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elhabr\Documents\projects\nfl-predict\data\"/>
    </mc:Choice>
  </mc:AlternateContent>
  <xr:revisionPtr revIDLastSave="0" documentId="13_ncr:1_{9B5EB845-016B-468E-BD1A-A8C1FCD20620}" xr6:coauthVersionLast="34" xr6:coauthVersionMax="34" xr10:uidLastSave="{00000000-0000-0000-0000-000000000000}"/>
  <bookViews>
    <workbookView xWindow="0" yWindow="0" windowWidth="28800" windowHeight="12225" tabRatio="924" activeTab="6" xr2:uid="{00000000-000D-0000-FFFF-FFFF00000000}"/>
  </bookViews>
  <sheets>
    <sheet name="refs" sheetId="26" r:id="rId1"/>
    <sheet name="person" sheetId="3" r:id="rId2"/>
    <sheet name="nfl_time_period" sheetId="1" r:id="rId3"/>
    <sheet name="nfl_plyff_round" sheetId="2" r:id="rId4"/>
    <sheet name="nfl_conf" sheetId="6" r:id="rId5"/>
    <sheet name="nfl_div" sheetId="7" r:id="rId6"/>
    <sheet name="nfl_tm" sheetId="4" r:id="rId7"/>
    <sheet name="nfl_win_total_source" sheetId="16" r:id="rId8"/>
    <sheet name="nfl_plyff_tm" sheetId="21" r:id="rId9"/>
    <sheet name="nfl_award" sheetId="8" r:id="rId10"/>
    <sheet name="nfl_win_total_result" sheetId="9" r:id="rId11"/>
    <sheet name="nfl_win_total_pick" sheetId="11" r:id="rId12"/>
    <sheet name="nfl_win_total_picks_pivot" sheetId="25" state="hidden" r:id="rId13"/>
    <sheet name="nfl_game_result" sheetId="18" r:id="rId14"/>
    <sheet name="nfl_game_result_scores" sheetId="22" state="hidden" r:id="rId15"/>
    <sheet name="nfl_game_pick" sheetId="20" r:id="rId16"/>
    <sheet name="nfl_game_picks_pivot" sheetId="23" state="hidden" r:id="rId17"/>
    <sheet name="nfl_game_picks_pivot_2" sheetId="24" state="hidden" r:id="rId18"/>
    <sheet name="nfl_plyff_picks_pre_rs" sheetId="13" r:id="rId19"/>
    <sheet name="nfl_award_result" sheetId="15" r:id="rId20"/>
    <sheet name="nfl_award_pick" sheetId="17" r:id="rId21"/>
  </sheets>
  <definedNames>
    <definedName name="_xlnm._FilterDatabase" localSheetId="15" hidden="1">nfl_game_pick!$A$1:$W$3035</definedName>
    <definedName name="_xlnm._FilterDatabase" localSheetId="13" hidden="1">nfl_game_result!$A$1:$P$1383</definedName>
    <definedName name="_xlnm._FilterDatabase" localSheetId="14" hidden="1">nfl_game_result_scores!$A$1:$G$2049</definedName>
    <definedName name="_xlnm._FilterDatabase" localSheetId="8" hidden="1">nfl_plyff_tm!$A$1:$G$91</definedName>
    <definedName name="_xlnm._FilterDatabase" localSheetId="6" hidden="1">nfl_tm!$A$1:$K$33</definedName>
    <definedName name="_xlnm._FilterDatabase" localSheetId="11" hidden="1">nfl_win_total_pick!$X$516:$X$548</definedName>
    <definedName name="_xlnm._FilterDatabase" localSheetId="10" hidden="1">nfl_win_total_result!$A$1:$N$193</definedName>
    <definedName name="nfl_award_result">OFFSET(nfl_award_result!$A$1,1,0,COUNTA(nfl_award_result!$A:$A)-1,COUNTA(nfl_award_result!$1:$1))</definedName>
    <definedName name="nfl_award_result_header">OFFSET(nfl_award_result!$A$1,0,0,1,COUNTA(nfl_award_result!$1:$1))</definedName>
    <definedName name="nfl_conf">OFFSET(nfl_conf!$A$1,1,0,COUNTA(nfl_conf!$A:$A)-1,COUNTA(nfl_conf!$1:$1))</definedName>
    <definedName name="nfl_conf_header">OFFSET(nfl_conf!$A$1,0,0,1,COUNTA(nfl_conf!$1:$1))</definedName>
    <definedName name="nfl_div">OFFSET(nfl_div!$A$1,1,0,COUNTA(nfl_div!$A:$A)-1,COUNTA(nfl_div!$1:$1))</definedName>
    <definedName name="nfl_div_header">OFFSET(nfl_div!$A$1,0,0,1,COUNTA(nfl_div!$1:$1))</definedName>
    <definedName name="nfl_game_pick_with_header">OFFSET(nfl_game_pick!$A$1,0,0,COUNTA(nfl_game_pick!$A:$A),COUNTA(nfl_game_pick!$1:$1))</definedName>
    <definedName name="nfl_game_result">OFFSET(nfl_game_result!$A$1,1,0,COUNTA(nfl_game_result!$A:$A)-1,COUNTA(nfl_game_result!$1:$1))</definedName>
    <definedName name="nfl_game_result_header">OFFSET(nfl_game_result!$A$1,0,0,1,COUNTA(nfl_game_result!$1:$1))</definedName>
    <definedName name="nfl_game_result_score">OFFSET(nfl_game_result_scores!$A$1,1,0,COUNTA(nfl_game_result_scores!$A:$A)-1,COUNTA(nfl_game_result_scores!$1:$1))</definedName>
    <definedName name="nfl_game_result_score_header">OFFSET(nfl_game_result_scores!$A$1,0,0,1,COUNTA(nfl_game_result_scores!$1:$1))</definedName>
    <definedName name="nfl_plyff_tm">OFFSET(nfl_plyff_tm!$A$1,1,0,COUNTA(nfl_plyff_tm!$A:$A)-1,COUNTA(nfl_plyff_tm!$1:$1))</definedName>
    <definedName name="nfl_plyff_tm_header">OFFSET(nfl_plyff_tm!$A$1,0,0,1,COUNTA(nfl_plyff_tm!$1:$1))</definedName>
    <definedName name="nfl_win_total_pick_with_header">OFFSET(nfl_win_total_pick!$A$1,0,0,COUNTA(nfl_win_total_pick!$A:$A),COUNTA(nfl_win_total_pick!$1:$1))</definedName>
    <definedName name="nfl_win_total_result">OFFSET(nfl_win_total_result!$A$1,1,0,COUNTA(nfl_win_total_result!$A:$A)-1,COUNTA(nfl_win_total_result!$1:$1))</definedName>
    <definedName name="nfl_win_total_result_header">OFFSET(nfl_win_total_result!$A$1,0,0,1,COUNTA(nfl_win_total_result!$1:$1))</definedName>
  </definedNames>
  <calcPr calcId="179021"/>
  <pivotCaches>
    <pivotCache cacheId="0" r:id="rId22"/>
    <pivotCache cacheId="1" r:id="rId2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7" i="26" l="1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G3" i="26"/>
  <c r="G2" i="26"/>
  <c r="E16" i="26"/>
  <c r="E2" i="26"/>
  <c r="F14" i="26"/>
  <c r="F7" i="26"/>
  <c r="F17" i="26"/>
  <c r="F10" i="26"/>
  <c r="F3" i="26"/>
  <c r="F4" i="26"/>
  <c r="F5" i="26"/>
  <c r="F15" i="26"/>
  <c r="F8" i="26"/>
  <c r="F11" i="26"/>
  <c r="E6" i="26"/>
  <c r="E15" i="26"/>
  <c r="F13" i="26"/>
  <c r="E8" i="26"/>
  <c r="F6" i="26"/>
  <c r="E13" i="26"/>
  <c r="F16" i="26"/>
  <c r="E11" i="26"/>
  <c r="F9" i="26"/>
  <c r="E4" i="26"/>
  <c r="F2" i="26"/>
  <c r="E9" i="26"/>
  <c r="F12" i="26"/>
  <c r="H12" i="26" l="1"/>
  <c r="H9" i="26"/>
  <c r="H4" i="26"/>
  <c r="I4" i="26" s="1"/>
  <c r="H11" i="26"/>
  <c r="I11" i="26" s="1"/>
  <c r="H13" i="26"/>
  <c r="I13" i="26" s="1"/>
  <c r="H8" i="26"/>
  <c r="I8" i="26" s="1"/>
  <c r="H15" i="26"/>
  <c r="I15" i="26" s="1"/>
  <c r="H6" i="26"/>
  <c r="I6" i="26" s="1"/>
  <c r="H5" i="26"/>
  <c r="H3" i="26"/>
  <c r="H10" i="26"/>
  <c r="I10" i="26" s="1"/>
  <c r="H17" i="26"/>
  <c r="H7" i="26"/>
  <c r="I7" i="26" s="1"/>
  <c r="H14" i="26"/>
  <c r="I14" i="26" s="1"/>
  <c r="H2" i="26"/>
  <c r="I2" i="26" s="1"/>
  <c r="H16" i="26"/>
  <c r="I16" i="26" s="1"/>
  <c r="I3" i="26"/>
  <c r="I12" i="26"/>
  <c r="I5" i="26"/>
  <c r="I9" i="26"/>
  <c r="I17" i="26"/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2" i="11"/>
  <c r="F2" i="11"/>
  <c r="F482" i="11"/>
  <c r="J482" i="11" s="1"/>
  <c r="F483" i="11"/>
  <c r="J483" i="11" s="1"/>
  <c r="F484" i="11"/>
  <c r="J484" i="11" s="1"/>
  <c r="F485" i="11"/>
  <c r="J485" i="11" s="1"/>
  <c r="F486" i="11"/>
  <c r="J486" i="11" s="1"/>
  <c r="F487" i="11"/>
  <c r="J487" i="11" s="1"/>
  <c r="F488" i="11"/>
  <c r="J488" i="11" s="1"/>
  <c r="F489" i="11"/>
  <c r="J489" i="11" s="1"/>
  <c r="F490" i="11"/>
  <c r="J490" i="11" s="1"/>
  <c r="F491" i="11"/>
  <c r="J491" i="11" s="1"/>
  <c r="F492" i="11"/>
  <c r="J492" i="11" s="1"/>
  <c r="F493" i="11"/>
  <c r="J493" i="11" s="1"/>
  <c r="F494" i="11"/>
  <c r="J494" i="11" s="1"/>
  <c r="F495" i="11"/>
  <c r="J495" i="11" s="1"/>
  <c r="F496" i="11"/>
  <c r="J496" i="11" s="1"/>
  <c r="F497" i="11"/>
  <c r="J497" i="11" s="1"/>
  <c r="F498" i="11"/>
  <c r="J498" i="11" s="1"/>
  <c r="F499" i="11"/>
  <c r="J499" i="11" s="1"/>
  <c r="F500" i="11"/>
  <c r="J500" i="11" s="1"/>
  <c r="F501" i="11"/>
  <c r="J501" i="11" s="1"/>
  <c r="F502" i="11"/>
  <c r="J502" i="11" s="1"/>
  <c r="F503" i="11"/>
  <c r="J503" i="11" s="1"/>
  <c r="F504" i="11"/>
  <c r="J504" i="11" s="1"/>
  <c r="F505" i="11"/>
  <c r="J505" i="11" s="1"/>
  <c r="F506" i="11"/>
  <c r="J506" i="11" s="1"/>
  <c r="F507" i="11"/>
  <c r="J507" i="11" s="1"/>
  <c r="F508" i="11"/>
  <c r="J508" i="11" s="1"/>
  <c r="F509" i="11"/>
  <c r="J509" i="11" s="1"/>
  <c r="F510" i="11"/>
  <c r="J510" i="11" s="1"/>
  <c r="F511" i="11"/>
  <c r="J511" i="11" s="1"/>
  <c r="F512" i="11"/>
  <c r="J512" i="11" s="1"/>
  <c r="F513" i="11"/>
  <c r="J513" i="11" s="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155" i="17"/>
  <c r="B72" i="15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C230" i="13"/>
  <c r="D230" i="13"/>
  <c r="E230" i="13"/>
  <c r="C231" i="13"/>
  <c r="D231" i="13"/>
  <c r="E231" i="13"/>
  <c r="C232" i="13"/>
  <c r="D232" i="13"/>
  <c r="E232" i="13"/>
  <c r="C233" i="13"/>
  <c r="D233" i="13"/>
  <c r="E233" i="13"/>
  <c r="D234" i="13"/>
  <c r="E234" i="13"/>
  <c r="C235" i="13"/>
  <c r="D235" i="13"/>
  <c r="E235" i="13"/>
  <c r="C236" i="13"/>
  <c r="D236" i="13"/>
  <c r="E236" i="13"/>
  <c r="C237" i="13"/>
  <c r="D237" i="13"/>
  <c r="E237" i="13"/>
  <c r="C238" i="13"/>
  <c r="D238" i="13"/>
  <c r="E238" i="13"/>
  <c r="C239" i="13"/>
  <c r="D239" i="13"/>
  <c r="E239" i="13"/>
  <c r="D240" i="13"/>
  <c r="E240" i="13"/>
  <c r="D241" i="13"/>
  <c r="E241" i="13"/>
  <c r="D242" i="13"/>
  <c r="E242" i="13"/>
  <c r="C243" i="13"/>
  <c r="D243" i="13"/>
  <c r="E243" i="13"/>
  <c r="D244" i="13"/>
  <c r="E244" i="13"/>
  <c r="C215" i="13"/>
  <c r="D215" i="13"/>
  <c r="E215" i="13"/>
  <c r="C216" i="13"/>
  <c r="D216" i="13"/>
  <c r="E216" i="13"/>
  <c r="C217" i="13"/>
  <c r="D217" i="13"/>
  <c r="E217" i="13"/>
  <c r="C218" i="13"/>
  <c r="D218" i="13"/>
  <c r="E218" i="13"/>
  <c r="D219" i="13"/>
  <c r="E219" i="13"/>
  <c r="D220" i="13"/>
  <c r="E220" i="13"/>
  <c r="C221" i="13"/>
  <c r="D221" i="13"/>
  <c r="E221" i="13"/>
  <c r="C222" i="13"/>
  <c r="D222" i="13"/>
  <c r="E222" i="13"/>
  <c r="C223" i="13"/>
  <c r="D223" i="13"/>
  <c r="E223" i="13"/>
  <c r="C224" i="13"/>
  <c r="D224" i="13"/>
  <c r="E224" i="13"/>
  <c r="D225" i="13"/>
  <c r="E225" i="13"/>
  <c r="D226" i="13"/>
  <c r="E226" i="13"/>
  <c r="D227" i="13"/>
  <c r="E227" i="13"/>
  <c r="D228" i="13"/>
  <c r="E228" i="13"/>
  <c r="C229" i="13"/>
  <c r="D229" i="13"/>
  <c r="E229" i="13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C219" i="13" s="1"/>
  <c r="B97" i="21"/>
  <c r="C220" i="13" s="1"/>
  <c r="B98" i="21"/>
  <c r="B99" i="21"/>
  <c r="B100" i="21"/>
  <c r="B101" i="21"/>
  <c r="B102" i="21"/>
  <c r="C225" i="13" s="1"/>
  <c r="B103" i="21"/>
  <c r="C241" i="13" s="1"/>
  <c r="B104" i="21"/>
  <c r="C227" i="13" s="1"/>
  <c r="B105" i="21"/>
  <c r="C228" i="13" s="1"/>
  <c r="B106" i="21"/>
  <c r="C244" i="13" s="1"/>
  <c r="B2" i="21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2" i="9"/>
  <c r="B213" i="9"/>
  <c r="B214" i="9"/>
  <c r="B215" i="9"/>
  <c r="B216" i="9"/>
  <c r="B217" i="9"/>
  <c r="B218" i="9"/>
  <c r="B219" i="9"/>
  <c r="B220" i="9"/>
  <c r="B210" i="9"/>
  <c r="B221" i="9"/>
  <c r="B222" i="9"/>
  <c r="B211" i="9"/>
  <c r="B223" i="9"/>
  <c r="B224" i="9"/>
  <c r="B225" i="9"/>
  <c r="J2" i="4"/>
  <c r="C226" i="13" l="1"/>
  <c r="C240" i="13"/>
  <c r="C242" i="13"/>
  <c r="C234" i="13"/>
  <c r="O1603" i="18" l="1"/>
  <c r="P1603" i="18"/>
  <c r="O1602" i="18" l="1"/>
  <c r="P1602" i="18"/>
  <c r="O1601" i="18"/>
  <c r="P1601" i="18"/>
  <c r="O1600" i="18" l="1"/>
  <c r="D3244" i="20"/>
  <c r="P3244" i="20" s="1"/>
  <c r="E3244" i="20"/>
  <c r="F3244" i="20"/>
  <c r="G3244" i="20"/>
  <c r="K3244" i="20"/>
  <c r="U3244" i="20" s="1"/>
  <c r="L3244" i="20"/>
  <c r="W3244" i="20" s="1"/>
  <c r="D3245" i="20"/>
  <c r="P3245" i="20" s="1"/>
  <c r="E3245" i="20"/>
  <c r="F3245" i="20"/>
  <c r="G3245" i="20"/>
  <c r="K3245" i="20"/>
  <c r="U3245" i="20" s="1"/>
  <c r="L3245" i="20"/>
  <c r="W3245" i="20" s="1"/>
  <c r="D3246" i="20"/>
  <c r="P3246" i="20" s="1"/>
  <c r="E3246" i="20"/>
  <c r="F3246" i="20"/>
  <c r="G3246" i="20"/>
  <c r="K3246" i="20"/>
  <c r="U3246" i="20" s="1"/>
  <c r="L3246" i="20"/>
  <c r="W3246" i="20" s="1"/>
  <c r="D3247" i="20"/>
  <c r="P3247" i="20" s="1"/>
  <c r="E3247" i="20"/>
  <c r="F3247" i="20"/>
  <c r="G3247" i="20"/>
  <c r="K3247" i="20"/>
  <c r="U3247" i="20" s="1"/>
  <c r="L3247" i="20"/>
  <c r="W3247" i="20" s="1"/>
  <c r="D3248" i="20"/>
  <c r="P3248" i="20" s="1"/>
  <c r="E3248" i="20"/>
  <c r="F3248" i="20"/>
  <c r="G3248" i="20"/>
  <c r="K3248" i="20"/>
  <c r="U3248" i="20" s="1"/>
  <c r="L3248" i="20"/>
  <c r="W3248" i="20" s="1"/>
  <c r="D3249" i="20"/>
  <c r="P3249" i="20" s="1"/>
  <c r="E3249" i="20"/>
  <c r="F3249" i="20"/>
  <c r="G3249" i="20"/>
  <c r="K3249" i="20"/>
  <c r="U3249" i="20" s="1"/>
  <c r="L3249" i="20"/>
  <c r="W3249" i="20" s="1"/>
  <c r="O1599" i="18"/>
  <c r="O1598" i="18"/>
  <c r="O1597" i="18"/>
  <c r="P1600" i="18"/>
  <c r="P1599" i="18"/>
  <c r="P1598" i="18"/>
  <c r="P1597" i="18"/>
  <c r="M3245" i="20" l="1"/>
  <c r="M3248" i="20"/>
  <c r="M3244" i="20"/>
  <c r="M3249" i="20"/>
  <c r="M3247" i="20"/>
  <c r="M3246" i="20"/>
  <c r="D3236" i="20"/>
  <c r="E3236" i="20"/>
  <c r="F3236" i="20"/>
  <c r="G3236" i="20"/>
  <c r="K3236" i="20"/>
  <c r="U3236" i="20" s="1"/>
  <c r="L3236" i="20"/>
  <c r="W3236" i="20" s="1"/>
  <c r="D3237" i="20"/>
  <c r="P3237" i="20" s="1"/>
  <c r="E3237" i="20"/>
  <c r="F3237" i="20"/>
  <c r="G3237" i="20"/>
  <c r="K3237" i="20"/>
  <c r="U3237" i="20" s="1"/>
  <c r="L3237" i="20"/>
  <c r="W3237" i="20" s="1"/>
  <c r="D3238" i="20"/>
  <c r="P3238" i="20" s="1"/>
  <c r="E3238" i="20"/>
  <c r="F3238" i="20"/>
  <c r="G3238" i="20"/>
  <c r="K3238" i="20"/>
  <c r="U3238" i="20" s="1"/>
  <c r="L3238" i="20"/>
  <c r="W3238" i="20" s="1"/>
  <c r="D3239" i="20"/>
  <c r="P3239" i="20" s="1"/>
  <c r="E3239" i="20"/>
  <c r="F3239" i="20"/>
  <c r="G3239" i="20"/>
  <c r="K3239" i="20"/>
  <c r="U3239" i="20" s="1"/>
  <c r="L3239" i="20"/>
  <c r="W3239" i="20" s="1"/>
  <c r="D3240" i="20"/>
  <c r="P3240" i="20" s="1"/>
  <c r="E3240" i="20"/>
  <c r="F3240" i="20"/>
  <c r="G3240" i="20"/>
  <c r="K3240" i="20"/>
  <c r="U3240" i="20" s="1"/>
  <c r="L3240" i="20"/>
  <c r="W3240" i="20" s="1"/>
  <c r="D3241" i="20"/>
  <c r="P3241" i="20" s="1"/>
  <c r="E3241" i="20"/>
  <c r="F3241" i="20"/>
  <c r="G3241" i="20"/>
  <c r="K3241" i="20"/>
  <c r="U3241" i="20" s="1"/>
  <c r="L3241" i="20"/>
  <c r="W3241" i="20" s="1"/>
  <c r="D3242" i="20"/>
  <c r="P3242" i="20" s="1"/>
  <c r="E3242" i="20"/>
  <c r="F3242" i="20"/>
  <c r="G3242" i="20"/>
  <c r="K3242" i="20"/>
  <c r="U3242" i="20" s="1"/>
  <c r="L3242" i="20"/>
  <c r="W3242" i="20" s="1"/>
  <c r="D3243" i="20"/>
  <c r="P3243" i="20" s="1"/>
  <c r="E3243" i="20"/>
  <c r="F3243" i="20"/>
  <c r="G3243" i="20"/>
  <c r="K3243" i="20"/>
  <c r="U3243" i="20" s="1"/>
  <c r="L3243" i="20"/>
  <c r="W3243" i="20" s="1"/>
  <c r="O1596" i="18"/>
  <c r="P1596" i="18"/>
  <c r="O1595" i="18"/>
  <c r="P1595" i="18"/>
  <c r="O1594" i="18"/>
  <c r="P1594" i="18"/>
  <c r="O1593" i="18"/>
  <c r="P1593" i="18"/>
  <c r="M3242" i="20" l="1"/>
  <c r="M3241" i="20"/>
  <c r="M3240" i="20"/>
  <c r="M3236" i="20"/>
  <c r="M3239" i="20"/>
  <c r="P3236" i="20"/>
  <c r="M3238" i="20"/>
  <c r="M3237" i="20"/>
  <c r="M3243" i="20"/>
  <c r="D3228" i="20" l="1"/>
  <c r="E3228" i="20"/>
  <c r="F3228" i="20"/>
  <c r="G3228" i="20"/>
  <c r="K3228" i="20"/>
  <c r="U3228" i="20" s="1"/>
  <c r="L3228" i="20"/>
  <c r="W3228" i="20" s="1"/>
  <c r="D3229" i="20"/>
  <c r="P3229" i="20" s="1"/>
  <c r="E3229" i="20"/>
  <c r="F3229" i="20"/>
  <c r="G3229" i="20"/>
  <c r="K3229" i="20"/>
  <c r="U3229" i="20" s="1"/>
  <c r="L3229" i="20"/>
  <c r="W3229" i="20" s="1"/>
  <c r="D3230" i="20"/>
  <c r="E3230" i="20"/>
  <c r="F3230" i="20"/>
  <c r="G3230" i="20"/>
  <c r="K3230" i="20"/>
  <c r="U3230" i="20" s="1"/>
  <c r="L3230" i="20"/>
  <c r="W3230" i="20" s="1"/>
  <c r="D3231" i="20"/>
  <c r="P3231" i="20" s="1"/>
  <c r="E3231" i="20"/>
  <c r="F3231" i="20"/>
  <c r="G3231" i="20"/>
  <c r="K3231" i="20"/>
  <c r="U3231" i="20" s="1"/>
  <c r="L3231" i="20"/>
  <c r="W3231" i="20" s="1"/>
  <c r="D3232" i="20"/>
  <c r="E3232" i="20"/>
  <c r="F3232" i="20"/>
  <c r="G3232" i="20"/>
  <c r="K3232" i="20"/>
  <c r="U3232" i="20" s="1"/>
  <c r="L3232" i="20"/>
  <c r="W3232" i="20" s="1"/>
  <c r="D3233" i="20"/>
  <c r="P3233" i="20" s="1"/>
  <c r="E3233" i="20"/>
  <c r="F3233" i="20"/>
  <c r="G3233" i="20"/>
  <c r="K3233" i="20"/>
  <c r="U3233" i="20" s="1"/>
  <c r="L3233" i="20"/>
  <c r="W3233" i="20" s="1"/>
  <c r="D3234" i="20"/>
  <c r="E3234" i="20"/>
  <c r="F3234" i="20"/>
  <c r="G3234" i="20"/>
  <c r="K3234" i="20"/>
  <c r="U3234" i="20" s="1"/>
  <c r="L3234" i="20"/>
  <c r="W3234" i="20" s="1"/>
  <c r="D3235" i="20"/>
  <c r="P3235" i="20" s="1"/>
  <c r="E3235" i="20"/>
  <c r="F3235" i="20"/>
  <c r="G3235" i="20"/>
  <c r="K3235" i="20"/>
  <c r="U3235" i="20" s="1"/>
  <c r="L3235" i="20"/>
  <c r="W3235" i="20" s="1"/>
  <c r="B1593" i="18"/>
  <c r="C3228" i="20" s="1"/>
  <c r="I3228" i="20" s="1"/>
  <c r="J3228" i="20" s="1"/>
  <c r="B1595" i="18"/>
  <c r="C3234" i="20" s="1"/>
  <c r="H3234" i="20" s="1"/>
  <c r="B1597" i="18"/>
  <c r="B1599" i="18"/>
  <c r="B1601" i="18"/>
  <c r="B1603" i="18"/>
  <c r="E1603" i="18"/>
  <c r="E1602" i="18"/>
  <c r="B1602" i="18" s="1"/>
  <c r="E1601" i="18"/>
  <c r="E1600" i="18"/>
  <c r="B1600" i="18" s="1"/>
  <c r="E1599" i="18"/>
  <c r="E1598" i="18"/>
  <c r="B1598" i="18" s="1"/>
  <c r="E1597" i="18"/>
  <c r="E1596" i="18"/>
  <c r="B1596" i="18" s="1"/>
  <c r="E1595" i="18"/>
  <c r="E1594" i="18"/>
  <c r="B1594" i="18" s="1"/>
  <c r="E1593" i="18"/>
  <c r="O1592" i="18"/>
  <c r="O1591" i="18"/>
  <c r="O1590" i="18"/>
  <c r="O1589" i="18"/>
  <c r="O1588" i="18"/>
  <c r="O1587" i="18"/>
  <c r="O1586" i="18"/>
  <c r="O1585" i="18"/>
  <c r="O1584" i="18"/>
  <c r="O1583" i="18"/>
  <c r="O1582" i="18"/>
  <c r="O1581" i="18"/>
  <c r="O1580" i="18"/>
  <c r="O1579" i="18"/>
  <c r="O1578" i="18"/>
  <c r="O1577" i="18"/>
  <c r="C3245" i="20" l="1"/>
  <c r="C3247" i="20"/>
  <c r="C3233" i="20"/>
  <c r="I3233" i="20" s="1"/>
  <c r="J3233" i="20" s="1"/>
  <c r="C3229" i="20"/>
  <c r="I3229" i="20" s="1"/>
  <c r="J3229" i="20" s="1"/>
  <c r="C3235" i="20"/>
  <c r="I3235" i="20" s="1"/>
  <c r="J3235" i="20" s="1"/>
  <c r="C3231" i="20"/>
  <c r="I3231" i="20" s="1"/>
  <c r="J3231" i="20" s="1"/>
  <c r="C3243" i="20"/>
  <c r="C3239" i="20"/>
  <c r="C3244" i="20"/>
  <c r="C3246" i="20"/>
  <c r="C3242" i="20"/>
  <c r="C3238" i="20"/>
  <c r="C3230" i="20"/>
  <c r="H3230" i="20" s="1"/>
  <c r="C3236" i="20"/>
  <c r="C3240" i="20"/>
  <c r="C3232" i="20"/>
  <c r="H3232" i="20" s="1"/>
  <c r="C3249" i="20"/>
  <c r="C3248" i="20"/>
  <c r="C3237" i="20"/>
  <c r="C3241" i="20"/>
  <c r="M3235" i="20"/>
  <c r="H3228" i="20"/>
  <c r="M3233" i="20"/>
  <c r="M3229" i="20"/>
  <c r="M3232" i="20"/>
  <c r="I3234" i="20"/>
  <c r="J3234" i="20" s="1"/>
  <c r="M3231" i="20"/>
  <c r="M3230" i="20"/>
  <c r="M3228" i="20"/>
  <c r="M3234" i="20"/>
  <c r="P3232" i="20"/>
  <c r="P3230" i="20"/>
  <c r="P3228" i="20"/>
  <c r="P3234" i="20"/>
  <c r="O1576" i="18"/>
  <c r="O1575" i="18"/>
  <c r="O1574" i="18"/>
  <c r="O1573" i="18"/>
  <c r="O1572" i="18"/>
  <c r="O1571" i="18"/>
  <c r="O1570" i="18"/>
  <c r="O1569" i="18"/>
  <c r="O1568" i="18"/>
  <c r="O1567" i="18"/>
  <c r="O1566" i="18"/>
  <c r="O1565" i="18"/>
  <c r="O1564" i="18"/>
  <c r="O1563" i="18"/>
  <c r="H3233" i="20" l="1"/>
  <c r="H3231" i="20"/>
  <c r="H3235" i="20"/>
  <c r="I3232" i="20"/>
  <c r="J3232" i="20" s="1"/>
  <c r="I3230" i="20"/>
  <c r="J3230" i="20" s="1"/>
  <c r="H3229" i="20"/>
  <c r="H3239" i="20"/>
  <c r="I3239" i="20"/>
  <c r="J3239" i="20" s="1"/>
  <c r="H3240" i="20"/>
  <c r="I3240" i="20"/>
  <c r="J3240" i="20" s="1"/>
  <c r="I3243" i="20"/>
  <c r="J3243" i="20" s="1"/>
  <c r="H3243" i="20"/>
  <c r="H3236" i="20"/>
  <c r="I3236" i="20"/>
  <c r="J3236" i="20" s="1"/>
  <c r="I3238" i="20"/>
  <c r="J3238" i="20" s="1"/>
  <c r="H3238" i="20"/>
  <c r="H3242" i="20"/>
  <c r="I3242" i="20"/>
  <c r="J3242" i="20" s="1"/>
  <c r="H3246" i="20"/>
  <c r="I3246" i="20"/>
  <c r="J3246" i="20" s="1"/>
  <c r="H3247" i="20"/>
  <c r="I3247" i="20"/>
  <c r="J3247" i="20" s="1"/>
  <c r="H3244" i="20"/>
  <c r="I3244" i="20"/>
  <c r="J3244" i="20" s="1"/>
  <c r="H3245" i="20"/>
  <c r="I3245" i="20"/>
  <c r="J3245" i="20" s="1"/>
  <c r="H3248" i="20"/>
  <c r="I3248" i="20"/>
  <c r="J3248" i="20" s="1"/>
  <c r="H3249" i="20"/>
  <c r="I3249" i="20"/>
  <c r="J3249" i="20" s="1"/>
  <c r="H3241" i="20"/>
  <c r="I3241" i="20"/>
  <c r="J3241" i="20" s="1"/>
  <c r="H3237" i="20"/>
  <c r="I3237" i="20"/>
  <c r="J3237" i="20" s="1"/>
  <c r="D3196" i="20"/>
  <c r="P3196" i="20" s="1"/>
  <c r="E3196" i="20"/>
  <c r="F3196" i="20"/>
  <c r="G3196" i="20"/>
  <c r="K3196" i="20"/>
  <c r="U3196" i="20" s="1"/>
  <c r="D3197" i="20"/>
  <c r="P3197" i="20" s="1"/>
  <c r="E3197" i="20"/>
  <c r="F3197" i="20"/>
  <c r="G3197" i="20"/>
  <c r="K3197" i="20"/>
  <c r="U3197" i="20" s="1"/>
  <c r="D3198" i="20"/>
  <c r="P3198" i="20" s="1"/>
  <c r="E3198" i="20"/>
  <c r="F3198" i="20"/>
  <c r="G3198" i="20"/>
  <c r="K3198" i="20"/>
  <c r="U3198" i="20" s="1"/>
  <c r="D3199" i="20"/>
  <c r="P3199" i="20" s="1"/>
  <c r="E3199" i="20"/>
  <c r="F3199" i="20"/>
  <c r="G3199" i="20"/>
  <c r="K3199" i="20"/>
  <c r="U3199" i="20" s="1"/>
  <c r="D3200" i="20"/>
  <c r="P3200" i="20" s="1"/>
  <c r="E3200" i="20"/>
  <c r="F3200" i="20"/>
  <c r="G3200" i="20"/>
  <c r="K3200" i="20"/>
  <c r="U3200" i="20" s="1"/>
  <c r="D3201" i="20"/>
  <c r="P3201" i="20" s="1"/>
  <c r="E3201" i="20"/>
  <c r="F3201" i="20"/>
  <c r="G3201" i="20"/>
  <c r="K3201" i="20"/>
  <c r="U3201" i="20" s="1"/>
  <c r="D3202" i="20"/>
  <c r="P3202" i="20" s="1"/>
  <c r="E3202" i="20"/>
  <c r="F3202" i="20"/>
  <c r="G3202" i="20"/>
  <c r="K3202" i="20"/>
  <c r="U3202" i="20" s="1"/>
  <c r="D3203" i="20"/>
  <c r="P3203" i="20" s="1"/>
  <c r="E3203" i="20"/>
  <c r="F3203" i="20"/>
  <c r="G3203" i="20"/>
  <c r="K3203" i="20"/>
  <c r="U3203" i="20" s="1"/>
  <c r="D3204" i="20"/>
  <c r="P3204" i="20" s="1"/>
  <c r="E3204" i="20"/>
  <c r="F3204" i="20"/>
  <c r="G3204" i="20"/>
  <c r="K3204" i="20"/>
  <c r="U3204" i="20" s="1"/>
  <c r="D3205" i="20"/>
  <c r="P3205" i="20" s="1"/>
  <c r="E3205" i="20"/>
  <c r="F3205" i="20"/>
  <c r="G3205" i="20"/>
  <c r="K3205" i="20"/>
  <c r="U3205" i="20" s="1"/>
  <c r="D3206" i="20"/>
  <c r="P3206" i="20" s="1"/>
  <c r="E3206" i="20"/>
  <c r="F3206" i="20"/>
  <c r="G3206" i="20"/>
  <c r="K3206" i="20"/>
  <c r="U3206" i="20" s="1"/>
  <c r="D3207" i="20"/>
  <c r="P3207" i="20" s="1"/>
  <c r="E3207" i="20"/>
  <c r="F3207" i="20"/>
  <c r="G3207" i="20"/>
  <c r="K3207" i="20"/>
  <c r="U3207" i="20" s="1"/>
  <c r="D3208" i="20"/>
  <c r="P3208" i="20" s="1"/>
  <c r="E3208" i="20"/>
  <c r="F3208" i="20"/>
  <c r="G3208" i="20"/>
  <c r="K3208" i="20"/>
  <c r="U3208" i="20" s="1"/>
  <c r="D3209" i="20"/>
  <c r="P3209" i="20" s="1"/>
  <c r="E3209" i="20"/>
  <c r="F3209" i="20"/>
  <c r="G3209" i="20"/>
  <c r="K3209" i="20"/>
  <c r="U3209" i="20" s="1"/>
  <c r="D3210" i="20"/>
  <c r="P3210" i="20" s="1"/>
  <c r="E3210" i="20"/>
  <c r="F3210" i="20"/>
  <c r="G3210" i="20"/>
  <c r="K3210" i="20"/>
  <c r="U3210" i="20" s="1"/>
  <c r="D3211" i="20"/>
  <c r="P3211" i="20" s="1"/>
  <c r="E3211" i="20"/>
  <c r="F3211" i="20"/>
  <c r="G3211" i="20"/>
  <c r="K3211" i="20"/>
  <c r="U3211" i="20" s="1"/>
  <c r="D3212" i="20"/>
  <c r="P3212" i="20" s="1"/>
  <c r="E3212" i="20"/>
  <c r="F3212" i="20"/>
  <c r="G3212" i="20"/>
  <c r="K3212" i="20"/>
  <c r="U3212" i="20" s="1"/>
  <c r="D3213" i="20"/>
  <c r="P3213" i="20" s="1"/>
  <c r="E3213" i="20"/>
  <c r="F3213" i="20"/>
  <c r="G3213" i="20"/>
  <c r="K3213" i="20"/>
  <c r="U3213" i="20" s="1"/>
  <c r="D3214" i="20"/>
  <c r="P3214" i="20" s="1"/>
  <c r="E3214" i="20"/>
  <c r="F3214" i="20"/>
  <c r="G3214" i="20"/>
  <c r="K3214" i="20"/>
  <c r="U3214" i="20" s="1"/>
  <c r="D3215" i="20"/>
  <c r="P3215" i="20" s="1"/>
  <c r="E3215" i="20"/>
  <c r="F3215" i="20"/>
  <c r="G3215" i="20"/>
  <c r="K3215" i="20"/>
  <c r="U3215" i="20" s="1"/>
  <c r="D3216" i="20"/>
  <c r="P3216" i="20" s="1"/>
  <c r="E3216" i="20"/>
  <c r="F3216" i="20"/>
  <c r="G3216" i="20"/>
  <c r="K3216" i="20"/>
  <c r="U3216" i="20" s="1"/>
  <c r="D3217" i="20"/>
  <c r="P3217" i="20" s="1"/>
  <c r="E3217" i="20"/>
  <c r="F3217" i="20"/>
  <c r="G3217" i="20"/>
  <c r="K3217" i="20"/>
  <c r="U3217" i="20" s="1"/>
  <c r="D3218" i="20"/>
  <c r="P3218" i="20" s="1"/>
  <c r="E3218" i="20"/>
  <c r="F3218" i="20"/>
  <c r="G3218" i="20"/>
  <c r="K3218" i="20"/>
  <c r="U3218" i="20" s="1"/>
  <c r="C3219" i="20"/>
  <c r="H3219" i="20" s="1"/>
  <c r="D3219" i="20"/>
  <c r="P3219" i="20" s="1"/>
  <c r="E3219" i="20"/>
  <c r="F3219" i="20"/>
  <c r="G3219" i="20"/>
  <c r="K3219" i="20"/>
  <c r="U3219" i="20" s="1"/>
  <c r="D3220" i="20"/>
  <c r="P3220" i="20" s="1"/>
  <c r="E3220" i="20"/>
  <c r="F3220" i="20"/>
  <c r="G3220" i="20"/>
  <c r="K3220" i="20"/>
  <c r="U3220" i="20" s="1"/>
  <c r="D3221" i="20"/>
  <c r="P3221" i="20" s="1"/>
  <c r="E3221" i="20"/>
  <c r="F3221" i="20"/>
  <c r="G3221" i="20"/>
  <c r="K3221" i="20"/>
  <c r="U3221" i="20" s="1"/>
  <c r="D3222" i="20"/>
  <c r="P3222" i="20" s="1"/>
  <c r="E3222" i="20"/>
  <c r="F3222" i="20"/>
  <c r="G3222" i="20"/>
  <c r="K3222" i="20"/>
  <c r="U3222" i="20" s="1"/>
  <c r="L3222" i="20"/>
  <c r="W3222" i="20" s="1"/>
  <c r="D3223" i="20"/>
  <c r="P3223" i="20" s="1"/>
  <c r="E3223" i="20"/>
  <c r="F3223" i="20"/>
  <c r="G3223" i="20"/>
  <c r="K3223" i="20"/>
  <c r="U3223" i="20" s="1"/>
  <c r="D3224" i="20"/>
  <c r="P3224" i="20" s="1"/>
  <c r="E3224" i="20"/>
  <c r="F3224" i="20"/>
  <c r="G3224" i="20"/>
  <c r="K3224" i="20"/>
  <c r="U3224" i="20" s="1"/>
  <c r="D3225" i="20"/>
  <c r="P3225" i="20" s="1"/>
  <c r="E3225" i="20"/>
  <c r="F3225" i="20"/>
  <c r="G3225" i="20"/>
  <c r="K3225" i="20"/>
  <c r="U3225" i="20" s="1"/>
  <c r="D3226" i="20"/>
  <c r="P3226" i="20" s="1"/>
  <c r="E3226" i="20"/>
  <c r="F3226" i="20"/>
  <c r="G3226" i="20"/>
  <c r="K3226" i="20"/>
  <c r="U3226" i="20" s="1"/>
  <c r="D3227" i="20"/>
  <c r="P3227" i="20" s="1"/>
  <c r="E3227" i="20"/>
  <c r="F3227" i="20"/>
  <c r="G3227" i="20"/>
  <c r="K3227" i="20"/>
  <c r="U3227" i="20" s="1"/>
  <c r="B1577" i="18"/>
  <c r="C3196" i="20" s="1"/>
  <c r="I3196" i="20" s="1"/>
  <c r="J3196" i="20" s="1"/>
  <c r="B1578" i="18"/>
  <c r="C3197" i="20" s="1"/>
  <c r="H3197" i="20" s="1"/>
  <c r="B1579" i="18"/>
  <c r="C3198" i="20" s="1"/>
  <c r="H3198" i="20" s="1"/>
  <c r="B1580" i="18"/>
  <c r="C3199" i="20" s="1"/>
  <c r="H3199" i="20" s="1"/>
  <c r="B1581" i="18"/>
  <c r="C3200" i="20" s="1"/>
  <c r="I3200" i="20" s="1"/>
  <c r="J3200" i="20" s="1"/>
  <c r="B1582" i="18"/>
  <c r="C3201" i="20" s="1"/>
  <c r="H3201" i="20" s="1"/>
  <c r="B1583" i="18"/>
  <c r="C3202" i="20" s="1"/>
  <c r="I3202" i="20" s="1"/>
  <c r="J3202" i="20" s="1"/>
  <c r="B1584" i="18"/>
  <c r="C3203" i="20" s="1"/>
  <c r="H3203" i="20" s="1"/>
  <c r="B1585" i="18"/>
  <c r="C3204" i="20" s="1"/>
  <c r="I3204" i="20" s="1"/>
  <c r="J3204" i="20" s="1"/>
  <c r="B1586" i="18"/>
  <c r="C3205" i="20" s="1"/>
  <c r="H3205" i="20" s="1"/>
  <c r="B1587" i="18"/>
  <c r="C3206" i="20" s="1"/>
  <c r="I3206" i="20" s="1"/>
  <c r="J3206" i="20" s="1"/>
  <c r="B1588" i="18"/>
  <c r="C3223" i="20" s="1"/>
  <c r="H3223" i="20" s="1"/>
  <c r="B1589" i="18"/>
  <c r="C3208" i="20" s="1"/>
  <c r="H3208" i="20" s="1"/>
  <c r="B1590" i="18"/>
  <c r="C3209" i="20" s="1"/>
  <c r="I3209" i="20" s="1"/>
  <c r="J3209" i="20" s="1"/>
  <c r="B1591" i="18"/>
  <c r="C3210" i="20" s="1"/>
  <c r="I3210" i="20" s="1"/>
  <c r="J3210" i="20" s="1"/>
  <c r="B1592" i="18"/>
  <c r="C3227" i="20" s="1"/>
  <c r="H3227" i="20" s="1"/>
  <c r="P1592" i="18"/>
  <c r="L3211" i="20" s="1"/>
  <c r="W3211" i="20" s="1"/>
  <c r="P1591" i="18"/>
  <c r="L3210" i="20" s="1"/>
  <c r="W3210" i="20" s="1"/>
  <c r="P1590" i="18"/>
  <c r="L3225" i="20" s="1"/>
  <c r="W3225" i="20" s="1"/>
  <c r="P1589" i="18"/>
  <c r="L3224" i="20" s="1"/>
  <c r="W3224" i="20" s="1"/>
  <c r="P1588" i="18"/>
  <c r="L3207" i="20" s="1"/>
  <c r="W3207" i="20" s="1"/>
  <c r="P1587" i="18"/>
  <c r="L3206" i="20" s="1"/>
  <c r="W3206" i="20" s="1"/>
  <c r="P1586" i="18"/>
  <c r="L3221" i="20" s="1"/>
  <c r="W3221" i="20" s="1"/>
  <c r="P1585" i="18"/>
  <c r="L3204" i="20" s="1"/>
  <c r="W3204" i="20" s="1"/>
  <c r="P1584" i="18"/>
  <c r="L3203" i="20" s="1"/>
  <c r="W3203" i="20" s="1"/>
  <c r="P1583" i="18"/>
  <c r="L3218" i="20" s="1"/>
  <c r="W3218" i="20" s="1"/>
  <c r="P1582" i="18"/>
  <c r="L3201" i="20" s="1"/>
  <c r="W3201" i="20" s="1"/>
  <c r="P1581" i="18"/>
  <c r="L3216" i="20" s="1"/>
  <c r="W3216" i="20" s="1"/>
  <c r="P1580" i="18"/>
  <c r="L3199" i="20" s="1"/>
  <c r="W3199" i="20" s="1"/>
  <c r="P1579" i="18"/>
  <c r="L3214" i="20" s="1"/>
  <c r="W3214" i="20" s="1"/>
  <c r="P1578" i="18"/>
  <c r="L3197" i="20" s="1"/>
  <c r="W3197" i="20" s="1"/>
  <c r="P1577" i="18"/>
  <c r="L3196" i="20" s="1"/>
  <c r="W3196" i="20" s="1"/>
  <c r="C3215" i="20" l="1"/>
  <c r="H3215" i="20" s="1"/>
  <c r="C3211" i="20"/>
  <c r="I3211" i="20" s="1"/>
  <c r="J3211" i="20" s="1"/>
  <c r="C3224" i="20"/>
  <c r="H3224" i="20" s="1"/>
  <c r="C3207" i="20"/>
  <c r="H3207" i="20" s="1"/>
  <c r="C3220" i="20"/>
  <c r="I3220" i="20" s="1"/>
  <c r="J3220" i="20" s="1"/>
  <c r="C3216" i="20"/>
  <c r="H3216" i="20" s="1"/>
  <c r="C3212" i="20"/>
  <c r="I3212" i="20" s="1"/>
  <c r="J3212" i="20" s="1"/>
  <c r="C3225" i="20"/>
  <c r="H3225" i="20" s="1"/>
  <c r="C3221" i="20"/>
  <c r="H3221" i="20" s="1"/>
  <c r="C3217" i="20"/>
  <c r="I3217" i="20" s="1"/>
  <c r="J3217" i="20" s="1"/>
  <c r="C3213" i="20"/>
  <c r="H3213" i="20" s="1"/>
  <c r="C3226" i="20"/>
  <c r="I3226" i="20" s="1"/>
  <c r="J3226" i="20" s="1"/>
  <c r="C3222" i="20"/>
  <c r="I3222" i="20" s="1"/>
  <c r="J3222" i="20" s="1"/>
  <c r="C3218" i="20"/>
  <c r="I3218" i="20" s="1"/>
  <c r="J3218" i="20" s="1"/>
  <c r="C3214" i="20"/>
  <c r="I3214" i="20" s="1"/>
  <c r="J3214" i="20" s="1"/>
  <c r="L3209" i="20"/>
  <c r="W3209" i="20" s="1"/>
  <c r="L3227" i="20"/>
  <c r="W3227" i="20" s="1"/>
  <c r="L3226" i="20"/>
  <c r="W3226" i="20" s="1"/>
  <c r="L3208" i="20"/>
  <c r="W3208" i="20" s="1"/>
  <c r="L3223" i="20"/>
  <c r="W3223" i="20" s="1"/>
  <c r="L3205" i="20"/>
  <c r="W3205" i="20" s="1"/>
  <c r="L3220" i="20"/>
  <c r="W3220" i="20" s="1"/>
  <c r="L3219" i="20"/>
  <c r="W3219" i="20" s="1"/>
  <c r="L3202" i="20"/>
  <c r="W3202" i="20" s="1"/>
  <c r="L3217" i="20"/>
  <c r="W3217" i="20" s="1"/>
  <c r="L3200" i="20"/>
  <c r="W3200" i="20" s="1"/>
  <c r="L3215" i="20"/>
  <c r="W3215" i="20" s="1"/>
  <c r="L3198" i="20"/>
  <c r="W3198" i="20" s="1"/>
  <c r="L3213" i="20"/>
  <c r="W3213" i="20" s="1"/>
  <c r="L3212" i="20"/>
  <c r="W3212" i="20" s="1"/>
  <c r="M3220" i="20"/>
  <c r="M3223" i="20"/>
  <c r="M3219" i="20"/>
  <c r="M3203" i="20"/>
  <c r="M3197" i="20"/>
  <c r="M3202" i="20"/>
  <c r="M3216" i="20"/>
  <c r="M3221" i="20"/>
  <c r="M3209" i="20"/>
  <c r="M3201" i="20"/>
  <c r="M3200" i="20"/>
  <c r="H3206" i="20"/>
  <c r="M3213" i="20"/>
  <c r="H3209" i="20"/>
  <c r="M3226" i="20"/>
  <c r="M3217" i="20"/>
  <c r="M3218" i="20"/>
  <c r="M3211" i="20"/>
  <c r="M3207" i="20"/>
  <c r="M3204" i="20"/>
  <c r="H3196" i="20"/>
  <c r="M3227" i="20"/>
  <c r="M3206" i="20"/>
  <c r="H3210" i="20"/>
  <c r="H3202" i="20"/>
  <c r="I3223" i="20"/>
  <c r="J3223" i="20" s="1"/>
  <c r="I3199" i="20"/>
  <c r="J3199" i="20" s="1"/>
  <c r="M3225" i="20"/>
  <c r="M3222" i="20"/>
  <c r="H3204" i="20"/>
  <c r="M3224" i="20"/>
  <c r="I3201" i="20"/>
  <c r="J3201" i="20" s="1"/>
  <c r="I3198" i="20"/>
  <c r="J3198" i="20" s="1"/>
  <c r="M3215" i="20"/>
  <c r="M3212" i="20"/>
  <c r="M3210" i="20"/>
  <c r="M3214" i="20"/>
  <c r="M3208" i="20"/>
  <c r="M3205" i="20"/>
  <c r="M3199" i="20"/>
  <c r="M3196" i="20"/>
  <c r="M3198" i="20"/>
  <c r="I3227" i="20"/>
  <c r="J3227" i="20" s="1"/>
  <c r="I3203" i="20"/>
  <c r="J3203" i="20" s="1"/>
  <c r="I3208" i="20"/>
  <c r="J3208" i="20" s="1"/>
  <c r="I3205" i="20"/>
  <c r="J3205" i="20" s="1"/>
  <c r="H3200" i="20"/>
  <c r="I3197" i="20"/>
  <c r="J3197" i="20" s="1"/>
  <c r="I3219" i="20"/>
  <c r="J3219" i="20" s="1"/>
  <c r="I3224" i="20"/>
  <c r="J3224" i="20" s="1"/>
  <c r="O1562" i="18"/>
  <c r="O1561" i="18"/>
  <c r="O1560" i="18"/>
  <c r="H3211" i="20" l="1"/>
  <c r="H3226" i="20"/>
  <c r="I3207" i="20"/>
  <c r="J3207" i="20" s="1"/>
  <c r="I3213" i="20"/>
  <c r="J3213" i="20" s="1"/>
  <c r="I3216" i="20"/>
  <c r="J3216" i="20" s="1"/>
  <c r="I3221" i="20"/>
  <c r="J3221" i="20" s="1"/>
  <c r="H3218" i="20"/>
  <c r="I3215" i="20"/>
  <c r="J3215" i="20" s="1"/>
  <c r="H3220" i="20"/>
  <c r="H3222" i="20"/>
  <c r="H3212" i="20"/>
  <c r="H3214" i="20"/>
  <c r="H3217" i="20"/>
  <c r="I3225" i="20"/>
  <c r="J3225" i="20" s="1"/>
  <c r="D3164" i="20"/>
  <c r="P3164" i="20" s="1"/>
  <c r="E3164" i="20"/>
  <c r="F3164" i="20"/>
  <c r="G3164" i="20"/>
  <c r="K3164" i="20"/>
  <c r="U3164" i="20" s="1"/>
  <c r="D3165" i="20"/>
  <c r="P3165" i="20" s="1"/>
  <c r="E3165" i="20"/>
  <c r="F3165" i="20"/>
  <c r="G3165" i="20"/>
  <c r="K3165" i="20"/>
  <c r="U3165" i="20" s="1"/>
  <c r="D3166" i="20"/>
  <c r="P3166" i="20" s="1"/>
  <c r="E3166" i="20"/>
  <c r="F3166" i="20"/>
  <c r="G3166" i="20"/>
  <c r="K3166" i="20"/>
  <c r="U3166" i="20" s="1"/>
  <c r="D3167" i="20"/>
  <c r="P3167" i="20" s="1"/>
  <c r="E3167" i="20"/>
  <c r="F3167" i="20"/>
  <c r="G3167" i="20"/>
  <c r="K3167" i="20"/>
  <c r="U3167" i="20" s="1"/>
  <c r="D3168" i="20"/>
  <c r="P3168" i="20" s="1"/>
  <c r="E3168" i="20"/>
  <c r="F3168" i="20"/>
  <c r="G3168" i="20"/>
  <c r="K3168" i="20"/>
  <c r="U3168" i="20" s="1"/>
  <c r="D3169" i="20"/>
  <c r="P3169" i="20" s="1"/>
  <c r="E3169" i="20"/>
  <c r="F3169" i="20"/>
  <c r="G3169" i="20"/>
  <c r="K3169" i="20"/>
  <c r="U3169" i="20" s="1"/>
  <c r="D3170" i="20"/>
  <c r="P3170" i="20" s="1"/>
  <c r="E3170" i="20"/>
  <c r="F3170" i="20"/>
  <c r="G3170" i="20"/>
  <c r="K3170" i="20"/>
  <c r="U3170" i="20" s="1"/>
  <c r="D3171" i="20"/>
  <c r="E3171" i="20"/>
  <c r="F3171" i="20"/>
  <c r="G3171" i="20"/>
  <c r="K3171" i="20"/>
  <c r="U3171" i="20" s="1"/>
  <c r="D3172" i="20"/>
  <c r="P3172" i="20" s="1"/>
  <c r="E3172" i="20"/>
  <c r="F3172" i="20"/>
  <c r="G3172" i="20"/>
  <c r="K3172" i="20"/>
  <c r="U3172" i="20" s="1"/>
  <c r="D3173" i="20"/>
  <c r="P3173" i="20" s="1"/>
  <c r="E3173" i="20"/>
  <c r="F3173" i="20"/>
  <c r="G3173" i="20"/>
  <c r="K3173" i="20"/>
  <c r="U3173" i="20" s="1"/>
  <c r="D3174" i="20"/>
  <c r="P3174" i="20" s="1"/>
  <c r="E3174" i="20"/>
  <c r="F3174" i="20"/>
  <c r="G3174" i="20"/>
  <c r="K3174" i="20"/>
  <c r="U3174" i="20" s="1"/>
  <c r="D3175" i="20"/>
  <c r="P3175" i="20" s="1"/>
  <c r="E3175" i="20"/>
  <c r="F3175" i="20"/>
  <c r="G3175" i="20"/>
  <c r="K3175" i="20"/>
  <c r="U3175" i="20" s="1"/>
  <c r="D3176" i="20"/>
  <c r="P3176" i="20" s="1"/>
  <c r="E3176" i="20"/>
  <c r="F3176" i="20"/>
  <c r="G3176" i="20"/>
  <c r="K3176" i="20"/>
  <c r="U3176" i="20" s="1"/>
  <c r="D3177" i="20"/>
  <c r="P3177" i="20" s="1"/>
  <c r="E3177" i="20"/>
  <c r="F3177" i="20"/>
  <c r="G3177" i="20"/>
  <c r="K3177" i="20"/>
  <c r="U3177" i="20" s="1"/>
  <c r="D3178" i="20"/>
  <c r="P3178" i="20" s="1"/>
  <c r="E3178" i="20"/>
  <c r="F3178" i="20"/>
  <c r="G3178" i="20"/>
  <c r="K3178" i="20"/>
  <c r="U3178" i="20" s="1"/>
  <c r="D3179" i="20"/>
  <c r="E3179" i="20"/>
  <c r="F3179" i="20"/>
  <c r="G3179" i="20"/>
  <c r="K3179" i="20"/>
  <c r="U3179" i="20" s="1"/>
  <c r="D3180" i="20"/>
  <c r="P3180" i="20" s="1"/>
  <c r="E3180" i="20"/>
  <c r="F3180" i="20"/>
  <c r="G3180" i="20"/>
  <c r="K3180" i="20"/>
  <c r="U3180" i="20" s="1"/>
  <c r="D3181" i="20"/>
  <c r="P3181" i="20" s="1"/>
  <c r="E3181" i="20"/>
  <c r="F3181" i="20"/>
  <c r="G3181" i="20"/>
  <c r="K3181" i="20"/>
  <c r="U3181" i="20" s="1"/>
  <c r="D3182" i="20"/>
  <c r="P3182" i="20" s="1"/>
  <c r="E3182" i="20"/>
  <c r="F3182" i="20"/>
  <c r="G3182" i="20"/>
  <c r="K3182" i="20"/>
  <c r="U3182" i="20" s="1"/>
  <c r="D3183" i="20"/>
  <c r="P3183" i="20" s="1"/>
  <c r="E3183" i="20"/>
  <c r="F3183" i="20"/>
  <c r="G3183" i="20"/>
  <c r="K3183" i="20"/>
  <c r="U3183" i="20" s="1"/>
  <c r="D3184" i="20"/>
  <c r="P3184" i="20" s="1"/>
  <c r="E3184" i="20"/>
  <c r="F3184" i="20"/>
  <c r="G3184" i="20"/>
  <c r="K3184" i="20"/>
  <c r="U3184" i="20" s="1"/>
  <c r="D3185" i="20"/>
  <c r="P3185" i="20" s="1"/>
  <c r="E3185" i="20"/>
  <c r="F3185" i="20"/>
  <c r="G3185" i="20"/>
  <c r="K3185" i="20"/>
  <c r="U3185" i="20" s="1"/>
  <c r="D3186" i="20"/>
  <c r="P3186" i="20" s="1"/>
  <c r="E3186" i="20"/>
  <c r="F3186" i="20"/>
  <c r="G3186" i="20"/>
  <c r="K3186" i="20"/>
  <c r="U3186" i="20" s="1"/>
  <c r="D3187" i="20"/>
  <c r="P3187" i="20" s="1"/>
  <c r="E3187" i="20"/>
  <c r="F3187" i="20"/>
  <c r="G3187" i="20"/>
  <c r="K3187" i="20"/>
  <c r="U3187" i="20" s="1"/>
  <c r="D3188" i="20"/>
  <c r="P3188" i="20" s="1"/>
  <c r="E3188" i="20"/>
  <c r="F3188" i="20"/>
  <c r="G3188" i="20"/>
  <c r="K3188" i="20"/>
  <c r="U3188" i="20" s="1"/>
  <c r="D3189" i="20"/>
  <c r="P3189" i="20" s="1"/>
  <c r="E3189" i="20"/>
  <c r="F3189" i="20"/>
  <c r="G3189" i="20"/>
  <c r="K3189" i="20"/>
  <c r="U3189" i="20" s="1"/>
  <c r="D3190" i="20"/>
  <c r="P3190" i="20" s="1"/>
  <c r="E3190" i="20"/>
  <c r="F3190" i="20"/>
  <c r="G3190" i="20"/>
  <c r="K3190" i="20"/>
  <c r="U3190" i="20" s="1"/>
  <c r="D3191" i="20"/>
  <c r="P3191" i="20" s="1"/>
  <c r="E3191" i="20"/>
  <c r="F3191" i="20"/>
  <c r="G3191" i="20"/>
  <c r="K3191" i="20"/>
  <c r="U3191" i="20" s="1"/>
  <c r="D3192" i="20"/>
  <c r="P3192" i="20" s="1"/>
  <c r="E3192" i="20"/>
  <c r="F3192" i="20"/>
  <c r="G3192" i="20"/>
  <c r="K3192" i="20"/>
  <c r="U3192" i="20" s="1"/>
  <c r="D3193" i="20"/>
  <c r="P3193" i="20" s="1"/>
  <c r="E3193" i="20"/>
  <c r="F3193" i="20"/>
  <c r="G3193" i="20"/>
  <c r="K3193" i="20"/>
  <c r="U3193" i="20" s="1"/>
  <c r="D3194" i="20"/>
  <c r="P3194" i="20" s="1"/>
  <c r="E3194" i="20"/>
  <c r="F3194" i="20"/>
  <c r="G3194" i="20"/>
  <c r="K3194" i="20"/>
  <c r="U3194" i="20" s="1"/>
  <c r="D3195" i="20"/>
  <c r="E3195" i="20"/>
  <c r="F3195" i="20"/>
  <c r="G3195" i="20"/>
  <c r="K3195" i="20"/>
  <c r="U3195" i="20" s="1"/>
  <c r="M3189" i="20" l="1"/>
  <c r="M3187" i="20"/>
  <c r="M3183" i="20"/>
  <c r="M3171" i="20"/>
  <c r="M3168" i="20"/>
  <c r="M3186" i="20"/>
  <c r="M3182" i="20"/>
  <c r="M3178" i="20"/>
  <c r="M3176" i="20"/>
  <c r="M3181" i="20"/>
  <c r="M3177" i="20"/>
  <c r="M3194" i="20"/>
  <c r="M3170" i="20"/>
  <c r="M3166" i="20"/>
  <c r="P3171" i="20"/>
  <c r="M3192" i="20"/>
  <c r="M3195" i="20"/>
  <c r="M3173" i="20"/>
  <c r="M3179" i="20"/>
  <c r="M3193" i="20"/>
  <c r="M3184" i="20"/>
  <c r="M3167" i="20"/>
  <c r="M3165" i="20"/>
  <c r="M3180" i="20"/>
  <c r="P3195" i="20"/>
  <c r="P3179" i="20"/>
  <c r="M3191" i="20"/>
  <c r="M3175" i="20"/>
  <c r="M3164" i="20"/>
  <c r="M3190" i="20"/>
  <c r="M3188" i="20"/>
  <c r="M3185" i="20"/>
  <c r="M3174" i="20"/>
  <c r="M3172" i="20"/>
  <c r="M3169" i="20"/>
  <c r="C3167" i="20"/>
  <c r="C3175" i="20"/>
  <c r="C3183" i="20"/>
  <c r="C3191" i="20"/>
  <c r="C3195" i="20"/>
  <c r="B1561" i="18"/>
  <c r="C3164" i="20" s="1"/>
  <c r="B1562" i="18"/>
  <c r="C3165" i="20" s="1"/>
  <c r="B1563" i="18"/>
  <c r="C3166" i="20" s="1"/>
  <c r="B1564" i="18"/>
  <c r="B1565" i="18"/>
  <c r="C3168" i="20" s="1"/>
  <c r="B1566" i="18"/>
  <c r="C3169" i="20" s="1"/>
  <c r="B1567" i="18"/>
  <c r="C3170" i="20" s="1"/>
  <c r="B1568" i="18"/>
  <c r="C3171" i="20" s="1"/>
  <c r="B1569" i="18"/>
  <c r="C3172" i="20" s="1"/>
  <c r="B1570" i="18"/>
  <c r="C3173" i="20" s="1"/>
  <c r="B1571" i="18"/>
  <c r="C3174" i="20" s="1"/>
  <c r="B1572" i="18"/>
  <c r="B1573" i="18"/>
  <c r="C3176" i="20" s="1"/>
  <c r="B1574" i="18"/>
  <c r="C3177" i="20" s="1"/>
  <c r="B1575" i="18"/>
  <c r="C3178" i="20" s="1"/>
  <c r="B1576" i="18"/>
  <c r="C3179" i="20" s="1"/>
  <c r="P1576" i="18"/>
  <c r="P1575" i="18"/>
  <c r="P1574" i="18"/>
  <c r="P1573" i="18"/>
  <c r="P1572" i="18"/>
  <c r="P1571" i="18"/>
  <c r="P1570" i="18"/>
  <c r="P1569" i="18"/>
  <c r="P1568" i="18"/>
  <c r="P1567" i="18"/>
  <c r="P1566" i="18"/>
  <c r="P1565" i="18"/>
  <c r="P1564" i="18"/>
  <c r="P1563" i="18"/>
  <c r="P1562" i="18"/>
  <c r="P1561" i="18"/>
  <c r="O1559" i="18"/>
  <c r="O1558" i="18"/>
  <c r="O1557" i="18"/>
  <c r="O1556" i="18"/>
  <c r="O1555" i="18"/>
  <c r="O1554" i="18"/>
  <c r="O1553" i="18"/>
  <c r="O1552" i="18"/>
  <c r="O1551" i="18"/>
  <c r="O1550" i="18"/>
  <c r="O1549" i="18"/>
  <c r="O1548" i="18"/>
  <c r="C3192" i="20" l="1"/>
  <c r="C3184" i="20"/>
  <c r="C3190" i="20"/>
  <c r="C3182" i="20"/>
  <c r="C3189" i="20"/>
  <c r="H3189" i="20" s="1"/>
  <c r="C3181" i="20"/>
  <c r="H3181" i="20" s="1"/>
  <c r="C3188" i="20"/>
  <c r="H3188" i="20" s="1"/>
  <c r="C3180" i="20"/>
  <c r="I3180" i="20" s="1"/>
  <c r="J3180" i="20" s="1"/>
  <c r="C3187" i="20"/>
  <c r="C3194" i="20"/>
  <c r="C3186" i="20"/>
  <c r="C3193" i="20"/>
  <c r="I3193" i="20" s="1"/>
  <c r="J3193" i="20" s="1"/>
  <c r="C3185" i="20"/>
  <c r="I3185" i="20" s="1"/>
  <c r="J3185" i="20" s="1"/>
  <c r="L3179" i="20"/>
  <c r="W3179" i="20" s="1"/>
  <c r="L3195" i="20"/>
  <c r="W3195" i="20" s="1"/>
  <c r="L3178" i="20"/>
  <c r="W3178" i="20" s="1"/>
  <c r="L3194" i="20"/>
  <c r="W3194" i="20" s="1"/>
  <c r="L3193" i="20"/>
  <c r="W3193" i="20" s="1"/>
  <c r="L3177" i="20"/>
  <c r="W3177" i="20" s="1"/>
  <c r="L3176" i="20"/>
  <c r="W3176" i="20" s="1"/>
  <c r="L3192" i="20"/>
  <c r="W3192" i="20" s="1"/>
  <c r="L3191" i="20"/>
  <c r="W3191" i="20" s="1"/>
  <c r="L3175" i="20"/>
  <c r="W3175" i="20" s="1"/>
  <c r="L3190" i="20"/>
  <c r="W3190" i="20" s="1"/>
  <c r="L3174" i="20"/>
  <c r="W3174" i="20" s="1"/>
  <c r="L3189" i="20"/>
  <c r="W3189" i="20" s="1"/>
  <c r="L3173" i="20"/>
  <c r="W3173" i="20" s="1"/>
  <c r="L3188" i="20"/>
  <c r="W3188" i="20" s="1"/>
  <c r="L3172" i="20"/>
  <c r="W3172" i="20" s="1"/>
  <c r="L3171" i="20"/>
  <c r="W3171" i="20" s="1"/>
  <c r="L3187" i="20"/>
  <c r="W3187" i="20" s="1"/>
  <c r="L3170" i="20"/>
  <c r="W3170" i="20" s="1"/>
  <c r="L3186" i="20"/>
  <c r="W3186" i="20" s="1"/>
  <c r="L3185" i="20"/>
  <c r="W3185" i="20" s="1"/>
  <c r="L3169" i="20"/>
  <c r="W3169" i="20" s="1"/>
  <c r="L3184" i="20"/>
  <c r="W3184" i="20" s="1"/>
  <c r="L3168" i="20"/>
  <c r="W3168" i="20" s="1"/>
  <c r="L3183" i="20"/>
  <c r="W3183" i="20" s="1"/>
  <c r="L3167" i="20"/>
  <c r="W3167" i="20" s="1"/>
  <c r="L3182" i="20"/>
  <c r="W3182" i="20" s="1"/>
  <c r="L3166" i="20"/>
  <c r="W3166" i="20" s="1"/>
  <c r="L3181" i="20"/>
  <c r="W3181" i="20" s="1"/>
  <c r="L3165" i="20"/>
  <c r="W3165" i="20" s="1"/>
  <c r="L3164" i="20"/>
  <c r="W3164" i="20" s="1"/>
  <c r="L3180" i="20"/>
  <c r="W3180" i="20" s="1"/>
  <c r="H3171" i="20"/>
  <c r="I3171" i="20"/>
  <c r="J3171" i="20" s="1"/>
  <c r="H3186" i="20"/>
  <c r="I3186" i="20"/>
  <c r="J3186" i="20" s="1"/>
  <c r="H3178" i="20"/>
  <c r="I3178" i="20"/>
  <c r="J3178" i="20" s="1"/>
  <c r="H3170" i="20"/>
  <c r="I3170" i="20"/>
  <c r="J3170" i="20" s="1"/>
  <c r="H3193" i="20"/>
  <c r="H3185" i="20"/>
  <c r="H3177" i="20"/>
  <c r="I3177" i="20"/>
  <c r="J3177" i="20" s="1"/>
  <c r="H3169" i="20"/>
  <c r="I3169" i="20"/>
  <c r="J3169" i="20" s="1"/>
  <c r="H3195" i="20"/>
  <c r="I3195" i="20"/>
  <c r="J3195" i="20" s="1"/>
  <c r="H3194" i="20"/>
  <c r="I3194" i="20"/>
  <c r="J3194" i="20" s="1"/>
  <c r="H3176" i="20"/>
  <c r="I3176" i="20"/>
  <c r="J3176" i="20" s="1"/>
  <c r="H3183" i="20"/>
  <c r="I3183" i="20"/>
  <c r="J3183" i="20" s="1"/>
  <c r="H3190" i="20"/>
  <c r="I3190" i="20"/>
  <c r="J3190" i="20" s="1"/>
  <c r="H3182" i="20"/>
  <c r="I3182" i="20"/>
  <c r="J3182" i="20" s="1"/>
  <c r="H3174" i="20"/>
  <c r="I3174" i="20"/>
  <c r="J3174" i="20" s="1"/>
  <c r="H3166" i="20"/>
  <c r="I3166" i="20"/>
  <c r="J3166" i="20" s="1"/>
  <c r="H3187" i="20"/>
  <c r="I3187" i="20"/>
  <c r="J3187" i="20" s="1"/>
  <c r="H3192" i="20"/>
  <c r="I3192" i="20"/>
  <c r="J3192" i="20" s="1"/>
  <c r="I3168" i="20"/>
  <c r="J3168" i="20" s="1"/>
  <c r="H3168" i="20"/>
  <c r="H3175" i="20"/>
  <c r="I3175" i="20"/>
  <c r="J3175" i="20" s="1"/>
  <c r="H3173" i="20"/>
  <c r="I3173" i="20"/>
  <c r="J3173" i="20" s="1"/>
  <c r="H3165" i="20"/>
  <c r="I3165" i="20"/>
  <c r="J3165" i="20" s="1"/>
  <c r="H3179" i="20"/>
  <c r="I3179" i="20"/>
  <c r="J3179" i="20" s="1"/>
  <c r="H3184" i="20"/>
  <c r="I3184" i="20"/>
  <c r="J3184" i="20" s="1"/>
  <c r="H3191" i="20"/>
  <c r="I3191" i="20"/>
  <c r="J3191" i="20" s="1"/>
  <c r="H3167" i="20"/>
  <c r="I3167" i="20"/>
  <c r="J3167" i="20" s="1"/>
  <c r="H3172" i="20"/>
  <c r="I3172" i="20"/>
  <c r="J3172" i="20" s="1"/>
  <c r="H3164" i="20"/>
  <c r="I3164" i="20"/>
  <c r="J3164" i="20" s="1"/>
  <c r="O1547" i="18"/>
  <c r="O1546" i="18"/>
  <c r="I3181" i="20" l="1"/>
  <c r="J3181" i="20" s="1"/>
  <c r="I3188" i="20"/>
  <c r="J3188" i="20" s="1"/>
  <c r="H3180" i="20"/>
  <c r="I3189" i="20"/>
  <c r="J3189" i="20" s="1"/>
  <c r="O1545" i="18"/>
  <c r="K3132" i="20"/>
  <c r="U3132" i="20" s="1"/>
  <c r="K3133" i="20"/>
  <c r="U3133" i="20" s="1"/>
  <c r="K3134" i="20"/>
  <c r="U3134" i="20" s="1"/>
  <c r="K3135" i="20"/>
  <c r="U3135" i="20" s="1"/>
  <c r="K3136" i="20"/>
  <c r="U3136" i="20" s="1"/>
  <c r="K3137" i="20"/>
  <c r="U3137" i="20" s="1"/>
  <c r="K3138" i="20"/>
  <c r="U3138" i="20" s="1"/>
  <c r="K3139" i="20"/>
  <c r="U3139" i="20" s="1"/>
  <c r="K3140" i="20"/>
  <c r="U3140" i="20" s="1"/>
  <c r="K3141" i="20"/>
  <c r="U3141" i="20" s="1"/>
  <c r="K3142" i="20"/>
  <c r="U3142" i="20" s="1"/>
  <c r="K3143" i="20"/>
  <c r="U3143" i="20" s="1"/>
  <c r="K3144" i="20"/>
  <c r="U3144" i="20" s="1"/>
  <c r="K3145" i="20"/>
  <c r="U3145" i="20" s="1"/>
  <c r="K3146" i="20"/>
  <c r="U3146" i="20" s="1"/>
  <c r="K3147" i="20"/>
  <c r="U3147" i="20" s="1"/>
  <c r="K3148" i="20"/>
  <c r="U3148" i="20" s="1"/>
  <c r="K3149" i="20"/>
  <c r="U3149" i="20" s="1"/>
  <c r="K3150" i="20"/>
  <c r="U3150" i="20" s="1"/>
  <c r="K3151" i="20"/>
  <c r="U3151" i="20" s="1"/>
  <c r="K3152" i="20"/>
  <c r="U3152" i="20" s="1"/>
  <c r="K3153" i="20"/>
  <c r="U3153" i="20" s="1"/>
  <c r="K3154" i="20"/>
  <c r="U3154" i="20" s="1"/>
  <c r="K3155" i="20"/>
  <c r="U3155" i="20" s="1"/>
  <c r="K3156" i="20"/>
  <c r="U3156" i="20" s="1"/>
  <c r="K3157" i="20"/>
  <c r="U3157" i="20" s="1"/>
  <c r="K3158" i="20"/>
  <c r="U3158" i="20" s="1"/>
  <c r="K3159" i="20"/>
  <c r="U3159" i="20" s="1"/>
  <c r="K3160" i="20"/>
  <c r="U3160" i="20" s="1"/>
  <c r="K3161" i="20"/>
  <c r="U3161" i="20" s="1"/>
  <c r="K3162" i="20"/>
  <c r="U3162" i="20" s="1"/>
  <c r="K3163" i="20"/>
  <c r="U3163" i="20" s="1"/>
  <c r="F3132" i="20"/>
  <c r="G3132" i="20"/>
  <c r="F3133" i="20"/>
  <c r="G3133" i="20"/>
  <c r="F3134" i="20"/>
  <c r="G3134" i="20"/>
  <c r="F3135" i="20"/>
  <c r="G3135" i="20"/>
  <c r="F3136" i="20"/>
  <c r="G3136" i="20"/>
  <c r="F3137" i="20"/>
  <c r="G3137" i="20"/>
  <c r="F3138" i="20"/>
  <c r="G3138" i="20"/>
  <c r="F3139" i="20"/>
  <c r="G3139" i="20"/>
  <c r="F3140" i="20"/>
  <c r="G3140" i="20"/>
  <c r="F3141" i="20"/>
  <c r="G3141" i="20"/>
  <c r="F3142" i="20"/>
  <c r="G3142" i="20"/>
  <c r="F3143" i="20"/>
  <c r="G3143" i="20"/>
  <c r="F3144" i="20"/>
  <c r="G3144" i="20"/>
  <c r="F3145" i="20"/>
  <c r="G3145" i="20"/>
  <c r="F3146" i="20"/>
  <c r="G3146" i="20"/>
  <c r="F3147" i="20"/>
  <c r="G3147" i="20"/>
  <c r="F3148" i="20"/>
  <c r="G3148" i="20"/>
  <c r="F3149" i="20"/>
  <c r="G3149" i="20"/>
  <c r="F3150" i="20"/>
  <c r="G3150" i="20"/>
  <c r="F3151" i="20"/>
  <c r="G3151" i="20"/>
  <c r="F3152" i="20"/>
  <c r="G3152" i="20"/>
  <c r="F3153" i="20"/>
  <c r="G3153" i="20"/>
  <c r="F3154" i="20"/>
  <c r="G3154" i="20"/>
  <c r="F3155" i="20"/>
  <c r="G3155" i="20"/>
  <c r="F3156" i="20"/>
  <c r="G3156" i="20"/>
  <c r="F3157" i="20"/>
  <c r="G3157" i="20"/>
  <c r="F3158" i="20"/>
  <c r="G3158" i="20"/>
  <c r="F3159" i="20"/>
  <c r="G3159" i="20"/>
  <c r="F3160" i="20"/>
  <c r="G3160" i="20"/>
  <c r="F3161" i="20"/>
  <c r="G3161" i="20"/>
  <c r="F3162" i="20"/>
  <c r="G3162" i="20"/>
  <c r="F3163" i="20"/>
  <c r="G3163" i="20"/>
  <c r="O1544" i="18"/>
  <c r="D3132" i="20" l="1"/>
  <c r="P3132" i="20" s="1"/>
  <c r="E3132" i="20"/>
  <c r="D3133" i="20"/>
  <c r="P3133" i="20" s="1"/>
  <c r="E3133" i="20"/>
  <c r="D3134" i="20"/>
  <c r="P3134" i="20" s="1"/>
  <c r="E3134" i="20"/>
  <c r="D3135" i="20"/>
  <c r="P3135" i="20" s="1"/>
  <c r="E3135" i="20"/>
  <c r="D3136" i="20"/>
  <c r="P3136" i="20" s="1"/>
  <c r="E3136" i="20"/>
  <c r="D3137" i="20"/>
  <c r="P3137" i="20" s="1"/>
  <c r="E3137" i="20"/>
  <c r="D3138" i="20"/>
  <c r="P3138" i="20" s="1"/>
  <c r="E3138" i="20"/>
  <c r="D3139" i="20"/>
  <c r="P3139" i="20" s="1"/>
  <c r="E3139" i="20"/>
  <c r="D3140" i="20"/>
  <c r="P3140" i="20" s="1"/>
  <c r="E3140" i="20"/>
  <c r="D3141" i="20"/>
  <c r="P3141" i="20" s="1"/>
  <c r="E3141" i="20"/>
  <c r="D3142" i="20"/>
  <c r="P3142" i="20" s="1"/>
  <c r="E3142" i="20"/>
  <c r="D3143" i="20"/>
  <c r="P3143" i="20" s="1"/>
  <c r="E3143" i="20"/>
  <c r="D3144" i="20"/>
  <c r="P3144" i="20" s="1"/>
  <c r="E3144" i="20"/>
  <c r="D3145" i="20"/>
  <c r="P3145" i="20" s="1"/>
  <c r="E3145" i="20"/>
  <c r="D3146" i="20"/>
  <c r="P3146" i="20" s="1"/>
  <c r="E3146" i="20"/>
  <c r="D3147" i="20"/>
  <c r="P3147" i="20" s="1"/>
  <c r="E3147" i="20"/>
  <c r="D3148" i="20"/>
  <c r="P3148" i="20" s="1"/>
  <c r="E3148" i="20"/>
  <c r="D3149" i="20"/>
  <c r="P3149" i="20" s="1"/>
  <c r="E3149" i="20"/>
  <c r="D3150" i="20"/>
  <c r="P3150" i="20" s="1"/>
  <c r="E3150" i="20"/>
  <c r="D3151" i="20"/>
  <c r="P3151" i="20" s="1"/>
  <c r="E3151" i="20"/>
  <c r="D3152" i="20"/>
  <c r="P3152" i="20" s="1"/>
  <c r="E3152" i="20"/>
  <c r="D3153" i="20"/>
  <c r="P3153" i="20" s="1"/>
  <c r="E3153" i="20"/>
  <c r="D3154" i="20"/>
  <c r="P3154" i="20" s="1"/>
  <c r="E3154" i="20"/>
  <c r="D3155" i="20"/>
  <c r="P3155" i="20" s="1"/>
  <c r="E3155" i="20"/>
  <c r="D3156" i="20"/>
  <c r="P3156" i="20" s="1"/>
  <c r="E3156" i="20"/>
  <c r="D3157" i="20"/>
  <c r="P3157" i="20" s="1"/>
  <c r="E3157" i="20"/>
  <c r="D3158" i="20"/>
  <c r="P3158" i="20" s="1"/>
  <c r="E3158" i="20"/>
  <c r="D3159" i="20"/>
  <c r="P3159" i="20" s="1"/>
  <c r="E3159" i="20"/>
  <c r="D3160" i="20"/>
  <c r="P3160" i="20" s="1"/>
  <c r="E3160" i="20"/>
  <c r="D3161" i="20"/>
  <c r="P3161" i="20" s="1"/>
  <c r="E3161" i="20"/>
  <c r="D3162" i="20"/>
  <c r="P3162" i="20" s="1"/>
  <c r="E3162" i="20"/>
  <c r="D3163" i="20"/>
  <c r="P3163" i="20" s="1"/>
  <c r="E3163" i="20"/>
  <c r="F3131" i="20"/>
  <c r="G3131" i="20"/>
  <c r="K3131" i="20"/>
  <c r="U3131" i="20" s="1"/>
  <c r="B1545" i="18"/>
  <c r="C3132" i="20" s="1"/>
  <c r="H3132" i="20" s="1"/>
  <c r="B1546" i="18"/>
  <c r="C3133" i="20" s="1"/>
  <c r="I3133" i="20" s="1"/>
  <c r="J3133" i="20" s="1"/>
  <c r="B1547" i="18"/>
  <c r="C3134" i="20" s="1"/>
  <c r="H3134" i="20" s="1"/>
  <c r="B1548" i="18"/>
  <c r="C3135" i="20" s="1"/>
  <c r="I3135" i="20" s="1"/>
  <c r="J3135" i="20" s="1"/>
  <c r="B1549" i="18"/>
  <c r="C3136" i="20" s="1"/>
  <c r="H3136" i="20" s="1"/>
  <c r="B1550" i="18"/>
  <c r="C3137" i="20" s="1"/>
  <c r="H3137" i="20" s="1"/>
  <c r="B1551" i="18"/>
  <c r="C3138" i="20" s="1"/>
  <c r="H3138" i="20" s="1"/>
  <c r="B1552" i="18"/>
  <c r="C3139" i="20" s="1"/>
  <c r="H3139" i="20" s="1"/>
  <c r="B1553" i="18"/>
  <c r="C3140" i="20" s="1"/>
  <c r="H3140" i="20" s="1"/>
  <c r="B1554" i="18"/>
  <c r="C3141" i="20" s="1"/>
  <c r="I3141" i="20" s="1"/>
  <c r="J3141" i="20" s="1"/>
  <c r="B1555" i="18"/>
  <c r="C3142" i="20" s="1"/>
  <c r="H3142" i="20" s="1"/>
  <c r="B1556" i="18"/>
  <c r="C3143" i="20" s="1"/>
  <c r="H3143" i="20" s="1"/>
  <c r="B1557" i="18"/>
  <c r="C3144" i="20" s="1"/>
  <c r="H3144" i="20" s="1"/>
  <c r="B1558" i="18"/>
  <c r="C3145" i="20" s="1"/>
  <c r="I3145" i="20" s="1"/>
  <c r="J3145" i="20" s="1"/>
  <c r="B1559" i="18"/>
  <c r="C3146" i="20" s="1"/>
  <c r="H3146" i="20" s="1"/>
  <c r="B1560" i="18"/>
  <c r="C3147" i="20" s="1"/>
  <c r="H3147" i="20" s="1"/>
  <c r="P1560" i="18"/>
  <c r="P1559" i="18"/>
  <c r="P1558" i="18"/>
  <c r="P1557" i="18"/>
  <c r="P1556" i="18"/>
  <c r="P1555" i="18"/>
  <c r="P1554" i="18"/>
  <c r="P1553" i="18"/>
  <c r="P1552" i="18"/>
  <c r="P1551" i="18"/>
  <c r="P1550" i="18"/>
  <c r="P1549" i="18"/>
  <c r="P1548" i="18"/>
  <c r="P1547" i="18"/>
  <c r="P1546" i="18"/>
  <c r="P1545" i="18"/>
  <c r="O1543" i="18"/>
  <c r="O1542" i="18"/>
  <c r="O1541" i="18"/>
  <c r="O1540" i="18"/>
  <c r="O1539" i="18"/>
  <c r="O1538" i="18"/>
  <c r="C3163" i="20" l="1"/>
  <c r="H3163" i="20" s="1"/>
  <c r="C3162" i="20"/>
  <c r="H3162" i="20" s="1"/>
  <c r="C3155" i="20"/>
  <c r="H3155" i="20" s="1"/>
  <c r="C3154" i="20"/>
  <c r="H3154" i="20" s="1"/>
  <c r="C3153" i="20"/>
  <c r="H3153" i="20" s="1"/>
  <c r="C3150" i="20"/>
  <c r="H3150" i="20" s="1"/>
  <c r="C3149" i="20"/>
  <c r="I3149" i="20" s="1"/>
  <c r="J3149" i="20" s="1"/>
  <c r="C3161" i="20"/>
  <c r="H3161" i="20" s="1"/>
  <c r="C3158" i="20"/>
  <c r="H3158" i="20" s="1"/>
  <c r="C3157" i="20"/>
  <c r="H3157" i="20" s="1"/>
  <c r="L3147" i="20"/>
  <c r="W3147" i="20" s="1"/>
  <c r="L3163" i="20"/>
  <c r="W3163" i="20" s="1"/>
  <c r="C3156" i="20"/>
  <c r="H3156" i="20" s="1"/>
  <c r="C3148" i="20"/>
  <c r="H3148" i="20" s="1"/>
  <c r="C3160" i="20"/>
  <c r="I3160" i="20" s="1"/>
  <c r="J3160" i="20" s="1"/>
  <c r="C3152" i="20"/>
  <c r="H3152" i="20" s="1"/>
  <c r="C3159" i="20"/>
  <c r="I3159" i="20" s="1"/>
  <c r="J3159" i="20" s="1"/>
  <c r="C3151" i="20"/>
  <c r="H3151" i="20" s="1"/>
  <c r="L3146" i="20"/>
  <c r="W3146" i="20" s="1"/>
  <c r="L3162" i="20"/>
  <c r="W3162" i="20" s="1"/>
  <c r="L3161" i="20"/>
  <c r="W3161" i="20" s="1"/>
  <c r="L3145" i="20"/>
  <c r="W3145" i="20" s="1"/>
  <c r="L3160" i="20"/>
  <c r="W3160" i="20" s="1"/>
  <c r="L3144" i="20"/>
  <c r="W3144" i="20" s="1"/>
  <c r="L3159" i="20"/>
  <c r="W3159" i="20" s="1"/>
  <c r="L3143" i="20"/>
  <c r="W3143" i="20" s="1"/>
  <c r="L3158" i="20"/>
  <c r="W3158" i="20" s="1"/>
  <c r="L3142" i="20"/>
  <c r="W3142" i="20" s="1"/>
  <c r="L3141" i="20"/>
  <c r="W3141" i="20" s="1"/>
  <c r="L3157" i="20"/>
  <c r="W3157" i="20" s="1"/>
  <c r="L3140" i="20"/>
  <c r="W3140" i="20" s="1"/>
  <c r="L3156" i="20"/>
  <c r="W3156" i="20" s="1"/>
  <c r="L3155" i="20"/>
  <c r="W3155" i="20" s="1"/>
  <c r="L3139" i="20"/>
  <c r="W3139" i="20" s="1"/>
  <c r="L3138" i="20"/>
  <c r="W3138" i="20" s="1"/>
  <c r="L3154" i="20"/>
  <c r="W3154" i="20" s="1"/>
  <c r="L3153" i="20"/>
  <c r="W3153" i="20" s="1"/>
  <c r="L3137" i="20"/>
  <c r="W3137" i="20" s="1"/>
  <c r="L3152" i="20"/>
  <c r="W3152" i="20" s="1"/>
  <c r="L3136" i="20"/>
  <c r="W3136" i="20" s="1"/>
  <c r="L3151" i="20"/>
  <c r="W3151" i="20" s="1"/>
  <c r="L3135" i="20"/>
  <c r="W3135" i="20" s="1"/>
  <c r="L3150" i="20"/>
  <c r="W3150" i="20" s="1"/>
  <c r="L3134" i="20"/>
  <c r="W3134" i="20" s="1"/>
  <c r="L3149" i="20"/>
  <c r="W3149" i="20" s="1"/>
  <c r="L3133" i="20"/>
  <c r="W3133" i="20" s="1"/>
  <c r="L3132" i="20"/>
  <c r="W3132" i="20" s="1"/>
  <c r="L3148" i="20"/>
  <c r="W3148" i="20" s="1"/>
  <c r="M3158" i="20"/>
  <c r="M3154" i="20"/>
  <c r="M3150" i="20"/>
  <c r="M3132" i="20"/>
  <c r="M3147" i="20"/>
  <c r="M3143" i="20"/>
  <c r="M3139" i="20"/>
  <c r="M3149" i="20"/>
  <c r="H3141" i="20"/>
  <c r="M3141" i="20"/>
  <c r="H3133" i="20"/>
  <c r="I3132" i="20"/>
  <c r="J3132" i="20" s="1"/>
  <c r="M3159" i="20"/>
  <c r="M3155" i="20"/>
  <c r="M3142" i="20"/>
  <c r="M3137" i="20"/>
  <c r="I3140" i="20"/>
  <c r="J3140" i="20" s="1"/>
  <c r="M3152" i="20"/>
  <c r="M3157" i="20"/>
  <c r="M3153" i="20"/>
  <c r="M3138" i="20"/>
  <c r="M3134" i="20"/>
  <c r="M3144" i="20"/>
  <c r="M3136" i="20"/>
  <c r="M3156" i="20"/>
  <c r="H3145" i="20"/>
  <c r="I3144" i="20"/>
  <c r="J3144" i="20" s="1"/>
  <c r="I3137" i="20"/>
  <c r="J3137" i="20" s="1"/>
  <c r="M3162" i="20"/>
  <c r="M3161" i="20"/>
  <c r="M3151" i="20"/>
  <c r="M3140" i="20"/>
  <c r="I3136" i="20"/>
  <c r="J3136" i="20" s="1"/>
  <c r="M3133" i="20"/>
  <c r="M3148" i="20"/>
  <c r="M3163" i="20"/>
  <c r="M3160" i="20"/>
  <c r="M3146" i="20"/>
  <c r="M3145" i="20"/>
  <c r="M3135" i="20"/>
  <c r="I3147" i="20"/>
  <c r="J3147" i="20" s="1"/>
  <c r="I3143" i="20"/>
  <c r="J3143" i="20" s="1"/>
  <c r="I3139" i="20"/>
  <c r="J3139" i="20" s="1"/>
  <c r="H3135" i="20"/>
  <c r="I3146" i="20"/>
  <c r="J3146" i="20" s="1"/>
  <c r="I3142" i="20"/>
  <c r="J3142" i="20" s="1"/>
  <c r="I3138" i="20"/>
  <c r="J3138" i="20" s="1"/>
  <c r="I3134" i="20"/>
  <c r="J3134" i="20" s="1"/>
  <c r="O1537" i="18"/>
  <c r="O1536" i="18"/>
  <c r="O1535" i="18"/>
  <c r="O1534" i="18"/>
  <c r="O1533" i="18"/>
  <c r="O1532" i="18"/>
  <c r="O1531" i="18"/>
  <c r="O1530" i="18"/>
  <c r="I3162" i="20" l="1"/>
  <c r="J3162" i="20" s="1"/>
  <c r="I3163" i="20"/>
  <c r="J3163" i="20" s="1"/>
  <c r="I3155" i="20"/>
  <c r="J3155" i="20" s="1"/>
  <c r="I3154" i="20"/>
  <c r="J3154" i="20" s="1"/>
  <c r="I3153" i="20"/>
  <c r="J3153" i="20" s="1"/>
  <c r="I3148" i="20"/>
  <c r="J3148" i="20" s="1"/>
  <c r="I3156" i="20"/>
  <c r="J3156" i="20" s="1"/>
  <c r="I3158" i="20"/>
  <c r="J3158" i="20" s="1"/>
  <c r="I3150" i="20"/>
  <c r="J3150" i="20" s="1"/>
  <c r="H3149" i="20"/>
  <c r="I3161" i="20"/>
  <c r="J3161" i="20" s="1"/>
  <c r="I3157" i="20"/>
  <c r="J3157" i="20" s="1"/>
  <c r="H3160" i="20"/>
  <c r="H3159" i="20"/>
  <c r="I3151" i="20"/>
  <c r="J3151" i="20" s="1"/>
  <c r="I3152" i="20"/>
  <c r="J3152" i="20" s="1"/>
  <c r="O1529" i="18"/>
  <c r="O1528" i="18"/>
  <c r="D3100" i="20" l="1"/>
  <c r="P3100" i="20" s="1"/>
  <c r="D3101" i="20"/>
  <c r="P3101" i="20" s="1"/>
  <c r="D3102" i="20"/>
  <c r="P3102" i="20" s="1"/>
  <c r="D3103" i="20"/>
  <c r="P3103" i="20" s="1"/>
  <c r="D3104" i="20"/>
  <c r="P3104" i="20" s="1"/>
  <c r="D3105" i="20"/>
  <c r="P3105" i="20" s="1"/>
  <c r="D3106" i="20"/>
  <c r="P3106" i="20" s="1"/>
  <c r="D3107" i="20"/>
  <c r="P3107" i="20" s="1"/>
  <c r="D3108" i="20"/>
  <c r="P3108" i="20" s="1"/>
  <c r="D3109" i="20"/>
  <c r="P3109" i="20" s="1"/>
  <c r="D3110" i="20"/>
  <c r="P3110" i="20" s="1"/>
  <c r="D3111" i="20"/>
  <c r="P3111" i="20" s="1"/>
  <c r="D3112" i="20"/>
  <c r="P3112" i="20" s="1"/>
  <c r="D3113" i="20"/>
  <c r="P3113" i="20" s="1"/>
  <c r="D3114" i="20"/>
  <c r="P3114" i="20" s="1"/>
  <c r="D3115" i="20"/>
  <c r="P3115" i="20" s="1"/>
  <c r="D3116" i="20"/>
  <c r="P3116" i="20" s="1"/>
  <c r="D3117" i="20"/>
  <c r="P3117" i="20" s="1"/>
  <c r="D3118" i="20"/>
  <c r="P3118" i="20" s="1"/>
  <c r="D3119" i="20"/>
  <c r="P3119" i="20" s="1"/>
  <c r="D3120" i="20"/>
  <c r="P3120" i="20" s="1"/>
  <c r="D3121" i="20"/>
  <c r="P3121" i="20" s="1"/>
  <c r="D3122" i="20"/>
  <c r="P3122" i="20" s="1"/>
  <c r="D3123" i="20"/>
  <c r="P3123" i="20" s="1"/>
  <c r="D3124" i="20"/>
  <c r="P3124" i="20" s="1"/>
  <c r="D3125" i="20"/>
  <c r="P3125" i="20" s="1"/>
  <c r="D3126" i="20"/>
  <c r="P3126" i="20" s="1"/>
  <c r="D3127" i="20"/>
  <c r="P3127" i="20" s="1"/>
  <c r="D3128" i="20"/>
  <c r="P3128" i="20" s="1"/>
  <c r="D3129" i="20"/>
  <c r="P3129" i="20" s="1"/>
  <c r="D3130" i="20"/>
  <c r="P3130" i="20" s="1"/>
  <c r="D3131" i="20"/>
  <c r="P3131" i="20" s="1"/>
  <c r="O1527" i="18"/>
  <c r="O1526" i="18" l="1"/>
  <c r="O1525" i="18"/>
  <c r="O1524" i="18"/>
  <c r="O1523" i="18"/>
  <c r="O1522" i="18"/>
  <c r="O1521" i="18"/>
  <c r="O1520" i="18"/>
  <c r="O1519" i="18"/>
  <c r="O1518" i="18"/>
  <c r="O1517" i="18"/>
  <c r="O1516" i="18"/>
  <c r="O1515" i="18"/>
  <c r="O1514" i="18"/>
  <c r="E3130" i="20"/>
  <c r="M3130" i="20" s="1"/>
  <c r="F3130" i="20"/>
  <c r="G3130" i="20"/>
  <c r="K3130" i="20"/>
  <c r="U3130" i="20" s="1"/>
  <c r="E3131" i="20"/>
  <c r="M3131" i="20" s="1"/>
  <c r="E3100" i="20"/>
  <c r="M3100" i="20" s="1"/>
  <c r="F3100" i="20"/>
  <c r="G3100" i="20"/>
  <c r="K3100" i="20"/>
  <c r="U3100" i="20" s="1"/>
  <c r="E3101" i="20"/>
  <c r="M3101" i="20" s="1"/>
  <c r="F3101" i="20"/>
  <c r="G3101" i="20"/>
  <c r="K3101" i="20"/>
  <c r="U3101" i="20" s="1"/>
  <c r="E3102" i="20"/>
  <c r="M3102" i="20" s="1"/>
  <c r="F3102" i="20"/>
  <c r="G3102" i="20"/>
  <c r="K3102" i="20"/>
  <c r="U3102" i="20" s="1"/>
  <c r="E3103" i="20"/>
  <c r="M3103" i="20" s="1"/>
  <c r="F3103" i="20"/>
  <c r="G3103" i="20"/>
  <c r="K3103" i="20"/>
  <c r="U3103" i="20" s="1"/>
  <c r="E3104" i="20"/>
  <c r="M3104" i="20" s="1"/>
  <c r="F3104" i="20"/>
  <c r="G3104" i="20"/>
  <c r="K3104" i="20"/>
  <c r="U3104" i="20" s="1"/>
  <c r="E3105" i="20"/>
  <c r="M3105" i="20" s="1"/>
  <c r="F3105" i="20"/>
  <c r="G3105" i="20"/>
  <c r="K3105" i="20"/>
  <c r="U3105" i="20" s="1"/>
  <c r="E3106" i="20"/>
  <c r="M3106" i="20" s="1"/>
  <c r="F3106" i="20"/>
  <c r="G3106" i="20"/>
  <c r="K3106" i="20"/>
  <c r="U3106" i="20" s="1"/>
  <c r="E3107" i="20"/>
  <c r="M3107" i="20" s="1"/>
  <c r="F3107" i="20"/>
  <c r="G3107" i="20"/>
  <c r="K3107" i="20"/>
  <c r="U3107" i="20" s="1"/>
  <c r="E3108" i="20"/>
  <c r="M3108" i="20" s="1"/>
  <c r="F3108" i="20"/>
  <c r="G3108" i="20"/>
  <c r="K3108" i="20"/>
  <c r="U3108" i="20" s="1"/>
  <c r="E3109" i="20"/>
  <c r="M3109" i="20" s="1"/>
  <c r="F3109" i="20"/>
  <c r="G3109" i="20"/>
  <c r="K3109" i="20"/>
  <c r="U3109" i="20" s="1"/>
  <c r="E3110" i="20"/>
  <c r="M3110" i="20" s="1"/>
  <c r="F3110" i="20"/>
  <c r="G3110" i="20"/>
  <c r="K3110" i="20"/>
  <c r="U3110" i="20" s="1"/>
  <c r="E3111" i="20"/>
  <c r="M3111" i="20" s="1"/>
  <c r="F3111" i="20"/>
  <c r="G3111" i="20"/>
  <c r="K3111" i="20"/>
  <c r="U3111" i="20" s="1"/>
  <c r="E3112" i="20"/>
  <c r="M3112" i="20" s="1"/>
  <c r="F3112" i="20"/>
  <c r="G3112" i="20"/>
  <c r="K3112" i="20"/>
  <c r="U3112" i="20" s="1"/>
  <c r="E3113" i="20"/>
  <c r="M3113" i="20" s="1"/>
  <c r="F3113" i="20"/>
  <c r="G3113" i="20"/>
  <c r="K3113" i="20"/>
  <c r="U3113" i="20" s="1"/>
  <c r="E3114" i="20"/>
  <c r="M3114" i="20" s="1"/>
  <c r="F3114" i="20"/>
  <c r="G3114" i="20"/>
  <c r="K3114" i="20"/>
  <c r="U3114" i="20" s="1"/>
  <c r="E3115" i="20"/>
  <c r="M3115" i="20" s="1"/>
  <c r="F3115" i="20"/>
  <c r="G3115" i="20"/>
  <c r="K3115" i="20"/>
  <c r="U3115" i="20" s="1"/>
  <c r="E3116" i="20"/>
  <c r="M3116" i="20" s="1"/>
  <c r="F3116" i="20"/>
  <c r="G3116" i="20"/>
  <c r="K3116" i="20"/>
  <c r="U3116" i="20" s="1"/>
  <c r="E3117" i="20"/>
  <c r="M3117" i="20" s="1"/>
  <c r="F3117" i="20"/>
  <c r="G3117" i="20"/>
  <c r="K3117" i="20"/>
  <c r="U3117" i="20" s="1"/>
  <c r="E3118" i="20"/>
  <c r="M3118" i="20" s="1"/>
  <c r="F3118" i="20"/>
  <c r="G3118" i="20"/>
  <c r="K3118" i="20"/>
  <c r="U3118" i="20" s="1"/>
  <c r="E3119" i="20"/>
  <c r="M3119" i="20" s="1"/>
  <c r="F3119" i="20"/>
  <c r="G3119" i="20"/>
  <c r="K3119" i="20"/>
  <c r="U3119" i="20" s="1"/>
  <c r="E3120" i="20"/>
  <c r="M3120" i="20" s="1"/>
  <c r="F3120" i="20"/>
  <c r="G3120" i="20"/>
  <c r="K3120" i="20"/>
  <c r="U3120" i="20" s="1"/>
  <c r="E3121" i="20"/>
  <c r="M3121" i="20" s="1"/>
  <c r="F3121" i="20"/>
  <c r="G3121" i="20"/>
  <c r="K3121" i="20"/>
  <c r="U3121" i="20" s="1"/>
  <c r="E3122" i="20"/>
  <c r="M3122" i="20" s="1"/>
  <c r="F3122" i="20"/>
  <c r="G3122" i="20"/>
  <c r="K3122" i="20"/>
  <c r="U3122" i="20" s="1"/>
  <c r="E3123" i="20"/>
  <c r="M3123" i="20" s="1"/>
  <c r="F3123" i="20"/>
  <c r="G3123" i="20"/>
  <c r="K3123" i="20"/>
  <c r="U3123" i="20" s="1"/>
  <c r="E3124" i="20"/>
  <c r="M3124" i="20" s="1"/>
  <c r="F3124" i="20"/>
  <c r="G3124" i="20"/>
  <c r="K3124" i="20"/>
  <c r="U3124" i="20" s="1"/>
  <c r="E3125" i="20"/>
  <c r="M3125" i="20" s="1"/>
  <c r="F3125" i="20"/>
  <c r="G3125" i="20"/>
  <c r="K3125" i="20"/>
  <c r="U3125" i="20" s="1"/>
  <c r="E3126" i="20"/>
  <c r="M3126" i="20" s="1"/>
  <c r="F3126" i="20"/>
  <c r="G3126" i="20"/>
  <c r="K3126" i="20"/>
  <c r="U3126" i="20" s="1"/>
  <c r="E3127" i="20"/>
  <c r="M3127" i="20" s="1"/>
  <c r="F3127" i="20"/>
  <c r="G3127" i="20"/>
  <c r="K3127" i="20"/>
  <c r="U3127" i="20" s="1"/>
  <c r="E3128" i="20"/>
  <c r="M3128" i="20" s="1"/>
  <c r="F3128" i="20"/>
  <c r="G3128" i="20"/>
  <c r="K3128" i="20"/>
  <c r="U3128" i="20" s="1"/>
  <c r="E3129" i="20"/>
  <c r="M3129" i="20" s="1"/>
  <c r="F3129" i="20"/>
  <c r="G3129" i="20"/>
  <c r="K3129" i="20"/>
  <c r="U3129" i="20" s="1"/>
  <c r="B1529" i="18"/>
  <c r="C3100" i="20" s="1"/>
  <c r="I3100" i="20" s="1"/>
  <c r="J3100" i="20" s="1"/>
  <c r="B1530" i="18"/>
  <c r="C3101" i="20" s="1"/>
  <c r="H3101" i="20" s="1"/>
  <c r="B1531" i="18"/>
  <c r="C3102" i="20" s="1"/>
  <c r="I3102" i="20" s="1"/>
  <c r="J3102" i="20" s="1"/>
  <c r="B1532" i="18"/>
  <c r="C3103" i="20" s="1"/>
  <c r="H3103" i="20" s="1"/>
  <c r="B1533" i="18"/>
  <c r="C3104" i="20" s="1"/>
  <c r="I3104" i="20" s="1"/>
  <c r="J3104" i="20" s="1"/>
  <c r="B1534" i="18"/>
  <c r="C3105" i="20" s="1"/>
  <c r="H3105" i="20" s="1"/>
  <c r="B1535" i="18"/>
  <c r="C3106" i="20" s="1"/>
  <c r="H3106" i="20" s="1"/>
  <c r="B1536" i="18"/>
  <c r="C3107" i="20" s="1"/>
  <c r="I3107" i="20" s="1"/>
  <c r="J3107" i="20" s="1"/>
  <c r="B1537" i="18"/>
  <c r="C3108" i="20" s="1"/>
  <c r="H3108" i="20" s="1"/>
  <c r="B1538" i="18"/>
  <c r="C3109" i="20" s="1"/>
  <c r="H3109" i="20" s="1"/>
  <c r="B1539" i="18"/>
  <c r="C3126" i="20" s="1"/>
  <c r="H3126" i="20" s="1"/>
  <c r="B1540" i="18"/>
  <c r="C3111" i="20" s="1"/>
  <c r="I3111" i="20" s="1"/>
  <c r="J3111" i="20" s="1"/>
  <c r="B1541" i="18"/>
  <c r="C3112" i="20" s="1"/>
  <c r="I3112" i="20" s="1"/>
  <c r="J3112" i="20" s="1"/>
  <c r="B1542" i="18"/>
  <c r="C3113" i="20" s="1"/>
  <c r="H3113" i="20" s="1"/>
  <c r="B1543" i="18"/>
  <c r="C3130" i="20" s="1"/>
  <c r="I3130" i="20" s="1"/>
  <c r="J3130" i="20" s="1"/>
  <c r="B1544" i="18"/>
  <c r="C3131" i="20" s="1"/>
  <c r="H3131" i="20" s="1"/>
  <c r="P1544" i="18"/>
  <c r="L3131" i="20" s="1"/>
  <c r="W3131" i="20" s="1"/>
  <c r="P1543" i="18"/>
  <c r="L3114" i="20" s="1"/>
  <c r="W3114" i="20" s="1"/>
  <c r="P1542" i="18"/>
  <c r="L3113" i="20" s="1"/>
  <c r="W3113" i="20" s="1"/>
  <c r="P1541" i="18"/>
  <c r="L3112" i="20" s="1"/>
  <c r="W3112" i="20" s="1"/>
  <c r="P1540" i="18"/>
  <c r="L3111" i="20" s="1"/>
  <c r="W3111" i="20" s="1"/>
  <c r="P1539" i="18"/>
  <c r="L3126" i="20" s="1"/>
  <c r="W3126" i="20" s="1"/>
  <c r="P1538" i="18"/>
  <c r="L3109" i="20" s="1"/>
  <c r="W3109" i="20" s="1"/>
  <c r="P1537" i="18"/>
  <c r="L3124" i="20" s="1"/>
  <c r="W3124" i="20" s="1"/>
  <c r="P1536" i="18"/>
  <c r="L3107" i="20" s="1"/>
  <c r="W3107" i="20" s="1"/>
  <c r="P1535" i="18"/>
  <c r="L3122" i="20" s="1"/>
  <c r="W3122" i="20" s="1"/>
  <c r="P1534" i="18"/>
  <c r="L3105" i="20" s="1"/>
  <c r="W3105" i="20" s="1"/>
  <c r="P1533" i="18"/>
  <c r="L3120" i="20" s="1"/>
  <c r="W3120" i="20" s="1"/>
  <c r="P1532" i="18"/>
  <c r="L3103" i="20" s="1"/>
  <c r="W3103" i="20" s="1"/>
  <c r="P1531" i="18"/>
  <c r="L3118" i="20" s="1"/>
  <c r="W3118" i="20" s="1"/>
  <c r="P1530" i="18"/>
  <c r="L3117" i="20" s="1"/>
  <c r="W3117" i="20" s="1"/>
  <c r="P1529" i="18"/>
  <c r="L3100" i="20" s="1"/>
  <c r="W3100" i="20" s="1"/>
  <c r="C3118" i="20" l="1"/>
  <c r="H3118" i="20" s="1"/>
  <c r="C3127" i="20"/>
  <c r="H3127" i="20" s="1"/>
  <c r="C3117" i="20"/>
  <c r="H3117" i="20" s="1"/>
  <c r="C3114" i="20"/>
  <c r="H3114" i="20" s="1"/>
  <c r="C3110" i="20"/>
  <c r="H3110" i="20" s="1"/>
  <c r="C3125" i="20"/>
  <c r="H3125" i="20" s="1"/>
  <c r="L3130" i="20"/>
  <c r="W3130" i="20" s="1"/>
  <c r="C3122" i="20"/>
  <c r="H3122" i="20" s="1"/>
  <c r="L3128" i="20"/>
  <c r="W3128" i="20" s="1"/>
  <c r="C3119" i="20"/>
  <c r="H3119" i="20" s="1"/>
  <c r="L3106" i="20"/>
  <c r="W3106" i="20" s="1"/>
  <c r="C3124" i="20"/>
  <c r="I3124" i="20" s="1"/>
  <c r="J3124" i="20" s="1"/>
  <c r="C3116" i="20"/>
  <c r="H3116" i="20" s="1"/>
  <c r="C3123" i="20"/>
  <c r="I3123" i="20" s="1"/>
  <c r="J3123" i="20" s="1"/>
  <c r="C3115" i="20"/>
  <c r="I3115" i="20" s="1"/>
  <c r="J3115" i="20" s="1"/>
  <c r="L3110" i="20"/>
  <c r="W3110" i="20" s="1"/>
  <c r="C3129" i="20"/>
  <c r="H3129" i="20" s="1"/>
  <c r="C3121" i="20"/>
  <c r="H3121" i="20" s="1"/>
  <c r="L3123" i="20"/>
  <c r="W3123" i="20" s="1"/>
  <c r="L3104" i="20"/>
  <c r="W3104" i="20" s="1"/>
  <c r="C3128" i="20"/>
  <c r="I3128" i="20" s="1"/>
  <c r="J3128" i="20" s="1"/>
  <c r="C3120" i="20"/>
  <c r="I3120" i="20" s="1"/>
  <c r="J3120" i="20" s="1"/>
  <c r="L3119" i="20"/>
  <c r="W3119" i="20" s="1"/>
  <c r="L3115" i="20"/>
  <c r="W3115" i="20" s="1"/>
  <c r="L3129" i="20"/>
  <c r="W3129" i="20" s="1"/>
  <c r="L3127" i="20"/>
  <c r="W3127" i="20" s="1"/>
  <c r="L3125" i="20"/>
  <c r="W3125" i="20" s="1"/>
  <c r="L3108" i="20"/>
  <c r="W3108" i="20" s="1"/>
  <c r="L3121" i="20"/>
  <c r="W3121" i="20" s="1"/>
  <c r="L3102" i="20"/>
  <c r="W3102" i="20" s="1"/>
  <c r="L3101" i="20"/>
  <c r="W3101" i="20" s="1"/>
  <c r="L3116" i="20"/>
  <c r="W3116" i="20" s="1"/>
  <c r="I3131" i="20"/>
  <c r="J3131" i="20" s="1"/>
  <c r="H3130" i="20"/>
  <c r="H3102" i="20"/>
  <c r="H3104" i="20"/>
  <c r="I3126" i="20"/>
  <c r="J3126" i="20" s="1"/>
  <c r="H3111" i="20"/>
  <c r="H3112" i="20"/>
  <c r="I3103" i="20"/>
  <c r="J3103" i="20" s="1"/>
  <c r="I3118" i="20"/>
  <c r="J3118" i="20" s="1"/>
  <c r="I3109" i="20"/>
  <c r="J3109" i="20" s="1"/>
  <c r="I3101" i="20"/>
  <c r="J3101" i="20" s="1"/>
  <c r="H3107" i="20"/>
  <c r="I3106" i="20"/>
  <c r="J3106" i="20" s="1"/>
  <c r="I3108" i="20"/>
  <c r="J3108" i="20" s="1"/>
  <c r="H3100" i="20"/>
  <c r="I3113" i="20"/>
  <c r="J3113" i="20" s="1"/>
  <c r="I3105" i="20"/>
  <c r="J3105" i="20" s="1"/>
  <c r="O1513" i="18"/>
  <c r="O1512" i="18"/>
  <c r="I3117" i="20" l="1"/>
  <c r="J3117" i="20" s="1"/>
  <c r="H3115" i="20"/>
  <c r="I3114" i="20"/>
  <c r="J3114" i="20" s="1"/>
  <c r="H3123" i="20"/>
  <c r="I3119" i="20"/>
  <c r="J3119" i="20" s="1"/>
  <c r="I3127" i="20"/>
  <c r="J3127" i="20" s="1"/>
  <c r="H3124" i="20"/>
  <c r="I3125" i="20"/>
  <c r="J3125" i="20" s="1"/>
  <c r="I3116" i="20"/>
  <c r="J3116" i="20" s="1"/>
  <c r="H3128" i="20"/>
  <c r="I3110" i="20"/>
  <c r="J3110" i="20" s="1"/>
  <c r="I3122" i="20"/>
  <c r="J3122" i="20" s="1"/>
  <c r="I3129" i="20"/>
  <c r="J3129" i="20" s="1"/>
  <c r="I3121" i="20"/>
  <c r="J3121" i="20" s="1"/>
  <c r="H3120" i="20"/>
  <c r="O1511" i="18"/>
  <c r="D3068" i="20" l="1"/>
  <c r="P3068" i="20" s="1"/>
  <c r="E3068" i="20"/>
  <c r="F3068" i="20"/>
  <c r="G3068" i="20"/>
  <c r="K3068" i="20"/>
  <c r="U3068" i="20" s="1"/>
  <c r="D3069" i="20"/>
  <c r="P3069" i="20" s="1"/>
  <c r="E3069" i="20"/>
  <c r="F3069" i="20"/>
  <c r="G3069" i="20"/>
  <c r="K3069" i="20"/>
  <c r="U3069" i="20" s="1"/>
  <c r="D3070" i="20"/>
  <c r="P3070" i="20" s="1"/>
  <c r="E3070" i="20"/>
  <c r="F3070" i="20"/>
  <c r="G3070" i="20"/>
  <c r="K3070" i="20"/>
  <c r="U3070" i="20" s="1"/>
  <c r="D3071" i="20"/>
  <c r="P3071" i="20" s="1"/>
  <c r="E3071" i="20"/>
  <c r="F3071" i="20"/>
  <c r="G3071" i="20"/>
  <c r="K3071" i="20"/>
  <c r="U3071" i="20" s="1"/>
  <c r="D3072" i="20"/>
  <c r="P3072" i="20" s="1"/>
  <c r="E3072" i="20"/>
  <c r="F3072" i="20"/>
  <c r="G3072" i="20"/>
  <c r="K3072" i="20"/>
  <c r="U3072" i="20" s="1"/>
  <c r="D3073" i="20"/>
  <c r="P3073" i="20" s="1"/>
  <c r="E3073" i="20"/>
  <c r="F3073" i="20"/>
  <c r="G3073" i="20"/>
  <c r="K3073" i="20"/>
  <c r="U3073" i="20" s="1"/>
  <c r="D3074" i="20"/>
  <c r="P3074" i="20" s="1"/>
  <c r="E3074" i="20"/>
  <c r="F3074" i="20"/>
  <c r="G3074" i="20"/>
  <c r="K3074" i="20"/>
  <c r="U3074" i="20" s="1"/>
  <c r="D3075" i="20"/>
  <c r="P3075" i="20" s="1"/>
  <c r="E3075" i="20"/>
  <c r="F3075" i="20"/>
  <c r="G3075" i="20"/>
  <c r="K3075" i="20"/>
  <c r="U3075" i="20" s="1"/>
  <c r="D3076" i="20"/>
  <c r="P3076" i="20" s="1"/>
  <c r="E3076" i="20"/>
  <c r="F3076" i="20"/>
  <c r="G3076" i="20"/>
  <c r="K3076" i="20"/>
  <c r="U3076" i="20" s="1"/>
  <c r="D3077" i="20"/>
  <c r="P3077" i="20" s="1"/>
  <c r="E3077" i="20"/>
  <c r="F3077" i="20"/>
  <c r="G3077" i="20"/>
  <c r="K3077" i="20"/>
  <c r="U3077" i="20" s="1"/>
  <c r="D3078" i="20"/>
  <c r="P3078" i="20" s="1"/>
  <c r="E3078" i="20"/>
  <c r="F3078" i="20"/>
  <c r="G3078" i="20"/>
  <c r="K3078" i="20"/>
  <c r="U3078" i="20" s="1"/>
  <c r="D3079" i="20"/>
  <c r="P3079" i="20" s="1"/>
  <c r="E3079" i="20"/>
  <c r="F3079" i="20"/>
  <c r="G3079" i="20"/>
  <c r="K3079" i="20"/>
  <c r="U3079" i="20" s="1"/>
  <c r="D3080" i="20"/>
  <c r="P3080" i="20" s="1"/>
  <c r="E3080" i="20"/>
  <c r="F3080" i="20"/>
  <c r="G3080" i="20"/>
  <c r="K3080" i="20"/>
  <c r="U3080" i="20" s="1"/>
  <c r="D3081" i="20"/>
  <c r="P3081" i="20" s="1"/>
  <c r="E3081" i="20"/>
  <c r="F3081" i="20"/>
  <c r="G3081" i="20"/>
  <c r="K3081" i="20"/>
  <c r="U3081" i="20" s="1"/>
  <c r="D3082" i="20"/>
  <c r="P3082" i="20" s="1"/>
  <c r="E3082" i="20"/>
  <c r="F3082" i="20"/>
  <c r="G3082" i="20"/>
  <c r="K3082" i="20"/>
  <c r="U3082" i="20" s="1"/>
  <c r="D3083" i="20"/>
  <c r="P3083" i="20" s="1"/>
  <c r="E3083" i="20"/>
  <c r="F3083" i="20"/>
  <c r="G3083" i="20"/>
  <c r="K3083" i="20"/>
  <c r="U3083" i="20" s="1"/>
  <c r="D3084" i="20"/>
  <c r="P3084" i="20" s="1"/>
  <c r="E3084" i="20"/>
  <c r="F3084" i="20"/>
  <c r="G3084" i="20"/>
  <c r="K3084" i="20"/>
  <c r="U3084" i="20" s="1"/>
  <c r="D3085" i="20"/>
  <c r="P3085" i="20" s="1"/>
  <c r="E3085" i="20"/>
  <c r="F3085" i="20"/>
  <c r="G3085" i="20"/>
  <c r="K3085" i="20"/>
  <c r="U3085" i="20" s="1"/>
  <c r="D3086" i="20"/>
  <c r="P3086" i="20" s="1"/>
  <c r="E3086" i="20"/>
  <c r="F3086" i="20"/>
  <c r="G3086" i="20"/>
  <c r="K3086" i="20"/>
  <c r="U3086" i="20" s="1"/>
  <c r="D3087" i="20"/>
  <c r="P3087" i="20" s="1"/>
  <c r="E3087" i="20"/>
  <c r="F3087" i="20"/>
  <c r="G3087" i="20"/>
  <c r="K3087" i="20"/>
  <c r="U3087" i="20" s="1"/>
  <c r="D3088" i="20"/>
  <c r="P3088" i="20" s="1"/>
  <c r="E3088" i="20"/>
  <c r="F3088" i="20"/>
  <c r="G3088" i="20"/>
  <c r="K3088" i="20"/>
  <c r="U3088" i="20" s="1"/>
  <c r="D3089" i="20"/>
  <c r="P3089" i="20" s="1"/>
  <c r="E3089" i="20"/>
  <c r="F3089" i="20"/>
  <c r="G3089" i="20"/>
  <c r="K3089" i="20"/>
  <c r="U3089" i="20" s="1"/>
  <c r="D3090" i="20"/>
  <c r="P3090" i="20" s="1"/>
  <c r="E3090" i="20"/>
  <c r="F3090" i="20"/>
  <c r="G3090" i="20"/>
  <c r="K3090" i="20"/>
  <c r="U3090" i="20" s="1"/>
  <c r="D3091" i="20"/>
  <c r="P3091" i="20" s="1"/>
  <c r="E3091" i="20"/>
  <c r="F3091" i="20"/>
  <c r="G3091" i="20"/>
  <c r="K3091" i="20"/>
  <c r="U3091" i="20" s="1"/>
  <c r="D3092" i="20"/>
  <c r="P3092" i="20" s="1"/>
  <c r="E3092" i="20"/>
  <c r="F3092" i="20"/>
  <c r="G3092" i="20"/>
  <c r="K3092" i="20"/>
  <c r="U3092" i="20" s="1"/>
  <c r="D3093" i="20"/>
  <c r="P3093" i="20" s="1"/>
  <c r="E3093" i="20"/>
  <c r="F3093" i="20"/>
  <c r="G3093" i="20"/>
  <c r="K3093" i="20"/>
  <c r="U3093" i="20" s="1"/>
  <c r="D3094" i="20"/>
  <c r="P3094" i="20" s="1"/>
  <c r="E3094" i="20"/>
  <c r="F3094" i="20"/>
  <c r="G3094" i="20"/>
  <c r="K3094" i="20"/>
  <c r="U3094" i="20" s="1"/>
  <c r="D3095" i="20"/>
  <c r="P3095" i="20" s="1"/>
  <c r="E3095" i="20"/>
  <c r="F3095" i="20"/>
  <c r="G3095" i="20"/>
  <c r="K3095" i="20"/>
  <c r="U3095" i="20" s="1"/>
  <c r="D3096" i="20"/>
  <c r="P3096" i="20" s="1"/>
  <c r="E3096" i="20"/>
  <c r="F3096" i="20"/>
  <c r="G3096" i="20"/>
  <c r="K3096" i="20"/>
  <c r="U3096" i="20" s="1"/>
  <c r="D3097" i="20"/>
  <c r="P3097" i="20" s="1"/>
  <c r="E3097" i="20"/>
  <c r="F3097" i="20"/>
  <c r="G3097" i="20"/>
  <c r="K3097" i="20"/>
  <c r="U3097" i="20" s="1"/>
  <c r="D3098" i="20"/>
  <c r="P3098" i="20" s="1"/>
  <c r="E3098" i="20"/>
  <c r="F3098" i="20"/>
  <c r="G3098" i="20"/>
  <c r="K3098" i="20"/>
  <c r="U3098" i="20" s="1"/>
  <c r="D3099" i="20"/>
  <c r="P3099" i="20" s="1"/>
  <c r="E3099" i="20"/>
  <c r="F3099" i="20"/>
  <c r="G3099" i="20"/>
  <c r="K3099" i="20"/>
  <c r="U3099" i="20" s="1"/>
  <c r="B1513" i="18"/>
  <c r="C3068" i="20" s="1"/>
  <c r="H3068" i="20" s="1"/>
  <c r="B1514" i="18"/>
  <c r="C3085" i="20" s="1"/>
  <c r="H3085" i="20" s="1"/>
  <c r="B1515" i="18"/>
  <c r="C3086" i="20" s="1"/>
  <c r="I3086" i="20" s="1"/>
  <c r="J3086" i="20" s="1"/>
  <c r="B1516" i="18"/>
  <c r="C3087" i="20" s="1"/>
  <c r="H3087" i="20" s="1"/>
  <c r="B1517" i="18"/>
  <c r="C3072" i="20" s="1"/>
  <c r="H3072" i="20" s="1"/>
  <c r="B1518" i="18"/>
  <c r="C3073" i="20" s="1"/>
  <c r="H3073" i="20" s="1"/>
  <c r="B1519" i="18"/>
  <c r="C3090" i="20" s="1"/>
  <c r="I3090" i="20" s="1"/>
  <c r="J3090" i="20" s="1"/>
  <c r="B1520" i="18"/>
  <c r="C3091" i="20" s="1"/>
  <c r="H3091" i="20" s="1"/>
  <c r="B1521" i="18"/>
  <c r="C3076" i="20" s="1"/>
  <c r="H3076" i="20" s="1"/>
  <c r="B1522" i="18"/>
  <c r="C3077" i="20" s="1"/>
  <c r="H3077" i="20" s="1"/>
  <c r="B1523" i="18"/>
  <c r="C3094" i="20" s="1"/>
  <c r="I3094" i="20" s="1"/>
  <c r="J3094" i="20" s="1"/>
  <c r="B1524" i="18"/>
  <c r="C3095" i="20" s="1"/>
  <c r="H3095" i="20" s="1"/>
  <c r="B1525" i="18"/>
  <c r="C3096" i="20" s="1"/>
  <c r="H3096" i="20" s="1"/>
  <c r="B1526" i="18"/>
  <c r="C3081" i="20" s="1"/>
  <c r="H3081" i="20" s="1"/>
  <c r="B1527" i="18"/>
  <c r="C3082" i="20" s="1"/>
  <c r="I3082" i="20" s="1"/>
  <c r="J3082" i="20" s="1"/>
  <c r="B1528" i="18"/>
  <c r="C3083" i="20" s="1"/>
  <c r="I3083" i="20" s="1"/>
  <c r="J3083" i="20" s="1"/>
  <c r="B1512" i="18"/>
  <c r="P1528" i="18"/>
  <c r="L3083" i="20" s="1"/>
  <c r="W3083" i="20" s="1"/>
  <c r="P1527" i="18"/>
  <c r="L3098" i="20" s="1"/>
  <c r="W3098" i="20" s="1"/>
  <c r="P1526" i="18"/>
  <c r="L3081" i="20" s="1"/>
  <c r="W3081" i="20" s="1"/>
  <c r="P1525" i="18"/>
  <c r="L3080" i="20" s="1"/>
  <c r="W3080" i="20" s="1"/>
  <c r="P1524" i="18"/>
  <c r="L3079" i="20" s="1"/>
  <c r="W3079" i="20" s="1"/>
  <c r="P1523" i="18"/>
  <c r="L3094" i="20" s="1"/>
  <c r="W3094" i="20" s="1"/>
  <c r="P1522" i="18"/>
  <c r="L3093" i="20" s="1"/>
  <c r="W3093" i="20" s="1"/>
  <c r="P1521" i="18"/>
  <c r="L3076" i="20" s="1"/>
  <c r="W3076" i="20" s="1"/>
  <c r="P1520" i="18"/>
  <c r="L3075" i="20" s="1"/>
  <c r="W3075" i="20" s="1"/>
  <c r="P1519" i="18"/>
  <c r="L3074" i="20" s="1"/>
  <c r="W3074" i="20" s="1"/>
  <c r="P1518" i="18"/>
  <c r="L3089" i="20" s="1"/>
  <c r="W3089" i="20" s="1"/>
  <c r="P1517" i="18"/>
  <c r="L3088" i="20" s="1"/>
  <c r="W3088" i="20" s="1"/>
  <c r="P1516" i="18"/>
  <c r="L3071" i="20" s="1"/>
  <c r="W3071" i="20" s="1"/>
  <c r="P1515" i="18"/>
  <c r="L3070" i="20" s="1"/>
  <c r="W3070" i="20" s="1"/>
  <c r="P1514" i="18"/>
  <c r="L3069" i="20" s="1"/>
  <c r="W3069" i="20" s="1"/>
  <c r="P1513" i="18"/>
  <c r="L3084" i="20" s="1"/>
  <c r="W3084" i="20" s="1"/>
  <c r="O1510" i="18"/>
  <c r="O1509" i="18"/>
  <c r="O1508" i="18"/>
  <c r="O1507" i="18"/>
  <c r="O1506" i="18"/>
  <c r="O1505" i="18"/>
  <c r="O1504" i="18"/>
  <c r="O1503" i="18"/>
  <c r="O1502" i="18"/>
  <c r="O1501" i="18"/>
  <c r="O1500" i="18"/>
  <c r="L3099" i="20" l="1"/>
  <c r="W3099" i="20" s="1"/>
  <c r="C3069" i="20"/>
  <c r="H3069" i="20" s="1"/>
  <c r="L3072" i="20"/>
  <c r="W3072" i="20" s="1"/>
  <c r="C3078" i="20"/>
  <c r="I3078" i="20" s="1"/>
  <c r="J3078" i="20" s="1"/>
  <c r="C3079" i="20"/>
  <c r="H3079" i="20" s="1"/>
  <c r="L3078" i="20"/>
  <c r="W3078" i="20" s="1"/>
  <c r="L3068" i="20"/>
  <c r="W3068" i="20" s="1"/>
  <c r="C3070" i="20"/>
  <c r="H3070" i="20" s="1"/>
  <c r="C3074" i="20"/>
  <c r="I3074" i="20" s="1"/>
  <c r="J3074" i="20" s="1"/>
  <c r="C3098" i="20"/>
  <c r="I3098" i="20" s="1"/>
  <c r="J3098" i="20" s="1"/>
  <c r="C3092" i="20"/>
  <c r="H3092" i="20" s="1"/>
  <c r="L3097" i="20"/>
  <c r="W3097" i="20" s="1"/>
  <c r="C3093" i="20"/>
  <c r="H3093" i="20" s="1"/>
  <c r="C3089" i="20"/>
  <c r="H3089" i="20" s="1"/>
  <c r="C3084" i="20"/>
  <c r="H3084" i="20" s="1"/>
  <c r="C3080" i="20"/>
  <c r="H3080" i="20" s="1"/>
  <c r="C3075" i="20"/>
  <c r="I3075" i="20" s="1"/>
  <c r="J3075" i="20" s="1"/>
  <c r="L3077" i="20"/>
  <c r="W3077" i="20" s="1"/>
  <c r="C3099" i="20"/>
  <c r="H3099" i="20" s="1"/>
  <c r="C3071" i="20"/>
  <c r="H3071" i="20" s="1"/>
  <c r="C3097" i="20"/>
  <c r="H3097" i="20" s="1"/>
  <c r="C3088" i="20"/>
  <c r="H3088" i="20" s="1"/>
  <c r="L3085" i="20"/>
  <c r="W3085" i="20" s="1"/>
  <c r="L3082" i="20"/>
  <c r="W3082" i="20" s="1"/>
  <c r="L3096" i="20"/>
  <c r="W3096" i="20" s="1"/>
  <c r="L3095" i="20"/>
  <c r="W3095" i="20" s="1"/>
  <c r="L3092" i="20"/>
  <c r="W3092" i="20" s="1"/>
  <c r="L3091" i="20"/>
  <c r="W3091" i="20" s="1"/>
  <c r="L3073" i="20"/>
  <c r="W3073" i="20" s="1"/>
  <c r="L3087" i="20"/>
  <c r="W3087" i="20" s="1"/>
  <c r="L3086" i="20"/>
  <c r="W3086" i="20" s="1"/>
  <c r="L3090" i="20"/>
  <c r="W3090" i="20" s="1"/>
  <c r="M3098" i="20"/>
  <c r="M3090" i="20"/>
  <c r="M3099" i="20"/>
  <c r="M3091" i="20"/>
  <c r="I3076" i="20"/>
  <c r="J3076" i="20" s="1"/>
  <c r="M3076" i="20"/>
  <c r="M3068" i="20"/>
  <c r="M3081" i="20"/>
  <c r="M3072" i="20"/>
  <c r="M3073" i="20"/>
  <c r="M3085" i="20"/>
  <c r="M3088" i="20"/>
  <c r="M3094" i="20"/>
  <c r="H3083" i="20"/>
  <c r="H3082" i="20"/>
  <c r="M3084" i="20"/>
  <c r="M3080" i="20"/>
  <c r="I3068" i="20"/>
  <c r="J3068" i="20" s="1"/>
  <c r="M3077" i="20"/>
  <c r="M3083" i="20"/>
  <c r="M3082" i="20"/>
  <c r="M3069" i="20"/>
  <c r="M3095" i="20"/>
  <c r="M3070" i="20"/>
  <c r="M3089" i="20"/>
  <c r="M3071" i="20"/>
  <c r="I3087" i="20"/>
  <c r="J3087" i="20" s="1"/>
  <c r="M3079" i="20"/>
  <c r="I3091" i="20"/>
  <c r="J3091" i="20" s="1"/>
  <c r="M3096" i="20"/>
  <c r="M3093" i="20"/>
  <c r="H3090" i="20"/>
  <c r="M3075" i="20"/>
  <c r="M3074" i="20"/>
  <c r="M3086" i="20"/>
  <c r="I3095" i="20"/>
  <c r="J3095" i="20" s="1"/>
  <c r="M3078" i="20"/>
  <c r="M3097" i="20"/>
  <c r="M3092" i="20"/>
  <c r="M3087" i="20"/>
  <c r="I3081" i="20"/>
  <c r="J3081" i="20" s="1"/>
  <c r="I3073" i="20"/>
  <c r="J3073" i="20" s="1"/>
  <c r="H3094" i="20"/>
  <c r="H3086" i="20"/>
  <c r="I3096" i="20"/>
  <c r="J3096" i="20" s="1"/>
  <c r="I3072" i="20"/>
  <c r="J3072" i="20" s="1"/>
  <c r="I3085" i="20"/>
  <c r="J3085" i="20" s="1"/>
  <c r="I3077" i="20"/>
  <c r="J3077" i="20" s="1"/>
  <c r="O1499" i="18"/>
  <c r="K3038" i="20" s="1"/>
  <c r="U3038" i="20" s="1"/>
  <c r="O1498" i="18"/>
  <c r="K3053" i="20" s="1"/>
  <c r="U3053" i="20" s="1"/>
  <c r="O1497" i="18"/>
  <c r="K3036" i="20" s="1"/>
  <c r="U3036" i="20" s="1"/>
  <c r="D3036" i="20"/>
  <c r="P3036" i="20" s="1"/>
  <c r="D3037" i="20"/>
  <c r="P3037" i="20" s="1"/>
  <c r="D3038" i="20"/>
  <c r="P3038" i="20" s="1"/>
  <c r="D3039" i="20"/>
  <c r="P3039" i="20" s="1"/>
  <c r="D3040" i="20"/>
  <c r="P3040" i="20" s="1"/>
  <c r="D3041" i="20"/>
  <c r="P3041" i="20" s="1"/>
  <c r="D3042" i="20"/>
  <c r="P3042" i="20" s="1"/>
  <c r="D3043" i="20"/>
  <c r="P3043" i="20" s="1"/>
  <c r="D3044" i="20"/>
  <c r="P3044" i="20" s="1"/>
  <c r="D3045" i="20"/>
  <c r="P3045" i="20" s="1"/>
  <c r="D3046" i="20"/>
  <c r="P3046" i="20" s="1"/>
  <c r="D3047" i="20"/>
  <c r="P3047" i="20" s="1"/>
  <c r="D3048" i="20"/>
  <c r="P3048" i="20" s="1"/>
  <c r="D3049" i="20"/>
  <c r="P3049" i="20" s="1"/>
  <c r="D3050" i="20"/>
  <c r="P3050" i="20" s="1"/>
  <c r="D3051" i="20"/>
  <c r="P3051" i="20" s="1"/>
  <c r="D3052" i="20"/>
  <c r="P3052" i="20" s="1"/>
  <c r="D3053" i="20"/>
  <c r="P3053" i="20" s="1"/>
  <c r="D3054" i="20"/>
  <c r="P3054" i="20" s="1"/>
  <c r="D3055" i="20"/>
  <c r="P3055" i="20" s="1"/>
  <c r="D3056" i="20"/>
  <c r="P3056" i="20" s="1"/>
  <c r="D3057" i="20"/>
  <c r="P3057" i="20" s="1"/>
  <c r="D3058" i="20"/>
  <c r="P3058" i="20" s="1"/>
  <c r="D3059" i="20"/>
  <c r="P3059" i="20" s="1"/>
  <c r="D3060" i="20"/>
  <c r="P3060" i="20" s="1"/>
  <c r="D3061" i="20"/>
  <c r="P3061" i="20" s="1"/>
  <c r="D3062" i="20"/>
  <c r="P3062" i="20" s="1"/>
  <c r="D3063" i="20"/>
  <c r="P3063" i="20" s="1"/>
  <c r="D3064" i="20"/>
  <c r="P3064" i="20" s="1"/>
  <c r="D3065" i="20"/>
  <c r="P3065" i="20" s="1"/>
  <c r="D3066" i="20"/>
  <c r="P3066" i="20" s="1"/>
  <c r="D3067" i="20"/>
  <c r="P3067" i="20" s="1"/>
  <c r="D3035" i="20"/>
  <c r="E3036" i="20"/>
  <c r="F3036" i="20"/>
  <c r="G3036" i="20"/>
  <c r="E3037" i="20"/>
  <c r="F3037" i="20"/>
  <c r="G3037" i="20"/>
  <c r="E3038" i="20"/>
  <c r="F3038" i="20"/>
  <c r="G3038" i="20"/>
  <c r="E3039" i="20"/>
  <c r="F3039" i="20"/>
  <c r="G3039" i="20"/>
  <c r="K3039" i="20"/>
  <c r="U3039" i="20" s="1"/>
  <c r="E3040" i="20"/>
  <c r="F3040" i="20"/>
  <c r="G3040" i="20"/>
  <c r="K3040" i="20"/>
  <c r="U3040" i="20" s="1"/>
  <c r="E3041" i="20"/>
  <c r="F3041" i="20"/>
  <c r="G3041" i="20"/>
  <c r="K3041" i="20"/>
  <c r="U3041" i="20" s="1"/>
  <c r="E3042" i="20"/>
  <c r="F3042" i="20"/>
  <c r="G3042" i="20"/>
  <c r="K3042" i="20"/>
  <c r="U3042" i="20" s="1"/>
  <c r="E3043" i="20"/>
  <c r="F3043" i="20"/>
  <c r="G3043" i="20"/>
  <c r="K3043" i="20"/>
  <c r="U3043" i="20" s="1"/>
  <c r="E3044" i="20"/>
  <c r="F3044" i="20"/>
  <c r="G3044" i="20"/>
  <c r="K3044" i="20"/>
  <c r="U3044" i="20" s="1"/>
  <c r="E3045" i="20"/>
  <c r="F3045" i="20"/>
  <c r="G3045" i="20"/>
  <c r="K3045" i="20"/>
  <c r="U3045" i="20" s="1"/>
  <c r="E3046" i="20"/>
  <c r="F3046" i="20"/>
  <c r="G3046" i="20"/>
  <c r="K3046" i="20"/>
  <c r="U3046" i="20" s="1"/>
  <c r="E3047" i="20"/>
  <c r="F3047" i="20"/>
  <c r="G3047" i="20"/>
  <c r="K3047" i="20"/>
  <c r="U3047" i="20" s="1"/>
  <c r="E3048" i="20"/>
  <c r="F3048" i="20"/>
  <c r="G3048" i="20"/>
  <c r="K3048" i="20"/>
  <c r="U3048" i="20" s="1"/>
  <c r="E3049" i="20"/>
  <c r="F3049" i="20"/>
  <c r="G3049" i="20"/>
  <c r="K3049" i="20"/>
  <c r="U3049" i="20" s="1"/>
  <c r="E3050" i="20"/>
  <c r="F3050" i="20"/>
  <c r="G3050" i="20"/>
  <c r="K3050" i="20"/>
  <c r="U3050" i="20" s="1"/>
  <c r="E3051" i="20"/>
  <c r="F3051" i="20"/>
  <c r="G3051" i="20"/>
  <c r="K3051" i="20"/>
  <c r="U3051" i="20" s="1"/>
  <c r="E3052" i="20"/>
  <c r="F3052" i="20"/>
  <c r="G3052" i="20"/>
  <c r="E3053" i="20"/>
  <c r="F3053" i="20"/>
  <c r="G3053" i="20"/>
  <c r="E3054" i="20"/>
  <c r="F3054" i="20"/>
  <c r="G3054" i="20"/>
  <c r="E3055" i="20"/>
  <c r="F3055" i="20"/>
  <c r="G3055" i="20"/>
  <c r="K3055" i="20"/>
  <c r="U3055" i="20" s="1"/>
  <c r="E3056" i="20"/>
  <c r="F3056" i="20"/>
  <c r="G3056" i="20"/>
  <c r="K3056" i="20"/>
  <c r="U3056" i="20" s="1"/>
  <c r="E3057" i="20"/>
  <c r="F3057" i="20"/>
  <c r="G3057" i="20"/>
  <c r="K3057" i="20"/>
  <c r="U3057" i="20" s="1"/>
  <c r="E3058" i="20"/>
  <c r="F3058" i="20"/>
  <c r="G3058" i="20"/>
  <c r="K3058" i="20"/>
  <c r="U3058" i="20" s="1"/>
  <c r="E3059" i="20"/>
  <c r="F3059" i="20"/>
  <c r="G3059" i="20"/>
  <c r="K3059" i="20"/>
  <c r="U3059" i="20" s="1"/>
  <c r="E3060" i="20"/>
  <c r="F3060" i="20"/>
  <c r="G3060" i="20"/>
  <c r="K3060" i="20"/>
  <c r="U3060" i="20" s="1"/>
  <c r="E3061" i="20"/>
  <c r="F3061" i="20"/>
  <c r="G3061" i="20"/>
  <c r="K3061" i="20"/>
  <c r="U3061" i="20" s="1"/>
  <c r="E3062" i="20"/>
  <c r="F3062" i="20"/>
  <c r="G3062" i="20"/>
  <c r="K3062" i="20"/>
  <c r="U3062" i="20" s="1"/>
  <c r="E3063" i="20"/>
  <c r="F3063" i="20"/>
  <c r="G3063" i="20"/>
  <c r="K3063" i="20"/>
  <c r="U3063" i="20" s="1"/>
  <c r="E3064" i="20"/>
  <c r="F3064" i="20"/>
  <c r="G3064" i="20"/>
  <c r="K3064" i="20"/>
  <c r="U3064" i="20" s="1"/>
  <c r="E3065" i="20"/>
  <c r="F3065" i="20"/>
  <c r="G3065" i="20"/>
  <c r="K3065" i="20"/>
  <c r="U3065" i="20" s="1"/>
  <c r="E3066" i="20"/>
  <c r="F3066" i="20"/>
  <c r="G3066" i="20"/>
  <c r="K3066" i="20"/>
  <c r="U3066" i="20" s="1"/>
  <c r="E3067" i="20"/>
  <c r="F3067" i="20"/>
  <c r="G3067" i="20"/>
  <c r="K3067" i="20"/>
  <c r="U3067" i="20" s="1"/>
  <c r="I3069" i="20" l="1"/>
  <c r="J3069" i="20" s="1"/>
  <c r="H3098" i="20"/>
  <c r="I3092" i="20"/>
  <c r="J3092" i="20" s="1"/>
  <c r="I3089" i="20"/>
  <c r="J3089" i="20" s="1"/>
  <c r="I3084" i="20"/>
  <c r="J3084" i="20" s="1"/>
  <c r="I3097" i="20"/>
  <c r="J3097" i="20" s="1"/>
  <c r="I3079" i="20"/>
  <c r="J3079" i="20" s="1"/>
  <c r="H3078" i="20"/>
  <c r="I3093" i="20"/>
  <c r="J3093" i="20" s="1"/>
  <c r="I3088" i="20"/>
  <c r="J3088" i="20" s="1"/>
  <c r="H3074" i="20"/>
  <c r="K3037" i="20"/>
  <c r="U3037" i="20" s="1"/>
  <c r="I3080" i="20"/>
  <c r="J3080" i="20" s="1"/>
  <c r="H3075" i="20"/>
  <c r="I3070" i="20"/>
  <c r="J3070" i="20" s="1"/>
  <c r="I3071" i="20"/>
  <c r="J3071" i="20" s="1"/>
  <c r="K3054" i="20"/>
  <c r="U3054" i="20" s="1"/>
  <c r="K3052" i="20"/>
  <c r="U3052" i="20" s="1"/>
  <c r="I3099" i="20"/>
  <c r="J3099" i="20" s="1"/>
  <c r="M3045" i="20"/>
  <c r="M3038" i="20"/>
  <c r="M3060" i="20"/>
  <c r="M3052" i="20"/>
  <c r="M3044" i="20"/>
  <c r="M3036" i="20"/>
  <c r="M3043" i="20"/>
  <c r="M3047" i="20"/>
  <c r="M3049" i="20"/>
  <c r="M3063" i="20"/>
  <c r="M3061" i="20"/>
  <c r="M3053" i="20"/>
  <c r="M3062" i="20"/>
  <c r="M3054" i="20"/>
  <c r="M3046" i="20"/>
  <c r="M3039" i="20"/>
  <c r="M3064" i="20"/>
  <c r="M3037" i="20"/>
  <c r="M3041" i="20"/>
  <c r="M3055" i="20"/>
  <c r="M3066" i="20"/>
  <c r="M3040" i="20"/>
  <c r="M3050" i="20"/>
  <c r="M3059" i="20"/>
  <c r="M3042" i="20"/>
  <c r="M3067" i="20"/>
  <c r="M3065" i="20"/>
  <c r="M3048" i="20"/>
  <c r="M3058" i="20"/>
  <c r="M3056" i="20"/>
  <c r="M3057" i="20"/>
  <c r="M3051" i="20"/>
  <c r="C3067" i="20" l="1"/>
  <c r="C3049" i="20"/>
  <c r="C3051" i="20"/>
  <c r="B1499" i="18"/>
  <c r="C3054" i="20" s="1"/>
  <c r="B1500" i="18"/>
  <c r="C3055" i="20" s="1"/>
  <c r="B1501" i="18"/>
  <c r="C3056" i="20" s="1"/>
  <c r="B1502" i="18"/>
  <c r="C3041" i="20" s="1"/>
  <c r="B1503" i="18"/>
  <c r="C3042" i="20" s="1"/>
  <c r="B1504" i="18"/>
  <c r="C3059" i="20" s="1"/>
  <c r="B1505" i="18"/>
  <c r="C3060" i="20" s="1"/>
  <c r="B1506" i="18"/>
  <c r="C3061" i="20" s="1"/>
  <c r="B1507" i="18"/>
  <c r="C3062" i="20" s="1"/>
  <c r="B1508" i="18"/>
  <c r="C3063" i="20" s="1"/>
  <c r="B1509" i="18"/>
  <c r="C3064" i="20" s="1"/>
  <c r="B1510" i="18"/>
  <c r="C3065" i="20" s="1"/>
  <c r="B1511" i="18"/>
  <c r="C3066" i="20" s="1"/>
  <c r="P1512" i="18"/>
  <c r="P1511" i="18"/>
  <c r="P1510" i="18"/>
  <c r="P1509" i="18"/>
  <c r="P1508" i="18"/>
  <c r="P1507" i="18"/>
  <c r="P1506" i="18"/>
  <c r="P1505" i="18"/>
  <c r="P1504" i="18"/>
  <c r="P1503" i="18"/>
  <c r="P1502" i="18"/>
  <c r="P1501" i="18"/>
  <c r="P1500" i="18"/>
  <c r="P1499" i="18"/>
  <c r="B1498" i="18"/>
  <c r="C3053" i="20" s="1"/>
  <c r="P1498" i="18"/>
  <c r="B1497" i="18"/>
  <c r="C3052" i="20" s="1"/>
  <c r="P1497" i="18"/>
  <c r="F3008" i="20"/>
  <c r="G3008" i="20"/>
  <c r="F3009" i="20"/>
  <c r="G3009" i="20"/>
  <c r="F3010" i="20"/>
  <c r="G3010" i="20"/>
  <c r="F3011" i="20"/>
  <c r="G3011" i="20"/>
  <c r="F3012" i="20"/>
  <c r="G3012" i="20"/>
  <c r="F3013" i="20"/>
  <c r="G3013" i="20"/>
  <c r="F3014" i="20"/>
  <c r="G3014" i="20"/>
  <c r="F3015" i="20"/>
  <c r="G3015" i="20"/>
  <c r="F3016" i="20"/>
  <c r="G3016" i="20"/>
  <c r="F3017" i="20"/>
  <c r="G3017" i="20"/>
  <c r="F3018" i="20"/>
  <c r="G3018" i="20"/>
  <c r="F3019" i="20"/>
  <c r="G3019" i="20"/>
  <c r="F3020" i="20"/>
  <c r="G3020" i="20"/>
  <c r="F3021" i="20"/>
  <c r="G3021" i="20"/>
  <c r="F3022" i="20"/>
  <c r="G3022" i="20"/>
  <c r="F3023" i="20"/>
  <c r="G3023" i="20"/>
  <c r="F3024" i="20"/>
  <c r="G3024" i="20"/>
  <c r="F3025" i="20"/>
  <c r="G3025" i="20"/>
  <c r="F3026" i="20"/>
  <c r="G3026" i="20"/>
  <c r="F3027" i="20"/>
  <c r="G3027" i="20"/>
  <c r="F3028" i="20"/>
  <c r="G3028" i="20"/>
  <c r="F3029" i="20"/>
  <c r="G3029" i="20"/>
  <c r="F3030" i="20"/>
  <c r="G3030" i="20"/>
  <c r="F3031" i="20"/>
  <c r="G3031" i="20"/>
  <c r="F3032" i="20"/>
  <c r="G3032" i="20"/>
  <c r="F3033" i="20"/>
  <c r="G3033" i="20"/>
  <c r="F3034" i="20"/>
  <c r="G3034" i="20"/>
  <c r="F3035" i="20"/>
  <c r="G3035" i="20"/>
  <c r="C3050" i="20" l="1"/>
  <c r="C3037" i="20"/>
  <c r="H3037" i="20" s="1"/>
  <c r="C3043" i="20"/>
  <c r="H3043" i="20" s="1"/>
  <c r="C3058" i="20"/>
  <c r="I3058" i="20" s="1"/>
  <c r="J3058" i="20" s="1"/>
  <c r="C3057" i="20"/>
  <c r="H3057" i="20" s="1"/>
  <c r="C3048" i="20"/>
  <c r="I3048" i="20" s="1"/>
  <c r="J3048" i="20" s="1"/>
  <c r="C3040" i="20"/>
  <c r="I3040" i="20" s="1"/>
  <c r="J3040" i="20" s="1"/>
  <c r="C3047" i="20"/>
  <c r="H3047" i="20" s="1"/>
  <c r="C3039" i="20"/>
  <c r="H3039" i="20" s="1"/>
  <c r="C3046" i="20"/>
  <c r="I3046" i="20" s="1"/>
  <c r="J3046" i="20" s="1"/>
  <c r="C3038" i="20"/>
  <c r="I3038" i="20" s="1"/>
  <c r="J3038" i="20" s="1"/>
  <c r="C3045" i="20"/>
  <c r="I3045" i="20" s="1"/>
  <c r="J3045" i="20" s="1"/>
  <c r="C3044" i="20"/>
  <c r="I3044" i="20" s="1"/>
  <c r="J3044" i="20" s="1"/>
  <c r="C3036" i="20"/>
  <c r="H3036" i="20" s="1"/>
  <c r="L3051" i="20"/>
  <c r="W3051" i="20" s="1"/>
  <c r="L3067" i="20"/>
  <c r="W3067" i="20" s="1"/>
  <c r="L3066" i="20"/>
  <c r="W3066" i="20" s="1"/>
  <c r="L3050" i="20"/>
  <c r="W3050" i="20" s="1"/>
  <c r="L3049" i="20"/>
  <c r="W3049" i="20" s="1"/>
  <c r="L3065" i="20"/>
  <c r="W3065" i="20" s="1"/>
  <c r="L3048" i="20"/>
  <c r="W3048" i="20" s="1"/>
  <c r="L3064" i="20"/>
  <c r="W3064" i="20" s="1"/>
  <c r="L3063" i="20"/>
  <c r="W3063" i="20" s="1"/>
  <c r="L3047" i="20"/>
  <c r="W3047" i="20" s="1"/>
  <c r="L3062" i="20"/>
  <c r="W3062" i="20" s="1"/>
  <c r="L3046" i="20"/>
  <c r="W3046" i="20" s="1"/>
  <c r="L3061" i="20"/>
  <c r="W3061" i="20" s="1"/>
  <c r="L3045" i="20"/>
  <c r="W3045" i="20" s="1"/>
  <c r="L3060" i="20"/>
  <c r="W3060" i="20" s="1"/>
  <c r="L3044" i="20"/>
  <c r="W3044" i="20" s="1"/>
  <c r="L3043" i="20"/>
  <c r="W3043" i="20" s="1"/>
  <c r="L3059" i="20"/>
  <c r="W3059" i="20" s="1"/>
  <c r="L3058" i="20"/>
  <c r="W3058" i="20" s="1"/>
  <c r="L3042" i="20"/>
  <c r="W3042" i="20" s="1"/>
  <c r="L3041" i="20"/>
  <c r="W3041" i="20" s="1"/>
  <c r="L3057" i="20"/>
  <c r="W3057" i="20" s="1"/>
  <c r="L3056" i="20"/>
  <c r="W3056" i="20" s="1"/>
  <c r="L3040" i="20"/>
  <c r="W3040" i="20" s="1"/>
  <c r="L3055" i="20"/>
  <c r="W3055" i="20" s="1"/>
  <c r="L3039" i="20"/>
  <c r="W3039" i="20" s="1"/>
  <c r="L3054" i="20"/>
  <c r="W3054" i="20" s="1"/>
  <c r="L3038" i="20"/>
  <c r="W3038" i="20" s="1"/>
  <c r="L3053" i="20"/>
  <c r="W3053" i="20" s="1"/>
  <c r="L3037" i="20"/>
  <c r="W3037" i="20" s="1"/>
  <c r="L3036" i="20"/>
  <c r="W3036" i="20" s="1"/>
  <c r="L3052" i="20"/>
  <c r="W3052" i="20" s="1"/>
  <c r="H3051" i="20"/>
  <c r="I3051" i="20"/>
  <c r="J3051" i="20" s="1"/>
  <c r="H3050" i="20"/>
  <c r="I3050" i="20"/>
  <c r="J3050" i="20" s="1"/>
  <c r="H3042" i="20"/>
  <c r="I3042" i="20"/>
  <c r="J3042" i="20" s="1"/>
  <c r="I3066" i="20"/>
  <c r="J3066" i="20" s="1"/>
  <c r="H3066" i="20"/>
  <c r="H3049" i="20"/>
  <c r="I3049" i="20"/>
  <c r="J3049" i="20" s="1"/>
  <c r="H3041" i="20"/>
  <c r="I3041" i="20"/>
  <c r="J3041" i="20" s="1"/>
  <c r="H3065" i="20"/>
  <c r="I3065" i="20"/>
  <c r="J3065" i="20" s="1"/>
  <c r="I3057" i="20"/>
  <c r="J3057" i="20" s="1"/>
  <c r="H3067" i="20"/>
  <c r="I3067" i="20"/>
  <c r="J3067" i="20" s="1"/>
  <c r="I3055" i="20"/>
  <c r="J3055" i="20" s="1"/>
  <c r="H3055" i="20"/>
  <c r="H3062" i="20"/>
  <c r="I3062" i="20"/>
  <c r="J3062" i="20" s="1"/>
  <c r="H3054" i="20"/>
  <c r="I3054" i="20"/>
  <c r="J3054" i="20" s="1"/>
  <c r="H3059" i="20"/>
  <c r="I3059" i="20"/>
  <c r="J3059" i="20" s="1"/>
  <c r="I3064" i="20"/>
  <c r="J3064" i="20" s="1"/>
  <c r="H3064" i="20"/>
  <c r="I3063" i="20"/>
  <c r="J3063" i="20" s="1"/>
  <c r="H3063" i="20"/>
  <c r="I3061" i="20"/>
  <c r="J3061" i="20" s="1"/>
  <c r="H3061" i="20"/>
  <c r="H3053" i="20"/>
  <c r="I3053" i="20"/>
  <c r="J3053" i="20" s="1"/>
  <c r="I3056" i="20"/>
  <c r="J3056" i="20" s="1"/>
  <c r="H3056" i="20"/>
  <c r="H3060" i="20"/>
  <c r="I3060" i="20"/>
  <c r="J3060" i="20" s="1"/>
  <c r="H3052" i="20"/>
  <c r="I3052" i="20"/>
  <c r="J3052" i="20" s="1"/>
  <c r="I3037" i="20" l="1"/>
  <c r="J3037" i="20" s="1"/>
  <c r="H3038" i="20"/>
  <c r="I3043" i="20"/>
  <c r="J3043" i="20" s="1"/>
  <c r="H3058" i="20"/>
  <c r="I3039" i="20"/>
  <c r="J3039" i="20" s="1"/>
  <c r="H3048" i="20"/>
  <c r="I3047" i="20"/>
  <c r="J3047" i="20" s="1"/>
  <c r="H3046" i="20"/>
  <c r="I3036" i="20"/>
  <c r="J3036" i="20" s="1"/>
  <c r="H3040" i="20"/>
  <c r="H3044" i="20"/>
  <c r="H3045" i="20"/>
  <c r="D3008" i="20"/>
  <c r="E3008" i="20"/>
  <c r="D3009" i="20"/>
  <c r="E3009" i="20"/>
  <c r="D3010" i="20"/>
  <c r="E3010" i="20"/>
  <c r="D3011" i="20"/>
  <c r="E3011" i="20"/>
  <c r="D3012" i="20"/>
  <c r="E3012" i="20"/>
  <c r="D3013" i="20"/>
  <c r="E3013" i="20"/>
  <c r="D3014" i="20"/>
  <c r="E3014" i="20"/>
  <c r="D3015" i="20"/>
  <c r="E3015" i="20"/>
  <c r="D3016" i="20"/>
  <c r="E3016" i="20"/>
  <c r="D3017" i="20"/>
  <c r="E3017" i="20"/>
  <c r="D3018" i="20"/>
  <c r="E3018" i="20"/>
  <c r="D3019" i="20"/>
  <c r="E3019" i="20"/>
  <c r="D3020" i="20"/>
  <c r="E3020" i="20"/>
  <c r="D3021" i="20"/>
  <c r="E3021" i="20"/>
  <c r="D3022" i="20"/>
  <c r="E3022" i="20"/>
  <c r="D3023" i="20"/>
  <c r="E3023" i="20"/>
  <c r="D3024" i="20"/>
  <c r="E3024" i="20"/>
  <c r="D3025" i="20"/>
  <c r="E3025" i="20"/>
  <c r="D3026" i="20"/>
  <c r="E3026" i="20"/>
  <c r="D3027" i="20"/>
  <c r="E3027" i="20"/>
  <c r="D3028" i="20"/>
  <c r="E3028" i="20"/>
  <c r="D3029" i="20"/>
  <c r="E3029" i="20"/>
  <c r="D3030" i="20"/>
  <c r="E3030" i="20"/>
  <c r="D3031" i="20"/>
  <c r="E3031" i="20"/>
  <c r="D3032" i="20"/>
  <c r="E3032" i="20"/>
  <c r="D3033" i="20"/>
  <c r="E3033" i="20"/>
  <c r="D3034" i="20"/>
  <c r="E3034" i="20"/>
  <c r="E3035" i="20"/>
  <c r="M3026" i="20" l="1"/>
  <c r="M3010" i="20"/>
  <c r="M3022" i="20"/>
  <c r="M3034" i="20"/>
  <c r="M3018" i="20"/>
  <c r="M3030" i="20"/>
  <c r="M3014" i="20"/>
  <c r="M3035" i="20"/>
  <c r="M3027" i="20"/>
  <c r="M3019" i="20"/>
  <c r="M3011" i="20"/>
  <c r="M3031" i="20"/>
  <c r="M3023" i="20"/>
  <c r="M3015" i="20"/>
  <c r="M3029" i="20"/>
  <c r="M3021" i="20"/>
  <c r="M3013" i="20"/>
  <c r="M3033" i="20"/>
  <c r="M3025" i="20"/>
  <c r="M3017" i="20"/>
  <c r="M3009" i="20"/>
  <c r="M3032" i="20"/>
  <c r="M3028" i="20"/>
  <c r="M3024" i="20"/>
  <c r="M3020" i="20"/>
  <c r="M3016" i="20"/>
  <c r="M3012" i="20"/>
  <c r="M3008" i="20"/>
  <c r="P3008" i="20" l="1"/>
  <c r="P3009" i="20"/>
  <c r="P3010" i="20"/>
  <c r="P3011" i="20"/>
  <c r="P3012" i="20"/>
  <c r="P3013" i="20"/>
  <c r="P3014" i="20"/>
  <c r="P3015" i="20"/>
  <c r="P3016" i="20"/>
  <c r="P3017" i="20"/>
  <c r="P3018" i="20"/>
  <c r="P3019" i="20"/>
  <c r="P3020" i="20"/>
  <c r="P3021" i="20"/>
  <c r="P3022" i="20"/>
  <c r="P3023" i="20"/>
  <c r="P3024" i="20"/>
  <c r="P3025" i="20"/>
  <c r="P3026" i="20"/>
  <c r="P3027" i="20"/>
  <c r="P3028" i="20"/>
  <c r="P3029" i="20"/>
  <c r="P3030" i="20"/>
  <c r="P3031" i="20"/>
  <c r="P3032" i="20"/>
  <c r="P3033" i="20"/>
  <c r="P3034" i="20"/>
  <c r="P3035" i="20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O1469" i="18"/>
  <c r="O1470" i="18"/>
  <c r="O1471" i="18"/>
  <c r="O1472" i="18"/>
  <c r="O1473" i="18"/>
  <c r="O1474" i="18"/>
  <c r="O1475" i="18"/>
  <c r="O1476" i="18"/>
  <c r="O1477" i="18"/>
  <c r="K3002" i="20" s="1"/>
  <c r="O1478" i="18"/>
  <c r="K3003" i="20" s="1"/>
  <c r="O1479" i="18"/>
  <c r="K3004" i="20" s="1"/>
  <c r="O1480" i="18"/>
  <c r="K3005" i="20" s="1"/>
  <c r="O1481" i="18"/>
  <c r="K3006" i="20" s="1"/>
  <c r="O1482" i="18"/>
  <c r="K3007" i="20" s="1"/>
  <c r="O1483" i="18"/>
  <c r="O1484" i="18"/>
  <c r="K3009" i="20" s="1"/>
  <c r="O1485" i="18"/>
  <c r="O1486" i="18"/>
  <c r="O1487" i="18"/>
  <c r="O1488" i="18"/>
  <c r="O1489" i="18"/>
  <c r="O1490" i="18"/>
  <c r="O1491" i="18"/>
  <c r="O1492" i="18"/>
  <c r="O1493" i="18"/>
  <c r="O1494" i="18"/>
  <c r="O1495" i="18"/>
  <c r="O1496" i="18"/>
  <c r="O1468" i="18"/>
  <c r="P1481" i="18"/>
  <c r="P1480" i="18"/>
  <c r="P1479" i="18"/>
  <c r="P1478" i="18"/>
  <c r="P1477" i="18"/>
  <c r="P1476" i="18"/>
  <c r="P1475" i="18"/>
  <c r="P1474" i="18"/>
  <c r="P1473" i="18"/>
  <c r="P1472" i="18"/>
  <c r="P1471" i="18"/>
  <c r="P1470" i="18"/>
  <c r="C3009" i="20"/>
  <c r="C3013" i="20"/>
  <c r="C3032" i="20"/>
  <c r="B1485" i="18"/>
  <c r="C3024" i="20" s="1"/>
  <c r="B1486" i="18"/>
  <c r="C3025" i="20" s="1"/>
  <c r="B1487" i="18"/>
  <c r="C3012" i="20" s="1"/>
  <c r="B1488" i="18"/>
  <c r="C3027" i="20" s="1"/>
  <c r="B1489" i="18"/>
  <c r="C3028" i="20" s="1"/>
  <c r="B1490" i="18"/>
  <c r="C3015" i="20" s="1"/>
  <c r="B1491" i="18"/>
  <c r="C3030" i="20" s="1"/>
  <c r="B1492" i="18"/>
  <c r="C3031" i="20" s="1"/>
  <c r="B1493" i="18"/>
  <c r="C3018" i="20" s="1"/>
  <c r="B1494" i="18"/>
  <c r="C3033" i="20" s="1"/>
  <c r="B1495" i="18"/>
  <c r="C3020" i="20" s="1"/>
  <c r="B1496" i="18"/>
  <c r="C3035" i="20" s="1"/>
  <c r="B1484" i="18"/>
  <c r="C3023" i="20" s="1"/>
  <c r="B1483" i="18"/>
  <c r="C3022" i="20" s="1"/>
  <c r="C3011" i="20" l="1"/>
  <c r="H3011" i="20" s="1"/>
  <c r="C3010" i="20"/>
  <c r="I3010" i="20" s="1"/>
  <c r="J3010" i="20" s="1"/>
  <c r="C3034" i="20"/>
  <c r="H3034" i="20" s="1"/>
  <c r="C3026" i="20"/>
  <c r="I3026" i="20" s="1"/>
  <c r="J3026" i="20" s="1"/>
  <c r="C3029" i="20"/>
  <c r="H3029" i="20" s="1"/>
  <c r="C3021" i="20"/>
  <c r="I3021" i="20" s="1"/>
  <c r="J3021" i="20" s="1"/>
  <c r="C3019" i="20"/>
  <c r="H3019" i="20" s="1"/>
  <c r="L3018" i="20"/>
  <c r="W3018" i="20" s="1"/>
  <c r="L3032" i="20"/>
  <c r="W3032" i="20" s="1"/>
  <c r="L3010" i="20"/>
  <c r="W3010" i="20" s="1"/>
  <c r="L3024" i="20"/>
  <c r="W3024" i="20" s="1"/>
  <c r="C3017" i="20"/>
  <c r="H3017" i="20" s="1"/>
  <c r="C3016" i="20"/>
  <c r="I3016" i="20" s="1"/>
  <c r="J3016" i="20" s="1"/>
  <c r="C3008" i="20"/>
  <c r="H3008" i="20" s="1"/>
  <c r="K3011" i="20"/>
  <c r="U3011" i="20" s="1"/>
  <c r="K3025" i="20"/>
  <c r="U3025" i="20" s="1"/>
  <c r="L3015" i="20"/>
  <c r="W3015" i="20" s="1"/>
  <c r="L3029" i="20"/>
  <c r="W3029" i="20" s="1"/>
  <c r="L3017" i="20"/>
  <c r="W3017" i="20" s="1"/>
  <c r="L3031" i="20"/>
  <c r="W3031" i="20" s="1"/>
  <c r="L3016" i="20"/>
  <c r="W3016" i="20" s="1"/>
  <c r="L3030" i="20"/>
  <c r="W3030" i="20" s="1"/>
  <c r="K3032" i="20"/>
  <c r="U3032" i="20" s="1"/>
  <c r="K3018" i="20"/>
  <c r="U3018" i="20" s="1"/>
  <c r="K3010" i="20"/>
  <c r="U3010" i="20" s="1"/>
  <c r="K3024" i="20"/>
  <c r="U3024" i="20" s="1"/>
  <c r="L3014" i="20"/>
  <c r="W3014" i="20" s="1"/>
  <c r="L3028" i="20"/>
  <c r="W3028" i="20" s="1"/>
  <c r="K3013" i="20"/>
  <c r="U3013" i="20" s="1"/>
  <c r="K3027" i="20"/>
  <c r="U3027" i="20" s="1"/>
  <c r="L3023" i="20"/>
  <c r="W3023" i="20" s="1"/>
  <c r="L3009" i="20"/>
  <c r="W3009" i="20" s="1"/>
  <c r="K3012" i="20"/>
  <c r="U3012" i="20" s="1"/>
  <c r="K3026" i="20"/>
  <c r="U3026" i="20" s="1"/>
  <c r="L3022" i="20"/>
  <c r="W3022" i="20" s="1"/>
  <c r="L3008" i="20"/>
  <c r="W3008" i="20" s="1"/>
  <c r="C3014" i="20"/>
  <c r="H3014" i="20" s="1"/>
  <c r="K3017" i="20"/>
  <c r="U3017" i="20" s="1"/>
  <c r="K3031" i="20"/>
  <c r="U3031" i="20" s="1"/>
  <c r="L3013" i="20"/>
  <c r="W3013" i="20" s="1"/>
  <c r="L3027" i="20"/>
  <c r="W3027" i="20" s="1"/>
  <c r="K3014" i="20"/>
  <c r="U3014" i="20" s="1"/>
  <c r="K3028" i="20"/>
  <c r="U3028" i="20" s="1"/>
  <c r="K3030" i="20"/>
  <c r="U3030" i="20" s="1"/>
  <c r="K3016" i="20"/>
  <c r="U3016" i="20" s="1"/>
  <c r="K3008" i="20"/>
  <c r="U3008" i="20" s="1"/>
  <c r="K3022" i="20"/>
  <c r="U3022" i="20" s="1"/>
  <c r="L3012" i="20"/>
  <c r="W3012" i="20" s="1"/>
  <c r="L3026" i="20"/>
  <c r="W3026" i="20" s="1"/>
  <c r="K3015" i="20"/>
  <c r="U3015" i="20" s="1"/>
  <c r="K3029" i="20"/>
  <c r="U3029" i="20" s="1"/>
  <c r="L3019" i="20"/>
  <c r="W3019" i="20" s="1"/>
  <c r="L3033" i="20"/>
  <c r="W3033" i="20" s="1"/>
  <c r="L3011" i="20"/>
  <c r="W3011" i="20" s="1"/>
  <c r="L3025" i="20"/>
  <c r="W3025" i="20" s="1"/>
  <c r="K3021" i="20"/>
  <c r="U3021" i="20" s="1"/>
  <c r="K3035" i="20"/>
  <c r="U3035" i="20" s="1"/>
  <c r="L3021" i="20"/>
  <c r="W3021" i="20" s="1"/>
  <c r="L3035" i="20"/>
  <c r="W3035" i="20" s="1"/>
  <c r="K3023" i="20"/>
  <c r="U3023" i="20" s="1"/>
  <c r="U3009" i="20"/>
  <c r="K3019" i="20"/>
  <c r="U3019" i="20" s="1"/>
  <c r="K3033" i="20"/>
  <c r="U3033" i="20" s="1"/>
  <c r="K3020" i="20"/>
  <c r="U3020" i="20" s="1"/>
  <c r="K3034" i="20"/>
  <c r="U3034" i="20" s="1"/>
  <c r="L3020" i="20"/>
  <c r="W3020" i="20" s="1"/>
  <c r="L3034" i="20"/>
  <c r="W3034" i="20" s="1"/>
  <c r="H3027" i="20"/>
  <c r="I3027" i="20"/>
  <c r="J3027" i="20" s="1"/>
  <c r="H3025" i="20"/>
  <c r="I3025" i="20"/>
  <c r="J3025" i="20" s="1"/>
  <c r="H3009" i="20"/>
  <c r="I3009" i="20"/>
  <c r="J3009" i="20" s="1"/>
  <c r="H3024" i="20"/>
  <c r="I3024" i="20"/>
  <c r="J3024" i="20" s="1"/>
  <c r="H3023" i="20"/>
  <c r="I3023" i="20"/>
  <c r="J3023" i="20" s="1"/>
  <c r="H3030" i="20"/>
  <c r="I3030" i="20"/>
  <c r="J3030" i="20" s="1"/>
  <c r="H3013" i="20"/>
  <c r="I3013" i="20"/>
  <c r="J3013" i="20" s="1"/>
  <c r="H3035" i="20"/>
  <c r="I3035" i="20"/>
  <c r="J3035" i="20" s="1"/>
  <c r="H3018" i="20"/>
  <c r="I3018" i="20"/>
  <c r="J3018" i="20" s="1"/>
  <c r="H3033" i="20"/>
  <c r="I3033" i="20"/>
  <c r="J3033" i="20" s="1"/>
  <c r="H3032" i="20"/>
  <c r="I3032" i="20"/>
  <c r="J3032" i="20" s="1"/>
  <c r="H3031" i="20"/>
  <c r="I3031" i="20"/>
  <c r="J3031" i="20" s="1"/>
  <c r="H3015" i="20"/>
  <c r="I3015" i="20"/>
  <c r="J3015" i="20" s="1"/>
  <c r="H3022" i="20"/>
  <c r="I3022" i="20"/>
  <c r="J3022" i="20" s="1"/>
  <c r="H3028" i="20"/>
  <c r="I3028" i="20"/>
  <c r="J3028" i="20" s="1"/>
  <c r="H3020" i="20"/>
  <c r="I3020" i="20"/>
  <c r="J3020" i="20" s="1"/>
  <c r="H3012" i="20"/>
  <c r="I3012" i="20"/>
  <c r="J3012" i="20" s="1"/>
  <c r="F2954" i="20"/>
  <c r="G2954" i="20"/>
  <c r="F2955" i="20"/>
  <c r="G2955" i="20"/>
  <c r="F2956" i="20"/>
  <c r="G2956" i="20"/>
  <c r="F2957" i="20"/>
  <c r="G2957" i="20"/>
  <c r="F2958" i="20"/>
  <c r="G2958" i="20"/>
  <c r="F2959" i="20"/>
  <c r="G2959" i="20"/>
  <c r="F2960" i="20"/>
  <c r="G2960" i="20"/>
  <c r="F2961" i="20"/>
  <c r="G2961" i="20"/>
  <c r="F2962" i="20"/>
  <c r="G2962" i="20"/>
  <c r="F2963" i="20"/>
  <c r="G2963" i="20"/>
  <c r="F2964" i="20"/>
  <c r="G2964" i="20"/>
  <c r="F2965" i="20"/>
  <c r="G2965" i="20"/>
  <c r="F2966" i="20"/>
  <c r="G2966" i="20"/>
  <c r="K2966" i="20"/>
  <c r="U2966" i="20" s="1"/>
  <c r="F2967" i="20"/>
  <c r="G2967" i="20"/>
  <c r="F2968" i="20"/>
  <c r="G2968" i="20"/>
  <c r="F2969" i="20"/>
  <c r="G2969" i="20"/>
  <c r="F2970" i="20"/>
  <c r="G2970" i="20"/>
  <c r="F2971" i="20"/>
  <c r="G2971" i="20"/>
  <c r="F2972" i="20"/>
  <c r="G2972" i="20"/>
  <c r="F2973" i="20"/>
  <c r="G2973" i="20"/>
  <c r="F2974" i="20"/>
  <c r="G2974" i="20"/>
  <c r="F2975" i="20"/>
  <c r="G2975" i="20"/>
  <c r="F2976" i="20"/>
  <c r="G2976" i="20"/>
  <c r="F2977" i="20"/>
  <c r="G2977" i="20"/>
  <c r="F2978" i="20"/>
  <c r="G2978" i="20"/>
  <c r="F2979" i="20"/>
  <c r="G2979" i="20"/>
  <c r="K2979" i="20"/>
  <c r="U2979" i="20" s="1"/>
  <c r="F2980" i="20"/>
  <c r="G2980" i="20"/>
  <c r="K2980" i="20"/>
  <c r="U2980" i="20" s="1"/>
  <c r="F2981" i="20"/>
  <c r="G2981" i="20"/>
  <c r="K2981" i="20"/>
  <c r="U2981" i="20" s="1"/>
  <c r="L2981" i="20"/>
  <c r="W2981" i="20" s="1"/>
  <c r="F2982" i="20"/>
  <c r="G2982" i="20"/>
  <c r="K2982" i="20"/>
  <c r="U2982" i="20" s="1"/>
  <c r="L2982" i="20"/>
  <c r="W2982" i="20" s="1"/>
  <c r="F2983" i="20"/>
  <c r="G2983" i="20"/>
  <c r="K2983" i="20"/>
  <c r="U2983" i="20" s="1"/>
  <c r="L2983" i="20"/>
  <c r="W2983" i="20" s="1"/>
  <c r="F2984" i="20"/>
  <c r="G2984" i="20"/>
  <c r="K2984" i="20"/>
  <c r="U2984" i="20" s="1"/>
  <c r="L2984" i="20"/>
  <c r="W2984" i="20" s="1"/>
  <c r="F2985" i="20"/>
  <c r="G2985" i="20"/>
  <c r="K2985" i="20"/>
  <c r="U2985" i="20" s="1"/>
  <c r="L2985" i="20"/>
  <c r="W2985" i="20" s="1"/>
  <c r="F2986" i="20"/>
  <c r="G2986" i="20"/>
  <c r="K2986" i="20"/>
  <c r="U2986" i="20" s="1"/>
  <c r="L2986" i="20"/>
  <c r="W2986" i="20" s="1"/>
  <c r="F2987" i="20"/>
  <c r="G2987" i="20"/>
  <c r="K2987" i="20"/>
  <c r="U2987" i="20" s="1"/>
  <c r="L2987" i="20"/>
  <c r="W2987" i="20" s="1"/>
  <c r="F2988" i="20"/>
  <c r="G2988" i="20"/>
  <c r="K2988" i="20"/>
  <c r="U2988" i="20" s="1"/>
  <c r="L2988" i="20"/>
  <c r="W2988" i="20" s="1"/>
  <c r="F2989" i="20"/>
  <c r="G2989" i="20"/>
  <c r="K2989" i="20"/>
  <c r="U2989" i="20" s="1"/>
  <c r="L2989" i="20"/>
  <c r="W2989" i="20" s="1"/>
  <c r="F2990" i="20"/>
  <c r="G2990" i="20"/>
  <c r="K2990" i="20"/>
  <c r="U2990" i="20" s="1"/>
  <c r="L2990" i="20"/>
  <c r="W2990" i="20" s="1"/>
  <c r="F2991" i="20"/>
  <c r="G2991" i="20"/>
  <c r="K2991" i="20"/>
  <c r="U2991" i="20" s="1"/>
  <c r="L2991" i="20"/>
  <c r="W2991" i="20" s="1"/>
  <c r="F2992" i="20"/>
  <c r="G2992" i="20"/>
  <c r="K2992" i="20"/>
  <c r="U2992" i="20" s="1"/>
  <c r="L2992" i="20"/>
  <c r="W2992" i="20" s="1"/>
  <c r="F2993" i="20"/>
  <c r="G2993" i="20"/>
  <c r="K2993" i="20"/>
  <c r="U2993" i="20" s="1"/>
  <c r="L2993" i="20"/>
  <c r="W2993" i="20" s="1"/>
  <c r="F2994" i="20"/>
  <c r="G2994" i="20"/>
  <c r="K2994" i="20"/>
  <c r="U2994" i="20" s="1"/>
  <c r="F2995" i="20"/>
  <c r="G2995" i="20"/>
  <c r="K2995" i="20"/>
  <c r="U2995" i="20" s="1"/>
  <c r="L2995" i="20"/>
  <c r="W2995" i="20" s="1"/>
  <c r="F2996" i="20"/>
  <c r="G2996" i="20"/>
  <c r="K2996" i="20"/>
  <c r="U2996" i="20" s="1"/>
  <c r="L2996" i="20"/>
  <c r="W2996" i="20" s="1"/>
  <c r="F2997" i="20"/>
  <c r="G2997" i="20"/>
  <c r="K2997" i="20"/>
  <c r="U2997" i="20" s="1"/>
  <c r="L2997" i="20"/>
  <c r="W2997" i="20" s="1"/>
  <c r="F2998" i="20"/>
  <c r="G2998" i="20"/>
  <c r="K2998" i="20"/>
  <c r="U2998" i="20" s="1"/>
  <c r="L2998" i="20"/>
  <c r="W2998" i="20" s="1"/>
  <c r="F2999" i="20"/>
  <c r="G2999" i="20"/>
  <c r="K2999" i="20"/>
  <c r="U2999" i="20" s="1"/>
  <c r="L2999" i="20"/>
  <c r="W2999" i="20" s="1"/>
  <c r="F3000" i="20"/>
  <c r="G3000" i="20"/>
  <c r="K3000" i="20"/>
  <c r="U3000" i="20" s="1"/>
  <c r="L3000" i="20"/>
  <c r="W3000" i="20" s="1"/>
  <c r="F3001" i="20"/>
  <c r="G3001" i="20"/>
  <c r="K3001" i="20"/>
  <c r="U3001" i="20" s="1"/>
  <c r="L3001" i="20"/>
  <c r="W3001" i="20" s="1"/>
  <c r="F3002" i="20"/>
  <c r="G3002" i="20"/>
  <c r="U3002" i="20"/>
  <c r="L3002" i="20"/>
  <c r="W3002" i="20" s="1"/>
  <c r="F3003" i="20"/>
  <c r="G3003" i="20"/>
  <c r="U3003" i="20"/>
  <c r="L3003" i="20"/>
  <c r="W3003" i="20" s="1"/>
  <c r="F3004" i="20"/>
  <c r="G3004" i="20"/>
  <c r="U3004" i="20"/>
  <c r="L3004" i="20"/>
  <c r="W3004" i="20" s="1"/>
  <c r="F3005" i="20"/>
  <c r="G3005" i="20"/>
  <c r="U3005" i="20"/>
  <c r="L3005" i="20"/>
  <c r="W3005" i="20" s="1"/>
  <c r="F3006" i="20"/>
  <c r="G3006" i="20"/>
  <c r="U3006" i="20"/>
  <c r="L3006" i="20"/>
  <c r="W3006" i="20" s="1"/>
  <c r="F3007" i="20"/>
  <c r="G3007" i="20"/>
  <c r="U3007" i="20"/>
  <c r="L3007" i="20"/>
  <c r="W3007" i="20" s="1"/>
  <c r="H3010" i="20" l="1"/>
  <c r="H3026" i="20"/>
  <c r="I3029" i="20"/>
  <c r="J3029" i="20" s="1"/>
  <c r="H3021" i="20"/>
  <c r="I3011" i="20"/>
  <c r="J3011" i="20" s="1"/>
  <c r="I3034" i="20"/>
  <c r="J3034" i="20" s="1"/>
  <c r="H3016" i="20"/>
  <c r="I3019" i="20"/>
  <c r="J3019" i="20" s="1"/>
  <c r="I3017" i="20"/>
  <c r="J3017" i="20" s="1"/>
  <c r="I3008" i="20"/>
  <c r="J3008" i="20" s="1"/>
  <c r="I3014" i="20"/>
  <c r="J3014" i="20" s="1"/>
  <c r="D2980" i="20"/>
  <c r="E2980" i="20"/>
  <c r="D2981" i="20"/>
  <c r="E2981" i="20"/>
  <c r="D2982" i="20"/>
  <c r="E2982" i="20"/>
  <c r="D2983" i="20"/>
  <c r="E2983" i="20"/>
  <c r="D2984" i="20"/>
  <c r="E2984" i="20"/>
  <c r="D2985" i="20"/>
  <c r="E2985" i="20"/>
  <c r="D2986" i="20"/>
  <c r="E2986" i="20"/>
  <c r="D2987" i="20"/>
  <c r="E2987" i="20"/>
  <c r="D2988" i="20"/>
  <c r="E2988" i="20"/>
  <c r="D2989" i="20"/>
  <c r="E2989" i="20"/>
  <c r="D2990" i="20"/>
  <c r="E2990" i="20"/>
  <c r="D2991" i="20"/>
  <c r="E2991" i="20"/>
  <c r="D2992" i="20"/>
  <c r="E2992" i="20"/>
  <c r="D2993" i="20"/>
  <c r="E2993" i="20"/>
  <c r="D2994" i="20"/>
  <c r="E2994" i="20"/>
  <c r="D2995" i="20"/>
  <c r="E2995" i="20"/>
  <c r="D2996" i="20"/>
  <c r="E2996" i="20"/>
  <c r="D2997" i="20"/>
  <c r="E2997" i="20"/>
  <c r="D2998" i="20"/>
  <c r="E2998" i="20"/>
  <c r="D2999" i="20"/>
  <c r="E2999" i="20"/>
  <c r="D3000" i="20"/>
  <c r="E3000" i="20"/>
  <c r="D3001" i="20"/>
  <c r="E3001" i="20"/>
  <c r="D3002" i="20"/>
  <c r="E3002" i="20"/>
  <c r="D3003" i="20"/>
  <c r="E3003" i="20"/>
  <c r="D3004" i="20"/>
  <c r="E3004" i="20"/>
  <c r="D3005" i="20"/>
  <c r="E3005" i="20"/>
  <c r="D3006" i="20"/>
  <c r="E3006" i="20"/>
  <c r="D3007" i="20"/>
  <c r="E3007" i="20"/>
  <c r="O1467" i="18"/>
  <c r="O1466" i="18"/>
  <c r="O1465" i="18"/>
  <c r="O1464" i="18"/>
  <c r="O1463" i="18"/>
  <c r="O1462" i="18"/>
  <c r="O1461" i="18"/>
  <c r="O1460" i="18"/>
  <c r="O1459" i="18"/>
  <c r="O1458" i="18"/>
  <c r="O1457" i="18"/>
  <c r="O1456" i="18"/>
  <c r="K2967" i="20" l="1"/>
  <c r="U2967" i="20" s="1"/>
  <c r="K2954" i="20"/>
  <c r="U2954" i="20" s="1"/>
  <c r="K2975" i="20"/>
  <c r="U2975" i="20" s="1"/>
  <c r="K2962" i="20"/>
  <c r="U2962" i="20" s="1"/>
  <c r="K2958" i="20"/>
  <c r="U2958" i="20" s="1"/>
  <c r="K2971" i="20"/>
  <c r="U2971" i="20" s="1"/>
  <c r="K2973" i="20"/>
  <c r="U2973" i="20" s="1"/>
  <c r="K2960" i="20"/>
  <c r="U2960" i="20" s="1"/>
  <c r="K2961" i="20"/>
  <c r="U2961" i="20" s="1"/>
  <c r="K2974" i="20"/>
  <c r="U2974" i="20" s="1"/>
  <c r="K2969" i="20"/>
  <c r="U2969" i="20" s="1"/>
  <c r="K2956" i="20"/>
  <c r="U2956" i="20" s="1"/>
  <c r="K2964" i="20"/>
  <c r="U2964" i="20" s="1"/>
  <c r="K2977" i="20"/>
  <c r="U2977" i="20" s="1"/>
  <c r="K2955" i="20"/>
  <c r="U2955" i="20" s="1"/>
  <c r="K2968" i="20"/>
  <c r="U2968" i="20" s="1"/>
  <c r="K2957" i="20"/>
  <c r="U2957" i="20" s="1"/>
  <c r="K2970" i="20"/>
  <c r="U2970" i="20" s="1"/>
  <c r="K2963" i="20"/>
  <c r="U2963" i="20" s="1"/>
  <c r="K2976" i="20"/>
  <c r="U2976" i="20" s="1"/>
  <c r="K2965" i="20"/>
  <c r="U2965" i="20" s="1"/>
  <c r="K2978" i="20"/>
  <c r="U2978" i="20" s="1"/>
  <c r="K2959" i="20"/>
  <c r="U2959" i="20" s="1"/>
  <c r="K2972" i="20"/>
  <c r="U2972" i="20" s="1"/>
  <c r="P3007" i="20"/>
  <c r="M3007" i="20"/>
  <c r="P2999" i="20"/>
  <c r="M2999" i="20"/>
  <c r="P2995" i="20"/>
  <c r="M2995" i="20"/>
  <c r="P2991" i="20"/>
  <c r="M2991" i="20"/>
  <c r="P2987" i="20"/>
  <c r="M2987" i="20"/>
  <c r="P2983" i="20"/>
  <c r="M2983" i="20"/>
  <c r="P3003" i="20"/>
  <c r="M3003" i="20"/>
  <c r="P2998" i="20"/>
  <c r="M2998" i="20"/>
  <c r="P2986" i="20"/>
  <c r="M2986" i="20"/>
  <c r="P3005" i="20"/>
  <c r="M3005" i="20"/>
  <c r="P3001" i="20"/>
  <c r="M3001" i="20"/>
  <c r="P2997" i="20"/>
  <c r="M2997" i="20"/>
  <c r="P2993" i="20"/>
  <c r="M2993" i="20"/>
  <c r="P2989" i="20"/>
  <c r="M2989" i="20"/>
  <c r="P2985" i="20"/>
  <c r="M2985" i="20"/>
  <c r="P2981" i="20"/>
  <c r="M2981" i="20"/>
  <c r="P3002" i="20"/>
  <c r="M3002" i="20"/>
  <c r="P2994" i="20"/>
  <c r="M2994" i="20"/>
  <c r="P2982" i="20"/>
  <c r="M2982" i="20"/>
  <c r="P3006" i="20"/>
  <c r="M3006" i="20"/>
  <c r="P2990" i="20"/>
  <c r="M2990" i="20"/>
  <c r="P3004" i="20"/>
  <c r="M3004" i="20"/>
  <c r="P3000" i="20"/>
  <c r="M3000" i="20"/>
  <c r="P2996" i="20"/>
  <c r="M2996" i="20"/>
  <c r="P2992" i="20"/>
  <c r="M2992" i="20"/>
  <c r="P2988" i="20"/>
  <c r="M2988" i="20"/>
  <c r="P2984" i="20"/>
  <c r="M2984" i="20"/>
  <c r="P2980" i="20"/>
  <c r="M2980" i="20"/>
  <c r="B1470" i="18"/>
  <c r="C2981" i="20" s="1"/>
  <c r="B1471" i="18"/>
  <c r="C2996" i="20" s="1"/>
  <c r="B1472" i="18"/>
  <c r="C2997" i="20" s="1"/>
  <c r="B1473" i="18"/>
  <c r="C2984" i="20" s="1"/>
  <c r="B1474" i="18"/>
  <c r="C2985" i="20" s="1"/>
  <c r="B1475" i="18"/>
  <c r="C2986" i="20" s="1"/>
  <c r="B1476" i="18"/>
  <c r="C3001" i="20" s="1"/>
  <c r="B1477" i="18"/>
  <c r="C2988" i="20" s="1"/>
  <c r="B1478" i="18"/>
  <c r="C2989" i="20" s="1"/>
  <c r="B1479" i="18"/>
  <c r="C3004" i="20" s="1"/>
  <c r="B1480" i="18"/>
  <c r="C3005" i="20" s="1"/>
  <c r="B1481" i="18"/>
  <c r="C2992" i="20" s="1"/>
  <c r="B1482" i="18"/>
  <c r="C2993" i="20" s="1"/>
  <c r="B1469" i="18"/>
  <c r="C2980" i="20" s="1"/>
  <c r="P1469" i="18"/>
  <c r="O1455" i="18"/>
  <c r="O1454" i="18"/>
  <c r="C3002" i="20" l="1"/>
  <c r="I3002" i="20" s="1"/>
  <c r="J3002" i="20" s="1"/>
  <c r="C2999" i="20"/>
  <c r="I2999" i="20" s="1"/>
  <c r="J2999" i="20" s="1"/>
  <c r="C2995" i="20"/>
  <c r="I2995" i="20" s="1"/>
  <c r="J2995" i="20" s="1"/>
  <c r="C2994" i="20"/>
  <c r="I2994" i="20" s="1"/>
  <c r="J2994" i="20" s="1"/>
  <c r="C3000" i="20"/>
  <c r="H3000" i="20" s="1"/>
  <c r="C3007" i="20"/>
  <c r="H3007" i="20" s="1"/>
  <c r="C2987" i="20"/>
  <c r="H2987" i="20" s="1"/>
  <c r="C3003" i="20"/>
  <c r="H3003" i="20" s="1"/>
  <c r="L2980" i="20"/>
  <c r="W2980" i="20" s="1"/>
  <c r="L2994" i="20"/>
  <c r="W2994" i="20" s="1"/>
  <c r="H3005" i="20"/>
  <c r="I3005" i="20"/>
  <c r="J3005" i="20" s="1"/>
  <c r="H2997" i="20"/>
  <c r="I2997" i="20"/>
  <c r="J2997" i="20" s="1"/>
  <c r="H3004" i="20"/>
  <c r="I3004" i="20"/>
  <c r="J3004" i="20" s="1"/>
  <c r="H2996" i="20"/>
  <c r="I2996" i="20"/>
  <c r="J2996" i="20" s="1"/>
  <c r="H2984" i="20"/>
  <c r="I2984" i="20"/>
  <c r="J2984" i="20" s="1"/>
  <c r="H2981" i="20"/>
  <c r="I2981" i="20"/>
  <c r="J2981" i="20" s="1"/>
  <c r="H2993" i="20"/>
  <c r="I2993" i="20"/>
  <c r="J2993" i="20" s="1"/>
  <c r="H2986" i="20"/>
  <c r="I2986" i="20"/>
  <c r="J2986" i="20" s="1"/>
  <c r="H2992" i="20"/>
  <c r="I2992" i="20"/>
  <c r="J2992" i="20" s="1"/>
  <c r="H2989" i="20"/>
  <c r="I2989" i="20"/>
  <c r="J2989" i="20" s="1"/>
  <c r="H2988" i="20"/>
  <c r="I2988" i="20"/>
  <c r="J2988" i="20" s="1"/>
  <c r="H2980" i="20"/>
  <c r="I2980" i="20"/>
  <c r="J2980" i="20" s="1"/>
  <c r="H3001" i="20"/>
  <c r="I3001" i="20"/>
  <c r="J3001" i="20" s="1"/>
  <c r="H2985" i="20"/>
  <c r="I2985" i="20"/>
  <c r="J2985" i="20" s="1"/>
  <c r="C2983" i="20"/>
  <c r="C3006" i="20"/>
  <c r="C2998" i="20"/>
  <c r="C2990" i="20"/>
  <c r="C2982" i="20"/>
  <c r="C2991" i="20"/>
  <c r="D2954" i="20"/>
  <c r="E2954" i="20"/>
  <c r="D2955" i="20"/>
  <c r="E2955" i="20"/>
  <c r="D2956" i="20"/>
  <c r="E2956" i="20"/>
  <c r="D2957" i="20"/>
  <c r="E2957" i="20"/>
  <c r="D2958" i="20"/>
  <c r="E2958" i="20"/>
  <c r="D2959" i="20"/>
  <c r="E2959" i="20"/>
  <c r="D2960" i="20"/>
  <c r="E2960" i="20"/>
  <c r="D2961" i="20"/>
  <c r="E2961" i="20"/>
  <c r="D2962" i="20"/>
  <c r="E2962" i="20"/>
  <c r="D2963" i="20"/>
  <c r="E2963" i="20"/>
  <c r="D2964" i="20"/>
  <c r="E2964" i="20"/>
  <c r="D2965" i="20"/>
  <c r="E2965" i="20"/>
  <c r="D2966" i="20"/>
  <c r="E2966" i="20"/>
  <c r="D2967" i="20"/>
  <c r="E2967" i="20"/>
  <c r="D2968" i="20"/>
  <c r="E2968" i="20"/>
  <c r="D2969" i="20"/>
  <c r="E2969" i="20"/>
  <c r="D2970" i="20"/>
  <c r="E2970" i="20"/>
  <c r="D2971" i="20"/>
  <c r="E2971" i="20"/>
  <c r="D2972" i="20"/>
  <c r="E2972" i="20"/>
  <c r="D2973" i="20"/>
  <c r="E2973" i="20"/>
  <c r="D2974" i="20"/>
  <c r="E2974" i="20"/>
  <c r="D2975" i="20"/>
  <c r="E2975" i="20"/>
  <c r="D2976" i="20"/>
  <c r="E2976" i="20"/>
  <c r="D2977" i="20"/>
  <c r="E2977" i="20"/>
  <c r="D2978" i="20"/>
  <c r="E2978" i="20"/>
  <c r="D2979" i="20"/>
  <c r="E2979" i="20"/>
  <c r="B1458" i="18"/>
  <c r="C2969" i="20" s="1"/>
  <c r="B1459" i="18"/>
  <c r="C2970" i="20" s="1"/>
  <c r="B1460" i="18"/>
  <c r="C2971" i="20" s="1"/>
  <c r="B1461" i="18"/>
  <c r="C2972" i="20" s="1"/>
  <c r="B1462" i="18"/>
  <c r="C2960" i="20" s="1"/>
  <c r="B1463" i="18"/>
  <c r="C2974" i="20" s="1"/>
  <c r="B1464" i="18"/>
  <c r="C2962" i="20" s="1"/>
  <c r="B1465" i="18"/>
  <c r="C2976" i="20" s="1"/>
  <c r="B1466" i="18"/>
  <c r="C2977" i="20" s="1"/>
  <c r="B1467" i="18"/>
  <c r="C2978" i="20" s="1"/>
  <c r="B1468" i="18"/>
  <c r="C2979" i="20" s="1"/>
  <c r="B1457" i="18"/>
  <c r="C2968" i="20" s="1"/>
  <c r="P1468" i="18"/>
  <c r="P1467" i="18"/>
  <c r="P1466" i="18"/>
  <c r="P1465" i="18"/>
  <c r="P1464" i="18"/>
  <c r="P1463" i="18"/>
  <c r="P1462" i="18"/>
  <c r="P1461" i="18"/>
  <c r="P1460" i="18"/>
  <c r="P1459" i="18"/>
  <c r="P1458" i="18"/>
  <c r="P1457" i="18"/>
  <c r="B1456" i="18"/>
  <c r="C2954" i="20" s="1"/>
  <c r="P1456" i="18"/>
  <c r="K2952" i="20"/>
  <c r="U2952" i="20" s="1"/>
  <c r="K2953" i="20"/>
  <c r="U2953" i="20" s="1"/>
  <c r="K2939" i="20"/>
  <c r="U2939" i="20" s="1"/>
  <c r="K2940" i="20"/>
  <c r="U2940" i="20" s="1"/>
  <c r="O1453" i="18"/>
  <c r="K2951" i="20" s="1"/>
  <c r="U2951" i="20" s="1"/>
  <c r="O1452" i="18"/>
  <c r="K2950" i="20" s="1"/>
  <c r="U2950" i="20" s="1"/>
  <c r="O1451" i="18"/>
  <c r="K2949" i="20" s="1"/>
  <c r="U2949" i="20" s="1"/>
  <c r="O1450" i="18"/>
  <c r="K2948" i="20" s="1"/>
  <c r="U2948" i="20" s="1"/>
  <c r="O1449" i="18"/>
  <c r="K2947" i="20" s="1"/>
  <c r="U2947" i="20" s="1"/>
  <c r="O1448" i="18"/>
  <c r="K2946" i="20" s="1"/>
  <c r="U2946" i="20" s="1"/>
  <c r="O1447" i="18"/>
  <c r="K2945" i="20" s="1"/>
  <c r="U2945" i="20" s="1"/>
  <c r="O1446" i="18"/>
  <c r="K2944" i="20" s="1"/>
  <c r="U2944" i="20" s="1"/>
  <c r="O1445" i="18"/>
  <c r="K2943" i="20" s="1"/>
  <c r="U2943" i="20" s="1"/>
  <c r="O1444" i="18"/>
  <c r="K2942" i="20" s="1"/>
  <c r="U2942" i="20" s="1"/>
  <c r="H2999" i="20" l="1"/>
  <c r="H3002" i="20"/>
  <c r="H2995" i="20"/>
  <c r="I3007" i="20"/>
  <c r="J3007" i="20" s="1"/>
  <c r="H2994" i="20"/>
  <c r="I3000" i="20"/>
  <c r="J3000" i="20" s="1"/>
  <c r="C2975" i="20"/>
  <c r="I2975" i="20" s="1"/>
  <c r="J2975" i="20" s="1"/>
  <c r="I3003" i="20"/>
  <c r="J3003" i="20" s="1"/>
  <c r="C2967" i="20"/>
  <c r="H2967" i="20" s="1"/>
  <c r="L2975" i="20"/>
  <c r="W2975" i="20" s="1"/>
  <c r="L2962" i="20"/>
  <c r="W2962" i="20" s="1"/>
  <c r="C2973" i="20"/>
  <c r="I2973" i="20" s="1"/>
  <c r="J2973" i="20" s="1"/>
  <c r="L2969" i="20"/>
  <c r="W2969" i="20" s="1"/>
  <c r="L2956" i="20"/>
  <c r="W2956" i="20" s="1"/>
  <c r="L2977" i="20"/>
  <c r="W2977" i="20" s="1"/>
  <c r="L2964" i="20"/>
  <c r="W2964" i="20" s="1"/>
  <c r="L2967" i="20"/>
  <c r="W2967" i="20" s="1"/>
  <c r="L2954" i="20"/>
  <c r="W2954" i="20" s="1"/>
  <c r="L2974" i="20"/>
  <c r="W2974" i="20" s="1"/>
  <c r="L2961" i="20"/>
  <c r="W2961" i="20" s="1"/>
  <c r="C2957" i="20"/>
  <c r="I2957" i="20" s="1"/>
  <c r="J2957" i="20" s="1"/>
  <c r="L2955" i="20"/>
  <c r="W2955" i="20" s="1"/>
  <c r="L2968" i="20"/>
  <c r="W2968" i="20" s="1"/>
  <c r="L2963" i="20"/>
  <c r="W2963" i="20" s="1"/>
  <c r="L2976" i="20"/>
  <c r="W2976" i="20" s="1"/>
  <c r="L2970" i="20"/>
  <c r="W2970" i="20" s="1"/>
  <c r="L2957" i="20"/>
  <c r="W2957" i="20" s="1"/>
  <c r="L2978" i="20"/>
  <c r="W2978" i="20" s="1"/>
  <c r="L2965" i="20"/>
  <c r="W2965" i="20" s="1"/>
  <c r="I2987" i="20"/>
  <c r="J2987" i="20" s="1"/>
  <c r="L2971" i="20"/>
  <c r="W2971" i="20" s="1"/>
  <c r="L2958" i="20"/>
  <c r="W2958" i="20" s="1"/>
  <c r="C2965" i="20"/>
  <c r="H2965" i="20" s="1"/>
  <c r="L2959" i="20"/>
  <c r="W2959" i="20" s="1"/>
  <c r="L2972" i="20"/>
  <c r="W2972" i="20" s="1"/>
  <c r="L2973" i="20"/>
  <c r="W2973" i="20" s="1"/>
  <c r="L2960" i="20"/>
  <c r="W2960" i="20" s="1"/>
  <c r="C2961" i="20"/>
  <c r="H2961" i="20" s="1"/>
  <c r="L2979" i="20"/>
  <c r="W2979" i="20" s="1"/>
  <c r="L2966" i="20"/>
  <c r="W2966" i="20" s="1"/>
  <c r="M2966" i="20"/>
  <c r="M2956" i="20"/>
  <c r="M2958" i="20"/>
  <c r="M2963" i="20"/>
  <c r="M2960" i="20"/>
  <c r="P2969" i="20"/>
  <c r="M2969" i="20"/>
  <c r="M2962" i="20"/>
  <c r="M2959" i="20"/>
  <c r="H2998" i="20"/>
  <c r="I2998" i="20"/>
  <c r="J2998" i="20" s="1"/>
  <c r="H2974" i="20"/>
  <c r="I2974" i="20"/>
  <c r="J2974" i="20" s="1"/>
  <c r="P2975" i="20"/>
  <c r="M2975" i="20"/>
  <c r="P2972" i="20"/>
  <c r="M2972" i="20"/>
  <c r="M2965" i="20"/>
  <c r="H2962" i="20"/>
  <c r="I2962" i="20"/>
  <c r="J2962" i="20" s="1"/>
  <c r="M2955" i="20"/>
  <c r="H3006" i="20"/>
  <c r="I3006" i="20"/>
  <c r="J3006" i="20" s="1"/>
  <c r="P2976" i="20"/>
  <c r="M2976" i="20"/>
  <c r="H2990" i="20"/>
  <c r="I2990" i="20"/>
  <c r="J2990" i="20" s="1"/>
  <c r="H2972" i="20"/>
  <c r="I2972" i="20"/>
  <c r="J2972" i="20" s="1"/>
  <c r="P2971" i="20"/>
  <c r="M2971" i="20"/>
  <c r="M2961" i="20"/>
  <c r="H2979" i="20"/>
  <c r="I2979" i="20"/>
  <c r="J2979" i="20" s="1"/>
  <c r="H2971" i="20"/>
  <c r="I2971" i="20"/>
  <c r="J2971" i="20" s="1"/>
  <c r="P2974" i="20"/>
  <c r="M2974" i="20"/>
  <c r="P2967" i="20"/>
  <c r="M2967" i="20"/>
  <c r="M2964" i="20"/>
  <c r="M2957" i="20"/>
  <c r="H2954" i="20"/>
  <c r="I2954" i="20"/>
  <c r="J2954" i="20" s="1"/>
  <c r="H2976" i="20"/>
  <c r="I2976" i="20"/>
  <c r="J2976" i="20" s="1"/>
  <c r="P2978" i="20"/>
  <c r="M2978" i="20"/>
  <c r="H2983" i="20"/>
  <c r="I2983" i="20"/>
  <c r="J2983" i="20" s="1"/>
  <c r="H2968" i="20"/>
  <c r="I2968" i="20"/>
  <c r="J2968" i="20" s="1"/>
  <c r="H2978" i="20"/>
  <c r="I2978" i="20"/>
  <c r="J2978" i="20" s="1"/>
  <c r="P2977" i="20"/>
  <c r="M2977" i="20"/>
  <c r="P2970" i="20"/>
  <c r="M2970" i="20"/>
  <c r="H2991" i="20"/>
  <c r="I2991" i="20"/>
  <c r="J2991" i="20" s="1"/>
  <c r="P2979" i="20"/>
  <c r="M2979" i="20"/>
  <c r="H2960" i="20"/>
  <c r="I2960" i="20"/>
  <c r="J2960" i="20" s="1"/>
  <c r="P2968" i="20"/>
  <c r="M2968" i="20"/>
  <c r="M2954" i="20"/>
  <c r="H2977" i="20"/>
  <c r="I2977" i="20"/>
  <c r="J2977" i="20" s="1"/>
  <c r="H2969" i="20"/>
  <c r="I2969" i="20"/>
  <c r="J2969" i="20" s="1"/>
  <c r="P2973" i="20"/>
  <c r="M2973" i="20"/>
  <c r="H2970" i="20"/>
  <c r="I2970" i="20"/>
  <c r="J2970" i="20" s="1"/>
  <c r="H2982" i="20"/>
  <c r="I2982" i="20"/>
  <c r="J2982" i="20" s="1"/>
  <c r="C2964" i="20"/>
  <c r="C2956" i="20"/>
  <c r="C2966" i="20"/>
  <c r="C2958" i="20"/>
  <c r="C2963" i="20"/>
  <c r="C2955" i="20"/>
  <c r="C2959" i="20"/>
  <c r="P2961" i="20"/>
  <c r="P2966" i="20"/>
  <c r="P2958" i="20"/>
  <c r="P2963" i="20"/>
  <c r="P2955" i="20"/>
  <c r="P2962" i="20"/>
  <c r="P2954" i="20"/>
  <c r="P2965" i="20"/>
  <c r="P2957" i="20"/>
  <c r="P2959" i="20"/>
  <c r="P2960" i="20"/>
  <c r="P2964" i="20"/>
  <c r="P2956" i="20"/>
  <c r="F2941" i="20"/>
  <c r="G2941" i="20"/>
  <c r="F2942" i="20"/>
  <c r="G2942" i="20"/>
  <c r="F2943" i="20"/>
  <c r="G2943" i="20"/>
  <c r="F2944" i="20"/>
  <c r="G2944" i="20"/>
  <c r="F2945" i="20"/>
  <c r="G2945" i="20"/>
  <c r="F2946" i="20"/>
  <c r="G2946" i="20"/>
  <c r="F2947" i="20"/>
  <c r="G2947" i="20"/>
  <c r="F2948" i="20"/>
  <c r="G2948" i="20"/>
  <c r="F2949" i="20"/>
  <c r="G2949" i="20"/>
  <c r="F2950" i="20"/>
  <c r="G2950" i="20"/>
  <c r="F2951" i="20"/>
  <c r="G2951" i="20"/>
  <c r="F2952" i="20"/>
  <c r="G2952" i="20"/>
  <c r="F2953" i="20"/>
  <c r="G2953" i="20"/>
  <c r="E2941" i="20"/>
  <c r="E2942" i="20"/>
  <c r="E2943" i="20"/>
  <c r="E2944" i="20"/>
  <c r="E2945" i="20"/>
  <c r="E2946" i="20"/>
  <c r="E2947" i="20"/>
  <c r="E2948" i="20"/>
  <c r="E2949" i="20"/>
  <c r="E2950" i="20"/>
  <c r="E2951" i="20"/>
  <c r="E2952" i="20"/>
  <c r="E2953" i="20"/>
  <c r="F2929" i="20"/>
  <c r="G2929" i="20"/>
  <c r="F2930" i="20"/>
  <c r="G2930" i="20"/>
  <c r="F2931" i="20"/>
  <c r="G2931" i="20"/>
  <c r="F2932" i="20"/>
  <c r="G2932" i="20"/>
  <c r="F2933" i="20"/>
  <c r="G2933" i="20"/>
  <c r="F2934" i="20"/>
  <c r="G2934" i="20"/>
  <c r="F2935" i="20"/>
  <c r="G2935" i="20"/>
  <c r="F2936" i="20"/>
  <c r="G2936" i="20"/>
  <c r="F2937" i="20"/>
  <c r="G2937" i="20"/>
  <c r="F2938" i="20"/>
  <c r="G2938" i="20"/>
  <c r="F2939" i="20"/>
  <c r="G2939" i="20"/>
  <c r="F2940" i="20"/>
  <c r="G2940" i="20"/>
  <c r="O1443" i="18"/>
  <c r="K2941" i="20" s="1"/>
  <c r="U2941" i="20" s="1"/>
  <c r="H2975" i="20" l="1"/>
  <c r="H2957" i="20"/>
  <c r="I2967" i="20"/>
  <c r="J2967" i="20" s="1"/>
  <c r="H2973" i="20"/>
  <c r="I2961" i="20"/>
  <c r="J2961" i="20" s="1"/>
  <c r="I2965" i="20"/>
  <c r="J2965" i="20" s="1"/>
  <c r="H2963" i="20"/>
  <c r="I2963" i="20"/>
  <c r="J2963" i="20" s="1"/>
  <c r="H2956" i="20"/>
  <c r="I2956" i="20"/>
  <c r="J2956" i="20" s="1"/>
  <c r="H2964" i="20"/>
  <c r="I2964" i="20"/>
  <c r="J2964" i="20" s="1"/>
  <c r="H2958" i="20"/>
  <c r="I2958" i="20"/>
  <c r="J2958" i="20" s="1"/>
  <c r="H2966" i="20"/>
  <c r="I2966" i="20"/>
  <c r="J2966" i="20" s="1"/>
  <c r="H2959" i="20"/>
  <c r="I2959" i="20"/>
  <c r="J2959" i="20" s="1"/>
  <c r="H2955" i="20"/>
  <c r="I2955" i="20"/>
  <c r="J2955" i="20" s="1"/>
  <c r="D2941" i="20"/>
  <c r="D2942" i="20"/>
  <c r="D2943" i="20"/>
  <c r="D2944" i="20"/>
  <c r="D2945" i="20"/>
  <c r="D2946" i="20"/>
  <c r="D2947" i="20"/>
  <c r="D2948" i="20"/>
  <c r="D2949" i="20"/>
  <c r="D2950" i="20"/>
  <c r="D2951" i="20"/>
  <c r="D2952" i="20"/>
  <c r="D2953" i="20"/>
  <c r="P2952" i="20" l="1"/>
  <c r="M2952" i="20"/>
  <c r="P2951" i="20"/>
  <c r="M2951" i="20"/>
  <c r="P2947" i="20"/>
  <c r="M2947" i="20"/>
  <c r="P2943" i="20"/>
  <c r="M2943" i="20"/>
  <c r="P2948" i="20"/>
  <c r="M2948" i="20"/>
  <c r="P2944" i="20"/>
  <c r="M2944" i="20"/>
  <c r="P2950" i="20"/>
  <c r="M2950" i="20"/>
  <c r="P2946" i="20"/>
  <c r="M2946" i="20"/>
  <c r="P2942" i="20"/>
  <c r="M2942" i="20"/>
  <c r="P2953" i="20"/>
  <c r="M2953" i="20"/>
  <c r="P2949" i="20"/>
  <c r="M2949" i="20"/>
  <c r="P2945" i="20"/>
  <c r="M2945" i="20"/>
  <c r="P2941" i="20"/>
  <c r="M2941" i="20"/>
  <c r="E2928" i="20"/>
  <c r="E2929" i="20"/>
  <c r="E2930" i="20"/>
  <c r="E2931" i="20"/>
  <c r="E2932" i="20"/>
  <c r="E2933" i="20"/>
  <c r="E2934" i="20"/>
  <c r="E2935" i="20"/>
  <c r="E2936" i="20"/>
  <c r="E2937" i="20"/>
  <c r="E2938" i="20"/>
  <c r="E2939" i="20"/>
  <c r="E2940" i="20"/>
  <c r="F2898" i="20"/>
  <c r="G2898" i="20"/>
  <c r="F2899" i="20"/>
  <c r="G2899" i="20"/>
  <c r="F2900" i="20"/>
  <c r="G2900" i="20"/>
  <c r="F2901" i="20"/>
  <c r="G2901" i="20"/>
  <c r="F2902" i="20"/>
  <c r="G2902" i="20"/>
  <c r="F2903" i="20"/>
  <c r="G2903" i="20"/>
  <c r="F2904" i="20"/>
  <c r="G2904" i="20"/>
  <c r="F2905" i="20"/>
  <c r="G2905" i="20"/>
  <c r="F2906" i="20"/>
  <c r="G2906" i="20"/>
  <c r="F2907" i="20"/>
  <c r="G2907" i="20"/>
  <c r="F2908" i="20"/>
  <c r="G2908" i="20"/>
  <c r="F2909" i="20"/>
  <c r="G2909" i="20"/>
  <c r="F2910" i="20"/>
  <c r="G2910" i="20"/>
  <c r="F2911" i="20"/>
  <c r="G2911" i="20"/>
  <c r="F2912" i="20"/>
  <c r="G2912" i="20"/>
  <c r="F2913" i="20"/>
  <c r="G2913" i="20"/>
  <c r="F2914" i="20"/>
  <c r="G2914" i="20"/>
  <c r="F2915" i="20"/>
  <c r="G2915" i="20"/>
  <c r="F2916" i="20"/>
  <c r="G2916" i="20"/>
  <c r="F2917" i="20"/>
  <c r="G2917" i="20"/>
  <c r="F2918" i="20"/>
  <c r="G2918" i="20"/>
  <c r="F2919" i="20"/>
  <c r="G2919" i="20"/>
  <c r="F2920" i="20"/>
  <c r="G2920" i="20"/>
  <c r="F2921" i="20"/>
  <c r="G2921" i="20"/>
  <c r="F2922" i="20"/>
  <c r="G2922" i="20"/>
  <c r="F2923" i="20"/>
  <c r="G2923" i="20"/>
  <c r="F2924" i="20"/>
  <c r="G2924" i="20"/>
  <c r="F2925" i="20"/>
  <c r="G2925" i="20"/>
  <c r="F2926" i="20"/>
  <c r="G2926" i="20"/>
  <c r="F2927" i="20"/>
  <c r="G2927" i="20"/>
  <c r="F2928" i="20"/>
  <c r="G2928" i="20"/>
  <c r="K2928" i="20"/>
  <c r="U2928" i="20" s="1"/>
  <c r="K2929" i="20"/>
  <c r="U2929" i="20" s="1"/>
  <c r="K2930" i="20"/>
  <c r="U2930" i="20" s="1"/>
  <c r="K2931" i="20"/>
  <c r="U2931" i="20" s="1"/>
  <c r="K2932" i="20"/>
  <c r="U2932" i="20" s="1"/>
  <c r="K2933" i="20"/>
  <c r="U2933" i="20" s="1"/>
  <c r="K2934" i="20"/>
  <c r="U2934" i="20" s="1"/>
  <c r="K2935" i="20"/>
  <c r="U2935" i="20" s="1"/>
  <c r="K2936" i="20"/>
  <c r="U2936" i="20" s="1"/>
  <c r="K2937" i="20"/>
  <c r="U2937" i="20" s="1"/>
  <c r="K2938" i="20"/>
  <c r="U2938" i="20" s="1"/>
  <c r="P1433" i="18"/>
  <c r="L2918" i="20" s="1"/>
  <c r="W2918" i="20" s="1"/>
  <c r="P1434" i="18"/>
  <c r="L2919" i="20" s="1"/>
  <c r="W2919" i="20" s="1"/>
  <c r="P1435" i="18"/>
  <c r="L2905" i="20" s="1"/>
  <c r="W2905" i="20" s="1"/>
  <c r="P1436" i="18"/>
  <c r="L2921" i="20" s="1"/>
  <c r="W2921" i="20" s="1"/>
  <c r="P1437" i="18"/>
  <c r="L2907" i="20" s="1"/>
  <c r="W2907" i="20" s="1"/>
  <c r="P1438" i="18"/>
  <c r="L2923" i="20" s="1"/>
  <c r="W2923" i="20" s="1"/>
  <c r="P1439" i="18"/>
  <c r="L2909" i="20" s="1"/>
  <c r="W2909" i="20" s="1"/>
  <c r="P1440" i="18"/>
  <c r="L2925" i="20" s="1"/>
  <c r="W2925" i="20" s="1"/>
  <c r="P1441" i="18"/>
  <c r="L2911" i="20" s="1"/>
  <c r="W2911" i="20" s="1"/>
  <c r="P1442" i="18"/>
  <c r="L2927" i="20" s="1"/>
  <c r="W2927" i="20" s="1"/>
  <c r="P1443" i="18"/>
  <c r="P1444" i="18"/>
  <c r="P1445" i="18"/>
  <c r="P1446" i="18"/>
  <c r="P1447" i="18"/>
  <c r="P1448" i="18"/>
  <c r="L2946" i="20" s="1"/>
  <c r="W2946" i="20" s="1"/>
  <c r="P1449" i="18"/>
  <c r="P1450" i="18"/>
  <c r="P1451" i="18"/>
  <c r="P1452" i="18"/>
  <c r="L2950" i="20" s="1"/>
  <c r="W2950" i="20" s="1"/>
  <c r="P1453" i="18"/>
  <c r="P1454" i="18"/>
  <c r="P1455" i="18"/>
  <c r="P1432" i="18"/>
  <c r="L2917" i="20" s="1"/>
  <c r="W2917" i="20" s="1"/>
  <c r="P1431" i="18"/>
  <c r="L2916" i="20" s="1"/>
  <c r="W2916" i="20" s="1"/>
  <c r="P1430" i="18"/>
  <c r="L2915" i="20" s="1"/>
  <c r="W2915" i="20" s="1"/>
  <c r="P1429" i="18"/>
  <c r="L2899" i="20" s="1"/>
  <c r="W2899" i="20" s="1"/>
  <c r="D2928" i="20"/>
  <c r="P2928" i="20" s="1"/>
  <c r="D2929" i="20"/>
  <c r="P2929" i="20" s="1"/>
  <c r="D2930" i="20"/>
  <c r="P2930" i="20" s="1"/>
  <c r="D2931" i="20"/>
  <c r="P2931" i="20" s="1"/>
  <c r="D2932" i="20"/>
  <c r="P2932" i="20" s="1"/>
  <c r="D2933" i="20"/>
  <c r="P2933" i="20" s="1"/>
  <c r="D2934" i="20"/>
  <c r="P2934" i="20" s="1"/>
  <c r="D2935" i="20"/>
  <c r="P2935" i="20" s="1"/>
  <c r="D2936" i="20"/>
  <c r="P2936" i="20" s="1"/>
  <c r="D2937" i="20"/>
  <c r="P2937" i="20" s="1"/>
  <c r="D2938" i="20"/>
  <c r="P2938" i="20" s="1"/>
  <c r="D2939" i="20"/>
  <c r="P2939" i="20" s="1"/>
  <c r="D2940" i="20"/>
  <c r="P2940" i="20" s="1"/>
  <c r="B1443" i="18"/>
  <c r="C2941" i="20" s="1"/>
  <c r="H2941" i="20" s="1"/>
  <c r="B1444" i="18"/>
  <c r="C2942" i="20" s="1"/>
  <c r="H2942" i="20" s="1"/>
  <c r="B1445" i="18"/>
  <c r="C2943" i="20" s="1"/>
  <c r="H2943" i="20" s="1"/>
  <c r="B1446" i="18"/>
  <c r="C2944" i="20" s="1"/>
  <c r="H2944" i="20" s="1"/>
  <c r="B1447" i="18"/>
  <c r="C2945" i="20" s="1"/>
  <c r="I2945" i="20" s="1"/>
  <c r="J2945" i="20" s="1"/>
  <c r="B1448" i="18"/>
  <c r="C2946" i="20" s="1"/>
  <c r="I2946" i="20" s="1"/>
  <c r="J2946" i="20" s="1"/>
  <c r="B1449" i="18"/>
  <c r="B1450" i="18"/>
  <c r="C2948" i="20" s="1"/>
  <c r="H2948" i="20" s="1"/>
  <c r="B1451" i="18"/>
  <c r="B1452" i="18"/>
  <c r="C2950" i="20" s="1"/>
  <c r="H2950" i="20" s="1"/>
  <c r="B1453" i="18"/>
  <c r="C2951" i="20" s="1"/>
  <c r="H2951" i="20" s="1"/>
  <c r="B1454" i="18"/>
  <c r="C2952" i="20" s="1"/>
  <c r="H2952" i="20" s="1"/>
  <c r="B1455" i="18"/>
  <c r="C2953" i="20" s="1"/>
  <c r="I2953" i="20" s="1"/>
  <c r="J2953" i="20" s="1"/>
  <c r="L2922" i="20" l="1"/>
  <c r="W2922" i="20" s="1"/>
  <c r="C2940" i="20"/>
  <c r="H2940" i="20" s="1"/>
  <c r="L2908" i="20"/>
  <c r="W2908" i="20" s="1"/>
  <c r="C2931" i="20"/>
  <c r="H2931" i="20" s="1"/>
  <c r="L2937" i="20"/>
  <c r="W2937" i="20" s="1"/>
  <c r="L2910" i="20"/>
  <c r="W2910" i="20" s="1"/>
  <c r="C2935" i="20"/>
  <c r="H2935" i="20" s="1"/>
  <c r="C2929" i="20"/>
  <c r="H2929" i="20" s="1"/>
  <c r="L2914" i="20"/>
  <c r="W2914" i="20" s="1"/>
  <c r="L2933" i="20"/>
  <c r="W2933" i="20" s="1"/>
  <c r="L2920" i="20"/>
  <c r="W2920" i="20" s="1"/>
  <c r="L2906" i="20"/>
  <c r="W2906" i="20" s="1"/>
  <c r="C2938" i="20"/>
  <c r="H2938" i="20" s="1"/>
  <c r="L2902" i="20"/>
  <c r="W2902" i="20" s="1"/>
  <c r="I2942" i="20"/>
  <c r="J2942" i="20" s="1"/>
  <c r="H2953" i="20"/>
  <c r="I2943" i="20"/>
  <c r="J2943" i="20" s="1"/>
  <c r="L2904" i="20"/>
  <c r="W2904" i="20" s="1"/>
  <c r="L2900" i="20"/>
  <c r="W2900" i="20" s="1"/>
  <c r="C2939" i="20"/>
  <c r="H2939" i="20" s="1"/>
  <c r="C2930" i="20"/>
  <c r="H2930" i="20" s="1"/>
  <c r="I2941" i="20"/>
  <c r="J2941" i="20" s="1"/>
  <c r="H2946" i="20"/>
  <c r="C2934" i="20"/>
  <c r="I2934" i="20" s="1"/>
  <c r="J2934" i="20" s="1"/>
  <c r="C2947" i="20"/>
  <c r="L2934" i="20"/>
  <c r="W2934" i="20" s="1"/>
  <c r="L2947" i="20"/>
  <c r="W2947" i="20" s="1"/>
  <c r="L2932" i="20"/>
  <c r="W2932" i="20" s="1"/>
  <c r="L2945" i="20"/>
  <c r="W2945" i="20" s="1"/>
  <c r="L2926" i="20"/>
  <c r="W2926" i="20" s="1"/>
  <c r="L2924" i="20"/>
  <c r="W2924" i="20" s="1"/>
  <c r="L2931" i="20"/>
  <c r="W2931" i="20" s="1"/>
  <c r="L2944" i="20"/>
  <c r="W2944" i="20" s="1"/>
  <c r="L2938" i="20"/>
  <c r="W2938" i="20" s="1"/>
  <c r="L2951" i="20"/>
  <c r="W2951" i="20" s="1"/>
  <c r="L2930" i="20"/>
  <c r="W2930" i="20" s="1"/>
  <c r="L2943" i="20"/>
  <c r="W2943" i="20" s="1"/>
  <c r="L2903" i="20"/>
  <c r="W2903" i="20" s="1"/>
  <c r="L2901" i="20"/>
  <c r="W2901" i="20" s="1"/>
  <c r="I2952" i="20"/>
  <c r="J2952" i="20" s="1"/>
  <c r="I2950" i="20"/>
  <c r="J2950" i="20" s="1"/>
  <c r="C2936" i="20"/>
  <c r="I2936" i="20" s="1"/>
  <c r="J2936" i="20" s="1"/>
  <c r="C2949" i="20"/>
  <c r="C2937" i="20"/>
  <c r="H2937" i="20" s="1"/>
  <c r="C2932" i="20"/>
  <c r="H2932" i="20" s="1"/>
  <c r="C2928" i="20"/>
  <c r="I2928" i="20" s="1"/>
  <c r="J2928" i="20" s="1"/>
  <c r="L2929" i="20"/>
  <c r="W2929" i="20" s="1"/>
  <c r="L2942" i="20"/>
  <c r="W2942" i="20" s="1"/>
  <c r="I2948" i="20"/>
  <c r="J2948" i="20" s="1"/>
  <c r="L2935" i="20"/>
  <c r="W2935" i="20" s="1"/>
  <c r="L2948" i="20"/>
  <c r="W2948" i="20" s="1"/>
  <c r="C2933" i="20"/>
  <c r="I2933" i="20" s="1"/>
  <c r="J2933" i="20" s="1"/>
  <c r="I2944" i="20"/>
  <c r="J2944" i="20" s="1"/>
  <c r="L2936" i="20"/>
  <c r="W2936" i="20" s="1"/>
  <c r="L2949" i="20"/>
  <c r="W2949" i="20" s="1"/>
  <c r="L2928" i="20"/>
  <c r="W2928" i="20" s="1"/>
  <c r="L2941" i="20"/>
  <c r="W2941" i="20" s="1"/>
  <c r="H2945" i="20"/>
  <c r="L2953" i="20"/>
  <c r="W2953" i="20" s="1"/>
  <c r="L2940" i="20"/>
  <c r="W2940" i="20" s="1"/>
  <c r="L2939" i="20"/>
  <c r="W2939" i="20" s="1"/>
  <c r="L2952" i="20"/>
  <c r="W2952" i="20" s="1"/>
  <c r="I2951" i="20"/>
  <c r="J2951" i="20" s="1"/>
  <c r="L2912" i="20"/>
  <c r="W2912" i="20" s="1"/>
  <c r="M2937" i="20"/>
  <c r="M2929" i="20"/>
  <c r="M2933" i="20"/>
  <c r="M2936" i="20"/>
  <c r="M2928" i="20"/>
  <c r="M2935" i="20"/>
  <c r="M2934" i="20"/>
  <c r="M2940" i="20"/>
  <c r="M2932" i="20"/>
  <c r="M2939" i="20"/>
  <c r="M2931" i="20"/>
  <c r="M2938" i="20"/>
  <c r="M2930" i="20"/>
  <c r="O1428" i="18"/>
  <c r="O1429" i="18"/>
  <c r="O1430" i="18"/>
  <c r="O1431" i="18"/>
  <c r="O1432" i="18"/>
  <c r="O1433" i="18"/>
  <c r="O1434" i="18"/>
  <c r="O1435" i="18"/>
  <c r="O1436" i="18"/>
  <c r="O1437" i="18"/>
  <c r="O1438" i="18"/>
  <c r="O1439" i="18"/>
  <c r="O1440" i="18"/>
  <c r="O1441" i="18"/>
  <c r="O1442" i="18"/>
  <c r="P1428" i="18"/>
  <c r="P1427" i="18"/>
  <c r="P1426" i="18"/>
  <c r="L34" i="4"/>
  <c r="L35" i="4"/>
  <c r="J34" i="4"/>
  <c r="J35" i="4"/>
  <c r="I2940" i="20" l="1"/>
  <c r="J2940" i="20" s="1"/>
  <c r="I2931" i="20"/>
  <c r="J2931" i="20" s="1"/>
  <c r="I2929" i="20"/>
  <c r="J2929" i="20" s="1"/>
  <c r="I2935" i="20"/>
  <c r="J2935" i="20" s="1"/>
  <c r="I2938" i="20"/>
  <c r="J2938" i="20" s="1"/>
  <c r="H2933" i="20"/>
  <c r="I2937" i="20"/>
  <c r="J2937" i="20" s="1"/>
  <c r="I2932" i="20"/>
  <c r="J2932" i="20" s="1"/>
  <c r="H2928" i="20"/>
  <c r="I2939" i="20"/>
  <c r="J2939" i="20" s="1"/>
  <c r="H2936" i="20"/>
  <c r="K2925" i="20"/>
  <c r="U2925" i="20" s="1"/>
  <c r="K2910" i="20"/>
  <c r="U2910" i="20" s="1"/>
  <c r="K2902" i="20"/>
  <c r="U2902" i="20" s="1"/>
  <c r="K2917" i="20"/>
  <c r="U2917" i="20" s="1"/>
  <c r="K2909" i="20"/>
  <c r="U2909" i="20" s="1"/>
  <c r="K2924" i="20"/>
  <c r="U2924" i="20" s="1"/>
  <c r="K2916" i="20"/>
  <c r="U2916" i="20" s="1"/>
  <c r="K2901" i="20"/>
  <c r="U2901" i="20" s="1"/>
  <c r="I2930" i="20"/>
  <c r="J2930" i="20" s="1"/>
  <c r="I2947" i="20"/>
  <c r="J2947" i="20" s="1"/>
  <c r="H2947" i="20"/>
  <c r="K2911" i="20"/>
  <c r="U2911" i="20" s="1"/>
  <c r="K2926" i="20"/>
  <c r="U2926" i="20" s="1"/>
  <c r="K2903" i="20"/>
  <c r="U2903" i="20" s="1"/>
  <c r="K2918" i="20"/>
  <c r="U2918" i="20" s="1"/>
  <c r="K2922" i="20"/>
  <c r="U2922" i="20" s="1"/>
  <c r="K2907" i="20"/>
  <c r="U2907" i="20" s="1"/>
  <c r="K2899" i="20"/>
  <c r="U2899" i="20" s="1"/>
  <c r="K2914" i="20"/>
  <c r="U2914" i="20" s="1"/>
  <c r="K2919" i="20"/>
  <c r="U2919" i="20" s="1"/>
  <c r="K2904" i="20"/>
  <c r="U2904" i="20" s="1"/>
  <c r="H2949" i="20"/>
  <c r="I2949" i="20"/>
  <c r="J2949" i="20" s="1"/>
  <c r="K2908" i="20"/>
  <c r="U2908" i="20" s="1"/>
  <c r="K2923" i="20"/>
  <c r="U2923" i="20" s="1"/>
  <c r="K2915" i="20"/>
  <c r="U2915" i="20" s="1"/>
  <c r="K2900" i="20"/>
  <c r="U2900" i="20" s="1"/>
  <c r="K2921" i="20"/>
  <c r="U2921" i="20" s="1"/>
  <c r="K2906" i="20"/>
  <c r="U2906" i="20" s="1"/>
  <c r="K2913" i="20"/>
  <c r="U2913" i="20" s="1"/>
  <c r="K2898" i="20"/>
  <c r="U2898" i="20" s="1"/>
  <c r="L2913" i="20"/>
  <c r="W2913" i="20" s="1"/>
  <c r="L2898" i="20"/>
  <c r="W2898" i="20" s="1"/>
  <c r="K2905" i="20"/>
  <c r="U2905" i="20" s="1"/>
  <c r="K2920" i="20"/>
  <c r="U2920" i="20" s="1"/>
  <c r="H2934" i="20"/>
  <c r="K2927" i="20"/>
  <c r="U2927" i="20" s="1"/>
  <c r="K2912" i="20"/>
  <c r="U2912" i="20" s="1"/>
  <c r="D2898" i="20"/>
  <c r="E2898" i="20"/>
  <c r="D2899" i="20"/>
  <c r="E2899" i="20"/>
  <c r="D2900" i="20"/>
  <c r="P2900" i="20" s="1"/>
  <c r="E2900" i="20"/>
  <c r="D2901" i="20"/>
  <c r="E2901" i="20"/>
  <c r="D2902" i="20"/>
  <c r="E2902" i="20"/>
  <c r="D2903" i="20"/>
  <c r="E2903" i="20"/>
  <c r="D2904" i="20"/>
  <c r="E2904" i="20"/>
  <c r="D2905" i="20"/>
  <c r="E2905" i="20"/>
  <c r="D2906" i="20"/>
  <c r="E2906" i="20"/>
  <c r="D2907" i="20"/>
  <c r="E2907" i="20"/>
  <c r="D2908" i="20"/>
  <c r="E2908" i="20"/>
  <c r="D2909" i="20"/>
  <c r="E2909" i="20"/>
  <c r="D2910" i="20"/>
  <c r="E2910" i="20"/>
  <c r="D2911" i="20"/>
  <c r="E2911" i="20"/>
  <c r="D2912" i="20"/>
  <c r="E2912" i="20"/>
  <c r="D2913" i="20"/>
  <c r="E2913" i="20"/>
  <c r="D2914" i="20"/>
  <c r="E2914" i="20"/>
  <c r="D2915" i="20"/>
  <c r="E2915" i="20"/>
  <c r="D2916" i="20"/>
  <c r="E2916" i="20"/>
  <c r="D2917" i="20"/>
  <c r="E2917" i="20"/>
  <c r="D2918" i="20"/>
  <c r="E2918" i="20"/>
  <c r="D2919" i="20"/>
  <c r="E2919" i="20"/>
  <c r="D2920" i="20"/>
  <c r="E2920" i="20"/>
  <c r="D2921" i="20"/>
  <c r="E2921" i="20"/>
  <c r="D2922" i="20"/>
  <c r="E2922" i="20"/>
  <c r="D2923" i="20"/>
  <c r="E2923" i="20"/>
  <c r="D2924" i="20"/>
  <c r="E2924" i="20"/>
  <c r="D2925" i="20"/>
  <c r="E2925" i="20"/>
  <c r="D2926" i="20"/>
  <c r="E2926" i="20"/>
  <c r="D2927" i="20"/>
  <c r="E2927" i="20"/>
  <c r="M2900" i="20" l="1"/>
  <c r="P2925" i="20"/>
  <c r="M2925" i="20"/>
  <c r="P2921" i="20"/>
  <c r="M2921" i="20"/>
  <c r="P2917" i="20"/>
  <c r="M2917" i="20"/>
  <c r="P2913" i="20"/>
  <c r="M2913" i="20"/>
  <c r="P2909" i="20"/>
  <c r="M2909" i="20"/>
  <c r="P2905" i="20"/>
  <c r="M2905" i="20"/>
  <c r="P2901" i="20"/>
  <c r="M2901" i="20"/>
  <c r="P2920" i="20"/>
  <c r="M2920" i="20"/>
  <c r="P2912" i="20"/>
  <c r="M2912" i="20"/>
  <c r="P2904" i="20"/>
  <c r="M2904" i="20"/>
  <c r="P2927" i="20"/>
  <c r="M2927" i="20"/>
  <c r="P2919" i="20"/>
  <c r="M2919" i="20"/>
  <c r="P2911" i="20"/>
  <c r="M2911" i="20"/>
  <c r="P2903" i="20"/>
  <c r="M2903" i="20"/>
  <c r="P2924" i="20"/>
  <c r="M2924" i="20"/>
  <c r="P2916" i="20"/>
  <c r="M2916" i="20"/>
  <c r="P2908" i="20"/>
  <c r="M2908" i="20"/>
  <c r="P2923" i="20"/>
  <c r="M2923" i="20"/>
  <c r="P2915" i="20"/>
  <c r="M2915" i="20"/>
  <c r="P2907" i="20"/>
  <c r="M2907" i="20"/>
  <c r="P2899" i="20"/>
  <c r="M2899" i="20"/>
  <c r="P2926" i="20"/>
  <c r="M2926" i="20"/>
  <c r="P2922" i="20"/>
  <c r="M2922" i="20"/>
  <c r="P2918" i="20"/>
  <c r="M2918" i="20"/>
  <c r="P2914" i="20"/>
  <c r="M2914" i="20"/>
  <c r="P2910" i="20"/>
  <c r="M2910" i="20"/>
  <c r="P2906" i="20"/>
  <c r="M2906" i="20"/>
  <c r="P2902" i="20"/>
  <c r="M2902" i="20"/>
  <c r="P2898" i="20"/>
  <c r="M2898" i="20"/>
  <c r="C2904" i="20"/>
  <c r="B1429" i="18"/>
  <c r="C2914" i="20" s="1"/>
  <c r="H2914" i="20" s="1"/>
  <c r="B1430" i="18"/>
  <c r="C2915" i="20" s="1"/>
  <c r="B1431" i="18"/>
  <c r="C2916" i="20" s="1"/>
  <c r="H2916" i="20" s="1"/>
  <c r="B1432" i="18"/>
  <c r="C2917" i="20" s="1"/>
  <c r="H2917" i="20" s="1"/>
  <c r="B1433" i="18"/>
  <c r="C2918" i="20" s="1"/>
  <c r="I2918" i="20" s="1"/>
  <c r="J2918" i="20" s="1"/>
  <c r="B1434" i="18"/>
  <c r="C2919" i="20" s="1"/>
  <c r="B1435" i="18"/>
  <c r="C2920" i="20" s="1"/>
  <c r="H2920" i="20" s="1"/>
  <c r="B1436" i="18"/>
  <c r="C2921" i="20" s="1"/>
  <c r="H2921" i="20" s="1"/>
  <c r="B1437" i="18"/>
  <c r="C2922" i="20" s="1"/>
  <c r="B1438" i="18"/>
  <c r="C2923" i="20" s="1"/>
  <c r="H2923" i="20" s="1"/>
  <c r="B1439" i="18"/>
  <c r="C2924" i="20" s="1"/>
  <c r="H2924" i="20" s="1"/>
  <c r="B1440" i="18"/>
  <c r="C2925" i="20" s="1"/>
  <c r="H2925" i="20" s="1"/>
  <c r="B1441" i="18"/>
  <c r="C2926" i="20" s="1"/>
  <c r="B1442" i="18"/>
  <c r="C2927" i="20" s="1"/>
  <c r="H2927" i="20" s="1"/>
  <c r="B1428" i="18"/>
  <c r="C2913" i="20" s="1"/>
  <c r="O1416" i="18"/>
  <c r="O1417" i="18"/>
  <c r="O1418" i="18"/>
  <c r="O1419" i="18"/>
  <c r="O1420" i="18"/>
  <c r="O1421" i="18"/>
  <c r="O1422" i="18"/>
  <c r="O1423" i="18"/>
  <c r="O1424" i="18"/>
  <c r="O1425" i="18"/>
  <c r="O1426" i="18"/>
  <c r="O1427" i="18"/>
  <c r="P1425" i="18"/>
  <c r="P1424" i="18"/>
  <c r="P1423" i="18"/>
  <c r="P1422" i="18"/>
  <c r="P1421" i="18"/>
  <c r="P1420" i="18"/>
  <c r="P1419" i="18"/>
  <c r="P1418" i="18"/>
  <c r="P1417" i="18"/>
  <c r="P1416" i="18"/>
  <c r="O1415" i="18"/>
  <c r="P1415" i="18"/>
  <c r="C2899" i="20" l="1"/>
  <c r="I2899" i="20" s="1"/>
  <c r="J2899" i="20" s="1"/>
  <c r="C2912" i="20"/>
  <c r="I2912" i="20" s="1"/>
  <c r="J2912" i="20" s="1"/>
  <c r="C2908" i="20"/>
  <c r="H2908" i="20" s="1"/>
  <c r="C2905" i="20"/>
  <c r="H2905" i="20" s="1"/>
  <c r="H2918" i="20"/>
  <c r="I2921" i="20"/>
  <c r="J2921" i="20" s="1"/>
  <c r="I2927" i="20"/>
  <c r="J2927" i="20" s="1"/>
  <c r="I2917" i="20"/>
  <c r="J2917" i="20" s="1"/>
  <c r="I2925" i="20"/>
  <c r="J2925" i="20" s="1"/>
  <c r="C2907" i="20"/>
  <c r="I2907" i="20" s="1"/>
  <c r="J2907" i="20" s="1"/>
  <c r="I2920" i="20"/>
  <c r="J2920" i="20" s="1"/>
  <c r="I2924" i="20"/>
  <c r="J2924" i="20" s="1"/>
  <c r="I2916" i="20"/>
  <c r="J2916" i="20" s="1"/>
  <c r="C2906" i="20"/>
  <c r="I2906" i="20" s="1"/>
  <c r="J2906" i="20" s="1"/>
  <c r="C2911" i="20"/>
  <c r="C2903" i="20"/>
  <c r="I2903" i="20" s="1"/>
  <c r="J2903" i="20" s="1"/>
  <c r="I2923" i="20"/>
  <c r="J2923" i="20" s="1"/>
  <c r="I2914" i="20"/>
  <c r="J2914" i="20" s="1"/>
  <c r="C2910" i="20"/>
  <c r="C2902" i="20"/>
  <c r="H2902" i="20" s="1"/>
  <c r="C2909" i="20"/>
  <c r="I2909" i="20" s="1"/>
  <c r="J2909" i="20" s="1"/>
  <c r="C2901" i="20"/>
  <c r="H2901" i="20" s="1"/>
  <c r="H2915" i="20"/>
  <c r="I2915" i="20"/>
  <c r="J2915" i="20" s="1"/>
  <c r="I2913" i="20"/>
  <c r="J2913" i="20" s="1"/>
  <c r="H2913" i="20"/>
  <c r="H2919" i="20"/>
  <c r="I2919" i="20"/>
  <c r="J2919" i="20" s="1"/>
  <c r="H2922" i="20"/>
  <c r="I2922" i="20"/>
  <c r="J2922" i="20" s="1"/>
  <c r="I2926" i="20"/>
  <c r="J2926" i="20" s="1"/>
  <c r="H2926" i="20"/>
  <c r="H2904" i="20"/>
  <c r="I2904" i="20"/>
  <c r="J2904" i="20" s="1"/>
  <c r="C2898" i="20"/>
  <c r="C2900" i="20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G1829" i="20"/>
  <c r="G1830" i="20"/>
  <c r="G1831" i="20"/>
  <c r="G1832" i="20"/>
  <c r="G1833" i="20"/>
  <c r="G1834" i="20"/>
  <c r="G1835" i="20"/>
  <c r="G1836" i="20"/>
  <c r="G1837" i="20"/>
  <c r="G1838" i="20"/>
  <c r="G1839" i="20"/>
  <c r="G1840" i="20"/>
  <c r="G1841" i="20"/>
  <c r="G1842" i="20"/>
  <c r="G1843" i="20"/>
  <c r="G1844" i="20"/>
  <c r="G1845" i="20"/>
  <c r="G1846" i="20"/>
  <c r="G1847" i="20"/>
  <c r="G1848" i="20"/>
  <c r="G1849" i="20"/>
  <c r="G1850" i="20"/>
  <c r="G1851" i="20"/>
  <c r="G1852" i="20"/>
  <c r="G1853" i="20"/>
  <c r="G1854" i="20"/>
  <c r="G1855" i="20"/>
  <c r="G1856" i="20"/>
  <c r="G1857" i="20"/>
  <c r="G1858" i="20"/>
  <c r="G1859" i="20"/>
  <c r="G1860" i="20"/>
  <c r="G1861" i="20"/>
  <c r="G1862" i="20"/>
  <c r="G1863" i="20"/>
  <c r="G1864" i="20"/>
  <c r="G1865" i="20"/>
  <c r="G1866" i="20"/>
  <c r="G1867" i="20"/>
  <c r="G1868" i="20"/>
  <c r="G1869" i="20"/>
  <c r="G1870" i="20"/>
  <c r="G1871" i="20"/>
  <c r="G1872" i="20"/>
  <c r="G1873" i="20"/>
  <c r="G1874" i="20"/>
  <c r="G1875" i="20"/>
  <c r="G1876" i="20"/>
  <c r="G1877" i="20"/>
  <c r="G1878" i="20"/>
  <c r="G1879" i="20"/>
  <c r="G1880" i="20"/>
  <c r="G1881" i="20"/>
  <c r="G1882" i="20"/>
  <c r="G1883" i="20"/>
  <c r="G1884" i="20"/>
  <c r="G1885" i="20"/>
  <c r="G1886" i="20"/>
  <c r="G1887" i="20"/>
  <c r="G1888" i="20"/>
  <c r="G1889" i="20"/>
  <c r="G1890" i="20"/>
  <c r="G1891" i="20"/>
  <c r="G1892" i="20"/>
  <c r="G1893" i="20"/>
  <c r="G1894" i="20"/>
  <c r="G1895" i="20"/>
  <c r="G1896" i="20"/>
  <c r="G1897" i="20"/>
  <c r="G1898" i="20"/>
  <c r="G1899" i="20"/>
  <c r="G1900" i="20"/>
  <c r="G1901" i="20"/>
  <c r="G1902" i="20"/>
  <c r="G1903" i="20"/>
  <c r="G1904" i="20"/>
  <c r="G1905" i="20"/>
  <c r="G1906" i="20"/>
  <c r="G1907" i="20"/>
  <c r="G1908" i="20"/>
  <c r="G1909" i="20"/>
  <c r="G1910" i="20"/>
  <c r="G1911" i="20"/>
  <c r="G1912" i="20"/>
  <c r="G1913" i="20"/>
  <c r="G1914" i="20"/>
  <c r="G1915" i="20"/>
  <c r="G1916" i="20"/>
  <c r="G1917" i="20"/>
  <c r="G1918" i="20"/>
  <c r="G1919" i="20"/>
  <c r="G1920" i="20"/>
  <c r="G1921" i="20"/>
  <c r="G1922" i="20"/>
  <c r="G1923" i="20"/>
  <c r="G1924" i="20"/>
  <c r="G1925" i="20"/>
  <c r="G1926" i="20"/>
  <c r="G1927" i="20"/>
  <c r="G1928" i="20"/>
  <c r="G1929" i="20"/>
  <c r="G1930" i="20"/>
  <c r="G1931" i="20"/>
  <c r="G1932" i="20"/>
  <c r="G1933" i="20"/>
  <c r="G1934" i="20"/>
  <c r="G1935" i="20"/>
  <c r="G1936" i="20"/>
  <c r="G1937" i="20"/>
  <c r="G1938" i="20"/>
  <c r="G1939" i="20"/>
  <c r="G1940" i="20"/>
  <c r="G1941" i="20"/>
  <c r="G1942" i="20"/>
  <c r="G1943" i="20"/>
  <c r="G1944" i="20"/>
  <c r="G1945" i="20"/>
  <c r="G1946" i="20"/>
  <c r="G1947" i="20"/>
  <c r="G1948" i="20"/>
  <c r="G1949" i="20"/>
  <c r="G1950" i="20"/>
  <c r="G1951" i="20"/>
  <c r="G1952" i="20"/>
  <c r="G1953" i="20"/>
  <c r="G1954" i="20"/>
  <c r="G1955" i="20"/>
  <c r="G1956" i="20"/>
  <c r="G1957" i="20"/>
  <c r="G1958" i="20"/>
  <c r="G1959" i="20"/>
  <c r="G1960" i="20"/>
  <c r="G1961" i="20"/>
  <c r="G1962" i="20"/>
  <c r="G1963" i="20"/>
  <c r="G1964" i="20"/>
  <c r="G1965" i="20"/>
  <c r="G1966" i="20"/>
  <c r="G1967" i="20"/>
  <c r="G1968" i="20"/>
  <c r="G1969" i="20"/>
  <c r="G1970" i="20"/>
  <c r="G1971" i="20"/>
  <c r="G1972" i="20"/>
  <c r="G1973" i="20"/>
  <c r="G1974" i="20"/>
  <c r="G1975" i="20"/>
  <c r="G1976" i="20"/>
  <c r="G1977" i="20"/>
  <c r="G1978" i="20"/>
  <c r="G1979" i="20"/>
  <c r="G1980" i="20"/>
  <c r="G1981" i="20"/>
  <c r="G1982" i="20"/>
  <c r="G1983" i="20"/>
  <c r="G1984" i="20"/>
  <c r="G1985" i="20"/>
  <c r="G1986" i="20"/>
  <c r="G1987" i="20"/>
  <c r="G1988" i="20"/>
  <c r="G1989" i="20"/>
  <c r="G1990" i="20"/>
  <c r="G1991" i="20"/>
  <c r="G1992" i="20"/>
  <c r="G1993" i="20"/>
  <c r="G1994" i="20"/>
  <c r="G1995" i="20"/>
  <c r="G1996" i="20"/>
  <c r="G1997" i="20"/>
  <c r="G1998" i="20"/>
  <c r="G1999" i="20"/>
  <c r="G2000" i="20"/>
  <c r="G2001" i="20"/>
  <c r="G2002" i="20"/>
  <c r="G2003" i="20"/>
  <c r="G2004" i="20"/>
  <c r="G2005" i="20"/>
  <c r="G2006" i="20"/>
  <c r="G2007" i="20"/>
  <c r="G2008" i="20"/>
  <c r="G2009" i="20"/>
  <c r="G2010" i="20"/>
  <c r="G2011" i="20"/>
  <c r="G2012" i="20"/>
  <c r="G2013" i="20"/>
  <c r="G2014" i="20"/>
  <c r="G2015" i="20"/>
  <c r="G2016" i="20"/>
  <c r="G2017" i="20"/>
  <c r="G2018" i="20"/>
  <c r="G2019" i="20"/>
  <c r="G2020" i="20"/>
  <c r="G2021" i="20"/>
  <c r="G2022" i="20"/>
  <c r="G2023" i="20"/>
  <c r="G2024" i="20"/>
  <c r="G2025" i="20"/>
  <c r="G2026" i="20"/>
  <c r="G2027" i="20"/>
  <c r="G2028" i="20"/>
  <c r="G2029" i="20"/>
  <c r="G2030" i="20"/>
  <c r="G2031" i="20"/>
  <c r="G2032" i="20"/>
  <c r="G2033" i="20"/>
  <c r="G2034" i="20"/>
  <c r="G2035" i="20"/>
  <c r="G2036" i="20"/>
  <c r="G2037" i="20"/>
  <c r="G2038" i="20"/>
  <c r="G2039" i="20"/>
  <c r="G2040" i="20"/>
  <c r="G2041" i="20"/>
  <c r="G2042" i="20"/>
  <c r="G2043" i="20"/>
  <c r="G2044" i="20"/>
  <c r="G2045" i="20"/>
  <c r="G2046" i="20"/>
  <c r="G2047" i="20"/>
  <c r="G2048" i="20"/>
  <c r="G2049" i="20"/>
  <c r="G2050" i="20"/>
  <c r="G2051" i="20"/>
  <c r="G2052" i="20"/>
  <c r="G2053" i="20"/>
  <c r="G2054" i="20"/>
  <c r="G2055" i="20"/>
  <c r="G2056" i="20"/>
  <c r="G2057" i="20"/>
  <c r="G2058" i="20"/>
  <c r="G2059" i="20"/>
  <c r="G2060" i="20"/>
  <c r="G2061" i="20"/>
  <c r="G2062" i="20"/>
  <c r="G2063" i="20"/>
  <c r="G2064" i="20"/>
  <c r="G2065" i="20"/>
  <c r="G2066" i="20"/>
  <c r="G2067" i="20"/>
  <c r="G2068" i="20"/>
  <c r="G2069" i="20"/>
  <c r="G2070" i="20"/>
  <c r="G2071" i="20"/>
  <c r="G2072" i="20"/>
  <c r="G2073" i="20"/>
  <c r="G2074" i="20"/>
  <c r="G2075" i="20"/>
  <c r="G2076" i="20"/>
  <c r="G2077" i="20"/>
  <c r="G2078" i="20"/>
  <c r="G2079" i="20"/>
  <c r="G2080" i="20"/>
  <c r="G2081" i="20"/>
  <c r="G2082" i="20"/>
  <c r="G2083" i="20"/>
  <c r="G2084" i="20"/>
  <c r="G2085" i="20"/>
  <c r="G2086" i="20"/>
  <c r="G2087" i="20"/>
  <c r="G2088" i="20"/>
  <c r="G2089" i="20"/>
  <c r="G2090" i="20"/>
  <c r="G2091" i="20"/>
  <c r="G2092" i="20"/>
  <c r="G2093" i="20"/>
  <c r="G2094" i="20"/>
  <c r="G2095" i="20"/>
  <c r="G2096" i="20"/>
  <c r="G2097" i="20"/>
  <c r="G2098" i="20"/>
  <c r="G2099" i="20"/>
  <c r="G2100" i="20"/>
  <c r="G2101" i="20"/>
  <c r="G2102" i="20"/>
  <c r="G2103" i="20"/>
  <c r="G2104" i="20"/>
  <c r="G2105" i="20"/>
  <c r="G2106" i="20"/>
  <c r="G2107" i="20"/>
  <c r="G2108" i="20"/>
  <c r="G2109" i="20"/>
  <c r="G2110" i="20"/>
  <c r="G2111" i="20"/>
  <c r="G2112" i="20"/>
  <c r="G2113" i="20"/>
  <c r="G2114" i="20"/>
  <c r="G2115" i="20"/>
  <c r="G2116" i="20"/>
  <c r="G2117" i="20"/>
  <c r="G2118" i="20"/>
  <c r="G2119" i="20"/>
  <c r="G2120" i="20"/>
  <c r="G2121" i="20"/>
  <c r="G2122" i="20"/>
  <c r="G2123" i="20"/>
  <c r="G2124" i="20"/>
  <c r="G2125" i="20"/>
  <c r="G2126" i="20"/>
  <c r="G2127" i="20"/>
  <c r="G2128" i="20"/>
  <c r="G2129" i="20"/>
  <c r="G2130" i="20"/>
  <c r="G2131" i="20"/>
  <c r="G2132" i="20"/>
  <c r="G2133" i="20"/>
  <c r="G2134" i="20"/>
  <c r="G2135" i="20"/>
  <c r="G2136" i="20"/>
  <c r="G2137" i="20"/>
  <c r="G2138" i="20"/>
  <c r="G2139" i="20"/>
  <c r="G2140" i="20"/>
  <c r="G2141" i="20"/>
  <c r="G2142" i="20"/>
  <c r="G2143" i="20"/>
  <c r="G2144" i="20"/>
  <c r="G2145" i="20"/>
  <c r="G2146" i="20"/>
  <c r="G2147" i="20"/>
  <c r="G2148" i="20"/>
  <c r="G2149" i="20"/>
  <c r="G2150" i="20"/>
  <c r="G2151" i="20"/>
  <c r="G2152" i="20"/>
  <c r="G2153" i="20"/>
  <c r="G2154" i="20"/>
  <c r="G2155" i="20"/>
  <c r="G2156" i="20"/>
  <c r="G2157" i="20"/>
  <c r="G2158" i="20"/>
  <c r="G2159" i="20"/>
  <c r="G2160" i="20"/>
  <c r="G2161" i="20"/>
  <c r="G2162" i="20"/>
  <c r="G2163" i="20"/>
  <c r="G2164" i="20"/>
  <c r="G2165" i="20"/>
  <c r="G2166" i="20"/>
  <c r="G2167" i="20"/>
  <c r="G2168" i="20"/>
  <c r="G2169" i="20"/>
  <c r="G2170" i="20"/>
  <c r="G2171" i="20"/>
  <c r="G2172" i="20"/>
  <c r="G2173" i="20"/>
  <c r="G2174" i="20"/>
  <c r="G2175" i="20"/>
  <c r="G2176" i="20"/>
  <c r="G2177" i="20"/>
  <c r="G2178" i="20"/>
  <c r="G2179" i="20"/>
  <c r="G2180" i="20"/>
  <c r="G2181" i="20"/>
  <c r="G2182" i="20"/>
  <c r="G2183" i="20"/>
  <c r="G2184" i="20"/>
  <c r="G2185" i="20"/>
  <c r="G2186" i="20"/>
  <c r="G2187" i="20"/>
  <c r="G2188" i="20"/>
  <c r="G2189" i="20"/>
  <c r="G2190" i="20"/>
  <c r="G2191" i="20"/>
  <c r="G2192" i="20"/>
  <c r="G2193" i="20"/>
  <c r="G2194" i="20"/>
  <c r="G2195" i="20"/>
  <c r="G2196" i="20"/>
  <c r="G2197" i="20"/>
  <c r="G2198" i="20"/>
  <c r="G2199" i="20"/>
  <c r="G2200" i="20"/>
  <c r="G2201" i="20"/>
  <c r="G2202" i="20"/>
  <c r="G2203" i="20"/>
  <c r="G2204" i="20"/>
  <c r="G2205" i="20"/>
  <c r="G2206" i="20"/>
  <c r="G2207" i="20"/>
  <c r="G2208" i="20"/>
  <c r="G2209" i="20"/>
  <c r="G2210" i="20"/>
  <c r="G2211" i="20"/>
  <c r="G2212" i="20"/>
  <c r="G2213" i="20"/>
  <c r="G2214" i="20"/>
  <c r="G2215" i="20"/>
  <c r="G2216" i="20"/>
  <c r="G2217" i="20"/>
  <c r="G2218" i="20"/>
  <c r="G2219" i="20"/>
  <c r="G2220" i="20"/>
  <c r="G2221" i="20"/>
  <c r="G2222" i="20"/>
  <c r="G2223" i="20"/>
  <c r="G2224" i="20"/>
  <c r="G2225" i="20"/>
  <c r="G2226" i="20"/>
  <c r="G2227" i="20"/>
  <c r="G2228" i="20"/>
  <c r="G2229" i="20"/>
  <c r="G2230" i="20"/>
  <c r="G2231" i="20"/>
  <c r="G2232" i="20"/>
  <c r="G2233" i="20"/>
  <c r="G2234" i="20"/>
  <c r="G2235" i="20"/>
  <c r="G2236" i="20"/>
  <c r="G2237" i="20"/>
  <c r="G2238" i="20"/>
  <c r="G2239" i="20"/>
  <c r="G2240" i="20"/>
  <c r="G2241" i="20"/>
  <c r="G2242" i="20"/>
  <c r="G2243" i="20"/>
  <c r="G2244" i="20"/>
  <c r="G2245" i="20"/>
  <c r="G2246" i="20"/>
  <c r="G2247" i="20"/>
  <c r="G2248" i="20"/>
  <c r="G2249" i="20"/>
  <c r="G2250" i="20"/>
  <c r="G2251" i="20"/>
  <c r="G2252" i="20"/>
  <c r="G2253" i="20"/>
  <c r="G2254" i="20"/>
  <c r="G2255" i="20"/>
  <c r="G2256" i="20"/>
  <c r="G2257" i="20"/>
  <c r="G2258" i="20"/>
  <c r="G2259" i="20"/>
  <c r="G2260" i="20"/>
  <c r="G2261" i="20"/>
  <c r="G2262" i="20"/>
  <c r="G2263" i="20"/>
  <c r="G2264" i="20"/>
  <c r="G2265" i="20"/>
  <c r="G2266" i="20"/>
  <c r="G2267" i="20"/>
  <c r="G2268" i="20"/>
  <c r="G2269" i="20"/>
  <c r="G2270" i="20"/>
  <c r="G2271" i="20"/>
  <c r="G2272" i="20"/>
  <c r="G2273" i="20"/>
  <c r="G2274" i="20"/>
  <c r="G2275" i="20"/>
  <c r="G2276" i="20"/>
  <c r="G2277" i="20"/>
  <c r="G2278" i="20"/>
  <c r="G2279" i="20"/>
  <c r="G2280" i="20"/>
  <c r="G2281" i="20"/>
  <c r="G2282" i="20"/>
  <c r="G2283" i="20"/>
  <c r="G2284" i="20"/>
  <c r="G2285" i="20"/>
  <c r="G2286" i="20"/>
  <c r="G2287" i="20"/>
  <c r="G2288" i="20"/>
  <c r="G2289" i="20"/>
  <c r="G2290" i="20"/>
  <c r="G2291" i="20"/>
  <c r="G2292" i="20"/>
  <c r="G2293" i="20"/>
  <c r="G2294" i="20"/>
  <c r="G2295" i="20"/>
  <c r="G2296" i="20"/>
  <c r="G2297" i="20"/>
  <c r="G2298" i="20"/>
  <c r="G2299" i="20"/>
  <c r="G2300" i="20"/>
  <c r="G2301" i="20"/>
  <c r="G2302" i="20"/>
  <c r="G2303" i="20"/>
  <c r="G2304" i="20"/>
  <c r="G2305" i="20"/>
  <c r="G2306" i="20"/>
  <c r="G2307" i="20"/>
  <c r="G2308" i="20"/>
  <c r="G2309" i="20"/>
  <c r="G2310" i="20"/>
  <c r="G2311" i="20"/>
  <c r="G2312" i="20"/>
  <c r="G2313" i="20"/>
  <c r="G2314" i="20"/>
  <c r="G2315" i="20"/>
  <c r="G2316" i="20"/>
  <c r="G2317" i="20"/>
  <c r="G2318" i="20"/>
  <c r="G2319" i="20"/>
  <c r="G2320" i="20"/>
  <c r="G2321" i="20"/>
  <c r="G2322" i="20"/>
  <c r="G2323" i="20"/>
  <c r="G2324" i="20"/>
  <c r="G2325" i="20"/>
  <c r="G2326" i="20"/>
  <c r="G2327" i="20"/>
  <c r="G2328" i="20"/>
  <c r="G2329" i="20"/>
  <c r="G2330" i="20"/>
  <c r="G2331" i="20"/>
  <c r="G2332" i="20"/>
  <c r="G2333" i="20"/>
  <c r="G2334" i="20"/>
  <c r="G2335" i="20"/>
  <c r="G2336" i="20"/>
  <c r="G2337" i="20"/>
  <c r="G2338" i="20"/>
  <c r="G2339" i="20"/>
  <c r="G2340" i="20"/>
  <c r="G2341" i="20"/>
  <c r="G2342" i="20"/>
  <c r="G2343" i="20"/>
  <c r="G2344" i="20"/>
  <c r="G2345" i="20"/>
  <c r="G2346" i="20"/>
  <c r="G2347" i="20"/>
  <c r="G2348" i="20"/>
  <c r="G2349" i="20"/>
  <c r="G2350" i="20"/>
  <c r="G2351" i="20"/>
  <c r="G2352" i="20"/>
  <c r="G2353" i="20"/>
  <c r="G2354" i="20"/>
  <c r="G2355" i="20"/>
  <c r="G2356" i="20"/>
  <c r="G2357" i="20"/>
  <c r="G2358" i="20"/>
  <c r="G2359" i="20"/>
  <c r="G2360" i="20"/>
  <c r="G2361" i="20"/>
  <c r="G2362" i="20"/>
  <c r="G2363" i="20"/>
  <c r="G2364" i="20"/>
  <c r="G2365" i="20"/>
  <c r="G2366" i="20"/>
  <c r="G2367" i="20"/>
  <c r="G2368" i="20"/>
  <c r="G2369" i="20"/>
  <c r="G2370" i="20"/>
  <c r="G2371" i="20"/>
  <c r="G2372" i="20"/>
  <c r="G2373" i="20"/>
  <c r="G2374" i="20"/>
  <c r="G2375" i="20"/>
  <c r="G2376" i="20"/>
  <c r="G2377" i="20"/>
  <c r="G2378" i="20"/>
  <c r="G2379" i="20"/>
  <c r="G2380" i="20"/>
  <c r="G2381" i="20"/>
  <c r="G2382" i="20"/>
  <c r="G2383" i="20"/>
  <c r="G2384" i="20"/>
  <c r="G2385" i="20"/>
  <c r="G2386" i="20"/>
  <c r="G2387" i="20"/>
  <c r="G2388" i="20"/>
  <c r="G2389" i="20"/>
  <c r="G2390" i="20"/>
  <c r="G2391" i="20"/>
  <c r="G2392" i="20"/>
  <c r="G2393" i="20"/>
  <c r="G2394" i="20"/>
  <c r="G2395" i="20"/>
  <c r="G2396" i="20"/>
  <c r="G2397" i="20"/>
  <c r="G2398" i="20"/>
  <c r="G2399" i="20"/>
  <c r="G2400" i="20"/>
  <c r="G2401" i="20"/>
  <c r="G2402" i="20"/>
  <c r="G2403" i="20"/>
  <c r="G2404" i="20"/>
  <c r="G2405" i="20"/>
  <c r="G2406" i="20"/>
  <c r="G2407" i="20"/>
  <c r="G2408" i="20"/>
  <c r="G2409" i="20"/>
  <c r="G2410" i="20"/>
  <c r="G2411" i="20"/>
  <c r="G2412" i="20"/>
  <c r="G2413" i="20"/>
  <c r="G2414" i="20"/>
  <c r="G2415" i="20"/>
  <c r="G2416" i="20"/>
  <c r="G2417" i="20"/>
  <c r="G2418" i="20"/>
  <c r="G2419" i="20"/>
  <c r="G2420" i="20"/>
  <c r="G2421" i="20"/>
  <c r="G2422" i="20"/>
  <c r="G2423" i="20"/>
  <c r="G2424" i="20"/>
  <c r="G2425" i="20"/>
  <c r="G2426" i="20"/>
  <c r="G2427" i="20"/>
  <c r="G2428" i="20"/>
  <c r="G2429" i="20"/>
  <c r="G2430" i="20"/>
  <c r="G2431" i="20"/>
  <c r="G2432" i="20"/>
  <c r="G2433" i="20"/>
  <c r="G2434" i="20"/>
  <c r="G2435" i="20"/>
  <c r="G2436" i="20"/>
  <c r="G2437" i="20"/>
  <c r="G2438" i="20"/>
  <c r="G2439" i="20"/>
  <c r="G2440" i="20"/>
  <c r="G2441" i="20"/>
  <c r="G2442" i="20"/>
  <c r="G2443" i="20"/>
  <c r="G2444" i="20"/>
  <c r="G2445" i="20"/>
  <c r="G2446" i="20"/>
  <c r="G2447" i="20"/>
  <c r="G2448" i="20"/>
  <c r="G2449" i="20"/>
  <c r="G2450" i="20"/>
  <c r="G2451" i="20"/>
  <c r="G2452" i="20"/>
  <c r="G2453" i="20"/>
  <c r="G2454" i="20"/>
  <c r="G2455" i="20"/>
  <c r="G2456" i="20"/>
  <c r="G2457" i="20"/>
  <c r="G2458" i="20"/>
  <c r="G2459" i="20"/>
  <c r="G2460" i="20"/>
  <c r="G2461" i="20"/>
  <c r="G2462" i="20"/>
  <c r="G2463" i="20"/>
  <c r="G2464" i="20"/>
  <c r="G2465" i="20"/>
  <c r="G2466" i="20"/>
  <c r="G2467" i="20"/>
  <c r="G2468" i="20"/>
  <c r="G2469" i="20"/>
  <c r="G2470" i="20"/>
  <c r="G2471" i="20"/>
  <c r="G2472" i="20"/>
  <c r="G2473" i="20"/>
  <c r="G2474" i="20"/>
  <c r="G2475" i="20"/>
  <c r="G2476" i="20"/>
  <c r="G2477" i="20"/>
  <c r="G2478" i="20"/>
  <c r="G2479" i="20"/>
  <c r="G2480" i="20"/>
  <c r="G2481" i="20"/>
  <c r="G2482" i="20"/>
  <c r="G2483" i="20"/>
  <c r="G2484" i="20"/>
  <c r="G2485" i="20"/>
  <c r="G2486" i="20"/>
  <c r="G2487" i="20"/>
  <c r="G2488" i="20"/>
  <c r="G2489" i="20"/>
  <c r="G2490" i="20"/>
  <c r="G2491" i="20"/>
  <c r="G2492" i="20"/>
  <c r="G2493" i="20"/>
  <c r="G2494" i="20"/>
  <c r="G2495" i="20"/>
  <c r="G2496" i="20"/>
  <c r="G2497" i="20"/>
  <c r="G2498" i="20"/>
  <c r="G2499" i="20"/>
  <c r="G2500" i="20"/>
  <c r="G2501" i="20"/>
  <c r="G2502" i="20"/>
  <c r="G2503" i="20"/>
  <c r="G2504" i="20"/>
  <c r="G2505" i="20"/>
  <c r="G2506" i="20"/>
  <c r="G2507" i="20"/>
  <c r="G2508" i="20"/>
  <c r="G2509" i="20"/>
  <c r="G2510" i="20"/>
  <c r="G2511" i="20"/>
  <c r="G2512" i="20"/>
  <c r="G2513" i="20"/>
  <c r="G2514" i="20"/>
  <c r="G2515" i="20"/>
  <c r="G2516" i="20"/>
  <c r="G2517" i="20"/>
  <c r="G2518" i="20"/>
  <c r="G2519" i="20"/>
  <c r="G2520" i="20"/>
  <c r="G2521" i="20"/>
  <c r="G2522" i="20"/>
  <c r="G2523" i="20"/>
  <c r="G2524" i="20"/>
  <c r="G2525" i="20"/>
  <c r="G2526" i="20"/>
  <c r="G2527" i="20"/>
  <c r="G2528" i="20"/>
  <c r="G2529" i="20"/>
  <c r="G2530" i="20"/>
  <c r="G2531" i="20"/>
  <c r="G2532" i="20"/>
  <c r="G2533" i="20"/>
  <c r="G2534" i="20"/>
  <c r="G2535" i="20"/>
  <c r="G2536" i="20"/>
  <c r="G2537" i="20"/>
  <c r="G2538" i="20"/>
  <c r="G2539" i="20"/>
  <c r="G2540" i="20"/>
  <c r="G2541" i="20"/>
  <c r="G2542" i="20"/>
  <c r="G2543" i="20"/>
  <c r="G2544" i="20"/>
  <c r="G2545" i="20"/>
  <c r="G2546" i="20"/>
  <c r="G2547" i="20"/>
  <c r="G2548" i="20"/>
  <c r="G2549" i="20"/>
  <c r="G2550" i="20"/>
  <c r="G2551" i="20"/>
  <c r="G2552" i="20"/>
  <c r="G2553" i="20"/>
  <c r="G2554" i="20"/>
  <c r="G2555" i="20"/>
  <c r="G2556" i="20"/>
  <c r="G2557" i="20"/>
  <c r="G2558" i="20"/>
  <c r="G2559" i="20"/>
  <c r="G2560" i="20"/>
  <c r="G2561" i="20"/>
  <c r="G2562" i="20"/>
  <c r="G2563" i="20"/>
  <c r="G2564" i="20"/>
  <c r="G2565" i="20"/>
  <c r="G2566" i="20"/>
  <c r="G2567" i="20"/>
  <c r="G2568" i="20"/>
  <c r="G2569" i="20"/>
  <c r="G2570" i="20"/>
  <c r="G2571" i="20"/>
  <c r="G2572" i="20"/>
  <c r="G2573" i="20"/>
  <c r="G2574" i="20"/>
  <c r="G2575" i="20"/>
  <c r="G2576" i="20"/>
  <c r="G2577" i="20"/>
  <c r="G2578" i="20"/>
  <c r="G2579" i="20"/>
  <c r="G2580" i="20"/>
  <c r="G2581" i="20"/>
  <c r="G2582" i="20"/>
  <c r="G2583" i="20"/>
  <c r="G2584" i="20"/>
  <c r="G2585" i="20"/>
  <c r="G2586" i="20"/>
  <c r="G2587" i="20"/>
  <c r="G2588" i="20"/>
  <c r="G2589" i="20"/>
  <c r="G2590" i="20"/>
  <c r="G2591" i="20"/>
  <c r="G2592" i="20"/>
  <c r="G2593" i="20"/>
  <c r="G2594" i="20"/>
  <c r="G2595" i="20"/>
  <c r="G2596" i="20"/>
  <c r="G2597" i="20"/>
  <c r="G2598" i="20"/>
  <c r="G2599" i="20"/>
  <c r="G2600" i="20"/>
  <c r="G2601" i="20"/>
  <c r="G2602" i="20"/>
  <c r="G2603" i="20"/>
  <c r="G2604" i="20"/>
  <c r="G2605" i="20"/>
  <c r="G2606" i="20"/>
  <c r="G2607" i="20"/>
  <c r="G2608" i="20"/>
  <c r="G2609" i="20"/>
  <c r="G2610" i="20"/>
  <c r="G2611" i="20"/>
  <c r="G2612" i="20"/>
  <c r="G2613" i="20"/>
  <c r="G2614" i="20"/>
  <c r="G2615" i="20"/>
  <c r="G2616" i="20"/>
  <c r="G2617" i="20"/>
  <c r="G2618" i="20"/>
  <c r="G2619" i="20"/>
  <c r="G2620" i="20"/>
  <c r="G2621" i="20"/>
  <c r="G2622" i="20"/>
  <c r="G2623" i="20"/>
  <c r="G2624" i="20"/>
  <c r="G2625" i="20"/>
  <c r="G2626" i="20"/>
  <c r="G2627" i="20"/>
  <c r="G2628" i="20"/>
  <c r="G2629" i="20"/>
  <c r="G2630" i="20"/>
  <c r="G2631" i="20"/>
  <c r="G2632" i="20"/>
  <c r="G2633" i="20"/>
  <c r="G2634" i="20"/>
  <c r="G2635" i="20"/>
  <c r="G2636" i="20"/>
  <c r="G2637" i="20"/>
  <c r="G2638" i="20"/>
  <c r="G2639" i="20"/>
  <c r="G2640" i="20"/>
  <c r="G2641" i="20"/>
  <c r="G2642" i="20"/>
  <c r="G2643" i="20"/>
  <c r="G2644" i="20"/>
  <c r="G2645" i="20"/>
  <c r="G2646" i="20"/>
  <c r="G2647" i="20"/>
  <c r="G2648" i="20"/>
  <c r="G2649" i="20"/>
  <c r="G2650" i="20"/>
  <c r="G2651" i="20"/>
  <c r="G2652" i="20"/>
  <c r="G2653" i="20"/>
  <c r="G2654" i="20"/>
  <c r="G2655" i="20"/>
  <c r="G2656" i="20"/>
  <c r="G2657" i="20"/>
  <c r="G2658" i="20"/>
  <c r="G2659" i="20"/>
  <c r="G2660" i="20"/>
  <c r="G2661" i="20"/>
  <c r="G2662" i="20"/>
  <c r="G2663" i="20"/>
  <c r="G2664" i="20"/>
  <c r="G2665" i="20"/>
  <c r="G2666" i="20"/>
  <c r="G2667" i="20"/>
  <c r="G2668" i="20"/>
  <c r="G2669" i="20"/>
  <c r="G2670" i="20"/>
  <c r="G2671" i="20"/>
  <c r="G2672" i="20"/>
  <c r="G2673" i="20"/>
  <c r="G2674" i="20"/>
  <c r="G2675" i="20"/>
  <c r="G2676" i="20"/>
  <c r="G2677" i="20"/>
  <c r="G2678" i="20"/>
  <c r="G2679" i="20"/>
  <c r="G2680" i="20"/>
  <c r="G2681" i="20"/>
  <c r="G2682" i="20"/>
  <c r="G2683" i="20"/>
  <c r="G2684" i="20"/>
  <c r="G2685" i="20"/>
  <c r="G2686" i="20"/>
  <c r="G2687" i="20"/>
  <c r="G2688" i="20"/>
  <c r="G2689" i="20"/>
  <c r="G2690" i="20"/>
  <c r="G2691" i="20"/>
  <c r="G2692" i="20"/>
  <c r="G2693" i="20"/>
  <c r="G2694" i="20"/>
  <c r="G2695" i="20"/>
  <c r="G2696" i="20"/>
  <c r="G2697" i="20"/>
  <c r="G2698" i="20"/>
  <c r="G2699" i="20"/>
  <c r="G2700" i="20"/>
  <c r="G2701" i="20"/>
  <c r="G2702" i="20"/>
  <c r="G2703" i="20"/>
  <c r="G2704" i="20"/>
  <c r="G2705" i="20"/>
  <c r="G2706" i="20"/>
  <c r="G2707" i="20"/>
  <c r="G2708" i="20"/>
  <c r="G2709" i="20"/>
  <c r="G2710" i="20"/>
  <c r="G2711" i="20"/>
  <c r="G2712" i="20"/>
  <c r="G2713" i="20"/>
  <c r="G2714" i="20"/>
  <c r="G2715" i="20"/>
  <c r="G2716" i="20"/>
  <c r="G2717" i="20"/>
  <c r="G2718" i="20"/>
  <c r="G2719" i="20"/>
  <c r="G2720" i="20"/>
  <c r="G2721" i="20"/>
  <c r="G2722" i="20"/>
  <c r="G2723" i="20"/>
  <c r="G2724" i="20"/>
  <c r="G2725" i="20"/>
  <c r="G2726" i="20"/>
  <c r="G2727" i="20"/>
  <c r="G2728" i="20"/>
  <c r="G2729" i="20"/>
  <c r="G2730" i="20"/>
  <c r="G2731" i="20"/>
  <c r="G2732" i="20"/>
  <c r="G2733" i="20"/>
  <c r="G2734" i="20"/>
  <c r="G2735" i="20"/>
  <c r="G2736" i="20"/>
  <c r="G2737" i="20"/>
  <c r="G2738" i="20"/>
  <c r="G2739" i="20"/>
  <c r="G2740" i="20"/>
  <c r="G2741" i="20"/>
  <c r="G2742" i="20"/>
  <c r="G2743" i="20"/>
  <c r="G2744" i="20"/>
  <c r="G2745" i="20"/>
  <c r="G2746" i="20"/>
  <c r="G2747" i="20"/>
  <c r="G2748" i="20"/>
  <c r="G2749" i="20"/>
  <c r="G2750" i="20"/>
  <c r="G2751" i="20"/>
  <c r="G2752" i="20"/>
  <c r="G2753" i="20"/>
  <c r="G2754" i="20"/>
  <c r="G2755" i="20"/>
  <c r="G2756" i="20"/>
  <c r="G2757" i="20"/>
  <c r="G2758" i="20"/>
  <c r="G2759" i="20"/>
  <c r="G2760" i="20"/>
  <c r="G2761" i="20"/>
  <c r="G2762" i="20"/>
  <c r="G2763" i="20"/>
  <c r="G2764" i="20"/>
  <c r="G2765" i="20"/>
  <c r="G2766" i="20"/>
  <c r="G2767" i="20"/>
  <c r="G2768" i="20"/>
  <c r="G2769" i="20"/>
  <c r="G2770" i="20"/>
  <c r="G2771" i="20"/>
  <c r="G2772" i="20"/>
  <c r="G2773" i="20"/>
  <c r="G2774" i="20"/>
  <c r="G2775" i="20"/>
  <c r="G2776" i="20"/>
  <c r="G2777" i="20"/>
  <c r="G2778" i="20"/>
  <c r="G2779" i="20"/>
  <c r="G2780" i="20"/>
  <c r="G2781" i="20"/>
  <c r="G2782" i="20"/>
  <c r="G2783" i="20"/>
  <c r="G2784" i="20"/>
  <c r="G2785" i="20"/>
  <c r="G2786" i="20"/>
  <c r="G2787" i="20"/>
  <c r="G2788" i="20"/>
  <c r="G2789" i="20"/>
  <c r="G2790" i="20"/>
  <c r="G2791" i="20"/>
  <c r="G2792" i="20"/>
  <c r="G2793" i="20"/>
  <c r="G2794" i="20"/>
  <c r="G2795" i="20"/>
  <c r="G2796" i="20"/>
  <c r="G2797" i="20"/>
  <c r="G2798" i="20"/>
  <c r="G2799" i="20"/>
  <c r="G2800" i="20"/>
  <c r="G2801" i="20"/>
  <c r="G2802" i="20"/>
  <c r="G2803" i="20"/>
  <c r="G2804" i="20"/>
  <c r="G2805" i="20"/>
  <c r="G2806" i="20"/>
  <c r="G2807" i="20"/>
  <c r="G2808" i="20"/>
  <c r="G2809" i="20"/>
  <c r="G2810" i="20"/>
  <c r="G2811" i="20"/>
  <c r="G2812" i="20"/>
  <c r="G2813" i="20"/>
  <c r="G2814" i="20"/>
  <c r="G2815" i="20"/>
  <c r="G2816" i="20"/>
  <c r="G2817" i="20"/>
  <c r="G2818" i="20"/>
  <c r="G2819" i="20"/>
  <c r="G2820" i="20"/>
  <c r="G2821" i="20"/>
  <c r="G2822" i="20"/>
  <c r="G2823" i="20"/>
  <c r="G2824" i="20"/>
  <c r="G2825" i="20"/>
  <c r="G2826" i="20"/>
  <c r="G2827" i="20"/>
  <c r="G2828" i="20"/>
  <c r="G2829" i="20"/>
  <c r="G2830" i="20"/>
  <c r="G2831" i="20"/>
  <c r="G2832" i="20"/>
  <c r="G2833" i="20"/>
  <c r="G2834" i="20"/>
  <c r="G2835" i="20"/>
  <c r="G2836" i="20"/>
  <c r="G2837" i="20"/>
  <c r="G2838" i="20"/>
  <c r="G2839" i="20"/>
  <c r="G2840" i="20"/>
  <c r="G2841" i="20"/>
  <c r="G2842" i="20"/>
  <c r="G2843" i="20"/>
  <c r="G2844" i="20"/>
  <c r="G2845" i="20"/>
  <c r="G2846" i="20"/>
  <c r="G2847" i="20"/>
  <c r="G2848" i="20"/>
  <c r="G2849" i="20"/>
  <c r="G2850" i="20"/>
  <c r="G2851" i="20"/>
  <c r="G2852" i="20"/>
  <c r="G2853" i="20"/>
  <c r="G2854" i="20"/>
  <c r="G2855" i="20"/>
  <c r="G2856" i="20"/>
  <c r="G2857" i="20"/>
  <c r="G2858" i="20"/>
  <c r="G2859" i="20"/>
  <c r="G2860" i="20"/>
  <c r="G2861" i="20"/>
  <c r="G2862" i="20"/>
  <c r="G2863" i="20"/>
  <c r="G2864" i="20"/>
  <c r="G2865" i="20"/>
  <c r="G2866" i="20"/>
  <c r="G2867" i="20"/>
  <c r="G2868" i="20"/>
  <c r="G2869" i="20"/>
  <c r="G2870" i="20"/>
  <c r="G2871" i="20"/>
  <c r="G2872" i="20"/>
  <c r="G2873" i="20"/>
  <c r="G2874" i="20"/>
  <c r="G2875" i="20"/>
  <c r="G2876" i="20"/>
  <c r="G2877" i="20"/>
  <c r="G2878" i="20"/>
  <c r="G2879" i="20"/>
  <c r="G2880" i="20"/>
  <c r="G2881" i="20"/>
  <c r="G2882" i="20"/>
  <c r="G2883" i="20"/>
  <c r="G2884" i="20"/>
  <c r="G2885" i="20"/>
  <c r="G2886" i="20"/>
  <c r="G2887" i="20"/>
  <c r="G2888" i="20"/>
  <c r="G2889" i="20"/>
  <c r="G2890" i="20"/>
  <c r="G2891" i="20"/>
  <c r="G2892" i="20"/>
  <c r="G2893" i="20"/>
  <c r="G2894" i="20"/>
  <c r="G2895" i="20"/>
  <c r="G2896" i="20"/>
  <c r="G2897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F1829" i="20"/>
  <c r="F1830" i="20"/>
  <c r="F1831" i="20"/>
  <c r="F1832" i="20"/>
  <c r="F1833" i="20"/>
  <c r="F1834" i="20"/>
  <c r="F1835" i="20"/>
  <c r="F1836" i="20"/>
  <c r="F1837" i="20"/>
  <c r="F1838" i="20"/>
  <c r="F1839" i="20"/>
  <c r="F1840" i="20"/>
  <c r="F1841" i="20"/>
  <c r="F1842" i="20"/>
  <c r="F1843" i="20"/>
  <c r="F1844" i="20"/>
  <c r="F1845" i="20"/>
  <c r="F1846" i="20"/>
  <c r="F1847" i="20"/>
  <c r="F1848" i="20"/>
  <c r="F1849" i="20"/>
  <c r="F1850" i="20"/>
  <c r="F1851" i="20"/>
  <c r="F1852" i="20"/>
  <c r="F1853" i="20"/>
  <c r="F1854" i="20"/>
  <c r="F1855" i="20"/>
  <c r="F1856" i="20"/>
  <c r="F1857" i="20"/>
  <c r="F1858" i="20"/>
  <c r="F1859" i="20"/>
  <c r="F1860" i="20"/>
  <c r="F1861" i="20"/>
  <c r="F1862" i="20"/>
  <c r="F1863" i="20"/>
  <c r="F1864" i="20"/>
  <c r="F1865" i="20"/>
  <c r="F1866" i="20"/>
  <c r="F1867" i="20"/>
  <c r="F1868" i="20"/>
  <c r="F1869" i="20"/>
  <c r="F1870" i="20"/>
  <c r="F1871" i="20"/>
  <c r="F1872" i="20"/>
  <c r="F1873" i="20"/>
  <c r="F1874" i="20"/>
  <c r="F1875" i="20"/>
  <c r="F1876" i="20"/>
  <c r="F1877" i="20"/>
  <c r="F1878" i="20"/>
  <c r="F1879" i="20"/>
  <c r="F1880" i="20"/>
  <c r="F1881" i="20"/>
  <c r="F1882" i="20"/>
  <c r="F1883" i="20"/>
  <c r="F1884" i="20"/>
  <c r="F1885" i="20"/>
  <c r="F1886" i="20"/>
  <c r="F1887" i="20"/>
  <c r="F1888" i="20"/>
  <c r="F1889" i="20"/>
  <c r="F1890" i="20"/>
  <c r="F1891" i="20"/>
  <c r="F1892" i="20"/>
  <c r="F1893" i="20"/>
  <c r="F1894" i="20"/>
  <c r="F1895" i="20"/>
  <c r="F1896" i="20"/>
  <c r="F1897" i="20"/>
  <c r="F1898" i="20"/>
  <c r="F1899" i="20"/>
  <c r="F1900" i="20"/>
  <c r="F1901" i="20"/>
  <c r="F1902" i="20"/>
  <c r="F1903" i="20"/>
  <c r="F1904" i="20"/>
  <c r="F1905" i="20"/>
  <c r="F1906" i="20"/>
  <c r="F1907" i="20"/>
  <c r="F1908" i="20"/>
  <c r="F1909" i="20"/>
  <c r="F1910" i="20"/>
  <c r="F1911" i="20"/>
  <c r="F1912" i="20"/>
  <c r="F1913" i="20"/>
  <c r="F1914" i="20"/>
  <c r="F1915" i="20"/>
  <c r="F1916" i="20"/>
  <c r="F1917" i="20"/>
  <c r="F1918" i="20"/>
  <c r="F1919" i="20"/>
  <c r="F1920" i="20"/>
  <c r="F1921" i="20"/>
  <c r="F1922" i="20"/>
  <c r="F1923" i="20"/>
  <c r="F1924" i="20"/>
  <c r="F1925" i="20"/>
  <c r="F1926" i="20"/>
  <c r="F1927" i="20"/>
  <c r="F1928" i="20"/>
  <c r="F1929" i="20"/>
  <c r="F1930" i="20"/>
  <c r="F1931" i="20"/>
  <c r="F1932" i="20"/>
  <c r="F1933" i="20"/>
  <c r="F1934" i="20"/>
  <c r="F1935" i="20"/>
  <c r="F1936" i="20"/>
  <c r="F1937" i="20"/>
  <c r="F1938" i="20"/>
  <c r="F1939" i="20"/>
  <c r="F1940" i="20"/>
  <c r="F1941" i="20"/>
  <c r="F1942" i="20"/>
  <c r="F1943" i="20"/>
  <c r="F1944" i="20"/>
  <c r="F1945" i="20"/>
  <c r="F1946" i="20"/>
  <c r="F1947" i="20"/>
  <c r="F1948" i="20"/>
  <c r="F1949" i="20"/>
  <c r="F1950" i="20"/>
  <c r="F1951" i="20"/>
  <c r="F1952" i="20"/>
  <c r="F1953" i="20"/>
  <c r="F1954" i="20"/>
  <c r="F1955" i="20"/>
  <c r="F1956" i="20"/>
  <c r="F1957" i="20"/>
  <c r="F1958" i="20"/>
  <c r="F1959" i="20"/>
  <c r="F1960" i="20"/>
  <c r="F1961" i="20"/>
  <c r="F1962" i="20"/>
  <c r="F1963" i="20"/>
  <c r="F1964" i="20"/>
  <c r="F1965" i="20"/>
  <c r="F1966" i="20"/>
  <c r="F1967" i="20"/>
  <c r="F1968" i="20"/>
  <c r="F1969" i="20"/>
  <c r="F1970" i="20"/>
  <c r="F1971" i="20"/>
  <c r="F1972" i="20"/>
  <c r="F1973" i="20"/>
  <c r="F1974" i="20"/>
  <c r="F1975" i="20"/>
  <c r="F1976" i="20"/>
  <c r="F1977" i="20"/>
  <c r="F1978" i="20"/>
  <c r="F1979" i="20"/>
  <c r="F1980" i="20"/>
  <c r="F1981" i="20"/>
  <c r="F1982" i="20"/>
  <c r="F1983" i="20"/>
  <c r="F1984" i="20"/>
  <c r="F1985" i="20"/>
  <c r="F1986" i="20"/>
  <c r="F1987" i="20"/>
  <c r="F1988" i="20"/>
  <c r="F1989" i="20"/>
  <c r="F1990" i="20"/>
  <c r="F1991" i="20"/>
  <c r="F1992" i="20"/>
  <c r="F1993" i="20"/>
  <c r="F1994" i="20"/>
  <c r="F1995" i="20"/>
  <c r="F1996" i="20"/>
  <c r="F1997" i="20"/>
  <c r="F1998" i="20"/>
  <c r="F1999" i="20"/>
  <c r="F2000" i="20"/>
  <c r="F2001" i="20"/>
  <c r="F2002" i="20"/>
  <c r="F2003" i="20"/>
  <c r="F2004" i="20"/>
  <c r="F2005" i="20"/>
  <c r="F2006" i="20"/>
  <c r="F2007" i="20"/>
  <c r="F2008" i="20"/>
  <c r="F2009" i="20"/>
  <c r="F2010" i="20"/>
  <c r="F2011" i="20"/>
  <c r="F2012" i="20"/>
  <c r="F2013" i="20"/>
  <c r="F2014" i="20"/>
  <c r="F2015" i="20"/>
  <c r="F2016" i="20"/>
  <c r="F2017" i="20"/>
  <c r="F2018" i="20"/>
  <c r="F2019" i="20"/>
  <c r="F2020" i="20"/>
  <c r="F2021" i="20"/>
  <c r="F2022" i="20"/>
  <c r="F2023" i="20"/>
  <c r="F2024" i="20"/>
  <c r="F2025" i="20"/>
  <c r="F2026" i="20"/>
  <c r="F2027" i="20"/>
  <c r="F2028" i="20"/>
  <c r="F2029" i="20"/>
  <c r="F2030" i="20"/>
  <c r="F2031" i="20"/>
  <c r="F2032" i="20"/>
  <c r="F2033" i="20"/>
  <c r="F2034" i="20"/>
  <c r="F2035" i="20"/>
  <c r="F2036" i="20"/>
  <c r="F2037" i="20"/>
  <c r="F2038" i="20"/>
  <c r="F2039" i="20"/>
  <c r="F2040" i="20"/>
  <c r="F2041" i="20"/>
  <c r="F2042" i="20"/>
  <c r="F2043" i="20"/>
  <c r="F2044" i="20"/>
  <c r="F2045" i="20"/>
  <c r="F2046" i="20"/>
  <c r="F2047" i="20"/>
  <c r="F2048" i="20"/>
  <c r="F2049" i="20"/>
  <c r="F2050" i="20"/>
  <c r="F2051" i="20"/>
  <c r="F2052" i="20"/>
  <c r="F2053" i="20"/>
  <c r="F2054" i="20"/>
  <c r="F2055" i="20"/>
  <c r="F2056" i="20"/>
  <c r="F2057" i="20"/>
  <c r="F2058" i="20"/>
  <c r="F2059" i="20"/>
  <c r="F2060" i="20"/>
  <c r="F2061" i="20"/>
  <c r="F2062" i="20"/>
  <c r="F2063" i="20"/>
  <c r="F2064" i="20"/>
  <c r="F2065" i="20"/>
  <c r="F2066" i="20"/>
  <c r="F2067" i="20"/>
  <c r="F2068" i="20"/>
  <c r="F2069" i="20"/>
  <c r="F2070" i="20"/>
  <c r="F2071" i="20"/>
  <c r="F2072" i="20"/>
  <c r="F2073" i="20"/>
  <c r="F2074" i="20"/>
  <c r="F2075" i="20"/>
  <c r="F2076" i="20"/>
  <c r="F2077" i="20"/>
  <c r="F2078" i="20"/>
  <c r="F2079" i="20"/>
  <c r="F2080" i="20"/>
  <c r="F2081" i="20"/>
  <c r="F2082" i="20"/>
  <c r="F2083" i="20"/>
  <c r="F2084" i="20"/>
  <c r="F2085" i="20"/>
  <c r="F2086" i="20"/>
  <c r="F2087" i="20"/>
  <c r="F2088" i="20"/>
  <c r="F2089" i="20"/>
  <c r="F2090" i="20"/>
  <c r="F2091" i="20"/>
  <c r="F2092" i="20"/>
  <c r="F2093" i="20"/>
  <c r="F2094" i="20"/>
  <c r="F2095" i="20"/>
  <c r="F2096" i="20"/>
  <c r="F2097" i="20"/>
  <c r="F2098" i="20"/>
  <c r="F2099" i="20"/>
  <c r="F2100" i="20"/>
  <c r="F2101" i="20"/>
  <c r="F2102" i="20"/>
  <c r="F2103" i="20"/>
  <c r="F2104" i="20"/>
  <c r="F2105" i="20"/>
  <c r="F2106" i="20"/>
  <c r="F2107" i="20"/>
  <c r="F2108" i="20"/>
  <c r="F2109" i="20"/>
  <c r="F2110" i="20"/>
  <c r="F2111" i="20"/>
  <c r="F2112" i="20"/>
  <c r="F2113" i="20"/>
  <c r="F2114" i="20"/>
  <c r="F2115" i="20"/>
  <c r="F2116" i="20"/>
  <c r="F2117" i="20"/>
  <c r="F2118" i="20"/>
  <c r="F2119" i="20"/>
  <c r="F2120" i="20"/>
  <c r="F2121" i="20"/>
  <c r="F2122" i="20"/>
  <c r="F2123" i="20"/>
  <c r="F2124" i="20"/>
  <c r="F2125" i="20"/>
  <c r="F2126" i="20"/>
  <c r="F2127" i="20"/>
  <c r="F2128" i="20"/>
  <c r="F2129" i="20"/>
  <c r="F2130" i="20"/>
  <c r="F2131" i="20"/>
  <c r="F2132" i="20"/>
  <c r="F2133" i="20"/>
  <c r="F2134" i="20"/>
  <c r="F2135" i="20"/>
  <c r="F2136" i="20"/>
  <c r="F2137" i="20"/>
  <c r="F2138" i="20"/>
  <c r="F2139" i="20"/>
  <c r="F2140" i="20"/>
  <c r="F2141" i="20"/>
  <c r="F2142" i="20"/>
  <c r="F2143" i="20"/>
  <c r="F2144" i="20"/>
  <c r="F2145" i="20"/>
  <c r="F2146" i="20"/>
  <c r="F2147" i="20"/>
  <c r="F2148" i="20"/>
  <c r="F2149" i="20"/>
  <c r="F2150" i="20"/>
  <c r="F2151" i="20"/>
  <c r="F2152" i="20"/>
  <c r="F2153" i="20"/>
  <c r="F2154" i="20"/>
  <c r="F2155" i="20"/>
  <c r="F2156" i="20"/>
  <c r="F2157" i="20"/>
  <c r="F2158" i="20"/>
  <c r="F2159" i="20"/>
  <c r="F2160" i="20"/>
  <c r="F2161" i="20"/>
  <c r="F2162" i="20"/>
  <c r="F2163" i="20"/>
  <c r="F2164" i="20"/>
  <c r="F2165" i="20"/>
  <c r="F2166" i="20"/>
  <c r="F2167" i="20"/>
  <c r="F2168" i="20"/>
  <c r="F2169" i="20"/>
  <c r="F2170" i="20"/>
  <c r="F2171" i="20"/>
  <c r="F2172" i="20"/>
  <c r="F2173" i="20"/>
  <c r="F2174" i="20"/>
  <c r="F2175" i="20"/>
  <c r="F2176" i="20"/>
  <c r="F2177" i="20"/>
  <c r="F2178" i="20"/>
  <c r="F2179" i="20"/>
  <c r="F2180" i="20"/>
  <c r="F2181" i="20"/>
  <c r="F2182" i="20"/>
  <c r="F2183" i="20"/>
  <c r="F2184" i="20"/>
  <c r="F2185" i="20"/>
  <c r="F2186" i="20"/>
  <c r="F2187" i="20"/>
  <c r="F2188" i="20"/>
  <c r="F2189" i="20"/>
  <c r="F2190" i="20"/>
  <c r="F2191" i="20"/>
  <c r="F2192" i="20"/>
  <c r="F2193" i="20"/>
  <c r="F2194" i="20"/>
  <c r="F2195" i="20"/>
  <c r="F2196" i="20"/>
  <c r="F2197" i="20"/>
  <c r="F2198" i="20"/>
  <c r="F2199" i="20"/>
  <c r="F2200" i="20"/>
  <c r="F2201" i="20"/>
  <c r="F2202" i="20"/>
  <c r="F2203" i="20"/>
  <c r="F2204" i="20"/>
  <c r="F2205" i="20"/>
  <c r="F2206" i="20"/>
  <c r="F2207" i="20"/>
  <c r="F2208" i="20"/>
  <c r="F2209" i="20"/>
  <c r="F2210" i="20"/>
  <c r="F2211" i="20"/>
  <c r="F2212" i="20"/>
  <c r="F2213" i="20"/>
  <c r="F2214" i="20"/>
  <c r="F2215" i="20"/>
  <c r="F2216" i="20"/>
  <c r="F2217" i="20"/>
  <c r="F2218" i="20"/>
  <c r="F2219" i="20"/>
  <c r="F2220" i="20"/>
  <c r="F2221" i="20"/>
  <c r="F2222" i="20"/>
  <c r="F2223" i="20"/>
  <c r="F2224" i="20"/>
  <c r="F2225" i="20"/>
  <c r="F2226" i="20"/>
  <c r="F2227" i="20"/>
  <c r="F2228" i="20"/>
  <c r="F2229" i="20"/>
  <c r="F2230" i="20"/>
  <c r="F2231" i="20"/>
  <c r="F2232" i="20"/>
  <c r="F2233" i="20"/>
  <c r="F2234" i="20"/>
  <c r="F2235" i="20"/>
  <c r="F2236" i="20"/>
  <c r="F2237" i="20"/>
  <c r="F2238" i="20"/>
  <c r="F2239" i="20"/>
  <c r="F2240" i="20"/>
  <c r="F2241" i="20"/>
  <c r="F2242" i="20"/>
  <c r="F2243" i="20"/>
  <c r="F2244" i="20"/>
  <c r="F2245" i="20"/>
  <c r="F2246" i="20"/>
  <c r="F2247" i="20"/>
  <c r="F2248" i="20"/>
  <c r="F2249" i="20"/>
  <c r="F2250" i="20"/>
  <c r="F2251" i="20"/>
  <c r="F2252" i="20"/>
  <c r="F2253" i="20"/>
  <c r="F2254" i="20"/>
  <c r="F2255" i="20"/>
  <c r="F2256" i="20"/>
  <c r="F2257" i="20"/>
  <c r="F2258" i="20"/>
  <c r="F2259" i="20"/>
  <c r="F2260" i="20"/>
  <c r="F2261" i="20"/>
  <c r="F2262" i="20"/>
  <c r="F2263" i="20"/>
  <c r="F2264" i="20"/>
  <c r="F2265" i="20"/>
  <c r="F2266" i="20"/>
  <c r="F2267" i="20"/>
  <c r="F2268" i="20"/>
  <c r="F2269" i="20"/>
  <c r="F2270" i="20"/>
  <c r="F2271" i="20"/>
  <c r="F2272" i="20"/>
  <c r="F2273" i="20"/>
  <c r="F2274" i="20"/>
  <c r="F2275" i="20"/>
  <c r="F2276" i="20"/>
  <c r="F2277" i="20"/>
  <c r="F2278" i="20"/>
  <c r="F2279" i="20"/>
  <c r="F2280" i="20"/>
  <c r="F2281" i="20"/>
  <c r="F2282" i="20"/>
  <c r="F2283" i="20"/>
  <c r="F2284" i="20"/>
  <c r="F2285" i="20"/>
  <c r="F2286" i="20"/>
  <c r="F2287" i="20"/>
  <c r="F2288" i="20"/>
  <c r="F2289" i="20"/>
  <c r="F2290" i="20"/>
  <c r="F2291" i="20"/>
  <c r="F2292" i="20"/>
  <c r="F2293" i="20"/>
  <c r="F2294" i="20"/>
  <c r="F2295" i="20"/>
  <c r="F2296" i="20"/>
  <c r="F2297" i="20"/>
  <c r="F2298" i="20"/>
  <c r="F2299" i="20"/>
  <c r="F2300" i="20"/>
  <c r="F2301" i="20"/>
  <c r="F2302" i="20"/>
  <c r="F2303" i="20"/>
  <c r="F2304" i="20"/>
  <c r="F2305" i="20"/>
  <c r="F2306" i="20"/>
  <c r="F2307" i="20"/>
  <c r="F2308" i="20"/>
  <c r="F2309" i="20"/>
  <c r="F2310" i="20"/>
  <c r="F2311" i="20"/>
  <c r="F2312" i="20"/>
  <c r="F2313" i="20"/>
  <c r="F2314" i="20"/>
  <c r="F2315" i="20"/>
  <c r="F2316" i="20"/>
  <c r="F2317" i="20"/>
  <c r="F2318" i="20"/>
  <c r="F2319" i="20"/>
  <c r="F2320" i="20"/>
  <c r="F2321" i="20"/>
  <c r="F2322" i="20"/>
  <c r="F2323" i="20"/>
  <c r="F2324" i="20"/>
  <c r="F2325" i="20"/>
  <c r="F2326" i="20"/>
  <c r="F2327" i="20"/>
  <c r="F2328" i="20"/>
  <c r="F2329" i="20"/>
  <c r="F2330" i="20"/>
  <c r="F2331" i="20"/>
  <c r="F2332" i="20"/>
  <c r="F2333" i="20"/>
  <c r="F2334" i="20"/>
  <c r="F2335" i="20"/>
  <c r="F2336" i="20"/>
  <c r="F2337" i="20"/>
  <c r="F2338" i="20"/>
  <c r="F2339" i="20"/>
  <c r="F2340" i="20"/>
  <c r="F2341" i="20"/>
  <c r="F2342" i="20"/>
  <c r="F2343" i="20"/>
  <c r="F2344" i="20"/>
  <c r="F2345" i="20"/>
  <c r="F2346" i="20"/>
  <c r="F2347" i="20"/>
  <c r="F2348" i="20"/>
  <c r="F2349" i="20"/>
  <c r="F2350" i="20"/>
  <c r="F2351" i="20"/>
  <c r="F2352" i="20"/>
  <c r="F2353" i="20"/>
  <c r="F2354" i="20"/>
  <c r="F2355" i="20"/>
  <c r="F2356" i="20"/>
  <c r="F2357" i="20"/>
  <c r="F2358" i="20"/>
  <c r="F2359" i="20"/>
  <c r="F2360" i="20"/>
  <c r="F2361" i="20"/>
  <c r="F2362" i="20"/>
  <c r="F2363" i="20"/>
  <c r="F2364" i="20"/>
  <c r="F2365" i="20"/>
  <c r="F2366" i="20"/>
  <c r="F2367" i="20"/>
  <c r="F2368" i="20"/>
  <c r="F2369" i="20"/>
  <c r="F2370" i="20"/>
  <c r="F2371" i="20"/>
  <c r="F2372" i="20"/>
  <c r="F2373" i="20"/>
  <c r="F2374" i="20"/>
  <c r="F2375" i="20"/>
  <c r="F2376" i="20"/>
  <c r="F2377" i="20"/>
  <c r="F2378" i="20"/>
  <c r="F2379" i="20"/>
  <c r="F2380" i="20"/>
  <c r="F2381" i="20"/>
  <c r="F2382" i="20"/>
  <c r="F2383" i="20"/>
  <c r="F2384" i="20"/>
  <c r="F2385" i="20"/>
  <c r="F2386" i="20"/>
  <c r="F2387" i="20"/>
  <c r="F2388" i="20"/>
  <c r="F2389" i="20"/>
  <c r="F2390" i="20"/>
  <c r="F2391" i="20"/>
  <c r="F2392" i="20"/>
  <c r="F2393" i="20"/>
  <c r="F2394" i="20"/>
  <c r="F2395" i="20"/>
  <c r="F2396" i="20"/>
  <c r="F2397" i="20"/>
  <c r="F2398" i="20"/>
  <c r="F2399" i="20"/>
  <c r="F2400" i="20"/>
  <c r="F2401" i="20"/>
  <c r="F2402" i="20"/>
  <c r="F2403" i="20"/>
  <c r="F2404" i="20"/>
  <c r="F2405" i="20"/>
  <c r="F2406" i="20"/>
  <c r="F2407" i="20"/>
  <c r="F2408" i="20"/>
  <c r="F2409" i="20"/>
  <c r="F2410" i="20"/>
  <c r="F2411" i="20"/>
  <c r="F2412" i="20"/>
  <c r="F2413" i="20"/>
  <c r="F2414" i="20"/>
  <c r="F2415" i="20"/>
  <c r="F2416" i="20"/>
  <c r="F2417" i="20"/>
  <c r="F2418" i="20"/>
  <c r="F2419" i="20"/>
  <c r="F2420" i="20"/>
  <c r="F2421" i="20"/>
  <c r="F2422" i="20"/>
  <c r="F2423" i="20"/>
  <c r="F2424" i="20"/>
  <c r="F2425" i="20"/>
  <c r="F2426" i="20"/>
  <c r="F2427" i="20"/>
  <c r="F2428" i="20"/>
  <c r="F2429" i="20"/>
  <c r="F2430" i="20"/>
  <c r="F2431" i="20"/>
  <c r="F2432" i="20"/>
  <c r="F2433" i="20"/>
  <c r="F2434" i="20"/>
  <c r="F2435" i="20"/>
  <c r="F2436" i="20"/>
  <c r="F2437" i="20"/>
  <c r="F2438" i="20"/>
  <c r="F2439" i="20"/>
  <c r="F2440" i="20"/>
  <c r="F2441" i="20"/>
  <c r="F2442" i="20"/>
  <c r="F2443" i="20"/>
  <c r="F2444" i="20"/>
  <c r="F2445" i="20"/>
  <c r="F2446" i="20"/>
  <c r="F2447" i="20"/>
  <c r="F2448" i="20"/>
  <c r="F2449" i="20"/>
  <c r="F2450" i="20"/>
  <c r="F2451" i="20"/>
  <c r="F2452" i="20"/>
  <c r="F2453" i="20"/>
  <c r="F2454" i="20"/>
  <c r="F2455" i="20"/>
  <c r="F2456" i="20"/>
  <c r="F2457" i="20"/>
  <c r="F2458" i="20"/>
  <c r="F2459" i="20"/>
  <c r="F2460" i="20"/>
  <c r="F2461" i="20"/>
  <c r="F2462" i="20"/>
  <c r="F2463" i="20"/>
  <c r="F2464" i="20"/>
  <c r="F2465" i="20"/>
  <c r="F2466" i="20"/>
  <c r="F2467" i="20"/>
  <c r="F2468" i="20"/>
  <c r="F2469" i="20"/>
  <c r="F2470" i="20"/>
  <c r="F2471" i="20"/>
  <c r="F2472" i="20"/>
  <c r="F2473" i="20"/>
  <c r="F2474" i="20"/>
  <c r="F2475" i="20"/>
  <c r="F2476" i="20"/>
  <c r="F2477" i="20"/>
  <c r="F2478" i="20"/>
  <c r="F2479" i="20"/>
  <c r="F2480" i="20"/>
  <c r="F2481" i="20"/>
  <c r="F2482" i="20"/>
  <c r="F2483" i="20"/>
  <c r="F2484" i="20"/>
  <c r="F2485" i="20"/>
  <c r="F2486" i="20"/>
  <c r="F2487" i="20"/>
  <c r="F2488" i="20"/>
  <c r="F2489" i="20"/>
  <c r="F2490" i="20"/>
  <c r="F2491" i="20"/>
  <c r="F2492" i="20"/>
  <c r="F2493" i="20"/>
  <c r="F2494" i="20"/>
  <c r="F2495" i="20"/>
  <c r="F2496" i="20"/>
  <c r="F2497" i="20"/>
  <c r="F2498" i="20"/>
  <c r="F2499" i="20"/>
  <c r="F2500" i="20"/>
  <c r="F2501" i="20"/>
  <c r="F2502" i="20"/>
  <c r="F2503" i="20"/>
  <c r="F2504" i="20"/>
  <c r="F2505" i="20"/>
  <c r="F2506" i="20"/>
  <c r="F2507" i="20"/>
  <c r="F2508" i="20"/>
  <c r="F2509" i="20"/>
  <c r="F2510" i="20"/>
  <c r="F2511" i="20"/>
  <c r="F2512" i="20"/>
  <c r="F2513" i="20"/>
  <c r="F2514" i="20"/>
  <c r="F2515" i="20"/>
  <c r="F2516" i="20"/>
  <c r="F2517" i="20"/>
  <c r="F2518" i="20"/>
  <c r="F2519" i="20"/>
  <c r="F2520" i="20"/>
  <c r="F2521" i="20"/>
  <c r="F2522" i="20"/>
  <c r="F2523" i="20"/>
  <c r="F2524" i="20"/>
  <c r="F2525" i="20"/>
  <c r="F2526" i="20"/>
  <c r="F2527" i="20"/>
  <c r="F2528" i="20"/>
  <c r="F2529" i="20"/>
  <c r="F2530" i="20"/>
  <c r="F2531" i="20"/>
  <c r="F2532" i="20"/>
  <c r="F2533" i="20"/>
  <c r="F2534" i="20"/>
  <c r="F2535" i="20"/>
  <c r="F2536" i="20"/>
  <c r="F2537" i="20"/>
  <c r="F2538" i="20"/>
  <c r="F2539" i="20"/>
  <c r="F2540" i="20"/>
  <c r="F2541" i="20"/>
  <c r="F2542" i="20"/>
  <c r="F2543" i="20"/>
  <c r="F2544" i="20"/>
  <c r="F2545" i="20"/>
  <c r="F2546" i="20"/>
  <c r="F2547" i="20"/>
  <c r="F2548" i="20"/>
  <c r="F2549" i="20"/>
  <c r="F2550" i="20"/>
  <c r="F2551" i="20"/>
  <c r="F2552" i="20"/>
  <c r="F2553" i="20"/>
  <c r="F2554" i="20"/>
  <c r="F2555" i="20"/>
  <c r="F2556" i="20"/>
  <c r="F2557" i="20"/>
  <c r="F2558" i="20"/>
  <c r="F2559" i="20"/>
  <c r="F2560" i="20"/>
  <c r="F2561" i="20"/>
  <c r="F2562" i="20"/>
  <c r="F2563" i="20"/>
  <c r="F2564" i="20"/>
  <c r="F2565" i="20"/>
  <c r="F2566" i="20"/>
  <c r="F2567" i="20"/>
  <c r="F2568" i="20"/>
  <c r="F2569" i="20"/>
  <c r="F2570" i="20"/>
  <c r="F2571" i="20"/>
  <c r="F2572" i="20"/>
  <c r="F2573" i="20"/>
  <c r="F2574" i="20"/>
  <c r="F2575" i="20"/>
  <c r="F2576" i="20"/>
  <c r="F2577" i="20"/>
  <c r="F2578" i="20"/>
  <c r="F2579" i="20"/>
  <c r="F2580" i="20"/>
  <c r="F2581" i="20"/>
  <c r="F2582" i="20"/>
  <c r="F2583" i="20"/>
  <c r="F2584" i="20"/>
  <c r="F2585" i="20"/>
  <c r="F2586" i="20"/>
  <c r="F2587" i="20"/>
  <c r="F2588" i="20"/>
  <c r="F2589" i="20"/>
  <c r="F2590" i="20"/>
  <c r="F2591" i="20"/>
  <c r="F2592" i="20"/>
  <c r="F2593" i="20"/>
  <c r="F2594" i="20"/>
  <c r="F2595" i="20"/>
  <c r="F2596" i="20"/>
  <c r="F2597" i="20"/>
  <c r="F2598" i="20"/>
  <c r="F2599" i="20"/>
  <c r="F2600" i="20"/>
  <c r="F2601" i="20"/>
  <c r="F2602" i="20"/>
  <c r="F2603" i="20"/>
  <c r="F2604" i="20"/>
  <c r="F2605" i="20"/>
  <c r="F2606" i="20"/>
  <c r="F2607" i="20"/>
  <c r="F2608" i="20"/>
  <c r="F2609" i="20"/>
  <c r="F2610" i="20"/>
  <c r="F2611" i="20"/>
  <c r="F2612" i="20"/>
  <c r="F2613" i="20"/>
  <c r="F2614" i="20"/>
  <c r="F2615" i="20"/>
  <c r="F2616" i="20"/>
  <c r="F2617" i="20"/>
  <c r="F2618" i="20"/>
  <c r="F2619" i="20"/>
  <c r="F2620" i="20"/>
  <c r="F2621" i="20"/>
  <c r="F2622" i="20"/>
  <c r="F2623" i="20"/>
  <c r="F2624" i="20"/>
  <c r="F2625" i="20"/>
  <c r="F2626" i="20"/>
  <c r="F2627" i="20"/>
  <c r="F2628" i="20"/>
  <c r="F2629" i="20"/>
  <c r="F2630" i="20"/>
  <c r="F2631" i="20"/>
  <c r="F2632" i="20"/>
  <c r="F2633" i="20"/>
  <c r="F2634" i="20"/>
  <c r="F2635" i="20"/>
  <c r="F2636" i="20"/>
  <c r="F2637" i="20"/>
  <c r="F2638" i="20"/>
  <c r="F2639" i="20"/>
  <c r="F2640" i="20"/>
  <c r="F2641" i="20"/>
  <c r="F2642" i="20"/>
  <c r="F2643" i="20"/>
  <c r="F2644" i="20"/>
  <c r="F2645" i="20"/>
  <c r="F2646" i="20"/>
  <c r="F2647" i="20"/>
  <c r="F2648" i="20"/>
  <c r="F2649" i="20"/>
  <c r="F2650" i="20"/>
  <c r="F2651" i="20"/>
  <c r="F2652" i="20"/>
  <c r="F2653" i="20"/>
  <c r="F2654" i="20"/>
  <c r="F2655" i="20"/>
  <c r="F2656" i="20"/>
  <c r="F2657" i="20"/>
  <c r="F2658" i="20"/>
  <c r="F2659" i="20"/>
  <c r="F2660" i="20"/>
  <c r="F2661" i="20"/>
  <c r="F2662" i="20"/>
  <c r="F2663" i="20"/>
  <c r="F2664" i="20"/>
  <c r="F2665" i="20"/>
  <c r="F2666" i="20"/>
  <c r="F2667" i="20"/>
  <c r="F2668" i="20"/>
  <c r="F2669" i="20"/>
  <c r="F2670" i="20"/>
  <c r="F2671" i="20"/>
  <c r="F2672" i="20"/>
  <c r="F2673" i="20"/>
  <c r="F2674" i="20"/>
  <c r="F2675" i="20"/>
  <c r="F2676" i="20"/>
  <c r="F2677" i="20"/>
  <c r="F2678" i="20"/>
  <c r="F2679" i="20"/>
  <c r="F2680" i="20"/>
  <c r="F2681" i="20"/>
  <c r="F2682" i="20"/>
  <c r="F2683" i="20"/>
  <c r="F2684" i="20"/>
  <c r="F2685" i="20"/>
  <c r="F2686" i="20"/>
  <c r="F2687" i="20"/>
  <c r="F2688" i="20"/>
  <c r="F2689" i="20"/>
  <c r="F2690" i="20"/>
  <c r="F2691" i="20"/>
  <c r="F2692" i="20"/>
  <c r="F2693" i="20"/>
  <c r="F2694" i="20"/>
  <c r="F2695" i="20"/>
  <c r="F2696" i="20"/>
  <c r="F2697" i="20"/>
  <c r="F2698" i="20"/>
  <c r="F2699" i="20"/>
  <c r="F2700" i="20"/>
  <c r="F2701" i="20"/>
  <c r="F2702" i="20"/>
  <c r="F2703" i="20"/>
  <c r="F2704" i="20"/>
  <c r="F2705" i="20"/>
  <c r="F2706" i="20"/>
  <c r="F2707" i="20"/>
  <c r="F2708" i="20"/>
  <c r="F2709" i="20"/>
  <c r="F2710" i="20"/>
  <c r="F2711" i="20"/>
  <c r="F2712" i="20"/>
  <c r="F2713" i="20"/>
  <c r="F2714" i="20"/>
  <c r="F2715" i="20"/>
  <c r="F2716" i="20"/>
  <c r="F2717" i="20"/>
  <c r="F2718" i="20"/>
  <c r="F2719" i="20"/>
  <c r="F2720" i="20"/>
  <c r="F2721" i="20"/>
  <c r="F2722" i="20"/>
  <c r="F2723" i="20"/>
  <c r="F2724" i="20"/>
  <c r="F2725" i="20"/>
  <c r="F2726" i="20"/>
  <c r="F2727" i="20"/>
  <c r="F2728" i="20"/>
  <c r="F2729" i="20"/>
  <c r="F2730" i="20"/>
  <c r="F2731" i="20"/>
  <c r="F2732" i="20"/>
  <c r="F2733" i="20"/>
  <c r="F2734" i="20"/>
  <c r="F2735" i="20"/>
  <c r="F2736" i="20"/>
  <c r="F2737" i="20"/>
  <c r="F2738" i="20"/>
  <c r="F2739" i="20"/>
  <c r="F2740" i="20"/>
  <c r="F2741" i="20"/>
  <c r="F2742" i="20"/>
  <c r="F2743" i="20"/>
  <c r="F2744" i="20"/>
  <c r="F2745" i="20"/>
  <c r="F2746" i="20"/>
  <c r="F2747" i="20"/>
  <c r="F2748" i="20"/>
  <c r="F2749" i="20"/>
  <c r="F2750" i="20"/>
  <c r="F2751" i="20"/>
  <c r="F2752" i="20"/>
  <c r="F2753" i="20"/>
  <c r="F2754" i="20"/>
  <c r="F2755" i="20"/>
  <c r="F2756" i="20"/>
  <c r="F2757" i="20"/>
  <c r="F2758" i="20"/>
  <c r="F2759" i="20"/>
  <c r="F2760" i="20"/>
  <c r="F2761" i="20"/>
  <c r="F2762" i="20"/>
  <c r="F2763" i="20"/>
  <c r="F2764" i="20"/>
  <c r="F2765" i="20"/>
  <c r="F2766" i="20"/>
  <c r="F2767" i="20"/>
  <c r="F2768" i="20"/>
  <c r="F2769" i="20"/>
  <c r="F2770" i="20"/>
  <c r="F2771" i="20"/>
  <c r="F2772" i="20"/>
  <c r="F2773" i="20"/>
  <c r="F2774" i="20"/>
  <c r="F2775" i="20"/>
  <c r="F2776" i="20"/>
  <c r="F2777" i="20"/>
  <c r="F2778" i="20"/>
  <c r="F2779" i="20"/>
  <c r="F2780" i="20"/>
  <c r="F2781" i="20"/>
  <c r="F2782" i="20"/>
  <c r="F2783" i="20"/>
  <c r="F2784" i="20"/>
  <c r="F2785" i="20"/>
  <c r="F2786" i="20"/>
  <c r="F2787" i="20"/>
  <c r="F2788" i="20"/>
  <c r="F2789" i="20"/>
  <c r="F2790" i="20"/>
  <c r="F2791" i="20"/>
  <c r="F2792" i="20"/>
  <c r="F2793" i="20"/>
  <c r="F2794" i="20"/>
  <c r="F2795" i="20"/>
  <c r="F2796" i="20"/>
  <c r="F2797" i="20"/>
  <c r="F2798" i="20"/>
  <c r="F2799" i="20"/>
  <c r="F2800" i="20"/>
  <c r="F2801" i="20"/>
  <c r="F2802" i="20"/>
  <c r="F2803" i="20"/>
  <c r="F2804" i="20"/>
  <c r="F2805" i="20"/>
  <c r="F2806" i="20"/>
  <c r="F2807" i="20"/>
  <c r="F2808" i="20"/>
  <c r="F2809" i="20"/>
  <c r="F2810" i="20"/>
  <c r="F2811" i="20"/>
  <c r="F2812" i="20"/>
  <c r="F2813" i="20"/>
  <c r="F2814" i="20"/>
  <c r="F2815" i="20"/>
  <c r="F2816" i="20"/>
  <c r="F2817" i="20"/>
  <c r="F2818" i="20"/>
  <c r="F2819" i="20"/>
  <c r="F2820" i="20"/>
  <c r="F2821" i="20"/>
  <c r="F2822" i="20"/>
  <c r="F2823" i="20"/>
  <c r="F2824" i="20"/>
  <c r="F2825" i="20"/>
  <c r="F2826" i="20"/>
  <c r="F2827" i="20"/>
  <c r="F2828" i="20"/>
  <c r="F2829" i="20"/>
  <c r="F2830" i="20"/>
  <c r="F2831" i="20"/>
  <c r="F2832" i="20"/>
  <c r="F2833" i="20"/>
  <c r="F2834" i="20"/>
  <c r="F2835" i="20"/>
  <c r="F2836" i="20"/>
  <c r="F2837" i="20"/>
  <c r="F2838" i="20"/>
  <c r="F2839" i="20"/>
  <c r="F2840" i="20"/>
  <c r="F2841" i="20"/>
  <c r="F2842" i="20"/>
  <c r="F2843" i="20"/>
  <c r="F2844" i="20"/>
  <c r="F2845" i="20"/>
  <c r="F2846" i="20"/>
  <c r="F2847" i="20"/>
  <c r="F2848" i="20"/>
  <c r="F2849" i="20"/>
  <c r="F2850" i="20"/>
  <c r="F2851" i="20"/>
  <c r="F2852" i="20"/>
  <c r="F2853" i="20"/>
  <c r="F2854" i="20"/>
  <c r="F2855" i="20"/>
  <c r="F2856" i="20"/>
  <c r="F2857" i="20"/>
  <c r="F2858" i="20"/>
  <c r="F2859" i="20"/>
  <c r="F2860" i="20"/>
  <c r="F2861" i="20"/>
  <c r="F2862" i="20"/>
  <c r="F2863" i="20"/>
  <c r="F2864" i="20"/>
  <c r="F2865" i="20"/>
  <c r="F2866" i="20"/>
  <c r="F2867" i="20"/>
  <c r="F2868" i="20"/>
  <c r="F2869" i="20"/>
  <c r="F2870" i="20"/>
  <c r="F2871" i="20"/>
  <c r="F2872" i="20"/>
  <c r="F2873" i="20"/>
  <c r="F2874" i="20"/>
  <c r="F2875" i="20"/>
  <c r="F2876" i="20"/>
  <c r="F2877" i="20"/>
  <c r="F2878" i="20"/>
  <c r="F2879" i="20"/>
  <c r="F2880" i="20"/>
  <c r="F2881" i="20"/>
  <c r="F2882" i="20"/>
  <c r="F2883" i="20"/>
  <c r="F2884" i="20"/>
  <c r="F2885" i="20"/>
  <c r="F2886" i="20"/>
  <c r="F2887" i="20"/>
  <c r="F2888" i="20"/>
  <c r="F2889" i="20"/>
  <c r="F2890" i="20"/>
  <c r="F2891" i="20"/>
  <c r="F2892" i="20"/>
  <c r="F2893" i="20"/>
  <c r="F2894" i="20"/>
  <c r="F2895" i="20"/>
  <c r="F2896" i="20"/>
  <c r="F2897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1522" i="20"/>
  <c r="D1523" i="20"/>
  <c r="D1524" i="20"/>
  <c r="D1525" i="20"/>
  <c r="D1526" i="20"/>
  <c r="D1527" i="20"/>
  <c r="D1528" i="20"/>
  <c r="D1529" i="20"/>
  <c r="D1530" i="20"/>
  <c r="D1531" i="20"/>
  <c r="D1532" i="20"/>
  <c r="D1533" i="20"/>
  <c r="D1534" i="20"/>
  <c r="D1535" i="20"/>
  <c r="D1536" i="20"/>
  <c r="D1537" i="20"/>
  <c r="D1538" i="20"/>
  <c r="D1539" i="20"/>
  <c r="D1540" i="20"/>
  <c r="D1541" i="20"/>
  <c r="D1542" i="20"/>
  <c r="D1543" i="20"/>
  <c r="D1544" i="20"/>
  <c r="D1545" i="20"/>
  <c r="D1546" i="20"/>
  <c r="D1547" i="20"/>
  <c r="D1548" i="20"/>
  <c r="D1549" i="20"/>
  <c r="D1550" i="20"/>
  <c r="D1551" i="20"/>
  <c r="D1552" i="20"/>
  <c r="D1553" i="20"/>
  <c r="D1554" i="20"/>
  <c r="D1555" i="20"/>
  <c r="D1556" i="20"/>
  <c r="D1557" i="20"/>
  <c r="D1558" i="20"/>
  <c r="D1559" i="20"/>
  <c r="D1560" i="20"/>
  <c r="D1561" i="20"/>
  <c r="D1562" i="20"/>
  <c r="D1563" i="20"/>
  <c r="D1564" i="20"/>
  <c r="D1565" i="20"/>
  <c r="D1566" i="20"/>
  <c r="D1567" i="20"/>
  <c r="D1568" i="20"/>
  <c r="D1569" i="20"/>
  <c r="D1570" i="20"/>
  <c r="D1571" i="20"/>
  <c r="D1572" i="20"/>
  <c r="D1573" i="20"/>
  <c r="D1574" i="20"/>
  <c r="D1575" i="20"/>
  <c r="D1576" i="20"/>
  <c r="D1577" i="20"/>
  <c r="D1578" i="20"/>
  <c r="D1579" i="20"/>
  <c r="D1580" i="20"/>
  <c r="D1581" i="20"/>
  <c r="D1582" i="20"/>
  <c r="D1583" i="20"/>
  <c r="D1584" i="20"/>
  <c r="D1585" i="20"/>
  <c r="D1586" i="20"/>
  <c r="D1587" i="20"/>
  <c r="D1588" i="20"/>
  <c r="D1589" i="20"/>
  <c r="D1590" i="20"/>
  <c r="D1591" i="20"/>
  <c r="D1592" i="20"/>
  <c r="D1593" i="20"/>
  <c r="D1594" i="20"/>
  <c r="D1595" i="20"/>
  <c r="D1596" i="20"/>
  <c r="D1597" i="20"/>
  <c r="D1598" i="20"/>
  <c r="D1599" i="20"/>
  <c r="D1600" i="20"/>
  <c r="D1601" i="20"/>
  <c r="D1602" i="20"/>
  <c r="D1603" i="20"/>
  <c r="D1604" i="20"/>
  <c r="D1605" i="20"/>
  <c r="D1606" i="20"/>
  <c r="D1607" i="20"/>
  <c r="D1608" i="20"/>
  <c r="D1609" i="20"/>
  <c r="D1610" i="20"/>
  <c r="D1611" i="20"/>
  <c r="D1612" i="20"/>
  <c r="D1613" i="20"/>
  <c r="D1614" i="20"/>
  <c r="D1615" i="20"/>
  <c r="D1616" i="20"/>
  <c r="D1617" i="20"/>
  <c r="D1618" i="20"/>
  <c r="D1619" i="20"/>
  <c r="D1620" i="20"/>
  <c r="D1621" i="20"/>
  <c r="D1622" i="20"/>
  <c r="D1623" i="20"/>
  <c r="D1624" i="20"/>
  <c r="D1625" i="20"/>
  <c r="D1626" i="20"/>
  <c r="D1627" i="20"/>
  <c r="D1628" i="20"/>
  <c r="D1629" i="20"/>
  <c r="D1630" i="20"/>
  <c r="D1631" i="20"/>
  <c r="D1632" i="20"/>
  <c r="D1633" i="20"/>
  <c r="D1634" i="20"/>
  <c r="D1635" i="20"/>
  <c r="D1636" i="20"/>
  <c r="D1637" i="20"/>
  <c r="D1638" i="20"/>
  <c r="D1639" i="20"/>
  <c r="D1640" i="20"/>
  <c r="D1641" i="20"/>
  <c r="D1642" i="20"/>
  <c r="D1643" i="20"/>
  <c r="D1644" i="20"/>
  <c r="D1645" i="20"/>
  <c r="D1646" i="20"/>
  <c r="D1647" i="20"/>
  <c r="D1648" i="20"/>
  <c r="D1649" i="20"/>
  <c r="D1650" i="20"/>
  <c r="D1651" i="20"/>
  <c r="D1652" i="20"/>
  <c r="D1653" i="20"/>
  <c r="D1654" i="20"/>
  <c r="D1655" i="20"/>
  <c r="D1656" i="20"/>
  <c r="D1657" i="20"/>
  <c r="D1658" i="20"/>
  <c r="D1659" i="20"/>
  <c r="D1660" i="20"/>
  <c r="D1661" i="20"/>
  <c r="D1662" i="20"/>
  <c r="D1663" i="20"/>
  <c r="D1664" i="20"/>
  <c r="D1665" i="20"/>
  <c r="D1666" i="20"/>
  <c r="D1667" i="20"/>
  <c r="D1668" i="20"/>
  <c r="D1669" i="20"/>
  <c r="D1670" i="20"/>
  <c r="D1671" i="20"/>
  <c r="D1672" i="20"/>
  <c r="D1673" i="20"/>
  <c r="D1674" i="20"/>
  <c r="D1675" i="20"/>
  <c r="D1676" i="20"/>
  <c r="D1677" i="20"/>
  <c r="D1678" i="20"/>
  <c r="D1679" i="20"/>
  <c r="D1680" i="20"/>
  <c r="D1681" i="20"/>
  <c r="D1682" i="20"/>
  <c r="D1683" i="20"/>
  <c r="D1684" i="20"/>
  <c r="D1685" i="20"/>
  <c r="D1686" i="20"/>
  <c r="D1687" i="20"/>
  <c r="D1688" i="20"/>
  <c r="D1689" i="20"/>
  <c r="D1690" i="20"/>
  <c r="D1691" i="20"/>
  <c r="D1692" i="20"/>
  <c r="D1693" i="20"/>
  <c r="D1694" i="20"/>
  <c r="D1695" i="20"/>
  <c r="D1696" i="20"/>
  <c r="D1697" i="20"/>
  <c r="D1698" i="20"/>
  <c r="D1699" i="20"/>
  <c r="D1700" i="20"/>
  <c r="D1701" i="20"/>
  <c r="D1702" i="20"/>
  <c r="D1703" i="20"/>
  <c r="D1704" i="20"/>
  <c r="D1705" i="20"/>
  <c r="D1706" i="20"/>
  <c r="D1707" i="20"/>
  <c r="D1708" i="20"/>
  <c r="D1709" i="20"/>
  <c r="D1710" i="20"/>
  <c r="D1711" i="20"/>
  <c r="D1712" i="20"/>
  <c r="D1713" i="20"/>
  <c r="D1714" i="20"/>
  <c r="D1715" i="20"/>
  <c r="D1716" i="20"/>
  <c r="D1717" i="20"/>
  <c r="D1718" i="20"/>
  <c r="D1719" i="20"/>
  <c r="D1720" i="20"/>
  <c r="D1721" i="20"/>
  <c r="D1722" i="20"/>
  <c r="D1723" i="20"/>
  <c r="D1724" i="20"/>
  <c r="D1725" i="20"/>
  <c r="D1726" i="20"/>
  <c r="D1727" i="20"/>
  <c r="D1728" i="20"/>
  <c r="D1729" i="20"/>
  <c r="D1730" i="20"/>
  <c r="D1731" i="20"/>
  <c r="D1732" i="20"/>
  <c r="D1733" i="20"/>
  <c r="D1734" i="20"/>
  <c r="D1735" i="20"/>
  <c r="D1736" i="20"/>
  <c r="D1737" i="20"/>
  <c r="D1738" i="20"/>
  <c r="D1739" i="20"/>
  <c r="D1740" i="20"/>
  <c r="D1741" i="20"/>
  <c r="D1742" i="20"/>
  <c r="D1743" i="20"/>
  <c r="D1744" i="20"/>
  <c r="D1745" i="20"/>
  <c r="D1746" i="20"/>
  <c r="D1747" i="20"/>
  <c r="D1748" i="20"/>
  <c r="D1749" i="20"/>
  <c r="D1750" i="20"/>
  <c r="D1751" i="20"/>
  <c r="D1752" i="20"/>
  <c r="D1753" i="20"/>
  <c r="D1754" i="20"/>
  <c r="D1755" i="20"/>
  <c r="D1756" i="20"/>
  <c r="D1757" i="20"/>
  <c r="D1758" i="20"/>
  <c r="D1759" i="20"/>
  <c r="D1760" i="20"/>
  <c r="D1761" i="20"/>
  <c r="D1762" i="20"/>
  <c r="D1763" i="20"/>
  <c r="D1764" i="20"/>
  <c r="D1765" i="20"/>
  <c r="D1766" i="20"/>
  <c r="D1767" i="20"/>
  <c r="D1768" i="20"/>
  <c r="D1769" i="20"/>
  <c r="D1770" i="20"/>
  <c r="D1771" i="20"/>
  <c r="D1772" i="20"/>
  <c r="D1773" i="20"/>
  <c r="D1774" i="20"/>
  <c r="D1775" i="20"/>
  <c r="D1776" i="20"/>
  <c r="D1777" i="20"/>
  <c r="D1778" i="20"/>
  <c r="D1779" i="20"/>
  <c r="D1780" i="20"/>
  <c r="D1781" i="20"/>
  <c r="D1782" i="20"/>
  <c r="D1783" i="20"/>
  <c r="D1784" i="20"/>
  <c r="D1785" i="20"/>
  <c r="D1786" i="20"/>
  <c r="D1787" i="20"/>
  <c r="D1788" i="20"/>
  <c r="D1789" i="20"/>
  <c r="D1790" i="20"/>
  <c r="D1791" i="20"/>
  <c r="D1792" i="20"/>
  <c r="D1793" i="20"/>
  <c r="D1794" i="20"/>
  <c r="D1795" i="20"/>
  <c r="D1796" i="20"/>
  <c r="D1797" i="20"/>
  <c r="D1798" i="20"/>
  <c r="D1799" i="20"/>
  <c r="D1800" i="20"/>
  <c r="D1801" i="20"/>
  <c r="D1802" i="20"/>
  <c r="D1803" i="20"/>
  <c r="D1804" i="20"/>
  <c r="D1805" i="20"/>
  <c r="D1806" i="20"/>
  <c r="D1807" i="20"/>
  <c r="D1808" i="20"/>
  <c r="D1809" i="20"/>
  <c r="D1810" i="20"/>
  <c r="D1811" i="20"/>
  <c r="D1812" i="20"/>
  <c r="D1813" i="20"/>
  <c r="D1814" i="20"/>
  <c r="D1815" i="20"/>
  <c r="D1816" i="20"/>
  <c r="D1817" i="20"/>
  <c r="D1818" i="20"/>
  <c r="D1819" i="20"/>
  <c r="D1820" i="20"/>
  <c r="D1821" i="20"/>
  <c r="D1822" i="20"/>
  <c r="D1823" i="20"/>
  <c r="D1824" i="20"/>
  <c r="D1825" i="20"/>
  <c r="D1826" i="20"/>
  <c r="D1827" i="20"/>
  <c r="D1828" i="20"/>
  <c r="D1829" i="20"/>
  <c r="D1830" i="20"/>
  <c r="D1831" i="20"/>
  <c r="D1832" i="20"/>
  <c r="D1833" i="20"/>
  <c r="D1834" i="20"/>
  <c r="D1835" i="20"/>
  <c r="D1836" i="20"/>
  <c r="D1837" i="20"/>
  <c r="D1838" i="20"/>
  <c r="D1839" i="20"/>
  <c r="D1840" i="20"/>
  <c r="D1841" i="20"/>
  <c r="D1842" i="20"/>
  <c r="D1843" i="20"/>
  <c r="D1844" i="20"/>
  <c r="D1845" i="20"/>
  <c r="D1846" i="20"/>
  <c r="D1847" i="20"/>
  <c r="D1848" i="20"/>
  <c r="D1849" i="20"/>
  <c r="D1850" i="20"/>
  <c r="D1851" i="20"/>
  <c r="D1852" i="20"/>
  <c r="D1853" i="20"/>
  <c r="D1854" i="20"/>
  <c r="D1855" i="20"/>
  <c r="D1856" i="20"/>
  <c r="D1857" i="20"/>
  <c r="D1858" i="20"/>
  <c r="D1859" i="20"/>
  <c r="D1860" i="20"/>
  <c r="D1861" i="20"/>
  <c r="D1862" i="20"/>
  <c r="D1863" i="20"/>
  <c r="D1864" i="20"/>
  <c r="D1865" i="20"/>
  <c r="D1866" i="20"/>
  <c r="D1867" i="20"/>
  <c r="D1868" i="20"/>
  <c r="D1869" i="20"/>
  <c r="D1870" i="20"/>
  <c r="D1871" i="20"/>
  <c r="D1872" i="20"/>
  <c r="D1873" i="20"/>
  <c r="D1874" i="20"/>
  <c r="D1875" i="20"/>
  <c r="D1876" i="20"/>
  <c r="D1877" i="20"/>
  <c r="D1878" i="20"/>
  <c r="D1879" i="20"/>
  <c r="D1880" i="20"/>
  <c r="D1881" i="20"/>
  <c r="D1882" i="20"/>
  <c r="D1883" i="20"/>
  <c r="D1884" i="20"/>
  <c r="D1885" i="20"/>
  <c r="D1886" i="20"/>
  <c r="D1887" i="20"/>
  <c r="D1888" i="20"/>
  <c r="D1889" i="20"/>
  <c r="D1890" i="20"/>
  <c r="D1891" i="20"/>
  <c r="D1892" i="20"/>
  <c r="D1893" i="20"/>
  <c r="D1894" i="20"/>
  <c r="D1895" i="20"/>
  <c r="D1896" i="20"/>
  <c r="D1897" i="20"/>
  <c r="D1898" i="20"/>
  <c r="D1899" i="20"/>
  <c r="D1900" i="20"/>
  <c r="D1901" i="20"/>
  <c r="D1902" i="20"/>
  <c r="D1903" i="20"/>
  <c r="D1904" i="20"/>
  <c r="D1905" i="20"/>
  <c r="D1906" i="20"/>
  <c r="D1907" i="20"/>
  <c r="D1908" i="20"/>
  <c r="D1909" i="20"/>
  <c r="D1910" i="20"/>
  <c r="D1911" i="20"/>
  <c r="D1912" i="20"/>
  <c r="D1913" i="20"/>
  <c r="D1914" i="20"/>
  <c r="D1915" i="20"/>
  <c r="D1916" i="20"/>
  <c r="D1917" i="20"/>
  <c r="D1918" i="20"/>
  <c r="D1919" i="20"/>
  <c r="D1920" i="20"/>
  <c r="D1921" i="20"/>
  <c r="D1922" i="20"/>
  <c r="D1923" i="20"/>
  <c r="D1924" i="20"/>
  <c r="D1925" i="20"/>
  <c r="D1926" i="20"/>
  <c r="D1927" i="20"/>
  <c r="D1928" i="20"/>
  <c r="D1929" i="20"/>
  <c r="D1930" i="20"/>
  <c r="D1931" i="20"/>
  <c r="D1932" i="20"/>
  <c r="D1933" i="20"/>
  <c r="D1934" i="20"/>
  <c r="D1935" i="20"/>
  <c r="D1936" i="20"/>
  <c r="D1937" i="20"/>
  <c r="D1938" i="20"/>
  <c r="D1939" i="20"/>
  <c r="D1940" i="20"/>
  <c r="D1941" i="20"/>
  <c r="D1942" i="20"/>
  <c r="D1943" i="20"/>
  <c r="D1944" i="20"/>
  <c r="D1945" i="20"/>
  <c r="D1946" i="20"/>
  <c r="D1947" i="20"/>
  <c r="D1948" i="20"/>
  <c r="D1949" i="20"/>
  <c r="D1950" i="20"/>
  <c r="D1951" i="20"/>
  <c r="D1952" i="20"/>
  <c r="D1953" i="20"/>
  <c r="D1954" i="20"/>
  <c r="D1955" i="20"/>
  <c r="D1956" i="20"/>
  <c r="D1957" i="20"/>
  <c r="D1958" i="20"/>
  <c r="D1959" i="20"/>
  <c r="D1960" i="20"/>
  <c r="D1961" i="20"/>
  <c r="D1962" i="20"/>
  <c r="D1963" i="20"/>
  <c r="D1964" i="20"/>
  <c r="D1965" i="20"/>
  <c r="D1966" i="20"/>
  <c r="D1967" i="20"/>
  <c r="D1968" i="20"/>
  <c r="D1969" i="20"/>
  <c r="D1970" i="20"/>
  <c r="D1971" i="20"/>
  <c r="D1972" i="20"/>
  <c r="D1973" i="20"/>
  <c r="D1974" i="20"/>
  <c r="D1975" i="20"/>
  <c r="D1976" i="20"/>
  <c r="D1977" i="20"/>
  <c r="D1978" i="20"/>
  <c r="D1979" i="20"/>
  <c r="D1980" i="20"/>
  <c r="D1981" i="20"/>
  <c r="D1982" i="20"/>
  <c r="D1983" i="20"/>
  <c r="D1984" i="20"/>
  <c r="D1985" i="20"/>
  <c r="D1986" i="20"/>
  <c r="D1987" i="20"/>
  <c r="D1988" i="20"/>
  <c r="D1989" i="20"/>
  <c r="D1990" i="20"/>
  <c r="D1991" i="20"/>
  <c r="D1992" i="20"/>
  <c r="D1993" i="20"/>
  <c r="D1994" i="20"/>
  <c r="D1995" i="20"/>
  <c r="D1996" i="20"/>
  <c r="D1997" i="20"/>
  <c r="D1998" i="20"/>
  <c r="D1999" i="20"/>
  <c r="D2000" i="20"/>
  <c r="D2001" i="20"/>
  <c r="D2002" i="20"/>
  <c r="D2003" i="20"/>
  <c r="D2004" i="20"/>
  <c r="D2005" i="20"/>
  <c r="D2006" i="20"/>
  <c r="D2007" i="20"/>
  <c r="D2008" i="20"/>
  <c r="D2009" i="20"/>
  <c r="D2010" i="20"/>
  <c r="D2011" i="20"/>
  <c r="D2012" i="20"/>
  <c r="D2013" i="20"/>
  <c r="D2014" i="20"/>
  <c r="D2015" i="20"/>
  <c r="D2016" i="20"/>
  <c r="D2017" i="20"/>
  <c r="D2018" i="20"/>
  <c r="D2019" i="20"/>
  <c r="D2020" i="20"/>
  <c r="D2021" i="20"/>
  <c r="D2022" i="20"/>
  <c r="D2023" i="20"/>
  <c r="D2024" i="20"/>
  <c r="D2025" i="20"/>
  <c r="D2026" i="20"/>
  <c r="D2027" i="20"/>
  <c r="D2028" i="20"/>
  <c r="D2029" i="20"/>
  <c r="D2030" i="20"/>
  <c r="D2031" i="20"/>
  <c r="D2032" i="20"/>
  <c r="D2033" i="20"/>
  <c r="D2034" i="20"/>
  <c r="D2035" i="20"/>
  <c r="D2036" i="20"/>
  <c r="D2037" i="20"/>
  <c r="D2038" i="20"/>
  <c r="D2039" i="20"/>
  <c r="D2040" i="20"/>
  <c r="D2041" i="20"/>
  <c r="D2042" i="20"/>
  <c r="D2043" i="20"/>
  <c r="D2044" i="20"/>
  <c r="D2045" i="20"/>
  <c r="D2046" i="20"/>
  <c r="D2047" i="20"/>
  <c r="D2048" i="20"/>
  <c r="D2049" i="20"/>
  <c r="D2050" i="20"/>
  <c r="D2051" i="20"/>
  <c r="D2052" i="20"/>
  <c r="D2053" i="20"/>
  <c r="D2054" i="20"/>
  <c r="D2055" i="20"/>
  <c r="D2056" i="20"/>
  <c r="D2057" i="20"/>
  <c r="D2058" i="20"/>
  <c r="D2059" i="20"/>
  <c r="D2060" i="20"/>
  <c r="D2061" i="20"/>
  <c r="D2062" i="20"/>
  <c r="D2063" i="20"/>
  <c r="D2064" i="20"/>
  <c r="D2065" i="20"/>
  <c r="D2066" i="20"/>
  <c r="D2067" i="20"/>
  <c r="D2068" i="20"/>
  <c r="D2069" i="20"/>
  <c r="D2070" i="20"/>
  <c r="D2071" i="20"/>
  <c r="D2072" i="20"/>
  <c r="D2073" i="20"/>
  <c r="D2074" i="20"/>
  <c r="D2075" i="20"/>
  <c r="D2076" i="20"/>
  <c r="D2077" i="20"/>
  <c r="D2078" i="20"/>
  <c r="D2079" i="20"/>
  <c r="D2080" i="20"/>
  <c r="D2081" i="20"/>
  <c r="D2082" i="20"/>
  <c r="D2083" i="20"/>
  <c r="D2084" i="20"/>
  <c r="D2085" i="20"/>
  <c r="D2086" i="20"/>
  <c r="D2087" i="20"/>
  <c r="D2088" i="20"/>
  <c r="D2089" i="20"/>
  <c r="D2090" i="20"/>
  <c r="D2091" i="20"/>
  <c r="D2092" i="20"/>
  <c r="D2093" i="20"/>
  <c r="D2094" i="20"/>
  <c r="D2095" i="20"/>
  <c r="D2096" i="20"/>
  <c r="D2097" i="20"/>
  <c r="D2098" i="20"/>
  <c r="D2099" i="20"/>
  <c r="D2100" i="20"/>
  <c r="D2101" i="20"/>
  <c r="D2102" i="20"/>
  <c r="D2103" i="20"/>
  <c r="D2104" i="20"/>
  <c r="D2105" i="20"/>
  <c r="D2106" i="20"/>
  <c r="D2107" i="20"/>
  <c r="D2108" i="20"/>
  <c r="D2109" i="20"/>
  <c r="D2110" i="20"/>
  <c r="D2111" i="20"/>
  <c r="D2112" i="20"/>
  <c r="D2113" i="20"/>
  <c r="D2114" i="20"/>
  <c r="D2115" i="20"/>
  <c r="D2116" i="20"/>
  <c r="D2117" i="20"/>
  <c r="D2118" i="20"/>
  <c r="D2119" i="20"/>
  <c r="D2120" i="20"/>
  <c r="D2121" i="20"/>
  <c r="D2122" i="20"/>
  <c r="D2123" i="20"/>
  <c r="D2124" i="20"/>
  <c r="D2125" i="20"/>
  <c r="D2126" i="20"/>
  <c r="D2127" i="20"/>
  <c r="D2128" i="20"/>
  <c r="D2129" i="20"/>
  <c r="D2130" i="20"/>
  <c r="D2131" i="20"/>
  <c r="D2132" i="20"/>
  <c r="D2133" i="20"/>
  <c r="D2134" i="20"/>
  <c r="D2135" i="20"/>
  <c r="D2136" i="20"/>
  <c r="D2137" i="20"/>
  <c r="D2138" i="20"/>
  <c r="D2139" i="20"/>
  <c r="D2140" i="20"/>
  <c r="D2141" i="20"/>
  <c r="D2142" i="20"/>
  <c r="D2143" i="20"/>
  <c r="D2144" i="20"/>
  <c r="D2145" i="20"/>
  <c r="D2146" i="20"/>
  <c r="D2147" i="20"/>
  <c r="D2148" i="20"/>
  <c r="D2149" i="20"/>
  <c r="D2150" i="20"/>
  <c r="D2151" i="20"/>
  <c r="D2152" i="20"/>
  <c r="D2153" i="20"/>
  <c r="D2154" i="20"/>
  <c r="D2155" i="20"/>
  <c r="D2156" i="20"/>
  <c r="D2157" i="20"/>
  <c r="D2158" i="20"/>
  <c r="D2159" i="20"/>
  <c r="D2160" i="20"/>
  <c r="D2161" i="20"/>
  <c r="D2162" i="20"/>
  <c r="D2163" i="20"/>
  <c r="D2164" i="20"/>
  <c r="D2165" i="20"/>
  <c r="D2166" i="20"/>
  <c r="D2167" i="20"/>
  <c r="D2168" i="20"/>
  <c r="D2169" i="20"/>
  <c r="D2170" i="20"/>
  <c r="D2171" i="20"/>
  <c r="D2172" i="20"/>
  <c r="D2173" i="20"/>
  <c r="D2174" i="20"/>
  <c r="D2175" i="20"/>
  <c r="D2176" i="20"/>
  <c r="D2177" i="20"/>
  <c r="D2178" i="20"/>
  <c r="D2179" i="20"/>
  <c r="D2180" i="20"/>
  <c r="D2181" i="20"/>
  <c r="D2182" i="20"/>
  <c r="D2183" i="20"/>
  <c r="D2184" i="20"/>
  <c r="D2185" i="20"/>
  <c r="D2186" i="20"/>
  <c r="D2187" i="20"/>
  <c r="D2188" i="20"/>
  <c r="D2189" i="20"/>
  <c r="D2190" i="20"/>
  <c r="D2191" i="20"/>
  <c r="D2192" i="20"/>
  <c r="D2193" i="20"/>
  <c r="D2194" i="20"/>
  <c r="D2195" i="20"/>
  <c r="D2196" i="20"/>
  <c r="D2197" i="20"/>
  <c r="D2198" i="20"/>
  <c r="D2199" i="20"/>
  <c r="D2200" i="20"/>
  <c r="D2201" i="20"/>
  <c r="D2202" i="20"/>
  <c r="D2203" i="20"/>
  <c r="D2204" i="20"/>
  <c r="D2205" i="20"/>
  <c r="D2206" i="20"/>
  <c r="D2207" i="20"/>
  <c r="D2208" i="20"/>
  <c r="D2209" i="20"/>
  <c r="D2210" i="20"/>
  <c r="D2211" i="20"/>
  <c r="D2212" i="20"/>
  <c r="D2213" i="20"/>
  <c r="D2214" i="20"/>
  <c r="D2215" i="20"/>
  <c r="D2216" i="20"/>
  <c r="D2217" i="20"/>
  <c r="D2218" i="20"/>
  <c r="D2219" i="20"/>
  <c r="D2220" i="20"/>
  <c r="D2221" i="20"/>
  <c r="D2222" i="20"/>
  <c r="D2223" i="20"/>
  <c r="D2224" i="20"/>
  <c r="D2225" i="20"/>
  <c r="D2226" i="20"/>
  <c r="D2227" i="20"/>
  <c r="D2228" i="20"/>
  <c r="D2229" i="20"/>
  <c r="D2230" i="20"/>
  <c r="D2231" i="20"/>
  <c r="D2232" i="20"/>
  <c r="D2233" i="20"/>
  <c r="D2234" i="20"/>
  <c r="D2235" i="20"/>
  <c r="D2236" i="20"/>
  <c r="D2237" i="20"/>
  <c r="D2238" i="20"/>
  <c r="D2239" i="20"/>
  <c r="D2240" i="20"/>
  <c r="D2241" i="20"/>
  <c r="D2242" i="20"/>
  <c r="D2243" i="20"/>
  <c r="D2244" i="20"/>
  <c r="D2245" i="20"/>
  <c r="D2246" i="20"/>
  <c r="D2247" i="20"/>
  <c r="D2248" i="20"/>
  <c r="D2249" i="20"/>
  <c r="D2250" i="20"/>
  <c r="D2251" i="20"/>
  <c r="D2252" i="20"/>
  <c r="D2253" i="20"/>
  <c r="D2254" i="20"/>
  <c r="D2255" i="20"/>
  <c r="D2256" i="20"/>
  <c r="D2257" i="20"/>
  <c r="D2258" i="20"/>
  <c r="D2259" i="20"/>
  <c r="D2260" i="20"/>
  <c r="D2261" i="20"/>
  <c r="D2262" i="20"/>
  <c r="D2263" i="20"/>
  <c r="D2264" i="20"/>
  <c r="D2265" i="20"/>
  <c r="D2266" i="20"/>
  <c r="D2267" i="20"/>
  <c r="D2268" i="20"/>
  <c r="D2269" i="20"/>
  <c r="D2270" i="20"/>
  <c r="D2271" i="20"/>
  <c r="D2272" i="20"/>
  <c r="D2273" i="20"/>
  <c r="D2274" i="20"/>
  <c r="D2275" i="20"/>
  <c r="D2276" i="20"/>
  <c r="D2277" i="20"/>
  <c r="D2278" i="20"/>
  <c r="D2279" i="20"/>
  <c r="D2280" i="20"/>
  <c r="D2281" i="20"/>
  <c r="D2282" i="20"/>
  <c r="D2283" i="20"/>
  <c r="D2284" i="20"/>
  <c r="D2285" i="20"/>
  <c r="D2286" i="20"/>
  <c r="D2287" i="20"/>
  <c r="D2288" i="20"/>
  <c r="D2289" i="20"/>
  <c r="D2290" i="20"/>
  <c r="D2291" i="20"/>
  <c r="D2292" i="20"/>
  <c r="D2293" i="20"/>
  <c r="D2294" i="20"/>
  <c r="D2295" i="20"/>
  <c r="D2296" i="20"/>
  <c r="D2297" i="20"/>
  <c r="D2298" i="20"/>
  <c r="D2299" i="20"/>
  <c r="D2300" i="20"/>
  <c r="D2301" i="20"/>
  <c r="D2302" i="20"/>
  <c r="D2303" i="20"/>
  <c r="D2304" i="20"/>
  <c r="D2305" i="20"/>
  <c r="D2306" i="20"/>
  <c r="D2307" i="20"/>
  <c r="D2308" i="20"/>
  <c r="D2309" i="20"/>
  <c r="D2310" i="20"/>
  <c r="D2311" i="20"/>
  <c r="D2312" i="20"/>
  <c r="D2313" i="20"/>
  <c r="D2314" i="20"/>
  <c r="D2315" i="20"/>
  <c r="D2316" i="20"/>
  <c r="D2317" i="20"/>
  <c r="D2318" i="20"/>
  <c r="D2319" i="20"/>
  <c r="D2320" i="20"/>
  <c r="D2321" i="20"/>
  <c r="D2322" i="20"/>
  <c r="D2323" i="20"/>
  <c r="D2324" i="20"/>
  <c r="D2325" i="20"/>
  <c r="D2326" i="20"/>
  <c r="D2327" i="20"/>
  <c r="D2328" i="20"/>
  <c r="D2329" i="20"/>
  <c r="D2330" i="20"/>
  <c r="D2331" i="20"/>
  <c r="D2332" i="20"/>
  <c r="D2333" i="20"/>
  <c r="D2334" i="20"/>
  <c r="D2335" i="20"/>
  <c r="D2336" i="20"/>
  <c r="D2337" i="20"/>
  <c r="D2338" i="20"/>
  <c r="D2339" i="20"/>
  <c r="D2340" i="20"/>
  <c r="D2341" i="20"/>
  <c r="D2342" i="20"/>
  <c r="D2343" i="20"/>
  <c r="D2344" i="20"/>
  <c r="D2345" i="20"/>
  <c r="D2346" i="20"/>
  <c r="D2347" i="20"/>
  <c r="D2348" i="20"/>
  <c r="D2349" i="20"/>
  <c r="D2350" i="20"/>
  <c r="D2351" i="20"/>
  <c r="D2352" i="20"/>
  <c r="D2353" i="20"/>
  <c r="D2354" i="20"/>
  <c r="D2355" i="20"/>
  <c r="D2356" i="20"/>
  <c r="D2357" i="20"/>
  <c r="D2358" i="20"/>
  <c r="D2359" i="20"/>
  <c r="D2360" i="20"/>
  <c r="D2361" i="20"/>
  <c r="D2362" i="20"/>
  <c r="D2363" i="20"/>
  <c r="D2364" i="20"/>
  <c r="D2365" i="20"/>
  <c r="D2366" i="20"/>
  <c r="D2367" i="20"/>
  <c r="D2368" i="20"/>
  <c r="D2369" i="20"/>
  <c r="D2370" i="20"/>
  <c r="D2371" i="20"/>
  <c r="D2372" i="20"/>
  <c r="D2373" i="20"/>
  <c r="D2374" i="20"/>
  <c r="D2375" i="20"/>
  <c r="D2376" i="20"/>
  <c r="D2377" i="20"/>
  <c r="D2378" i="20"/>
  <c r="D2379" i="20"/>
  <c r="D2380" i="20"/>
  <c r="D2381" i="20"/>
  <c r="D2382" i="20"/>
  <c r="D2383" i="20"/>
  <c r="D2384" i="20"/>
  <c r="D2385" i="20"/>
  <c r="D2386" i="20"/>
  <c r="D2387" i="20"/>
  <c r="D2388" i="20"/>
  <c r="D2389" i="20"/>
  <c r="D2390" i="20"/>
  <c r="D2391" i="20"/>
  <c r="D2392" i="20"/>
  <c r="D2393" i="20"/>
  <c r="D2394" i="20"/>
  <c r="D2395" i="20"/>
  <c r="D2396" i="20"/>
  <c r="D2397" i="20"/>
  <c r="D2398" i="20"/>
  <c r="D2399" i="20"/>
  <c r="D2400" i="20"/>
  <c r="D2401" i="20"/>
  <c r="D2402" i="20"/>
  <c r="D2403" i="20"/>
  <c r="D2404" i="20"/>
  <c r="D2405" i="20"/>
  <c r="D2406" i="20"/>
  <c r="D2407" i="20"/>
  <c r="D2408" i="20"/>
  <c r="D2409" i="20"/>
  <c r="D2410" i="20"/>
  <c r="D2411" i="20"/>
  <c r="D2412" i="20"/>
  <c r="D2413" i="20"/>
  <c r="D2414" i="20"/>
  <c r="D2415" i="20"/>
  <c r="D2416" i="20"/>
  <c r="D2417" i="20"/>
  <c r="D2418" i="20"/>
  <c r="D2419" i="20"/>
  <c r="D2420" i="20"/>
  <c r="D2421" i="20"/>
  <c r="D2422" i="20"/>
  <c r="D2423" i="20"/>
  <c r="D2424" i="20"/>
  <c r="D2425" i="20"/>
  <c r="D2426" i="20"/>
  <c r="D2427" i="20"/>
  <c r="D2428" i="20"/>
  <c r="D2429" i="20"/>
  <c r="D2430" i="20"/>
  <c r="D2431" i="20"/>
  <c r="D2432" i="20"/>
  <c r="D2433" i="20"/>
  <c r="D2434" i="20"/>
  <c r="D2435" i="20"/>
  <c r="D2436" i="20"/>
  <c r="D2437" i="20"/>
  <c r="D2438" i="20"/>
  <c r="D2439" i="20"/>
  <c r="D2440" i="20"/>
  <c r="D2441" i="20"/>
  <c r="D2442" i="20"/>
  <c r="D2443" i="20"/>
  <c r="D2444" i="20"/>
  <c r="D2445" i="20"/>
  <c r="D2446" i="20"/>
  <c r="D2447" i="20"/>
  <c r="D2448" i="20"/>
  <c r="D2449" i="20"/>
  <c r="D2450" i="20"/>
  <c r="D2451" i="20"/>
  <c r="D2452" i="20"/>
  <c r="D2453" i="20"/>
  <c r="D2454" i="20"/>
  <c r="D2455" i="20"/>
  <c r="D2456" i="20"/>
  <c r="D2457" i="20"/>
  <c r="D2458" i="20"/>
  <c r="D2459" i="20"/>
  <c r="D2460" i="20"/>
  <c r="D2461" i="20"/>
  <c r="D2462" i="20"/>
  <c r="D2463" i="20"/>
  <c r="D2464" i="20"/>
  <c r="D2465" i="20"/>
  <c r="D2466" i="20"/>
  <c r="D2467" i="20"/>
  <c r="D2468" i="20"/>
  <c r="D2469" i="20"/>
  <c r="D2470" i="20"/>
  <c r="D2471" i="20"/>
  <c r="D2472" i="20"/>
  <c r="D2473" i="20"/>
  <c r="D2474" i="20"/>
  <c r="D2475" i="20"/>
  <c r="D2476" i="20"/>
  <c r="D2477" i="20"/>
  <c r="D2478" i="20"/>
  <c r="D2479" i="20"/>
  <c r="D2480" i="20"/>
  <c r="D2481" i="20"/>
  <c r="D2482" i="20"/>
  <c r="D2483" i="20"/>
  <c r="D2484" i="20"/>
  <c r="D2485" i="20"/>
  <c r="D2486" i="20"/>
  <c r="D2487" i="20"/>
  <c r="D2488" i="20"/>
  <c r="D2489" i="20"/>
  <c r="D2490" i="20"/>
  <c r="D2491" i="20"/>
  <c r="D2492" i="20"/>
  <c r="D2493" i="20"/>
  <c r="D2494" i="20"/>
  <c r="D2495" i="20"/>
  <c r="D2496" i="20"/>
  <c r="D2497" i="20"/>
  <c r="D2498" i="20"/>
  <c r="D2499" i="20"/>
  <c r="D2500" i="20"/>
  <c r="D2501" i="20"/>
  <c r="D2502" i="20"/>
  <c r="D2503" i="20"/>
  <c r="D2504" i="20"/>
  <c r="D2505" i="20"/>
  <c r="D2506" i="20"/>
  <c r="D2507" i="20"/>
  <c r="D2508" i="20"/>
  <c r="D2509" i="20"/>
  <c r="D2510" i="20"/>
  <c r="D2511" i="20"/>
  <c r="D2512" i="20"/>
  <c r="D2513" i="20"/>
  <c r="D2514" i="20"/>
  <c r="D2515" i="20"/>
  <c r="D2516" i="20"/>
  <c r="D2517" i="20"/>
  <c r="D2518" i="20"/>
  <c r="D2519" i="20"/>
  <c r="D2520" i="20"/>
  <c r="D2521" i="20"/>
  <c r="D2522" i="20"/>
  <c r="D2523" i="20"/>
  <c r="D2524" i="20"/>
  <c r="D2525" i="20"/>
  <c r="D2526" i="20"/>
  <c r="D2527" i="20"/>
  <c r="D2528" i="20"/>
  <c r="D2529" i="20"/>
  <c r="D2530" i="20"/>
  <c r="D2531" i="20"/>
  <c r="D2532" i="20"/>
  <c r="D2533" i="20"/>
  <c r="D2534" i="20"/>
  <c r="D2535" i="20"/>
  <c r="D2536" i="20"/>
  <c r="D2537" i="20"/>
  <c r="D2538" i="20"/>
  <c r="D2539" i="20"/>
  <c r="D2540" i="20"/>
  <c r="D2541" i="20"/>
  <c r="D2542" i="20"/>
  <c r="D2543" i="20"/>
  <c r="D2544" i="20"/>
  <c r="D2545" i="20"/>
  <c r="D2546" i="20"/>
  <c r="D2547" i="20"/>
  <c r="D2548" i="20"/>
  <c r="D2549" i="20"/>
  <c r="D2550" i="20"/>
  <c r="D2551" i="20"/>
  <c r="D2552" i="20"/>
  <c r="D2553" i="20"/>
  <c r="D2554" i="20"/>
  <c r="D2555" i="20"/>
  <c r="D2556" i="20"/>
  <c r="D2557" i="20"/>
  <c r="D2558" i="20"/>
  <c r="D2559" i="20"/>
  <c r="D2560" i="20"/>
  <c r="D2561" i="20"/>
  <c r="D2562" i="20"/>
  <c r="D2563" i="20"/>
  <c r="D2564" i="20"/>
  <c r="D2565" i="20"/>
  <c r="D2566" i="20"/>
  <c r="D2567" i="20"/>
  <c r="D2568" i="20"/>
  <c r="D2569" i="20"/>
  <c r="D2570" i="20"/>
  <c r="D2571" i="20"/>
  <c r="D2572" i="20"/>
  <c r="D2573" i="20"/>
  <c r="D2574" i="20"/>
  <c r="D2575" i="20"/>
  <c r="D2576" i="20"/>
  <c r="D2577" i="20"/>
  <c r="D2578" i="20"/>
  <c r="D2579" i="20"/>
  <c r="D2580" i="20"/>
  <c r="D2581" i="20"/>
  <c r="D2582" i="20"/>
  <c r="D2583" i="20"/>
  <c r="D2584" i="20"/>
  <c r="D2585" i="20"/>
  <c r="D2586" i="20"/>
  <c r="D2587" i="20"/>
  <c r="D2588" i="20"/>
  <c r="D2589" i="20"/>
  <c r="D2590" i="20"/>
  <c r="D2591" i="20"/>
  <c r="D2592" i="20"/>
  <c r="D2593" i="20"/>
  <c r="D2594" i="20"/>
  <c r="D2595" i="20"/>
  <c r="D2596" i="20"/>
  <c r="D2597" i="20"/>
  <c r="D2598" i="20"/>
  <c r="D2599" i="20"/>
  <c r="D2600" i="20"/>
  <c r="D2601" i="20"/>
  <c r="D2602" i="20"/>
  <c r="D2603" i="20"/>
  <c r="D2604" i="20"/>
  <c r="D2605" i="20"/>
  <c r="D2606" i="20"/>
  <c r="D2607" i="20"/>
  <c r="D2608" i="20"/>
  <c r="D2609" i="20"/>
  <c r="D2610" i="20"/>
  <c r="D2611" i="20"/>
  <c r="D2612" i="20"/>
  <c r="D2613" i="20"/>
  <c r="D2614" i="20"/>
  <c r="D2615" i="20"/>
  <c r="D2616" i="20"/>
  <c r="D2617" i="20"/>
  <c r="D2618" i="20"/>
  <c r="D2619" i="20"/>
  <c r="D2620" i="20"/>
  <c r="D2621" i="20"/>
  <c r="D2622" i="20"/>
  <c r="D2623" i="20"/>
  <c r="D2624" i="20"/>
  <c r="D2625" i="20"/>
  <c r="D2626" i="20"/>
  <c r="D2627" i="20"/>
  <c r="D2628" i="20"/>
  <c r="D2629" i="20"/>
  <c r="D2630" i="20"/>
  <c r="D2631" i="20"/>
  <c r="D2632" i="20"/>
  <c r="D2633" i="20"/>
  <c r="D2634" i="20"/>
  <c r="D2635" i="20"/>
  <c r="D2636" i="20"/>
  <c r="D2637" i="20"/>
  <c r="D2638" i="20"/>
  <c r="D2639" i="20"/>
  <c r="D2640" i="20"/>
  <c r="D2641" i="20"/>
  <c r="D2642" i="20"/>
  <c r="D2643" i="20"/>
  <c r="D2644" i="20"/>
  <c r="D2645" i="20"/>
  <c r="D2646" i="20"/>
  <c r="D2647" i="20"/>
  <c r="D2648" i="20"/>
  <c r="D2649" i="20"/>
  <c r="D2650" i="20"/>
  <c r="D2651" i="20"/>
  <c r="D2652" i="20"/>
  <c r="D2653" i="20"/>
  <c r="D2654" i="20"/>
  <c r="D2655" i="20"/>
  <c r="D2656" i="20"/>
  <c r="D2657" i="20"/>
  <c r="D2658" i="20"/>
  <c r="D2659" i="20"/>
  <c r="D2660" i="20"/>
  <c r="D2661" i="20"/>
  <c r="D2662" i="20"/>
  <c r="D2663" i="20"/>
  <c r="D2664" i="20"/>
  <c r="D2665" i="20"/>
  <c r="D2666" i="20"/>
  <c r="D2667" i="20"/>
  <c r="D2668" i="20"/>
  <c r="D2669" i="20"/>
  <c r="D2670" i="20"/>
  <c r="D2671" i="20"/>
  <c r="D2672" i="20"/>
  <c r="D2673" i="20"/>
  <c r="D2674" i="20"/>
  <c r="D2675" i="20"/>
  <c r="D2676" i="20"/>
  <c r="D2677" i="20"/>
  <c r="D2678" i="20"/>
  <c r="D2679" i="20"/>
  <c r="D2680" i="20"/>
  <c r="D2681" i="20"/>
  <c r="D2682" i="20"/>
  <c r="D2683" i="20"/>
  <c r="D2684" i="20"/>
  <c r="D2685" i="20"/>
  <c r="D2686" i="20"/>
  <c r="D2687" i="20"/>
  <c r="D2688" i="20"/>
  <c r="D2689" i="20"/>
  <c r="D2690" i="20"/>
  <c r="D2691" i="20"/>
  <c r="D2692" i="20"/>
  <c r="D2693" i="20"/>
  <c r="D2694" i="20"/>
  <c r="D2695" i="20"/>
  <c r="D2696" i="20"/>
  <c r="D2697" i="20"/>
  <c r="D2698" i="20"/>
  <c r="D2699" i="20"/>
  <c r="D2700" i="20"/>
  <c r="D2701" i="20"/>
  <c r="D2702" i="20"/>
  <c r="D2703" i="20"/>
  <c r="D2704" i="20"/>
  <c r="D2705" i="20"/>
  <c r="D2706" i="20"/>
  <c r="D2707" i="20"/>
  <c r="D2708" i="20"/>
  <c r="D2709" i="20"/>
  <c r="D2710" i="20"/>
  <c r="D2711" i="20"/>
  <c r="D2712" i="20"/>
  <c r="D2713" i="20"/>
  <c r="D2714" i="20"/>
  <c r="D2715" i="20"/>
  <c r="D2716" i="20"/>
  <c r="D2717" i="20"/>
  <c r="D2718" i="20"/>
  <c r="D2719" i="20"/>
  <c r="D2720" i="20"/>
  <c r="D2721" i="20"/>
  <c r="D2722" i="20"/>
  <c r="D2723" i="20"/>
  <c r="D2724" i="20"/>
  <c r="D2725" i="20"/>
  <c r="D2726" i="20"/>
  <c r="D2727" i="20"/>
  <c r="D2728" i="20"/>
  <c r="D2729" i="20"/>
  <c r="D2730" i="20"/>
  <c r="D2731" i="20"/>
  <c r="D2732" i="20"/>
  <c r="D2733" i="20"/>
  <c r="D2734" i="20"/>
  <c r="D2735" i="20"/>
  <c r="D2736" i="20"/>
  <c r="D2737" i="20"/>
  <c r="D2738" i="20"/>
  <c r="D2739" i="20"/>
  <c r="D2740" i="20"/>
  <c r="D2741" i="20"/>
  <c r="D2742" i="20"/>
  <c r="D2743" i="20"/>
  <c r="D2744" i="20"/>
  <c r="D2745" i="20"/>
  <c r="D2746" i="20"/>
  <c r="D2747" i="20"/>
  <c r="D2748" i="20"/>
  <c r="D2749" i="20"/>
  <c r="D2750" i="20"/>
  <c r="D2751" i="20"/>
  <c r="D2752" i="20"/>
  <c r="D2753" i="20"/>
  <c r="D2754" i="20"/>
  <c r="D2755" i="20"/>
  <c r="D2756" i="20"/>
  <c r="D2757" i="20"/>
  <c r="D2758" i="20"/>
  <c r="D2759" i="20"/>
  <c r="D2760" i="20"/>
  <c r="D2761" i="20"/>
  <c r="D2762" i="20"/>
  <c r="D2763" i="20"/>
  <c r="D2764" i="20"/>
  <c r="D2765" i="20"/>
  <c r="D2766" i="20"/>
  <c r="D2767" i="20"/>
  <c r="D2768" i="20"/>
  <c r="D2769" i="20"/>
  <c r="D2770" i="20"/>
  <c r="D2771" i="20"/>
  <c r="D2772" i="20"/>
  <c r="D2773" i="20"/>
  <c r="D2774" i="20"/>
  <c r="D2775" i="20"/>
  <c r="D2776" i="20"/>
  <c r="D2777" i="20"/>
  <c r="D2778" i="20"/>
  <c r="D2779" i="20"/>
  <c r="D2780" i="20"/>
  <c r="D2781" i="20"/>
  <c r="D2782" i="20"/>
  <c r="D2783" i="20"/>
  <c r="D2784" i="20"/>
  <c r="D2785" i="20"/>
  <c r="D2786" i="20"/>
  <c r="D2787" i="20"/>
  <c r="D2788" i="20"/>
  <c r="D2789" i="20"/>
  <c r="D2790" i="20"/>
  <c r="D2791" i="20"/>
  <c r="D2792" i="20"/>
  <c r="D2793" i="20"/>
  <c r="D2794" i="20"/>
  <c r="D2795" i="20"/>
  <c r="D2796" i="20"/>
  <c r="D2797" i="20"/>
  <c r="D2798" i="20"/>
  <c r="D2799" i="20"/>
  <c r="D2800" i="20"/>
  <c r="D2801" i="20"/>
  <c r="D2802" i="20"/>
  <c r="D2803" i="20"/>
  <c r="D2804" i="20"/>
  <c r="D2805" i="20"/>
  <c r="D2806" i="20"/>
  <c r="D2807" i="20"/>
  <c r="D2808" i="20"/>
  <c r="D2809" i="20"/>
  <c r="D2810" i="20"/>
  <c r="D2811" i="20"/>
  <c r="D2812" i="20"/>
  <c r="D2813" i="20"/>
  <c r="D2814" i="20"/>
  <c r="D2815" i="20"/>
  <c r="D2816" i="20"/>
  <c r="D2817" i="20"/>
  <c r="D2818" i="20"/>
  <c r="D2819" i="20"/>
  <c r="D2820" i="20"/>
  <c r="D2821" i="20"/>
  <c r="D2822" i="20"/>
  <c r="D2823" i="20"/>
  <c r="D2824" i="20"/>
  <c r="D2825" i="20"/>
  <c r="D2826" i="20"/>
  <c r="D2827" i="20"/>
  <c r="D2828" i="20"/>
  <c r="D2829" i="20"/>
  <c r="D2830" i="20"/>
  <c r="D2831" i="20"/>
  <c r="D2832" i="20"/>
  <c r="D2833" i="20"/>
  <c r="D2834" i="20"/>
  <c r="D2835" i="20"/>
  <c r="D2836" i="20"/>
  <c r="D2837" i="20"/>
  <c r="D2838" i="20"/>
  <c r="D2839" i="20"/>
  <c r="D2840" i="20"/>
  <c r="D2841" i="20"/>
  <c r="D2842" i="20"/>
  <c r="D2843" i="20"/>
  <c r="D2844" i="20"/>
  <c r="D2845" i="20"/>
  <c r="D2846" i="20"/>
  <c r="D2847" i="20"/>
  <c r="D2848" i="20"/>
  <c r="D2849" i="20"/>
  <c r="D2850" i="20"/>
  <c r="D2851" i="20"/>
  <c r="D2852" i="20"/>
  <c r="D2853" i="20"/>
  <c r="D2854" i="20"/>
  <c r="D2855" i="20"/>
  <c r="D2856" i="20"/>
  <c r="D2857" i="20"/>
  <c r="D2858" i="20"/>
  <c r="D2859" i="20"/>
  <c r="D2860" i="20"/>
  <c r="D2861" i="20"/>
  <c r="D2862" i="20"/>
  <c r="D2863" i="20"/>
  <c r="D2864" i="20"/>
  <c r="D2865" i="20"/>
  <c r="D2866" i="20"/>
  <c r="D2867" i="20"/>
  <c r="D2868" i="20"/>
  <c r="D2869" i="20"/>
  <c r="D2870" i="20"/>
  <c r="D2871" i="20"/>
  <c r="D2872" i="20"/>
  <c r="D2873" i="20"/>
  <c r="D2874" i="20"/>
  <c r="D2875" i="20"/>
  <c r="D2876" i="20"/>
  <c r="D2877" i="20"/>
  <c r="D2878" i="20"/>
  <c r="D2879" i="20"/>
  <c r="D2880" i="20"/>
  <c r="D2881" i="20"/>
  <c r="D2882" i="20"/>
  <c r="D2883" i="20"/>
  <c r="D2884" i="20"/>
  <c r="D2885" i="20"/>
  <c r="D2886" i="20"/>
  <c r="D2887" i="20"/>
  <c r="D2888" i="20"/>
  <c r="D2889" i="20"/>
  <c r="D2890" i="20"/>
  <c r="D2891" i="20"/>
  <c r="D2892" i="20"/>
  <c r="D2893" i="20"/>
  <c r="D2894" i="20"/>
  <c r="D2895" i="20"/>
  <c r="D2896" i="20"/>
  <c r="D2897" i="20"/>
  <c r="D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1408" i="20"/>
  <c r="E1409" i="20"/>
  <c r="E1410" i="20"/>
  <c r="E1411" i="20"/>
  <c r="E1412" i="20"/>
  <c r="E1413" i="20"/>
  <c r="E1414" i="20"/>
  <c r="E1415" i="20"/>
  <c r="E1416" i="20"/>
  <c r="E1417" i="20"/>
  <c r="E1418" i="20"/>
  <c r="E1419" i="20"/>
  <c r="E1420" i="20"/>
  <c r="E1421" i="20"/>
  <c r="E1422" i="20"/>
  <c r="E1423" i="20"/>
  <c r="E1424" i="20"/>
  <c r="E1425" i="20"/>
  <c r="E1426" i="20"/>
  <c r="E1427" i="20"/>
  <c r="E1428" i="20"/>
  <c r="E1429" i="20"/>
  <c r="E1430" i="20"/>
  <c r="E1431" i="20"/>
  <c r="E1432" i="20"/>
  <c r="E1433" i="20"/>
  <c r="E1434" i="20"/>
  <c r="E1435" i="20"/>
  <c r="E1436" i="20"/>
  <c r="E1437" i="20"/>
  <c r="E1438" i="20"/>
  <c r="E1439" i="20"/>
  <c r="E1440" i="20"/>
  <c r="E1441" i="20"/>
  <c r="E1442" i="20"/>
  <c r="E1443" i="20"/>
  <c r="E1444" i="20"/>
  <c r="E1445" i="20"/>
  <c r="E1446" i="20"/>
  <c r="E1447" i="20"/>
  <c r="E1448" i="20"/>
  <c r="E1449" i="20"/>
  <c r="E1450" i="20"/>
  <c r="E1451" i="20"/>
  <c r="E1452" i="20"/>
  <c r="E1453" i="20"/>
  <c r="E1454" i="20"/>
  <c r="E1455" i="20"/>
  <c r="E1456" i="20"/>
  <c r="E1457" i="20"/>
  <c r="E1458" i="20"/>
  <c r="E1459" i="20"/>
  <c r="E1460" i="20"/>
  <c r="E1461" i="20"/>
  <c r="E1462" i="20"/>
  <c r="E1463" i="20"/>
  <c r="E1464" i="20"/>
  <c r="E1465" i="20"/>
  <c r="E1466" i="20"/>
  <c r="E1467" i="20"/>
  <c r="E1468" i="20"/>
  <c r="E1469" i="20"/>
  <c r="E1470" i="20"/>
  <c r="E1471" i="20"/>
  <c r="E1472" i="20"/>
  <c r="E1473" i="20"/>
  <c r="E1474" i="20"/>
  <c r="E1475" i="20"/>
  <c r="E1476" i="20"/>
  <c r="E1477" i="20"/>
  <c r="E1478" i="20"/>
  <c r="E1479" i="20"/>
  <c r="E1480" i="20"/>
  <c r="E1481" i="20"/>
  <c r="E1482" i="20"/>
  <c r="E1483" i="20"/>
  <c r="E1484" i="20"/>
  <c r="E1485" i="20"/>
  <c r="E1486" i="20"/>
  <c r="E1487" i="20"/>
  <c r="E1488" i="20"/>
  <c r="E1489" i="20"/>
  <c r="E1490" i="20"/>
  <c r="E1491" i="20"/>
  <c r="E1492" i="20"/>
  <c r="E1493" i="20"/>
  <c r="E1494" i="20"/>
  <c r="E1495" i="20"/>
  <c r="E1496" i="20"/>
  <c r="E1497" i="20"/>
  <c r="E1498" i="20"/>
  <c r="E1499" i="20"/>
  <c r="E1500" i="20"/>
  <c r="E1501" i="20"/>
  <c r="E1502" i="20"/>
  <c r="E1503" i="20"/>
  <c r="E1504" i="20"/>
  <c r="E1505" i="20"/>
  <c r="E1506" i="20"/>
  <c r="E1507" i="20"/>
  <c r="E1508" i="20"/>
  <c r="E1509" i="20"/>
  <c r="E1510" i="20"/>
  <c r="E1511" i="20"/>
  <c r="E1512" i="20"/>
  <c r="E1513" i="20"/>
  <c r="E1514" i="20"/>
  <c r="E1515" i="20"/>
  <c r="E1516" i="20"/>
  <c r="E1517" i="20"/>
  <c r="E1518" i="20"/>
  <c r="E1519" i="20"/>
  <c r="E1520" i="20"/>
  <c r="E1521" i="20"/>
  <c r="E1522" i="20"/>
  <c r="E1523" i="20"/>
  <c r="E1524" i="20"/>
  <c r="E1525" i="20"/>
  <c r="E1526" i="20"/>
  <c r="E1527" i="20"/>
  <c r="E1528" i="20"/>
  <c r="E1529" i="20"/>
  <c r="E1530" i="20"/>
  <c r="E1531" i="20"/>
  <c r="E1532" i="20"/>
  <c r="E1533" i="20"/>
  <c r="E1534" i="20"/>
  <c r="E1535" i="20"/>
  <c r="E1536" i="20"/>
  <c r="E1537" i="20"/>
  <c r="E1538" i="20"/>
  <c r="E1539" i="20"/>
  <c r="E1540" i="20"/>
  <c r="E1541" i="20"/>
  <c r="E1542" i="20"/>
  <c r="E1543" i="20"/>
  <c r="E1544" i="20"/>
  <c r="E1545" i="20"/>
  <c r="E1546" i="20"/>
  <c r="E1547" i="20"/>
  <c r="E1548" i="20"/>
  <c r="E1549" i="20"/>
  <c r="E1550" i="20"/>
  <c r="E1551" i="20"/>
  <c r="E1552" i="20"/>
  <c r="E1553" i="20"/>
  <c r="E1554" i="20"/>
  <c r="E1555" i="20"/>
  <c r="E1556" i="20"/>
  <c r="E1557" i="20"/>
  <c r="E1558" i="20"/>
  <c r="E1559" i="20"/>
  <c r="E1560" i="20"/>
  <c r="E1561" i="20"/>
  <c r="E1562" i="20"/>
  <c r="E1563" i="20"/>
  <c r="E1564" i="20"/>
  <c r="E1565" i="20"/>
  <c r="E1566" i="20"/>
  <c r="E1567" i="20"/>
  <c r="E1568" i="20"/>
  <c r="E1569" i="20"/>
  <c r="E1570" i="20"/>
  <c r="E1571" i="20"/>
  <c r="E1572" i="20"/>
  <c r="E1573" i="20"/>
  <c r="E1574" i="20"/>
  <c r="E1575" i="20"/>
  <c r="E1576" i="20"/>
  <c r="E1577" i="20"/>
  <c r="E1578" i="20"/>
  <c r="E1579" i="20"/>
  <c r="E1580" i="20"/>
  <c r="E1581" i="20"/>
  <c r="E1582" i="20"/>
  <c r="E1583" i="20"/>
  <c r="E1584" i="20"/>
  <c r="E1585" i="20"/>
  <c r="E1586" i="20"/>
  <c r="E1587" i="20"/>
  <c r="E1588" i="20"/>
  <c r="E1589" i="20"/>
  <c r="E1590" i="20"/>
  <c r="E1591" i="20"/>
  <c r="E1592" i="20"/>
  <c r="E1593" i="20"/>
  <c r="E1594" i="20"/>
  <c r="E1595" i="20"/>
  <c r="E1596" i="20"/>
  <c r="E1597" i="20"/>
  <c r="E1598" i="20"/>
  <c r="E1599" i="20"/>
  <c r="E1600" i="20"/>
  <c r="E1601" i="20"/>
  <c r="E1602" i="20"/>
  <c r="E1603" i="20"/>
  <c r="E1604" i="20"/>
  <c r="E1605" i="20"/>
  <c r="E1606" i="20"/>
  <c r="E1607" i="20"/>
  <c r="E1608" i="20"/>
  <c r="E1609" i="20"/>
  <c r="E1610" i="20"/>
  <c r="E1611" i="20"/>
  <c r="E1612" i="20"/>
  <c r="E1613" i="20"/>
  <c r="E1614" i="20"/>
  <c r="E1615" i="20"/>
  <c r="E1616" i="20"/>
  <c r="E1617" i="20"/>
  <c r="E1618" i="20"/>
  <c r="E1619" i="20"/>
  <c r="E1620" i="20"/>
  <c r="E1621" i="20"/>
  <c r="E1622" i="20"/>
  <c r="E1623" i="20"/>
  <c r="E1624" i="20"/>
  <c r="E1625" i="20"/>
  <c r="E1626" i="20"/>
  <c r="E1627" i="20"/>
  <c r="E1628" i="20"/>
  <c r="E1629" i="20"/>
  <c r="E1630" i="20"/>
  <c r="E1631" i="20"/>
  <c r="E1632" i="20"/>
  <c r="E1633" i="20"/>
  <c r="E1634" i="20"/>
  <c r="E1635" i="20"/>
  <c r="E1636" i="20"/>
  <c r="E1637" i="20"/>
  <c r="E1638" i="20"/>
  <c r="E1639" i="20"/>
  <c r="E1640" i="20"/>
  <c r="E1641" i="20"/>
  <c r="E1642" i="20"/>
  <c r="E1643" i="20"/>
  <c r="E1644" i="20"/>
  <c r="E1645" i="20"/>
  <c r="E1646" i="20"/>
  <c r="E1647" i="20"/>
  <c r="E1648" i="20"/>
  <c r="E1649" i="20"/>
  <c r="E1650" i="20"/>
  <c r="E1651" i="20"/>
  <c r="E1652" i="20"/>
  <c r="E1653" i="20"/>
  <c r="E1654" i="20"/>
  <c r="E1655" i="20"/>
  <c r="E1656" i="20"/>
  <c r="E1657" i="20"/>
  <c r="E1658" i="20"/>
  <c r="E1659" i="20"/>
  <c r="E1660" i="20"/>
  <c r="E1661" i="20"/>
  <c r="E1662" i="20"/>
  <c r="E1663" i="20"/>
  <c r="E1664" i="20"/>
  <c r="E1665" i="20"/>
  <c r="E1666" i="20"/>
  <c r="E1667" i="20"/>
  <c r="E1668" i="20"/>
  <c r="E1669" i="20"/>
  <c r="E1670" i="20"/>
  <c r="E1671" i="20"/>
  <c r="E1672" i="20"/>
  <c r="E1673" i="20"/>
  <c r="E1674" i="20"/>
  <c r="E1675" i="20"/>
  <c r="E1676" i="20"/>
  <c r="E1677" i="20"/>
  <c r="E1678" i="20"/>
  <c r="E1679" i="20"/>
  <c r="E1680" i="20"/>
  <c r="E1681" i="20"/>
  <c r="E1682" i="20"/>
  <c r="E1683" i="20"/>
  <c r="E1684" i="20"/>
  <c r="E1685" i="20"/>
  <c r="E1686" i="20"/>
  <c r="E1687" i="20"/>
  <c r="E1688" i="20"/>
  <c r="E1689" i="20"/>
  <c r="E1690" i="20"/>
  <c r="E1691" i="20"/>
  <c r="E1692" i="20"/>
  <c r="E1693" i="20"/>
  <c r="E1694" i="20"/>
  <c r="E1695" i="20"/>
  <c r="E1696" i="20"/>
  <c r="E1697" i="20"/>
  <c r="E1698" i="20"/>
  <c r="E1699" i="20"/>
  <c r="E1700" i="20"/>
  <c r="E1701" i="20"/>
  <c r="E1702" i="20"/>
  <c r="E1703" i="20"/>
  <c r="E1704" i="20"/>
  <c r="E1705" i="20"/>
  <c r="E1706" i="20"/>
  <c r="E1707" i="20"/>
  <c r="E1708" i="20"/>
  <c r="E1709" i="20"/>
  <c r="E1710" i="20"/>
  <c r="E1711" i="20"/>
  <c r="E1712" i="20"/>
  <c r="E1713" i="20"/>
  <c r="E1714" i="20"/>
  <c r="E1715" i="20"/>
  <c r="E1716" i="20"/>
  <c r="E1717" i="20"/>
  <c r="E1718" i="20"/>
  <c r="E1719" i="20"/>
  <c r="E1720" i="20"/>
  <c r="E1721" i="20"/>
  <c r="E1722" i="20"/>
  <c r="E1723" i="20"/>
  <c r="E1724" i="20"/>
  <c r="E1725" i="20"/>
  <c r="E1726" i="20"/>
  <c r="E1727" i="20"/>
  <c r="E1728" i="20"/>
  <c r="E1729" i="20"/>
  <c r="E1730" i="20"/>
  <c r="E1731" i="20"/>
  <c r="E1732" i="20"/>
  <c r="E1733" i="20"/>
  <c r="E1734" i="20"/>
  <c r="E1735" i="20"/>
  <c r="E1736" i="20"/>
  <c r="E1737" i="20"/>
  <c r="E1738" i="20"/>
  <c r="E1739" i="20"/>
  <c r="E1740" i="20"/>
  <c r="E1741" i="20"/>
  <c r="E1742" i="20"/>
  <c r="E1743" i="20"/>
  <c r="E1744" i="20"/>
  <c r="E1745" i="20"/>
  <c r="E1746" i="20"/>
  <c r="E1747" i="20"/>
  <c r="E1748" i="20"/>
  <c r="E1749" i="20"/>
  <c r="E1750" i="20"/>
  <c r="E1751" i="20"/>
  <c r="E1752" i="20"/>
  <c r="E1753" i="20"/>
  <c r="E1754" i="20"/>
  <c r="E1755" i="20"/>
  <c r="E1756" i="20"/>
  <c r="E1757" i="20"/>
  <c r="E1758" i="20"/>
  <c r="E1759" i="20"/>
  <c r="E1760" i="20"/>
  <c r="E1761" i="20"/>
  <c r="E1762" i="20"/>
  <c r="E1763" i="20"/>
  <c r="E1764" i="20"/>
  <c r="E1765" i="20"/>
  <c r="E1766" i="20"/>
  <c r="E1767" i="20"/>
  <c r="E1768" i="20"/>
  <c r="E1769" i="20"/>
  <c r="E1770" i="20"/>
  <c r="E1771" i="20"/>
  <c r="E1772" i="20"/>
  <c r="E1773" i="20"/>
  <c r="E1774" i="20"/>
  <c r="E1775" i="20"/>
  <c r="E1776" i="20"/>
  <c r="E1777" i="20"/>
  <c r="E1778" i="20"/>
  <c r="E1779" i="20"/>
  <c r="E1780" i="20"/>
  <c r="E1781" i="20"/>
  <c r="E1782" i="20"/>
  <c r="E1783" i="20"/>
  <c r="E1784" i="20"/>
  <c r="E1785" i="20"/>
  <c r="E1786" i="20"/>
  <c r="E1787" i="20"/>
  <c r="E1788" i="20"/>
  <c r="E1789" i="20"/>
  <c r="E1790" i="20"/>
  <c r="E1791" i="20"/>
  <c r="E1792" i="20"/>
  <c r="E1793" i="20"/>
  <c r="E1794" i="20"/>
  <c r="E1795" i="20"/>
  <c r="E1796" i="20"/>
  <c r="E1797" i="20"/>
  <c r="E1798" i="20"/>
  <c r="E1799" i="20"/>
  <c r="E1800" i="20"/>
  <c r="E1801" i="20"/>
  <c r="E1802" i="20"/>
  <c r="E1803" i="20"/>
  <c r="E1804" i="20"/>
  <c r="E1805" i="20"/>
  <c r="E1806" i="20"/>
  <c r="E1807" i="20"/>
  <c r="E1808" i="20"/>
  <c r="E1809" i="20"/>
  <c r="E1810" i="20"/>
  <c r="E1811" i="20"/>
  <c r="E1812" i="20"/>
  <c r="E1813" i="20"/>
  <c r="E1814" i="20"/>
  <c r="E1815" i="20"/>
  <c r="E1816" i="20"/>
  <c r="E1817" i="20"/>
  <c r="E1818" i="20"/>
  <c r="E1819" i="20"/>
  <c r="E1820" i="20"/>
  <c r="E1821" i="20"/>
  <c r="E1822" i="20"/>
  <c r="E1823" i="20"/>
  <c r="E1824" i="20"/>
  <c r="E1825" i="20"/>
  <c r="E1826" i="20"/>
  <c r="E1827" i="20"/>
  <c r="E1828" i="20"/>
  <c r="E1829" i="20"/>
  <c r="E1830" i="20"/>
  <c r="E1831" i="20"/>
  <c r="E1832" i="20"/>
  <c r="E1833" i="20"/>
  <c r="E1834" i="20"/>
  <c r="E1835" i="20"/>
  <c r="E1836" i="20"/>
  <c r="E1837" i="20"/>
  <c r="E1838" i="20"/>
  <c r="E1839" i="20"/>
  <c r="E1840" i="20"/>
  <c r="E1841" i="20"/>
  <c r="E1842" i="20"/>
  <c r="E1843" i="20"/>
  <c r="E1844" i="20"/>
  <c r="E1845" i="20"/>
  <c r="E1846" i="20"/>
  <c r="E1847" i="20"/>
  <c r="E1848" i="20"/>
  <c r="E1849" i="20"/>
  <c r="E1850" i="20"/>
  <c r="E1851" i="20"/>
  <c r="E1852" i="20"/>
  <c r="E1853" i="20"/>
  <c r="E1854" i="20"/>
  <c r="E1855" i="20"/>
  <c r="E1856" i="20"/>
  <c r="E1857" i="20"/>
  <c r="E1858" i="20"/>
  <c r="E1859" i="20"/>
  <c r="E1860" i="20"/>
  <c r="E1861" i="20"/>
  <c r="E1862" i="20"/>
  <c r="E1863" i="20"/>
  <c r="E1864" i="20"/>
  <c r="E1865" i="20"/>
  <c r="E1866" i="20"/>
  <c r="E1867" i="20"/>
  <c r="E1868" i="20"/>
  <c r="E1869" i="20"/>
  <c r="E1870" i="20"/>
  <c r="E1871" i="20"/>
  <c r="E1872" i="20"/>
  <c r="E1873" i="20"/>
  <c r="E1874" i="20"/>
  <c r="E1875" i="20"/>
  <c r="E1876" i="20"/>
  <c r="E1877" i="20"/>
  <c r="E1878" i="20"/>
  <c r="E1879" i="20"/>
  <c r="E1880" i="20"/>
  <c r="E1881" i="20"/>
  <c r="E1882" i="20"/>
  <c r="E1883" i="20"/>
  <c r="E1884" i="20"/>
  <c r="E1885" i="20"/>
  <c r="E1886" i="20"/>
  <c r="E1887" i="20"/>
  <c r="E1888" i="20"/>
  <c r="E1889" i="20"/>
  <c r="E1890" i="20"/>
  <c r="E1891" i="20"/>
  <c r="E1892" i="20"/>
  <c r="E1893" i="20"/>
  <c r="E1894" i="20"/>
  <c r="E1895" i="20"/>
  <c r="E1896" i="20"/>
  <c r="E1897" i="20"/>
  <c r="E1898" i="20"/>
  <c r="E1899" i="20"/>
  <c r="E1900" i="20"/>
  <c r="E1901" i="20"/>
  <c r="E1902" i="20"/>
  <c r="E1903" i="20"/>
  <c r="E1904" i="20"/>
  <c r="E1905" i="20"/>
  <c r="E1906" i="20"/>
  <c r="E1907" i="20"/>
  <c r="E1908" i="20"/>
  <c r="E1909" i="20"/>
  <c r="E1910" i="20"/>
  <c r="E1911" i="20"/>
  <c r="E1912" i="20"/>
  <c r="E1913" i="20"/>
  <c r="E1914" i="20"/>
  <c r="E1915" i="20"/>
  <c r="E1916" i="20"/>
  <c r="E1917" i="20"/>
  <c r="E1918" i="20"/>
  <c r="E1919" i="20"/>
  <c r="E1920" i="20"/>
  <c r="E1921" i="20"/>
  <c r="E1922" i="20"/>
  <c r="E1923" i="20"/>
  <c r="E1924" i="20"/>
  <c r="E1925" i="20"/>
  <c r="E1926" i="20"/>
  <c r="E1927" i="20"/>
  <c r="E1928" i="20"/>
  <c r="E1929" i="20"/>
  <c r="E1930" i="20"/>
  <c r="E1931" i="20"/>
  <c r="E1932" i="20"/>
  <c r="E1933" i="20"/>
  <c r="E1934" i="20"/>
  <c r="E1935" i="20"/>
  <c r="E1936" i="20"/>
  <c r="E1937" i="20"/>
  <c r="E1938" i="20"/>
  <c r="E1939" i="20"/>
  <c r="E1940" i="20"/>
  <c r="E1941" i="20"/>
  <c r="E1942" i="20"/>
  <c r="E1943" i="20"/>
  <c r="E1944" i="20"/>
  <c r="E1945" i="20"/>
  <c r="E1946" i="20"/>
  <c r="E1947" i="20"/>
  <c r="E1948" i="20"/>
  <c r="E1949" i="20"/>
  <c r="E1950" i="20"/>
  <c r="E1951" i="20"/>
  <c r="E1952" i="20"/>
  <c r="E1953" i="20"/>
  <c r="E1954" i="20"/>
  <c r="E1955" i="20"/>
  <c r="E1956" i="20"/>
  <c r="E1957" i="20"/>
  <c r="E1958" i="20"/>
  <c r="E1959" i="20"/>
  <c r="E1960" i="20"/>
  <c r="E1961" i="20"/>
  <c r="E1962" i="20"/>
  <c r="E1963" i="20"/>
  <c r="E1964" i="20"/>
  <c r="E1965" i="20"/>
  <c r="E1966" i="20"/>
  <c r="E1967" i="20"/>
  <c r="E1968" i="20"/>
  <c r="E1969" i="20"/>
  <c r="E1970" i="20"/>
  <c r="E1971" i="20"/>
  <c r="E1972" i="20"/>
  <c r="E1973" i="20"/>
  <c r="E1974" i="20"/>
  <c r="E1975" i="20"/>
  <c r="E1976" i="20"/>
  <c r="E1977" i="20"/>
  <c r="E1978" i="20"/>
  <c r="E1979" i="20"/>
  <c r="E1980" i="20"/>
  <c r="E1981" i="20"/>
  <c r="E1982" i="20"/>
  <c r="E1983" i="20"/>
  <c r="E1984" i="20"/>
  <c r="E1985" i="20"/>
  <c r="E1986" i="20"/>
  <c r="E1987" i="20"/>
  <c r="E1988" i="20"/>
  <c r="E1989" i="20"/>
  <c r="E1990" i="20"/>
  <c r="E1991" i="20"/>
  <c r="E1992" i="20"/>
  <c r="E1993" i="20"/>
  <c r="E1994" i="20"/>
  <c r="E1995" i="20"/>
  <c r="E1996" i="20"/>
  <c r="E1997" i="20"/>
  <c r="E1998" i="20"/>
  <c r="E1999" i="20"/>
  <c r="E2000" i="20"/>
  <c r="E2001" i="20"/>
  <c r="E2002" i="20"/>
  <c r="E2003" i="20"/>
  <c r="E2004" i="20"/>
  <c r="E2005" i="20"/>
  <c r="E2006" i="20"/>
  <c r="E2007" i="20"/>
  <c r="E2008" i="20"/>
  <c r="E2009" i="20"/>
  <c r="E2010" i="20"/>
  <c r="E2011" i="20"/>
  <c r="E2012" i="20"/>
  <c r="E2013" i="20"/>
  <c r="E2014" i="20"/>
  <c r="E2015" i="20"/>
  <c r="E2016" i="20"/>
  <c r="E2017" i="20"/>
  <c r="E2018" i="20"/>
  <c r="E2019" i="20"/>
  <c r="E2020" i="20"/>
  <c r="E2021" i="20"/>
  <c r="E2022" i="20"/>
  <c r="E2023" i="20"/>
  <c r="E2024" i="20"/>
  <c r="E2025" i="20"/>
  <c r="E2026" i="20"/>
  <c r="E2027" i="20"/>
  <c r="E2028" i="20"/>
  <c r="E2029" i="20"/>
  <c r="E2030" i="20"/>
  <c r="E2031" i="20"/>
  <c r="E2032" i="20"/>
  <c r="E2033" i="20"/>
  <c r="E2034" i="20"/>
  <c r="E2035" i="20"/>
  <c r="E2036" i="20"/>
  <c r="E2037" i="20"/>
  <c r="E2038" i="20"/>
  <c r="E2039" i="20"/>
  <c r="E2040" i="20"/>
  <c r="E2041" i="20"/>
  <c r="E2042" i="20"/>
  <c r="E2043" i="20"/>
  <c r="E2044" i="20"/>
  <c r="E2045" i="20"/>
  <c r="E2046" i="20"/>
  <c r="E2047" i="20"/>
  <c r="E2048" i="20"/>
  <c r="E2049" i="20"/>
  <c r="E2050" i="20"/>
  <c r="E2051" i="20"/>
  <c r="E2052" i="20"/>
  <c r="E2053" i="20"/>
  <c r="E2054" i="20"/>
  <c r="E2055" i="20"/>
  <c r="E2056" i="20"/>
  <c r="E2057" i="20"/>
  <c r="E2058" i="20"/>
  <c r="E2059" i="20"/>
  <c r="E2060" i="20"/>
  <c r="E2061" i="20"/>
  <c r="E2062" i="20"/>
  <c r="E2063" i="20"/>
  <c r="E2064" i="20"/>
  <c r="E2065" i="20"/>
  <c r="E2066" i="20"/>
  <c r="E2067" i="20"/>
  <c r="E2068" i="20"/>
  <c r="E2069" i="20"/>
  <c r="E2070" i="20"/>
  <c r="E2071" i="20"/>
  <c r="E2072" i="20"/>
  <c r="E2073" i="20"/>
  <c r="E2074" i="20"/>
  <c r="E2075" i="20"/>
  <c r="E2076" i="20"/>
  <c r="E2077" i="20"/>
  <c r="E2078" i="20"/>
  <c r="E2079" i="20"/>
  <c r="E2080" i="20"/>
  <c r="E2081" i="20"/>
  <c r="E2082" i="20"/>
  <c r="E2083" i="20"/>
  <c r="E2084" i="20"/>
  <c r="E2085" i="20"/>
  <c r="E2086" i="20"/>
  <c r="E2087" i="20"/>
  <c r="E2088" i="20"/>
  <c r="E2089" i="20"/>
  <c r="E2090" i="20"/>
  <c r="E2091" i="20"/>
  <c r="E2092" i="20"/>
  <c r="E2093" i="20"/>
  <c r="E2094" i="20"/>
  <c r="E2095" i="20"/>
  <c r="E2096" i="20"/>
  <c r="E2097" i="20"/>
  <c r="E2098" i="20"/>
  <c r="E2099" i="20"/>
  <c r="E2100" i="20"/>
  <c r="E2101" i="20"/>
  <c r="E2102" i="20"/>
  <c r="E2103" i="20"/>
  <c r="E2104" i="20"/>
  <c r="E2105" i="20"/>
  <c r="E2106" i="20"/>
  <c r="E2107" i="20"/>
  <c r="E2108" i="20"/>
  <c r="E2109" i="20"/>
  <c r="E2110" i="20"/>
  <c r="E2111" i="20"/>
  <c r="E2112" i="20"/>
  <c r="E2113" i="20"/>
  <c r="E2114" i="20"/>
  <c r="E2115" i="20"/>
  <c r="E2116" i="20"/>
  <c r="E2117" i="20"/>
  <c r="E2118" i="20"/>
  <c r="E2119" i="20"/>
  <c r="E2120" i="20"/>
  <c r="E2121" i="20"/>
  <c r="E2122" i="20"/>
  <c r="E2123" i="20"/>
  <c r="E2124" i="20"/>
  <c r="E2125" i="20"/>
  <c r="E2126" i="20"/>
  <c r="E2127" i="20"/>
  <c r="E2128" i="20"/>
  <c r="E2129" i="20"/>
  <c r="E2130" i="20"/>
  <c r="E2131" i="20"/>
  <c r="E2132" i="20"/>
  <c r="E2133" i="20"/>
  <c r="E2134" i="20"/>
  <c r="E2135" i="20"/>
  <c r="E2136" i="20"/>
  <c r="E2137" i="20"/>
  <c r="E2138" i="20"/>
  <c r="E2139" i="20"/>
  <c r="E2140" i="20"/>
  <c r="E2141" i="20"/>
  <c r="E2142" i="20"/>
  <c r="E2143" i="20"/>
  <c r="E2144" i="20"/>
  <c r="E2145" i="20"/>
  <c r="E2146" i="20"/>
  <c r="E2147" i="20"/>
  <c r="E2148" i="20"/>
  <c r="E2149" i="20"/>
  <c r="E2150" i="20"/>
  <c r="E2151" i="20"/>
  <c r="E2152" i="20"/>
  <c r="E2153" i="20"/>
  <c r="E2154" i="20"/>
  <c r="E2155" i="20"/>
  <c r="E2156" i="20"/>
  <c r="E2157" i="20"/>
  <c r="E2158" i="20"/>
  <c r="E2159" i="20"/>
  <c r="E2160" i="20"/>
  <c r="E2161" i="20"/>
  <c r="E2162" i="20"/>
  <c r="E2163" i="20"/>
  <c r="E2164" i="20"/>
  <c r="E2165" i="20"/>
  <c r="E2166" i="20"/>
  <c r="E2167" i="20"/>
  <c r="E2168" i="20"/>
  <c r="E2169" i="20"/>
  <c r="E2170" i="20"/>
  <c r="E2171" i="20"/>
  <c r="E2172" i="20"/>
  <c r="E2173" i="20"/>
  <c r="E2174" i="20"/>
  <c r="E2175" i="20"/>
  <c r="E2176" i="20"/>
  <c r="E2177" i="20"/>
  <c r="E2178" i="20"/>
  <c r="E2179" i="20"/>
  <c r="E2180" i="20"/>
  <c r="E2181" i="20"/>
  <c r="E2182" i="20"/>
  <c r="E2183" i="20"/>
  <c r="E2184" i="20"/>
  <c r="E2185" i="20"/>
  <c r="E2186" i="20"/>
  <c r="E2187" i="20"/>
  <c r="E2188" i="20"/>
  <c r="E2189" i="20"/>
  <c r="E2190" i="20"/>
  <c r="E2191" i="20"/>
  <c r="E2192" i="20"/>
  <c r="E2193" i="20"/>
  <c r="E2194" i="20"/>
  <c r="E2195" i="20"/>
  <c r="E2196" i="20"/>
  <c r="E2197" i="20"/>
  <c r="E2198" i="20"/>
  <c r="E2199" i="20"/>
  <c r="E2200" i="20"/>
  <c r="E2201" i="20"/>
  <c r="E2202" i="20"/>
  <c r="E2203" i="20"/>
  <c r="E2204" i="20"/>
  <c r="E2205" i="20"/>
  <c r="E2206" i="20"/>
  <c r="E2207" i="20"/>
  <c r="E2208" i="20"/>
  <c r="E2209" i="20"/>
  <c r="E2210" i="20"/>
  <c r="E2211" i="20"/>
  <c r="E2212" i="20"/>
  <c r="E2213" i="20"/>
  <c r="E2214" i="20"/>
  <c r="E2215" i="20"/>
  <c r="E2216" i="20"/>
  <c r="E2217" i="20"/>
  <c r="E2218" i="20"/>
  <c r="E2219" i="20"/>
  <c r="E2220" i="20"/>
  <c r="E2221" i="20"/>
  <c r="E2222" i="20"/>
  <c r="E2223" i="20"/>
  <c r="E2224" i="20"/>
  <c r="E2225" i="20"/>
  <c r="E2226" i="20"/>
  <c r="E2227" i="20"/>
  <c r="E2228" i="20"/>
  <c r="E2229" i="20"/>
  <c r="E2230" i="20"/>
  <c r="E2231" i="20"/>
  <c r="E2232" i="20"/>
  <c r="E2233" i="20"/>
  <c r="E2234" i="20"/>
  <c r="E2235" i="20"/>
  <c r="E2236" i="20"/>
  <c r="E2237" i="20"/>
  <c r="E2238" i="20"/>
  <c r="E2239" i="20"/>
  <c r="E2240" i="20"/>
  <c r="E2241" i="20"/>
  <c r="E2242" i="20"/>
  <c r="E2243" i="20"/>
  <c r="E2244" i="20"/>
  <c r="E2245" i="20"/>
  <c r="E2246" i="20"/>
  <c r="E2247" i="20"/>
  <c r="E2248" i="20"/>
  <c r="E2249" i="20"/>
  <c r="E2250" i="20"/>
  <c r="E2251" i="20"/>
  <c r="E2252" i="20"/>
  <c r="E2253" i="20"/>
  <c r="E2254" i="20"/>
  <c r="E2255" i="20"/>
  <c r="E2256" i="20"/>
  <c r="E2257" i="20"/>
  <c r="E2258" i="20"/>
  <c r="E2259" i="20"/>
  <c r="E2260" i="20"/>
  <c r="E2261" i="20"/>
  <c r="E2262" i="20"/>
  <c r="E2263" i="20"/>
  <c r="E2264" i="20"/>
  <c r="E2265" i="20"/>
  <c r="E2266" i="20"/>
  <c r="E2267" i="20"/>
  <c r="E2268" i="20"/>
  <c r="E2269" i="20"/>
  <c r="E2270" i="20"/>
  <c r="E2271" i="20"/>
  <c r="E2272" i="20"/>
  <c r="E2273" i="20"/>
  <c r="E2274" i="20"/>
  <c r="E2275" i="20"/>
  <c r="E2276" i="20"/>
  <c r="E2277" i="20"/>
  <c r="E2278" i="20"/>
  <c r="E2279" i="20"/>
  <c r="E2280" i="20"/>
  <c r="E2281" i="20"/>
  <c r="E2282" i="20"/>
  <c r="E2283" i="20"/>
  <c r="E2284" i="20"/>
  <c r="E2285" i="20"/>
  <c r="E2286" i="20"/>
  <c r="E2287" i="20"/>
  <c r="E2288" i="20"/>
  <c r="E2289" i="20"/>
  <c r="E2290" i="20"/>
  <c r="E2291" i="20"/>
  <c r="E2292" i="20"/>
  <c r="E2293" i="20"/>
  <c r="E2294" i="20"/>
  <c r="E2295" i="20"/>
  <c r="E2296" i="20"/>
  <c r="E2297" i="20"/>
  <c r="E2298" i="20"/>
  <c r="E2299" i="20"/>
  <c r="E2300" i="20"/>
  <c r="E2301" i="20"/>
  <c r="E2302" i="20"/>
  <c r="E2303" i="20"/>
  <c r="E2304" i="20"/>
  <c r="E2305" i="20"/>
  <c r="E2306" i="20"/>
  <c r="E2307" i="20"/>
  <c r="E2308" i="20"/>
  <c r="E2309" i="20"/>
  <c r="E2310" i="20"/>
  <c r="E2311" i="20"/>
  <c r="E2312" i="20"/>
  <c r="E2313" i="20"/>
  <c r="E2314" i="20"/>
  <c r="E2315" i="20"/>
  <c r="E2316" i="20"/>
  <c r="E2317" i="20"/>
  <c r="E2318" i="20"/>
  <c r="E2319" i="20"/>
  <c r="E2320" i="20"/>
  <c r="E2321" i="20"/>
  <c r="E2322" i="20"/>
  <c r="E2323" i="20"/>
  <c r="E2324" i="20"/>
  <c r="E2325" i="20"/>
  <c r="E2326" i="20"/>
  <c r="E2327" i="20"/>
  <c r="E2328" i="20"/>
  <c r="E2329" i="20"/>
  <c r="E2330" i="20"/>
  <c r="E2331" i="20"/>
  <c r="E2332" i="20"/>
  <c r="E2333" i="20"/>
  <c r="E2334" i="20"/>
  <c r="E2335" i="20"/>
  <c r="E2336" i="20"/>
  <c r="E2337" i="20"/>
  <c r="E2338" i="20"/>
  <c r="E2339" i="20"/>
  <c r="E2340" i="20"/>
  <c r="E2341" i="20"/>
  <c r="E2342" i="20"/>
  <c r="E2343" i="20"/>
  <c r="E2344" i="20"/>
  <c r="E2345" i="20"/>
  <c r="E2346" i="20"/>
  <c r="E2347" i="20"/>
  <c r="E2348" i="20"/>
  <c r="E2349" i="20"/>
  <c r="E2350" i="20"/>
  <c r="E2351" i="20"/>
  <c r="E2352" i="20"/>
  <c r="E2353" i="20"/>
  <c r="E2354" i="20"/>
  <c r="E2355" i="20"/>
  <c r="E2356" i="20"/>
  <c r="E2357" i="20"/>
  <c r="E2358" i="20"/>
  <c r="E2359" i="20"/>
  <c r="E2360" i="20"/>
  <c r="E2361" i="20"/>
  <c r="E2362" i="20"/>
  <c r="E2363" i="20"/>
  <c r="E2364" i="20"/>
  <c r="E2365" i="20"/>
  <c r="E2366" i="20"/>
  <c r="E2367" i="20"/>
  <c r="E2368" i="20"/>
  <c r="E2369" i="20"/>
  <c r="E2370" i="20"/>
  <c r="E2371" i="20"/>
  <c r="E2372" i="20"/>
  <c r="E2373" i="20"/>
  <c r="E2374" i="20"/>
  <c r="E2375" i="20"/>
  <c r="E2376" i="20"/>
  <c r="E2377" i="20"/>
  <c r="E2378" i="20"/>
  <c r="E2379" i="20"/>
  <c r="E2380" i="20"/>
  <c r="E2381" i="20"/>
  <c r="E2382" i="20"/>
  <c r="E2383" i="20"/>
  <c r="E2384" i="20"/>
  <c r="E2385" i="20"/>
  <c r="E2386" i="20"/>
  <c r="E2387" i="20"/>
  <c r="E2388" i="20"/>
  <c r="E2389" i="20"/>
  <c r="E2390" i="20"/>
  <c r="E2391" i="20"/>
  <c r="E2392" i="20"/>
  <c r="E2393" i="20"/>
  <c r="E2394" i="20"/>
  <c r="E2395" i="20"/>
  <c r="E2396" i="20"/>
  <c r="E2397" i="20"/>
  <c r="E2398" i="20"/>
  <c r="E2399" i="20"/>
  <c r="E2400" i="20"/>
  <c r="E2401" i="20"/>
  <c r="E2402" i="20"/>
  <c r="E2403" i="20"/>
  <c r="E2404" i="20"/>
  <c r="E2405" i="20"/>
  <c r="E2406" i="20"/>
  <c r="E2407" i="20"/>
  <c r="E2408" i="20"/>
  <c r="E2409" i="20"/>
  <c r="E2410" i="20"/>
  <c r="E2411" i="20"/>
  <c r="E2412" i="20"/>
  <c r="E2413" i="20"/>
  <c r="E2414" i="20"/>
  <c r="E2415" i="20"/>
  <c r="E2416" i="20"/>
  <c r="E2417" i="20"/>
  <c r="E2418" i="20"/>
  <c r="E2419" i="20"/>
  <c r="E2420" i="20"/>
  <c r="E2421" i="20"/>
  <c r="E2422" i="20"/>
  <c r="E2423" i="20"/>
  <c r="E2424" i="20"/>
  <c r="E2425" i="20"/>
  <c r="E2426" i="20"/>
  <c r="E2427" i="20"/>
  <c r="E2428" i="20"/>
  <c r="E2429" i="20"/>
  <c r="E2430" i="20"/>
  <c r="E2431" i="20"/>
  <c r="E2432" i="20"/>
  <c r="E2433" i="20"/>
  <c r="E2434" i="20"/>
  <c r="E2435" i="20"/>
  <c r="E2436" i="20"/>
  <c r="E2437" i="20"/>
  <c r="E2438" i="20"/>
  <c r="E2439" i="20"/>
  <c r="E2440" i="20"/>
  <c r="E2441" i="20"/>
  <c r="E2442" i="20"/>
  <c r="E2443" i="20"/>
  <c r="E2444" i="20"/>
  <c r="E2445" i="20"/>
  <c r="E2446" i="20"/>
  <c r="E2447" i="20"/>
  <c r="E2448" i="20"/>
  <c r="E2449" i="20"/>
  <c r="E2450" i="20"/>
  <c r="E2451" i="20"/>
  <c r="E2452" i="20"/>
  <c r="E2453" i="20"/>
  <c r="E2454" i="20"/>
  <c r="E2455" i="20"/>
  <c r="E2456" i="20"/>
  <c r="E2457" i="20"/>
  <c r="E2458" i="20"/>
  <c r="E2459" i="20"/>
  <c r="E2460" i="20"/>
  <c r="E2461" i="20"/>
  <c r="E2462" i="20"/>
  <c r="E2463" i="20"/>
  <c r="E2464" i="20"/>
  <c r="E2465" i="20"/>
  <c r="E2466" i="20"/>
  <c r="E2467" i="20"/>
  <c r="E2468" i="20"/>
  <c r="E2469" i="20"/>
  <c r="E2470" i="20"/>
  <c r="E2471" i="20"/>
  <c r="E2472" i="20"/>
  <c r="E2473" i="20"/>
  <c r="E2474" i="20"/>
  <c r="E2475" i="20"/>
  <c r="E2476" i="20"/>
  <c r="E2477" i="20"/>
  <c r="E2478" i="20"/>
  <c r="E2479" i="20"/>
  <c r="E2480" i="20"/>
  <c r="E2481" i="20"/>
  <c r="E2482" i="20"/>
  <c r="E2483" i="20"/>
  <c r="E2484" i="20"/>
  <c r="E2485" i="20"/>
  <c r="E2486" i="20"/>
  <c r="E2487" i="20"/>
  <c r="E2488" i="20"/>
  <c r="E2489" i="20"/>
  <c r="E2490" i="20"/>
  <c r="E2491" i="20"/>
  <c r="E2492" i="20"/>
  <c r="E2493" i="20"/>
  <c r="E2494" i="20"/>
  <c r="E2495" i="20"/>
  <c r="E2496" i="20"/>
  <c r="E2497" i="20"/>
  <c r="E2498" i="20"/>
  <c r="E2499" i="20"/>
  <c r="E2500" i="20"/>
  <c r="E2501" i="20"/>
  <c r="E2502" i="20"/>
  <c r="E2503" i="20"/>
  <c r="E2504" i="20"/>
  <c r="E2505" i="20"/>
  <c r="E2506" i="20"/>
  <c r="E2507" i="20"/>
  <c r="E2508" i="20"/>
  <c r="E2509" i="20"/>
  <c r="E2510" i="20"/>
  <c r="E2511" i="20"/>
  <c r="E2512" i="20"/>
  <c r="E2513" i="20"/>
  <c r="E2514" i="20"/>
  <c r="E2515" i="20"/>
  <c r="E2516" i="20"/>
  <c r="E2517" i="20"/>
  <c r="E2518" i="20"/>
  <c r="E2519" i="20"/>
  <c r="E2520" i="20"/>
  <c r="E2521" i="20"/>
  <c r="E2522" i="20"/>
  <c r="E2523" i="20"/>
  <c r="E2524" i="20"/>
  <c r="E2525" i="20"/>
  <c r="E2526" i="20"/>
  <c r="E2527" i="20"/>
  <c r="E2528" i="20"/>
  <c r="E2529" i="20"/>
  <c r="E2530" i="20"/>
  <c r="E2531" i="20"/>
  <c r="E2532" i="20"/>
  <c r="E2533" i="20"/>
  <c r="E2534" i="20"/>
  <c r="E2535" i="20"/>
  <c r="E2536" i="20"/>
  <c r="E2537" i="20"/>
  <c r="E2538" i="20"/>
  <c r="E2539" i="20"/>
  <c r="E2540" i="20"/>
  <c r="E2541" i="20"/>
  <c r="E2542" i="20"/>
  <c r="E2543" i="20"/>
  <c r="E2544" i="20"/>
  <c r="E2545" i="20"/>
  <c r="E2546" i="20"/>
  <c r="E2547" i="20"/>
  <c r="E2548" i="20"/>
  <c r="E2549" i="20"/>
  <c r="E2550" i="20"/>
  <c r="E2551" i="20"/>
  <c r="E2552" i="20"/>
  <c r="E2553" i="20"/>
  <c r="E2554" i="20"/>
  <c r="E2555" i="20"/>
  <c r="E2556" i="20"/>
  <c r="E2557" i="20"/>
  <c r="E2558" i="20"/>
  <c r="E2559" i="20"/>
  <c r="E2560" i="20"/>
  <c r="E2561" i="20"/>
  <c r="E2562" i="20"/>
  <c r="E2563" i="20"/>
  <c r="E2564" i="20"/>
  <c r="E2565" i="20"/>
  <c r="E2566" i="20"/>
  <c r="E2567" i="20"/>
  <c r="E2568" i="20"/>
  <c r="E2569" i="20"/>
  <c r="E2570" i="20"/>
  <c r="E2571" i="20"/>
  <c r="E2572" i="20"/>
  <c r="E2573" i="20"/>
  <c r="E2574" i="20"/>
  <c r="E2575" i="20"/>
  <c r="E2576" i="20"/>
  <c r="E2577" i="20"/>
  <c r="E2578" i="20"/>
  <c r="E2579" i="20"/>
  <c r="E2580" i="20"/>
  <c r="E2581" i="20"/>
  <c r="E2582" i="20"/>
  <c r="E2583" i="20"/>
  <c r="E2584" i="20"/>
  <c r="E2585" i="20"/>
  <c r="E2586" i="20"/>
  <c r="E2587" i="20"/>
  <c r="E2588" i="20"/>
  <c r="E2589" i="20"/>
  <c r="E2590" i="20"/>
  <c r="E2591" i="20"/>
  <c r="E2592" i="20"/>
  <c r="E2593" i="20"/>
  <c r="E2594" i="20"/>
  <c r="E2595" i="20"/>
  <c r="E2596" i="20"/>
  <c r="E2597" i="20"/>
  <c r="E2598" i="20"/>
  <c r="E2599" i="20"/>
  <c r="E2600" i="20"/>
  <c r="E2601" i="20"/>
  <c r="E2602" i="20"/>
  <c r="E2603" i="20"/>
  <c r="E2604" i="20"/>
  <c r="E2605" i="20"/>
  <c r="E2606" i="20"/>
  <c r="E2607" i="20"/>
  <c r="E2608" i="20"/>
  <c r="E2609" i="20"/>
  <c r="E2610" i="20"/>
  <c r="E2611" i="20"/>
  <c r="E2612" i="20"/>
  <c r="E2613" i="20"/>
  <c r="E2614" i="20"/>
  <c r="E2615" i="20"/>
  <c r="E2616" i="20"/>
  <c r="E2617" i="20"/>
  <c r="E2618" i="20"/>
  <c r="E2619" i="20"/>
  <c r="E2620" i="20"/>
  <c r="E2621" i="20"/>
  <c r="E2622" i="20"/>
  <c r="E2623" i="20"/>
  <c r="E2624" i="20"/>
  <c r="E2625" i="20"/>
  <c r="E2626" i="20"/>
  <c r="E2627" i="20"/>
  <c r="E2628" i="20"/>
  <c r="E2629" i="20"/>
  <c r="E2630" i="20"/>
  <c r="E2631" i="20"/>
  <c r="E2632" i="20"/>
  <c r="E2633" i="20"/>
  <c r="E2634" i="20"/>
  <c r="E2635" i="20"/>
  <c r="E2636" i="20"/>
  <c r="E2637" i="20"/>
  <c r="E2638" i="20"/>
  <c r="E2639" i="20"/>
  <c r="E2640" i="20"/>
  <c r="E2641" i="20"/>
  <c r="E2642" i="20"/>
  <c r="E2643" i="20"/>
  <c r="E2644" i="20"/>
  <c r="E2645" i="20"/>
  <c r="E2646" i="20"/>
  <c r="E2647" i="20"/>
  <c r="E2648" i="20"/>
  <c r="E2649" i="20"/>
  <c r="E2650" i="20"/>
  <c r="E2651" i="20"/>
  <c r="E2652" i="20"/>
  <c r="E2653" i="20"/>
  <c r="E2654" i="20"/>
  <c r="E2655" i="20"/>
  <c r="E2656" i="20"/>
  <c r="E2657" i="20"/>
  <c r="E2658" i="20"/>
  <c r="E2659" i="20"/>
  <c r="E2660" i="20"/>
  <c r="E2661" i="20"/>
  <c r="E2662" i="20"/>
  <c r="E2663" i="20"/>
  <c r="E2664" i="20"/>
  <c r="E2665" i="20"/>
  <c r="E2666" i="20"/>
  <c r="E2667" i="20"/>
  <c r="E2668" i="20"/>
  <c r="E2669" i="20"/>
  <c r="E2670" i="20"/>
  <c r="E2671" i="20"/>
  <c r="E2672" i="20"/>
  <c r="E2673" i="20"/>
  <c r="E2674" i="20"/>
  <c r="E2675" i="20"/>
  <c r="E2676" i="20"/>
  <c r="E2677" i="20"/>
  <c r="E2678" i="20"/>
  <c r="E2679" i="20"/>
  <c r="E2680" i="20"/>
  <c r="E2681" i="20"/>
  <c r="E2682" i="20"/>
  <c r="E2683" i="20"/>
  <c r="E2684" i="20"/>
  <c r="E2685" i="20"/>
  <c r="E2686" i="20"/>
  <c r="E2687" i="20"/>
  <c r="E2688" i="20"/>
  <c r="E2689" i="20"/>
  <c r="E2690" i="20"/>
  <c r="E2691" i="20"/>
  <c r="E2692" i="20"/>
  <c r="E2693" i="20"/>
  <c r="E2694" i="20"/>
  <c r="E2695" i="20"/>
  <c r="E2696" i="20"/>
  <c r="E2697" i="20"/>
  <c r="E2698" i="20"/>
  <c r="E2699" i="20"/>
  <c r="E2700" i="20"/>
  <c r="E2701" i="20"/>
  <c r="E2702" i="20"/>
  <c r="E2703" i="20"/>
  <c r="E2704" i="20"/>
  <c r="E2705" i="20"/>
  <c r="E2706" i="20"/>
  <c r="E2707" i="20"/>
  <c r="E2708" i="20"/>
  <c r="E2709" i="20"/>
  <c r="E2710" i="20"/>
  <c r="E2711" i="20"/>
  <c r="E2712" i="20"/>
  <c r="E2713" i="20"/>
  <c r="E2714" i="20"/>
  <c r="E2715" i="20"/>
  <c r="E2716" i="20"/>
  <c r="E2717" i="20"/>
  <c r="E2718" i="20"/>
  <c r="E2719" i="20"/>
  <c r="E2720" i="20"/>
  <c r="E2721" i="20"/>
  <c r="E2722" i="20"/>
  <c r="E2723" i="20"/>
  <c r="E2724" i="20"/>
  <c r="E2725" i="20"/>
  <c r="E2726" i="20"/>
  <c r="E2727" i="20"/>
  <c r="E2728" i="20"/>
  <c r="E2729" i="20"/>
  <c r="E2730" i="20"/>
  <c r="E2731" i="20"/>
  <c r="E2732" i="20"/>
  <c r="E2733" i="20"/>
  <c r="E2734" i="20"/>
  <c r="E2735" i="20"/>
  <c r="E2736" i="20"/>
  <c r="E2737" i="20"/>
  <c r="E2738" i="20"/>
  <c r="E2739" i="20"/>
  <c r="E2740" i="20"/>
  <c r="E2741" i="20"/>
  <c r="E2742" i="20"/>
  <c r="E2743" i="20"/>
  <c r="E2744" i="20"/>
  <c r="E2745" i="20"/>
  <c r="E2746" i="20"/>
  <c r="E2747" i="20"/>
  <c r="E2748" i="20"/>
  <c r="E2749" i="20"/>
  <c r="E2750" i="20"/>
  <c r="E2751" i="20"/>
  <c r="E2752" i="20"/>
  <c r="E2753" i="20"/>
  <c r="E2754" i="20"/>
  <c r="E2755" i="20"/>
  <c r="E2756" i="20"/>
  <c r="E2757" i="20"/>
  <c r="E2758" i="20"/>
  <c r="E2759" i="20"/>
  <c r="E2760" i="20"/>
  <c r="E2761" i="20"/>
  <c r="E2762" i="20"/>
  <c r="E2763" i="20"/>
  <c r="E2764" i="20"/>
  <c r="E2765" i="20"/>
  <c r="E2766" i="20"/>
  <c r="E2767" i="20"/>
  <c r="E2768" i="20"/>
  <c r="E2769" i="20"/>
  <c r="E2770" i="20"/>
  <c r="E2771" i="20"/>
  <c r="E2772" i="20"/>
  <c r="E2773" i="20"/>
  <c r="E2774" i="20"/>
  <c r="E2775" i="20"/>
  <c r="E2776" i="20"/>
  <c r="E2777" i="20"/>
  <c r="E2778" i="20"/>
  <c r="E2779" i="20"/>
  <c r="E2780" i="20"/>
  <c r="E2781" i="20"/>
  <c r="E2782" i="20"/>
  <c r="E2783" i="20"/>
  <c r="E2784" i="20"/>
  <c r="E2785" i="20"/>
  <c r="E2786" i="20"/>
  <c r="E2787" i="20"/>
  <c r="E2788" i="20"/>
  <c r="E2789" i="20"/>
  <c r="E2790" i="20"/>
  <c r="E2791" i="20"/>
  <c r="E2792" i="20"/>
  <c r="E2793" i="20"/>
  <c r="E2794" i="20"/>
  <c r="E2795" i="20"/>
  <c r="E2796" i="20"/>
  <c r="E2797" i="20"/>
  <c r="E2798" i="20"/>
  <c r="E2799" i="20"/>
  <c r="E2800" i="20"/>
  <c r="E2801" i="20"/>
  <c r="E2802" i="20"/>
  <c r="E2803" i="20"/>
  <c r="E2804" i="20"/>
  <c r="E2805" i="20"/>
  <c r="E2806" i="20"/>
  <c r="E2807" i="20"/>
  <c r="E2808" i="20"/>
  <c r="E2809" i="20"/>
  <c r="E2810" i="20"/>
  <c r="E2811" i="20"/>
  <c r="E2812" i="20"/>
  <c r="E2813" i="20"/>
  <c r="E2814" i="20"/>
  <c r="E2815" i="20"/>
  <c r="E2816" i="20"/>
  <c r="E2817" i="20"/>
  <c r="E2818" i="20"/>
  <c r="E2819" i="20"/>
  <c r="E2820" i="20"/>
  <c r="E2821" i="20"/>
  <c r="E2822" i="20"/>
  <c r="E2823" i="20"/>
  <c r="E2824" i="20"/>
  <c r="E2825" i="20"/>
  <c r="E2826" i="20"/>
  <c r="E2827" i="20"/>
  <c r="E2828" i="20"/>
  <c r="E2829" i="20"/>
  <c r="E2830" i="20"/>
  <c r="E2831" i="20"/>
  <c r="E2832" i="20"/>
  <c r="E2833" i="20"/>
  <c r="E2834" i="20"/>
  <c r="E2835" i="20"/>
  <c r="E2836" i="20"/>
  <c r="E2837" i="20"/>
  <c r="E2838" i="20"/>
  <c r="E2839" i="20"/>
  <c r="E2840" i="20"/>
  <c r="E2841" i="20"/>
  <c r="E2842" i="20"/>
  <c r="E2843" i="20"/>
  <c r="E2844" i="20"/>
  <c r="E2845" i="20"/>
  <c r="E2846" i="20"/>
  <c r="E2847" i="20"/>
  <c r="E2848" i="20"/>
  <c r="E2849" i="20"/>
  <c r="E2850" i="20"/>
  <c r="E2851" i="20"/>
  <c r="E2852" i="20"/>
  <c r="E2853" i="20"/>
  <c r="E2854" i="20"/>
  <c r="E2855" i="20"/>
  <c r="E2856" i="20"/>
  <c r="E2857" i="20"/>
  <c r="E2858" i="20"/>
  <c r="E2859" i="20"/>
  <c r="E2860" i="20"/>
  <c r="E2861" i="20"/>
  <c r="E2862" i="20"/>
  <c r="E2863" i="20"/>
  <c r="E2864" i="20"/>
  <c r="E2865" i="20"/>
  <c r="E2866" i="20"/>
  <c r="E2867" i="20"/>
  <c r="E2868" i="20"/>
  <c r="E2869" i="20"/>
  <c r="E2870" i="20"/>
  <c r="E2871" i="20"/>
  <c r="E2872" i="20"/>
  <c r="E2873" i="20"/>
  <c r="E2874" i="20"/>
  <c r="E2875" i="20"/>
  <c r="E2876" i="20"/>
  <c r="E2877" i="20"/>
  <c r="E2878" i="20"/>
  <c r="E2879" i="20"/>
  <c r="E2880" i="20"/>
  <c r="E2881" i="20"/>
  <c r="E2882" i="20"/>
  <c r="E2883" i="20"/>
  <c r="E2884" i="20"/>
  <c r="E2885" i="20"/>
  <c r="E2886" i="20"/>
  <c r="E2887" i="20"/>
  <c r="E2888" i="20"/>
  <c r="E2889" i="20"/>
  <c r="E2890" i="20"/>
  <c r="E2891" i="20"/>
  <c r="E2892" i="20"/>
  <c r="E2893" i="20"/>
  <c r="E2894" i="20"/>
  <c r="E2895" i="20"/>
  <c r="E2896" i="20"/>
  <c r="E2897" i="20"/>
  <c r="F2" i="20"/>
  <c r="E2" i="20"/>
  <c r="G2" i="20"/>
  <c r="K2871" i="20"/>
  <c r="U2871" i="20" s="1"/>
  <c r="L2871" i="20"/>
  <c r="W2871" i="20" s="1"/>
  <c r="K2872" i="20"/>
  <c r="U2872" i="20" s="1"/>
  <c r="L2872" i="20"/>
  <c r="W2872" i="20" s="1"/>
  <c r="K2873" i="20"/>
  <c r="U2873" i="20" s="1"/>
  <c r="L2873" i="20"/>
  <c r="W2873" i="20" s="1"/>
  <c r="K2874" i="20"/>
  <c r="U2874" i="20" s="1"/>
  <c r="L2874" i="20"/>
  <c r="W2874" i="20" s="1"/>
  <c r="K2875" i="20"/>
  <c r="U2875" i="20" s="1"/>
  <c r="L2875" i="20"/>
  <c r="W2875" i="20" s="1"/>
  <c r="K2876" i="20"/>
  <c r="U2876" i="20" s="1"/>
  <c r="L2876" i="20"/>
  <c r="W2876" i="20" s="1"/>
  <c r="K2877" i="20"/>
  <c r="U2877" i="20" s="1"/>
  <c r="L2877" i="20"/>
  <c r="W2877" i="20" s="1"/>
  <c r="K2878" i="20"/>
  <c r="U2878" i="20" s="1"/>
  <c r="L2878" i="20"/>
  <c r="W2878" i="20" s="1"/>
  <c r="K2879" i="20"/>
  <c r="U2879" i="20" s="1"/>
  <c r="L2879" i="20"/>
  <c r="W2879" i="20" s="1"/>
  <c r="K2880" i="20"/>
  <c r="U2880" i="20" s="1"/>
  <c r="L2880" i="20"/>
  <c r="W2880" i="20" s="1"/>
  <c r="K2881" i="20"/>
  <c r="U2881" i="20" s="1"/>
  <c r="L2881" i="20"/>
  <c r="W2881" i="20" s="1"/>
  <c r="K2882" i="20"/>
  <c r="U2882" i="20" s="1"/>
  <c r="L2882" i="20"/>
  <c r="W2882" i="20" s="1"/>
  <c r="K2883" i="20"/>
  <c r="U2883" i="20" s="1"/>
  <c r="L2883" i="20"/>
  <c r="W2883" i="20" s="1"/>
  <c r="K2885" i="20"/>
  <c r="U2885" i="20" s="1"/>
  <c r="L2885" i="20"/>
  <c r="W2885" i="20" s="1"/>
  <c r="K2886" i="20"/>
  <c r="U2886" i="20" s="1"/>
  <c r="L2886" i="20"/>
  <c r="W2886" i="20" s="1"/>
  <c r="K2887" i="20"/>
  <c r="U2887" i="20" s="1"/>
  <c r="L2887" i="20"/>
  <c r="W2887" i="20" s="1"/>
  <c r="K2888" i="20"/>
  <c r="U2888" i="20" s="1"/>
  <c r="L2888" i="20"/>
  <c r="W2888" i="20" s="1"/>
  <c r="K2889" i="20"/>
  <c r="U2889" i="20" s="1"/>
  <c r="L2889" i="20"/>
  <c r="W2889" i="20" s="1"/>
  <c r="K2890" i="20"/>
  <c r="U2890" i="20" s="1"/>
  <c r="L2890" i="20"/>
  <c r="W2890" i="20" s="1"/>
  <c r="K2891" i="20"/>
  <c r="U2891" i="20" s="1"/>
  <c r="L2891" i="20"/>
  <c r="W2891" i="20" s="1"/>
  <c r="K2892" i="20"/>
  <c r="U2892" i="20" s="1"/>
  <c r="L2892" i="20"/>
  <c r="W2892" i="20" s="1"/>
  <c r="K2893" i="20"/>
  <c r="U2893" i="20" s="1"/>
  <c r="L2893" i="20"/>
  <c r="W2893" i="20" s="1"/>
  <c r="K2894" i="20"/>
  <c r="U2894" i="20" s="1"/>
  <c r="L2894" i="20"/>
  <c r="W2894" i="20" s="1"/>
  <c r="K2895" i="20"/>
  <c r="U2895" i="20" s="1"/>
  <c r="L2895" i="20"/>
  <c r="W2895" i="20" s="1"/>
  <c r="K2896" i="20"/>
  <c r="U2896" i="20" s="1"/>
  <c r="L2896" i="20"/>
  <c r="W2896" i="20" s="1"/>
  <c r="K2897" i="20"/>
  <c r="U2897" i="20" s="1"/>
  <c r="L2897" i="20"/>
  <c r="W2897" i="20" s="1"/>
  <c r="C20" i="13"/>
  <c r="C43" i="13"/>
  <c r="C60" i="13"/>
  <c r="C61" i="13"/>
  <c r="C83" i="13"/>
  <c r="C84" i="13"/>
  <c r="C97" i="13"/>
  <c r="C98" i="13"/>
  <c r="C99" i="13"/>
  <c r="C100" i="13"/>
  <c r="C105" i="13"/>
  <c r="C106" i="13"/>
  <c r="C107" i="13"/>
  <c r="C108" i="13"/>
  <c r="C113" i="13"/>
  <c r="C114" i="13"/>
  <c r="C115" i="13"/>
  <c r="C116" i="13"/>
  <c r="C121" i="13"/>
  <c r="C122" i="13"/>
  <c r="C123" i="13"/>
  <c r="C124" i="13"/>
  <c r="C125" i="13"/>
  <c r="C129" i="13"/>
  <c r="C130" i="13"/>
  <c r="C131" i="13"/>
  <c r="C132" i="13"/>
  <c r="C137" i="13"/>
  <c r="C138" i="13"/>
  <c r="C139" i="13"/>
  <c r="C140" i="13"/>
  <c r="C145" i="13"/>
  <c r="C146" i="13"/>
  <c r="C147" i="13"/>
  <c r="C148" i="13"/>
  <c r="C149" i="13"/>
  <c r="C153" i="13"/>
  <c r="C154" i="13"/>
  <c r="C155" i="13"/>
  <c r="C156" i="13"/>
  <c r="C161" i="13"/>
  <c r="C162" i="13"/>
  <c r="C163" i="13"/>
  <c r="C164" i="13"/>
  <c r="C169" i="13"/>
  <c r="C170" i="13"/>
  <c r="C171" i="13"/>
  <c r="C172" i="13"/>
  <c r="C177" i="13"/>
  <c r="C178" i="13"/>
  <c r="C179" i="13"/>
  <c r="C180" i="13"/>
  <c r="C183" i="13"/>
  <c r="C187" i="13"/>
  <c r="C188" i="13"/>
  <c r="C189" i="13"/>
  <c r="C191" i="13"/>
  <c r="C195" i="13"/>
  <c r="C196" i="13"/>
  <c r="C211" i="13"/>
  <c r="C212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" i="13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2" i="17"/>
  <c r="C3" i="13"/>
  <c r="C94" i="13"/>
  <c r="C95" i="13"/>
  <c r="C6" i="13"/>
  <c r="C7" i="13"/>
  <c r="C8" i="13"/>
  <c r="C9" i="13"/>
  <c r="C10" i="13"/>
  <c r="C11" i="13"/>
  <c r="C102" i="13"/>
  <c r="C103" i="13"/>
  <c r="C14" i="13"/>
  <c r="C15" i="13"/>
  <c r="C16" i="13"/>
  <c r="C182" i="13"/>
  <c r="C18" i="13"/>
  <c r="C109" i="13"/>
  <c r="C22" i="13"/>
  <c r="C23" i="13"/>
  <c r="C24" i="13"/>
  <c r="C190" i="13"/>
  <c r="C26" i="13"/>
  <c r="C192" i="13"/>
  <c r="C30" i="13"/>
  <c r="C31" i="13"/>
  <c r="C32" i="13"/>
  <c r="C33" i="13"/>
  <c r="C34" i="13"/>
  <c r="C35" i="13"/>
  <c r="C126" i="13"/>
  <c r="C127" i="13"/>
  <c r="C38" i="13"/>
  <c r="C39" i="13"/>
  <c r="C40" i="13"/>
  <c r="C41" i="13"/>
  <c r="C42" i="13"/>
  <c r="C133" i="13"/>
  <c r="C134" i="13"/>
  <c r="C135" i="13"/>
  <c r="C46" i="13"/>
  <c r="C47" i="13"/>
  <c r="C48" i="13"/>
  <c r="C49" i="13"/>
  <c r="C50" i="13"/>
  <c r="C141" i="13"/>
  <c r="C142" i="13"/>
  <c r="C143" i="13"/>
  <c r="C54" i="13"/>
  <c r="C55" i="13"/>
  <c r="C56" i="13"/>
  <c r="C57" i="13"/>
  <c r="C58" i="13"/>
  <c r="C213" i="13"/>
  <c r="C151" i="13"/>
  <c r="C62" i="13"/>
  <c r="C63" i="13"/>
  <c r="C64" i="13"/>
  <c r="C65" i="13"/>
  <c r="C66" i="13"/>
  <c r="C67" i="13"/>
  <c r="C158" i="13"/>
  <c r="C159" i="13"/>
  <c r="C70" i="13"/>
  <c r="C71" i="13"/>
  <c r="C72" i="13"/>
  <c r="C73" i="13"/>
  <c r="C74" i="13"/>
  <c r="C165" i="13"/>
  <c r="C166" i="13"/>
  <c r="C167" i="13"/>
  <c r="C78" i="13"/>
  <c r="C79" i="13"/>
  <c r="C80" i="13"/>
  <c r="C81" i="13"/>
  <c r="C82" i="13"/>
  <c r="C203" i="13"/>
  <c r="C174" i="13"/>
  <c r="C175" i="13"/>
  <c r="C86" i="13"/>
  <c r="C87" i="13"/>
  <c r="C88" i="13"/>
  <c r="C209" i="13"/>
  <c r="C90" i="13"/>
  <c r="C91" i="13"/>
  <c r="C2" i="13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L186" i="11" s="1"/>
  <c r="I79" i="9"/>
  <c r="I80" i="9"/>
  <c r="I81" i="9"/>
  <c r="I82" i="9"/>
  <c r="I83" i="9"/>
  <c r="I84" i="9"/>
  <c r="I85" i="9"/>
  <c r="I86" i="9"/>
  <c r="L202" i="11" s="1"/>
  <c r="I87" i="9"/>
  <c r="I88" i="9"/>
  <c r="I89" i="9"/>
  <c r="I90" i="9"/>
  <c r="I91" i="9"/>
  <c r="I92" i="9"/>
  <c r="L214" i="11" s="1"/>
  <c r="I93" i="9"/>
  <c r="L217" i="11" s="1"/>
  <c r="I94" i="9"/>
  <c r="L218" i="11" s="1"/>
  <c r="I95" i="9"/>
  <c r="L221" i="11" s="1"/>
  <c r="I96" i="9"/>
  <c r="L222" i="11" s="1"/>
  <c r="I97" i="9"/>
  <c r="I98" i="9"/>
  <c r="I99" i="9"/>
  <c r="I100" i="9"/>
  <c r="L230" i="11" s="1"/>
  <c r="I101" i="9"/>
  <c r="L233" i="11" s="1"/>
  <c r="I102" i="9"/>
  <c r="L234" i="11" s="1"/>
  <c r="I103" i="9"/>
  <c r="L237" i="11" s="1"/>
  <c r="I104" i="9"/>
  <c r="L238" i="11" s="1"/>
  <c r="I105" i="9"/>
  <c r="I106" i="9"/>
  <c r="I107" i="9"/>
  <c r="I108" i="9"/>
  <c r="L246" i="11" s="1"/>
  <c r="I109" i="9"/>
  <c r="L249" i="11" s="1"/>
  <c r="I110" i="9"/>
  <c r="L250" i="11" s="1"/>
  <c r="I111" i="9"/>
  <c r="L253" i="11" s="1"/>
  <c r="I112" i="9"/>
  <c r="L254" i="11" s="1"/>
  <c r="I113" i="9"/>
  <c r="I114" i="9"/>
  <c r="I115" i="9"/>
  <c r="I116" i="9"/>
  <c r="L262" i="11" s="1"/>
  <c r="I117" i="9"/>
  <c r="L264" i="11" s="1"/>
  <c r="I118" i="9"/>
  <c r="L267" i="11" s="1"/>
  <c r="I119" i="9"/>
  <c r="L269" i="11" s="1"/>
  <c r="I120" i="9"/>
  <c r="L270" i="11" s="1"/>
  <c r="I121" i="9"/>
  <c r="I122" i="9"/>
  <c r="I123" i="9"/>
  <c r="I124" i="9"/>
  <c r="L278" i="11" s="1"/>
  <c r="I125" i="9"/>
  <c r="L280" i="11" s="1"/>
  <c r="I126" i="9"/>
  <c r="L282" i="11" s="1"/>
  <c r="I127" i="9"/>
  <c r="L285" i="11" s="1"/>
  <c r="I128" i="9"/>
  <c r="L286" i="11" s="1"/>
  <c r="I129" i="9"/>
  <c r="I130" i="9"/>
  <c r="I131" i="9"/>
  <c r="I132" i="9"/>
  <c r="L296" i="11" s="1"/>
  <c r="I133" i="9"/>
  <c r="L301" i="11" s="1"/>
  <c r="I134" i="9"/>
  <c r="L302" i="11" s="1"/>
  <c r="I135" i="9"/>
  <c r="L305" i="11" s="1"/>
  <c r="I136" i="9"/>
  <c r="L309" i="11" s="1"/>
  <c r="I137" i="9"/>
  <c r="I138" i="9"/>
  <c r="I139" i="9"/>
  <c r="I140" i="9"/>
  <c r="L320" i="11" s="1"/>
  <c r="I141" i="9"/>
  <c r="L325" i="11" s="1"/>
  <c r="I142" i="9"/>
  <c r="L326" i="11" s="1"/>
  <c r="I143" i="9"/>
  <c r="L329" i="11" s="1"/>
  <c r="I144" i="9"/>
  <c r="L333" i="11" s="1"/>
  <c r="I145" i="9"/>
  <c r="I146" i="9"/>
  <c r="I147" i="9"/>
  <c r="I148" i="9"/>
  <c r="L344" i="11" s="1"/>
  <c r="I149" i="9"/>
  <c r="L349" i="11" s="1"/>
  <c r="I150" i="9"/>
  <c r="L350" i="11" s="1"/>
  <c r="I151" i="9"/>
  <c r="L353" i="11" s="1"/>
  <c r="I152" i="9"/>
  <c r="L357" i="11" s="1"/>
  <c r="I153" i="9"/>
  <c r="I154" i="9"/>
  <c r="I155" i="9"/>
  <c r="I156" i="9"/>
  <c r="L368" i="11" s="1"/>
  <c r="I157" i="9"/>
  <c r="L373" i="11" s="1"/>
  <c r="I158" i="9"/>
  <c r="L374" i="11" s="1"/>
  <c r="I159" i="9"/>
  <c r="L377" i="11" s="1"/>
  <c r="I160" i="9"/>
  <c r="L381" i="11" s="1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2" i="9"/>
  <c r="I2908" i="20" l="1"/>
  <c r="J2908" i="20" s="1"/>
  <c r="H2899" i="20"/>
  <c r="L341" i="11"/>
  <c r="L342" i="11"/>
  <c r="L343" i="11"/>
  <c r="L180" i="11"/>
  <c r="L181" i="11"/>
  <c r="L475" i="11"/>
  <c r="L436" i="11"/>
  <c r="L437" i="11"/>
  <c r="L317" i="11"/>
  <c r="L318" i="11"/>
  <c r="L319" i="11"/>
  <c r="L229" i="11"/>
  <c r="L228" i="11"/>
  <c r="L118" i="11"/>
  <c r="L119" i="11"/>
  <c r="L117" i="11"/>
  <c r="L52" i="11"/>
  <c r="L53" i="11"/>
  <c r="L4" i="11"/>
  <c r="L5" i="11"/>
  <c r="L387" i="11"/>
  <c r="L386" i="11"/>
  <c r="L450" i="11"/>
  <c r="L258" i="11"/>
  <c r="L259" i="11"/>
  <c r="L178" i="11"/>
  <c r="L179" i="11"/>
  <c r="L90" i="11"/>
  <c r="L91" i="11"/>
  <c r="L92" i="11"/>
  <c r="L34" i="11"/>
  <c r="L35" i="11"/>
  <c r="C118" i="13"/>
  <c r="C193" i="13"/>
  <c r="C205" i="13"/>
  <c r="C173" i="13"/>
  <c r="C77" i="13"/>
  <c r="C59" i="13"/>
  <c r="C36" i="13"/>
  <c r="C12" i="13"/>
  <c r="L467" i="11"/>
  <c r="L420" i="11"/>
  <c r="L421" i="11"/>
  <c r="L293" i="11"/>
  <c r="L294" i="11"/>
  <c r="L295" i="11"/>
  <c r="L212" i="11"/>
  <c r="L213" i="11"/>
  <c r="L94" i="11"/>
  <c r="L95" i="11"/>
  <c r="L93" i="11"/>
  <c r="L36" i="11"/>
  <c r="L37" i="11"/>
  <c r="C119" i="13"/>
  <c r="C194" i="13"/>
  <c r="L362" i="11"/>
  <c r="L363" i="11"/>
  <c r="L364" i="11"/>
  <c r="L242" i="11"/>
  <c r="L243" i="11"/>
  <c r="L162" i="11"/>
  <c r="L163" i="11"/>
  <c r="L66" i="11"/>
  <c r="L67" i="11"/>
  <c r="L68" i="11"/>
  <c r="L400" i="11"/>
  <c r="L401" i="11"/>
  <c r="L457" i="11"/>
  <c r="L272" i="11"/>
  <c r="L273" i="11"/>
  <c r="L192" i="11"/>
  <c r="L193" i="11"/>
  <c r="L111" i="11"/>
  <c r="L112" i="11"/>
  <c r="L113" i="11"/>
  <c r="L16" i="11"/>
  <c r="L17" i="11"/>
  <c r="C204" i="13"/>
  <c r="C76" i="13"/>
  <c r="C53" i="13"/>
  <c r="C5" i="13"/>
  <c r="L365" i="11"/>
  <c r="L366" i="11"/>
  <c r="L367" i="11"/>
  <c r="L245" i="11"/>
  <c r="L244" i="11"/>
  <c r="L142" i="11"/>
  <c r="L143" i="11"/>
  <c r="L141" i="11"/>
  <c r="C13" i="13"/>
  <c r="L419" i="11"/>
  <c r="L418" i="11"/>
  <c r="L466" i="11"/>
  <c r="L314" i="11"/>
  <c r="L315" i="11"/>
  <c r="L316" i="11"/>
  <c r="L210" i="11"/>
  <c r="L211" i="11"/>
  <c r="L383" i="11"/>
  <c r="L384" i="11"/>
  <c r="L385" i="11"/>
  <c r="L288" i="11"/>
  <c r="L289" i="11"/>
  <c r="L208" i="11"/>
  <c r="L209" i="11"/>
  <c r="L87" i="11"/>
  <c r="L88" i="11"/>
  <c r="L89" i="11"/>
  <c r="C157" i="13"/>
  <c r="C93" i="13"/>
  <c r="C75" i="13"/>
  <c r="C52" i="13"/>
  <c r="C29" i="13"/>
  <c r="C4" i="13"/>
  <c r="L459" i="11"/>
  <c r="L404" i="11"/>
  <c r="L405" i="11"/>
  <c r="L277" i="11"/>
  <c r="L276" i="11"/>
  <c r="L164" i="11"/>
  <c r="L165" i="11"/>
  <c r="L435" i="11"/>
  <c r="L434" i="11"/>
  <c r="L474" i="11"/>
  <c r="L290" i="11"/>
  <c r="L291" i="11"/>
  <c r="L292" i="11"/>
  <c r="L194" i="11"/>
  <c r="L195" i="11"/>
  <c r="L114" i="11"/>
  <c r="L115" i="11"/>
  <c r="L116" i="11"/>
  <c r="L50" i="11"/>
  <c r="L51" i="11"/>
  <c r="L18" i="11"/>
  <c r="L19" i="11"/>
  <c r="C110" i="13"/>
  <c r="C185" i="13"/>
  <c r="L416" i="11"/>
  <c r="L417" i="11"/>
  <c r="L465" i="11"/>
  <c r="L311" i="11"/>
  <c r="L312" i="11"/>
  <c r="L313" i="11"/>
  <c r="L225" i="11"/>
  <c r="L224" i="11"/>
  <c r="L135" i="11"/>
  <c r="L136" i="11"/>
  <c r="L137" i="11"/>
  <c r="L32" i="11"/>
  <c r="L33" i="11"/>
  <c r="C184" i="13"/>
  <c r="C19" i="13"/>
  <c r="C197" i="13"/>
  <c r="C181" i="13"/>
  <c r="C117" i="13"/>
  <c r="C92" i="13"/>
  <c r="C69" i="13"/>
  <c r="C51" i="13"/>
  <c r="C28" i="13"/>
  <c r="C111" i="13"/>
  <c r="C186" i="13"/>
  <c r="C37" i="13"/>
  <c r="L3" i="11"/>
  <c r="L2" i="11"/>
  <c r="L338" i="11"/>
  <c r="L339" i="11"/>
  <c r="L340" i="11"/>
  <c r="L226" i="11"/>
  <c r="L227" i="11"/>
  <c r="L432" i="11"/>
  <c r="L433" i="11"/>
  <c r="L473" i="11"/>
  <c r="L335" i="11"/>
  <c r="L336" i="11"/>
  <c r="L337" i="11"/>
  <c r="L256" i="11"/>
  <c r="L257" i="11"/>
  <c r="L159" i="11"/>
  <c r="L160" i="11"/>
  <c r="L161" i="11"/>
  <c r="L64" i="11"/>
  <c r="L65" i="11"/>
  <c r="C68" i="13"/>
  <c r="C45" i="13"/>
  <c r="C27" i="13"/>
  <c r="L451" i="11"/>
  <c r="L388" i="11"/>
  <c r="L389" i="11"/>
  <c r="L261" i="11"/>
  <c r="L260" i="11"/>
  <c r="L196" i="11"/>
  <c r="L197" i="11"/>
  <c r="L70" i="11"/>
  <c r="L71" i="11"/>
  <c r="L69" i="11"/>
  <c r="L20" i="11"/>
  <c r="L21" i="11"/>
  <c r="L403" i="11"/>
  <c r="L402" i="11"/>
  <c r="L458" i="11"/>
  <c r="L274" i="11"/>
  <c r="L275" i="11"/>
  <c r="L138" i="11"/>
  <c r="L139" i="11"/>
  <c r="L140" i="11"/>
  <c r="C150" i="13"/>
  <c r="C214" i="13"/>
  <c r="L448" i="11"/>
  <c r="L449" i="11"/>
  <c r="L481" i="11"/>
  <c r="L359" i="11"/>
  <c r="L360" i="11"/>
  <c r="L361" i="11"/>
  <c r="L241" i="11"/>
  <c r="L240" i="11"/>
  <c r="L176" i="11"/>
  <c r="L177" i="11"/>
  <c r="L48" i="11"/>
  <c r="L49" i="11"/>
  <c r="C101" i="13"/>
  <c r="C85" i="13"/>
  <c r="C44" i="13"/>
  <c r="C21" i="13"/>
  <c r="L380" i="11"/>
  <c r="L372" i="11"/>
  <c r="L356" i="11"/>
  <c r="L348" i="11"/>
  <c r="L332" i="11"/>
  <c r="L324" i="11"/>
  <c r="L308" i="11"/>
  <c r="L300" i="11"/>
  <c r="L284" i="11"/>
  <c r="L266" i="11"/>
  <c r="L255" i="11"/>
  <c r="L239" i="11"/>
  <c r="L223" i="11"/>
  <c r="L187" i="11"/>
  <c r="L379" i="11"/>
  <c r="L371" i="11"/>
  <c r="L355" i="11"/>
  <c r="L347" i="11"/>
  <c r="L331" i="11"/>
  <c r="L323" i="11"/>
  <c r="L307" i="11"/>
  <c r="L299" i="11"/>
  <c r="L283" i="11"/>
  <c r="L265" i="11"/>
  <c r="L252" i="11"/>
  <c r="L236" i="11"/>
  <c r="L220" i="11"/>
  <c r="L446" i="11"/>
  <c r="L447" i="11"/>
  <c r="L480" i="11"/>
  <c r="L430" i="11"/>
  <c r="L431" i="11"/>
  <c r="L472" i="11"/>
  <c r="L414" i="11"/>
  <c r="L415" i="11"/>
  <c r="L464" i="11"/>
  <c r="L398" i="11"/>
  <c r="L399" i="11"/>
  <c r="L456" i="11"/>
  <c r="L206" i="11"/>
  <c r="L207" i="11"/>
  <c r="L190" i="11"/>
  <c r="L191" i="11"/>
  <c r="L174" i="11"/>
  <c r="L175" i="11"/>
  <c r="L158" i="11"/>
  <c r="L156" i="11"/>
  <c r="L157" i="11"/>
  <c r="L134" i="11"/>
  <c r="L132" i="11"/>
  <c r="L133" i="11"/>
  <c r="L110" i="11"/>
  <c r="L108" i="11"/>
  <c r="L109" i="11"/>
  <c r="L86" i="11"/>
  <c r="L84" i="11"/>
  <c r="L85" i="11"/>
  <c r="L62" i="11"/>
  <c r="L63" i="11"/>
  <c r="L46" i="11"/>
  <c r="L47" i="11"/>
  <c r="L30" i="11"/>
  <c r="L31" i="11"/>
  <c r="L14" i="11"/>
  <c r="L15" i="11"/>
  <c r="C210" i="13"/>
  <c r="C202" i="13"/>
  <c r="L378" i="11"/>
  <c r="L370" i="11"/>
  <c r="L354" i="11"/>
  <c r="L346" i="11"/>
  <c r="L330" i="11"/>
  <c r="L322" i="11"/>
  <c r="L306" i="11"/>
  <c r="L298" i="11"/>
  <c r="L251" i="11"/>
  <c r="L235" i="11"/>
  <c r="L219" i="11"/>
  <c r="L428" i="11"/>
  <c r="L429" i="11"/>
  <c r="L471" i="11"/>
  <c r="L204" i="11"/>
  <c r="L205" i="11"/>
  <c r="L81" i="11"/>
  <c r="L82" i="11"/>
  <c r="L83" i="11"/>
  <c r="L28" i="11"/>
  <c r="L29" i="11"/>
  <c r="C201" i="13"/>
  <c r="C89" i="13"/>
  <c r="C17" i="13"/>
  <c r="L369" i="11"/>
  <c r="L345" i="11"/>
  <c r="L321" i="11"/>
  <c r="L297" i="11"/>
  <c r="L281" i="11"/>
  <c r="L263" i="11"/>
  <c r="L248" i="11"/>
  <c r="L232" i="11"/>
  <c r="L216" i="11"/>
  <c r="L444" i="11"/>
  <c r="L445" i="11"/>
  <c r="L479" i="11"/>
  <c r="L396" i="11"/>
  <c r="L397" i="11"/>
  <c r="L455" i="11"/>
  <c r="L172" i="11"/>
  <c r="L173" i="11"/>
  <c r="L129" i="11"/>
  <c r="L130" i="11"/>
  <c r="L131" i="11"/>
  <c r="L60" i="11"/>
  <c r="L61" i="11"/>
  <c r="L443" i="11"/>
  <c r="L478" i="11"/>
  <c r="L442" i="11"/>
  <c r="L427" i="11"/>
  <c r="L470" i="11"/>
  <c r="L426" i="11"/>
  <c r="L411" i="11"/>
  <c r="L462" i="11"/>
  <c r="L410" i="11"/>
  <c r="L395" i="11"/>
  <c r="L454" i="11"/>
  <c r="L394" i="11"/>
  <c r="L170" i="11"/>
  <c r="L171" i="11"/>
  <c r="L150" i="11"/>
  <c r="L151" i="11"/>
  <c r="L152" i="11"/>
  <c r="L126" i="11"/>
  <c r="L127" i="11"/>
  <c r="L128" i="11"/>
  <c r="L102" i="11"/>
  <c r="L103" i="11"/>
  <c r="L104" i="11"/>
  <c r="L78" i="11"/>
  <c r="L79" i="11"/>
  <c r="L80" i="11"/>
  <c r="L58" i="11"/>
  <c r="L59" i="11"/>
  <c r="L42" i="11"/>
  <c r="L43" i="11"/>
  <c r="L26" i="11"/>
  <c r="L27" i="11"/>
  <c r="L10" i="11"/>
  <c r="L11" i="11"/>
  <c r="C208" i="13"/>
  <c r="C200" i="13"/>
  <c r="C176" i="13"/>
  <c r="C168" i="13"/>
  <c r="C160" i="13"/>
  <c r="C152" i="13"/>
  <c r="C144" i="13"/>
  <c r="C136" i="13"/>
  <c r="C128" i="13"/>
  <c r="C120" i="13"/>
  <c r="C112" i="13"/>
  <c r="C104" i="13"/>
  <c r="C96" i="13"/>
  <c r="L376" i="11"/>
  <c r="L352" i="11"/>
  <c r="L328" i="11"/>
  <c r="L304" i="11"/>
  <c r="L271" i="11"/>
  <c r="L247" i="11"/>
  <c r="L231" i="11"/>
  <c r="L215" i="11"/>
  <c r="L188" i="11"/>
  <c r="L189" i="11"/>
  <c r="L105" i="11"/>
  <c r="L106" i="11"/>
  <c r="L107" i="11"/>
  <c r="L12" i="11"/>
  <c r="L13" i="11"/>
  <c r="C25" i="13"/>
  <c r="L168" i="11"/>
  <c r="L169" i="11"/>
  <c r="L123" i="11"/>
  <c r="L124" i="11"/>
  <c r="L125" i="11"/>
  <c r="L75" i="11"/>
  <c r="L76" i="11"/>
  <c r="L77" i="11"/>
  <c r="L24" i="11"/>
  <c r="L25" i="11"/>
  <c r="C207" i="13"/>
  <c r="C199" i="13"/>
  <c r="L375" i="11"/>
  <c r="L351" i="11"/>
  <c r="L327" i="11"/>
  <c r="L303" i="11"/>
  <c r="L287" i="11"/>
  <c r="L279" i="11"/>
  <c r="L412" i="11"/>
  <c r="L413" i="11"/>
  <c r="L463" i="11"/>
  <c r="L153" i="11"/>
  <c r="L154" i="11"/>
  <c r="L155" i="11"/>
  <c r="L44" i="11"/>
  <c r="L45" i="11"/>
  <c r="L477" i="11"/>
  <c r="L440" i="11"/>
  <c r="L441" i="11"/>
  <c r="L469" i="11"/>
  <c r="L424" i="11"/>
  <c r="L425" i="11"/>
  <c r="L461" i="11"/>
  <c r="L408" i="11"/>
  <c r="L409" i="11"/>
  <c r="L453" i="11"/>
  <c r="L392" i="11"/>
  <c r="L393" i="11"/>
  <c r="L200" i="11"/>
  <c r="L201" i="11"/>
  <c r="L184" i="11"/>
  <c r="L185" i="11"/>
  <c r="L147" i="11"/>
  <c r="L148" i="11"/>
  <c r="L149" i="11"/>
  <c r="L99" i="11"/>
  <c r="L100" i="11"/>
  <c r="L101" i="11"/>
  <c r="L56" i="11"/>
  <c r="L57" i="11"/>
  <c r="L40" i="11"/>
  <c r="L41" i="11"/>
  <c r="L8" i="11"/>
  <c r="L9" i="11"/>
  <c r="L476" i="11"/>
  <c r="L438" i="11"/>
  <c r="L439" i="11"/>
  <c r="L468" i="11"/>
  <c r="L422" i="11"/>
  <c r="L423" i="11"/>
  <c r="L460" i="11"/>
  <c r="L406" i="11"/>
  <c r="L407" i="11"/>
  <c r="L452" i="11"/>
  <c r="L390" i="11"/>
  <c r="L391" i="11"/>
  <c r="L198" i="11"/>
  <c r="L199" i="11"/>
  <c r="L182" i="11"/>
  <c r="L183" i="11"/>
  <c r="L166" i="11"/>
  <c r="L167" i="11"/>
  <c r="L144" i="11"/>
  <c r="L145" i="11"/>
  <c r="L146" i="11"/>
  <c r="L120" i="11"/>
  <c r="L121" i="11"/>
  <c r="L122" i="11"/>
  <c r="L96" i="11"/>
  <c r="L97" i="11"/>
  <c r="L98" i="11"/>
  <c r="L72" i="11"/>
  <c r="L73" i="11"/>
  <c r="L74" i="11"/>
  <c r="L54" i="11"/>
  <c r="L55" i="11"/>
  <c r="L38" i="11"/>
  <c r="L39" i="11"/>
  <c r="L22" i="11"/>
  <c r="L23" i="11"/>
  <c r="L6" i="11"/>
  <c r="L7" i="11"/>
  <c r="C206" i="13"/>
  <c r="C198" i="13"/>
  <c r="L382" i="11"/>
  <c r="L358" i="11"/>
  <c r="L334" i="11"/>
  <c r="L310" i="11"/>
  <c r="L268" i="11"/>
  <c r="L203" i="11"/>
  <c r="H2912" i="20"/>
  <c r="I2905" i="20"/>
  <c r="J2905" i="20" s="1"/>
  <c r="I2901" i="20"/>
  <c r="J2901" i="20" s="1"/>
  <c r="H2907" i="20"/>
  <c r="I2902" i="20"/>
  <c r="J2902" i="20" s="1"/>
  <c r="H2903" i="20"/>
  <c r="I2911" i="20"/>
  <c r="J2911" i="20" s="1"/>
  <c r="H2911" i="20"/>
  <c r="I2910" i="20"/>
  <c r="J2910" i="20" s="1"/>
  <c r="H2910" i="20"/>
  <c r="H2906" i="20"/>
  <c r="H2909" i="20"/>
  <c r="M2799" i="20"/>
  <c r="M2896" i="20"/>
  <c r="M2888" i="20"/>
  <c r="M2880" i="20"/>
  <c r="M2872" i="20"/>
  <c r="M2864" i="20"/>
  <c r="M2856" i="20"/>
  <c r="M2848" i="20"/>
  <c r="M2840" i="20"/>
  <c r="M2832" i="20"/>
  <c r="M2824" i="20"/>
  <c r="M2816" i="20"/>
  <c r="M2808" i="20"/>
  <c r="M2800" i="20"/>
  <c r="M2792" i="20"/>
  <c r="M2784" i="20"/>
  <c r="M2894" i="20"/>
  <c r="M2886" i="20"/>
  <c r="M2878" i="20"/>
  <c r="M2870" i="20"/>
  <c r="M2862" i="20"/>
  <c r="M2854" i="20"/>
  <c r="M2846" i="20"/>
  <c r="M2838" i="20"/>
  <c r="M2830" i="20"/>
  <c r="M2822" i="20"/>
  <c r="M2814" i="20"/>
  <c r="M2806" i="20"/>
  <c r="M2798" i="20"/>
  <c r="M2790" i="20"/>
  <c r="M2782" i="20"/>
  <c r="M2879" i="20"/>
  <c r="M2839" i="20"/>
  <c r="M2783" i="20"/>
  <c r="M2893" i="20"/>
  <c r="M2885" i="20"/>
  <c r="M2877" i="20"/>
  <c r="M2869" i="20"/>
  <c r="M2861" i="20"/>
  <c r="M2853" i="20"/>
  <c r="M2845" i="20"/>
  <c r="M2837" i="20"/>
  <c r="M2829" i="20"/>
  <c r="M2821" i="20"/>
  <c r="M2813" i="20"/>
  <c r="M2805" i="20"/>
  <c r="M2797" i="20"/>
  <c r="M2789" i="20"/>
  <c r="M2781" i="20"/>
  <c r="M2847" i="20"/>
  <c r="M2791" i="20"/>
  <c r="M2884" i="20"/>
  <c r="M2836" i="20"/>
  <c r="M2804" i="20"/>
  <c r="M2855" i="20"/>
  <c r="M2892" i="20"/>
  <c r="M2860" i="20"/>
  <c r="M2820" i="20"/>
  <c r="M2780" i="20"/>
  <c r="M2891" i="20"/>
  <c r="M2883" i="20"/>
  <c r="M2875" i="20"/>
  <c r="M2867" i="20"/>
  <c r="M2859" i="20"/>
  <c r="M2851" i="20"/>
  <c r="M2843" i="20"/>
  <c r="M2835" i="20"/>
  <c r="M2827" i="20"/>
  <c r="M2819" i="20"/>
  <c r="M2811" i="20"/>
  <c r="M2803" i="20"/>
  <c r="M2795" i="20"/>
  <c r="M2787" i="20"/>
  <c r="M2779" i="20"/>
  <c r="M2887" i="20"/>
  <c r="M2863" i="20"/>
  <c r="M2823" i="20"/>
  <c r="M2807" i="20"/>
  <c r="M2876" i="20"/>
  <c r="M2844" i="20"/>
  <c r="M2796" i="20"/>
  <c r="M2890" i="20"/>
  <c r="M2882" i="20"/>
  <c r="M2874" i="20"/>
  <c r="M2866" i="20"/>
  <c r="M2858" i="20"/>
  <c r="M2850" i="20"/>
  <c r="M2842" i="20"/>
  <c r="M2834" i="20"/>
  <c r="M2826" i="20"/>
  <c r="M2818" i="20"/>
  <c r="M2810" i="20"/>
  <c r="M2802" i="20"/>
  <c r="M2794" i="20"/>
  <c r="M2786" i="20"/>
  <c r="M2778" i="20"/>
  <c r="M2895" i="20"/>
  <c r="M2871" i="20"/>
  <c r="M2831" i="20"/>
  <c r="M2815" i="20"/>
  <c r="M2868" i="20"/>
  <c r="M2852" i="20"/>
  <c r="M2828" i="20"/>
  <c r="M2812" i="20"/>
  <c r="M2788" i="20"/>
  <c r="P2897" i="20"/>
  <c r="M2897" i="20"/>
  <c r="M2889" i="20"/>
  <c r="M2881" i="20"/>
  <c r="M2873" i="20"/>
  <c r="M2865" i="20"/>
  <c r="M2857" i="20"/>
  <c r="M2849" i="20"/>
  <c r="M2841" i="20"/>
  <c r="M2833" i="20"/>
  <c r="M2825" i="20"/>
  <c r="M2817" i="20"/>
  <c r="M2809" i="20"/>
  <c r="M2801" i="20"/>
  <c r="M2793" i="20"/>
  <c r="M2785" i="20"/>
  <c r="H2900" i="20"/>
  <c r="I2900" i="20"/>
  <c r="J2900" i="20" s="1"/>
  <c r="H2898" i="20"/>
  <c r="I2898" i="20"/>
  <c r="J2898" i="20" s="1"/>
  <c r="O1414" i="18"/>
  <c r="O1413" i="18"/>
  <c r="K2884" i="20" l="1"/>
  <c r="U2884" i="20" s="1"/>
  <c r="K2870" i="20"/>
  <c r="U2870" i="20" s="1"/>
  <c r="K2869" i="20"/>
  <c r="K2855" i="20"/>
  <c r="O1412" i="18"/>
  <c r="P2884" i="20"/>
  <c r="P2885" i="20"/>
  <c r="P2886" i="20"/>
  <c r="P2887" i="20"/>
  <c r="P2888" i="20"/>
  <c r="P2889" i="20"/>
  <c r="P2890" i="20"/>
  <c r="P2891" i="20"/>
  <c r="P2892" i="20"/>
  <c r="P2893" i="20"/>
  <c r="P2894" i="20"/>
  <c r="P2895" i="20"/>
  <c r="P2896" i="20"/>
  <c r="P2870" i="20"/>
  <c r="P2871" i="20"/>
  <c r="P2872" i="20"/>
  <c r="P2873" i="20"/>
  <c r="P2874" i="20"/>
  <c r="P2875" i="20"/>
  <c r="P2876" i="20"/>
  <c r="P2877" i="20"/>
  <c r="P2878" i="20"/>
  <c r="P2879" i="20"/>
  <c r="P2880" i="20"/>
  <c r="P2881" i="20"/>
  <c r="P2882" i="20"/>
  <c r="P2883" i="20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14" i="18"/>
  <c r="P1414" i="18"/>
  <c r="O1411" i="18"/>
  <c r="O1410" i="18"/>
  <c r="O1409" i="18"/>
  <c r="O1408" i="18"/>
  <c r="O1407" i="18"/>
  <c r="O1406" i="18"/>
  <c r="O1405" i="18"/>
  <c r="O1404" i="18"/>
  <c r="O1403" i="18"/>
  <c r="O1402" i="18"/>
  <c r="O1397" i="18"/>
  <c r="O1401" i="18"/>
  <c r="K2848" i="20" l="1"/>
  <c r="U2848" i="20" s="1"/>
  <c r="K2862" i="20"/>
  <c r="U2862" i="20" s="1"/>
  <c r="C2889" i="20"/>
  <c r="I2889" i="20" s="1"/>
  <c r="J2889" i="20" s="1"/>
  <c r="C2875" i="20"/>
  <c r="H2875" i="20" s="1"/>
  <c r="K2863" i="20"/>
  <c r="U2863" i="20" s="1"/>
  <c r="K2849" i="20"/>
  <c r="U2849" i="20" s="1"/>
  <c r="C2896" i="20"/>
  <c r="H2896" i="20" s="1"/>
  <c r="C2882" i="20"/>
  <c r="K2864" i="20"/>
  <c r="U2864" i="20" s="1"/>
  <c r="K2850" i="20"/>
  <c r="U2850" i="20" s="1"/>
  <c r="K2839" i="20"/>
  <c r="K2823" i="20"/>
  <c r="K2851" i="20"/>
  <c r="U2851" i="20" s="1"/>
  <c r="K2865" i="20"/>
  <c r="U2865" i="20" s="1"/>
  <c r="C2880" i="20"/>
  <c r="H2880" i="20" s="1"/>
  <c r="C2894" i="20"/>
  <c r="H2894" i="20" s="1"/>
  <c r="K2858" i="20"/>
  <c r="U2858" i="20" s="1"/>
  <c r="K2844" i="20"/>
  <c r="U2844" i="20" s="1"/>
  <c r="K2852" i="20"/>
  <c r="U2852" i="20" s="1"/>
  <c r="K2866" i="20"/>
  <c r="U2866" i="20" s="1"/>
  <c r="C2893" i="20"/>
  <c r="H2893" i="20" s="1"/>
  <c r="C2879" i="20"/>
  <c r="H2879" i="20" s="1"/>
  <c r="C2871" i="20"/>
  <c r="H2871" i="20" s="1"/>
  <c r="C2885" i="20"/>
  <c r="K2859" i="20"/>
  <c r="U2859" i="20" s="1"/>
  <c r="K2845" i="20"/>
  <c r="U2845" i="20" s="1"/>
  <c r="K2860" i="20"/>
  <c r="U2860" i="20" s="1"/>
  <c r="K2846" i="20"/>
  <c r="U2846" i="20" s="1"/>
  <c r="L2884" i="20"/>
  <c r="W2884" i="20" s="1"/>
  <c r="L2870" i="20"/>
  <c r="W2870" i="20" s="1"/>
  <c r="K2847" i="20"/>
  <c r="U2847" i="20" s="1"/>
  <c r="K2861" i="20"/>
  <c r="U2861" i="20" s="1"/>
  <c r="C2870" i="20"/>
  <c r="H2870" i="20" s="1"/>
  <c r="C2884" i="20"/>
  <c r="I2884" i="20" s="1"/>
  <c r="J2884" i="20" s="1"/>
  <c r="C2890" i="20"/>
  <c r="H2890" i="20" s="1"/>
  <c r="C2876" i="20"/>
  <c r="I2876" i="20" s="1"/>
  <c r="J2876" i="20" s="1"/>
  <c r="C2883" i="20"/>
  <c r="H2883" i="20" s="1"/>
  <c r="C2897" i="20"/>
  <c r="I2897" i="20" s="1"/>
  <c r="J2897" i="20" s="1"/>
  <c r="C2874" i="20"/>
  <c r="I2874" i="20" s="1"/>
  <c r="J2874" i="20" s="1"/>
  <c r="C2888" i="20"/>
  <c r="H2888" i="20" s="1"/>
  <c r="C2892" i="20"/>
  <c r="H2892" i="20" s="1"/>
  <c r="C2878" i="20"/>
  <c r="I2878" i="20" s="1"/>
  <c r="J2878" i="20" s="1"/>
  <c r="C2887" i="20"/>
  <c r="H2887" i="20" s="1"/>
  <c r="C2873" i="20"/>
  <c r="H2873" i="20" s="1"/>
  <c r="K2857" i="20"/>
  <c r="U2857" i="20" s="1"/>
  <c r="K2843" i="20"/>
  <c r="U2843" i="20" s="1"/>
  <c r="C2877" i="20"/>
  <c r="I2877" i="20" s="1"/>
  <c r="J2877" i="20" s="1"/>
  <c r="C2891" i="20"/>
  <c r="I2891" i="20" s="1"/>
  <c r="J2891" i="20" s="1"/>
  <c r="C2881" i="20"/>
  <c r="H2881" i="20" s="1"/>
  <c r="C2895" i="20"/>
  <c r="H2895" i="20" s="1"/>
  <c r="K2868" i="20"/>
  <c r="U2868" i="20" s="1"/>
  <c r="K2854" i="20"/>
  <c r="U2854" i="20" s="1"/>
  <c r="K2867" i="20"/>
  <c r="U2867" i="20" s="1"/>
  <c r="K2853" i="20"/>
  <c r="U2853" i="20" s="1"/>
  <c r="C2886" i="20"/>
  <c r="H2886" i="20" s="1"/>
  <c r="C2872" i="20"/>
  <c r="H2872" i="20" s="1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P2842" i="20"/>
  <c r="P2843" i="20"/>
  <c r="P2844" i="20"/>
  <c r="P2845" i="20"/>
  <c r="P2846" i="20"/>
  <c r="P2847" i="20"/>
  <c r="P2848" i="20"/>
  <c r="P2849" i="20"/>
  <c r="P2850" i="20"/>
  <c r="P2851" i="20"/>
  <c r="P2852" i="20"/>
  <c r="P2853" i="20"/>
  <c r="P2854" i="20"/>
  <c r="P2855" i="20"/>
  <c r="U2855" i="20"/>
  <c r="P2856" i="20"/>
  <c r="P2857" i="20"/>
  <c r="P2858" i="20"/>
  <c r="P2859" i="20"/>
  <c r="P2860" i="20"/>
  <c r="P2861" i="20"/>
  <c r="P2862" i="20"/>
  <c r="P2863" i="20"/>
  <c r="P2864" i="20"/>
  <c r="P2865" i="20"/>
  <c r="P2866" i="20"/>
  <c r="P2867" i="20"/>
  <c r="P2868" i="20"/>
  <c r="P2869" i="20"/>
  <c r="U2869" i="20"/>
  <c r="H2889" i="20" l="1"/>
  <c r="I2875" i="20"/>
  <c r="J2875" i="20" s="1"/>
  <c r="I2883" i="20"/>
  <c r="J2883" i="20" s="1"/>
  <c r="I2879" i="20"/>
  <c r="J2879" i="20" s="1"/>
  <c r="H2897" i="20"/>
  <c r="H2876" i="20"/>
  <c r="I2871" i="20"/>
  <c r="J2871" i="20" s="1"/>
  <c r="H2884" i="20"/>
  <c r="I2894" i="20"/>
  <c r="J2894" i="20" s="1"/>
  <c r="I2870" i="20"/>
  <c r="J2870" i="20" s="1"/>
  <c r="H2885" i="20"/>
  <c r="I2885" i="20"/>
  <c r="J2885" i="20" s="1"/>
  <c r="H2882" i="20"/>
  <c r="I2882" i="20"/>
  <c r="J2882" i="20" s="1"/>
  <c r="C2788" i="20"/>
  <c r="C2804" i="20"/>
  <c r="C2756" i="20"/>
  <c r="C2772" i="20"/>
  <c r="C2820" i="20"/>
  <c r="C2836" i="20"/>
  <c r="C2747" i="20"/>
  <c r="C2763" i="20"/>
  <c r="C2803" i="20"/>
  <c r="C2787" i="20"/>
  <c r="C2852" i="20"/>
  <c r="C2866" i="20"/>
  <c r="C2844" i="20"/>
  <c r="C2858" i="20"/>
  <c r="C2796" i="20"/>
  <c r="C2780" i="20"/>
  <c r="C2851" i="20"/>
  <c r="C2865" i="20"/>
  <c r="C2835" i="20"/>
  <c r="C2819" i="20"/>
  <c r="C2795" i="20"/>
  <c r="C2779" i="20"/>
  <c r="C2771" i="20"/>
  <c r="C2755" i="20"/>
  <c r="C2863" i="20"/>
  <c r="C2849" i="20"/>
  <c r="C2817" i="20"/>
  <c r="C2833" i="20"/>
  <c r="C2809" i="20"/>
  <c r="C2793" i="20"/>
  <c r="C2801" i="20"/>
  <c r="C2785" i="20"/>
  <c r="C2761" i="20"/>
  <c r="C2777" i="20"/>
  <c r="C2769" i="20"/>
  <c r="C2753" i="20"/>
  <c r="C2864" i="20"/>
  <c r="C2850" i="20"/>
  <c r="C2834" i="20"/>
  <c r="C2818" i="20"/>
  <c r="C2754" i="20"/>
  <c r="C2770" i="20"/>
  <c r="C2746" i="20"/>
  <c r="C2762" i="20"/>
  <c r="I2880" i="20"/>
  <c r="J2880" i="20" s="1"/>
  <c r="I2890" i="20"/>
  <c r="J2890" i="20" s="1"/>
  <c r="C2768" i="20"/>
  <c r="C2752" i="20"/>
  <c r="C2784" i="20"/>
  <c r="C2800" i="20"/>
  <c r="C2824" i="20"/>
  <c r="C2840" i="20"/>
  <c r="C2808" i="20"/>
  <c r="C2792" i="20"/>
  <c r="C2847" i="20"/>
  <c r="C2861" i="20"/>
  <c r="C2831" i="20"/>
  <c r="C2815" i="20"/>
  <c r="C2846" i="20"/>
  <c r="C2860" i="20"/>
  <c r="C2814" i="20"/>
  <c r="C2830" i="20"/>
  <c r="C2774" i="20"/>
  <c r="C2758" i="20"/>
  <c r="I2893" i="20"/>
  <c r="J2893" i="20" s="1"/>
  <c r="C2862" i="20"/>
  <c r="C2848" i="20"/>
  <c r="C2832" i="20"/>
  <c r="C2816" i="20"/>
  <c r="C2869" i="20"/>
  <c r="C2855" i="20"/>
  <c r="C2839" i="20"/>
  <c r="C2823" i="20"/>
  <c r="C2759" i="20"/>
  <c r="C2775" i="20"/>
  <c r="C2859" i="20"/>
  <c r="C2845" i="20"/>
  <c r="C2813" i="20"/>
  <c r="C2829" i="20"/>
  <c r="C2805" i="20"/>
  <c r="C2789" i="20"/>
  <c r="C2797" i="20"/>
  <c r="C2781" i="20"/>
  <c r="C2765" i="20"/>
  <c r="C2749" i="20"/>
  <c r="I2896" i="20"/>
  <c r="J2896" i="20" s="1"/>
  <c r="H2874" i="20"/>
  <c r="I2888" i="20"/>
  <c r="J2888" i="20" s="1"/>
  <c r="I2892" i="20"/>
  <c r="J2892" i="20" s="1"/>
  <c r="C2782" i="20"/>
  <c r="C2798" i="20"/>
  <c r="C2827" i="20"/>
  <c r="C2811" i="20"/>
  <c r="I2881" i="20"/>
  <c r="J2881" i="20" s="1"/>
  <c r="I2887" i="20"/>
  <c r="J2887" i="20" s="1"/>
  <c r="I2873" i="20"/>
  <c r="J2873" i="20" s="1"/>
  <c r="H2877" i="20"/>
  <c r="C2748" i="20"/>
  <c r="C2764" i="20"/>
  <c r="C2783" i="20"/>
  <c r="C2799" i="20"/>
  <c r="C2838" i="20"/>
  <c r="C2822" i="20"/>
  <c r="H2878" i="20"/>
  <c r="H2891" i="20"/>
  <c r="C2857" i="20"/>
  <c r="C2843" i="20"/>
  <c r="C2778" i="20"/>
  <c r="C2794" i="20"/>
  <c r="C2837" i="20"/>
  <c r="C2821" i="20"/>
  <c r="C2757" i="20"/>
  <c r="C2773" i="20"/>
  <c r="I2895" i="20"/>
  <c r="J2895" i="20" s="1"/>
  <c r="C2766" i="20"/>
  <c r="C2750" i="20"/>
  <c r="C2828" i="20"/>
  <c r="C2812" i="20"/>
  <c r="C2856" i="20"/>
  <c r="H2856" i="20" s="1"/>
  <c r="C2842" i="20"/>
  <c r="C2802" i="20"/>
  <c r="C2786" i="20"/>
  <c r="C2825" i="20"/>
  <c r="C2841" i="20"/>
  <c r="C2767" i="20"/>
  <c r="C2751" i="20"/>
  <c r="C2868" i="20"/>
  <c r="C2854" i="20"/>
  <c r="C2790" i="20"/>
  <c r="C2806" i="20"/>
  <c r="I2886" i="20"/>
  <c r="J2886" i="20" s="1"/>
  <c r="C2810" i="20"/>
  <c r="C2826" i="20"/>
  <c r="I2872" i="20"/>
  <c r="J2872" i="20" s="1"/>
  <c r="C2791" i="20"/>
  <c r="C2807" i="20"/>
  <c r="C2760" i="20"/>
  <c r="C2776" i="20"/>
  <c r="C2853" i="20"/>
  <c r="C2867" i="20"/>
  <c r="O1400" i="18"/>
  <c r="I2856" i="20" l="1"/>
  <c r="J2856" i="20" s="1"/>
  <c r="K2842" i="20"/>
  <c r="U2842" i="20" s="1"/>
  <c r="K2856" i="20"/>
  <c r="U2856" i="20" s="1"/>
  <c r="H2853" i="20"/>
  <c r="I2853" i="20"/>
  <c r="J2853" i="20" s="1"/>
  <c r="I2847" i="20"/>
  <c r="J2847" i="20" s="1"/>
  <c r="H2847" i="20"/>
  <c r="H2866" i="20"/>
  <c r="I2866" i="20"/>
  <c r="J2866" i="20" s="1"/>
  <c r="I2844" i="20"/>
  <c r="J2844" i="20" s="1"/>
  <c r="H2844" i="20"/>
  <c r="H2865" i="20"/>
  <c r="I2865" i="20"/>
  <c r="J2865" i="20" s="1"/>
  <c r="H2857" i="20"/>
  <c r="I2857" i="20"/>
  <c r="J2857" i="20" s="1"/>
  <c r="H2843" i="20"/>
  <c r="I2843" i="20"/>
  <c r="J2843" i="20" s="1"/>
  <c r="H2842" i="20"/>
  <c r="I2842" i="20"/>
  <c r="J2842" i="20" s="1"/>
  <c r="I2855" i="20"/>
  <c r="J2855" i="20" s="1"/>
  <c r="H2855" i="20"/>
  <c r="I2864" i="20"/>
  <c r="J2864" i="20" s="1"/>
  <c r="H2864" i="20"/>
  <c r="I2852" i="20"/>
  <c r="J2852" i="20" s="1"/>
  <c r="H2852" i="20"/>
  <c r="I2863" i="20"/>
  <c r="J2863" i="20" s="1"/>
  <c r="H2863" i="20"/>
  <c r="H2850" i="20"/>
  <c r="I2850" i="20"/>
  <c r="J2850" i="20" s="1"/>
  <c r="H2869" i="20"/>
  <c r="I2869" i="20"/>
  <c r="J2869" i="20" s="1"/>
  <c r="H2861" i="20"/>
  <c r="I2861" i="20"/>
  <c r="J2861" i="20" s="1"/>
  <c r="I2851" i="20"/>
  <c r="J2851" i="20" s="1"/>
  <c r="H2851" i="20"/>
  <c r="H2862" i="20"/>
  <c r="I2862" i="20"/>
  <c r="J2862" i="20" s="1"/>
  <c r="H2845" i="20"/>
  <c r="I2845" i="20"/>
  <c r="J2845" i="20" s="1"/>
  <c r="H2849" i="20"/>
  <c r="I2849" i="20"/>
  <c r="J2849" i="20" s="1"/>
  <c r="H2854" i="20"/>
  <c r="I2854" i="20"/>
  <c r="J2854" i="20" s="1"/>
  <c r="I2860" i="20"/>
  <c r="J2860" i="20" s="1"/>
  <c r="H2860" i="20"/>
  <c r="I2848" i="20"/>
  <c r="J2848" i="20" s="1"/>
  <c r="H2848" i="20"/>
  <c r="H2858" i="20"/>
  <c r="I2858" i="20"/>
  <c r="J2858" i="20" s="1"/>
  <c r="P1413" i="18"/>
  <c r="P1412" i="18"/>
  <c r="P1411" i="18"/>
  <c r="P1410" i="18"/>
  <c r="P1409" i="18"/>
  <c r="P1408" i="18"/>
  <c r="P1407" i="18"/>
  <c r="P1406" i="18"/>
  <c r="P1405" i="18"/>
  <c r="P1404" i="18"/>
  <c r="P1403" i="18"/>
  <c r="P1402" i="18"/>
  <c r="P1401" i="18"/>
  <c r="P1400" i="18"/>
  <c r="O1384" i="18"/>
  <c r="P1384" i="18"/>
  <c r="O1385" i="18"/>
  <c r="P1385" i="18"/>
  <c r="O1386" i="18"/>
  <c r="P1386" i="18"/>
  <c r="O1387" i="18"/>
  <c r="P1387" i="18"/>
  <c r="O1388" i="18"/>
  <c r="P1388" i="18"/>
  <c r="O1389" i="18"/>
  <c r="P1389" i="18"/>
  <c r="O1390" i="18"/>
  <c r="P1390" i="18"/>
  <c r="O1391" i="18"/>
  <c r="P1391" i="18"/>
  <c r="O1392" i="18"/>
  <c r="P1392" i="18"/>
  <c r="O1393" i="18"/>
  <c r="P1393" i="18"/>
  <c r="O1394" i="18"/>
  <c r="P1394" i="18"/>
  <c r="O1395" i="18"/>
  <c r="P1395" i="18"/>
  <c r="O1396" i="18"/>
  <c r="P1396" i="18"/>
  <c r="P1397" i="18"/>
  <c r="O1398" i="18"/>
  <c r="P1398" i="18"/>
  <c r="O1399" i="18"/>
  <c r="P1399" i="18"/>
  <c r="L2819" i="20" l="1"/>
  <c r="W2819" i="20" s="1"/>
  <c r="L2835" i="20"/>
  <c r="W2835" i="20" s="1"/>
  <c r="L2860" i="20"/>
  <c r="W2860" i="20" s="1"/>
  <c r="L2846" i="20"/>
  <c r="W2846" i="20" s="1"/>
  <c r="K2835" i="20"/>
  <c r="U2835" i="20" s="1"/>
  <c r="K2819" i="20"/>
  <c r="U2819" i="20" s="1"/>
  <c r="L2847" i="20"/>
  <c r="W2847" i="20" s="1"/>
  <c r="L2861" i="20"/>
  <c r="W2861" i="20" s="1"/>
  <c r="L2818" i="20"/>
  <c r="L2834" i="20"/>
  <c r="W2834" i="20" s="1"/>
  <c r="L2830" i="20"/>
  <c r="W2830" i="20" s="1"/>
  <c r="L2814" i="20"/>
  <c r="L2848" i="20"/>
  <c r="W2848" i="20" s="1"/>
  <c r="L2862" i="20"/>
  <c r="W2862" i="20" s="1"/>
  <c r="K2834" i="20"/>
  <c r="U2834" i="20" s="1"/>
  <c r="K2818" i="20"/>
  <c r="U2818" i="20" s="1"/>
  <c r="K2830" i="20"/>
  <c r="K2814" i="20"/>
  <c r="U2814" i="20" s="1"/>
  <c r="L2863" i="20"/>
  <c r="W2863" i="20" s="1"/>
  <c r="L2849" i="20"/>
  <c r="W2849" i="20" s="1"/>
  <c r="L2817" i="20"/>
  <c r="L2833" i="20"/>
  <c r="W2833" i="20" s="1"/>
  <c r="L2829" i="20"/>
  <c r="W2829" i="20" s="1"/>
  <c r="L2813" i="20"/>
  <c r="L2850" i="20"/>
  <c r="W2850" i="20" s="1"/>
  <c r="L2864" i="20"/>
  <c r="W2864" i="20" s="1"/>
  <c r="K2833" i="20"/>
  <c r="U2833" i="20" s="1"/>
  <c r="K2817" i="20"/>
  <c r="U2817" i="20" s="1"/>
  <c r="K2813" i="20"/>
  <c r="U2813" i="20" s="1"/>
  <c r="K2829" i="20"/>
  <c r="U2829" i="20" s="1"/>
  <c r="L2865" i="20"/>
  <c r="W2865" i="20" s="1"/>
  <c r="L2851" i="20"/>
  <c r="W2851" i="20" s="1"/>
  <c r="L2831" i="20"/>
  <c r="W2831" i="20" s="1"/>
  <c r="L2815" i="20"/>
  <c r="W2815" i="20" s="1"/>
  <c r="L2836" i="20"/>
  <c r="W2836" i="20" s="1"/>
  <c r="L2820" i="20"/>
  <c r="W2820" i="20" s="1"/>
  <c r="L2816" i="20"/>
  <c r="W2816" i="20" s="1"/>
  <c r="L2832" i="20"/>
  <c r="W2832" i="20" s="1"/>
  <c r="L2858" i="20"/>
  <c r="W2858" i="20" s="1"/>
  <c r="L2844" i="20"/>
  <c r="W2844" i="20" s="1"/>
  <c r="L2866" i="20"/>
  <c r="W2866" i="20" s="1"/>
  <c r="L2852" i="20"/>
  <c r="W2852" i="20" s="1"/>
  <c r="L2824" i="20"/>
  <c r="W2824" i="20" s="1"/>
  <c r="L2840" i="20"/>
  <c r="W2840" i="20" s="1"/>
  <c r="K2820" i="20"/>
  <c r="U2820" i="20" s="1"/>
  <c r="K2836" i="20"/>
  <c r="U2836" i="20" s="1"/>
  <c r="K2816" i="20"/>
  <c r="U2816" i="20" s="1"/>
  <c r="K2832" i="20"/>
  <c r="U2832" i="20" s="1"/>
  <c r="L2845" i="20"/>
  <c r="W2845" i="20" s="1"/>
  <c r="L2859" i="20"/>
  <c r="W2859" i="20" s="1"/>
  <c r="K2840" i="20"/>
  <c r="U2840" i="20" s="1"/>
  <c r="K2824" i="20"/>
  <c r="U2824" i="20" s="1"/>
  <c r="L2839" i="20"/>
  <c r="L2823" i="20"/>
  <c r="W2823" i="20" s="1"/>
  <c r="K2831" i="20"/>
  <c r="U2831" i="20" s="1"/>
  <c r="K2815" i="20"/>
  <c r="U2815" i="20" s="1"/>
  <c r="L2855" i="20"/>
  <c r="W2855" i="20" s="1"/>
  <c r="L2869" i="20"/>
  <c r="W2869" i="20" s="1"/>
  <c r="K2827" i="20"/>
  <c r="U2827" i="20" s="1"/>
  <c r="K2811" i="20"/>
  <c r="U2811" i="20" s="1"/>
  <c r="L2827" i="20"/>
  <c r="W2827" i="20" s="1"/>
  <c r="L2811" i="20"/>
  <c r="W2811" i="20" s="1"/>
  <c r="K2822" i="20"/>
  <c r="U2822" i="20" s="1"/>
  <c r="K2838" i="20"/>
  <c r="U2838" i="20" s="1"/>
  <c r="L2822" i="20"/>
  <c r="L2838" i="20"/>
  <c r="W2838" i="20" s="1"/>
  <c r="L2821" i="20"/>
  <c r="W2821" i="20" s="1"/>
  <c r="L2837" i="20"/>
  <c r="W2837" i="20" s="1"/>
  <c r="K2821" i="20"/>
  <c r="U2821" i="20" s="1"/>
  <c r="K2837" i="20"/>
  <c r="U2837" i="20" s="1"/>
  <c r="L2857" i="20"/>
  <c r="W2857" i="20" s="1"/>
  <c r="L2843" i="20"/>
  <c r="W2843" i="20" s="1"/>
  <c r="L2842" i="20"/>
  <c r="W2842" i="20" s="1"/>
  <c r="L2856" i="20"/>
  <c r="W2856" i="20" s="1"/>
  <c r="L2828" i="20"/>
  <c r="W2828" i="20" s="1"/>
  <c r="L2812" i="20"/>
  <c r="W2812" i="20" s="1"/>
  <c r="K2812" i="20"/>
  <c r="U2812" i="20" s="1"/>
  <c r="K2828" i="20"/>
  <c r="U2828" i="20" s="1"/>
  <c r="L2868" i="20"/>
  <c r="W2868" i="20" s="1"/>
  <c r="L2854" i="20"/>
  <c r="W2854" i="20" s="1"/>
  <c r="L2825" i="20"/>
  <c r="W2825" i="20" s="1"/>
  <c r="L2841" i="20"/>
  <c r="W2841" i="20" s="1"/>
  <c r="K2825" i="20"/>
  <c r="U2825" i="20" s="1"/>
  <c r="K2841" i="20"/>
  <c r="U2841" i="20" s="1"/>
  <c r="L2810" i="20"/>
  <c r="L2826" i="20"/>
  <c r="W2826" i="20" s="1"/>
  <c r="L2853" i="20"/>
  <c r="W2853" i="20" s="1"/>
  <c r="L2867" i="20"/>
  <c r="W2867" i="20" s="1"/>
  <c r="K2826" i="20"/>
  <c r="K2810" i="20"/>
  <c r="U2810" i="20" s="1"/>
  <c r="H2859" i="20"/>
  <c r="I2859" i="20"/>
  <c r="J2859" i="20" s="1"/>
  <c r="I2868" i="20"/>
  <c r="J2868" i="20" s="1"/>
  <c r="H2868" i="20"/>
  <c r="I2867" i="20"/>
  <c r="J2867" i="20" s="1"/>
  <c r="H2867" i="20"/>
  <c r="H2846" i="20"/>
  <c r="I2846" i="20"/>
  <c r="J2846" i="20" s="1"/>
  <c r="P2810" i="20"/>
  <c r="P2811" i="20"/>
  <c r="P2812" i="20"/>
  <c r="P2813" i="20"/>
  <c r="P2814" i="20"/>
  <c r="P2815" i="20"/>
  <c r="P2816" i="20"/>
  <c r="P2817" i="20"/>
  <c r="P2818" i="20"/>
  <c r="P2819" i="20"/>
  <c r="P2820" i="20"/>
  <c r="P2821" i="20"/>
  <c r="P2822" i="20"/>
  <c r="P2823" i="20"/>
  <c r="U2823" i="20"/>
  <c r="P2824" i="20"/>
  <c r="P2825" i="20"/>
  <c r="P2826" i="20"/>
  <c r="P2827" i="20"/>
  <c r="P2828" i="20"/>
  <c r="P2829" i="20"/>
  <c r="P2830" i="20"/>
  <c r="U2830" i="20"/>
  <c r="P2831" i="20"/>
  <c r="P2832" i="20"/>
  <c r="P2833" i="20"/>
  <c r="P2834" i="20"/>
  <c r="P2835" i="20"/>
  <c r="P2836" i="20"/>
  <c r="P2837" i="20"/>
  <c r="P2838" i="20"/>
  <c r="P2839" i="20"/>
  <c r="U2839" i="20"/>
  <c r="P2840" i="20"/>
  <c r="P2841" i="20"/>
  <c r="O1373" i="18"/>
  <c r="O1376" i="18"/>
  <c r="O1377" i="18"/>
  <c r="O1378" i="18"/>
  <c r="O1379" i="18"/>
  <c r="O1380" i="18"/>
  <c r="O1381" i="18"/>
  <c r="O1382" i="18"/>
  <c r="O1383" i="18"/>
  <c r="O1374" i="18"/>
  <c r="P1374" i="18"/>
  <c r="O1375" i="18"/>
  <c r="P1375" i="18"/>
  <c r="P1376" i="18"/>
  <c r="P1377" i="18"/>
  <c r="P1378" i="18"/>
  <c r="P1379" i="18"/>
  <c r="P1380" i="18"/>
  <c r="P1381" i="18"/>
  <c r="P1382" i="18"/>
  <c r="P1383" i="18"/>
  <c r="P1373" i="18"/>
  <c r="O1372" i="18"/>
  <c r="P1372" i="18"/>
  <c r="O1371" i="18"/>
  <c r="P1371" i="18"/>
  <c r="O1370" i="18"/>
  <c r="P1370" i="18"/>
  <c r="O1369" i="18"/>
  <c r="P1369" i="18"/>
  <c r="K2795" i="20" l="1"/>
  <c r="K2779" i="20"/>
  <c r="L2808" i="20"/>
  <c r="L2792" i="20"/>
  <c r="K2785" i="20"/>
  <c r="K2801" i="20"/>
  <c r="K2804" i="20"/>
  <c r="K2788" i="20"/>
  <c r="L2800" i="20"/>
  <c r="L2784" i="20"/>
  <c r="K2803" i="20"/>
  <c r="K2787" i="20"/>
  <c r="K2796" i="20"/>
  <c r="K2780" i="20"/>
  <c r="K2784" i="20"/>
  <c r="K2800" i="20"/>
  <c r="L2779" i="20"/>
  <c r="L2795" i="20"/>
  <c r="L2793" i="20"/>
  <c r="L2809" i="20"/>
  <c r="L2801" i="20"/>
  <c r="L2785" i="20"/>
  <c r="K2789" i="20"/>
  <c r="K2805" i="20"/>
  <c r="L2780" i="20"/>
  <c r="L2796" i="20"/>
  <c r="K2809" i="20"/>
  <c r="K2793" i="20"/>
  <c r="K2781" i="20"/>
  <c r="K2797" i="20"/>
  <c r="L2788" i="20"/>
  <c r="L2804" i="20"/>
  <c r="K2792" i="20"/>
  <c r="K2808" i="20"/>
  <c r="L2797" i="20"/>
  <c r="L2781" i="20"/>
  <c r="L2789" i="20"/>
  <c r="L2805" i="20"/>
  <c r="L2787" i="20"/>
  <c r="L2803" i="20"/>
  <c r="L2782" i="20"/>
  <c r="L2798" i="20"/>
  <c r="K2798" i="20"/>
  <c r="K2782" i="20"/>
  <c r="L2783" i="20"/>
  <c r="L2799" i="20"/>
  <c r="K2783" i="20"/>
  <c r="K2799" i="20"/>
  <c r="L2802" i="20"/>
  <c r="L2786" i="20"/>
  <c r="K2802" i="20"/>
  <c r="K2786" i="20"/>
  <c r="K2790" i="20"/>
  <c r="K2806" i="20"/>
  <c r="L2790" i="20"/>
  <c r="L2806" i="20"/>
  <c r="L2807" i="20"/>
  <c r="L2791" i="20"/>
  <c r="K2791" i="20"/>
  <c r="K2807" i="20"/>
  <c r="I2824" i="20"/>
  <c r="J2824" i="20" s="1"/>
  <c r="H2824" i="20"/>
  <c r="H2841" i="20"/>
  <c r="I2841" i="20"/>
  <c r="J2841" i="20" s="1"/>
  <c r="H2811" i="20"/>
  <c r="I2811" i="20"/>
  <c r="J2811" i="20" s="1"/>
  <c r="H2818" i="20"/>
  <c r="I2818" i="20"/>
  <c r="J2818" i="20" s="1"/>
  <c r="H2826" i="20"/>
  <c r="I2826" i="20"/>
  <c r="J2826" i="20" s="1"/>
  <c r="H2834" i="20"/>
  <c r="I2834" i="20"/>
  <c r="J2834" i="20" s="1"/>
  <c r="I2820" i="20"/>
  <c r="J2820" i="20" s="1"/>
  <c r="H2820" i="20"/>
  <c r="H2832" i="20"/>
  <c r="I2832" i="20"/>
  <c r="J2832" i="20" s="1"/>
  <c r="H2810" i="20"/>
  <c r="I2810" i="20"/>
  <c r="J2810" i="20" s="1"/>
  <c r="H2825" i="20"/>
  <c r="I2825" i="20"/>
  <c r="J2825" i="20" s="1"/>
  <c r="I2828" i="20"/>
  <c r="J2828" i="20" s="1"/>
  <c r="H2828" i="20"/>
  <c r="I2815" i="20"/>
  <c r="J2815" i="20" s="1"/>
  <c r="H2815" i="20"/>
  <c r="H2829" i="20"/>
  <c r="I2829" i="20"/>
  <c r="J2829" i="20" s="1"/>
  <c r="H2837" i="20"/>
  <c r="I2837" i="20"/>
  <c r="J2837" i="20" s="1"/>
  <c r="H2833" i="20"/>
  <c r="I2833" i="20"/>
  <c r="J2833" i="20" s="1"/>
  <c r="I2827" i="20"/>
  <c r="J2827" i="20" s="1"/>
  <c r="H2827" i="20"/>
  <c r="H2835" i="20"/>
  <c r="I2835" i="20"/>
  <c r="J2835" i="20" s="1"/>
  <c r="H2816" i="20"/>
  <c r="I2816" i="20"/>
  <c r="J2816" i="20" s="1"/>
  <c r="I2823" i="20"/>
  <c r="J2823" i="20" s="1"/>
  <c r="H2823" i="20"/>
  <c r="H2814" i="20"/>
  <c r="I2814" i="20"/>
  <c r="J2814" i="20" s="1"/>
  <c r="H2830" i="20"/>
  <c r="I2830" i="20"/>
  <c r="J2830" i="20" s="1"/>
  <c r="H2838" i="20"/>
  <c r="I2838" i="20"/>
  <c r="J2838" i="20" s="1"/>
  <c r="H2812" i="20"/>
  <c r="I2812" i="20"/>
  <c r="J2812" i="20" s="1"/>
  <c r="H2840" i="20"/>
  <c r="I2840" i="20"/>
  <c r="J2840" i="20" s="1"/>
  <c r="H2819" i="20"/>
  <c r="I2819" i="20"/>
  <c r="J2819" i="20" s="1"/>
  <c r="H2817" i="20"/>
  <c r="I2817" i="20"/>
  <c r="J2817" i="20" s="1"/>
  <c r="H2836" i="20"/>
  <c r="I2836" i="20"/>
  <c r="J2836" i="20" s="1"/>
  <c r="H2822" i="20"/>
  <c r="I2822" i="20"/>
  <c r="J2822" i="20" s="1"/>
  <c r="H2821" i="20"/>
  <c r="I2821" i="20"/>
  <c r="J2821" i="20" s="1"/>
  <c r="H2813" i="20"/>
  <c r="I2813" i="20"/>
  <c r="J2813" i="20" s="1"/>
  <c r="I2831" i="20"/>
  <c r="J2831" i="20" s="1"/>
  <c r="H2831" i="20"/>
  <c r="I2839" i="20"/>
  <c r="J2839" i="20" s="1"/>
  <c r="H2839" i="20"/>
  <c r="W2813" i="20"/>
  <c r="W2817" i="20"/>
  <c r="W2822" i="20"/>
  <c r="W2814" i="20"/>
  <c r="W2839" i="20"/>
  <c r="W2818" i="20"/>
  <c r="W2810" i="20"/>
  <c r="U2826" i="20"/>
  <c r="U2795" i="20" l="1"/>
  <c r="W2795" i="20"/>
  <c r="U2796" i="20"/>
  <c r="W2796" i="20"/>
  <c r="U2797" i="20"/>
  <c r="W2797" i="20"/>
  <c r="U2798" i="20"/>
  <c r="W2798" i="20"/>
  <c r="U2799" i="20"/>
  <c r="W2799" i="20"/>
  <c r="U2800" i="20"/>
  <c r="W2800" i="20"/>
  <c r="U2801" i="20"/>
  <c r="W2801" i="20"/>
  <c r="U2802" i="20"/>
  <c r="W2802" i="20"/>
  <c r="U2803" i="20"/>
  <c r="W2803" i="20"/>
  <c r="U2804" i="20"/>
  <c r="W2804" i="20"/>
  <c r="U2805" i="20"/>
  <c r="W2805" i="20"/>
  <c r="U2806" i="20"/>
  <c r="W2806" i="20"/>
  <c r="U2807" i="20"/>
  <c r="W2807" i="20"/>
  <c r="U2808" i="20"/>
  <c r="W2808" i="20"/>
  <c r="U2809" i="20"/>
  <c r="W2809" i="20"/>
  <c r="U2779" i="20"/>
  <c r="W2779" i="20"/>
  <c r="U2780" i="20"/>
  <c r="W2780" i="20"/>
  <c r="U2781" i="20"/>
  <c r="W2781" i="20"/>
  <c r="U2782" i="20"/>
  <c r="W2782" i="20"/>
  <c r="U2783" i="20"/>
  <c r="W2783" i="20"/>
  <c r="U2784" i="20"/>
  <c r="W2784" i="20"/>
  <c r="U2785" i="20"/>
  <c r="W2785" i="20"/>
  <c r="U2786" i="20"/>
  <c r="W2786" i="20"/>
  <c r="U2787" i="20"/>
  <c r="W2787" i="20"/>
  <c r="U2788" i="20"/>
  <c r="W2788" i="20"/>
  <c r="U2789" i="20"/>
  <c r="W2789" i="20"/>
  <c r="U2790" i="20"/>
  <c r="W2790" i="20"/>
  <c r="U2791" i="20"/>
  <c r="W2791" i="20"/>
  <c r="U2792" i="20"/>
  <c r="W2792" i="20"/>
  <c r="U2793" i="20"/>
  <c r="W2793" i="20"/>
  <c r="P2794" i="20"/>
  <c r="P2795" i="20"/>
  <c r="P2796" i="20"/>
  <c r="P2797" i="20"/>
  <c r="P2798" i="20"/>
  <c r="P2799" i="20"/>
  <c r="P2800" i="20"/>
  <c r="P2801" i="20"/>
  <c r="P2802" i="20"/>
  <c r="P2803" i="20"/>
  <c r="P2804" i="20"/>
  <c r="P2805" i="20"/>
  <c r="P2806" i="20"/>
  <c r="P2807" i="20"/>
  <c r="P2808" i="20"/>
  <c r="P2809" i="20"/>
  <c r="O1368" i="18"/>
  <c r="P1368" i="18"/>
  <c r="P1367" i="18"/>
  <c r="P2778" i="20"/>
  <c r="P2779" i="20"/>
  <c r="P2780" i="20"/>
  <c r="P2781" i="20"/>
  <c r="P2782" i="20"/>
  <c r="P2783" i="20"/>
  <c r="P2784" i="20"/>
  <c r="P2785" i="20"/>
  <c r="P2786" i="20"/>
  <c r="P2787" i="20"/>
  <c r="P2788" i="20"/>
  <c r="P2789" i="20"/>
  <c r="P2790" i="20"/>
  <c r="P2791" i="20"/>
  <c r="P2792" i="20"/>
  <c r="P2793" i="20"/>
  <c r="L2761" i="20" l="1"/>
  <c r="L2777" i="20"/>
  <c r="L2794" i="20"/>
  <c r="W2794" i="20" s="1"/>
  <c r="L2778" i="20"/>
  <c r="K2778" i="20"/>
  <c r="K2794" i="20"/>
  <c r="U2794" i="20" s="1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P566" i="20"/>
  <c r="P567" i="20"/>
  <c r="P568" i="20"/>
  <c r="P569" i="20"/>
  <c r="P570" i="20"/>
  <c r="P571" i="20"/>
  <c r="P572" i="20"/>
  <c r="P573" i="20"/>
  <c r="P574" i="20"/>
  <c r="P575" i="20"/>
  <c r="P576" i="20"/>
  <c r="P577" i="20"/>
  <c r="P578" i="20"/>
  <c r="P579" i="20"/>
  <c r="P580" i="20"/>
  <c r="P581" i="20"/>
  <c r="P582" i="20"/>
  <c r="P583" i="20"/>
  <c r="P584" i="20"/>
  <c r="P585" i="20"/>
  <c r="P586" i="20"/>
  <c r="P587" i="20"/>
  <c r="P588" i="20"/>
  <c r="P589" i="20"/>
  <c r="P590" i="20"/>
  <c r="P591" i="20"/>
  <c r="P592" i="20"/>
  <c r="P593" i="20"/>
  <c r="P594" i="20"/>
  <c r="P595" i="20"/>
  <c r="P596" i="20"/>
  <c r="P597" i="20"/>
  <c r="P598" i="20"/>
  <c r="P599" i="20"/>
  <c r="P600" i="20"/>
  <c r="P601" i="20"/>
  <c r="P602" i="20"/>
  <c r="P603" i="20"/>
  <c r="P604" i="20"/>
  <c r="P605" i="20"/>
  <c r="P606" i="20"/>
  <c r="P607" i="20"/>
  <c r="P608" i="20"/>
  <c r="P609" i="20"/>
  <c r="P610" i="20"/>
  <c r="P611" i="20"/>
  <c r="P612" i="20"/>
  <c r="P613" i="20"/>
  <c r="P614" i="20"/>
  <c r="P615" i="20"/>
  <c r="P616" i="20"/>
  <c r="P617" i="20"/>
  <c r="P618" i="20"/>
  <c r="P619" i="20"/>
  <c r="P620" i="20"/>
  <c r="P621" i="20"/>
  <c r="P622" i="20"/>
  <c r="P623" i="20"/>
  <c r="P624" i="20"/>
  <c r="P625" i="20"/>
  <c r="P626" i="20"/>
  <c r="P627" i="20"/>
  <c r="P628" i="20"/>
  <c r="P629" i="20"/>
  <c r="P630" i="20"/>
  <c r="P631" i="20"/>
  <c r="P632" i="20"/>
  <c r="P633" i="20"/>
  <c r="P634" i="20"/>
  <c r="P635" i="20"/>
  <c r="P636" i="20"/>
  <c r="P637" i="20"/>
  <c r="P638" i="20"/>
  <c r="P639" i="20"/>
  <c r="P640" i="20"/>
  <c r="P641" i="20"/>
  <c r="P642" i="20"/>
  <c r="P643" i="20"/>
  <c r="P644" i="20"/>
  <c r="P645" i="20"/>
  <c r="P646" i="20"/>
  <c r="P647" i="20"/>
  <c r="P648" i="20"/>
  <c r="P649" i="20"/>
  <c r="P650" i="20"/>
  <c r="P651" i="20"/>
  <c r="P652" i="20"/>
  <c r="P653" i="20"/>
  <c r="P654" i="20"/>
  <c r="P655" i="20"/>
  <c r="P656" i="20"/>
  <c r="P657" i="20"/>
  <c r="P658" i="20"/>
  <c r="P659" i="20"/>
  <c r="P660" i="20"/>
  <c r="P661" i="20"/>
  <c r="P662" i="20"/>
  <c r="P663" i="20"/>
  <c r="P664" i="20"/>
  <c r="P665" i="20"/>
  <c r="P666" i="20"/>
  <c r="P667" i="20"/>
  <c r="P668" i="20"/>
  <c r="P669" i="20"/>
  <c r="P670" i="20"/>
  <c r="P671" i="20"/>
  <c r="P672" i="20"/>
  <c r="P673" i="20"/>
  <c r="P674" i="20"/>
  <c r="P675" i="20"/>
  <c r="P676" i="20"/>
  <c r="P677" i="20"/>
  <c r="P678" i="20"/>
  <c r="P679" i="20"/>
  <c r="P680" i="20"/>
  <c r="P681" i="20"/>
  <c r="P682" i="20"/>
  <c r="P683" i="20"/>
  <c r="P684" i="20"/>
  <c r="P685" i="20"/>
  <c r="P686" i="20"/>
  <c r="P687" i="20"/>
  <c r="P688" i="20"/>
  <c r="P689" i="20"/>
  <c r="P690" i="20"/>
  <c r="P691" i="20"/>
  <c r="P692" i="20"/>
  <c r="P693" i="20"/>
  <c r="P694" i="20"/>
  <c r="P695" i="20"/>
  <c r="P696" i="20"/>
  <c r="P697" i="20"/>
  <c r="P698" i="20"/>
  <c r="P699" i="20"/>
  <c r="P700" i="20"/>
  <c r="P701" i="20"/>
  <c r="P702" i="20"/>
  <c r="P703" i="20"/>
  <c r="P704" i="20"/>
  <c r="P705" i="20"/>
  <c r="P706" i="20"/>
  <c r="P707" i="20"/>
  <c r="P708" i="20"/>
  <c r="P709" i="20"/>
  <c r="P710" i="20"/>
  <c r="P711" i="20"/>
  <c r="P712" i="20"/>
  <c r="P713" i="20"/>
  <c r="P714" i="20"/>
  <c r="P715" i="20"/>
  <c r="P716" i="20"/>
  <c r="P717" i="20"/>
  <c r="P718" i="20"/>
  <c r="P719" i="20"/>
  <c r="P720" i="20"/>
  <c r="P721" i="20"/>
  <c r="P722" i="20"/>
  <c r="P723" i="20"/>
  <c r="P724" i="20"/>
  <c r="P725" i="20"/>
  <c r="P726" i="20"/>
  <c r="P727" i="20"/>
  <c r="P728" i="20"/>
  <c r="P729" i="20"/>
  <c r="P730" i="20"/>
  <c r="P731" i="20"/>
  <c r="P732" i="20"/>
  <c r="P733" i="20"/>
  <c r="P734" i="20"/>
  <c r="P735" i="20"/>
  <c r="P736" i="20"/>
  <c r="P737" i="20"/>
  <c r="P738" i="20"/>
  <c r="P739" i="20"/>
  <c r="P740" i="20"/>
  <c r="P741" i="20"/>
  <c r="P742" i="20"/>
  <c r="P743" i="20"/>
  <c r="P744" i="20"/>
  <c r="P745" i="20"/>
  <c r="P746" i="20"/>
  <c r="P747" i="20"/>
  <c r="P748" i="20"/>
  <c r="P749" i="20"/>
  <c r="P750" i="20"/>
  <c r="P751" i="20"/>
  <c r="P752" i="20"/>
  <c r="P753" i="20"/>
  <c r="P754" i="20"/>
  <c r="P755" i="20"/>
  <c r="P756" i="20"/>
  <c r="P757" i="20"/>
  <c r="P758" i="20"/>
  <c r="P759" i="20"/>
  <c r="P760" i="20"/>
  <c r="P761" i="20"/>
  <c r="P762" i="20"/>
  <c r="P763" i="20"/>
  <c r="P764" i="20"/>
  <c r="P765" i="20"/>
  <c r="P766" i="20"/>
  <c r="P767" i="20"/>
  <c r="P768" i="20"/>
  <c r="P769" i="20"/>
  <c r="P770" i="20"/>
  <c r="P771" i="20"/>
  <c r="P772" i="20"/>
  <c r="P773" i="20"/>
  <c r="P774" i="20"/>
  <c r="P775" i="20"/>
  <c r="P776" i="20"/>
  <c r="P777" i="20"/>
  <c r="P778" i="20"/>
  <c r="P779" i="20"/>
  <c r="P780" i="20"/>
  <c r="P781" i="20"/>
  <c r="P782" i="20"/>
  <c r="P783" i="20"/>
  <c r="P784" i="20"/>
  <c r="P785" i="20"/>
  <c r="P786" i="20"/>
  <c r="P787" i="20"/>
  <c r="P788" i="20"/>
  <c r="P789" i="20"/>
  <c r="P790" i="20"/>
  <c r="P791" i="20"/>
  <c r="P792" i="20"/>
  <c r="P793" i="20"/>
  <c r="P794" i="20"/>
  <c r="P795" i="20"/>
  <c r="P796" i="20"/>
  <c r="P797" i="20"/>
  <c r="P798" i="20"/>
  <c r="P799" i="20"/>
  <c r="P800" i="20"/>
  <c r="P801" i="20"/>
  <c r="P802" i="20"/>
  <c r="P803" i="20"/>
  <c r="P804" i="20"/>
  <c r="P805" i="20"/>
  <c r="P806" i="20"/>
  <c r="P807" i="20"/>
  <c r="P808" i="20"/>
  <c r="P809" i="20"/>
  <c r="P810" i="20"/>
  <c r="P811" i="20"/>
  <c r="P812" i="20"/>
  <c r="P813" i="20"/>
  <c r="P814" i="20"/>
  <c r="P815" i="20"/>
  <c r="P816" i="20"/>
  <c r="P817" i="20"/>
  <c r="P818" i="20"/>
  <c r="P819" i="20"/>
  <c r="P820" i="20"/>
  <c r="P821" i="20"/>
  <c r="P822" i="20"/>
  <c r="P823" i="20"/>
  <c r="P824" i="20"/>
  <c r="P825" i="20"/>
  <c r="P826" i="20"/>
  <c r="P827" i="20"/>
  <c r="P828" i="20"/>
  <c r="P829" i="20"/>
  <c r="P830" i="20"/>
  <c r="P831" i="20"/>
  <c r="P832" i="20"/>
  <c r="P833" i="20"/>
  <c r="P834" i="20"/>
  <c r="P835" i="20"/>
  <c r="P836" i="20"/>
  <c r="P837" i="20"/>
  <c r="P838" i="20"/>
  <c r="P839" i="20"/>
  <c r="P840" i="20"/>
  <c r="P841" i="20"/>
  <c r="P842" i="20"/>
  <c r="P843" i="20"/>
  <c r="P844" i="20"/>
  <c r="P845" i="20"/>
  <c r="P846" i="20"/>
  <c r="P847" i="20"/>
  <c r="P848" i="20"/>
  <c r="P849" i="20"/>
  <c r="P850" i="20"/>
  <c r="P851" i="20"/>
  <c r="P852" i="20"/>
  <c r="P853" i="20"/>
  <c r="P854" i="20"/>
  <c r="P855" i="20"/>
  <c r="P856" i="20"/>
  <c r="P857" i="20"/>
  <c r="P858" i="20"/>
  <c r="P859" i="20"/>
  <c r="P860" i="20"/>
  <c r="P861" i="20"/>
  <c r="P862" i="20"/>
  <c r="P863" i="20"/>
  <c r="P864" i="20"/>
  <c r="P865" i="20"/>
  <c r="P866" i="20"/>
  <c r="P867" i="20"/>
  <c r="P868" i="20"/>
  <c r="P869" i="20"/>
  <c r="P870" i="20"/>
  <c r="P871" i="20"/>
  <c r="P872" i="20"/>
  <c r="P873" i="20"/>
  <c r="P874" i="20"/>
  <c r="P875" i="20"/>
  <c r="P876" i="20"/>
  <c r="P877" i="20"/>
  <c r="P878" i="20"/>
  <c r="P879" i="20"/>
  <c r="P880" i="20"/>
  <c r="P881" i="20"/>
  <c r="P882" i="20"/>
  <c r="P883" i="20"/>
  <c r="P884" i="20"/>
  <c r="P885" i="20"/>
  <c r="P886" i="20"/>
  <c r="P887" i="20"/>
  <c r="P888" i="20"/>
  <c r="P889" i="20"/>
  <c r="P890" i="20"/>
  <c r="P891" i="20"/>
  <c r="P892" i="20"/>
  <c r="P893" i="20"/>
  <c r="P894" i="20"/>
  <c r="P895" i="20"/>
  <c r="P896" i="20"/>
  <c r="P897" i="20"/>
  <c r="P898" i="20"/>
  <c r="P899" i="20"/>
  <c r="P900" i="20"/>
  <c r="P901" i="20"/>
  <c r="P902" i="20"/>
  <c r="P903" i="20"/>
  <c r="P904" i="20"/>
  <c r="P905" i="20"/>
  <c r="P906" i="20"/>
  <c r="P907" i="20"/>
  <c r="P908" i="20"/>
  <c r="P909" i="20"/>
  <c r="P910" i="20"/>
  <c r="P911" i="20"/>
  <c r="P912" i="20"/>
  <c r="P913" i="20"/>
  <c r="P914" i="20"/>
  <c r="P915" i="20"/>
  <c r="P916" i="20"/>
  <c r="P917" i="20"/>
  <c r="P918" i="20"/>
  <c r="P919" i="20"/>
  <c r="P920" i="20"/>
  <c r="P921" i="20"/>
  <c r="P922" i="20"/>
  <c r="P923" i="20"/>
  <c r="P924" i="20"/>
  <c r="P925" i="20"/>
  <c r="P926" i="20"/>
  <c r="P927" i="20"/>
  <c r="P928" i="20"/>
  <c r="P929" i="20"/>
  <c r="P930" i="20"/>
  <c r="P931" i="20"/>
  <c r="P932" i="20"/>
  <c r="P933" i="20"/>
  <c r="P934" i="20"/>
  <c r="P935" i="20"/>
  <c r="P936" i="20"/>
  <c r="P937" i="20"/>
  <c r="P938" i="20"/>
  <c r="P939" i="20"/>
  <c r="P940" i="20"/>
  <c r="P941" i="20"/>
  <c r="P942" i="20"/>
  <c r="P943" i="20"/>
  <c r="P944" i="20"/>
  <c r="P945" i="20"/>
  <c r="P946" i="20"/>
  <c r="P947" i="20"/>
  <c r="P948" i="20"/>
  <c r="P949" i="20"/>
  <c r="P950" i="20"/>
  <c r="P951" i="20"/>
  <c r="P952" i="20"/>
  <c r="P953" i="20"/>
  <c r="P954" i="20"/>
  <c r="P955" i="20"/>
  <c r="P956" i="20"/>
  <c r="P957" i="20"/>
  <c r="P958" i="20"/>
  <c r="P959" i="20"/>
  <c r="P960" i="20"/>
  <c r="P961" i="20"/>
  <c r="P962" i="20"/>
  <c r="P963" i="20"/>
  <c r="P964" i="20"/>
  <c r="P965" i="20"/>
  <c r="P966" i="20"/>
  <c r="P967" i="20"/>
  <c r="P968" i="20"/>
  <c r="P969" i="20"/>
  <c r="P970" i="20"/>
  <c r="P971" i="20"/>
  <c r="P972" i="20"/>
  <c r="P973" i="20"/>
  <c r="P974" i="20"/>
  <c r="P975" i="20"/>
  <c r="P976" i="20"/>
  <c r="P977" i="20"/>
  <c r="P978" i="20"/>
  <c r="P979" i="20"/>
  <c r="P980" i="20"/>
  <c r="P981" i="20"/>
  <c r="P982" i="20"/>
  <c r="P983" i="20"/>
  <c r="P984" i="20"/>
  <c r="P985" i="20"/>
  <c r="P986" i="20"/>
  <c r="P987" i="20"/>
  <c r="P988" i="20"/>
  <c r="P989" i="20"/>
  <c r="P990" i="20"/>
  <c r="P991" i="20"/>
  <c r="P992" i="20"/>
  <c r="P993" i="20"/>
  <c r="P994" i="20"/>
  <c r="P995" i="20"/>
  <c r="P996" i="20"/>
  <c r="P997" i="20"/>
  <c r="P998" i="20"/>
  <c r="P999" i="20"/>
  <c r="P1000" i="20"/>
  <c r="P1001" i="20"/>
  <c r="P1002" i="20"/>
  <c r="P1003" i="20"/>
  <c r="P1004" i="20"/>
  <c r="P1005" i="20"/>
  <c r="P1006" i="20"/>
  <c r="P1007" i="20"/>
  <c r="P1008" i="20"/>
  <c r="P1009" i="20"/>
  <c r="P1010" i="20"/>
  <c r="P1011" i="20"/>
  <c r="P1012" i="20"/>
  <c r="P1013" i="20"/>
  <c r="P1014" i="20"/>
  <c r="P1015" i="20"/>
  <c r="P1016" i="20"/>
  <c r="P1017" i="20"/>
  <c r="P1018" i="20"/>
  <c r="P1019" i="20"/>
  <c r="P1020" i="20"/>
  <c r="P1021" i="20"/>
  <c r="P1022" i="20"/>
  <c r="P1023" i="20"/>
  <c r="P1024" i="20"/>
  <c r="P1025" i="20"/>
  <c r="P1026" i="20"/>
  <c r="P1027" i="20"/>
  <c r="P1028" i="20"/>
  <c r="P1029" i="20"/>
  <c r="P1030" i="20"/>
  <c r="P1031" i="20"/>
  <c r="P1032" i="20"/>
  <c r="P1033" i="20"/>
  <c r="P1034" i="20"/>
  <c r="P1035" i="20"/>
  <c r="P1036" i="20"/>
  <c r="P1037" i="20"/>
  <c r="P1038" i="20"/>
  <c r="P1039" i="20"/>
  <c r="P1040" i="20"/>
  <c r="P1041" i="20"/>
  <c r="P1042" i="20"/>
  <c r="P1043" i="20"/>
  <c r="P1044" i="20"/>
  <c r="P1045" i="20"/>
  <c r="P1046" i="20"/>
  <c r="P1047" i="20"/>
  <c r="P1048" i="20"/>
  <c r="P1049" i="20"/>
  <c r="P1050" i="20"/>
  <c r="P1051" i="20"/>
  <c r="P1052" i="20"/>
  <c r="P1053" i="20"/>
  <c r="P1054" i="20"/>
  <c r="P1055" i="20"/>
  <c r="P1056" i="20"/>
  <c r="P1057" i="20"/>
  <c r="P1058" i="20"/>
  <c r="P1059" i="20"/>
  <c r="P1060" i="20"/>
  <c r="P1061" i="20"/>
  <c r="P1062" i="20"/>
  <c r="P1063" i="20"/>
  <c r="P1064" i="20"/>
  <c r="P1065" i="20"/>
  <c r="P1066" i="20"/>
  <c r="P1067" i="20"/>
  <c r="P1068" i="20"/>
  <c r="P1069" i="20"/>
  <c r="P1070" i="20"/>
  <c r="P1071" i="20"/>
  <c r="P1072" i="20"/>
  <c r="P1073" i="20"/>
  <c r="P1074" i="20"/>
  <c r="P1075" i="20"/>
  <c r="P1076" i="20"/>
  <c r="P1077" i="20"/>
  <c r="P1078" i="20"/>
  <c r="P1079" i="20"/>
  <c r="P1080" i="20"/>
  <c r="P1081" i="20"/>
  <c r="P1082" i="20"/>
  <c r="P1083" i="20"/>
  <c r="P1084" i="20"/>
  <c r="P1085" i="20"/>
  <c r="P1086" i="20"/>
  <c r="P1087" i="20"/>
  <c r="P1088" i="20"/>
  <c r="P1089" i="20"/>
  <c r="P1090" i="20"/>
  <c r="P1091" i="20"/>
  <c r="P1092" i="20"/>
  <c r="P1093" i="20"/>
  <c r="P1094" i="20"/>
  <c r="P1095" i="20"/>
  <c r="P1096" i="20"/>
  <c r="P1097" i="20"/>
  <c r="P1098" i="20"/>
  <c r="P1099" i="20"/>
  <c r="P1100" i="20"/>
  <c r="P1101" i="20"/>
  <c r="P1102" i="20"/>
  <c r="P1103" i="20"/>
  <c r="P1104" i="20"/>
  <c r="P1105" i="20"/>
  <c r="P1106" i="20"/>
  <c r="P1107" i="20"/>
  <c r="P1108" i="20"/>
  <c r="P1109" i="20"/>
  <c r="P1110" i="20"/>
  <c r="P1111" i="20"/>
  <c r="P1112" i="20"/>
  <c r="P1113" i="20"/>
  <c r="P1114" i="20"/>
  <c r="P1115" i="20"/>
  <c r="P1116" i="20"/>
  <c r="P1117" i="20"/>
  <c r="P1118" i="20"/>
  <c r="P1119" i="20"/>
  <c r="P1120" i="20"/>
  <c r="P1121" i="20"/>
  <c r="P1122" i="20"/>
  <c r="P1123" i="20"/>
  <c r="P1124" i="20"/>
  <c r="P1125" i="20"/>
  <c r="P1126" i="20"/>
  <c r="P1127" i="20"/>
  <c r="P1128" i="20"/>
  <c r="P1129" i="20"/>
  <c r="P1130" i="20"/>
  <c r="P1131" i="20"/>
  <c r="P1132" i="20"/>
  <c r="P1133" i="20"/>
  <c r="P1134" i="20"/>
  <c r="P1135" i="20"/>
  <c r="P1136" i="20"/>
  <c r="P1137" i="20"/>
  <c r="P1138" i="20"/>
  <c r="P1139" i="20"/>
  <c r="P1140" i="20"/>
  <c r="P1141" i="20"/>
  <c r="P1142" i="20"/>
  <c r="P1143" i="20"/>
  <c r="P1144" i="20"/>
  <c r="P1145" i="20"/>
  <c r="P1146" i="20"/>
  <c r="P1147" i="20"/>
  <c r="P1148" i="20"/>
  <c r="P1149" i="20"/>
  <c r="P1150" i="20"/>
  <c r="P1151" i="20"/>
  <c r="P1152" i="20"/>
  <c r="P1153" i="20"/>
  <c r="P1154" i="20"/>
  <c r="P1155" i="20"/>
  <c r="P1156" i="20"/>
  <c r="P1157" i="20"/>
  <c r="P1158" i="20"/>
  <c r="P1159" i="20"/>
  <c r="P1160" i="20"/>
  <c r="P1161" i="20"/>
  <c r="P1162" i="20"/>
  <c r="P1163" i="20"/>
  <c r="P1164" i="20"/>
  <c r="P1165" i="20"/>
  <c r="P1166" i="20"/>
  <c r="P1167" i="20"/>
  <c r="P1168" i="20"/>
  <c r="P1169" i="20"/>
  <c r="P1170" i="20"/>
  <c r="P1171" i="20"/>
  <c r="P1172" i="20"/>
  <c r="P1173" i="20"/>
  <c r="P1174" i="20"/>
  <c r="P1175" i="20"/>
  <c r="P1176" i="20"/>
  <c r="P1177" i="20"/>
  <c r="P1178" i="20"/>
  <c r="P1179" i="20"/>
  <c r="P1180" i="20"/>
  <c r="P1181" i="20"/>
  <c r="P1182" i="20"/>
  <c r="P1183" i="20"/>
  <c r="P1184" i="20"/>
  <c r="P1185" i="20"/>
  <c r="P1186" i="20"/>
  <c r="P1187" i="20"/>
  <c r="P1188" i="20"/>
  <c r="P1189" i="20"/>
  <c r="P1190" i="20"/>
  <c r="P1191" i="20"/>
  <c r="P1192" i="20"/>
  <c r="P1193" i="20"/>
  <c r="P1194" i="20"/>
  <c r="P1195" i="20"/>
  <c r="P1196" i="20"/>
  <c r="P1197" i="20"/>
  <c r="P1198" i="20"/>
  <c r="P1199" i="20"/>
  <c r="P1200" i="20"/>
  <c r="P1201" i="20"/>
  <c r="P1202" i="20"/>
  <c r="P1203" i="20"/>
  <c r="P1204" i="20"/>
  <c r="P1205" i="20"/>
  <c r="P1206" i="20"/>
  <c r="P1207" i="20"/>
  <c r="P1208" i="20"/>
  <c r="P1209" i="20"/>
  <c r="P1210" i="20"/>
  <c r="P1211" i="20"/>
  <c r="P1212" i="20"/>
  <c r="P1213" i="20"/>
  <c r="P1214" i="20"/>
  <c r="P1215" i="20"/>
  <c r="P1216" i="20"/>
  <c r="P1217" i="20"/>
  <c r="P1218" i="20"/>
  <c r="P1219" i="20"/>
  <c r="P1220" i="20"/>
  <c r="P1221" i="20"/>
  <c r="P1222" i="20"/>
  <c r="P1223" i="20"/>
  <c r="P1224" i="20"/>
  <c r="P1225" i="20"/>
  <c r="P1226" i="20"/>
  <c r="P1227" i="20"/>
  <c r="P1228" i="20"/>
  <c r="P1229" i="20"/>
  <c r="P1230" i="20"/>
  <c r="P1231" i="20"/>
  <c r="P1232" i="20"/>
  <c r="P1233" i="20"/>
  <c r="P1234" i="20"/>
  <c r="P1235" i="20"/>
  <c r="P1236" i="20"/>
  <c r="P1237" i="20"/>
  <c r="P1238" i="20"/>
  <c r="P1239" i="20"/>
  <c r="P1240" i="20"/>
  <c r="P1241" i="20"/>
  <c r="P1242" i="20"/>
  <c r="P1243" i="20"/>
  <c r="P1244" i="20"/>
  <c r="P1245" i="20"/>
  <c r="P1246" i="20"/>
  <c r="P1247" i="20"/>
  <c r="P1248" i="20"/>
  <c r="P1249" i="20"/>
  <c r="P1250" i="20"/>
  <c r="P1251" i="20"/>
  <c r="P1252" i="20"/>
  <c r="P1253" i="20"/>
  <c r="P1254" i="20"/>
  <c r="P1255" i="20"/>
  <c r="P1256" i="20"/>
  <c r="P1257" i="20"/>
  <c r="P1258" i="20"/>
  <c r="P1259" i="20"/>
  <c r="P1260" i="20"/>
  <c r="P1261" i="20"/>
  <c r="P1262" i="20"/>
  <c r="P1263" i="20"/>
  <c r="P1264" i="20"/>
  <c r="P1265" i="20"/>
  <c r="P1266" i="20"/>
  <c r="P1267" i="20"/>
  <c r="P1268" i="20"/>
  <c r="P1269" i="20"/>
  <c r="P1270" i="20"/>
  <c r="P1271" i="20"/>
  <c r="P1272" i="20"/>
  <c r="P1273" i="20"/>
  <c r="P1274" i="20"/>
  <c r="P1275" i="20"/>
  <c r="P1276" i="20"/>
  <c r="P1277" i="20"/>
  <c r="P1278" i="20"/>
  <c r="P1279" i="20"/>
  <c r="P1280" i="20"/>
  <c r="P1281" i="20"/>
  <c r="P1282" i="20"/>
  <c r="P1283" i="20"/>
  <c r="P1284" i="20"/>
  <c r="P1285" i="20"/>
  <c r="P1286" i="20"/>
  <c r="P1287" i="20"/>
  <c r="P1288" i="20"/>
  <c r="P1289" i="20"/>
  <c r="P1290" i="20"/>
  <c r="P1291" i="20"/>
  <c r="P1292" i="20"/>
  <c r="P1293" i="20"/>
  <c r="P1294" i="20"/>
  <c r="P1295" i="20"/>
  <c r="P1296" i="20"/>
  <c r="P1297" i="20"/>
  <c r="P1298" i="20"/>
  <c r="P1299" i="20"/>
  <c r="P1300" i="20"/>
  <c r="P1301" i="20"/>
  <c r="P1302" i="20"/>
  <c r="P1303" i="20"/>
  <c r="P1304" i="20"/>
  <c r="P1305" i="20"/>
  <c r="P1306" i="20"/>
  <c r="P1307" i="20"/>
  <c r="P1308" i="20"/>
  <c r="P1309" i="20"/>
  <c r="P1310" i="20"/>
  <c r="P1311" i="20"/>
  <c r="P1312" i="20"/>
  <c r="P1313" i="20"/>
  <c r="P1314" i="20"/>
  <c r="P1315" i="20"/>
  <c r="P1316" i="20"/>
  <c r="P1317" i="20"/>
  <c r="P1318" i="20"/>
  <c r="P1319" i="20"/>
  <c r="P1320" i="20"/>
  <c r="P1321" i="20"/>
  <c r="P1322" i="20"/>
  <c r="P1323" i="20"/>
  <c r="P1324" i="20"/>
  <c r="P1325" i="20"/>
  <c r="P1326" i="20"/>
  <c r="P1327" i="20"/>
  <c r="P1328" i="20"/>
  <c r="P1329" i="20"/>
  <c r="P1330" i="20"/>
  <c r="P1331" i="20"/>
  <c r="P1332" i="20"/>
  <c r="P1333" i="20"/>
  <c r="P1334" i="20"/>
  <c r="P1335" i="20"/>
  <c r="P1336" i="20"/>
  <c r="P1337" i="20"/>
  <c r="P1338" i="20"/>
  <c r="P1339" i="20"/>
  <c r="P1340" i="20"/>
  <c r="P1341" i="20"/>
  <c r="P1342" i="20"/>
  <c r="P1343" i="20"/>
  <c r="P1344" i="20"/>
  <c r="P1345" i="20"/>
  <c r="P1346" i="20"/>
  <c r="P1347" i="20"/>
  <c r="P1348" i="20"/>
  <c r="P1349" i="20"/>
  <c r="P1350" i="20"/>
  <c r="P1351" i="20"/>
  <c r="P1352" i="20"/>
  <c r="P1353" i="20"/>
  <c r="P1354" i="20"/>
  <c r="P1355" i="20"/>
  <c r="P1356" i="20"/>
  <c r="P1357" i="20"/>
  <c r="P1358" i="20"/>
  <c r="P1359" i="20"/>
  <c r="P1360" i="20"/>
  <c r="P1361" i="20"/>
  <c r="P1362" i="20"/>
  <c r="P1363" i="20"/>
  <c r="P1364" i="20"/>
  <c r="P1365" i="20"/>
  <c r="P1366" i="20"/>
  <c r="P1367" i="20"/>
  <c r="P1368" i="20"/>
  <c r="P1369" i="20"/>
  <c r="P1370" i="20"/>
  <c r="P1371" i="20"/>
  <c r="P1372" i="20"/>
  <c r="P1373" i="20"/>
  <c r="P1374" i="20"/>
  <c r="P1375" i="20"/>
  <c r="P1376" i="20"/>
  <c r="P1377" i="20"/>
  <c r="P1378" i="20"/>
  <c r="P1379" i="20"/>
  <c r="P1380" i="20"/>
  <c r="P1381" i="20"/>
  <c r="P1382" i="20"/>
  <c r="P1383" i="20"/>
  <c r="P1384" i="20"/>
  <c r="P1385" i="20"/>
  <c r="P1386" i="20"/>
  <c r="P1387" i="20"/>
  <c r="P1388" i="20"/>
  <c r="P1389" i="20"/>
  <c r="P1390" i="20"/>
  <c r="P1391" i="20"/>
  <c r="P1392" i="20"/>
  <c r="P1393" i="20"/>
  <c r="P1394" i="20"/>
  <c r="P1395" i="20"/>
  <c r="P1396" i="20"/>
  <c r="P1397" i="20"/>
  <c r="P1398" i="20"/>
  <c r="P1399" i="20"/>
  <c r="P1400" i="20"/>
  <c r="P1401" i="20"/>
  <c r="P1402" i="20"/>
  <c r="P1403" i="20"/>
  <c r="P1404" i="20"/>
  <c r="P1405" i="20"/>
  <c r="P1406" i="20"/>
  <c r="P1407" i="20"/>
  <c r="P1408" i="20"/>
  <c r="P1409" i="20"/>
  <c r="P1410" i="20"/>
  <c r="P1411" i="20"/>
  <c r="P1412" i="20"/>
  <c r="P1413" i="20"/>
  <c r="P1414" i="20"/>
  <c r="P1415" i="20"/>
  <c r="P1416" i="20"/>
  <c r="P1417" i="20"/>
  <c r="P1418" i="20"/>
  <c r="P1419" i="20"/>
  <c r="P1420" i="20"/>
  <c r="P1421" i="20"/>
  <c r="P1422" i="20"/>
  <c r="P1423" i="20"/>
  <c r="P1424" i="20"/>
  <c r="P1425" i="20"/>
  <c r="P1426" i="20"/>
  <c r="P1427" i="20"/>
  <c r="P1428" i="20"/>
  <c r="P1429" i="20"/>
  <c r="P1430" i="20"/>
  <c r="P1431" i="20"/>
  <c r="P1432" i="20"/>
  <c r="P1433" i="20"/>
  <c r="P1434" i="20"/>
  <c r="P1435" i="20"/>
  <c r="P1436" i="20"/>
  <c r="P1437" i="20"/>
  <c r="P1438" i="20"/>
  <c r="P1439" i="20"/>
  <c r="P1440" i="20"/>
  <c r="P1441" i="20"/>
  <c r="P1442" i="20"/>
  <c r="P1443" i="20"/>
  <c r="P1444" i="20"/>
  <c r="P1445" i="20"/>
  <c r="P1446" i="20"/>
  <c r="P1447" i="20"/>
  <c r="P1448" i="20"/>
  <c r="P1449" i="20"/>
  <c r="P1450" i="20"/>
  <c r="P1451" i="20"/>
  <c r="P1452" i="20"/>
  <c r="P1453" i="20"/>
  <c r="P1454" i="20"/>
  <c r="P1455" i="20"/>
  <c r="P1456" i="20"/>
  <c r="P1457" i="20"/>
  <c r="P1458" i="20"/>
  <c r="P1459" i="20"/>
  <c r="P1460" i="20"/>
  <c r="P1461" i="20"/>
  <c r="P1462" i="20"/>
  <c r="P1463" i="20"/>
  <c r="P1464" i="20"/>
  <c r="P1465" i="20"/>
  <c r="P1466" i="20"/>
  <c r="P1467" i="20"/>
  <c r="P1468" i="20"/>
  <c r="P1469" i="20"/>
  <c r="P1470" i="20"/>
  <c r="P1471" i="20"/>
  <c r="P1472" i="20"/>
  <c r="P1473" i="20"/>
  <c r="P1474" i="20"/>
  <c r="P1475" i="20"/>
  <c r="P1476" i="20"/>
  <c r="P1477" i="20"/>
  <c r="P1478" i="20"/>
  <c r="P1479" i="20"/>
  <c r="P1480" i="20"/>
  <c r="P1481" i="20"/>
  <c r="P1482" i="20"/>
  <c r="P1483" i="20"/>
  <c r="P1484" i="20"/>
  <c r="P1485" i="20"/>
  <c r="P1486" i="20"/>
  <c r="P1487" i="20"/>
  <c r="P1488" i="20"/>
  <c r="P1489" i="20"/>
  <c r="P1490" i="20"/>
  <c r="P1491" i="20"/>
  <c r="P1492" i="20"/>
  <c r="P1493" i="20"/>
  <c r="P1494" i="20"/>
  <c r="P1495" i="20"/>
  <c r="P1496" i="20"/>
  <c r="P1497" i="20"/>
  <c r="P1498" i="20"/>
  <c r="P1499" i="20"/>
  <c r="P1500" i="20"/>
  <c r="P1501" i="20"/>
  <c r="P1502" i="20"/>
  <c r="P1503" i="20"/>
  <c r="P1504" i="20"/>
  <c r="P1505" i="20"/>
  <c r="P1506" i="20"/>
  <c r="P1507" i="20"/>
  <c r="P1508" i="20"/>
  <c r="P1509" i="20"/>
  <c r="P1510" i="20"/>
  <c r="P1511" i="20"/>
  <c r="P1512" i="20"/>
  <c r="P1513" i="20"/>
  <c r="P1514" i="20"/>
  <c r="P1515" i="20"/>
  <c r="P1516" i="20"/>
  <c r="P1517" i="20"/>
  <c r="P1518" i="20"/>
  <c r="P1519" i="20"/>
  <c r="P1520" i="20"/>
  <c r="P1521" i="20"/>
  <c r="P1522" i="20"/>
  <c r="P1523" i="20"/>
  <c r="P1524" i="20"/>
  <c r="P1525" i="20"/>
  <c r="P1526" i="20"/>
  <c r="P1527" i="20"/>
  <c r="P1528" i="20"/>
  <c r="P1529" i="20"/>
  <c r="P1530" i="20"/>
  <c r="P1531" i="20"/>
  <c r="P1532" i="20"/>
  <c r="P1533" i="20"/>
  <c r="P1534" i="20"/>
  <c r="P1535" i="20"/>
  <c r="P1536" i="20"/>
  <c r="P1537" i="20"/>
  <c r="P1538" i="20"/>
  <c r="P1539" i="20"/>
  <c r="P1540" i="20"/>
  <c r="P1541" i="20"/>
  <c r="P1542" i="20"/>
  <c r="P1543" i="20"/>
  <c r="P1544" i="20"/>
  <c r="P1545" i="20"/>
  <c r="P1546" i="20"/>
  <c r="P1547" i="20"/>
  <c r="P1548" i="20"/>
  <c r="P1549" i="20"/>
  <c r="P1550" i="20"/>
  <c r="P1551" i="20"/>
  <c r="P1552" i="20"/>
  <c r="P1553" i="20"/>
  <c r="P1554" i="20"/>
  <c r="P1555" i="20"/>
  <c r="P1556" i="20"/>
  <c r="P1557" i="20"/>
  <c r="P1558" i="20"/>
  <c r="P1559" i="20"/>
  <c r="P1560" i="20"/>
  <c r="P1561" i="20"/>
  <c r="P1562" i="20"/>
  <c r="P1563" i="20"/>
  <c r="P1564" i="20"/>
  <c r="P1565" i="20"/>
  <c r="P1566" i="20"/>
  <c r="P1567" i="20"/>
  <c r="P1568" i="20"/>
  <c r="P1569" i="20"/>
  <c r="P1570" i="20"/>
  <c r="P1571" i="20"/>
  <c r="P1572" i="20"/>
  <c r="P1573" i="20"/>
  <c r="P1574" i="20"/>
  <c r="P1575" i="20"/>
  <c r="P1576" i="20"/>
  <c r="P1577" i="20"/>
  <c r="P1578" i="20"/>
  <c r="P1579" i="20"/>
  <c r="P1580" i="20"/>
  <c r="P1581" i="20"/>
  <c r="P1582" i="20"/>
  <c r="P1583" i="20"/>
  <c r="P1584" i="20"/>
  <c r="P1585" i="20"/>
  <c r="P1586" i="20"/>
  <c r="P1587" i="20"/>
  <c r="P1588" i="20"/>
  <c r="P1589" i="20"/>
  <c r="P1590" i="20"/>
  <c r="P1591" i="20"/>
  <c r="P1592" i="20"/>
  <c r="P1593" i="20"/>
  <c r="P1594" i="20"/>
  <c r="P1595" i="20"/>
  <c r="P1596" i="20"/>
  <c r="P1597" i="20"/>
  <c r="P1598" i="20"/>
  <c r="P1599" i="20"/>
  <c r="P1600" i="20"/>
  <c r="P1601" i="20"/>
  <c r="P1602" i="20"/>
  <c r="P1603" i="20"/>
  <c r="P1604" i="20"/>
  <c r="P1605" i="20"/>
  <c r="P1606" i="20"/>
  <c r="P1607" i="20"/>
  <c r="P1608" i="20"/>
  <c r="P1609" i="20"/>
  <c r="P1610" i="20"/>
  <c r="P1611" i="20"/>
  <c r="P1612" i="20"/>
  <c r="P1613" i="20"/>
  <c r="P1614" i="20"/>
  <c r="P1615" i="20"/>
  <c r="P1616" i="20"/>
  <c r="P1617" i="20"/>
  <c r="P1618" i="20"/>
  <c r="P1619" i="20"/>
  <c r="P1620" i="20"/>
  <c r="P1621" i="20"/>
  <c r="P1622" i="20"/>
  <c r="P1623" i="20"/>
  <c r="P1624" i="20"/>
  <c r="P1625" i="20"/>
  <c r="P1626" i="20"/>
  <c r="P1627" i="20"/>
  <c r="P1628" i="20"/>
  <c r="P1629" i="20"/>
  <c r="P1630" i="20"/>
  <c r="P1631" i="20"/>
  <c r="P1632" i="20"/>
  <c r="P1633" i="20"/>
  <c r="P1634" i="20"/>
  <c r="P1635" i="20"/>
  <c r="P1636" i="20"/>
  <c r="P1637" i="20"/>
  <c r="P1638" i="20"/>
  <c r="P1639" i="20"/>
  <c r="P1640" i="20"/>
  <c r="P1641" i="20"/>
  <c r="P1642" i="20"/>
  <c r="P1643" i="20"/>
  <c r="P1644" i="20"/>
  <c r="P1645" i="20"/>
  <c r="P1646" i="20"/>
  <c r="P1647" i="20"/>
  <c r="P1648" i="20"/>
  <c r="P1649" i="20"/>
  <c r="P1650" i="20"/>
  <c r="P1651" i="20"/>
  <c r="P1652" i="20"/>
  <c r="P1653" i="20"/>
  <c r="P1654" i="20"/>
  <c r="P1655" i="20"/>
  <c r="P1656" i="20"/>
  <c r="P1657" i="20"/>
  <c r="P1658" i="20"/>
  <c r="P1659" i="20"/>
  <c r="P1660" i="20"/>
  <c r="P1661" i="20"/>
  <c r="P1662" i="20"/>
  <c r="P1663" i="20"/>
  <c r="P1664" i="20"/>
  <c r="P1665" i="20"/>
  <c r="P1666" i="20"/>
  <c r="P1667" i="20"/>
  <c r="P1668" i="20"/>
  <c r="P1669" i="20"/>
  <c r="P1670" i="20"/>
  <c r="P1671" i="20"/>
  <c r="P1672" i="20"/>
  <c r="P1673" i="20"/>
  <c r="P1674" i="20"/>
  <c r="P1675" i="20"/>
  <c r="P1676" i="20"/>
  <c r="P1677" i="20"/>
  <c r="P1678" i="20"/>
  <c r="P1679" i="20"/>
  <c r="P1680" i="20"/>
  <c r="P1681" i="20"/>
  <c r="P1682" i="20"/>
  <c r="P1683" i="20"/>
  <c r="P1684" i="20"/>
  <c r="P1685" i="20"/>
  <c r="P1686" i="20"/>
  <c r="P1687" i="20"/>
  <c r="P1688" i="20"/>
  <c r="P1689" i="20"/>
  <c r="P1690" i="20"/>
  <c r="P1691" i="20"/>
  <c r="P1692" i="20"/>
  <c r="P1693" i="20"/>
  <c r="P1694" i="20"/>
  <c r="P1695" i="20"/>
  <c r="P1696" i="20"/>
  <c r="P1697" i="20"/>
  <c r="P1698" i="20"/>
  <c r="P1699" i="20"/>
  <c r="P1700" i="20"/>
  <c r="P1701" i="20"/>
  <c r="P1702" i="20"/>
  <c r="P1703" i="20"/>
  <c r="P1704" i="20"/>
  <c r="P1705" i="20"/>
  <c r="P1706" i="20"/>
  <c r="P1707" i="20"/>
  <c r="P1708" i="20"/>
  <c r="P1709" i="20"/>
  <c r="P1710" i="20"/>
  <c r="P1711" i="20"/>
  <c r="P1712" i="20"/>
  <c r="P1713" i="20"/>
  <c r="P1714" i="20"/>
  <c r="P1715" i="20"/>
  <c r="P1716" i="20"/>
  <c r="P1717" i="20"/>
  <c r="P1718" i="20"/>
  <c r="P1719" i="20"/>
  <c r="P1720" i="20"/>
  <c r="P1721" i="20"/>
  <c r="P1722" i="20"/>
  <c r="P1723" i="20"/>
  <c r="P1724" i="20"/>
  <c r="P1725" i="20"/>
  <c r="P1726" i="20"/>
  <c r="P1727" i="20"/>
  <c r="P1728" i="20"/>
  <c r="P1729" i="20"/>
  <c r="P1730" i="20"/>
  <c r="P1731" i="20"/>
  <c r="P1732" i="20"/>
  <c r="P1733" i="20"/>
  <c r="P1734" i="20"/>
  <c r="P1735" i="20"/>
  <c r="P1736" i="20"/>
  <c r="P1737" i="20"/>
  <c r="P1738" i="20"/>
  <c r="P1739" i="20"/>
  <c r="P1740" i="20"/>
  <c r="P1741" i="20"/>
  <c r="P1742" i="20"/>
  <c r="P1743" i="20"/>
  <c r="P1744" i="20"/>
  <c r="P1745" i="20"/>
  <c r="P1746" i="20"/>
  <c r="P1747" i="20"/>
  <c r="P1748" i="20"/>
  <c r="P1749" i="20"/>
  <c r="P1750" i="20"/>
  <c r="P1751" i="20"/>
  <c r="P1752" i="20"/>
  <c r="P1753" i="20"/>
  <c r="P1754" i="20"/>
  <c r="P1755" i="20"/>
  <c r="P1756" i="20"/>
  <c r="P1757" i="20"/>
  <c r="P1758" i="20"/>
  <c r="P1759" i="20"/>
  <c r="P1760" i="20"/>
  <c r="P1761" i="20"/>
  <c r="P1762" i="20"/>
  <c r="P1763" i="20"/>
  <c r="P1764" i="20"/>
  <c r="P1765" i="20"/>
  <c r="P1766" i="20"/>
  <c r="P1767" i="20"/>
  <c r="P1768" i="20"/>
  <c r="P1769" i="20"/>
  <c r="P1770" i="20"/>
  <c r="P1771" i="20"/>
  <c r="P1772" i="20"/>
  <c r="P1773" i="20"/>
  <c r="P1774" i="20"/>
  <c r="P1775" i="20"/>
  <c r="P1776" i="20"/>
  <c r="P1777" i="20"/>
  <c r="P1778" i="20"/>
  <c r="P1779" i="20"/>
  <c r="P1780" i="20"/>
  <c r="P1781" i="20"/>
  <c r="P1782" i="20"/>
  <c r="P1783" i="20"/>
  <c r="P1784" i="20"/>
  <c r="P1785" i="20"/>
  <c r="P1786" i="20"/>
  <c r="P1787" i="20"/>
  <c r="P1788" i="20"/>
  <c r="P1789" i="20"/>
  <c r="P1790" i="20"/>
  <c r="P1791" i="20"/>
  <c r="P1792" i="20"/>
  <c r="P1793" i="20"/>
  <c r="P1794" i="20"/>
  <c r="P1795" i="20"/>
  <c r="P1796" i="20"/>
  <c r="P1797" i="20"/>
  <c r="P1798" i="20"/>
  <c r="P1799" i="20"/>
  <c r="P1800" i="20"/>
  <c r="P1801" i="20"/>
  <c r="P1802" i="20"/>
  <c r="P1803" i="20"/>
  <c r="P1804" i="20"/>
  <c r="P1805" i="20"/>
  <c r="P1806" i="20"/>
  <c r="P1807" i="20"/>
  <c r="P1808" i="20"/>
  <c r="P1809" i="20"/>
  <c r="P1810" i="20"/>
  <c r="P1811" i="20"/>
  <c r="P1812" i="20"/>
  <c r="P1813" i="20"/>
  <c r="P1814" i="20"/>
  <c r="P1815" i="20"/>
  <c r="P1816" i="20"/>
  <c r="P1817" i="20"/>
  <c r="P1818" i="20"/>
  <c r="P1819" i="20"/>
  <c r="P1820" i="20"/>
  <c r="P1821" i="20"/>
  <c r="P1822" i="20"/>
  <c r="P1823" i="20"/>
  <c r="P1824" i="20"/>
  <c r="P1825" i="20"/>
  <c r="P1826" i="20"/>
  <c r="P1827" i="20"/>
  <c r="P1828" i="20"/>
  <c r="P1829" i="20"/>
  <c r="P1830" i="20"/>
  <c r="P1831" i="20"/>
  <c r="P1832" i="20"/>
  <c r="P1833" i="20"/>
  <c r="P1834" i="20"/>
  <c r="P1835" i="20"/>
  <c r="P1836" i="20"/>
  <c r="P1837" i="20"/>
  <c r="P1838" i="20"/>
  <c r="P1839" i="20"/>
  <c r="P1840" i="20"/>
  <c r="P1841" i="20"/>
  <c r="P1842" i="20"/>
  <c r="P1843" i="20"/>
  <c r="P1844" i="20"/>
  <c r="P1845" i="20"/>
  <c r="P1846" i="20"/>
  <c r="P1847" i="20"/>
  <c r="P1848" i="20"/>
  <c r="P1849" i="20"/>
  <c r="P1850" i="20"/>
  <c r="P1851" i="20"/>
  <c r="P1852" i="20"/>
  <c r="P1853" i="20"/>
  <c r="P1854" i="20"/>
  <c r="P1855" i="20"/>
  <c r="P1856" i="20"/>
  <c r="P1857" i="20"/>
  <c r="P1858" i="20"/>
  <c r="P1859" i="20"/>
  <c r="P1860" i="20"/>
  <c r="P1861" i="20"/>
  <c r="P1862" i="20"/>
  <c r="P1863" i="20"/>
  <c r="P1864" i="20"/>
  <c r="P1865" i="20"/>
  <c r="P1866" i="20"/>
  <c r="P1867" i="20"/>
  <c r="P1868" i="20"/>
  <c r="P1869" i="20"/>
  <c r="P1870" i="20"/>
  <c r="P1871" i="20"/>
  <c r="P1872" i="20"/>
  <c r="P1873" i="20"/>
  <c r="P1874" i="20"/>
  <c r="P1875" i="20"/>
  <c r="P1876" i="20"/>
  <c r="P1877" i="20"/>
  <c r="P1878" i="20"/>
  <c r="P1879" i="20"/>
  <c r="P1880" i="20"/>
  <c r="P1881" i="20"/>
  <c r="P1882" i="20"/>
  <c r="P1883" i="20"/>
  <c r="P1884" i="20"/>
  <c r="P1885" i="20"/>
  <c r="P1886" i="20"/>
  <c r="P1887" i="20"/>
  <c r="P1888" i="20"/>
  <c r="P1889" i="20"/>
  <c r="P1890" i="20"/>
  <c r="P1891" i="20"/>
  <c r="P1892" i="20"/>
  <c r="P1893" i="20"/>
  <c r="P1894" i="20"/>
  <c r="P1895" i="20"/>
  <c r="P1896" i="20"/>
  <c r="P1897" i="20"/>
  <c r="P1898" i="20"/>
  <c r="P1899" i="20"/>
  <c r="P1900" i="20"/>
  <c r="P1901" i="20"/>
  <c r="P1902" i="20"/>
  <c r="P1903" i="20"/>
  <c r="P1904" i="20"/>
  <c r="P1905" i="20"/>
  <c r="P1906" i="20"/>
  <c r="P1907" i="20"/>
  <c r="P1908" i="20"/>
  <c r="P1909" i="20"/>
  <c r="P1910" i="20"/>
  <c r="P1911" i="20"/>
  <c r="P1912" i="20"/>
  <c r="P1913" i="20"/>
  <c r="P1914" i="20"/>
  <c r="P1915" i="20"/>
  <c r="P1916" i="20"/>
  <c r="P1917" i="20"/>
  <c r="P1918" i="20"/>
  <c r="P1919" i="20"/>
  <c r="P1920" i="20"/>
  <c r="P1921" i="20"/>
  <c r="P1922" i="20"/>
  <c r="P1923" i="20"/>
  <c r="P1924" i="20"/>
  <c r="P1925" i="20"/>
  <c r="P1926" i="20"/>
  <c r="P1927" i="20"/>
  <c r="P1928" i="20"/>
  <c r="P1929" i="20"/>
  <c r="P1930" i="20"/>
  <c r="P1931" i="20"/>
  <c r="P1932" i="20"/>
  <c r="P1933" i="20"/>
  <c r="P1934" i="20"/>
  <c r="P1935" i="20"/>
  <c r="P1936" i="20"/>
  <c r="P1937" i="20"/>
  <c r="P1938" i="20"/>
  <c r="P1939" i="20"/>
  <c r="P1940" i="20"/>
  <c r="P1941" i="20"/>
  <c r="P1942" i="20"/>
  <c r="P1943" i="20"/>
  <c r="P1944" i="20"/>
  <c r="P1945" i="20"/>
  <c r="P1946" i="20"/>
  <c r="P1947" i="20"/>
  <c r="P1948" i="20"/>
  <c r="P1949" i="20"/>
  <c r="P1950" i="20"/>
  <c r="P1951" i="20"/>
  <c r="P1952" i="20"/>
  <c r="P1953" i="20"/>
  <c r="P1954" i="20"/>
  <c r="P1955" i="20"/>
  <c r="P1956" i="20"/>
  <c r="P1957" i="20"/>
  <c r="P1958" i="20"/>
  <c r="P1959" i="20"/>
  <c r="P1960" i="20"/>
  <c r="P1961" i="20"/>
  <c r="P1962" i="20"/>
  <c r="P1963" i="20"/>
  <c r="P1964" i="20"/>
  <c r="P1965" i="20"/>
  <c r="P1966" i="20"/>
  <c r="P1967" i="20"/>
  <c r="P1968" i="20"/>
  <c r="P1969" i="20"/>
  <c r="P1970" i="20"/>
  <c r="P1971" i="20"/>
  <c r="P1972" i="20"/>
  <c r="P1973" i="20"/>
  <c r="P1974" i="20"/>
  <c r="P1975" i="20"/>
  <c r="P1976" i="20"/>
  <c r="P1977" i="20"/>
  <c r="P1978" i="20"/>
  <c r="P1979" i="20"/>
  <c r="P1980" i="20"/>
  <c r="P1981" i="20"/>
  <c r="P1982" i="20"/>
  <c r="P1983" i="20"/>
  <c r="P1984" i="20"/>
  <c r="P1985" i="20"/>
  <c r="P1986" i="20"/>
  <c r="P1987" i="20"/>
  <c r="P1988" i="20"/>
  <c r="P1989" i="20"/>
  <c r="P1990" i="20"/>
  <c r="P1991" i="20"/>
  <c r="P1992" i="20"/>
  <c r="P1993" i="20"/>
  <c r="P1994" i="20"/>
  <c r="P1995" i="20"/>
  <c r="P1996" i="20"/>
  <c r="P1997" i="20"/>
  <c r="P1998" i="20"/>
  <c r="P1999" i="20"/>
  <c r="P2000" i="20"/>
  <c r="P2001" i="20"/>
  <c r="P2002" i="20"/>
  <c r="P2003" i="20"/>
  <c r="P2004" i="20"/>
  <c r="P2005" i="20"/>
  <c r="P2006" i="20"/>
  <c r="P2007" i="20"/>
  <c r="P2008" i="20"/>
  <c r="P2009" i="20"/>
  <c r="P2010" i="20"/>
  <c r="P2011" i="20"/>
  <c r="P2012" i="20"/>
  <c r="P2013" i="20"/>
  <c r="P2014" i="20"/>
  <c r="P2015" i="20"/>
  <c r="P2016" i="20"/>
  <c r="P2017" i="20"/>
  <c r="P2018" i="20"/>
  <c r="P2019" i="20"/>
  <c r="P2020" i="20"/>
  <c r="P2021" i="20"/>
  <c r="P2022" i="20"/>
  <c r="P2023" i="20"/>
  <c r="P2024" i="20"/>
  <c r="P2025" i="20"/>
  <c r="P2026" i="20"/>
  <c r="P2027" i="20"/>
  <c r="P2028" i="20"/>
  <c r="P2029" i="20"/>
  <c r="P2030" i="20"/>
  <c r="P2031" i="20"/>
  <c r="P2032" i="20"/>
  <c r="P2033" i="20"/>
  <c r="P2034" i="20"/>
  <c r="P2035" i="20"/>
  <c r="P2036" i="20"/>
  <c r="P2037" i="20"/>
  <c r="P2038" i="20"/>
  <c r="P2039" i="20"/>
  <c r="P2040" i="20"/>
  <c r="P2041" i="20"/>
  <c r="P2042" i="20"/>
  <c r="P2043" i="20"/>
  <c r="P2044" i="20"/>
  <c r="P2045" i="20"/>
  <c r="P2046" i="20"/>
  <c r="P2047" i="20"/>
  <c r="P2048" i="20"/>
  <c r="P2049" i="20"/>
  <c r="P2050" i="20"/>
  <c r="P2051" i="20"/>
  <c r="P2052" i="20"/>
  <c r="P2053" i="20"/>
  <c r="P2054" i="20"/>
  <c r="P2055" i="20"/>
  <c r="P2056" i="20"/>
  <c r="P2057" i="20"/>
  <c r="P2058" i="20"/>
  <c r="P2059" i="20"/>
  <c r="P2060" i="20"/>
  <c r="P2061" i="20"/>
  <c r="P2062" i="20"/>
  <c r="P2063" i="20"/>
  <c r="P2064" i="20"/>
  <c r="P2065" i="20"/>
  <c r="P2066" i="20"/>
  <c r="P2067" i="20"/>
  <c r="P2068" i="20"/>
  <c r="P2069" i="20"/>
  <c r="P2070" i="20"/>
  <c r="P2071" i="20"/>
  <c r="P2072" i="20"/>
  <c r="P2073" i="20"/>
  <c r="P2074" i="20"/>
  <c r="P2075" i="20"/>
  <c r="P2076" i="20"/>
  <c r="P2077" i="20"/>
  <c r="P2078" i="20"/>
  <c r="P2079" i="20"/>
  <c r="P2080" i="20"/>
  <c r="P2081" i="20"/>
  <c r="P2082" i="20"/>
  <c r="P2083" i="20"/>
  <c r="P2084" i="20"/>
  <c r="P2085" i="20"/>
  <c r="P2086" i="20"/>
  <c r="P2087" i="20"/>
  <c r="P2088" i="20"/>
  <c r="P2089" i="20"/>
  <c r="P2090" i="20"/>
  <c r="P2091" i="20"/>
  <c r="P2092" i="20"/>
  <c r="P2093" i="20"/>
  <c r="P2094" i="20"/>
  <c r="P2095" i="20"/>
  <c r="P2096" i="20"/>
  <c r="P2097" i="20"/>
  <c r="P2098" i="20"/>
  <c r="P2099" i="20"/>
  <c r="P2100" i="20"/>
  <c r="P2101" i="20"/>
  <c r="P2102" i="20"/>
  <c r="P2103" i="20"/>
  <c r="P2104" i="20"/>
  <c r="P2105" i="20"/>
  <c r="P2106" i="20"/>
  <c r="P2107" i="20"/>
  <c r="P2108" i="20"/>
  <c r="P2109" i="20"/>
  <c r="P2110" i="20"/>
  <c r="P2111" i="20"/>
  <c r="P2112" i="20"/>
  <c r="P2113" i="20"/>
  <c r="P2114" i="20"/>
  <c r="P2115" i="20"/>
  <c r="P2116" i="20"/>
  <c r="P2117" i="20"/>
  <c r="P2118" i="20"/>
  <c r="P2119" i="20"/>
  <c r="P2120" i="20"/>
  <c r="P2121" i="20"/>
  <c r="P2122" i="20"/>
  <c r="P2123" i="20"/>
  <c r="P2124" i="20"/>
  <c r="P2125" i="20"/>
  <c r="P2126" i="20"/>
  <c r="P2127" i="20"/>
  <c r="P2128" i="20"/>
  <c r="P2129" i="20"/>
  <c r="P2130" i="20"/>
  <c r="P2131" i="20"/>
  <c r="P2132" i="20"/>
  <c r="P2133" i="20"/>
  <c r="P2134" i="20"/>
  <c r="P2135" i="20"/>
  <c r="P2136" i="20"/>
  <c r="P2137" i="20"/>
  <c r="P2138" i="20"/>
  <c r="P2139" i="20"/>
  <c r="P2140" i="20"/>
  <c r="P2141" i="20"/>
  <c r="P2142" i="20"/>
  <c r="P2143" i="20"/>
  <c r="P2144" i="20"/>
  <c r="P2145" i="20"/>
  <c r="P2146" i="20"/>
  <c r="P2147" i="20"/>
  <c r="P2148" i="20"/>
  <c r="P2149" i="20"/>
  <c r="P2150" i="20"/>
  <c r="P2151" i="20"/>
  <c r="P2152" i="20"/>
  <c r="P2153" i="20"/>
  <c r="P2154" i="20"/>
  <c r="P2155" i="20"/>
  <c r="P2156" i="20"/>
  <c r="P2157" i="20"/>
  <c r="P2158" i="20"/>
  <c r="P2159" i="20"/>
  <c r="P2160" i="20"/>
  <c r="P2161" i="20"/>
  <c r="P2162" i="20"/>
  <c r="P2163" i="20"/>
  <c r="P2164" i="20"/>
  <c r="P2165" i="20"/>
  <c r="P2166" i="20"/>
  <c r="P2167" i="20"/>
  <c r="P2168" i="20"/>
  <c r="P2169" i="20"/>
  <c r="P2170" i="20"/>
  <c r="P2171" i="20"/>
  <c r="P2172" i="20"/>
  <c r="P2173" i="20"/>
  <c r="P2174" i="20"/>
  <c r="P2175" i="20"/>
  <c r="P2176" i="20"/>
  <c r="P2177" i="20"/>
  <c r="P2178" i="20"/>
  <c r="P2179" i="20"/>
  <c r="P2180" i="20"/>
  <c r="P2181" i="20"/>
  <c r="P2182" i="20"/>
  <c r="P2183" i="20"/>
  <c r="P2184" i="20"/>
  <c r="P2185" i="20"/>
  <c r="P2186" i="20"/>
  <c r="P2187" i="20"/>
  <c r="P2188" i="20"/>
  <c r="P2189" i="20"/>
  <c r="P2190" i="20"/>
  <c r="P2191" i="20"/>
  <c r="P2192" i="20"/>
  <c r="P2193" i="20"/>
  <c r="P2194" i="20"/>
  <c r="P2195" i="20"/>
  <c r="P2196" i="20"/>
  <c r="P2197" i="20"/>
  <c r="P2198" i="20"/>
  <c r="P2199" i="20"/>
  <c r="P2200" i="20"/>
  <c r="P2201" i="20"/>
  <c r="P2202" i="20"/>
  <c r="P2203" i="20"/>
  <c r="P2204" i="20"/>
  <c r="P2205" i="20"/>
  <c r="P2206" i="20"/>
  <c r="P2207" i="20"/>
  <c r="P2208" i="20"/>
  <c r="P2209" i="20"/>
  <c r="P2210" i="20"/>
  <c r="P2211" i="20"/>
  <c r="P2212" i="20"/>
  <c r="P2213" i="20"/>
  <c r="P2214" i="20"/>
  <c r="P2215" i="20"/>
  <c r="P2216" i="20"/>
  <c r="P2217" i="20"/>
  <c r="P2218" i="20"/>
  <c r="P2219" i="20"/>
  <c r="P2220" i="20"/>
  <c r="P2221" i="20"/>
  <c r="P2222" i="20"/>
  <c r="P2223" i="20"/>
  <c r="P2224" i="20"/>
  <c r="P2225" i="20"/>
  <c r="P2226" i="20"/>
  <c r="P2227" i="20"/>
  <c r="P2228" i="20"/>
  <c r="P2229" i="20"/>
  <c r="P2230" i="20"/>
  <c r="P2231" i="20"/>
  <c r="P2232" i="20"/>
  <c r="P2233" i="20"/>
  <c r="P2234" i="20"/>
  <c r="P2235" i="20"/>
  <c r="P2236" i="20"/>
  <c r="P2237" i="20"/>
  <c r="P2238" i="20"/>
  <c r="P2239" i="20"/>
  <c r="P2240" i="20"/>
  <c r="P2241" i="20"/>
  <c r="P2242" i="20"/>
  <c r="P2243" i="20"/>
  <c r="P2244" i="20"/>
  <c r="P2245" i="20"/>
  <c r="P2246" i="20"/>
  <c r="P2247" i="20"/>
  <c r="P2248" i="20"/>
  <c r="P2249" i="20"/>
  <c r="P2250" i="20"/>
  <c r="P2251" i="20"/>
  <c r="P2252" i="20"/>
  <c r="P2253" i="20"/>
  <c r="P2254" i="20"/>
  <c r="P2255" i="20"/>
  <c r="P2256" i="20"/>
  <c r="P2257" i="20"/>
  <c r="P2258" i="20"/>
  <c r="P2259" i="20"/>
  <c r="P2260" i="20"/>
  <c r="P2261" i="20"/>
  <c r="P2262" i="20"/>
  <c r="P2263" i="20"/>
  <c r="P2264" i="20"/>
  <c r="P2265" i="20"/>
  <c r="P2266" i="20"/>
  <c r="P2267" i="20"/>
  <c r="P2268" i="20"/>
  <c r="P2269" i="20"/>
  <c r="P2270" i="20"/>
  <c r="P2271" i="20"/>
  <c r="P2272" i="20"/>
  <c r="P2273" i="20"/>
  <c r="P2274" i="20"/>
  <c r="P2275" i="20"/>
  <c r="P2276" i="20"/>
  <c r="P2277" i="20"/>
  <c r="P2278" i="20"/>
  <c r="P2279" i="20"/>
  <c r="P2280" i="20"/>
  <c r="P2281" i="20"/>
  <c r="P2282" i="20"/>
  <c r="P2283" i="20"/>
  <c r="P2284" i="20"/>
  <c r="P2285" i="20"/>
  <c r="P2286" i="20"/>
  <c r="P2287" i="20"/>
  <c r="P2288" i="20"/>
  <c r="P2289" i="20"/>
  <c r="P2290" i="20"/>
  <c r="P2291" i="20"/>
  <c r="P2292" i="20"/>
  <c r="P2293" i="20"/>
  <c r="P2294" i="20"/>
  <c r="P2295" i="20"/>
  <c r="P2296" i="20"/>
  <c r="P2297" i="20"/>
  <c r="P2298" i="20"/>
  <c r="P2299" i="20"/>
  <c r="P2300" i="20"/>
  <c r="P2301" i="20"/>
  <c r="P2302" i="20"/>
  <c r="P2303" i="20"/>
  <c r="P2304" i="20"/>
  <c r="P2305" i="20"/>
  <c r="P2306" i="20"/>
  <c r="P2307" i="20"/>
  <c r="P2308" i="20"/>
  <c r="P2309" i="20"/>
  <c r="P2310" i="20"/>
  <c r="P2311" i="20"/>
  <c r="P2312" i="20"/>
  <c r="P2313" i="20"/>
  <c r="P2314" i="20"/>
  <c r="P2315" i="20"/>
  <c r="P2316" i="20"/>
  <c r="P2317" i="20"/>
  <c r="P2318" i="20"/>
  <c r="P2319" i="20"/>
  <c r="P2320" i="20"/>
  <c r="P2321" i="20"/>
  <c r="P2322" i="20"/>
  <c r="P2323" i="20"/>
  <c r="P2324" i="20"/>
  <c r="P2325" i="20"/>
  <c r="P2326" i="20"/>
  <c r="P2327" i="20"/>
  <c r="P2328" i="20"/>
  <c r="P2329" i="20"/>
  <c r="P2330" i="20"/>
  <c r="P2331" i="20"/>
  <c r="P2332" i="20"/>
  <c r="P2333" i="20"/>
  <c r="P2334" i="20"/>
  <c r="P2335" i="20"/>
  <c r="P2336" i="20"/>
  <c r="P2337" i="20"/>
  <c r="P2338" i="20"/>
  <c r="P2339" i="20"/>
  <c r="P2340" i="20"/>
  <c r="P2341" i="20"/>
  <c r="P2342" i="20"/>
  <c r="P2343" i="20"/>
  <c r="P2344" i="20"/>
  <c r="P2345" i="20"/>
  <c r="P2346" i="20"/>
  <c r="P2347" i="20"/>
  <c r="P2348" i="20"/>
  <c r="P2349" i="20"/>
  <c r="P2350" i="20"/>
  <c r="P2351" i="20"/>
  <c r="P2352" i="20"/>
  <c r="P2353" i="20"/>
  <c r="P2354" i="20"/>
  <c r="P2355" i="20"/>
  <c r="P2356" i="20"/>
  <c r="P2357" i="20"/>
  <c r="P2358" i="20"/>
  <c r="P2359" i="20"/>
  <c r="P2360" i="20"/>
  <c r="P2361" i="20"/>
  <c r="P2362" i="20"/>
  <c r="P2363" i="20"/>
  <c r="P2364" i="20"/>
  <c r="P2365" i="20"/>
  <c r="P2366" i="20"/>
  <c r="P2367" i="20"/>
  <c r="P2368" i="20"/>
  <c r="P2369" i="20"/>
  <c r="P2370" i="20"/>
  <c r="P2371" i="20"/>
  <c r="P2372" i="20"/>
  <c r="P2373" i="20"/>
  <c r="P2374" i="20"/>
  <c r="P2375" i="20"/>
  <c r="P2376" i="20"/>
  <c r="P2377" i="20"/>
  <c r="P2378" i="20"/>
  <c r="P2379" i="20"/>
  <c r="P2380" i="20"/>
  <c r="P2381" i="20"/>
  <c r="P2382" i="20"/>
  <c r="P2383" i="20"/>
  <c r="P2384" i="20"/>
  <c r="P2385" i="20"/>
  <c r="P2386" i="20"/>
  <c r="P2387" i="20"/>
  <c r="P2388" i="20"/>
  <c r="P2389" i="20"/>
  <c r="P2390" i="20"/>
  <c r="P2391" i="20"/>
  <c r="P2392" i="20"/>
  <c r="P2393" i="20"/>
  <c r="P2394" i="20"/>
  <c r="P2395" i="20"/>
  <c r="P2396" i="20"/>
  <c r="P2397" i="20"/>
  <c r="P2398" i="20"/>
  <c r="P2399" i="20"/>
  <c r="P2400" i="20"/>
  <c r="P2401" i="20"/>
  <c r="P2402" i="20"/>
  <c r="P2403" i="20"/>
  <c r="P2404" i="20"/>
  <c r="P2405" i="20"/>
  <c r="P2406" i="20"/>
  <c r="P2407" i="20"/>
  <c r="P2408" i="20"/>
  <c r="P2409" i="20"/>
  <c r="P2410" i="20"/>
  <c r="P2411" i="20"/>
  <c r="P2412" i="20"/>
  <c r="P2413" i="20"/>
  <c r="P2414" i="20"/>
  <c r="P2415" i="20"/>
  <c r="P2416" i="20"/>
  <c r="P2417" i="20"/>
  <c r="P2418" i="20"/>
  <c r="P2419" i="20"/>
  <c r="P2420" i="20"/>
  <c r="P2421" i="20"/>
  <c r="P2422" i="20"/>
  <c r="P2423" i="20"/>
  <c r="P2424" i="20"/>
  <c r="P2425" i="20"/>
  <c r="P2426" i="20"/>
  <c r="P2427" i="20"/>
  <c r="P2428" i="20"/>
  <c r="P2429" i="20"/>
  <c r="P2430" i="20"/>
  <c r="P2431" i="20"/>
  <c r="P2432" i="20"/>
  <c r="P2433" i="20"/>
  <c r="P2434" i="20"/>
  <c r="P2435" i="20"/>
  <c r="P2436" i="20"/>
  <c r="P2437" i="20"/>
  <c r="P2438" i="20"/>
  <c r="P2439" i="20"/>
  <c r="P2440" i="20"/>
  <c r="P2441" i="20"/>
  <c r="P2442" i="20"/>
  <c r="P2443" i="20"/>
  <c r="P2444" i="20"/>
  <c r="P2445" i="20"/>
  <c r="P2446" i="20"/>
  <c r="P2447" i="20"/>
  <c r="P2448" i="20"/>
  <c r="P2449" i="20"/>
  <c r="P2450" i="20"/>
  <c r="P2451" i="20"/>
  <c r="P2452" i="20"/>
  <c r="P2453" i="20"/>
  <c r="P2454" i="20"/>
  <c r="P2455" i="20"/>
  <c r="P2456" i="20"/>
  <c r="P2457" i="20"/>
  <c r="P2458" i="20"/>
  <c r="P2459" i="20"/>
  <c r="P2460" i="20"/>
  <c r="P2461" i="20"/>
  <c r="P2462" i="20"/>
  <c r="P2463" i="20"/>
  <c r="P2464" i="20"/>
  <c r="P2465" i="20"/>
  <c r="P2466" i="20"/>
  <c r="P2467" i="20"/>
  <c r="P2468" i="20"/>
  <c r="P2469" i="20"/>
  <c r="P2470" i="20"/>
  <c r="P2471" i="20"/>
  <c r="P2472" i="20"/>
  <c r="P2473" i="20"/>
  <c r="P2474" i="20"/>
  <c r="P2475" i="20"/>
  <c r="P2476" i="20"/>
  <c r="P2477" i="20"/>
  <c r="P2478" i="20"/>
  <c r="P2479" i="20"/>
  <c r="P2480" i="20"/>
  <c r="P2481" i="20"/>
  <c r="P2482" i="20"/>
  <c r="P2483" i="20"/>
  <c r="P2484" i="20"/>
  <c r="P2485" i="20"/>
  <c r="P2486" i="20"/>
  <c r="P2487" i="20"/>
  <c r="P2488" i="20"/>
  <c r="P2489" i="20"/>
  <c r="P2490" i="20"/>
  <c r="P2491" i="20"/>
  <c r="P2492" i="20"/>
  <c r="P2493" i="20"/>
  <c r="P2494" i="20"/>
  <c r="P2495" i="20"/>
  <c r="P2496" i="20"/>
  <c r="P2497" i="20"/>
  <c r="P2498" i="20"/>
  <c r="P2499" i="20"/>
  <c r="P2500" i="20"/>
  <c r="P2501" i="20"/>
  <c r="P2502" i="20"/>
  <c r="P2503" i="20"/>
  <c r="P2504" i="20"/>
  <c r="P2505" i="20"/>
  <c r="P2506" i="20"/>
  <c r="P2507" i="20"/>
  <c r="P2508" i="20"/>
  <c r="P2509" i="20"/>
  <c r="P2510" i="20"/>
  <c r="P2511" i="20"/>
  <c r="P2512" i="20"/>
  <c r="P2513" i="20"/>
  <c r="P2514" i="20"/>
  <c r="P2515" i="20"/>
  <c r="P2516" i="20"/>
  <c r="P2517" i="20"/>
  <c r="P2518" i="20"/>
  <c r="P2519" i="20"/>
  <c r="P2520" i="20"/>
  <c r="P2521" i="20"/>
  <c r="P2522" i="20"/>
  <c r="P2523" i="20"/>
  <c r="P2524" i="20"/>
  <c r="P2525" i="20"/>
  <c r="P2526" i="20"/>
  <c r="P2527" i="20"/>
  <c r="P2528" i="20"/>
  <c r="P2529" i="20"/>
  <c r="P2530" i="20"/>
  <c r="P2531" i="20"/>
  <c r="P2532" i="20"/>
  <c r="P2533" i="20"/>
  <c r="P2534" i="20"/>
  <c r="P2535" i="20"/>
  <c r="P2536" i="20"/>
  <c r="P2537" i="20"/>
  <c r="P2538" i="20"/>
  <c r="P2539" i="20"/>
  <c r="P2540" i="20"/>
  <c r="P2541" i="20"/>
  <c r="P2542" i="20"/>
  <c r="P2543" i="20"/>
  <c r="P2544" i="20"/>
  <c r="P2545" i="20"/>
  <c r="P2546" i="20"/>
  <c r="P2547" i="20"/>
  <c r="P2548" i="20"/>
  <c r="P2549" i="20"/>
  <c r="P2550" i="20"/>
  <c r="P2551" i="20"/>
  <c r="P2552" i="20"/>
  <c r="P2553" i="20"/>
  <c r="P2554" i="20"/>
  <c r="P2555" i="20"/>
  <c r="P2556" i="20"/>
  <c r="P2557" i="20"/>
  <c r="P2558" i="20"/>
  <c r="P2559" i="20"/>
  <c r="P2560" i="20"/>
  <c r="P2561" i="20"/>
  <c r="P2562" i="20"/>
  <c r="P2563" i="20"/>
  <c r="P2564" i="20"/>
  <c r="P2565" i="20"/>
  <c r="P2566" i="20"/>
  <c r="P2567" i="20"/>
  <c r="P2568" i="20"/>
  <c r="P2569" i="20"/>
  <c r="P2570" i="20"/>
  <c r="P2571" i="20"/>
  <c r="P2572" i="20"/>
  <c r="P2573" i="20"/>
  <c r="P2574" i="20"/>
  <c r="P2575" i="20"/>
  <c r="P2576" i="20"/>
  <c r="P2577" i="20"/>
  <c r="P2578" i="20"/>
  <c r="P2579" i="20"/>
  <c r="P2580" i="20"/>
  <c r="P2581" i="20"/>
  <c r="P2582" i="20"/>
  <c r="P2583" i="20"/>
  <c r="P2584" i="20"/>
  <c r="P2585" i="20"/>
  <c r="P2586" i="20"/>
  <c r="P2587" i="20"/>
  <c r="P2588" i="20"/>
  <c r="P2589" i="20"/>
  <c r="P2590" i="20"/>
  <c r="P2591" i="20"/>
  <c r="P2592" i="20"/>
  <c r="P2593" i="20"/>
  <c r="P2594" i="20"/>
  <c r="P2595" i="20"/>
  <c r="P2596" i="20"/>
  <c r="P2597" i="20"/>
  <c r="P2598" i="20"/>
  <c r="P2599" i="20"/>
  <c r="P2600" i="20"/>
  <c r="P2601" i="20"/>
  <c r="P2602" i="20"/>
  <c r="P2603" i="20"/>
  <c r="P2604" i="20"/>
  <c r="P2605" i="20"/>
  <c r="P2606" i="20"/>
  <c r="P2607" i="20"/>
  <c r="P2608" i="20"/>
  <c r="P2609" i="20"/>
  <c r="P2610" i="20"/>
  <c r="P2611" i="20"/>
  <c r="P2612" i="20"/>
  <c r="P2613" i="20"/>
  <c r="P2614" i="20"/>
  <c r="P2615" i="20"/>
  <c r="P2616" i="20"/>
  <c r="P2617" i="20"/>
  <c r="P2618" i="20"/>
  <c r="P2619" i="20"/>
  <c r="P2620" i="20"/>
  <c r="P2621" i="20"/>
  <c r="P2622" i="20"/>
  <c r="P2623" i="20"/>
  <c r="P2624" i="20"/>
  <c r="P2625" i="20"/>
  <c r="P2626" i="20"/>
  <c r="P2627" i="20"/>
  <c r="P2628" i="20"/>
  <c r="P2629" i="20"/>
  <c r="P2630" i="20"/>
  <c r="P2631" i="20"/>
  <c r="P2632" i="20"/>
  <c r="P2633" i="20"/>
  <c r="P2634" i="20"/>
  <c r="P2635" i="20"/>
  <c r="P2636" i="20"/>
  <c r="P2637" i="20"/>
  <c r="P2638" i="20"/>
  <c r="P2639" i="20"/>
  <c r="P2640" i="20"/>
  <c r="P2641" i="20"/>
  <c r="P2642" i="20"/>
  <c r="P2643" i="20"/>
  <c r="P2644" i="20"/>
  <c r="P2645" i="20"/>
  <c r="P2646" i="20"/>
  <c r="P2647" i="20"/>
  <c r="P2648" i="20"/>
  <c r="P2649" i="20"/>
  <c r="P2650" i="20"/>
  <c r="P2651" i="20"/>
  <c r="P2652" i="20"/>
  <c r="P2653" i="20"/>
  <c r="P2654" i="20"/>
  <c r="P2655" i="20"/>
  <c r="P2656" i="20"/>
  <c r="P2657" i="20"/>
  <c r="P2658" i="20"/>
  <c r="P2659" i="20"/>
  <c r="P2660" i="20"/>
  <c r="P2661" i="20"/>
  <c r="P2662" i="20"/>
  <c r="P2663" i="20"/>
  <c r="P2664" i="20"/>
  <c r="P2665" i="20"/>
  <c r="P2666" i="20"/>
  <c r="P2667" i="20"/>
  <c r="P2668" i="20"/>
  <c r="P2669" i="20"/>
  <c r="P2670" i="20"/>
  <c r="P2671" i="20"/>
  <c r="P2672" i="20"/>
  <c r="P2673" i="20"/>
  <c r="P2674" i="20"/>
  <c r="P2675" i="20"/>
  <c r="P2676" i="20"/>
  <c r="P2677" i="20"/>
  <c r="P2678" i="20"/>
  <c r="P2679" i="20"/>
  <c r="P2680" i="20"/>
  <c r="P2681" i="20"/>
  <c r="P2682" i="20"/>
  <c r="P2683" i="20"/>
  <c r="P2684" i="20"/>
  <c r="P2685" i="20"/>
  <c r="P2686" i="20"/>
  <c r="P2687" i="20"/>
  <c r="P2688" i="20"/>
  <c r="P2689" i="20"/>
  <c r="P2690" i="20"/>
  <c r="P2691" i="20"/>
  <c r="P2692" i="20"/>
  <c r="P2693" i="20"/>
  <c r="P2694" i="20"/>
  <c r="P2695" i="20"/>
  <c r="P2696" i="20"/>
  <c r="P2697" i="20"/>
  <c r="P2698" i="20"/>
  <c r="P2699" i="20"/>
  <c r="P2700" i="20"/>
  <c r="P2701" i="20"/>
  <c r="P2702" i="20"/>
  <c r="P2703" i="20"/>
  <c r="P2704" i="20"/>
  <c r="P2705" i="20"/>
  <c r="P2706" i="20"/>
  <c r="P2707" i="20"/>
  <c r="P2708" i="20"/>
  <c r="P2709" i="20"/>
  <c r="P2710" i="20"/>
  <c r="P2711" i="20"/>
  <c r="P2712" i="20"/>
  <c r="P2713" i="20"/>
  <c r="P2714" i="20"/>
  <c r="P2715" i="20"/>
  <c r="P2716" i="20"/>
  <c r="P2717" i="20"/>
  <c r="P2718" i="20"/>
  <c r="P2719" i="20"/>
  <c r="P2720" i="20"/>
  <c r="P2721" i="20"/>
  <c r="P2722" i="20"/>
  <c r="P2723" i="20"/>
  <c r="P2724" i="20"/>
  <c r="P2725" i="20"/>
  <c r="P2726" i="20"/>
  <c r="P2727" i="20"/>
  <c r="P2728" i="20"/>
  <c r="P2729" i="20"/>
  <c r="P2730" i="20"/>
  <c r="P2731" i="20"/>
  <c r="P2732" i="20"/>
  <c r="P2733" i="20"/>
  <c r="P2734" i="20"/>
  <c r="P2735" i="20"/>
  <c r="P2736" i="20"/>
  <c r="P2737" i="20"/>
  <c r="P2738" i="20"/>
  <c r="P2739" i="20"/>
  <c r="P2740" i="20"/>
  <c r="P2741" i="20"/>
  <c r="P2742" i="20"/>
  <c r="P2743" i="20"/>
  <c r="P2744" i="20"/>
  <c r="P2745" i="20"/>
  <c r="P2746" i="20"/>
  <c r="P2747" i="20"/>
  <c r="P2748" i="20"/>
  <c r="P2749" i="20"/>
  <c r="P2750" i="20"/>
  <c r="P2751" i="20"/>
  <c r="P2752" i="20"/>
  <c r="P2753" i="20"/>
  <c r="P2754" i="20"/>
  <c r="P2755" i="20"/>
  <c r="P2756" i="20"/>
  <c r="P2757" i="20"/>
  <c r="P2758" i="20"/>
  <c r="P2759" i="20"/>
  <c r="P2760" i="20"/>
  <c r="P2761" i="20"/>
  <c r="P2762" i="20"/>
  <c r="P2763" i="20"/>
  <c r="P2764" i="20"/>
  <c r="P2765" i="20"/>
  <c r="P2766" i="20"/>
  <c r="P2767" i="20"/>
  <c r="P2768" i="20"/>
  <c r="P2769" i="20"/>
  <c r="P2770" i="20"/>
  <c r="P2771" i="20"/>
  <c r="P2772" i="20"/>
  <c r="P2773" i="20"/>
  <c r="P2774" i="20"/>
  <c r="P2775" i="20"/>
  <c r="P2776" i="20"/>
  <c r="P2777" i="20"/>
  <c r="P2" i="20"/>
  <c r="W2761" i="20" l="1"/>
  <c r="W2777" i="20"/>
  <c r="U2778" i="20"/>
  <c r="W2778" i="20"/>
  <c r="P1366" i="18"/>
  <c r="P1365" i="18"/>
  <c r="P1364" i="18"/>
  <c r="P1363" i="18"/>
  <c r="P1362" i="18"/>
  <c r="P1361" i="18"/>
  <c r="P1360" i="18"/>
  <c r="P1359" i="18"/>
  <c r="P1358" i="18"/>
  <c r="P1357" i="18"/>
  <c r="P1356" i="18"/>
  <c r="P1355" i="18"/>
  <c r="P1354" i="18"/>
  <c r="P1353" i="18"/>
  <c r="L2770" i="20" l="1"/>
  <c r="W2770" i="20" s="1"/>
  <c r="L2754" i="20"/>
  <c r="W2754" i="20" s="1"/>
  <c r="L2747" i="20"/>
  <c r="W2747" i="20" s="1"/>
  <c r="L2763" i="20"/>
  <c r="W2763" i="20" s="1"/>
  <c r="L2749" i="20"/>
  <c r="W2749" i="20" s="1"/>
  <c r="L2765" i="20"/>
  <c r="W2765" i="20" s="1"/>
  <c r="L2758" i="20"/>
  <c r="W2758" i="20" s="1"/>
  <c r="L2774" i="20"/>
  <c r="W2774" i="20" s="1"/>
  <c r="L2775" i="20"/>
  <c r="W2775" i="20" s="1"/>
  <c r="L2759" i="20"/>
  <c r="W2759" i="20" s="1"/>
  <c r="L2768" i="20"/>
  <c r="W2768" i="20" s="1"/>
  <c r="L2752" i="20"/>
  <c r="W2752" i="20" s="1"/>
  <c r="L2753" i="20"/>
  <c r="W2753" i="20" s="1"/>
  <c r="L2769" i="20"/>
  <c r="W2769" i="20" s="1"/>
  <c r="L2771" i="20"/>
  <c r="W2771" i="20" s="1"/>
  <c r="L2755" i="20"/>
  <c r="W2755" i="20" s="1"/>
  <c r="L2756" i="20"/>
  <c r="W2756" i="20" s="1"/>
  <c r="L2772" i="20"/>
  <c r="W2772" i="20" s="1"/>
  <c r="L2764" i="20"/>
  <c r="W2764" i="20" s="1"/>
  <c r="L2748" i="20"/>
  <c r="W2748" i="20" s="1"/>
  <c r="L2757" i="20"/>
  <c r="W2757" i="20" s="1"/>
  <c r="L2773" i="20"/>
  <c r="W2773" i="20" s="1"/>
  <c r="L2766" i="20"/>
  <c r="W2766" i="20" s="1"/>
  <c r="L2750" i="20"/>
  <c r="W2750" i="20" s="1"/>
  <c r="L2767" i="20"/>
  <c r="W2767" i="20" s="1"/>
  <c r="L2751" i="20"/>
  <c r="W2751" i="20" s="1"/>
  <c r="L2760" i="20"/>
  <c r="W2760" i="20" s="1"/>
  <c r="L2776" i="20"/>
  <c r="W2776" i="20" s="1"/>
  <c r="O1367" i="18"/>
  <c r="O1366" i="18"/>
  <c r="O1365" i="18"/>
  <c r="O1364" i="18"/>
  <c r="O1363" i="18"/>
  <c r="O1362" i="18"/>
  <c r="O1361" i="18"/>
  <c r="O1360" i="18"/>
  <c r="O1359" i="18"/>
  <c r="O1358" i="18"/>
  <c r="O1357" i="18"/>
  <c r="O1356" i="18"/>
  <c r="O1355" i="18"/>
  <c r="O1354" i="18"/>
  <c r="O1353" i="18"/>
  <c r="M2777" i="20"/>
  <c r="M2776" i="20"/>
  <c r="M2775" i="20"/>
  <c r="M2774" i="20"/>
  <c r="M2773" i="20"/>
  <c r="M2772" i="20"/>
  <c r="M2771" i="20"/>
  <c r="M2770" i="20"/>
  <c r="M2769" i="20"/>
  <c r="M2768" i="20"/>
  <c r="M2767" i="20"/>
  <c r="M2766" i="20"/>
  <c r="M2765" i="20"/>
  <c r="M2764" i="20"/>
  <c r="M2763" i="20"/>
  <c r="M2762" i="20"/>
  <c r="M2746" i="20"/>
  <c r="M2747" i="20"/>
  <c r="M2748" i="20"/>
  <c r="M2749" i="20"/>
  <c r="M2750" i="20"/>
  <c r="M2751" i="20"/>
  <c r="M2752" i="20"/>
  <c r="M2753" i="20"/>
  <c r="M2754" i="20"/>
  <c r="M2755" i="20"/>
  <c r="M2756" i="20"/>
  <c r="M2757" i="20"/>
  <c r="M2758" i="20"/>
  <c r="M2759" i="20"/>
  <c r="M2760" i="20"/>
  <c r="M2761" i="20"/>
  <c r="K2752" i="20" l="1"/>
  <c r="U2752" i="20" s="1"/>
  <c r="K2768" i="20"/>
  <c r="U2768" i="20" s="1"/>
  <c r="K2769" i="20"/>
  <c r="U2769" i="20" s="1"/>
  <c r="K2753" i="20"/>
  <c r="U2753" i="20" s="1"/>
  <c r="K2777" i="20"/>
  <c r="U2777" i="20" s="1"/>
  <c r="K2761" i="20"/>
  <c r="U2761" i="20" s="1"/>
  <c r="K2754" i="20"/>
  <c r="U2754" i="20" s="1"/>
  <c r="K2770" i="20"/>
  <c r="U2770" i="20" s="1"/>
  <c r="K2756" i="20"/>
  <c r="U2756" i="20" s="1"/>
  <c r="K2772" i="20"/>
  <c r="U2772" i="20" s="1"/>
  <c r="K2747" i="20"/>
  <c r="U2747" i="20" s="1"/>
  <c r="K2763" i="20"/>
  <c r="U2763" i="20" s="1"/>
  <c r="K2771" i="20"/>
  <c r="U2771" i="20" s="1"/>
  <c r="K2755" i="20"/>
  <c r="U2755" i="20" s="1"/>
  <c r="K2765" i="20"/>
  <c r="U2765" i="20" s="1"/>
  <c r="K2749" i="20"/>
  <c r="U2749" i="20" s="1"/>
  <c r="K2774" i="20"/>
  <c r="U2774" i="20" s="1"/>
  <c r="K2758" i="20"/>
  <c r="U2758" i="20" s="1"/>
  <c r="K2759" i="20"/>
  <c r="U2759" i="20" s="1"/>
  <c r="K2775" i="20"/>
  <c r="U2775" i="20" s="1"/>
  <c r="K2748" i="20"/>
  <c r="U2748" i="20" s="1"/>
  <c r="K2764" i="20"/>
  <c r="U2764" i="20" s="1"/>
  <c r="K2757" i="20"/>
  <c r="U2757" i="20" s="1"/>
  <c r="K2773" i="20"/>
  <c r="U2773" i="20" s="1"/>
  <c r="K2766" i="20"/>
  <c r="U2766" i="20" s="1"/>
  <c r="K2750" i="20"/>
  <c r="U2750" i="20" s="1"/>
  <c r="K2767" i="20"/>
  <c r="U2767" i="20" s="1"/>
  <c r="K2751" i="20"/>
  <c r="U2751" i="20" s="1"/>
  <c r="K2776" i="20"/>
  <c r="U2776" i="20" s="1"/>
  <c r="K2760" i="20"/>
  <c r="U2760" i="20" s="1"/>
  <c r="H2806" i="20"/>
  <c r="I2806" i="20"/>
  <c r="J2806" i="20" s="1"/>
  <c r="H2778" i="20"/>
  <c r="I2778" i="20"/>
  <c r="J2778" i="20" s="1"/>
  <c r="I2788" i="20"/>
  <c r="J2788" i="20" s="1"/>
  <c r="H2788" i="20"/>
  <c r="H2790" i="20"/>
  <c r="I2790" i="20"/>
  <c r="J2790" i="20" s="1"/>
  <c r="H2793" i="20"/>
  <c r="I2793" i="20"/>
  <c r="J2793" i="20" s="1"/>
  <c r="H2802" i="20"/>
  <c r="I2802" i="20"/>
  <c r="J2802" i="20" s="1"/>
  <c r="H2797" i="20"/>
  <c r="I2797" i="20"/>
  <c r="J2797" i="20" s="1"/>
  <c r="H2800" i="20"/>
  <c r="I2800" i="20"/>
  <c r="J2800" i="20" s="1"/>
  <c r="I2796" i="20"/>
  <c r="J2796" i="20" s="1"/>
  <c r="H2796" i="20"/>
  <c r="H2794" i="20"/>
  <c r="I2794" i="20"/>
  <c r="J2794" i="20" s="1"/>
  <c r="H2809" i="20"/>
  <c r="I2809" i="20"/>
  <c r="J2809" i="20" s="1"/>
  <c r="H2781" i="20"/>
  <c r="I2781" i="20"/>
  <c r="J2781" i="20" s="1"/>
  <c r="H2780" i="20"/>
  <c r="I2780" i="20"/>
  <c r="J2780" i="20" s="1"/>
  <c r="H2805" i="20"/>
  <c r="I2805" i="20"/>
  <c r="J2805" i="20" s="1"/>
  <c r="H2808" i="20"/>
  <c r="I2808" i="20"/>
  <c r="J2808" i="20" s="1"/>
  <c r="I2799" i="20"/>
  <c r="J2799" i="20" s="1"/>
  <c r="H2799" i="20"/>
  <c r="H2787" i="20"/>
  <c r="I2787" i="20"/>
  <c r="J2787" i="20" s="1"/>
  <c r="H2789" i="20"/>
  <c r="I2789" i="20"/>
  <c r="J2789" i="20" s="1"/>
  <c r="I2792" i="20"/>
  <c r="J2792" i="20" s="1"/>
  <c r="H2792" i="20"/>
  <c r="I2783" i="20"/>
  <c r="J2783" i="20" s="1"/>
  <c r="H2783" i="20"/>
  <c r="I2804" i="20"/>
  <c r="J2804" i="20" s="1"/>
  <c r="H2804" i="20"/>
  <c r="H2786" i="20"/>
  <c r="I2786" i="20"/>
  <c r="J2786" i="20" s="1"/>
  <c r="H2784" i="20"/>
  <c r="I2784" i="20"/>
  <c r="J2784" i="20" s="1"/>
  <c r="H2803" i="20"/>
  <c r="I2803" i="20"/>
  <c r="J2803" i="20" s="1"/>
  <c r="I2795" i="20"/>
  <c r="J2795" i="20" s="1"/>
  <c r="H2795" i="20"/>
  <c r="H2798" i="20"/>
  <c r="I2798" i="20"/>
  <c r="J2798" i="20" s="1"/>
  <c r="H2801" i="20"/>
  <c r="I2801" i="20"/>
  <c r="J2801" i="20" s="1"/>
  <c r="I2807" i="20"/>
  <c r="J2807" i="20" s="1"/>
  <c r="H2807" i="20"/>
  <c r="I2759" i="20"/>
  <c r="J2759" i="20" s="1"/>
  <c r="H2759" i="20"/>
  <c r="H2779" i="20"/>
  <c r="I2779" i="20"/>
  <c r="J2779" i="20" s="1"/>
  <c r="H2782" i="20"/>
  <c r="I2782" i="20"/>
  <c r="J2782" i="20" s="1"/>
  <c r="H2785" i="20"/>
  <c r="I2785" i="20"/>
  <c r="J2785" i="20" s="1"/>
  <c r="I2791" i="20"/>
  <c r="J2791" i="20" s="1"/>
  <c r="H2791" i="20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O1330" i="18"/>
  <c r="O1331" i="18"/>
  <c r="O1332" i="18"/>
  <c r="O1333" i="18"/>
  <c r="O1334" i="18"/>
  <c r="O1335" i="18"/>
  <c r="O1336" i="18"/>
  <c r="O1337" i="18"/>
  <c r="O1338" i="18"/>
  <c r="O1339" i="18"/>
  <c r="O1340" i="18"/>
  <c r="O1341" i="18"/>
  <c r="O1342" i="18"/>
  <c r="O1343" i="18"/>
  <c r="O1344" i="18"/>
  <c r="O1345" i="18"/>
  <c r="O1346" i="18"/>
  <c r="O1347" i="18"/>
  <c r="O1348" i="18"/>
  <c r="O1349" i="18"/>
  <c r="O1350" i="18"/>
  <c r="O1351" i="18"/>
  <c r="O1352" i="18"/>
  <c r="K2723" i="20" l="1"/>
  <c r="U2723" i="20" s="1"/>
  <c r="K2722" i="20"/>
  <c r="U2722" i="20" s="1"/>
  <c r="K2721" i="20"/>
  <c r="U2721" i="20" s="1"/>
  <c r="K2720" i="20"/>
  <c r="U2720" i="20" s="1"/>
  <c r="L2735" i="20"/>
  <c r="W2735" i="20" s="1"/>
  <c r="L2734" i="20"/>
  <c r="W2734" i="20" s="1"/>
  <c r="L2718" i="20"/>
  <c r="W2718" i="20" s="1"/>
  <c r="L2719" i="20"/>
  <c r="W2719" i="20" s="1"/>
  <c r="L2702" i="20"/>
  <c r="W2702" i="20" s="1"/>
  <c r="L2703" i="20"/>
  <c r="W2703" i="20" s="1"/>
  <c r="K2725" i="20"/>
  <c r="U2725" i="20" s="1"/>
  <c r="K2724" i="20"/>
  <c r="U2724" i="20" s="1"/>
  <c r="K2741" i="20"/>
  <c r="U2741" i="20" s="1"/>
  <c r="K2740" i="20"/>
  <c r="U2740" i="20" s="1"/>
  <c r="L2723" i="20"/>
  <c r="W2723" i="20" s="1"/>
  <c r="L2722" i="20"/>
  <c r="W2722" i="20" s="1"/>
  <c r="L2720" i="20"/>
  <c r="W2720" i="20" s="1"/>
  <c r="L2721" i="20"/>
  <c r="W2721" i="20" s="1"/>
  <c r="K2719" i="20"/>
  <c r="U2719" i="20" s="1"/>
  <c r="K2718" i="20"/>
  <c r="U2718" i="20" s="1"/>
  <c r="K2703" i="20"/>
  <c r="U2703" i="20" s="1"/>
  <c r="K2702" i="20"/>
  <c r="U2702" i="20" s="1"/>
  <c r="K2733" i="20"/>
  <c r="U2733" i="20" s="1"/>
  <c r="K2732" i="20"/>
  <c r="U2732" i="20" s="1"/>
  <c r="L2762" i="20"/>
  <c r="W2762" i="20" s="1"/>
  <c r="L2746" i="20"/>
  <c r="W2746" i="20" s="1"/>
  <c r="L2730" i="20"/>
  <c r="W2730" i="20" s="1"/>
  <c r="L2731" i="20"/>
  <c r="W2731" i="20" s="1"/>
  <c r="L2726" i="20"/>
  <c r="W2726" i="20" s="1"/>
  <c r="L2727" i="20"/>
  <c r="W2727" i="20" s="1"/>
  <c r="K2735" i="20"/>
  <c r="U2735" i="20" s="1"/>
  <c r="K2734" i="20"/>
  <c r="U2734" i="20" s="1"/>
  <c r="L2732" i="20"/>
  <c r="W2732" i="20" s="1"/>
  <c r="L2733" i="20"/>
  <c r="W2733" i="20" s="1"/>
  <c r="K2762" i="20"/>
  <c r="U2762" i="20" s="1"/>
  <c r="K2746" i="20"/>
  <c r="U2746" i="20" s="1"/>
  <c r="K2731" i="20"/>
  <c r="U2731" i="20" s="1"/>
  <c r="K2730" i="20"/>
  <c r="U2730" i="20" s="1"/>
  <c r="L2745" i="20"/>
  <c r="W2745" i="20" s="1"/>
  <c r="L2744" i="20"/>
  <c r="W2744" i="20" s="1"/>
  <c r="L2728" i="20"/>
  <c r="L2729" i="20"/>
  <c r="W2729" i="20" s="1"/>
  <c r="K2745" i="20"/>
  <c r="U2745" i="20" s="1"/>
  <c r="K2744" i="20"/>
  <c r="U2744" i="20" s="1"/>
  <c r="K2729" i="20"/>
  <c r="U2729" i="20" s="1"/>
  <c r="K2728" i="20"/>
  <c r="U2728" i="20" s="1"/>
  <c r="K2727" i="20"/>
  <c r="U2727" i="20" s="1"/>
  <c r="K2726" i="20"/>
  <c r="U2726" i="20" s="1"/>
  <c r="L2740" i="20"/>
  <c r="W2740" i="20" s="1"/>
  <c r="L2741" i="20"/>
  <c r="W2741" i="20" s="1"/>
  <c r="L2724" i="20"/>
  <c r="W2724" i="20" s="1"/>
  <c r="L2725" i="20"/>
  <c r="W2725" i="20" s="1"/>
  <c r="L2743" i="20"/>
  <c r="W2743" i="20" s="1"/>
  <c r="L2742" i="20"/>
  <c r="W2742" i="20" s="1"/>
  <c r="K2742" i="20"/>
  <c r="U2742" i="20" s="1"/>
  <c r="K2743" i="20"/>
  <c r="U2743" i="20" s="1"/>
  <c r="L2736" i="20"/>
  <c r="W2736" i="20" s="1"/>
  <c r="L2737" i="20"/>
  <c r="W2737" i="20" s="1"/>
  <c r="K2737" i="20"/>
  <c r="U2737" i="20" s="1"/>
  <c r="K2736" i="20"/>
  <c r="U2736" i="20" s="1"/>
  <c r="L2713" i="20"/>
  <c r="W2713" i="20" s="1"/>
  <c r="L2712" i="20"/>
  <c r="W2712" i="20" s="1"/>
  <c r="K2712" i="20"/>
  <c r="U2712" i="20" s="1"/>
  <c r="K2713" i="20"/>
  <c r="U2713" i="20" s="1"/>
  <c r="L2704" i="20"/>
  <c r="W2704" i="20" s="1"/>
  <c r="L2705" i="20"/>
  <c r="W2705" i="20" s="1"/>
  <c r="L2715" i="20"/>
  <c r="W2715" i="20" s="1"/>
  <c r="L2714" i="20"/>
  <c r="W2714" i="20" s="1"/>
  <c r="K2705" i="20"/>
  <c r="U2705" i="20" s="1"/>
  <c r="K2704" i="20"/>
  <c r="U2704" i="20" s="1"/>
  <c r="K2715" i="20"/>
  <c r="U2715" i="20" s="1"/>
  <c r="K2714" i="20"/>
  <c r="U2714" i="20" s="1"/>
  <c r="K2706" i="20"/>
  <c r="U2706" i="20" s="1"/>
  <c r="K2707" i="20"/>
  <c r="U2707" i="20" s="1"/>
  <c r="K2716" i="20"/>
  <c r="U2716" i="20" s="1"/>
  <c r="K2717" i="20"/>
  <c r="U2717" i="20" s="1"/>
  <c r="L2706" i="20"/>
  <c r="W2706" i="20" s="1"/>
  <c r="L2707" i="20"/>
  <c r="W2707" i="20" s="1"/>
  <c r="L2716" i="20"/>
  <c r="W2716" i="20" s="1"/>
  <c r="L2717" i="20"/>
  <c r="W2717" i="20" s="1"/>
  <c r="L2710" i="20"/>
  <c r="W2710" i="20" s="1"/>
  <c r="L2711" i="20"/>
  <c r="W2711" i="20" s="1"/>
  <c r="K2711" i="20"/>
  <c r="U2711" i="20" s="1"/>
  <c r="K2710" i="20"/>
  <c r="U2710" i="20" s="1"/>
  <c r="K2709" i="20"/>
  <c r="U2709" i="20" s="1"/>
  <c r="K2708" i="20"/>
  <c r="U2708" i="20" s="1"/>
  <c r="L2738" i="20"/>
  <c r="W2738" i="20" s="1"/>
  <c r="L2739" i="20"/>
  <c r="W2739" i="20" s="1"/>
  <c r="L2708" i="20"/>
  <c r="W2708" i="20" s="1"/>
  <c r="L2709" i="20"/>
  <c r="W2709" i="20" s="1"/>
  <c r="K2739" i="20"/>
  <c r="U2739" i="20" s="1"/>
  <c r="K2738" i="20"/>
  <c r="U2738" i="20" s="1"/>
  <c r="L2700" i="20"/>
  <c r="W2700" i="20" s="1"/>
  <c r="L2701" i="20"/>
  <c r="W2701" i="20" s="1"/>
  <c r="I2775" i="20"/>
  <c r="J2775" i="20" s="1"/>
  <c r="H2775" i="20"/>
  <c r="W2728" i="20"/>
  <c r="E3" i="18" l="1"/>
  <c r="B3" i="18" s="1"/>
  <c r="E4" i="18"/>
  <c r="B4" i="18" s="1"/>
  <c r="E5" i="18"/>
  <c r="B5" i="18" s="1"/>
  <c r="E6" i="18"/>
  <c r="B6" i="18" s="1"/>
  <c r="E7" i="18"/>
  <c r="B7" i="18" s="1"/>
  <c r="E8" i="18"/>
  <c r="B8" i="18" s="1"/>
  <c r="E9" i="18"/>
  <c r="B9" i="18" s="1"/>
  <c r="E10" i="18"/>
  <c r="B10" i="18" s="1"/>
  <c r="E11" i="18"/>
  <c r="B11" i="18" s="1"/>
  <c r="E12" i="18"/>
  <c r="B12" i="18" s="1"/>
  <c r="E13" i="18"/>
  <c r="B13" i="18" s="1"/>
  <c r="E14" i="18"/>
  <c r="B14" i="18" s="1"/>
  <c r="E15" i="18"/>
  <c r="B15" i="18" s="1"/>
  <c r="E16" i="18"/>
  <c r="B16" i="18" s="1"/>
  <c r="E17" i="18"/>
  <c r="B17" i="18" s="1"/>
  <c r="E18" i="18"/>
  <c r="B18" i="18" s="1"/>
  <c r="E19" i="18"/>
  <c r="B19" i="18" s="1"/>
  <c r="E20" i="18"/>
  <c r="B20" i="18" s="1"/>
  <c r="E21" i="18"/>
  <c r="B21" i="18" s="1"/>
  <c r="E22" i="18"/>
  <c r="B22" i="18" s="1"/>
  <c r="E23" i="18"/>
  <c r="B23" i="18" s="1"/>
  <c r="E24" i="18"/>
  <c r="B24" i="18" s="1"/>
  <c r="E25" i="18"/>
  <c r="B25" i="18" s="1"/>
  <c r="E26" i="18"/>
  <c r="B26" i="18" s="1"/>
  <c r="E27" i="18"/>
  <c r="B27" i="18" s="1"/>
  <c r="E28" i="18"/>
  <c r="B28" i="18" s="1"/>
  <c r="E29" i="18"/>
  <c r="B29" i="18" s="1"/>
  <c r="E30" i="18"/>
  <c r="B30" i="18" s="1"/>
  <c r="E31" i="18"/>
  <c r="B31" i="18" s="1"/>
  <c r="E32" i="18"/>
  <c r="B32" i="18" s="1"/>
  <c r="E33" i="18"/>
  <c r="B33" i="18" s="1"/>
  <c r="E34" i="18"/>
  <c r="B34" i="18" s="1"/>
  <c r="E35" i="18"/>
  <c r="B35" i="18" s="1"/>
  <c r="E36" i="18"/>
  <c r="B36" i="18" s="1"/>
  <c r="E37" i="18"/>
  <c r="B37" i="18" s="1"/>
  <c r="E38" i="18"/>
  <c r="B38" i="18" s="1"/>
  <c r="E39" i="18"/>
  <c r="B39" i="18" s="1"/>
  <c r="E40" i="18"/>
  <c r="B40" i="18" s="1"/>
  <c r="E41" i="18"/>
  <c r="B41" i="18" s="1"/>
  <c r="E42" i="18"/>
  <c r="B42" i="18" s="1"/>
  <c r="E43" i="18"/>
  <c r="B43" i="18" s="1"/>
  <c r="E44" i="18"/>
  <c r="B44" i="18" s="1"/>
  <c r="E45" i="18"/>
  <c r="B45" i="18" s="1"/>
  <c r="E46" i="18"/>
  <c r="B46" i="18" s="1"/>
  <c r="E47" i="18"/>
  <c r="B47" i="18" s="1"/>
  <c r="E48" i="18"/>
  <c r="B48" i="18" s="1"/>
  <c r="E49" i="18"/>
  <c r="B49" i="18" s="1"/>
  <c r="E50" i="18"/>
  <c r="B50" i="18" s="1"/>
  <c r="E51" i="18"/>
  <c r="B51" i="18" s="1"/>
  <c r="E52" i="18"/>
  <c r="B52" i="18" s="1"/>
  <c r="E53" i="18"/>
  <c r="B53" i="18" s="1"/>
  <c r="E54" i="18"/>
  <c r="B54" i="18" s="1"/>
  <c r="E55" i="18"/>
  <c r="B55" i="18" s="1"/>
  <c r="E56" i="18"/>
  <c r="B56" i="18" s="1"/>
  <c r="E57" i="18"/>
  <c r="B57" i="18" s="1"/>
  <c r="E58" i="18"/>
  <c r="B58" i="18" s="1"/>
  <c r="E59" i="18"/>
  <c r="B59" i="18" s="1"/>
  <c r="E60" i="18"/>
  <c r="B60" i="18" s="1"/>
  <c r="E61" i="18"/>
  <c r="B61" i="18" s="1"/>
  <c r="E62" i="18"/>
  <c r="B62" i="18" s="1"/>
  <c r="E63" i="18"/>
  <c r="B63" i="18" s="1"/>
  <c r="E64" i="18"/>
  <c r="B64" i="18" s="1"/>
  <c r="E65" i="18"/>
  <c r="B65" i="18" s="1"/>
  <c r="E66" i="18"/>
  <c r="B66" i="18" s="1"/>
  <c r="E67" i="18"/>
  <c r="B67" i="18" s="1"/>
  <c r="E68" i="18"/>
  <c r="B68" i="18" s="1"/>
  <c r="E69" i="18"/>
  <c r="B69" i="18" s="1"/>
  <c r="E70" i="18"/>
  <c r="B70" i="18" s="1"/>
  <c r="E71" i="18"/>
  <c r="B71" i="18" s="1"/>
  <c r="E72" i="18"/>
  <c r="B72" i="18" s="1"/>
  <c r="E73" i="18"/>
  <c r="B73" i="18" s="1"/>
  <c r="E74" i="18"/>
  <c r="B74" i="18" s="1"/>
  <c r="E75" i="18"/>
  <c r="B75" i="18" s="1"/>
  <c r="E76" i="18"/>
  <c r="B76" i="18" s="1"/>
  <c r="E77" i="18"/>
  <c r="B77" i="18" s="1"/>
  <c r="E78" i="18"/>
  <c r="B78" i="18" s="1"/>
  <c r="E79" i="18"/>
  <c r="B79" i="18" s="1"/>
  <c r="E80" i="18"/>
  <c r="B80" i="18" s="1"/>
  <c r="E81" i="18"/>
  <c r="B81" i="18" s="1"/>
  <c r="E82" i="18"/>
  <c r="B82" i="18" s="1"/>
  <c r="E83" i="18"/>
  <c r="B83" i="18" s="1"/>
  <c r="E84" i="18"/>
  <c r="B84" i="18" s="1"/>
  <c r="E85" i="18"/>
  <c r="B85" i="18" s="1"/>
  <c r="E86" i="18"/>
  <c r="B86" i="18" s="1"/>
  <c r="E87" i="18"/>
  <c r="B87" i="18" s="1"/>
  <c r="E88" i="18"/>
  <c r="B88" i="18" s="1"/>
  <c r="E89" i="18"/>
  <c r="B89" i="18" s="1"/>
  <c r="E90" i="18"/>
  <c r="B90" i="18" s="1"/>
  <c r="E91" i="18"/>
  <c r="B91" i="18" s="1"/>
  <c r="E92" i="18"/>
  <c r="B92" i="18" s="1"/>
  <c r="E93" i="18"/>
  <c r="B93" i="18" s="1"/>
  <c r="E94" i="18"/>
  <c r="B94" i="18" s="1"/>
  <c r="E95" i="18"/>
  <c r="B95" i="18" s="1"/>
  <c r="E96" i="18"/>
  <c r="B96" i="18" s="1"/>
  <c r="E97" i="18"/>
  <c r="B97" i="18" s="1"/>
  <c r="E98" i="18"/>
  <c r="B98" i="18" s="1"/>
  <c r="E99" i="18"/>
  <c r="B99" i="18" s="1"/>
  <c r="E100" i="18"/>
  <c r="B100" i="18" s="1"/>
  <c r="E101" i="18"/>
  <c r="B101" i="18" s="1"/>
  <c r="E102" i="18"/>
  <c r="B102" i="18" s="1"/>
  <c r="E103" i="18"/>
  <c r="B103" i="18" s="1"/>
  <c r="E104" i="18"/>
  <c r="B104" i="18" s="1"/>
  <c r="E105" i="18"/>
  <c r="B105" i="18" s="1"/>
  <c r="E106" i="18"/>
  <c r="B106" i="18" s="1"/>
  <c r="E107" i="18"/>
  <c r="B107" i="18" s="1"/>
  <c r="E108" i="18"/>
  <c r="B108" i="18" s="1"/>
  <c r="E109" i="18"/>
  <c r="B109" i="18" s="1"/>
  <c r="E110" i="18"/>
  <c r="B110" i="18" s="1"/>
  <c r="E111" i="18"/>
  <c r="B111" i="18" s="1"/>
  <c r="E112" i="18"/>
  <c r="B112" i="18" s="1"/>
  <c r="E113" i="18"/>
  <c r="B113" i="18" s="1"/>
  <c r="E114" i="18"/>
  <c r="B114" i="18" s="1"/>
  <c r="E115" i="18"/>
  <c r="B115" i="18" s="1"/>
  <c r="E116" i="18"/>
  <c r="B116" i="18" s="1"/>
  <c r="E117" i="18"/>
  <c r="B117" i="18" s="1"/>
  <c r="E118" i="18"/>
  <c r="B118" i="18" s="1"/>
  <c r="E119" i="18"/>
  <c r="B119" i="18" s="1"/>
  <c r="E120" i="18"/>
  <c r="B120" i="18" s="1"/>
  <c r="E121" i="18"/>
  <c r="B121" i="18" s="1"/>
  <c r="E122" i="18"/>
  <c r="B122" i="18" s="1"/>
  <c r="E123" i="18"/>
  <c r="B123" i="18" s="1"/>
  <c r="E124" i="18"/>
  <c r="B124" i="18" s="1"/>
  <c r="E125" i="18"/>
  <c r="B125" i="18" s="1"/>
  <c r="E126" i="18"/>
  <c r="B126" i="18" s="1"/>
  <c r="E127" i="18"/>
  <c r="B127" i="18" s="1"/>
  <c r="E128" i="18"/>
  <c r="B128" i="18" s="1"/>
  <c r="E129" i="18"/>
  <c r="B129" i="18" s="1"/>
  <c r="E130" i="18"/>
  <c r="B130" i="18" s="1"/>
  <c r="E131" i="18"/>
  <c r="B131" i="18" s="1"/>
  <c r="E132" i="18"/>
  <c r="B132" i="18" s="1"/>
  <c r="E133" i="18"/>
  <c r="B133" i="18" s="1"/>
  <c r="E134" i="18"/>
  <c r="B134" i="18" s="1"/>
  <c r="E135" i="18"/>
  <c r="B135" i="18" s="1"/>
  <c r="E136" i="18"/>
  <c r="B136" i="18" s="1"/>
  <c r="E137" i="18"/>
  <c r="B137" i="18" s="1"/>
  <c r="E138" i="18"/>
  <c r="B138" i="18" s="1"/>
  <c r="E139" i="18"/>
  <c r="B139" i="18" s="1"/>
  <c r="E140" i="18"/>
  <c r="B140" i="18" s="1"/>
  <c r="E141" i="18"/>
  <c r="B141" i="18" s="1"/>
  <c r="E142" i="18"/>
  <c r="B142" i="18" s="1"/>
  <c r="E143" i="18"/>
  <c r="B143" i="18" s="1"/>
  <c r="E144" i="18"/>
  <c r="B144" i="18" s="1"/>
  <c r="E145" i="18"/>
  <c r="B145" i="18" s="1"/>
  <c r="E146" i="18"/>
  <c r="B146" i="18" s="1"/>
  <c r="E147" i="18"/>
  <c r="B147" i="18" s="1"/>
  <c r="E148" i="18"/>
  <c r="B148" i="18" s="1"/>
  <c r="E149" i="18"/>
  <c r="B149" i="18" s="1"/>
  <c r="E150" i="18"/>
  <c r="B150" i="18" s="1"/>
  <c r="E151" i="18"/>
  <c r="B151" i="18" s="1"/>
  <c r="E152" i="18"/>
  <c r="B152" i="18" s="1"/>
  <c r="E153" i="18"/>
  <c r="B153" i="18" s="1"/>
  <c r="E154" i="18"/>
  <c r="B154" i="18" s="1"/>
  <c r="E155" i="18"/>
  <c r="B155" i="18" s="1"/>
  <c r="E156" i="18"/>
  <c r="B156" i="18" s="1"/>
  <c r="E157" i="18"/>
  <c r="B157" i="18" s="1"/>
  <c r="E158" i="18"/>
  <c r="B158" i="18" s="1"/>
  <c r="E159" i="18"/>
  <c r="B159" i="18" s="1"/>
  <c r="E160" i="18"/>
  <c r="B160" i="18" s="1"/>
  <c r="E161" i="18"/>
  <c r="B161" i="18" s="1"/>
  <c r="E162" i="18"/>
  <c r="B162" i="18" s="1"/>
  <c r="E163" i="18"/>
  <c r="B163" i="18" s="1"/>
  <c r="E164" i="18"/>
  <c r="B164" i="18" s="1"/>
  <c r="E165" i="18"/>
  <c r="B165" i="18" s="1"/>
  <c r="E166" i="18"/>
  <c r="B166" i="18" s="1"/>
  <c r="E167" i="18"/>
  <c r="B167" i="18" s="1"/>
  <c r="E168" i="18"/>
  <c r="B168" i="18" s="1"/>
  <c r="E169" i="18"/>
  <c r="B169" i="18" s="1"/>
  <c r="E170" i="18"/>
  <c r="B170" i="18" s="1"/>
  <c r="E171" i="18"/>
  <c r="B171" i="18" s="1"/>
  <c r="E172" i="18"/>
  <c r="B172" i="18" s="1"/>
  <c r="E173" i="18"/>
  <c r="B173" i="18" s="1"/>
  <c r="E174" i="18"/>
  <c r="B174" i="18" s="1"/>
  <c r="E175" i="18"/>
  <c r="B175" i="18" s="1"/>
  <c r="E176" i="18"/>
  <c r="B176" i="18" s="1"/>
  <c r="E177" i="18"/>
  <c r="B177" i="18" s="1"/>
  <c r="E178" i="18"/>
  <c r="B178" i="18" s="1"/>
  <c r="E179" i="18"/>
  <c r="B179" i="18" s="1"/>
  <c r="E180" i="18"/>
  <c r="B180" i="18" s="1"/>
  <c r="E181" i="18"/>
  <c r="B181" i="18" s="1"/>
  <c r="E182" i="18"/>
  <c r="B182" i="18" s="1"/>
  <c r="E183" i="18"/>
  <c r="B183" i="18" s="1"/>
  <c r="E184" i="18"/>
  <c r="B184" i="18" s="1"/>
  <c r="E185" i="18"/>
  <c r="B185" i="18" s="1"/>
  <c r="E186" i="18"/>
  <c r="B186" i="18" s="1"/>
  <c r="E187" i="18"/>
  <c r="B187" i="18" s="1"/>
  <c r="E188" i="18"/>
  <c r="B188" i="18" s="1"/>
  <c r="E189" i="18"/>
  <c r="B189" i="18" s="1"/>
  <c r="E190" i="18"/>
  <c r="B190" i="18" s="1"/>
  <c r="E191" i="18"/>
  <c r="B191" i="18" s="1"/>
  <c r="E192" i="18"/>
  <c r="B192" i="18" s="1"/>
  <c r="E193" i="18"/>
  <c r="B193" i="18" s="1"/>
  <c r="E194" i="18"/>
  <c r="B194" i="18" s="1"/>
  <c r="E195" i="18"/>
  <c r="B195" i="18" s="1"/>
  <c r="E196" i="18"/>
  <c r="B196" i="18" s="1"/>
  <c r="E197" i="18"/>
  <c r="B197" i="18" s="1"/>
  <c r="E198" i="18"/>
  <c r="B198" i="18" s="1"/>
  <c r="E199" i="18"/>
  <c r="B199" i="18" s="1"/>
  <c r="E200" i="18"/>
  <c r="B200" i="18" s="1"/>
  <c r="E201" i="18"/>
  <c r="B201" i="18" s="1"/>
  <c r="E202" i="18"/>
  <c r="B202" i="18" s="1"/>
  <c r="E203" i="18"/>
  <c r="B203" i="18" s="1"/>
  <c r="E204" i="18"/>
  <c r="B204" i="18" s="1"/>
  <c r="E205" i="18"/>
  <c r="B205" i="18" s="1"/>
  <c r="E206" i="18"/>
  <c r="B206" i="18" s="1"/>
  <c r="E207" i="18"/>
  <c r="B207" i="18" s="1"/>
  <c r="E208" i="18"/>
  <c r="B208" i="18" s="1"/>
  <c r="E209" i="18"/>
  <c r="B209" i="18" s="1"/>
  <c r="E210" i="18"/>
  <c r="B210" i="18" s="1"/>
  <c r="E211" i="18"/>
  <c r="B211" i="18" s="1"/>
  <c r="E212" i="18"/>
  <c r="B212" i="18" s="1"/>
  <c r="E213" i="18"/>
  <c r="B213" i="18" s="1"/>
  <c r="E214" i="18"/>
  <c r="B214" i="18" s="1"/>
  <c r="E215" i="18"/>
  <c r="B215" i="18" s="1"/>
  <c r="E216" i="18"/>
  <c r="B216" i="18" s="1"/>
  <c r="E217" i="18"/>
  <c r="B217" i="18" s="1"/>
  <c r="E218" i="18"/>
  <c r="B218" i="18" s="1"/>
  <c r="E219" i="18"/>
  <c r="B219" i="18" s="1"/>
  <c r="E220" i="18"/>
  <c r="B220" i="18" s="1"/>
  <c r="E221" i="18"/>
  <c r="B221" i="18" s="1"/>
  <c r="E222" i="18"/>
  <c r="B222" i="18" s="1"/>
  <c r="E223" i="18"/>
  <c r="B223" i="18" s="1"/>
  <c r="E224" i="18"/>
  <c r="B224" i="18" s="1"/>
  <c r="E225" i="18"/>
  <c r="B225" i="18" s="1"/>
  <c r="E226" i="18"/>
  <c r="B226" i="18" s="1"/>
  <c r="E227" i="18"/>
  <c r="B227" i="18" s="1"/>
  <c r="E228" i="18"/>
  <c r="B228" i="18" s="1"/>
  <c r="E229" i="18"/>
  <c r="B229" i="18" s="1"/>
  <c r="E230" i="18"/>
  <c r="B230" i="18" s="1"/>
  <c r="E231" i="18"/>
  <c r="B231" i="18" s="1"/>
  <c r="E232" i="18"/>
  <c r="B232" i="18" s="1"/>
  <c r="E233" i="18"/>
  <c r="B233" i="18" s="1"/>
  <c r="E234" i="18"/>
  <c r="B234" i="18" s="1"/>
  <c r="E235" i="18"/>
  <c r="B235" i="18" s="1"/>
  <c r="E236" i="18"/>
  <c r="B236" i="18" s="1"/>
  <c r="E237" i="18"/>
  <c r="B237" i="18" s="1"/>
  <c r="E238" i="18"/>
  <c r="B238" i="18" s="1"/>
  <c r="E239" i="18"/>
  <c r="B239" i="18" s="1"/>
  <c r="E240" i="18"/>
  <c r="B240" i="18" s="1"/>
  <c r="E241" i="18"/>
  <c r="B241" i="18" s="1"/>
  <c r="E242" i="18"/>
  <c r="B242" i="18" s="1"/>
  <c r="E243" i="18"/>
  <c r="B243" i="18" s="1"/>
  <c r="E244" i="18"/>
  <c r="B244" i="18" s="1"/>
  <c r="E245" i="18"/>
  <c r="B245" i="18" s="1"/>
  <c r="E246" i="18"/>
  <c r="B246" i="18" s="1"/>
  <c r="E247" i="18"/>
  <c r="B247" i="18" s="1"/>
  <c r="E248" i="18"/>
  <c r="B248" i="18" s="1"/>
  <c r="E249" i="18"/>
  <c r="B249" i="18" s="1"/>
  <c r="E250" i="18"/>
  <c r="B250" i="18" s="1"/>
  <c r="E251" i="18"/>
  <c r="B251" i="18" s="1"/>
  <c r="E252" i="18"/>
  <c r="B252" i="18" s="1"/>
  <c r="E253" i="18"/>
  <c r="B253" i="18" s="1"/>
  <c r="E254" i="18"/>
  <c r="B254" i="18" s="1"/>
  <c r="E255" i="18"/>
  <c r="B255" i="18" s="1"/>
  <c r="E256" i="18"/>
  <c r="B256" i="18" s="1"/>
  <c r="E257" i="18"/>
  <c r="B257" i="18" s="1"/>
  <c r="E258" i="18"/>
  <c r="B258" i="18" s="1"/>
  <c r="E259" i="18"/>
  <c r="B259" i="18" s="1"/>
  <c r="E260" i="18"/>
  <c r="B260" i="18" s="1"/>
  <c r="E261" i="18"/>
  <c r="B261" i="18" s="1"/>
  <c r="E262" i="18"/>
  <c r="B262" i="18" s="1"/>
  <c r="E263" i="18"/>
  <c r="B263" i="18" s="1"/>
  <c r="E264" i="18"/>
  <c r="B264" i="18" s="1"/>
  <c r="E265" i="18"/>
  <c r="B265" i="18" s="1"/>
  <c r="E266" i="18"/>
  <c r="B266" i="18" s="1"/>
  <c r="E267" i="18"/>
  <c r="B267" i="18" s="1"/>
  <c r="E268" i="18"/>
  <c r="B268" i="18" s="1"/>
  <c r="E269" i="18"/>
  <c r="B269" i="18" s="1"/>
  <c r="E270" i="18"/>
  <c r="B270" i="18" s="1"/>
  <c r="E271" i="18"/>
  <c r="B271" i="18" s="1"/>
  <c r="E272" i="18"/>
  <c r="B272" i="18" s="1"/>
  <c r="E273" i="18"/>
  <c r="B273" i="18" s="1"/>
  <c r="E274" i="18"/>
  <c r="B274" i="18" s="1"/>
  <c r="E275" i="18"/>
  <c r="B275" i="18" s="1"/>
  <c r="E276" i="18"/>
  <c r="B276" i="18" s="1"/>
  <c r="E277" i="18"/>
  <c r="B277" i="18" s="1"/>
  <c r="E278" i="18"/>
  <c r="B278" i="18" s="1"/>
  <c r="E279" i="18"/>
  <c r="B279" i="18" s="1"/>
  <c r="E280" i="18"/>
  <c r="B280" i="18" s="1"/>
  <c r="E281" i="18"/>
  <c r="B281" i="18" s="1"/>
  <c r="E282" i="18"/>
  <c r="B282" i="18" s="1"/>
  <c r="E283" i="18"/>
  <c r="B283" i="18" s="1"/>
  <c r="E284" i="18"/>
  <c r="B284" i="18" s="1"/>
  <c r="E285" i="18"/>
  <c r="B285" i="18" s="1"/>
  <c r="E286" i="18"/>
  <c r="B286" i="18" s="1"/>
  <c r="E287" i="18"/>
  <c r="B287" i="18" s="1"/>
  <c r="E288" i="18"/>
  <c r="B288" i="18" s="1"/>
  <c r="E289" i="18"/>
  <c r="B289" i="18" s="1"/>
  <c r="E290" i="18"/>
  <c r="B290" i="18" s="1"/>
  <c r="E291" i="18"/>
  <c r="B291" i="18" s="1"/>
  <c r="E292" i="18"/>
  <c r="B292" i="18" s="1"/>
  <c r="E293" i="18"/>
  <c r="B293" i="18" s="1"/>
  <c r="E294" i="18"/>
  <c r="B294" i="18" s="1"/>
  <c r="E295" i="18"/>
  <c r="B295" i="18" s="1"/>
  <c r="E296" i="18"/>
  <c r="B296" i="18" s="1"/>
  <c r="E297" i="18"/>
  <c r="B297" i="18" s="1"/>
  <c r="E298" i="18"/>
  <c r="B298" i="18" s="1"/>
  <c r="E299" i="18"/>
  <c r="B299" i="18" s="1"/>
  <c r="E300" i="18"/>
  <c r="B300" i="18" s="1"/>
  <c r="E301" i="18"/>
  <c r="B301" i="18" s="1"/>
  <c r="E302" i="18"/>
  <c r="B302" i="18" s="1"/>
  <c r="E303" i="18"/>
  <c r="B303" i="18" s="1"/>
  <c r="E304" i="18"/>
  <c r="B304" i="18" s="1"/>
  <c r="E305" i="18"/>
  <c r="B305" i="18" s="1"/>
  <c r="E306" i="18"/>
  <c r="B306" i="18" s="1"/>
  <c r="E307" i="18"/>
  <c r="B307" i="18" s="1"/>
  <c r="E308" i="18"/>
  <c r="B308" i="18" s="1"/>
  <c r="E309" i="18"/>
  <c r="B309" i="18" s="1"/>
  <c r="E310" i="18"/>
  <c r="B310" i="18" s="1"/>
  <c r="E311" i="18"/>
  <c r="B311" i="18" s="1"/>
  <c r="E312" i="18"/>
  <c r="B312" i="18" s="1"/>
  <c r="E313" i="18"/>
  <c r="B313" i="18" s="1"/>
  <c r="E314" i="18"/>
  <c r="B314" i="18" s="1"/>
  <c r="E315" i="18"/>
  <c r="B315" i="18" s="1"/>
  <c r="E316" i="18"/>
  <c r="B316" i="18" s="1"/>
  <c r="E317" i="18"/>
  <c r="B317" i="18" s="1"/>
  <c r="E318" i="18"/>
  <c r="B318" i="18" s="1"/>
  <c r="E319" i="18"/>
  <c r="B319" i="18" s="1"/>
  <c r="E320" i="18"/>
  <c r="B320" i="18" s="1"/>
  <c r="E321" i="18"/>
  <c r="B321" i="18" s="1"/>
  <c r="E322" i="18"/>
  <c r="B322" i="18" s="1"/>
  <c r="E323" i="18"/>
  <c r="B323" i="18" s="1"/>
  <c r="E324" i="18"/>
  <c r="B324" i="18" s="1"/>
  <c r="E325" i="18"/>
  <c r="B325" i="18" s="1"/>
  <c r="E326" i="18"/>
  <c r="B326" i="18" s="1"/>
  <c r="E327" i="18"/>
  <c r="B327" i="18" s="1"/>
  <c r="E328" i="18"/>
  <c r="B328" i="18" s="1"/>
  <c r="E329" i="18"/>
  <c r="B329" i="18" s="1"/>
  <c r="E330" i="18"/>
  <c r="B330" i="18" s="1"/>
  <c r="E331" i="18"/>
  <c r="B331" i="18" s="1"/>
  <c r="E332" i="18"/>
  <c r="B332" i="18" s="1"/>
  <c r="E333" i="18"/>
  <c r="B333" i="18" s="1"/>
  <c r="E334" i="18"/>
  <c r="B334" i="18" s="1"/>
  <c r="E335" i="18"/>
  <c r="B335" i="18" s="1"/>
  <c r="E336" i="18"/>
  <c r="B336" i="18" s="1"/>
  <c r="E337" i="18"/>
  <c r="B337" i="18" s="1"/>
  <c r="E338" i="18"/>
  <c r="B338" i="18" s="1"/>
  <c r="E339" i="18"/>
  <c r="B339" i="18" s="1"/>
  <c r="E340" i="18"/>
  <c r="B340" i="18" s="1"/>
  <c r="E341" i="18"/>
  <c r="B341" i="18" s="1"/>
  <c r="E342" i="18"/>
  <c r="B342" i="18" s="1"/>
  <c r="E343" i="18"/>
  <c r="B343" i="18" s="1"/>
  <c r="E344" i="18"/>
  <c r="B344" i="18" s="1"/>
  <c r="E345" i="18"/>
  <c r="B345" i="18" s="1"/>
  <c r="E346" i="18"/>
  <c r="B346" i="18" s="1"/>
  <c r="E347" i="18"/>
  <c r="B347" i="18" s="1"/>
  <c r="E348" i="18"/>
  <c r="B348" i="18" s="1"/>
  <c r="E349" i="18"/>
  <c r="B349" i="18" s="1"/>
  <c r="E350" i="18"/>
  <c r="B350" i="18" s="1"/>
  <c r="E351" i="18"/>
  <c r="B351" i="18" s="1"/>
  <c r="E352" i="18"/>
  <c r="B352" i="18" s="1"/>
  <c r="E353" i="18"/>
  <c r="B353" i="18" s="1"/>
  <c r="E354" i="18"/>
  <c r="B354" i="18" s="1"/>
  <c r="E355" i="18"/>
  <c r="B355" i="18" s="1"/>
  <c r="E356" i="18"/>
  <c r="B356" i="18" s="1"/>
  <c r="E357" i="18"/>
  <c r="B357" i="18" s="1"/>
  <c r="E358" i="18"/>
  <c r="B358" i="18" s="1"/>
  <c r="E359" i="18"/>
  <c r="B359" i="18" s="1"/>
  <c r="E360" i="18"/>
  <c r="B360" i="18" s="1"/>
  <c r="E361" i="18"/>
  <c r="B361" i="18" s="1"/>
  <c r="E362" i="18"/>
  <c r="B362" i="18" s="1"/>
  <c r="E363" i="18"/>
  <c r="B363" i="18" s="1"/>
  <c r="E364" i="18"/>
  <c r="B364" i="18" s="1"/>
  <c r="E365" i="18"/>
  <c r="B365" i="18" s="1"/>
  <c r="E366" i="18"/>
  <c r="B366" i="18" s="1"/>
  <c r="E367" i="18"/>
  <c r="B367" i="18" s="1"/>
  <c r="E368" i="18"/>
  <c r="B368" i="18" s="1"/>
  <c r="E369" i="18"/>
  <c r="B369" i="18" s="1"/>
  <c r="E370" i="18"/>
  <c r="B370" i="18" s="1"/>
  <c r="E371" i="18"/>
  <c r="B371" i="18" s="1"/>
  <c r="E372" i="18"/>
  <c r="B372" i="18" s="1"/>
  <c r="E373" i="18"/>
  <c r="B373" i="18" s="1"/>
  <c r="E374" i="18"/>
  <c r="B374" i="18" s="1"/>
  <c r="E375" i="18"/>
  <c r="B375" i="18" s="1"/>
  <c r="E376" i="18"/>
  <c r="B376" i="18" s="1"/>
  <c r="E377" i="18"/>
  <c r="B377" i="18" s="1"/>
  <c r="E378" i="18"/>
  <c r="B378" i="18" s="1"/>
  <c r="E379" i="18"/>
  <c r="B379" i="18" s="1"/>
  <c r="E380" i="18"/>
  <c r="B380" i="18" s="1"/>
  <c r="E381" i="18"/>
  <c r="B381" i="18" s="1"/>
  <c r="E382" i="18"/>
  <c r="B382" i="18" s="1"/>
  <c r="E383" i="18"/>
  <c r="B383" i="18" s="1"/>
  <c r="E384" i="18"/>
  <c r="B384" i="18" s="1"/>
  <c r="E385" i="18"/>
  <c r="B385" i="18" s="1"/>
  <c r="E386" i="18"/>
  <c r="B386" i="18" s="1"/>
  <c r="E387" i="18"/>
  <c r="B387" i="18" s="1"/>
  <c r="E388" i="18"/>
  <c r="B388" i="18" s="1"/>
  <c r="E389" i="18"/>
  <c r="B389" i="18" s="1"/>
  <c r="E390" i="18"/>
  <c r="B390" i="18" s="1"/>
  <c r="E391" i="18"/>
  <c r="B391" i="18" s="1"/>
  <c r="E392" i="18"/>
  <c r="B392" i="18" s="1"/>
  <c r="E393" i="18"/>
  <c r="B393" i="18" s="1"/>
  <c r="E394" i="18"/>
  <c r="B394" i="18" s="1"/>
  <c r="E395" i="18"/>
  <c r="B395" i="18" s="1"/>
  <c r="E396" i="18"/>
  <c r="B396" i="18" s="1"/>
  <c r="E397" i="18"/>
  <c r="B397" i="18" s="1"/>
  <c r="E398" i="18"/>
  <c r="B398" i="18" s="1"/>
  <c r="E399" i="18"/>
  <c r="B399" i="18" s="1"/>
  <c r="E400" i="18"/>
  <c r="B400" i="18" s="1"/>
  <c r="E401" i="18"/>
  <c r="B401" i="18" s="1"/>
  <c r="E402" i="18"/>
  <c r="B402" i="18" s="1"/>
  <c r="E403" i="18"/>
  <c r="B403" i="18" s="1"/>
  <c r="E404" i="18"/>
  <c r="B404" i="18" s="1"/>
  <c r="E405" i="18"/>
  <c r="B405" i="18" s="1"/>
  <c r="E406" i="18"/>
  <c r="B406" i="18" s="1"/>
  <c r="E407" i="18"/>
  <c r="B407" i="18" s="1"/>
  <c r="E408" i="18"/>
  <c r="B408" i="18" s="1"/>
  <c r="E409" i="18"/>
  <c r="B409" i="18" s="1"/>
  <c r="E410" i="18"/>
  <c r="B410" i="18" s="1"/>
  <c r="E411" i="18"/>
  <c r="B411" i="18" s="1"/>
  <c r="E412" i="18"/>
  <c r="B412" i="18" s="1"/>
  <c r="E413" i="18"/>
  <c r="B413" i="18" s="1"/>
  <c r="E414" i="18"/>
  <c r="B414" i="18" s="1"/>
  <c r="E415" i="18"/>
  <c r="B415" i="18" s="1"/>
  <c r="E416" i="18"/>
  <c r="B416" i="18" s="1"/>
  <c r="E417" i="18"/>
  <c r="B417" i="18" s="1"/>
  <c r="E418" i="18"/>
  <c r="B418" i="18" s="1"/>
  <c r="E419" i="18"/>
  <c r="B419" i="18" s="1"/>
  <c r="E420" i="18"/>
  <c r="B420" i="18" s="1"/>
  <c r="E421" i="18"/>
  <c r="B421" i="18" s="1"/>
  <c r="E422" i="18"/>
  <c r="B422" i="18" s="1"/>
  <c r="E423" i="18"/>
  <c r="B423" i="18" s="1"/>
  <c r="E424" i="18"/>
  <c r="B424" i="18" s="1"/>
  <c r="E425" i="18"/>
  <c r="B425" i="18" s="1"/>
  <c r="E426" i="18"/>
  <c r="B426" i="18" s="1"/>
  <c r="E427" i="18"/>
  <c r="B427" i="18" s="1"/>
  <c r="E428" i="18"/>
  <c r="B428" i="18" s="1"/>
  <c r="E429" i="18"/>
  <c r="B429" i="18" s="1"/>
  <c r="E430" i="18"/>
  <c r="B430" i="18" s="1"/>
  <c r="E431" i="18"/>
  <c r="B431" i="18" s="1"/>
  <c r="E432" i="18"/>
  <c r="B432" i="18" s="1"/>
  <c r="E433" i="18"/>
  <c r="B433" i="18" s="1"/>
  <c r="E434" i="18"/>
  <c r="B434" i="18" s="1"/>
  <c r="E435" i="18"/>
  <c r="B435" i="18" s="1"/>
  <c r="E436" i="18"/>
  <c r="B436" i="18" s="1"/>
  <c r="E437" i="18"/>
  <c r="B437" i="18" s="1"/>
  <c r="E438" i="18"/>
  <c r="B438" i="18" s="1"/>
  <c r="E439" i="18"/>
  <c r="B439" i="18" s="1"/>
  <c r="E440" i="18"/>
  <c r="B440" i="18" s="1"/>
  <c r="E441" i="18"/>
  <c r="B441" i="18" s="1"/>
  <c r="E442" i="18"/>
  <c r="B442" i="18" s="1"/>
  <c r="E443" i="18"/>
  <c r="B443" i="18" s="1"/>
  <c r="E444" i="18"/>
  <c r="B444" i="18" s="1"/>
  <c r="E445" i="18"/>
  <c r="B445" i="18" s="1"/>
  <c r="E446" i="18"/>
  <c r="B446" i="18" s="1"/>
  <c r="E447" i="18"/>
  <c r="B447" i="18" s="1"/>
  <c r="E448" i="18"/>
  <c r="B448" i="18" s="1"/>
  <c r="E449" i="18"/>
  <c r="B449" i="18" s="1"/>
  <c r="E450" i="18"/>
  <c r="B450" i="18" s="1"/>
  <c r="E451" i="18"/>
  <c r="B451" i="18" s="1"/>
  <c r="E452" i="18"/>
  <c r="B452" i="18" s="1"/>
  <c r="E453" i="18"/>
  <c r="B453" i="18" s="1"/>
  <c r="E454" i="18"/>
  <c r="B454" i="18" s="1"/>
  <c r="E455" i="18"/>
  <c r="B455" i="18" s="1"/>
  <c r="E456" i="18"/>
  <c r="B456" i="18" s="1"/>
  <c r="E457" i="18"/>
  <c r="B457" i="18" s="1"/>
  <c r="E458" i="18"/>
  <c r="B458" i="18" s="1"/>
  <c r="E459" i="18"/>
  <c r="B459" i="18" s="1"/>
  <c r="E460" i="18"/>
  <c r="B460" i="18" s="1"/>
  <c r="E461" i="18"/>
  <c r="B461" i="18" s="1"/>
  <c r="E462" i="18"/>
  <c r="B462" i="18" s="1"/>
  <c r="E463" i="18"/>
  <c r="B463" i="18" s="1"/>
  <c r="E464" i="18"/>
  <c r="B464" i="18" s="1"/>
  <c r="E465" i="18"/>
  <c r="B465" i="18" s="1"/>
  <c r="E466" i="18"/>
  <c r="B466" i="18" s="1"/>
  <c r="E467" i="18"/>
  <c r="B467" i="18" s="1"/>
  <c r="E468" i="18"/>
  <c r="B468" i="18" s="1"/>
  <c r="E469" i="18"/>
  <c r="B469" i="18" s="1"/>
  <c r="E470" i="18"/>
  <c r="B470" i="18" s="1"/>
  <c r="E471" i="18"/>
  <c r="B471" i="18" s="1"/>
  <c r="E472" i="18"/>
  <c r="B472" i="18" s="1"/>
  <c r="E473" i="18"/>
  <c r="B473" i="18" s="1"/>
  <c r="E474" i="18"/>
  <c r="B474" i="18" s="1"/>
  <c r="E475" i="18"/>
  <c r="B475" i="18" s="1"/>
  <c r="E476" i="18"/>
  <c r="B476" i="18" s="1"/>
  <c r="E477" i="18"/>
  <c r="B477" i="18" s="1"/>
  <c r="E478" i="18"/>
  <c r="B478" i="18" s="1"/>
  <c r="E479" i="18"/>
  <c r="B479" i="18" s="1"/>
  <c r="E480" i="18"/>
  <c r="B480" i="18" s="1"/>
  <c r="E481" i="18"/>
  <c r="B481" i="18" s="1"/>
  <c r="E482" i="18"/>
  <c r="B482" i="18" s="1"/>
  <c r="E483" i="18"/>
  <c r="B483" i="18" s="1"/>
  <c r="E484" i="18"/>
  <c r="B484" i="18" s="1"/>
  <c r="E485" i="18"/>
  <c r="B485" i="18" s="1"/>
  <c r="E486" i="18"/>
  <c r="B486" i="18" s="1"/>
  <c r="E487" i="18"/>
  <c r="B487" i="18" s="1"/>
  <c r="E488" i="18"/>
  <c r="B488" i="18" s="1"/>
  <c r="E489" i="18"/>
  <c r="B489" i="18" s="1"/>
  <c r="E490" i="18"/>
  <c r="B490" i="18" s="1"/>
  <c r="E491" i="18"/>
  <c r="B491" i="18" s="1"/>
  <c r="E492" i="18"/>
  <c r="B492" i="18" s="1"/>
  <c r="E493" i="18"/>
  <c r="B493" i="18" s="1"/>
  <c r="E494" i="18"/>
  <c r="B494" i="18" s="1"/>
  <c r="E495" i="18"/>
  <c r="B495" i="18" s="1"/>
  <c r="E496" i="18"/>
  <c r="B496" i="18" s="1"/>
  <c r="E497" i="18"/>
  <c r="B497" i="18" s="1"/>
  <c r="E498" i="18"/>
  <c r="B498" i="18" s="1"/>
  <c r="E499" i="18"/>
  <c r="B499" i="18" s="1"/>
  <c r="E500" i="18"/>
  <c r="B500" i="18" s="1"/>
  <c r="E501" i="18"/>
  <c r="B501" i="18" s="1"/>
  <c r="E502" i="18"/>
  <c r="B502" i="18" s="1"/>
  <c r="E503" i="18"/>
  <c r="B503" i="18" s="1"/>
  <c r="E504" i="18"/>
  <c r="B504" i="18" s="1"/>
  <c r="E505" i="18"/>
  <c r="B505" i="18" s="1"/>
  <c r="E506" i="18"/>
  <c r="B506" i="18" s="1"/>
  <c r="E507" i="18"/>
  <c r="B507" i="18" s="1"/>
  <c r="E508" i="18"/>
  <c r="B508" i="18" s="1"/>
  <c r="E509" i="18"/>
  <c r="B509" i="18" s="1"/>
  <c r="E510" i="18"/>
  <c r="B510" i="18" s="1"/>
  <c r="E511" i="18"/>
  <c r="B511" i="18" s="1"/>
  <c r="E512" i="18"/>
  <c r="B512" i="18" s="1"/>
  <c r="E513" i="18"/>
  <c r="B513" i="18" s="1"/>
  <c r="E514" i="18"/>
  <c r="B514" i="18" s="1"/>
  <c r="E515" i="18"/>
  <c r="B515" i="18" s="1"/>
  <c r="E516" i="18"/>
  <c r="B516" i="18" s="1"/>
  <c r="E517" i="18"/>
  <c r="B517" i="18" s="1"/>
  <c r="E518" i="18"/>
  <c r="B518" i="18" s="1"/>
  <c r="E519" i="18"/>
  <c r="B519" i="18" s="1"/>
  <c r="E520" i="18"/>
  <c r="B520" i="18" s="1"/>
  <c r="E521" i="18"/>
  <c r="B521" i="18" s="1"/>
  <c r="E522" i="18"/>
  <c r="B522" i="18" s="1"/>
  <c r="E523" i="18"/>
  <c r="B523" i="18" s="1"/>
  <c r="E524" i="18"/>
  <c r="B524" i="18" s="1"/>
  <c r="E525" i="18"/>
  <c r="B525" i="18" s="1"/>
  <c r="E526" i="18"/>
  <c r="B526" i="18" s="1"/>
  <c r="E527" i="18"/>
  <c r="B527" i="18" s="1"/>
  <c r="E528" i="18"/>
  <c r="B528" i="18" s="1"/>
  <c r="E529" i="18"/>
  <c r="B529" i="18" s="1"/>
  <c r="E530" i="18"/>
  <c r="B530" i="18" s="1"/>
  <c r="E531" i="18"/>
  <c r="B531" i="18" s="1"/>
  <c r="E532" i="18"/>
  <c r="B532" i="18" s="1"/>
  <c r="E533" i="18"/>
  <c r="B533" i="18" s="1"/>
  <c r="E534" i="18"/>
  <c r="B534" i="18" s="1"/>
  <c r="E535" i="18"/>
  <c r="B535" i="18" s="1"/>
  <c r="E536" i="18"/>
  <c r="B536" i="18" s="1"/>
  <c r="E537" i="18"/>
  <c r="B537" i="18" s="1"/>
  <c r="E538" i="18"/>
  <c r="B538" i="18" s="1"/>
  <c r="E539" i="18"/>
  <c r="B539" i="18" s="1"/>
  <c r="E540" i="18"/>
  <c r="B540" i="18" s="1"/>
  <c r="E541" i="18"/>
  <c r="B541" i="18" s="1"/>
  <c r="E542" i="18"/>
  <c r="B542" i="18" s="1"/>
  <c r="E543" i="18"/>
  <c r="B543" i="18" s="1"/>
  <c r="E544" i="18"/>
  <c r="B544" i="18" s="1"/>
  <c r="E545" i="18"/>
  <c r="B545" i="18" s="1"/>
  <c r="E546" i="18"/>
  <c r="B546" i="18" s="1"/>
  <c r="E547" i="18"/>
  <c r="B547" i="18" s="1"/>
  <c r="E548" i="18"/>
  <c r="B548" i="18" s="1"/>
  <c r="E549" i="18"/>
  <c r="B549" i="18" s="1"/>
  <c r="E550" i="18"/>
  <c r="B550" i="18" s="1"/>
  <c r="E551" i="18"/>
  <c r="B551" i="18" s="1"/>
  <c r="E552" i="18"/>
  <c r="B552" i="18" s="1"/>
  <c r="E553" i="18"/>
  <c r="B553" i="18" s="1"/>
  <c r="E554" i="18"/>
  <c r="B554" i="18" s="1"/>
  <c r="E555" i="18"/>
  <c r="B555" i="18" s="1"/>
  <c r="E556" i="18"/>
  <c r="B556" i="18" s="1"/>
  <c r="E557" i="18"/>
  <c r="B557" i="18" s="1"/>
  <c r="E558" i="18"/>
  <c r="B558" i="18" s="1"/>
  <c r="E559" i="18"/>
  <c r="B559" i="18" s="1"/>
  <c r="E560" i="18"/>
  <c r="B560" i="18" s="1"/>
  <c r="E561" i="18"/>
  <c r="B561" i="18" s="1"/>
  <c r="E562" i="18"/>
  <c r="B562" i="18" s="1"/>
  <c r="E563" i="18"/>
  <c r="B563" i="18" s="1"/>
  <c r="E564" i="18"/>
  <c r="B564" i="18" s="1"/>
  <c r="E565" i="18"/>
  <c r="B565" i="18" s="1"/>
  <c r="E566" i="18"/>
  <c r="B566" i="18" s="1"/>
  <c r="E567" i="18"/>
  <c r="B567" i="18" s="1"/>
  <c r="E568" i="18"/>
  <c r="B568" i="18" s="1"/>
  <c r="E569" i="18"/>
  <c r="B569" i="18" s="1"/>
  <c r="E570" i="18"/>
  <c r="B570" i="18" s="1"/>
  <c r="E571" i="18"/>
  <c r="B571" i="18" s="1"/>
  <c r="E572" i="18"/>
  <c r="B572" i="18" s="1"/>
  <c r="E573" i="18"/>
  <c r="B573" i="18" s="1"/>
  <c r="E574" i="18"/>
  <c r="B574" i="18" s="1"/>
  <c r="E575" i="18"/>
  <c r="B575" i="18" s="1"/>
  <c r="E576" i="18"/>
  <c r="B576" i="18" s="1"/>
  <c r="E577" i="18"/>
  <c r="B577" i="18" s="1"/>
  <c r="E578" i="18"/>
  <c r="B578" i="18" s="1"/>
  <c r="E579" i="18"/>
  <c r="B579" i="18" s="1"/>
  <c r="E580" i="18"/>
  <c r="B580" i="18" s="1"/>
  <c r="E581" i="18"/>
  <c r="B581" i="18" s="1"/>
  <c r="E582" i="18"/>
  <c r="B582" i="18" s="1"/>
  <c r="E583" i="18"/>
  <c r="B583" i="18" s="1"/>
  <c r="E584" i="18"/>
  <c r="B584" i="18" s="1"/>
  <c r="E585" i="18"/>
  <c r="B585" i="18" s="1"/>
  <c r="E586" i="18"/>
  <c r="B586" i="18" s="1"/>
  <c r="E587" i="18"/>
  <c r="B587" i="18" s="1"/>
  <c r="E588" i="18"/>
  <c r="B588" i="18" s="1"/>
  <c r="E589" i="18"/>
  <c r="B589" i="18" s="1"/>
  <c r="E590" i="18"/>
  <c r="B590" i="18" s="1"/>
  <c r="E591" i="18"/>
  <c r="B591" i="18" s="1"/>
  <c r="E592" i="18"/>
  <c r="B592" i="18" s="1"/>
  <c r="E593" i="18"/>
  <c r="B593" i="18" s="1"/>
  <c r="E594" i="18"/>
  <c r="B594" i="18" s="1"/>
  <c r="E595" i="18"/>
  <c r="B595" i="18" s="1"/>
  <c r="E596" i="18"/>
  <c r="B596" i="18" s="1"/>
  <c r="E597" i="18"/>
  <c r="B597" i="18" s="1"/>
  <c r="E598" i="18"/>
  <c r="B598" i="18" s="1"/>
  <c r="E599" i="18"/>
  <c r="B599" i="18" s="1"/>
  <c r="E600" i="18"/>
  <c r="B600" i="18" s="1"/>
  <c r="E601" i="18"/>
  <c r="B601" i="18" s="1"/>
  <c r="E602" i="18"/>
  <c r="B602" i="18" s="1"/>
  <c r="E603" i="18"/>
  <c r="B603" i="18" s="1"/>
  <c r="E604" i="18"/>
  <c r="B604" i="18" s="1"/>
  <c r="E605" i="18"/>
  <c r="B605" i="18" s="1"/>
  <c r="E606" i="18"/>
  <c r="B606" i="18" s="1"/>
  <c r="E607" i="18"/>
  <c r="B607" i="18" s="1"/>
  <c r="E608" i="18"/>
  <c r="B608" i="18" s="1"/>
  <c r="E609" i="18"/>
  <c r="B609" i="18" s="1"/>
  <c r="E610" i="18"/>
  <c r="B610" i="18" s="1"/>
  <c r="E611" i="18"/>
  <c r="B611" i="18" s="1"/>
  <c r="E612" i="18"/>
  <c r="B612" i="18" s="1"/>
  <c r="E613" i="18"/>
  <c r="B613" i="18" s="1"/>
  <c r="E614" i="18"/>
  <c r="B614" i="18" s="1"/>
  <c r="E615" i="18"/>
  <c r="B615" i="18" s="1"/>
  <c r="E616" i="18"/>
  <c r="B616" i="18" s="1"/>
  <c r="E617" i="18"/>
  <c r="B617" i="18" s="1"/>
  <c r="E618" i="18"/>
  <c r="B618" i="18" s="1"/>
  <c r="E619" i="18"/>
  <c r="B619" i="18" s="1"/>
  <c r="E620" i="18"/>
  <c r="B620" i="18" s="1"/>
  <c r="E621" i="18"/>
  <c r="B621" i="18" s="1"/>
  <c r="E622" i="18"/>
  <c r="B622" i="18" s="1"/>
  <c r="E623" i="18"/>
  <c r="B623" i="18" s="1"/>
  <c r="E624" i="18"/>
  <c r="B624" i="18" s="1"/>
  <c r="E625" i="18"/>
  <c r="B625" i="18" s="1"/>
  <c r="E626" i="18"/>
  <c r="B626" i="18" s="1"/>
  <c r="E627" i="18"/>
  <c r="B627" i="18" s="1"/>
  <c r="E628" i="18"/>
  <c r="B628" i="18" s="1"/>
  <c r="E629" i="18"/>
  <c r="B629" i="18" s="1"/>
  <c r="E630" i="18"/>
  <c r="B630" i="18" s="1"/>
  <c r="E631" i="18"/>
  <c r="B631" i="18" s="1"/>
  <c r="E632" i="18"/>
  <c r="B632" i="18" s="1"/>
  <c r="E633" i="18"/>
  <c r="B633" i="18" s="1"/>
  <c r="E634" i="18"/>
  <c r="B634" i="18" s="1"/>
  <c r="E635" i="18"/>
  <c r="B635" i="18" s="1"/>
  <c r="E636" i="18"/>
  <c r="B636" i="18" s="1"/>
  <c r="E637" i="18"/>
  <c r="B637" i="18" s="1"/>
  <c r="E638" i="18"/>
  <c r="B638" i="18" s="1"/>
  <c r="E639" i="18"/>
  <c r="B639" i="18" s="1"/>
  <c r="E640" i="18"/>
  <c r="B640" i="18" s="1"/>
  <c r="E641" i="18"/>
  <c r="B641" i="18" s="1"/>
  <c r="E642" i="18"/>
  <c r="B642" i="18" s="1"/>
  <c r="E643" i="18"/>
  <c r="B643" i="18" s="1"/>
  <c r="E644" i="18"/>
  <c r="B644" i="18" s="1"/>
  <c r="E645" i="18"/>
  <c r="B645" i="18" s="1"/>
  <c r="E646" i="18"/>
  <c r="B646" i="18" s="1"/>
  <c r="E647" i="18"/>
  <c r="B647" i="18" s="1"/>
  <c r="E648" i="18"/>
  <c r="B648" i="18" s="1"/>
  <c r="E649" i="18"/>
  <c r="B649" i="18" s="1"/>
  <c r="E650" i="18"/>
  <c r="B650" i="18" s="1"/>
  <c r="E651" i="18"/>
  <c r="B651" i="18" s="1"/>
  <c r="E652" i="18"/>
  <c r="B652" i="18" s="1"/>
  <c r="E653" i="18"/>
  <c r="B653" i="18" s="1"/>
  <c r="E654" i="18"/>
  <c r="B654" i="18" s="1"/>
  <c r="E655" i="18"/>
  <c r="B655" i="18" s="1"/>
  <c r="E656" i="18"/>
  <c r="B656" i="18" s="1"/>
  <c r="E657" i="18"/>
  <c r="B657" i="18" s="1"/>
  <c r="E658" i="18"/>
  <c r="B658" i="18" s="1"/>
  <c r="E659" i="18"/>
  <c r="B659" i="18" s="1"/>
  <c r="E660" i="18"/>
  <c r="B660" i="18" s="1"/>
  <c r="E661" i="18"/>
  <c r="B661" i="18" s="1"/>
  <c r="E662" i="18"/>
  <c r="B662" i="18" s="1"/>
  <c r="E663" i="18"/>
  <c r="B663" i="18" s="1"/>
  <c r="E664" i="18"/>
  <c r="B664" i="18" s="1"/>
  <c r="E665" i="18"/>
  <c r="B665" i="18" s="1"/>
  <c r="E666" i="18"/>
  <c r="B666" i="18" s="1"/>
  <c r="E667" i="18"/>
  <c r="B667" i="18" s="1"/>
  <c r="E668" i="18"/>
  <c r="B668" i="18" s="1"/>
  <c r="E669" i="18"/>
  <c r="B669" i="18" s="1"/>
  <c r="E670" i="18"/>
  <c r="B670" i="18" s="1"/>
  <c r="E671" i="18"/>
  <c r="B671" i="18" s="1"/>
  <c r="E672" i="18"/>
  <c r="B672" i="18" s="1"/>
  <c r="E673" i="18"/>
  <c r="B673" i="18" s="1"/>
  <c r="E674" i="18"/>
  <c r="B674" i="18" s="1"/>
  <c r="E675" i="18"/>
  <c r="B675" i="18" s="1"/>
  <c r="E676" i="18"/>
  <c r="B676" i="18" s="1"/>
  <c r="E677" i="18"/>
  <c r="B677" i="18" s="1"/>
  <c r="E678" i="18"/>
  <c r="B678" i="18" s="1"/>
  <c r="E679" i="18"/>
  <c r="B679" i="18" s="1"/>
  <c r="E680" i="18"/>
  <c r="B680" i="18" s="1"/>
  <c r="E681" i="18"/>
  <c r="B681" i="18" s="1"/>
  <c r="E682" i="18"/>
  <c r="B682" i="18" s="1"/>
  <c r="E683" i="18"/>
  <c r="B683" i="18" s="1"/>
  <c r="E684" i="18"/>
  <c r="B684" i="18" s="1"/>
  <c r="E685" i="18"/>
  <c r="B685" i="18" s="1"/>
  <c r="E686" i="18"/>
  <c r="B686" i="18" s="1"/>
  <c r="E687" i="18"/>
  <c r="B687" i="18" s="1"/>
  <c r="E688" i="18"/>
  <c r="B688" i="18" s="1"/>
  <c r="E689" i="18"/>
  <c r="B689" i="18" s="1"/>
  <c r="E690" i="18"/>
  <c r="B690" i="18" s="1"/>
  <c r="E691" i="18"/>
  <c r="B691" i="18" s="1"/>
  <c r="E692" i="18"/>
  <c r="B692" i="18" s="1"/>
  <c r="E693" i="18"/>
  <c r="B693" i="18" s="1"/>
  <c r="E694" i="18"/>
  <c r="B694" i="18" s="1"/>
  <c r="E695" i="18"/>
  <c r="B695" i="18" s="1"/>
  <c r="E696" i="18"/>
  <c r="B696" i="18" s="1"/>
  <c r="E697" i="18"/>
  <c r="B697" i="18" s="1"/>
  <c r="E698" i="18"/>
  <c r="B698" i="18" s="1"/>
  <c r="E699" i="18"/>
  <c r="B699" i="18" s="1"/>
  <c r="E700" i="18"/>
  <c r="B700" i="18" s="1"/>
  <c r="E701" i="18"/>
  <c r="B701" i="18" s="1"/>
  <c r="E702" i="18"/>
  <c r="B702" i="18" s="1"/>
  <c r="E703" i="18"/>
  <c r="B703" i="18" s="1"/>
  <c r="E704" i="18"/>
  <c r="B704" i="18" s="1"/>
  <c r="E705" i="18"/>
  <c r="B705" i="18" s="1"/>
  <c r="E706" i="18"/>
  <c r="B706" i="18" s="1"/>
  <c r="E707" i="18"/>
  <c r="B707" i="18" s="1"/>
  <c r="E708" i="18"/>
  <c r="B708" i="18" s="1"/>
  <c r="E709" i="18"/>
  <c r="B709" i="18" s="1"/>
  <c r="E710" i="18"/>
  <c r="B710" i="18" s="1"/>
  <c r="E711" i="18"/>
  <c r="B711" i="18" s="1"/>
  <c r="E712" i="18"/>
  <c r="B712" i="18" s="1"/>
  <c r="E713" i="18"/>
  <c r="B713" i="18" s="1"/>
  <c r="E714" i="18"/>
  <c r="B714" i="18" s="1"/>
  <c r="E715" i="18"/>
  <c r="B715" i="18" s="1"/>
  <c r="E716" i="18"/>
  <c r="B716" i="18" s="1"/>
  <c r="E717" i="18"/>
  <c r="B717" i="18" s="1"/>
  <c r="E718" i="18"/>
  <c r="B718" i="18" s="1"/>
  <c r="E719" i="18"/>
  <c r="B719" i="18" s="1"/>
  <c r="E720" i="18"/>
  <c r="B720" i="18" s="1"/>
  <c r="E721" i="18"/>
  <c r="B721" i="18" s="1"/>
  <c r="E722" i="18"/>
  <c r="B722" i="18" s="1"/>
  <c r="E723" i="18"/>
  <c r="B723" i="18" s="1"/>
  <c r="E724" i="18"/>
  <c r="B724" i="18" s="1"/>
  <c r="E725" i="18"/>
  <c r="B725" i="18" s="1"/>
  <c r="E726" i="18"/>
  <c r="B726" i="18" s="1"/>
  <c r="E727" i="18"/>
  <c r="B727" i="18" s="1"/>
  <c r="E728" i="18"/>
  <c r="B728" i="18" s="1"/>
  <c r="E729" i="18"/>
  <c r="B729" i="18" s="1"/>
  <c r="E730" i="18"/>
  <c r="B730" i="18" s="1"/>
  <c r="E731" i="18"/>
  <c r="B731" i="18" s="1"/>
  <c r="E732" i="18"/>
  <c r="B732" i="18" s="1"/>
  <c r="E733" i="18"/>
  <c r="B733" i="18" s="1"/>
  <c r="E734" i="18"/>
  <c r="B734" i="18" s="1"/>
  <c r="E735" i="18"/>
  <c r="B735" i="18" s="1"/>
  <c r="E736" i="18"/>
  <c r="B736" i="18" s="1"/>
  <c r="E737" i="18"/>
  <c r="B737" i="18" s="1"/>
  <c r="E738" i="18"/>
  <c r="B738" i="18" s="1"/>
  <c r="E739" i="18"/>
  <c r="B739" i="18" s="1"/>
  <c r="E740" i="18"/>
  <c r="B740" i="18" s="1"/>
  <c r="E741" i="18"/>
  <c r="B741" i="18" s="1"/>
  <c r="E742" i="18"/>
  <c r="B742" i="18" s="1"/>
  <c r="E743" i="18"/>
  <c r="B743" i="18" s="1"/>
  <c r="E744" i="18"/>
  <c r="B744" i="18" s="1"/>
  <c r="E745" i="18"/>
  <c r="B745" i="18" s="1"/>
  <c r="E746" i="18"/>
  <c r="B746" i="18" s="1"/>
  <c r="E747" i="18"/>
  <c r="B747" i="18" s="1"/>
  <c r="E748" i="18"/>
  <c r="B748" i="18" s="1"/>
  <c r="E749" i="18"/>
  <c r="B749" i="18" s="1"/>
  <c r="E750" i="18"/>
  <c r="B750" i="18" s="1"/>
  <c r="E751" i="18"/>
  <c r="B751" i="18" s="1"/>
  <c r="E752" i="18"/>
  <c r="B752" i="18" s="1"/>
  <c r="E753" i="18"/>
  <c r="B753" i="18" s="1"/>
  <c r="E754" i="18"/>
  <c r="B754" i="18" s="1"/>
  <c r="E755" i="18"/>
  <c r="B755" i="18" s="1"/>
  <c r="E756" i="18"/>
  <c r="B756" i="18" s="1"/>
  <c r="E757" i="18"/>
  <c r="B757" i="18" s="1"/>
  <c r="E758" i="18"/>
  <c r="B758" i="18" s="1"/>
  <c r="E759" i="18"/>
  <c r="B759" i="18" s="1"/>
  <c r="E760" i="18"/>
  <c r="B760" i="18" s="1"/>
  <c r="E761" i="18"/>
  <c r="B761" i="18" s="1"/>
  <c r="E762" i="18"/>
  <c r="B762" i="18" s="1"/>
  <c r="E763" i="18"/>
  <c r="B763" i="18" s="1"/>
  <c r="E764" i="18"/>
  <c r="B764" i="18" s="1"/>
  <c r="E765" i="18"/>
  <c r="B765" i="18" s="1"/>
  <c r="E766" i="18"/>
  <c r="B766" i="18" s="1"/>
  <c r="E767" i="18"/>
  <c r="B767" i="18" s="1"/>
  <c r="E768" i="18"/>
  <c r="B768" i="18" s="1"/>
  <c r="E769" i="18"/>
  <c r="B769" i="18" s="1"/>
  <c r="E770" i="18"/>
  <c r="B770" i="18" s="1"/>
  <c r="E771" i="18"/>
  <c r="B771" i="18" s="1"/>
  <c r="E772" i="18"/>
  <c r="B772" i="18" s="1"/>
  <c r="E773" i="18"/>
  <c r="B773" i="18" s="1"/>
  <c r="E774" i="18"/>
  <c r="B774" i="18" s="1"/>
  <c r="E775" i="18"/>
  <c r="B775" i="18" s="1"/>
  <c r="E776" i="18"/>
  <c r="B776" i="18" s="1"/>
  <c r="E777" i="18"/>
  <c r="B777" i="18" s="1"/>
  <c r="E778" i="18"/>
  <c r="B778" i="18" s="1"/>
  <c r="E779" i="18"/>
  <c r="B779" i="18" s="1"/>
  <c r="E780" i="18"/>
  <c r="B780" i="18" s="1"/>
  <c r="E781" i="18"/>
  <c r="B781" i="18" s="1"/>
  <c r="E782" i="18"/>
  <c r="B782" i="18" s="1"/>
  <c r="E783" i="18"/>
  <c r="B783" i="18" s="1"/>
  <c r="E784" i="18"/>
  <c r="B784" i="18" s="1"/>
  <c r="E785" i="18"/>
  <c r="B785" i="18" s="1"/>
  <c r="E786" i="18"/>
  <c r="B786" i="18" s="1"/>
  <c r="E787" i="18"/>
  <c r="B787" i="18" s="1"/>
  <c r="E788" i="18"/>
  <c r="B788" i="18" s="1"/>
  <c r="E789" i="18"/>
  <c r="B789" i="18" s="1"/>
  <c r="E790" i="18"/>
  <c r="B790" i="18" s="1"/>
  <c r="E791" i="18"/>
  <c r="B791" i="18" s="1"/>
  <c r="E792" i="18"/>
  <c r="B792" i="18" s="1"/>
  <c r="E793" i="18"/>
  <c r="B793" i="18" s="1"/>
  <c r="E794" i="18"/>
  <c r="B794" i="18" s="1"/>
  <c r="E795" i="18"/>
  <c r="B795" i="18" s="1"/>
  <c r="E796" i="18"/>
  <c r="B796" i="18" s="1"/>
  <c r="E797" i="18"/>
  <c r="B797" i="18" s="1"/>
  <c r="E798" i="18"/>
  <c r="B798" i="18" s="1"/>
  <c r="E799" i="18"/>
  <c r="B799" i="18" s="1"/>
  <c r="E800" i="18"/>
  <c r="B800" i="18" s="1"/>
  <c r="E801" i="18"/>
  <c r="B801" i="18" s="1"/>
  <c r="E802" i="18"/>
  <c r="B802" i="18" s="1"/>
  <c r="E803" i="18"/>
  <c r="B803" i="18" s="1"/>
  <c r="E804" i="18"/>
  <c r="B804" i="18" s="1"/>
  <c r="E805" i="18"/>
  <c r="B805" i="18" s="1"/>
  <c r="E806" i="18"/>
  <c r="B806" i="18" s="1"/>
  <c r="E807" i="18"/>
  <c r="B807" i="18" s="1"/>
  <c r="E808" i="18"/>
  <c r="B808" i="18" s="1"/>
  <c r="E809" i="18"/>
  <c r="B809" i="18" s="1"/>
  <c r="E810" i="18"/>
  <c r="B810" i="18" s="1"/>
  <c r="E811" i="18"/>
  <c r="B811" i="18" s="1"/>
  <c r="E812" i="18"/>
  <c r="B812" i="18" s="1"/>
  <c r="E813" i="18"/>
  <c r="B813" i="18" s="1"/>
  <c r="E814" i="18"/>
  <c r="B814" i="18" s="1"/>
  <c r="E815" i="18"/>
  <c r="B815" i="18" s="1"/>
  <c r="E816" i="18"/>
  <c r="B816" i="18" s="1"/>
  <c r="E817" i="18"/>
  <c r="B817" i="18" s="1"/>
  <c r="E818" i="18"/>
  <c r="B818" i="18" s="1"/>
  <c r="E819" i="18"/>
  <c r="B819" i="18" s="1"/>
  <c r="E820" i="18"/>
  <c r="B820" i="18" s="1"/>
  <c r="E821" i="18"/>
  <c r="B821" i="18" s="1"/>
  <c r="E822" i="18"/>
  <c r="B822" i="18" s="1"/>
  <c r="E823" i="18"/>
  <c r="B823" i="18" s="1"/>
  <c r="E824" i="18"/>
  <c r="B824" i="18" s="1"/>
  <c r="E825" i="18"/>
  <c r="B825" i="18" s="1"/>
  <c r="E826" i="18"/>
  <c r="B826" i="18" s="1"/>
  <c r="E827" i="18"/>
  <c r="B827" i="18" s="1"/>
  <c r="E828" i="18"/>
  <c r="B828" i="18" s="1"/>
  <c r="E829" i="18"/>
  <c r="B829" i="18" s="1"/>
  <c r="E830" i="18"/>
  <c r="B830" i="18" s="1"/>
  <c r="E831" i="18"/>
  <c r="B831" i="18" s="1"/>
  <c r="E832" i="18"/>
  <c r="B832" i="18" s="1"/>
  <c r="E833" i="18"/>
  <c r="B833" i="18" s="1"/>
  <c r="E834" i="18"/>
  <c r="B834" i="18" s="1"/>
  <c r="E835" i="18"/>
  <c r="B835" i="18" s="1"/>
  <c r="E836" i="18"/>
  <c r="B836" i="18" s="1"/>
  <c r="E837" i="18"/>
  <c r="B837" i="18" s="1"/>
  <c r="E838" i="18"/>
  <c r="B838" i="18" s="1"/>
  <c r="E839" i="18"/>
  <c r="B839" i="18" s="1"/>
  <c r="E840" i="18"/>
  <c r="B840" i="18" s="1"/>
  <c r="E841" i="18"/>
  <c r="B841" i="18" s="1"/>
  <c r="E842" i="18"/>
  <c r="B842" i="18" s="1"/>
  <c r="E843" i="18"/>
  <c r="B843" i="18" s="1"/>
  <c r="E844" i="18"/>
  <c r="B844" i="18" s="1"/>
  <c r="E845" i="18"/>
  <c r="B845" i="18" s="1"/>
  <c r="E846" i="18"/>
  <c r="B846" i="18" s="1"/>
  <c r="E847" i="18"/>
  <c r="B847" i="18" s="1"/>
  <c r="E848" i="18"/>
  <c r="B848" i="18" s="1"/>
  <c r="E849" i="18"/>
  <c r="B849" i="18" s="1"/>
  <c r="E850" i="18"/>
  <c r="B850" i="18" s="1"/>
  <c r="E851" i="18"/>
  <c r="B851" i="18" s="1"/>
  <c r="E852" i="18"/>
  <c r="B852" i="18" s="1"/>
  <c r="E853" i="18"/>
  <c r="B853" i="18" s="1"/>
  <c r="E854" i="18"/>
  <c r="B854" i="18" s="1"/>
  <c r="E855" i="18"/>
  <c r="B855" i="18" s="1"/>
  <c r="E856" i="18"/>
  <c r="B856" i="18" s="1"/>
  <c r="E857" i="18"/>
  <c r="B857" i="18" s="1"/>
  <c r="E858" i="18"/>
  <c r="B858" i="18" s="1"/>
  <c r="E859" i="18"/>
  <c r="B859" i="18" s="1"/>
  <c r="E860" i="18"/>
  <c r="B860" i="18" s="1"/>
  <c r="E861" i="18"/>
  <c r="B861" i="18" s="1"/>
  <c r="E862" i="18"/>
  <c r="B862" i="18" s="1"/>
  <c r="E863" i="18"/>
  <c r="B863" i="18" s="1"/>
  <c r="E864" i="18"/>
  <c r="B864" i="18" s="1"/>
  <c r="E865" i="18"/>
  <c r="B865" i="18" s="1"/>
  <c r="E866" i="18"/>
  <c r="B866" i="18" s="1"/>
  <c r="E867" i="18"/>
  <c r="B867" i="18" s="1"/>
  <c r="E868" i="18"/>
  <c r="B868" i="18" s="1"/>
  <c r="E869" i="18"/>
  <c r="B869" i="18" s="1"/>
  <c r="E870" i="18"/>
  <c r="B870" i="18" s="1"/>
  <c r="E871" i="18"/>
  <c r="B871" i="18" s="1"/>
  <c r="E872" i="18"/>
  <c r="B872" i="18" s="1"/>
  <c r="E873" i="18"/>
  <c r="B873" i="18" s="1"/>
  <c r="E874" i="18"/>
  <c r="B874" i="18" s="1"/>
  <c r="E875" i="18"/>
  <c r="B875" i="18" s="1"/>
  <c r="E876" i="18"/>
  <c r="B876" i="18" s="1"/>
  <c r="E877" i="18"/>
  <c r="B877" i="18" s="1"/>
  <c r="E878" i="18"/>
  <c r="B878" i="18" s="1"/>
  <c r="E879" i="18"/>
  <c r="B879" i="18" s="1"/>
  <c r="E880" i="18"/>
  <c r="B880" i="18" s="1"/>
  <c r="E881" i="18"/>
  <c r="B881" i="18" s="1"/>
  <c r="E882" i="18"/>
  <c r="B882" i="18" s="1"/>
  <c r="E883" i="18"/>
  <c r="B883" i="18" s="1"/>
  <c r="E884" i="18"/>
  <c r="B884" i="18" s="1"/>
  <c r="E885" i="18"/>
  <c r="B885" i="18" s="1"/>
  <c r="E886" i="18"/>
  <c r="B886" i="18" s="1"/>
  <c r="E887" i="18"/>
  <c r="B887" i="18" s="1"/>
  <c r="E888" i="18"/>
  <c r="B888" i="18" s="1"/>
  <c r="E889" i="18"/>
  <c r="B889" i="18" s="1"/>
  <c r="E890" i="18"/>
  <c r="B890" i="18" s="1"/>
  <c r="E891" i="18"/>
  <c r="B891" i="18" s="1"/>
  <c r="E892" i="18"/>
  <c r="B892" i="18" s="1"/>
  <c r="E893" i="18"/>
  <c r="B893" i="18" s="1"/>
  <c r="E894" i="18"/>
  <c r="B894" i="18" s="1"/>
  <c r="E895" i="18"/>
  <c r="B895" i="18" s="1"/>
  <c r="E896" i="18"/>
  <c r="B896" i="18" s="1"/>
  <c r="E897" i="18"/>
  <c r="B897" i="18" s="1"/>
  <c r="E898" i="18"/>
  <c r="B898" i="18" s="1"/>
  <c r="E899" i="18"/>
  <c r="B899" i="18" s="1"/>
  <c r="E900" i="18"/>
  <c r="B900" i="18" s="1"/>
  <c r="E901" i="18"/>
  <c r="B901" i="18" s="1"/>
  <c r="E902" i="18"/>
  <c r="B902" i="18" s="1"/>
  <c r="E903" i="18"/>
  <c r="B903" i="18" s="1"/>
  <c r="E904" i="18"/>
  <c r="B904" i="18" s="1"/>
  <c r="E905" i="18"/>
  <c r="B905" i="18" s="1"/>
  <c r="E906" i="18"/>
  <c r="B906" i="18" s="1"/>
  <c r="E907" i="18"/>
  <c r="B907" i="18" s="1"/>
  <c r="E908" i="18"/>
  <c r="B908" i="18" s="1"/>
  <c r="E909" i="18"/>
  <c r="B909" i="18" s="1"/>
  <c r="E910" i="18"/>
  <c r="B910" i="18" s="1"/>
  <c r="E911" i="18"/>
  <c r="B911" i="18" s="1"/>
  <c r="E912" i="18"/>
  <c r="B912" i="18" s="1"/>
  <c r="E913" i="18"/>
  <c r="B913" i="18" s="1"/>
  <c r="E914" i="18"/>
  <c r="B914" i="18" s="1"/>
  <c r="E915" i="18"/>
  <c r="B915" i="18" s="1"/>
  <c r="E916" i="18"/>
  <c r="B916" i="18" s="1"/>
  <c r="E917" i="18"/>
  <c r="B917" i="18" s="1"/>
  <c r="E918" i="18"/>
  <c r="B918" i="18" s="1"/>
  <c r="E919" i="18"/>
  <c r="B919" i="18" s="1"/>
  <c r="E920" i="18"/>
  <c r="B920" i="18" s="1"/>
  <c r="E921" i="18"/>
  <c r="B921" i="18" s="1"/>
  <c r="E922" i="18"/>
  <c r="B922" i="18" s="1"/>
  <c r="E923" i="18"/>
  <c r="B923" i="18" s="1"/>
  <c r="E924" i="18"/>
  <c r="B924" i="18" s="1"/>
  <c r="E925" i="18"/>
  <c r="B925" i="18" s="1"/>
  <c r="E926" i="18"/>
  <c r="B926" i="18" s="1"/>
  <c r="E927" i="18"/>
  <c r="B927" i="18" s="1"/>
  <c r="E928" i="18"/>
  <c r="B928" i="18" s="1"/>
  <c r="E929" i="18"/>
  <c r="B929" i="18" s="1"/>
  <c r="E930" i="18"/>
  <c r="B930" i="18" s="1"/>
  <c r="E931" i="18"/>
  <c r="B931" i="18" s="1"/>
  <c r="E932" i="18"/>
  <c r="B932" i="18" s="1"/>
  <c r="E933" i="18"/>
  <c r="B933" i="18" s="1"/>
  <c r="E934" i="18"/>
  <c r="B934" i="18" s="1"/>
  <c r="E935" i="18"/>
  <c r="B935" i="18" s="1"/>
  <c r="E936" i="18"/>
  <c r="B936" i="18" s="1"/>
  <c r="E937" i="18"/>
  <c r="B937" i="18" s="1"/>
  <c r="E938" i="18"/>
  <c r="B938" i="18" s="1"/>
  <c r="E939" i="18"/>
  <c r="B939" i="18" s="1"/>
  <c r="E940" i="18"/>
  <c r="B940" i="18" s="1"/>
  <c r="E941" i="18"/>
  <c r="B941" i="18" s="1"/>
  <c r="E942" i="18"/>
  <c r="B942" i="18" s="1"/>
  <c r="E943" i="18"/>
  <c r="B943" i="18" s="1"/>
  <c r="E944" i="18"/>
  <c r="B944" i="18" s="1"/>
  <c r="E945" i="18"/>
  <c r="B945" i="18" s="1"/>
  <c r="E946" i="18"/>
  <c r="B946" i="18" s="1"/>
  <c r="E947" i="18"/>
  <c r="B947" i="18" s="1"/>
  <c r="E948" i="18"/>
  <c r="B948" i="18" s="1"/>
  <c r="E949" i="18"/>
  <c r="B949" i="18" s="1"/>
  <c r="E950" i="18"/>
  <c r="B950" i="18" s="1"/>
  <c r="E951" i="18"/>
  <c r="B951" i="18" s="1"/>
  <c r="E952" i="18"/>
  <c r="B952" i="18" s="1"/>
  <c r="E953" i="18"/>
  <c r="B953" i="18" s="1"/>
  <c r="E954" i="18"/>
  <c r="B954" i="18" s="1"/>
  <c r="E955" i="18"/>
  <c r="B955" i="18" s="1"/>
  <c r="E956" i="18"/>
  <c r="B956" i="18" s="1"/>
  <c r="E957" i="18"/>
  <c r="B957" i="18" s="1"/>
  <c r="E958" i="18"/>
  <c r="B958" i="18" s="1"/>
  <c r="E959" i="18"/>
  <c r="B959" i="18" s="1"/>
  <c r="E960" i="18"/>
  <c r="B960" i="18" s="1"/>
  <c r="E961" i="18"/>
  <c r="B961" i="18" s="1"/>
  <c r="E962" i="18"/>
  <c r="B962" i="18" s="1"/>
  <c r="E963" i="18"/>
  <c r="B963" i="18" s="1"/>
  <c r="E964" i="18"/>
  <c r="B964" i="18" s="1"/>
  <c r="E965" i="18"/>
  <c r="B965" i="18" s="1"/>
  <c r="E966" i="18"/>
  <c r="B966" i="18" s="1"/>
  <c r="E967" i="18"/>
  <c r="B967" i="18" s="1"/>
  <c r="E968" i="18"/>
  <c r="B968" i="18" s="1"/>
  <c r="E969" i="18"/>
  <c r="B969" i="18" s="1"/>
  <c r="E970" i="18"/>
  <c r="B970" i="18" s="1"/>
  <c r="E971" i="18"/>
  <c r="B971" i="18" s="1"/>
  <c r="E972" i="18"/>
  <c r="B972" i="18" s="1"/>
  <c r="E973" i="18"/>
  <c r="B973" i="18" s="1"/>
  <c r="E974" i="18"/>
  <c r="B974" i="18" s="1"/>
  <c r="E975" i="18"/>
  <c r="B975" i="18" s="1"/>
  <c r="E976" i="18"/>
  <c r="B976" i="18" s="1"/>
  <c r="E977" i="18"/>
  <c r="B977" i="18" s="1"/>
  <c r="E978" i="18"/>
  <c r="B978" i="18" s="1"/>
  <c r="E979" i="18"/>
  <c r="B979" i="18" s="1"/>
  <c r="E980" i="18"/>
  <c r="B980" i="18" s="1"/>
  <c r="E981" i="18"/>
  <c r="B981" i="18" s="1"/>
  <c r="E982" i="18"/>
  <c r="B982" i="18" s="1"/>
  <c r="E983" i="18"/>
  <c r="B983" i="18" s="1"/>
  <c r="E984" i="18"/>
  <c r="B984" i="18" s="1"/>
  <c r="E985" i="18"/>
  <c r="B985" i="18" s="1"/>
  <c r="E986" i="18"/>
  <c r="B986" i="18" s="1"/>
  <c r="E987" i="18"/>
  <c r="B987" i="18" s="1"/>
  <c r="E988" i="18"/>
  <c r="B988" i="18" s="1"/>
  <c r="E989" i="18"/>
  <c r="B989" i="18" s="1"/>
  <c r="E990" i="18"/>
  <c r="B990" i="18" s="1"/>
  <c r="E991" i="18"/>
  <c r="B991" i="18" s="1"/>
  <c r="E992" i="18"/>
  <c r="B992" i="18" s="1"/>
  <c r="E993" i="18"/>
  <c r="B993" i="18" s="1"/>
  <c r="E994" i="18"/>
  <c r="B994" i="18" s="1"/>
  <c r="E995" i="18"/>
  <c r="B995" i="18" s="1"/>
  <c r="E996" i="18"/>
  <c r="B996" i="18" s="1"/>
  <c r="E997" i="18"/>
  <c r="B997" i="18" s="1"/>
  <c r="E998" i="18"/>
  <c r="B998" i="18" s="1"/>
  <c r="E999" i="18"/>
  <c r="B999" i="18" s="1"/>
  <c r="E1000" i="18"/>
  <c r="B1000" i="18" s="1"/>
  <c r="E1001" i="18"/>
  <c r="B1001" i="18" s="1"/>
  <c r="E1002" i="18"/>
  <c r="B1002" i="18" s="1"/>
  <c r="E1003" i="18"/>
  <c r="B1003" i="18" s="1"/>
  <c r="E1004" i="18"/>
  <c r="B1004" i="18" s="1"/>
  <c r="E1005" i="18"/>
  <c r="B1005" i="18" s="1"/>
  <c r="E1006" i="18"/>
  <c r="B1006" i="18" s="1"/>
  <c r="E1007" i="18"/>
  <c r="B1007" i="18" s="1"/>
  <c r="E1008" i="18"/>
  <c r="B1008" i="18" s="1"/>
  <c r="E1009" i="18"/>
  <c r="B1009" i="18" s="1"/>
  <c r="E1010" i="18"/>
  <c r="B1010" i="18" s="1"/>
  <c r="E1011" i="18"/>
  <c r="B1011" i="18" s="1"/>
  <c r="E1012" i="18"/>
  <c r="B1012" i="18" s="1"/>
  <c r="E1013" i="18"/>
  <c r="B1013" i="18" s="1"/>
  <c r="E1014" i="18"/>
  <c r="B1014" i="18" s="1"/>
  <c r="E1015" i="18"/>
  <c r="B1015" i="18" s="1"/>
  <c r="E1016" i="18"/>
  <c r="B1016" i="18" s="1"/>
  <c r="E1017" i="18"/>
  <c r="B1017" i="18" s="1"/>
  <c r="E1018" i="18"/>
  <c r="B1018" i="18" s="1"/>
  <c r="E1019" i="18"/>
  <c r="B1019" i="18" s="1"/>
  <c r="E1020" i="18"/>
  <c r="B1020" i="18" s="1"/>
  <c r="E1021" i="18"/>
  <c r="B1021" i="18" s="1"/>
  <c r="E1022" i="18"/>
  <c r="B1022" i="18" s="1"/>
  <c r="E1023" i="18"/>
  <c r="B1023" i="18" s="1"/>
  <c r="E1024" i="18"/>
  <c r="B1024" i="18" s="1"/>
  <c r="E1025" i="18"/>
  <c r="B1025" i="18" s="1"/>
  <c r="E1026" i="18"/>
  <c r="B1026" i="18" s="1"/>
  <c r="E1027" i="18"/>
  <c r="B1027" i="18" s="1"/>
  <c r="E1028" i="18"/>
  <c r="B1028" i="18" s="1"/>
  <c r="E1029" i="18"/>
  <c r="B1029" i="18" s="1"/>
  <c r="E1030" i="18"/>
  <c r="B1030" i="18" s="1"/>
  <c r="E1031" i="18"/>
  <c r="B1031" i="18" s="1"/>
  <c r="E1032" i="18"/>
  <c r="B1032" i="18" s="1"/>
  <c r="E1033" i="18"/>
  <c r="B1033" i="18" s="1"/>
  <c r="E1034" i="18"/>
  <c r="B1034" i="18" s="1"/>
  <c r="E1035" i="18"/>
  <c r="B1035" i="18" s="1"/>
  <c r="E1036" i="18"/>
  <c r="B1036" i="18" s="1"/>
  <c r="E1037" i="18"/>
  <c r="B1037" i="18" s="1"/>
  <c r="E1038" i="18"/>
  <c r="B1038" i="18" s="1"/>
  <c r="E1039" i="18"/>
  <c r="B1039" i="18" s="1"/>
  <c r="E1040" i="18"/>
  <c r="B1040" i="18" s="1"/>
  <c r="E1041" i="18"/>
  <c r="B1041" i="18" s="1"/>
  <c r="E1042" i="18"/>
  <c r="B1042" i="18" s="1"/>
  <c r="E1043" i="18"/>
  <c r="B1043" i="18" s="1"/>
  <c r="E1044" i="18"/>
  <c r="B1044" i="18" s="1"/>
  <c r="E1045" i="18"/>
  <c r="B1045" i="18" s="1"/>
  <c r="E1046" i="18"/>
  <c r="B1046" i="18" s="1"/>
  <c r="E1047" i="18"/>
  <c r="B1047" i="18" s="1"/>
  <c r="E1048" i="18"/>
  <c r="B1048" i="18" s="1"/>
  <c r="E1049" i="18"/>
  <c r="B1049" i="18" s="1"/>
  <c r="E1050" i="18"/>
  <c r="B1050" i="18" s="1"/>
  <c r="E1051" i="18"/>
  <c r="B1051" i="18" s="1"/>
  <c r="E1052" i="18"/>
  <c r="B1052" i="18" s="1"/>
  <c r="E1053" i="18"/>
  <c r="B1053" i="18" s="1"/>
  <c r="E1054" i="18"/>
  <c r="B1054" i="18" s="1"/>
  <c r="E1055" i="18"/>
  <c r="B1055" i="18" s="1"/>
  <c r="E1056" i="18"/>
  <c r="B1056" i="18" s="1"/>
  <c r="E1057" i="18"/>
  <c r="B1057" i="18" s="1"/>
  <c r="E1058" i="18"/>
  <c r="B1058" i="18" s="1"/>
  <c r="E1059" i="18"/>
  <c r="B1059" i="18" s="1"/>
  <c r="E1060" i="18"/>
  <c r="B1060" i="18" s="1"/>
  <c r="E1061" i="18"/>
  <c r="B1061" i="18" s="1"/>
  <c r="E1062" i="18"/>
  <c r="B1062" i="18" s="1"/>
  <c r="E1063" i="18"/>
  <c r="B1063" i="18" s="1"/>
  <c r="E1064" i="18"/>
  <c r="B1064" i="18" s="1"/>
  <c r="E1065" i="18"/>
  <c r="B1065" i="18" s="1"/>
  <c r="E1066" i="18"/>
  <c r="B1066" i="18" s="1"/>
  <c r="E1067" i="18"/>
  <c r="B1067" i="18" s="1"/>
  <c r="E1068" i="18"/>
  <c r="B1068" i="18" s="1"/>
  <c r="E1069" i="18"/>
  <c r="B1069" i="18" s="1"/>
  <c r="E1070" i="18"/>
  <c r="B1070" i="18" s="1"/>
  <c r="E1071" i="18"/>
  <c r="B1071" i="18" s="1"/>
  <c r="E1072" i="18"/>
  <c r="B1072" i="18" s="1"/>
  <c r="E1073" i="18"/>
  <c r="B1073" i="18" s="1"/>
  <c r="E1074" i="18"/>
  <c r="B1074" i="18" s="1"/>
  <c r="E1075" i="18"/>
  <c r="B1075" i="18" s="1"/>
  <c r="E1076" i="18"/>
  <c r="B1076" i="18" s="1"/>
  <c r="E1077" i="18"/>
  <c r="B1077" i="18" s="1"/>
  <c r="E1078" i="18"/>
  <c r="B1078" i="18" s="1"/>
  <c r="E1079" i="18"/>
  <c r="B1079" i="18" s="1"/>
  <c r="E1080" i="18"/>
  <c r="B1080" i="18" s="1"/>
  <c r="E1081" i="18"/>
  <c r="B1081" i="18" s="1"/>
  <c r="E1082" i="18"/>
  <c r="B1082" i="18" s="1"/>
  <c r="E1083" i="18"/>
  <c r="B1083" i="18" s="1"/>
  <c r="E1084" i="18"/>
  <c r="B1084" i="18" s="1"/>
  <c r="E1085" i="18"/>
  <c r="B1085" i="18" s="1"/>
  <c r="E1086" i="18"/>
  <c r="B1086" i="18" s="1"/>
  <c r="E1087" i="18"/>
  <c r="B1087" i="18" s="1"/>
  <c r="E1088" i="18"/>
  <c r="B1088" i="18" s="1"/>
  <c r="E1089" i="18"/>
  <c r="B1089" i="18" s="1"/>
  <c r="E1090" i="18"/>
  <c r="B1090" i="18" s="1"/>
  <c r="E1091" i="18"/>
  <c r="B1091" i="18" s="1"/>
  <c r="E1092" i="18"/>
  <c r="B1092" i="18" s="1"/>
  <c r="E1093" i="18"/>
  <c r="B1093" i="18" s="1"/>
  <c r="E1094" i="18"/>
  <c r="B1094" i="18" s="1"/>
  <c r="E1095" i="18"/>
  <c r="B1095" i="18" s="1"/>
  <c r="E1096" i="18"/>
  <c r="B1096" i="18" s="1"/>
  <c r="E1097" i="18"/>
  <c r="B1097" i="18" s="1"/>
  <c r="E1098" i="18"/>
  <c r="B1098" i="18" s="1"/>
  <c r="E1099" i="18"/>
  <c r="B1099" i="18" s="1"/>
  <c r="E1100" i="18"/>
  <c r="B1100" i="18" s="1"/>
  <c r="E1101" i="18"/>
  <c r="B1101" i="18" s="1"/>
  <c r="E1102" i="18"/>
  <c r="B1102" i="18" s="1"/>
  <c r="E1103" i="18"/>
  <c r="B1103" i="18" s="1"/>
  <c r="E1104" i="18"/>
  <c r="B1104" i="18" s="1"/>
  <c r="E1105" i="18"/>
  <c r="B1105" i="18" s="1"/>
  <c r="E1106" i="18"/>
  <c r="B1106" i="18" s="1"/>
  <c r="E1107" i="18"/>
  <c r="B1107" i="18" s="1"/>
  <c r="E1108" i="18"/>
  <c r="B1108" i="18" s="1"/>
  <c r="E1109" i="18"/>
  <c r="B1109" i="18" s="1"/>
  <c r="E1110" i="18"/>
  <c r="B1110" i="18" s="1"/>
  <c r="E1111" i="18"/>
  <c r="B1111" i="18" s="1"/>
  <c r="E1112" i="18"/>
  <c r="B1112" i="18" s="1"/>
  <c r="E1113" i="18"/>
  <c r="B1113" i="18" s="1"/>
  <c r="E1114" i="18"/>
  <c r="B1114" i="18" s="1"/>
  <c r="E1115" i="18"/>
  <c r="B1115" i="18" s="1"/>
  <c r="E1116" i="18"/>
  <c r="B1116" i="18" s="1"/>
  <c r="E1117" i="18"/>
  <c r="B1117" i="18" s="1"/>
  <c r="E1118" i="18"/>
  <c r="B1118" i="18" s="1"/>
  <c r="E1119" i="18"/>
  <c r="B1119" i="18" s="1"/>
  <c r="E1120" i="18"/>
  <c r="B1120" i="18" s="1"/>
  <c r="E1121" i="18"/>
  <c r="B1121" i="18" s="1"/>
  <c r="E1122" i="18"/>
  <c r="B1122" i="18" s="1"/>
  <c r="E1123" i="18"/>
  <c r="B1123" i="18" s="1"/>
  <c r="E1124" i="18"/>
  <c r="B1124" i="18" s="1"/>
  <c r="E1125" i="18"/>
  <c r="B1125" i="18" s="1"/>
  <c r="E1126" i="18"/>
  <c r="B1126" i="18" s="1"/>
  <c r="E1127" i="18"/>
  <c r="B1127" i="18" s="1"/>
  <c r="E1128" i="18"/>
  <c r="B1128" i="18" s="1"/>
  <c r="E1129" i="18"/>
  <c r="B1129" i="18" s="1"/>
  <c r="E1130" i="18"/>
  <c r="B1130" i="18" s="1"/>
  <c r="E1131" i="18"/>
  <c r="B1131" i="18" s="1"/>
  <c r="E1132" i="18"/>
  <c r="B1132" i="18" s="1"/>
  <c r="E1133" i="18"/>
  <c r="B1133" i="18" s="1"/>
  <c r="E1134" i="18"/>
  <c r="B1134" i="18" s="1"/>
  <c r="E1135" i="18"/>
  <c r="B1135" i="18" s="1"/>
  <c r="E1136" i="18"/>
  <c r="B1136" i="18" s="1"/>
  <c r="E1137" i="18"/>
  <c r="B1137" i="18" s="1"/>
  <c r="E1138" i="18"/>
  <c r="B1138" i="18" s="1"/>
  <c r="E1139" i="18"/>
  <c r="B1139" i="18" s="1"/>
  <c r="E1140" i="18"/>
  <c r="B1140" i="18" s="1"/>
  <c r="E1141" i="18"/>
  <c r="B1141" i="18" s="1"/>
  <c r="E1142" i="18"/>
  <c r="B1142" i="18" s="1"/>
  <c r="E1143" i="18"/>
  <c r="B1143" i="18" s="1"/>
  <c r="E1144" i="18"/>
  <c r="B1144" i="18" s="1"/>
  <c r="E1145" i="18"/>
  <c r="B1145" i="18" s="1"/>
  <c r="E1146" i="18"/>
  <c r="B1146" i="18" s="1"/>
  <c r="E1147" i="18"/>
  <c r="B1147" i="18" s="1"/>
  <c r="E1148" i="18"/>
  <c r="B1148" i="18" s="1"/>
  <c r="E1149" i="18"/>
  <c r="B1149" i="18" s="1"/>
  <c r="E1150" i="18"/>
  <c r="B1150" i="18" s="1"/>
  <c r="E1151" i="18"/>
  <c r="B1151" i="18" s="1"/>
  <c r="E1152" i="18"/>
  <c r="B1152" i="18" s="1"/>
  <c r="E1153" i="18"/>
  <c r="B1153" i="18" s="1"/>
  <c r="E1154" i="18"/>
  <c r="B1154" i="18" s="1"/>
  <c r="E1155" i="18"/>
  <c r="B1155" i="18" s="1"/>
  <c r="E1156" i="18"/>
  <c r="B1156" i="18" s="1"/>
  <c r="E1157" i="18"/>
  <c r="B1157" i="18" s="1"/>
  <c r="E1158" i="18"/>
  <c r="B1158" i="18" s="1"/>
  <c r="E1159" i="18"/>
  <c r="B1159" i="18" s="1"/>
  <c r="E1160" i="18"/>
  <c r="B1160" i="18" s="1"/>
  <c r="E1161" i="18"/>
  <c r="B1161" i="18" s="1"/>
  <c r="E1162" i="18"/>
  <c r="B1162" i="18" s="1"/>
  <c r="E1163" i="18"/>
  <c r="B1163" i="18" s="1"/>
  <c r="E1164" i="18"/>
  <c r="B1164" i="18" s="1"/>
  <c r="E1165" i="18"/>
  <c r="B1165" i="18" s="1"/>
  <c r="E1166" i="18"/>
  <c r="B1166" i="18" s="1"/>
  <c r="E1167" i="18"/>
  <c r="B1167" i="18" s="1"/>
  <c r="E1168" i="18"/>
  <c r="B1168" i="18" s="1"/>
  <c r="E1169" i="18"/>
  <c r="B1169" i="18" s="1"/>
  <c r="E1170" i="18"/>
  <c r="B1170" i="18" s="1"/>
  <c r="E1171" i="18"/>
  <c r="B1171" i="18" s="1"/>
  <c r="E1172" i="18"/>
  <c r="B1172" i="18" s="1"/>
  <c r="E1173" i="18"/>
  <c r="B1173" i="18" s="1"/>
  <c r="E1174" i="18"/>
  <c r="B1174" i="18" s="1"/>
  <c r="E1175" i="18"/>
  <c r="B1175" i="18" s="1"/>
  <c r="E1176" i="18"/>
  <c r="B1176" i="18" s="1"/>
  <c r="E1177" i="18"/>
  <c r="B1177" i="18" s="1"/>
  <c r="E1178" i="18"/>
  <c r="B1178" i="18" s="1"/>
  <c r="E1179" i="18"/>
  <c r="B1179" i="18" s="1"/>
  <c r="E1180" i="18"/>
  <c r="B1180" i="18" s="1"/>
  <c r="E1181" i="18"/>
  <c r="B1181" i="18" s="1"/>
  <c r="E1182" i="18"/>
  <c r="B1182" i="18" s="1"/>
  <c r="E1183" i="18"/>
  <c r="B1183" i="18" s="1"/>
  <c r="E1184" i="18"/>
  <c r="B1184" i="18" s="1"/>
  <c r="E1185" i="18"/>
  <c r="B1185" i="18" s="1"/>
  <c r="E1186" i="18"/>
  <c r="B1186" i="18" s="1"/>
  <c r="E1187" i="18"/>
  <c r="B1187" i="18" s="1"/>
  <c r="E1188" i="18"/>
  <c r="B1188" i="18" s="1"/>
  <c r="E1189" i="18"/>
  <c r="B1189" i="18" s="1"/>
  <c r="E1190" i="18"/>
  <c r="B1190" i="18" s="1"/>
  <c r="E1191" i="18"/>
  <c r="B1191" i="18" s="1"/>
  <c r="E1192" i="18"/>
  <c r="B1192" i="18" s="1"/>
  <c r="E1193" i="18"/>
  <c r="B1193" i="18" s="1"/>
  <c r="E1194" i="18"/>
  <c r="B1194" i="18" s="1"/>
  <c r="E1195" i="18"/>
  <c r="B1195" i="18" s="1"/>
  <c r="E1196" i="18"/>
  <c r="B1196" i="18" s="1"/>
  <c r="E1197" i="18"/>
  <c r="B1197" i="18" s="1"/>
  <c r="E1198" i="18"/>
  <c r="B1198" i="18" s="1"/>
  <c r="E1199" i="18"/>
  <c r="B1199" i="18" s="1"/>
  <c r="E1200" i="18"/>
  <c r="B1200" i="18" s="1"/>
  <c r="E1201" i="18"/>
  <c r="B1201" i="18" s="1"/>
  <c r="E1202" i="18"/>
  <c r="B1202" i="18" s="1"/>
  <c r="E1203" i="18"/>
  <c r="B1203" i="18" s="1"/>
  <c r="E1204" i="18"/>
  <c r="B1204" i="18" s="1"/>
  <c r="E1205" i="18"/>
  <c r="B1205" i="18" s="1"/>
  <c r="E1206" i="18"/>
  <c r="B1206" i="18" s="1"/>
  <c r="E1207" i="18"/>
  <c r="B1207" i="18" s="1"/>
  <c r="E1208" i="18"/>
  <c r="B1208" i="18" s="1"/>
  <c r="E1209" i="18"/>
  <c r="B1209" i="18" s="1"/>
  <c r="E1210" i="18"/>
  <c r="B1210" i="18" s="1"/>
  <c r="E1211" i="18"/>
  <c r="B1211" i="18" s="1"/>
  <c r="E1212" i="18"/>
  <c r="B1212" i="18" s="1"/>
  <c r="E1213" i="18"/>
  <c r="B1213" i="18" s="1"/>
  <c r="E1214" i="18"/>
  <c r="B1214" i="18" s="1"/>
  <c r="E1215" i="18"/>
  <c r="B1215" i="18" s="1"/>
  <c r="E1216" i="18"/>
  <c r="B1216" i="18" s="1"/>
  <c r="E1217" i="18"/>
  <c r="B1217" i="18" s="1"/>
  <c r="E1218" i="18"/>
  <c r="B1218" i="18" s="1"/>
  <c r="E1219" i="18"/>
  <c r="B1219" i="18" s="1"/>
  <c r="E1220" i="18"/>
  <c r="B1220" i="18" s="1"/>
  <c r="E1221" i="18"/>
  <c r="B1221" i="18" s="1"/>
  <c r="E1222" i="18"/>
  <c r="B1222" i="18" s="1"/>
  <c r="E1223" i="18"/>
  <c r="B1223" i="18" s="1"/>
  <c r="E1224" i="18"/>
  <c r="B1224" i="18" s="1"/>
  <c r="E1225" i="18"/>
  <c r="B1225" i="18" s="1"/>
  <c r="E1226" i="18"/>
  <c r="B1226" i="18" s="1"/>
  <c r="E1227" i="18"/>
  <c r="B1227" i="18" s="1"/>
  <c r="E1228" i="18"/>
  <c r="B1228" i="18" s="1"/>
  <c r="E1229" i="18"/>
  <c r="B1229" i="18" s="1"/>
  <c r="E1230" i="18"/>
  <c r="B1230" i="18" s="1"/>
  <c r="E1231" i="18"/>
  <c r="B1231" i="18" s="1"/>
  <c r="E1232" i="18"/>
  <c r="B1232" i="18" s="1"/>
  <c r="E1233" i="18"/>
  <c r="B1233" i="18" s="1"/>
  <c r="E1234" i="18"/>
  <c r="B1234" i="18" s="1"/>
  <c r="E1235" i="18"/>
  <c r="B1235" i="18" s="1"/>
  <c r="E1236" i="18"/>
  <c r="B1236" i="18" s="1"/>
  <c r="E1237" i="18"/>
  <c r="B1237" i="18" s="1"/>
  <c r="E1238" i="18"/>
  <c r="B1238" i="18" s="1"/>
  <c r="E1239" i="18"/>
  <c r="B1239" i="18" s="1"/>
  <c r="E1240" i="18"/>
  <c r="B1240" i="18" s="1"/>
  <c r="E1241" i="18"/>
  <c r="B1241" i="18" s="1"/>
  <c r="E1242" i="18"/>
  <c r="B1242" i="18" s="1"/>
  <c r="E1243" i="18"/>
  <c r="B1243" i="18" s="1"/>
  <c r="E1244" i="18"/>
  <c r="B1244" i="18" s="1"/>
  <c r="E1245" i="18"/>
  <c r="B1245" i="18" s="1"/>
  <c r="E1246" i="18"/>
  <c r="B1246" i="18" s="1"/>
  <c r="E1247" i="18"/>
  <c r="B1247" i="18" s="1"/>
  <c r="E1248" i="18"/>
  <c r="B1248" i="18" s="1"/>
  <c r="E1249" i="18"/>
  <c r="B1249" i="18" s="1"/>
  <c r="E1250" i="18"/>
  <c r="B1250" i="18" s="1"/>
  <c r="E1251" i="18"/>
  <c r="B1251" i="18" s="1"/>
  <c r="E1252" i="18"/>
  <c r="B1252" i="18" s="1"/>
  <c r="E1253" i="18"/>
  <c r="B1253" i="18" s="1"/>
  <c r="E1254" i="18"/>
  <c r="B1254" i="18" s="1"/>
  <c r="E1255" i="18"/>
  <c r="B1255" i="18" s="1"/>
  <c r="E1256" i="18"/>
  <c r="B1256" i="18" s="1"/>
  <c r="E1257" i="18"/>
  <c r="B1257" i="18" s="1"/>
  <c r="E1258" i="18"/>
  <c r="B1258" i="18" s="1"/>
  <c r="E1259" i="18"/>
  <c r="B1259" i="18" s="1"/>
  <c r="E1260" i="18"/>
  <c r="B1260" i="18" s="1"/>
  <c r="E1261" i="18"/>
  <c r="B1261" i="18" s="1"/>
  <c r="E1262" i="18"/>
  <c r="B1262" i="18" s="1"/>
  <c r="E1263" i="18"/>
  <c r="B1263" i="18" s="1"/>
  <c r="E1264" i="18"/>
  <c r="B1264" i="18" s="1"/>
  <c r="E1265" i="18"/>
  <c r="B1265" i="18" s="1"/>
  <c r="E1266" i="18"/>
  <c r="B1266" i="18" s="1"/>
  <c r="E1267" i="18"/>
  <c r="B1267" i="18" s="1"/>
  <c r="E1268" i="18"/>
  <c r="B1268" i="18" s="1"/>
  <c r="E1269" i="18"/>
  <c r="B1269" i="18" s="1"/>
  <c r="E1270" i="18"/>
  <c r="B1270" i="18" s="1"/>
  <c r="E1271" i="18"/>
  <c r="B1271" i="18" s="1"/>
  <c r="E1272" i="18"/>
  <c r="B1272" i="18" s="1"/>
  <c r="E1273" i="18"/>
  <c r="B1273" i="18" s="1"/>
  <c r="E1274" i="18"/>
  <c r="B1274" i="18" s="1"/>
  <c r="E1275" i="18"/>
  <c r="B1275" i="18" s="1"/>
  <c r="E1276" i="18"/>
  <c r="B1276" i="18" s="1"/>
  <c r="E1277" i="18"/>
  <c r="B1277" i="18" s="1"/>
  <c r="E1278" i="18"/>
  <c r="B1278" i="18" s="1"/>
  <c r="E1279" i="18"/>
  <c r="B1279" i="18" s="1"/>
  <c r="E1280" i="18"/>
  <c r="B1280" i="18" s="1"/>
  <c r="E1281" i="18"/>
  <c r="B1281" i="18" s="1"/>
  <c r="E1282" i="18"/>
  <c r="B1282" i="18" s="1"/>
  <c r="E1283" i="18"/>
  <c r="B1283" i="18" s="1"/>
  <c r="E1284" i="18"/>
  <c r="B1284" i="18" s="1"/>
  <c r="E1285" i="18"/>
  <c r="B1285" i="18" s="1"/>
  <c r="E1286" i="18"/>
  <c r="B1286" i="18" s="1"/>
  <c r="E1287" i="18"/>
  <c r="B1287" i="18" s="1"/>
  <c r="E1288" i="18"/>
  <c r="B1288" i="18" s="1"/>
  <c r="E1289" i="18"/>
  <c r="B1289" i="18" s="1"/>
  <c r="E1290" i="18"/>
  <c r="B1290" i="18" s="1"/>
  <c r="E1291" i="18"/>
  <c r="B1291" i="18" s="1"/>
  <c r="E1292" i="18"/>
  <c r="B1292" i="18" s="1"/>
  <c r="E1293" i="18"/>
  <c r="B1293" i="18" s="1"/>
  <c r="E1294" i="18"/>
  <c r="B1294" i="18" s="1"/>
  <c r="E1295" i="18"/>
  <c r="B1295" i="18" s="1"/>
  <c r="E1296" i="18"/>
  <c r="B1296" i="18" s="1"/>
  <c r="E1297" i="18"/>
  <c r="B1297" i="18" s="1"/>
  <c r="E1298" i="18"/>
  <c r="B1298" i="18" s="1"/>
  <c r="E1299" i="18"/>
  <c r="B1299" i="18" s="1"/>
  <c r="E1300" i="18"/>
  <c r="B1300" i="18" s="1"/>
  <c r="E1301" i="18"/>
  <c r="B1301" i="18" s="1"/>
  <c r="E1302" i="18"/>
  <c r="B1302" i="18" s="1"/>
  <c r="E1303" i="18"/>
  <c r="B1303" i="18" s="1"/>
  <c r="E1304" i="18"/>
  <c r="B1304" i="18" s="1"/>
  <c r="E1305" i="18"/>
  <c r="B1305" i="18" s="1"/>
  <c r="E1306" i="18"/>
  <c r="B1306" i="18" s="1"/>
  <c r="E1307" i="18"/>
  <c r="B1307" i="18" s="1"/>
  <c r="E1308" i="18"/>
  <c r="B1308" i="18" s="1"/>
  <c r="E1309" i="18"/>
  <c r="B1309" i="18" s="1"/>
  <c r="E1310" i="18"/>
  <c r="B1310" i="18" s="1"/>
  <c r="E1311" i="18"/>
  <c r="B1311" i="18" s="1"/>
  <c r="E1312" i="18"/>
  <c r="B1312" i="18" s="1"/>
  <c r="E1313" i="18"/>
  <c r="B1313" i="18" s="1"/>
  <c r="E1314" i="18"/>
  <c r="B1314" i="18" s="1"/>
  <c r="E1315" i="18"/>
  <c r="B1315" i="18" s="1"/>
  <c r="E1316" i="18"/>
  <c r="B1316" i="18" s="1"/>
  <c r="E1317" i="18"/>
  <c r="B1317" i="18" s="1"/>
  <c r="E1318" i="18"/>
  <c r="B1318" i="18" s="1"/>
  <c r="E1319" i="18"/>
  <c r="B1319" i="18" s="1"/>
  <c r="E1320" i="18"/>
  <c r="B1320" i="18" s="1"/>
  <c r="E1321" i="18"/>
  <c r="B1321" i="18" s="1"/>
  <c r="E1322" i="18"/>
  <c r="B1322" i="18" s="1"/>
  <c r="E1323" i="18"/>
  <c r="B1323" i="18" s="1"/>
  <c r="E1324" i="18"/>
  <c r="B1324" i="18" s="1"/>
  <c r="E1325" i="18"/>
  <c r="B1325" i="18" s="1"/>
  <c r="E1326" i="18"/>
  <c r="B1326" i="18" s="1"/>
  <c r="E1327" i="18"/>
  <c r="B1327" i="18" s="1"/>
  <c r="E1328" i="18"/>
  <c r="B1328" i="18" s="1"/>
  <c r="E1329" i="18"/>
  <c r="B1329" i="18" s="1"/>
  <c r="E1330" i="18"/>
  <c r="B1330" i="18" s="1"/>
  <c r="E1331" i="18"/>
  <c r="B1331" i="18" s="1"/>
  <c r="E1332" i="18"/>
  <c r="B1332" i="18" s="1"/>
  <c r="E1333" i="18"/>
  <c r="B1333" i="18" s="1"/>
  <c r="E1334" i="18"/>
  <c r="B1334" i="18" s="1"/>
  <c r="E1335" i="18"/>
  <c r="B1335" i="18" s="1"/>
  <c r="E1336" i="18"/>
  <c r="B1336" i="18" s="1"/>
  <c r="E1337" i="18"/>
  <c r="B1337" i="18" s="1"/>
  <c r="E1338" i="18"/>
  <c r="B1338" i="18" s="1"/>
  <c r="E1339" i="18"/>
  <c r="B1339" i="18" s="1"/>
  <c r="E1340" i="18"/>
  <c r="B1340" i="18" s="1"/>
  <c r="E1341" i="18"/>
  <c r="B1341" i="18" s="1"/>
  <c r="E1342" i="18"/>
  <c r="B1342" i="18" s="1"/>
  <c r="E1343" i="18"/>
  <c r="B1343" i="18" s="1"/>
  <c r="E1344" i="18"/>
  <c r="B1344" i="18" s="1"/>
  <c r="E1345" i="18"/>
  <c r="B1345" i="18" s="1"/>
  <c r="E1346" i="18"/>
  <c r="B1346" i="18" s="1"/>
  <c r="E1347" i="18"/>
  <c r="B1347" i="18" s="1"/>
  <c r="E1348" i="18"/>
  <c r="B1348" i="18" s="1"/>
  <c r="E1349" i="18"/>
  <c r="B1349" i="18" s="1"/>
  <c r="E1350" i="18"/>
  <c r="B1350" i="18" s="1"/>
  <c r="E1351" i="18"/>
  <c r="B1351" i="18" s="1"/>
  <c r="E2" i="18"/>
  <c r="B2" i="18" s="1"/>
  <c r="C2718" i="20" l="1"/>
  <c r="C2719" i="20"/>
  <c r="C2655" i="20"/>
  <c r="C2654" i="20"/>
  <c r="C2590" i="20"/>
  <c r="C2591" i="20"/>
  <c r="C2543" i="20"/>
  <c r="C2542" i="20"/>
  <c r="C2463" i="20"/>
  <c r="C2462" i="20"/>
  <c r="C2415" i="20"/>
  <c r="C2414" i="20"/>
  <c r="C2367" i="20"/>
  <c r="C2366" i="20"/>
  <c r="C2302" i="20"/>
  <c r="C2303" i="20"/>
  <c r="C2238" i="20"/>
  <c r="C2239" i="20"/>
  <c r="C2147" i="20"/>
  <c r="C2148" i="20"/>
  <c r="C2100" i="20"/>
  <c r="C2099" i="20"/>
  <c r="C2019" i="20"/>
  <c r="C2020" i="20"/>
  <c r="C1940" i="20"/>
  <c r="C1939" i="20"/>
  <c r="C1876" i="20"/>
  <c r="C1875" i="20"/>
  <c r="C1811" i="20"/>
  <c r="C1812" i="20"/>
  <c r="C1732" i="20"/>
  <c r="C1731" i="20"/>
  <c r="C1699" i="20"/>
  <c r="C1700" i="20"/>
  <c r="C1636" i="20"/>
  <c r="C1634" i="20"/>
  <c r="C1635" i="20"/>
  <c r="C1576" i="20"/>
  <c r="C1577" i="20"/>
  <c r="C1497" i="20"/>
  <c r="C1496" i="20"/>
  <c r="C1449" i="20"/>
  <c r="C1448" i="20"/>
  <c r="C1385" i="20"/>
  <c r="C1384" i="20"/>
  <c r="C1352" i="20"/>
  <c r="C1353" i="20"/>
  <c r="C1272" i="20"/>
  <c r="C1273" i="20"/>
  <c r="C1208" i="20"/>
  <c r="C1209" i="20"/>
  <c r="C1144" i="20"/>
  <c r="C1145" i="20"/>
  <c r="C1053" i="20"/>
  <c r="C1054" i="20"/>
  <c r="C1038" i="20"/>
  <c r="C1037" i="20"/>
  <c r="C957" i="20"/>
  <c r="C958" i="20"/>
  <c r="C909" i="20"/>
  <c r="C910" i="20"/>
  <c r="C830" i="20"/>
  <c r="C829" i="20"/>
  <c r="C782" i="20"/>
  <c r="C781" i="20"/>
  <c r="C701" i="20"/>
  <c r="C702" i="20"/>
  <c r="C669" i="20"/>
  <c r="C670" i="20"/>
  <c r="C605" i="20"/>
  <c r="C606" i="20"/>
  <c r="C557" i="20"/>
  <c r="C558" i="20"/>
  <c r="C467" i="20"/>
  <c r="C466" i="20"/>
  <c r="C419" i="20"/>
  <c r="C418" i="20"/>
  <c r="C338" i="20"/>
  <c r="C339" i="20"/>
  <c r="C258" i="20"/>
  <c r="C259" i="20"/>
  <c r="C211" i="20"/>
  <c r="C210" i="20"/>
  <c r="C130" i="20"/>
  <c r="C131" i="20"/>
  <c r="C19" i="20"/>
  <c r="C18" i="20"/>
  <c r="C2684" i="20"/>
  <c r="C2685" i="20"/>
  <c r="C2604" i="20"/>
  <c r="C2605" i="20"/>
  <c r="C2573" i="20"/>
  <c r="C2572" i="20"/>
  <c r="C2493" i="20"/>
  <c r="C2492" i="20"/>
  <c r="C2476" i="20"/>
  <c r="C2477" i="20"/>
  <c r="C2445" i="20"/>
  <c r="C2444" i="20"/>
  <c r="C2381" i="20"/>
  <c r="C2380" i="20"/>
  <c r="C2364" i="20"/>
  <c r="C2365" i="20"/>
  <c r="C2349" i="20"/>
  <c r="C2348" i="20"/>
  <c r="C2332" i="20"/>
  <c r="C2333" i="20"/>
  <c r="C2316" i="20"/>
  <c r="C2317" i="20"/>
  <c r="C2301" i="20"/>
  <c r="C2300" i="20"/>
  <c r="C2284" i="20"/>
  <c r="C2285" i="20"/>
  <c r="C2268" i="20"/>
  <c r="C2269" i="20"/>
  <c r="C2252" i="20"/>
  <c r="C2253" i="20"/>
  <c r="C2237" i="20"/>
  <c r="C2236" i="20"/>
  <c r="C2221" i="20"/>
  <c r="C2220" i="20"/>
  <c r="C2204" i="20"/>
  <c r="C2205" i="20"/>
  <c r="C2189" i="20"/>
  <c r="C2188" i="20"/>
  <c r="C2168" i="20"/>
  <c r="C2169" i="20"/>
  <c r="C2167" i="20"/>
  <c r="C2146" i="20"/>
  <c r="C2145" i="20"/>
  <c r="C2130" i="20"/>
  <c r="C2129" i="20"/>
  <c r="C2113" i="20"/>
  <c r="C2114" i="20"/>
  <c r="C2097" i="20"/>
  <c r="C2098" i="20"/>
  <c r="C2082" i="20"/>
  <c r="C2081" i="20"/>
  <c r="C2065" i="20"/>
  <c r="C2066" i="20"/>
  <c r="C2049" i="20"/>
  <c r="C2050" i="20"/>
  <c r="C2034" i="20"/>
  <c r="C2033" i="20"/>
  <c r="C2018" i="20"/>
  <c r="C2017" i="20"/>
  <c r="C2001" i="20"/>
  <c r="C2002" i="20"/>
  <c r="C1986" i="20"/>
  <c r="C1985" i="20"/>
  <c r="C1969" i="20"/>
  <c r="C1970" i="20"/>
  <c r="C1953" i="20"/>
  <c r="C1954" i="20"/>
  <c r="C1937" i="20"/>
  <c r="C1938" i="20"/>
  <c r="C1922" i="20"/>
  <c r="C1921" i="20"/>
  <c r="C1906" i="20"/>
  <c r="C1905" i="20"/>
  <c r="C1889" i="20"/>
  <c r="C1890" i="20"/>
  <c r="C1874" i="20"/>
  <c r="C1873" i="20"/>
  <c r="C1858" i="20"/>
  <c r="C1857" i="20"/>
  <c r="C1842" i="20"/>
  <c r="C1841" i="20"/>
  <c r="C1825" i="20"/>
  <c r="C1826" i="20"/>
  <c r="C1809" i="20"/>
  <c r="C1810" i="20"/>
  <c r="C1794" i="20"/>
  <c r="C1793" i="20"/>
  <c r="C1778" i="20"/>
  <c r="C1777" i="20"/>
  <c r="C1762" i="20"/>
  <c r="C1761" i="20"/>
  <c r="C1745" i="20"/>
  <c r="C1746" i="20"/>
  <c r="C1730" i="20"/>
  <c r="C1729" i="20"/>
  <c r="C1714" i="20"/>
  <c r="C1713" i="20"/>
  <c r="C1697" i="20"/>
  <c r="C1698" i="20"/>
  <c r="C1681" i="20"/>
  <c r="C1682" i="20"/>
  <c r="C1666" i="20"/>
  <c r="C1665" i="20"/>
  <c r="C1650" i="20"/>
  <c r="C1649" i="20"/>
  <c r="C1631" i="20"/>
  <c r="C1632" i="20"/>
  <c r="C1633" i="20"/>
  <c r="C1607" i="20"/>
  <c r="C1608" i="20"/>
  <c r="C1609" i="20"/>
  <c r="C1590" i="20"/>
  <c r="C1591" i="20"/>
  <c r="C1575" i="20"/>
  <c r="C1574" i="20"/>
  <c r="C1559" i="20"/>
  <c r="C1558" i="20"/>
  <c r="C1543" i="20"/>
  <c r="C1542" i="20"/>
  <c r="C1526" i="20"/>
  <c r="C1527" i="20"/>
  <c r="C1511" i="20"/>
  <c r="C1510" i="20"/>
  <c r="C1495" i="20"/>
  <c r="C1494" i="20"/>
  <c r="C1478" i="20"/>
  <c r="C1479" i="20"/>
  <c r="C1463" i="20"/>
  <c r="C1462" i="20"/>
  <c r="C1447" i="20"/>
  <c r="C1446" i="20"/>
  <c r="C1431" i="20"/>
  <c r="C1430" i="20"/>
  <c r="C1414" i="20"/>
  <c r="C1415" i="20"/>
  <c r="C1398" i="20"/>
  <c r="C1399" i="20"/>
  <c r="C1382" i="20"/>
  <c r="C1383" i="20"/>
  <c r="C1367" i="20"/>
  <c r="C1366" i="20"/>
  <c r="C1350" i="20"/>
  <c r="C1351" i="20"/>
  <c r="C1335" i="20"/>
  <c r="C1334" i="20"/>
  <c r="C1319" i="20"/>
  <c r="C1318" i="20"/>
  <c r="C1303" i="20"/>
  <c r="C1302" i="20"/>
  <c r="C1286" i="20"/>
  <c r="C1287" i="20"/>
  <c r="C1271" i="20"/>
  <c r="C1270" i="20"/>
  <c r="C1254" i="20"/>
  <c r="C1255" i="20"/>
  <c r="C1239" i="20"/>
  <c r="C1238" i="20"/>
  <c r="C1223" i="20"/>
  <c r="C1222" i="20"/>
  <c r="C1207" i="20"/>
  <c r="C1206" i="20"/>
  <c r="C1190" i="20"/>
  <c r="C1191" i="20"/>
  <c r="C1175" i="20"/>
  <c r="C1174" i="20"/>
  <c r="C1158" i="20"/>
  <c r="C1159" i="20"/>
  <c r="C1143" i="20"/>
  <c r="C1142" i="20"/>
  <c r="C1127" i="20"/>
  <c r="C1126" i="20"/>
  <c r="C1111" i="20"/>
  <c r="C1110" i="20"/>
  <c r="C1095" i="20"/>
  <c r="C1094" i="20"/>
  <c r="C1073" i="20"/>
  <c r="C1071" i="20"/>
  <c r="C1072" i="20"/>
  <c r="C1051" i="20"/>
  <c r="C1052" i="20"/>
  <c r="C1036" i="20"/>
  <c r="C1035" i="20"/>
  <c r="C1019" i="20"/>
  <c r="C1020" i="20"/>
  <c r="C1003" i="20"/>
  <c r="C1004" i="20"/>
  <c r="C987" i="20"/>
  <c r="C988" i="20"/>
  <c r="C971" i="20"/>
  <c r="C972" i="20"/>
  <c r="C956" i="20"/>
  <c r="C955" i="20"/>
  <c r="C939" i="20"/>
  <c r="C940" i="20"/>
  <c r="C923" i="20"/>
  <c r="C924" i="20"/>
  <c r="C908" i="20"/>
  <c r="C907" i="20"/>
  <c r="C892" i="20"/>
  <c r="C891" i="20"/>
  <c r="C876" i="20"/>
  <c r="C875" i="20"/>
  <c r="C860" i="20"/>
  <c r="C859" i="20"/>
  <c r="C844" i="20"/>
  <c r="C843" i="20"/>
  <c r="C828" i="20"/>
  <c r="C827" i="20"/>
  <c r="C812" i="20"/>
  <c r="C811" i="20"/>
  <c r="C795" i="20"/>
  <c r="C796" i="20"/>
  <c r="C780" i="20"/>
  <c r="C779" i="20"/>
  <c r="C763" i="20"/>
  <c r="C764" i="20"/>
  <c r="C747" i="20"/>
  <c r="C748" i="20"/>
  <c r="C732" i="20"/>
  <c r="C731" i="20"/>
  <c r="C716" i="20"/>
  <c r="C715" i="20"/>
  <c r="C699" i="20"/>
  <c r="C700" i="20"/>
  <c r="C684" i="20"/>
  <c r="C683" i="20"/>
  <c r="C668" i="20"/>
  <c r="C667" i="20"/>
  <c r="C651" i="20"/>
  <c r="C652" i="20"/>
  <c r="C636" i="20"/>
  <c r="C635" i="20"/>
  <c r="C619" i="20"/>
  <c r="C620" i="20"/>
  <c r="C603" i="20"/>
  <c r="C604" i="20"/>
  <c r="C588" i="20"/>
  <c r="C587" i="20"/>
  <c r="C571" i="20"/>
  <c r="C572" i="20"/>
  <c r="C555" i="20"/>
  <c r="C556" i="20"/>
  <c r="C536" i="20"/>
  <c r="C537" i="20"/>
  <c r="C535" i="20"/>
  <c r="C512" i="20"/>
  <c r="C513" i="20"/>
  <c r="C497" i="20"/>
  <c r="C496" i="20"/>
  <c r="C480" i="20"/>
  <c r="C481" i="20"/>
  <c r="C464" i="20"/>
  <c r="C465" i="20"/>
  <c r="C449" i="20"/>
  <c r="C448" i="20"/>
  <c r="C432" i="20"/>
  <c r="C433" i="20"/>
  <c r="C417" i="20"/>
  <c r="C416" i="20"/>
  <c r="C401" i="20"/>
  <c r="C400" i="20"/>
  <c r="C384" i="20"/>
  <c r="C385" i="20"/>
  <c r="C369" i="20"/>
  <c r="C368" i="20"/>
  <c r="C353" i="20"/>
  <c r="C352" i="20"/>
  <c r="C337" i="20"/>
  <c r="C336" i="20"/>
  <c r="C320" i="20"/>
  <c r="C321" i="20"/>
  <c r="C305" i="20"/>
  <c r="C304" i="20"/>
  <c r="C288" i="20"/>
  <c r="C289" i="20"/>
  <c r="C273" i="20"/>
  <c r="C272" i="20"/>
  <c r="C256" i="20"/>
  <c r="C257" i="20"/>
  <c r="C241" i="20"/>
  <c r="C240" i="20"/>
  <c r="C225" i="20"/>
  <c r="C224" i="20"/>
  <c r="C208" i="20"/>
  <c r="C209" i="20"/>
  <c r="C192" i="20"/>
  <c r="C193" i="20"/>
  <c r="C176" i="20"/>
  <c r="C177" i="20"/>
  <c r="C161" i="20"/>
  <c r="C160" i="20"/>
  <c r="C145" i="20"/>
  <c r="C144" i="20"/>
  <c r="C129" i="20"/>
  <c r="C128" i="20"/>
  <c r="C113" i="20"/>
  <c r="C112" i="20"/>
  <c r="C97" i="20"/>
  <c r="C96" i="20"/>
  <c r="C80" i="20"/>
  <c r="C81" i="20"/>
  <c r="C65" i="20"/>
  <c r="C64" i="20"/>
  <c r="C48" i="20"/>
  <c r="C49" i="20"/>
  <c r="C33" i="20"/>
  <c r="C32" i="20"/>
  <c r="C17" i="20"/>
  <c r="C16" i="20"/>
  <c r="C3" i="20"/>
  <c r="C2" i="20"/>
  <c r="I2" i="20" s="1"/>
  <c r="J2" i="20" s="1"/>
  <c r="C2731" i="20"/>
  <c r="C2730" i="20"/>
  <c r="C2714" i="20"/>
  <c r="C2715" i="20"/>
  <c r="C2699" i="20"/>
  <c r="C2698" i="20"/>
  <c r="C2682" i="20"/>
  <c r="C2683" i="20"/>
  <c r="C2666" i="20"/>
  <c r="C2667" i="20"/>
  <c r="C2650" i="20"/>
  <c r="C2651" i="20"/>
  <c r="C2634" i="20"/>
  <c r="C2635" i="20"/>
  <c r="C2618" i="20"/>
  <c r="C2619" i="20"/>
  <c r="C2603" i="20"/>
  <c r="C2602" i="20"/>
  <c r="C2587" i="20"/>
  <c r="C2586" i="20"/>
  <c r="C2571" i="20"/>
  <c r="C2570" i="20"/>
  <c r="C2555" i="20"/>
  <c r="C2554" i="20"/>
  <c r="C2538" i="20"/>
  <c r="C2539" i="20"/>
  <c r="C2523" i="20"/>
  <c r="C2522" i="20"/>
  <c r="C2506" i="20"/>
  <c r="C2507" i="20"/>
  <c r="C2490" i="20"/>
  <c r="C2491" i="20"/>
  <c r="C2475" i="20"/>
  <c r="C2474" i="20"/>
  <c r="C2459" i="20"/>
  <c r="C2458" i="20"/>
  <c r="C2442" i="20"/>
  <c r="C2443" i="20"/>
  <c r="C2427" i="20"/>
  <c r="C2426" i="20"/>
  <c r="C2411" i="20"/>
  <c r="C2410" i="20"/>
  <c r="C2395" i="20"/>
  <c r="C2394" i="20"/>
  <c r="C2379" i="20"/>
  <c r="C2378" i="20"/>
  <c r="C2363" i="20"/>
  <c r="C2362" i="20"/>
  <c r="C2347" i="20"/>
  <c r="C2346" i="20"/>
  <c r="C2330" i="20"/>
  <c r="C2331" i="20"/>
  <c r="C2315" i="20"/>
  <c r="C2314" i="20"/>
  <c r="C2299" i="20"/>
  <c r="C2298" i="20"/>
  <c r="C2283" i="20"/>
  <c r="C2282" i="20"/>
  <c r="C2266" i="20"/>
  <c r="C2267" i="20"/>
  <c r="C2251" i="20"/>
  <c r="C2250" i="20"/>
  <c r="C2235" i="20"/>
  <c r="C2234" i="20"/>
  <c r="C2219" i="20"/>
  <c r="C2218" i="20"/>
  <c r="C2203" i="20"/>
  <c r="C2202" i="20"/>
  <c r="C2186" i="20"/>
  <c r="C2187" i="20"/>
  <c r="C2165" i="20"/>
  <c r="C2164" i="20"/>
  <c r="C2166" i="20"/>
  <c r="C2144" i="20"/>
  <c r="C2143" i="20"/>
  <c r="C2127" i="20"/>
  <c r="C2128" i="20"/>
  <c r="C2112" i="20"/>
  <c r="C2111" i="20"/>
  <c r="C2095" i="20"/>
  <c r="C2096" i="20"/>
  <c r="C2080" i="20"/>
  <c r="C2079" i="20"/>
  <c r="C2064" i="20"/>
  <c r="C2063" i="20"/>
  <c r="C2047" i="20"/>
  <c r="C2048" i="20"/>
  <c r="C2031" i="20"/>
  <c r="C2032" i="20"/>
  <c r="C2016" i="20"/>
  <c r="C2015" i="20"/>
  <c r="C2000" i="20"/>
  <c r="C1999" i="20"/>
  <c r="C1984" i="20"/>
  <c r="C1983" i="20"/>
  <c r="C1967" i="20"/>
  <c r="C1968" i="20"/>
  <c r="C1951" i="20"/>
  <c r="C1952" i="20"/>
  <c r="C1936" i="20"/>
  <c r="C1935" i="20"/>
  <c r="C1920" i="20"/>
  <c r="C1919" i="20"/>
  <c r="C1904" i="20"/>
  <c r="C1903" i="20"/>
  <c r="C1887" i="20"/>
  <c r="C1888" i="20"/>
  <c r="C1871" i="20"/>
  <c r="C1872" i="20"/>
  <c r="C1856" i="20"/>
  <c r="C1855" i="20"/>
  <c r="C1840" i="20"/>
  <c r="C1839" i="20"/>
  <c r="C1823" i="20"/>
  <c r="C1824" i="20"/>
  <c r="C1808" i="20"/>
  <c r="C1807" i="20"/>
  <c r="C1791" i="20"/>
  <c r="C1792" i="20"/>
  <c r="C1776" i="20"/>
  <c r="C1775" i="20"/>
  <c r="C1760" i="20"/>
  <c r="C1759" i="20"/>
  <c r="C1743" i="20"/>
  <c r="C1744" i="20"/>
  <c r="C1727" i="20"/>
  <c r="C1728" i="20"/>
  <c r="C1711" i="20"/>
  <c r="C1712" i="20"/>
  <c r="C1696" i="20"/>
  <c r="C1695" i="20"/>
  <c r="C1679" i="20"/>
  <c r="C1680" i="20"/>
  <c r="C1664" i="20"/>
  <c r="C1663" i="20"/>
  <c r="C1647" i="20"/>
  <c r="C1648" i="20"/>
  <c r="C1628" i="20"/>
  <c r="C1629" i="20"/>
  <c r="C1630" i="20"/>
  <c r="C1605" i="20"/>
  <c r="C1604" i="20"/>
  <c r="C1606" i="20"/>
  <c r="C1589" i="20"/>
  <c r="C1588" i="20"/>
  <c r="C1573" i="20"/>
  <c r="C1572" i="20"/>
  <c r="C1557" i="20"/>
  <c r="C1556" i="20"/>
  <c r="C1540" i="20"/>
  <c r="C1541" i="20"/>
  <c r="C1524" i="20"/>
  <c r="C1525" i="20"/>
  <c r="C1509" i="20"/>
  <c r="C1508" i="20"/>
  <c r="C1493" i="20"/>
  <c r="C1492" i="20"/>
  <c r="C1477" i="20"/>
  <c r="C1476" i="20"/>
  <c r="C1460" i="20"/>
  <c r="C1461" i="20"/>
  <c r="C1444" i="20"/>
  <c r="C1445" i="20"/>
  <c r="C1428" i="20"/>
  <c r="C1429" i="20"/>
  <c r="C1413" i="20"/>
  <c r="C1412" i="20"/>
  <c r="C1397" i="20"/>
  <c r="C1396" i="20"/>
  <c r="C1381" i="20"/>
  <c r="C1380" i="20"/>
  <c r="C1365" i="20"/>
  <c r="C1364" i="20"/>
  <c r="C1349" i="20"/>
  <c r="C1348" i="20"/>
  <c r="C1332" i="20"/>
  <c r="C1333" i="20"/>
  <c r="C1316" i="20"/>
  <c r="C1317" i="20"/>
  <c r="C1300" i="20"/>
  <c r="C1301" i="20"/>
  <c r="C1284" i="20"/>
  <c r="C1285" i="20"/>
  <c r="C1268" i="20"/>
  <c r="C1269" i="20"/>
  <c r="C1252" i="20"/>
  <c r="C1253" i="20"/>
  <c r="C1237" i="20"/>
  <c r="C1236" i="20"/>
  <c r="C1220" i="20"/>
  <c r="C1221" i="20"/>
  <c r="C1204" i="20"/>
  <c r="C1205" i="20"/>
  <c r="C1188" i="20"/>
  <c r="C1189" i="20"/>
  <c r="C1172" i="20"/>
  <c r="C1173" i="20"/>
  <c r="C1157" i="20"/>
  <c r="C1156" i="20"/>
  <c r="C1140" i="20"/>
  <c r="C1141" i="20"/>
  <c r="C1124" i="20"/>
  <c r="C1125" i="20"/>
  <c r="C1108" i="20"/>
  <c r="C1109" i="20"/>
  <c r="C1093" i="20"/>
  <c r="C1092" i="20"/>
  <c r="C1068" i="20"/>
  <c r="C1069" i="20"/>
  <c r="C1070" i="20"/>
  <c r="C1050" i="20"/>
  <c r="C1049" i="20"/>
  <c r="C1033" i="20"/>
  <c r="C1034" i="20"/>
  <c r="C1017" i="20"/>
  <c r="C1018" i="20"/>
  <c r="C1002" i="20"/>
  <c r="C1001" i="20"/>
  <c r="C985" i="20"/>
  <c r="C986" i="20"/>
  <c r="C969" i="20"/>
  <c r="C970" i="20"/>
  <c r="C953" i="20"/>
  <c r="C954" i="20"/>
  <c r="C938" i="20"/>
  <c r="C937" i="20"/>
  <c r="C922" i="20"/>
  <c r="C921" i="20"/>
  <c r="C906" i="20"/>
  <c r="C905" i="20"/>
  <c r="C890" i="20"/>
  <c r="C889" i="20"/>
  <c r="C873" i="20"/>
  <c r="C874" i="20"/>
  <c r="C857" i="20"/>
  <c r="C858" i="20"/>
  <c r="C842" i="20"/>
  <c r="C841" i="20"/>
  <c r="C826" i="20"/>
  <c r="C825" i="20"/>
  <c r="C809" i="20"/>
  <c r="C810" i="20"/>
  <c r="C794" i="20"/>
  <c r="C793" i="20"/>
  <c r="C777" i="20"/>
  <c r="C778" i="20"/>
  <c r="C762" i="20"/>
  <c r="C761" i="20"/>
  <c r="C746" i="20"/>
  <c r="C745" i="20"/>
  <c r="C730" i="20"/>
  <c r="C729" i="20"/>
  <c r="C714" i="20"/>
  <c r="C713" i="20"/>
  <c r="C697" i="20"/>
  <c r="C698" i="20"/>
  <c r="C681" i="20"/>
  <c r="C682" i="20"/>
  <c r="C666" i="20"/>
  <c r="C665" i="20"/>
  <c r="C649" i="20"/>
  <c r="C650" i="20"/>
  <c r="C634" i="20"/>
  <c r="C633" i="20"/>
  <c r="C617" i="20"/>
  <c r="C618" i="20"/>
  <c r="C601" i="20"/>
  <c r="C602" i="20"/>
  <c r="C586" i="20"/>
  <c r="C585" i="20"/>
  <c r="C569" i="20"/>
  <c r="C570" i="20"/>
  <c r="C554" i="20"/>
  <c r="C553" i="20"/>
  <c r="C533" i="20"/>
  <c r="C532" i="20"/>
  <c r="C534" i="20"/>
  <c r="C511" i="20"/>
  <c r="C510" i="20"/>
  <c r="C495" i="20"/>
  <c r="C494" i="20"/>
  <c r="C478" i="20"/>
  <c r="C479" i="20"/>
  <c r="C463" i="20"/>
  <c r="C462" i="20"/>
  <c r="C447" i="20"/>
  <c r="C446" i="20"/>
  <c r="C430" i="20"/>
  <c r="C431" i="20"/>
  <c r="C414" i="20"/>
  <c r="C415" i="20"/>
  <c r="C399" i="20"/>
  <c r="C398" i="20"/>
  <c r="C383" i="20"/>
  <c r="C382" i="20"/>
  <c r="C367" i="20"/>
  <c r="C366" i="20"/>
  <c r="C350" i="20"/>
  <c r="C351" i="20"/>
  <c r="C335" i="20"/>
  <c r="C334" i="20"/>
  <c r="C319" i="20"/>
  <c r="C318" i="20"/>
  <c r="C302" i="20"/>
  <c r="C303" i="20"/>
  <c r="C286" i="20"/>
  <c r="C287" i="20"/>
  <c r="C271" i="20"/>
  <c r="C270" i="20"/>
  <c r="C255" i="20"/>
  <c r="C254" i="20"/>
  <c r="C239" i="20"/>
  <c r="C238" i="20"/>
  <c r="C222" i="20"/>
  <c r="C223" i="20"/>
  <c r="C207" i="20"/>
  <c r="C206" i="20"/>
  <c r="C190" i="20"/>
  <c r="C191" i="20"/>
  <c r="C174" i="20"/>
  <c r="C175" i="20"/>
  <c r="C159" i="20"/>
  <c r="C158" i="20"/>
  <c r="C142" i="20"/>
  <c r="C143" i="20"/>
  <c r="C126" i="20"/>
  <c r="C127" i="20"/>
  <c r="C111" i="20"/>
  <c r="C110" i="20"/>
  <c r="C95" i="20"/>
  <c r="C94" i="20"/>
  <c r="C79" i="20"/>
  <c r="C78" i="20"/>
  <c r="C62" i="20"/>
  <c r="C63" i="20"/>
  <c r="C47" i="20"/>
  <c r="C46" i="20"/>
  <c r="C30" i="20"/>
  <c r="C31" i="20"/>
  <c r="C14" i="20"/>
  <c r="C15" i="20"/>
  <c r="C2687" i="20"/>
  <c r="C2686" i="20"/>
  <c r="C2606" i="20"/>
  <c r="C2607" i="20"/>
  <c r="C2494" i="20"/>
  <c r="C2495" i="20"/>
  <c r="C2383" i="20"/>
  <c r="C2382" i="20"/>
  <c r="C2287" i="20"/>
  <c r="C2286" i="20"/>
  <c r="C2170" i="20"/>
  <c r="C2172" i="20"/>
  <c r="C2171" i="20"/>
  <c r="C2068" i="20"/>
  <c r="C2067" i="20"/>
  <c r="C1972" i="20"/>
  <c r="C1971" i="20"/>
  <c r="C1859" i="20"/>
  <c r="C1860" i="20"/>
  <c r="C1747" i="20"/>
  <c r="C1748" i="20"/>
  <c r="C1651" i="20"/>
  <c r="C1652" i="20"/>
  <c r="C1529" i="20"/>
  <c r="C1528" i="20"/>
  <c r="C1417" i="20"/>
  <c r="C1416" i="20"/>
  <c r="C1304" i="20"/>
  <c r="C1305" i="20"/>
  <c r="C1192" i="20"/>
  <c r="C1193" i="20"/>
  <c r="C1096" i="20"/>
  <c r="C1097" i="20"/>
  <c r="C974" i="20"/>
  <c r="C973" i="20"/>
  <c r="C845" i="20"/>
  <c r="C846" i="20"/>
  <c r="C750" i="20"/>
  <c r="C749" i="20"/>
  <c r="C622" i="20"/>
  <c r="C621" i="20"/>
  <c r="C540" i="20"/>
  <c r="C539" i="20"/>
  <c r="C538" i="20"/>
  <c r="C387" i="20"/>
  <c r="C386" i="20"/>
  <c r="C275" i="20"/>
  <c r="C274" i="20"/>
  <c r="C179" i="20"/>
  <c r="C178" i="20"/>
  <c r="C99" i="20"/>
  <c r="C98" i="20"/>
  <c r="C83" i="20"/>
  <c r="C82" i="20"/>
  <c r="C2733" i="20"/>
  <c r="C2732" i="20"/>
  <c r="C2620" i="20"/>
  <c r="C2621" i="20"/>
  <c r="C2524" i="20"/>
  <c r="C2525" i="20"/>
  <c r="C2429" i="20"/>
  <c r="C2428" i="20"/>
  <c r="C2712" i="20"/>
  <c r="C2713" i="20"/>
  <c r="C2632" i="20"/>
  <c r="C2633" i="20"/>
  <c r="C2553" i="20"/>
  <c r="C2552" i="20"/>
  <c r="C2472" i="20"/>
  <c r="C2473" i="20"/>
  <c r="C2393" i="20"/>
  <c r="C2392" i="20"/>
  <c r="C2313" i="20"/>
  <c r="C2312" i="20"/>
  <c r="C2232" i="20"/>
  <c r="C2233" i="20"/>
  <c r="C2184" i="20"/>
  <c r="C2185" i="20"/>
  <c r="C2110" i="20"/>
  <c r="C2109" i="20"/>
  <c r="C2030" i="20"/>
  <c r="C2029" i="20"/>
  <c r="C1949" i="20"/>
  <c r="C1950" i="20"/>
  <c r="C1886" i="20"/>
  <c r="C1885" i="20"/>
  <c r="C1821" i="20"/>
  <c r="C1822" i="20"/>
  <c r="C1741" i="20"/>
  <c r="C1742" i="20"/>
  <c r="C1662" i="20"/>
  <c r="C1661" i="20"/>
  <c r="C1586" i="20"/>
  <c r="C1587" i="20"/>
  <c r="C1507" i="20"/>
  <c r="C1506" i="20"/>
  <c r="C1459" i="20"/>
  <c r="C1458" i="20"/>
  <c r="C1378" i="20"/>
  <c r="C1379" i="20"/>
  <c r="C1298" i="20"/>
  <c r="C1299" i="20"/>
  <c r="C1218" i="20"/>
  <c r="C1219" i="20"/>
  <c r="C1138" i="20"/>
  <c r="C1139" i="20"/>
  <c r="C1048" i="20"/>
  <c r="C1047" i="20"/>
  <c r="C984" i="20"/>
  <c r="C983" i="20"/>
  <c r="C887" i="20"/>
  <c r="C888" i="20"/>
  <c r="C824" i="20"/>
  <c r="C823" i="20"/>
  <c r="C759" i="20"/>
  <c r="C760" i="20"/>
  <c r="C663" i="20"/>
  <c r="C664" i="20"/>
  <c r="C568" i="20"/>
  <c r="C567" i="20"/>
  <c r="C493" i="20"/>
  <c r="C492" i="20"/>
  <c r="C412" i="20"/>
  <c r="C413" i="20"/>
  <c r="C332" i="20"/>
  <c r="C333" i="20"/>
  <c r="C285" i="20"/>
  <c r="C284" i="20"/>
  <c r="C189" i="20"/>
  <c r="C188" i="20"/>
  <c r="C125" i="20"/>
  <c r="C124" i="20"/>
  <c r="C93" i="20"/>
  <c r="C92" i="20"/>
  <c r="C13" i="20"/>
  <c r="C12" i="20"/>
  <c r="C2679" i="20"/>
  <c r="C2678" i="20"/>
  <c r="C2599" i="20"/>
  <c r="C2598" i="20"/>
  <c r="C2502" i="20"/>
  <c r="C2503" i="20"/>
  <c r="C2406" i="20"/>
  <c r="C2407" i="20"/>
  <c r="C2343" i="20"/>
  <c r="C2342" i="20"/>
  <c r="C2326" i="20"/>
  <c r="C2327" i="20"/>
  <c r="C2263" i="20"/>
  <c r="C2262" i="20"/>
  <c r="C2246" i="20"/>
  <c r="C2247" i="20"/>
  <c r="C2230" i="20"/>
  <c r="C2231" i="20"/>
  <c r="C2215" i="20"/>
  <c r="C2214" i="20"/>
  <c r="C2199" i="20"/>
  <c r="C2198" i="20"/>
  <c r="C2183" i="20"/>
  <c r="C2182" i="20"/>
  <c r="C2160" i="20"/>
  <c r="C2159" i="20"/>
  <c r="C2158" i="20"/>
  <c r="C2140" i="20"/>
  <c r="C2139" i="20"/>
  <c r="C2124" i="20"/>
  <c r="C2123" i="20"/>
  <c r="C2107" i="20"/>
  <c r="C2108" i="20"/>
  <c r="C2091" i="20"/>
  <c r="C2092" i="20"/>
  <c r="C2076" i="20"/>
  <c r="C2075" i="20"/>
  <c r="C2059" i="20"/>
  <c r="C2060" i="20"/>
  <c r="C2044" i="20"/>
  <c r="C2043" i="20"/>
  <c r="C2028" i="20"/>
  <c r="C2027" i="20"/>
  <c r="C2011" i="20"/>
  <c r="C2012" i="20"/>
  <c r="C1995" i="20"/>
  <c r="C1996" i="20"/>
  <c r="C1979" i="20"/>
  <c r="C1980" i="20"/>
  <c r="C1963" i="20"/>
  <c r="C1964" i="20"/>
  <c r="C1948" i="20"/>
  <c r="C1947" i="20"/>
  <c r="C1932" i="20"/>
  <c r="C1931" i="20"/>
  <c r="C1915" i="20"/>
  <c r="C1916" i="20"/>
  <c r="C1899" i="20"/>
  <c r="C1900" i="20"/>
  <c r="C1883" i="20"/>
  <c r="C1884" i="20"/>
  <c r="C1867" i="20"/>
  <c r="C1868" i="20"/>
  <c r="C1852" i="20"/>
  <c r="C1851" i="20"/>
  <c r="C1835" i="20"/>
  <c r="C1836" i="20"/>
  <c r="C1819" i="20"/>
  <c r="C1820" i="20"/>
  <c r="C1804" i="20"/>
  <c r="C1803" i="20"/>
  <c r="C1787" i="20"/>
  <c r="C1788" i="20"/>
  <c r="C1771" i="20"/>
  <c r="C1772" i="20"/>
  <c r="C1756" i="20"/>
  <c r="C1755" i="20"/>
  <c r="C1740" i="20"/>
  <c r="C1739" i="20"/>
  <c r="C1724" i="20"/>
  <c r="C1723" i="20"/>
  <c r="C1708" i="20"/>
  <c r="C1707" i="20"/>
  <c r="C1692" i="20"/>
  <c r="C1691" i="20"/>
  <c r="C1676" i="20"/>
  <c r="C1675" i="20"/>
  <c r="C1659" i="20"/>
  <c r="C1660" i="20"/>
  <c r="C1643" i="20"/>
  <c r="C1644" i="20"/>
  <c r="C1622" i="20"/>
  <c r="C1623" i="20"/>
  <c r="C1624" i="20"/>
  <c r="C1601" i="20"/>
  <c r="C1600" i="20"/>
  <c r="C1585" i="20"/>
  <c r="C1584" i="20"/>
  <c r="C1569" i="20"/>
  <c r="C1568" i="20"/>
  <c r="C1553" i="20"/>
  <c r="C1552" i="20"/>
  <c r="C1537" i="20"/>
  <c r="C1536" i="20"/>
  <c r="C1520" i="20"/>
  <c r="C1521" i="20"/>
  <c r="C1504" i="20"/>
  <c r="C1505" i="20"/>
  <c r="C1488" i="20"/>
  <c r="C1489" i="20"/>
  <c r="C1472" i="20"/>
  <c r="C1473" i="20"/>
  <c r="C1457" i="20"/>
  <c r="C1456" i="20"/>
  <c r="C1440" i="20"/>
  <c r="C1441" i="20"/>
  <c r="C1425" i="20"/>
  <c r="C1424" i="20"/>
  <c r="C1409" i="20"/>
  <c r="C1408" i="20"/>
  <c r="C1393" i="20"/>
  <c r="C1392" i="20"/>
  <c r="C1377" i="20"/>
  <c r="C1376" i="20"/>
  <c r="C1361" i="20"/>
  <c r="C1360" i="20"/>
  <c r="C1344" i="20"/>
  <c r="C1345" i="20"/>
  <c r="C1329" i="20"/>
  <c r="C1328" i="20"/>
  <c r="C1312" i="20"/>
  <c r="C1313" i="20"/>
  <c r="C1296" i="20"/>
  <c r="C1297" i="20"/>
  <c r="C1281" i="20"/>
  <c r="C1280" i="20"/>
  <c r="C1264" i="20"/>
  <c r="C1265" i="20"/>
  <c r="C1248" i="20"/>
  <c r="C1249" i="20"/>
  <c r="C1232" i="20"/>
  <c r="C1233" i="20"/>
  <c r="C1217" i="20"/>
  <c r="C1216" i="20"/>
  <c r="C1201" i="20"/>
  <c r="C1200" i="20"/>
  <c r="C1184" i="20"/>
  <c r="C1185" i="20"/>
  <c r="C1168" i="20"/>
  <c r="C1169" i="20"/>
  <c r="C1152" i="20"/>
  <c r="C1153" i="20"/>
  <c r="C1137" i="20"/>
  <c r="C1136" i="20"/>
  <c r="C1120" i="20"/>
  <c r="C1121" i="20"/>
  <c r="C1105" i="20"/>
  <c r="C1104" i="20"/>
  <c r="C1087" i="20"/>
  <c r="C1086" i="20"/>
  <c r="C1088" i="20"/>
  <c r="C1063" i="20"/>
  <c r="C1064" i="20"/>
  <c r="C1062" i="20"/>
  <c r="C1046" i="20"/>
  <c r="C1045" i="20"/>
  <c r="C1030" i="20"/>
  <c r="C1029" i="20"/>
  <c r="C1014" i="20"/>
  <c r="C1013" i="20"/>
  <c r="C997" i="20"/>
  <c r="C998" i="20"/>
  <c r="C982" i="20"/>
  <c r="C981" i="20"/>
  <c r="C965" i="20"/>
  <c r="C966" i="20"/>
  <c r="C950" i="20"/>
  <c r="C949" i="20"/>
  <c r="C933" i="20"/>
  <c r="C934" i="20"/>
  <c r="C918" i="20"/>
  <c r="C917" i="20"/>
  <c r="C901" i="20"/>
  <c r="C902" i="20"/>
  <c r="C886" i="20"/>
  <c r="C885" i="20"/>
  <c r="C869" i="20"/>
  <c r="C870" i="20"/>
  <c r="C854" i="20"/>
  <c r="C853" i="20"/>
  <c r="C838" i="20"/>
  <c r="C837" i="20"/>
  <c r="C821" i="20"/>
  <c r="C822" i="20"/>
  <c r="C806" i="20"/>
  <c r="C805" i="20"/>
  <c r="C789" i="20"/>
  <c r="C790" i="20"/>
  <c r="C773" i="20"/>
  <c r="C774" i="20"/>
  <c r="C758" i="20"/>
  <c r="C757" i="20"/>
  <c r="C741" i="20"/>
  <c r="C742" i="20"/>
  <c r="C725" i="20"/>
  <c r="C726" i="20"/>
  <c r="C709" i="20"/>
  <c r="C710" i="20"/>
  <c r="C694" i="20"/>
  <c r="C693" i="20"/>
  <c r="C678" i="20"/>
  <c r="C677" i="20"/>
  <c r="C661" i="20"/>
  <c r="C662" i="20"/>
  <c r="C646" i="20"/>
  <c r="C645" i="20"/>
  <c r="C629" i="20"/>
  <c r="C630" i="20"/>
  <c r="C614" i="20"/>
  <c r="C613" i="20"/>
  <c r="C598" i="20"/>
  <c r="C597" i="20"/>
  <c r="C581" i="20"/>
  <c r="C582" i="20"/>
  <c r="C566" i="20"/>
  <c r="C565" i="20"/>
  <c r="C550" i="20"/>
  <c r="C549" i="20"/>
  <c r="C527" i="20"/>
  <c r="C526" i="20"/>
  <c r="C528" i="20"/>
  <c r="C506" i="20"/>
  <c r="C507" i="20"/>
  <c r="C490" i="20"/>
  <c r="C491" i="20"/>
  <c r="C475" i="20"/>
  <c r="C474" i="20"/>
  <c r="C458" i="20"/>
  <c r="C459" i="20"/>
  <c r="C443" i="20"/>
  <c r="C442" i="20"/>
  <c r="C427" i="20"/>
  <c r="C426" i="20"/>
  <c r="C411" i="20"/>
  <c r="C410" i="20"/>
  <c r="C394" i="20"/>
  <c r="C395" i="20"/>
  <c r="C379" i="20"/>
  <c r="C378" i="20"/>
  <c r="C362" i="20"/>
  <c r="C363" i="20"/>
  <c r="C346" i="20"/>
  <c r="C347" i="20"/>
  <c r="C331" i="20"/>
  <c r="C330" i="20"/>
  <c r="C314" i="20"/>
  <c r="C315" i="20"/>
  <c r="C298" i="20"/>
  <c r="C299" i="20"/>
  <c r="C282" i="20"/>
  <c r="C283" i="20"/>
  <c r="C267" i="20"/>
  <c r="C266" i="20"/>
  <c r="C251" i="20"/>
  <c r="C250" i="20"/>
  <c r="C235" i="20"/>
  <c r="C234" i="20"/>
  <c r="C219" i="20"/>
  <c r="C218" i="20"/>
  <c r="C203" i="20"/>
  <c r="C202" i="20"/>
  <c r="C186" i="20"/>
  <c r="C187" i="20"/>
  <c r="C170" i="20"/>
  <c r="C171" i="20"/>
  <c r="C155" i="20"/>
  <c r="C154" i="20"/>
  <c r="C139" i="20"/>
  <c r="C138" i="20"/>
  <c r="C122" i="20"/>
  <c r="C123" i="20"/>
  <c r="C107" i="20"/>
  <c r="C106" i="20"/>
  <c r="C91" i="20"/>
  <c r="C90" i="20"/>
  <c r="C75" i="20"/>
  <c r="C74" i="20"/>
  <c r="C59" i="20"/>
  <c r="C58" i="20"/>
  <c r="C42" i="20"/>
  <c r="C43" i="20"/>
  <c r="C27" i="20"/>
  <c r="C26" i="20"/>
  <c r="C11" i="20"/>
  <c r="C10" i="20"/>
  <c r="C2703" i="20"/>
  <c r="C2702" i="20"/>
  <c r="C2623" i="20"/>
  <c r="C2622" i="20"/>
  <c r="C2510" i="20"/>
  <c r="C2511" i="20"/>
  <c r="C2399" i="20"/>
  <c r="C2398" i="20"/>
  <c r="C2319" i="20"/>
  <c r="C2318" i="20"/>
  <c r="C2207" i="20"/>
  <c r="C2206" i="20"/>
  <c r="C2084" i="20"/>
  <c r="C2083" i="20"/>
  <c r="C1988" i="20"/>
  <c r="C1987" i="20"/>
  <c r="C1891" i="20"/>
  <c r="C1892" i="20"/>
  <c r="C1764" i="20"/>
  <c r="C1763" i="20"/>
  <c r="C1667" i="20"/>
  <c r="C1668" i="20"/>
  <c r="C1544" i="20"/>
  <c r="C1545" i="20"/>
  <c r="C1432" i="20"/>
  <c r="C1433" i="20"/>
  <c r="C1321" i="20"/>
  <c r="C1320" i="20"/>
  <c r="C1224" i="20"/>
  <c r="C1225" i="20"/>
  <c r="C1113" i="20"/>
  <c r="C1112" i="20"/>
  <c r="C989" i="20"/>
  <c r="C990" i="20"/>
  <c r="C878" i="20"/>
  <c r="C877" i="20"/>
  <c r="C765" i="20"/>
  <c r="C766" i="20"/>
  <c r="C638" i="20"/>
  <c r="C637" i="20"/>
  <c r="C516" i="20"/>
  <c r="C515" i="20"/>
  <c r="C514" i="20"/>
  <c r="C403" i="20"/>
  <c r="C402" i="20"/>
  <c r="C291" i="20"/>
  <c r="C290" i="20"/>
  <c r="C195" i="20"/>
  <c r="C194" i="20"/>
  <c r="C114" i="20"/>
  <c r="C115" i="20"/>
  <c r="C34" i="20"/>
  <c r="C35" i="20"/>
  <c r="C2637" i="20"/>
  <c r="C2636" i="20"/>
  <c r="C2509" i="20"/>
  <c r="C2508" i="20"/>
  <c r="C2413" i="20"/>
  <c r="C2412" i="20"/>
  <c r="C2681" i="20"/>
  <c r="C2680" i="20"/>
  <c r="C2568" i="20"/>
  <c r="C2569" i="20"/>
  <c r="C2488" i="20"/>
  <c r="C2489" i="20"/>
  <c r="C2408" i="20"/>
  <c r="C2409" i="20"/>
  <c r="C2329" i="20"/>
  <c r="C2328" i="20"/>
  <c r="C2216" i="20"/>
  <c r="C2217" i="20"/>
  <c r="C2161" i="20"/>
  <c r="C2163" i="20"/>
  <c r="C2162" i="20"/>
  <c r="C2077" i="20"/>
  <c r="C2078" i="20"/>
  <c r="C1998" i="20"/>
  <c r="C1997" i="20"/>
  <c r="C1933" i="20"/>
  <c r="C1934" i="20"/>
  <c r="C1837" i="20"/>
  <c r="C1838" i="20"/>
  <c r="C1773" i="20"/>
  <c r="C1774" i="20"/>
  <c r="C1693" i="20"/>
  <c r="C1694" i="20"/>
  <c r="C1602" i="20"/>
  <c r="C1603" i="20"/>
  <c r="C1523" i="20"/>
  <c r="C1522" i="20"/>
  <c r="C1443" i="20"/>
  <c r="C1442" i="20"/>
  <c r="C1363" i="20"/>
  <c r="C1362" i="20"/>
  <c r="C1283" i="20"/>
  <c r="C1282" i="20"/>
  <c r="C1203" i="20"/>
  <c r="C1202" i="20"/>
  <c r="C1106" i="20"/>
  <c r="C1107" i="20"/>
  <c r="C1032" i="20"/>
  <c r="C1031" i="20"/>
  <c r="C936" i="20"/>
  <c r="C935" i="20"/>
  <c r="C872" i="20"/>
  <c r="C871" i="20"/>
  <c r="C776" i="20"/>
  <c r="C775" i="20"/>
  <c r="C711" i="20"/>
  <c r="C712" i="20"/>
  <c r="C616" i="20"/>
  <c r="C615" i="20"/>
  <c r="C509" i="20"/>
  <c r="C508" i="20"/>
  <c r="C444" i="20"/>
  <c r="C445" i="20"/>
  <c r="C349" i="20"/>
  <c r="C348" i="20"/>
  <c r="C268" i="20"/>
  <c r="C269" i="20"/>
  <c r="C173" i="20"/>
  <c r="C172" i="20"/>
  <c r="C109" i="20"/>
  <c r="C108" i="20"/>
  <c r="C77" i="20"/>
  <c r="C76" i="20"/>
  <c r="C29" i="20"/>
  <c r="C28" i="20"/>
  <c r="C2711" i="20"/>
  <c r="C2710" i="20"/>
  <c r="C2614" i="20"/>
  <c r="C2615" i="20"/>
  <c r="C2534" i="20"/>
  <c r="C2535" i="20"/>
  <c r="C2439" i="20"/>
  <c r="C2438" i="20"/>
  <c r="C2359" i="20"/>
  <c r="C2358" i="20"/>
  <c r="C2279" i="20"/>
  <c r="C2278" i="20"/>
  <c r="C2708" i="20"/>
  <c r="C2709" i="20"/>
  <c r="C2645" i="20"/>
  <c r="C2644" i="20"/>
  <c r="C2564" i="20"/>
  <c r="C2565" i="20"/>
  <c r="C2500" i="20"/>
  <c r="C2501" i="20"/>
  <c r="C2421" i="20"/>
  <c r="C2420" i="20"/>
  <c r="C2357" i="20"/>
  <c r="C2356" i="20"/>
  <c r="C2292" i="20"/>
  <c r="C2293" i="20"/>
  <c r="C2213" i="20"/>
  <c r="C2212" i="20"/>
  <c r="C2137" i="20"/>
  <c r="C2138" i="20"/>
  <c r="C2058" i="20"/>
  <c r="C2057" i="20"/>
  <c r="C1993" i="20"/>
  <c r="C1994" i="20"/>
  <c r="C1930" i="20"/>
  <c r="C1929" i="20"/>
  <c r="C1865" i="20"/>
  <c r="C1866" i="20"/>
  <c r="C1849" i="20"/>
  <c r="C1850" i="20"/>
  <c r="C1834" i="20"/>
  <c r="C1833" i="20"/>
  <c r="C1786" i="20"/>
  <c r="C1785" i="20"/>
  <c r="C1770" i="20"/>
  <c r="C1769" i="20"/>
  <c r="C1754" i="20"/>
  <c r="C1753" i="20"/>
  <c r="C1737" i="20"/>
  <c r="C1738" i="20"/>
  <c r="C1722" i="20"/>
  <c r="C1721" i="20"/>
  <c r="C1706" i="20"/>
  <c r="C1705" i="20"/>
  <c r="C1690" i="20"/>
  <c r="C1689" i="20"/>
  <c r="C1674" i="20"/>
  <c r="C1673" i="20"/>
  <c r="C1658" i="20"/>
  <c r="C1657" i="20"/>
  <c r="C1642" i="20"/>
  <c r="C1641" i="20"/>
  <c r="C1619" i="20"/>
  <c r="C1620" i="20"/>
  <c r="C1621" i="20"/>
  <c r="C1599" i="20"/>
  <c r="C1598" i="20"/>
  <c r="C1583" i="20"/>
  <c r="C1582" i="20"/>
  <c r="C1567" i="20"/>
  <c r="C1566" i="20"/>
  <c r="C1551" i="20"/>
  <c r="C1550" i="20"/>
  <c r="C1534" i="20"/>
  <c r="C1535" i="20"/>
  <c r="C1518" i="20"/>
  <c r="C1519" i="20"/>
  <c r="C1502" i="20"/>
  <c r="C1503" i="20"/>
  <c r="C1486" i="20"/>
  <c r="C1487" i="20"/>
  <c r="C1471" i="20"/>
  <c r="C1470" i="20"/>
  <c r="C1454" i="20"/>
  <c r="C1455" i="20"/>
  <c r="C1438" i="20"/>
  <c r="C1439" i="20"/>
  <c r="C1423" i="20"/>
  <c r="C1422" i="20"/>
  <c r="C1406" i="20"/>
  <c r="C1407" i="20"/>
  <c r="C1391" i="20"/>
  <c r="C1390" i="20"/>
  <c r="C1374" i="20"/>
  <c r="C1375" i="20"/>
  <c r="C1359" i="20"/>
  <c r="C1358" i="20"/>
  <c r="C1343" i="20"/>
  <c r="C1342" i="20"/>
  <c r="C1327" i="20"/>
  <c r="C1326" i="20"/>
  <c r="C1310" i="20"/>
  <c r="C1311" i="20"/>
  <c r="C1294" i="20"/>
  <c r="C1295" i="20"/>
  <c r="C1278" i="20"/>
  <c r="C1279" i="20"/>
  <c r="C1262" i="20"/>
  <c r="C1263" i="20"/>
  <c r="C1247" i="20"/>
  <c r="C1246" i="20"/>
  <c r="C1230" i="20"/>
  <c r="C1231" i="20"/>
  <c r="C1215" i="20"/>
  <c r="C1214" i="20"/>
  <c r="C1198" i="20"/>
  <c r="C1199" i="20"/>
  <c r="C1182" i="20"/>
  <c r="C1183" i="20"/>
  <c r="C1167" i="20"/>
  <c r="C1166" i="20"/>
  <c r="C1151" i="20"/>
  <c r="C1150" i="20"/>
  <c r="C1135" i="20"/>
  <c r="C1134" i="20"/>
  <c r="C1118" i="20"/>
  <c r="C1119" i="20"/>
  <c r="C1102" i="20"/>
  <c r="C1103" i="20"/>
  <c r="C1084" i="20"/>
  <c r="C1083" i="20"/>
  <c r="C1085" i="20"/>
  <c r="C1059" i="20"/>
  <c r="C1061" i="20"/>
  <c r="C1060" i="20"/>
  <c r="C1043" i="20"/>
  <c r="C1044" i="20"/>
  <c r="C1027" i="20"/>
  <c r="C1028" i="20"/>
  <c r="C1011" i="20"/>
  <c r="C1012" i="20"/>
  <c r="C995" i="20"/>
  <c r="C996" i="20"/>
  <c r="C979" i="20"/>
  <c r="C980" i="20"/>
  <c r="C964" i="20"/>
  <c r="C963" i="20"/>
  <c r="C948" i="20"/>
  <c r="C947" i="20"/>
  <c r="C932" i="20"/>
  <c r="C931" i="20"/>
  <c r="C916" i="20"/>
  <c r="C915" i="20"/>
  <c r="C899" i="20"/>
  <c r="C900" i="20"/>
  <c r="C884" i="20"/>
  <c r="C883" i="20"/>
  <c r="C867" i="20"/>
  <c r="C868" i="20"/>
  <c r="C852" i="20"/>
  <c r="C851" i="20"/>
  <c r="C836" i="20"/>
  <c r="C835" i="20"/>
  <c r="C819" i="20"/>
  <c r="C820" i="20"/>
  <c r="C804" i="20"/>
  <c r="C803" i="20"/>
  <c r="C787" i="20"/>
  <c r="C788" i="20"/>
  <c r="C772" i="20"/>
  <c r="C771" i="20"/>
  <c r="C756" i="20"/>
  <c r="C755" i="20"/>
  <c r="C740" i="20"/>
  <c r="C739" i="20"/>
  <c r="C724" i="20"/>
  <c r="C723" i="20"/>
  <c r="C708" i="20"/>
  <c r="C707" i="20"/>
  <c r="C691" i="20"/>
  <c r="C692" i="20"/>
  <c r="C675" i="20"/>
  <c r="C676" i="20"/>
  <c r="C659" i="20"/>
  <c r="C660" i="20"/>
  <c r="C644" i="20"/>
  <c r="C643" i="20"/>
  <c r="C627" i="20"/>
  <c r="C628" i="20"/>
  <c r="C611" i="20"/>
  <c r="C612" i="20"/>
  <c r="C595" i="20"/>
  <c r="C596" i="20"/>
  <c r="C580" i="20"/>
  <c r="C579" i="20"/>
  <c r="C563" i="20"/>
  <c r="C564" i="20"/>
  <c r="C547" i="20"/>
  <c r="C548" i="20"/>
  <c r="C525" i="20"/>
  <c r="C524" i="20"/>
  <c r="C523" i="20"/>
  <c r="C505" i="20"/>
  <c r="C504" i="20"/>
  <c r="C489" i="20"/>
  <c r="C488" i="20"/>
  <c r="C473" i="20"/>
  <c r="C472" i="20"/>
  <c r="C457" i="20"/>
  <c r="C456" i="20"/>
  <c r="C440" i="20"/>
  <c r="C441" i="20"/>
  <c r="C425" i="20"/>
  <c r="C424" i="20"/>
  <c r="C408" i="20"/>
  <c r="C409" i="20"/>
  <c r="C392" i="20"/>
  <c r="C393" i="20"/>
  <c r="C376" i="20"/>
  <c r="C377" i="20"/>
  <c r="C360" i="20"/>
  <c r="C361" i="20"/>
  <c r="C344" i="20"/>
  <c r="C345" i="20"/>
  <c r="C328" i="20"/>
  <c r="C329" i="20"/>
  <c r="C312" i="20"/>
  <c r="C313" i="20"/>
  <c r="C297" i="20"/>
  <c r="C296" i="20"/>
  <c r="C281" i="20"/>
  <c r="C280" i="20"/>
  <c r="C265" i="20"/>
  <c r="C264" i="20"/>
  <c r="C248" i="20"/>
  <c r="C249" i="20"/>
  <c r="C232" i="20"/>
  <c r="C233" i="20"/>
  <c r="C216" i="20"/>
  <c r="C217" i="20"/>
  <c r="C201" i="20"/>
  <c r="C200" i="20"/>
  <c r="C185" i="20"/>
  <c r="C184" i="20"/>
  <c r="C169" i="20"/>
  <c r="C168" i="20"/>
  <c r="C152" i="20"/>
  <c r="C153" i="20"/>
  <c r="C136" i="20"/>
  <c r="C137" i="20"/>
  <c r="C121" i="20"/>
  <c r="C120" i="20"/>
  <c r="C105" i="20"/>
  <c r="C104" i="20"/>
  <c r="C88" i="20"/>
  <c r="C89" i="20"/>
  <c r="C73" i="20"/>
  <c r="C72" i="20"/>
  <c r="C56" i="20"/>
  <c r="C57" i="20"/>
  <c r="C41" i="20"/>
  <c r="C40" i="20"/>
  <c r="C25" i="20"/>
  <c r="C24" i="20"/>
  <c r="C8" i="20"/>
  <c r="C9" i="20"/>
  <c r="C2734" i="20"/>
  <c r="C2735" i="20"/>
  <c r="C2671" i="20"/>
  <c r="C2670" i="20"/>
  <c r="C2574" i="20"/>
  <c r="C2575" i="20"/>
  <c r="C2527" i="20"/>
  <c r="C2526" i="20"/>
  <c r="C2447" i="20"/>
  <c r="C2446" i="20"/>
  <c r="C2350" i="20"/>
  <c r="C2351" i="20"/>
  <c r="C2255" i="20"/>
  <c r="C2254" i="20"/>
  <c r="C2190" i="20"/>
  <c r="C2191" i="20"/>
  <c r="C2116" i="20"/>
  <c r="C2115" i="20"/>
  <c r="C2035" i="20"/>
  <c r="C2036" i="20"/>
  <c r="C1955" i="20"/>
  <c r="C1956" i="20"/>
  <c r="C1908" i="20"/>
  <c r="C1907" i="20"/>
  <c r="C1827" i="20"/>
  <c r="C1828" i="20"/>
  <c r="C1795" i="20"/>
  <c r="C1796" i="20"/>
  <c r="C1716" i="20"/>
  <c r="C1715" i="20"/>
  <c r="C1611" i="20"/>
  <c r="C1610" i="20"/>
  <c r="C1612" i="20"/>
  <c r="C1560" i="20"/>
  <c r="C1561" i="20"/>
  <c r="C1481" i="20"/>
  <c r="C1480" i="20"/>
  <c r="C1401" i="20"/>
  <c r="C1400" i="20"/>
  <c r="C1337" i="20"/>
  <c r="C1336" i="20"/>
  <c r="C1256" i="20"/>
  <c r="C1257" i="20"/>
  <c r="C1177" i="20"/>
  <c r="C1176" i="20"/>
  <c r="C1128" i="20"/>
  <c r="C1129" i="20"/>
  <c r="C1022" i="20"/>
  <c r="C1021" i="20"/>
  <c r="C925" i="20"/>
  <c r="C926" i="20"/>
  <c r="C862" i="20"/>
  <c r="C861" i="20"/>
  <c r="C797" i="20"/>
  <c r="C798" i="20"/>
  <c r="C733" i="20"/>
  <c r="C734" i="20"/>
  <c r="C686" i="20"/>
  <c r="C685" i="20"/>
  <c r="C589" i="20"/>
  <c r="C590" i="20"/>
  <c r="C498" i="20"/>
  <c r="C499" i="20"/>
  <c r="C450" i="20"/>
  <c r="C451" i="20"/>
  <c r="C370" i="20"/>
  <c r="C371" i="20"/>
  <c r="C322" i="20"/>
  <c r="C323" i="20"/>
  <c r="C242" i="20"/>
  <c r="C243" i="20"/>
  <c r="C146" i="20"/>
  <c r="C147" i="20"/>
  <c r="C51" i="20"/>
  <c r="C50" i="20"/>
  <c r="C2700" i="20"/>
  <c r="C2701" i="20"/>
  <c r="C2669" i="20"/>
  <c r="C2668" i="20"/>
  <c r="C2589" i="20"/>
  <c r="C2588" i="20"/>
  <c r="C2541" i="20"/>
  <c r="C2540" i="20"/>
  <c r="C2460" i="20"/>
  <c r="C2461" i="20"/>
  <c r="C2745" i="20"/>
  <c r="C2744" i="20"/>
  <c r="C2697" i="20"/>
  <c r="C2696" i="20"/>
  <c r="C2648" i="20"/>
  <c r="C2649" i="20"/>
  <c r="C2601" i="20"/>
  <c r="C2600" i="20"/>
  <c r="C2536" i="20"/>
  <c r="C2537" i="20"/>
  <c r="C2505" i="20"/>
  <c r="C2504" i="20"/>
  <c r="C2441" i="20"/>
  <c r="C2440" i="20"/>
  <c r="C2376" i="20"/>
  <c r="C2377" i="20"/>
  <c r="C2345" i="20"/>
  <c r="C2344" i="20"/>
  <c r="C2280" i="20"/>
  <c r="C2281" i="20"/>
  <c r="C2249" i="20"/>
  <c r="C2248" i="20"/>
  <c r="C2200" i="20"/>
  <c r="C2201" i="20"/>
  <c r="C2126" i="20"/>
  <c r="C2125" i="20"/>
  <c r="C2061" i="20"/>
  <c r="C2062" i="20"/>
  <c r="C2014" i="20"/>
  <c r="C2013" i="20"/>
  <c r="C1965" i="20"/>
  <c r="C1966" i="20"/>
  <c r="C1902" i="20"/>
  <c r="C1901" i="20"/>
  <c r="C1853" i="20"/>
  <c r="C1854" i="20"/>
  <c r="C1806" i="20"/>
  <c r="C1805" i="20"/>
  <c r="C1758" i="20"/>
  <c r="C1757" i="20"/>
  <c r="C1709" i="20"/>
  <c r="C1710" i="20"/>
  <c r="C1646" i="20"/>
  <c r="C1645" i="20"/>
  <c r="C1554" i="20"/>
  <c r="C1555" i="20"/>
  <c r="C1474" i="20"/>
  <c r="C1475" i="20"/>
  <c r="C1411" i="20"/>
  <c r="C1410" i="20"/>
  <c r="C1347" i="20"/>
  <c r="C1346" i="20"/>
  <c r="C1314" i="20"/>
  <c r="C1315" i="20"/>
  <c r="C1250" i="20"/>
  <c r="C1251" i="20"/>
  <c r="C1187" i="20"/>
  <c r="C1186" i="20"/>
  <c r="C1154" i="20"/>
  <c r="C1155" i="20"/>
  <c r="C1067" i="20"/>
  <c r="C1065" i="20"/>
  <c r="C1066" i="20"/>
  <c r="C1000" i="20"/>
  <c r="C999" i="20"/>
  <c r="C952" i="20"/>
  <c r="C951" i="20"/>
  <c r="C904" i="20"/>
  <c r="C903" i="20"/>
  <c r="C840" i="20"/>
  <c r="C839" i="20"/>
  <c r="C808" i="20"/>
  <c r="C807" i="20"/>
  <c r="C743" i="20"/>
  <c r="C744" i="20"/>
  <c r="C695" i="20"/>
  <c r="C696" i="20"/>
  <c r="C647" i="20"/>
  <c r="C648" i="20"/>
  <c r="C599" i="20"/>
  <c r="C600" i="20"/>
  <c r="C552" i="20"/>
  <c r="C551" i="20"/>
  <c r="C476" i="20"/>
  <c r="C477" i="20"/>
  <c r="C429" i="20"/>
  <c r="C428" i="20"/>
  <c r="C381" i="20"/>
  <c r="C380" i="20"/>
  <c r="C317" i="20"/>
  <c r="C316" i="20"/>
  <c r="C252" i="20"/>
  <c r="C253" i="20"/>
  <c r="C220" i="20"/>
  <c r="C221" i="20"/>
  <c r="C140" i="20"/>
  <c r="C141" i="20"/>
  <c r="C61" i="20"/>
  <c r="C60" i="20"/>
  <c r="C2743" i="20"/>
  <c r="C2742" i="20"/>
  <c r="C2695" i="20"/>
  <c r="C2694" i="20"/>
  <c r="C2647" i="20"/>
  <c r="C2646" i="20"/>
  <c r="C2582" i="20"/>
  <c r="C2583" i="20"/>
  <c r="C2551" i="20"/>
  <c r="C2550" i="20"/>
  <c r="C2486" i="20"/>
  <c r="C2487" i="20"/>
  <c r="C2454" i="20"/>
  <c r="C2455" i="20"/>
  <c r="C2375" i="20"/>
  <c r="C2374" i="20"/>
  <c r="C2295" i="20"/>
  <c r="C2294" i="20"/>
  <c r="C2725" i="20"/>
  <c r="C2724" i="20"/>
  <c r="C2677" i="20"/>
  <c r="C2676" i="20"/>
  <c r="C2660" i="20"/>
  <c r="C2661" i="20"/>
  <c r="C2629" i="20"/>
  <c r="C2628" i="20"/>
  <c r="C2597" i="20"/>
  <c r="C2596" i="20"/>
  <c r="C2549" i="20"/>
  <c r="C2548" i="20"/>
  <c r="C2517" i="20"/>
  <c r="C2516" i="20"/>
  <c r="C2469" i="20"/>
  <c r="C2468" i="20"/>
  <c r="C2436" i="20"/>
  <c r="C2437" i="20"/>
  <c r="C2389" i="20"/>
  <c r="C2388" i="20"/>
  <c r="C2340" i="20"/>
  <c r="C2341" i="20"/>
  <c r="C2309" i="20"/>
  <c r="C2308" i="20"/>
  <c r="C2260" i="20"/>
  <c r="C2261" i="20"/>
  <c r="C2229" i="20"/>
  <c r="C2228" i="20"/>
  <c r="C2179" i="20"/>
  <c r="C2180" i="20"/>
  <c r="C2181" i="20"/>
  <c r="C2121" i="20"/>
  <c r="C2122" i="20"/>
  <c r="C2090" i="20"/>
  <c r="C2089" i="20"/>
  <c r="C2042" i="20"/>
  <c r="C2041" i="20"/>
  <c r="C2009" i="20"/>
  <c r="C2010" i="20"/>
  <c r="C1962" i="20"/>
  <c r="C1961" i="20"/>
  <c r="C1913" i="20"/>
  <c r="C1914" i="20"/>
  <c r="C1881" i="20"/>
  <c r="C1882" i="20"/>
  <c r="C1818" i="20"/>
  <c r="C1817" i="20"/>
  <c r="C2739" i="20"/>
  <c r="C2738" i="20"/>
  <c r="C2706" i="20"/>
  <c r="C2707" i="20"/>
  <c r="C2675" i="20"/>
  <c r="C2674" i="20"/>
  <c r="C2642" i="20"/>
  <c r="C2643" i="20"/>
  <c r="C2611" i="20"/>
  <c r="C2610" i="20"/>
  <c r="C2579" i="20"/>
  <c r="C2578" i="20"/>
  <c r="C2547" i="20"/>
  <c r="C2546" i="20"/>
  <c r="C2531" i="20"/>
  <c r="C2530" i="20"/>
  <c r="C2515" i="20"/>
  <c r="C2514" i="20"/>
  <c r="C2499" i="20"/>
  <c r="C2498" i="20"/>
  <c r="C2483" i="20"/>
  <c r="C2482" i="20"/>
  <c r="C2466" i="20"/>
  <c r="C2467" i="20"/>
  <c r="C2450" i="20"/>
  <c r="C2451" i="20"/>
  <c r="C2434" i="20"/>
  <c r="C2435" i="20"/>
  <c r="C2418" i="20"/>
  <c r="C2419" i="20"/>
  <c r="C2403" i="20"/>
  <c r="C2402" i="20"/>
  <c r="C2386" i="20"/>
  <c r="C2387" i="20"/>
  <c r="C2370" i="20"/>
  <c r="C2371" i="20"/>
  <c r="C2355" i="20"/>
  <c r="C2354" i="20"/>
  <c r="C2338" i="20"/>
  <c r="C2339" i="20"/>
  <c r="C2323" i="20"/>
  <c r="C2322" i="20"/>
  <c r="C2306" i="20"/>
  <c r="C2307" i="20"/>
  <c r="C2290" i="20"/>
  <c r="C2291" i="20"/>
  <c r="C2275" i="20"/>
  <c r="C2274" i="20"/>
  <c r="C2259" i="20"/>
  <c r="C2258" i="20"/>
  <c r="C2243" i="20"/>
  <c r="C2242" i="20"/>
  <c r="C2227" i="20"/>
  <c r="C2226" i="20"/>
  <c r="C2210" i="20"/>
  <c r="C2211" i="20"/>
  <c r="C2195" i="20"/>
  <c r="C2194" i="20"/>
  <c r="C2177" i="20"/>
  <c r="C2176" i="20"/>
  <c r="C2178" i="20"/>
  <c r="C2152" i="20"/>
  <c r="C2154" i="20"/>
  <c r="C2153" i="20"/>
  <c r="C2136" i="20"/>
  <c r="C2135" i="20"/>
  <c r="C2120" i="20"/>
  <c r="C2119" i="20"/>
  <c r="C2104" i="20"/>
  <c r="C2103" i="20"/>
  <c r="C2088" i="20"/>
  <c r="C2087" i="20"/>
  <c r="C2071" i="20"/>
  <c r="C2072" i="20"/>
  <c r="C2056" i="20"/>
  <c r="C2055" i="20"/>
  <c r="C2040" i="20"/>
  <c r="C2039" i="20"/>
  <c r="C2023" i="20"/>
  <c r="C2024" i="20"/>
  <c r="C2007" i="20"/>
  <c r="C2008" i="20"/>
  <c r="C1991" i="20"/>
  <c r="C1992" i="20"/>
  <c r="C1975" i="20"/>
  <c r="C1976" i="20"/>
  <c r="C1959" i="20"/>
  <c r="C1960" i="20"/>
  <c r="C1944" i="20"/>
  <c r="C1943" i="20"/>
  <c r="C1927" i="20"/>
  <c r="C1928" i="20"/>
  <c r="C1911" i="20"/>
  <c r="C1912" i="20"/>
  <c r="C1895" i="20"/>
  <c r="C1896" i="20"/>
  <c r="C1879" i="20"/>
  <c r="C1880" i="20"/>
  <c r="C1864" i="20"/>
  <c r="C1863" i="20"/>
  <c r="C1848" i="20"/>
  <c r="C1847" i="20"/>
  <c r="C1831" i="20"/>
  <c r="C1832" i="20"/>
  <c r="C1815" i="20"/>
  <c r="C1816" i="20"/>
  <c r="C1799" i="20"/>
  <c r="C1800" i="20"/>
  <c r="C1784" i="20"/>
  <c r="C1783" i="20"/>
  <c r="C1767" i="20"/>
  <c r="C1768" i="20"/>
  <c r="C1752" i="20"/>
  <c r="C1751" i="20"/>
  <c r="C1736" i="20"/>
  <c r="C1735" i="20"/>
  <c r="C1720" i="20"/>
  <c r="C1719" i="20"/>
  <c r="C1703" i="20"/>
  <c r="C1704" i="20"/>
  <c r="C1688" i="20"/>
  <c r="C1687" i="20"/>
  <c r="C1672" i="20"/>
  <c r="C1671" i="20"/>
  <c r="C1655" i="20"/>
  <c r="C1656" i="20"/>
  <c r="C1640" i="20"/>
  <c r="C1639" i="20"/>
  <c r="C1616" i="20"/>
  <c r="C1618" i="20"/>
  <c r="C1617" i="20"/>
  <c r="C1596" i="20"/>
  <c r="C1597" i="20"/>
  <c r="C1580" i="20"/>
  <c r="C1581" i="20"/>
  <c r="C1565" i="20"/>
  <c r="C1564" i="20"/>
  <c r="C1549" i="20"/>
  <c r="C1548" i="20"/>
  <c r="C1533" i="20"/>
  <c r="C1532" i="20"/>
  <c r="C1516" i="20"/>
  <c r="C1517" i="20"/>
  <c r="C1500" i="20"/>
  <c r="C1501" i="20"/>
  <c r="C1485" i="20"/>
  <c r="C1484" i="20"/>
  <c r="C1469" i="20"/>
  <c r="C1468" i="20"/>
  <c r="C1453" i="20"/>
  <c r="C1452" i="20"/>
  <c r="C1437" i="20"/>
  <c r="C1436" i="20"/>
  <c r="C1420" i="20"/>
  <c r="C1421" i="20"/>
  <c r="C1405" i="20"/>
  <c r="C1404" i="20"/>
  <c r="C1388" i="20"/>
  <c r="C1389" i="20"/>
  <c r="C1373" i="20"/>
  <c r="C1372" i="20"/>
  <c r="C1356" i="20"/>
  <c r="C1357" i="20"/>
  <c r="C1341" i="20"/>
  <c r="C1340" i="20"/>
  <c r="C1325" i="20"/>
  <c r="C1324" i="20"/>
  <c r="C1308" i="20"/>
  <c r="C1309" i="20"/>
  <c r="C1293" i="20"/>
  <c r="C1292" i="20"/>
  <c r="C1276" i="20"/>
  <c r="C1277" i="20"/>
  <c r="C1261" i="20"/>
  <c r="C1260" i="20"/>
  <c r="C1244" i="20"/>
  <c r="C1245" i="20"/>
  <c r="C1229" i="20"/>
  <c r="C1228" i="20"/>
  <c r="C1213" i="20"/>
  <c r="C1212" i="20"/>
  <c r="C1196" i="20"/>
  <c r="C1197" i="20"/>
  <c r="C1181" i="20"/>
  <c r="C1180" i="20"/>
  <c r="C1165" i="20"/>
  <c r="C1164" i="20"/>
  <c r="C1149" i="20"/>
  <c r="C1148" i="20"/>
  <c r="C1132" i="20"/>
  <c r="C1133" i="20"/>
  <c r="C1117" i="20"/>
  <c r="C1116" i="20"/>
  <c r="C1100" i="20"/>
  <c r="C1101" i="20"/>
  <c r="C1082" i="20"/>
  <c r="C1080" i="20"/>
  <c r="C1081" i="20"/>
  <c r="C1057" i="20"/>
  <c r="C1058" i="20"/>
  <c r="C1042" i="20"/>
  <c r="C1041" i="20"/>
  <c r="C1025" i="20"/>
  <c r="C1026" i="20"/>
  <c r="C1009" i="20"/>
  <c r="C1010" i="20"/>
  <c r="C994" i="20"/>
  <c r="C993" i="20"/>
  <c r="C978" i="20"/>
  <c r="C977" i="20"/>
  <c r="C961" i="20"/>
  <c r="C962" i="20"/>
  <c r="C946" i="20"/>
  <c r="C945" i="20"/>
  <c r="C929" i="20"/>
  <c r="C930" i="20"/>
  <c r="C914" i="20"/>
  <c r="C913" i="20"/>
  <c r="C897" i="20"/>
  <c r="C898" i="20"/>
  <c r="C881" i="20"/>
  <c r="C882" i="20"/>
  <c r="C865" i="20"/>
  <c r="C866" i="20"/>
  <c r="C849" i="20"/>
  <c r="C850" i="20"/>
  <c r="C833" i="20"/>
  <c r="C834" i="20"/>
  <c r="C818" i="20"/>
  <c r="C817" i="20"/>
  <c r="C801" i="20"/>
  <c r="C802" i="20"/>
  <c r="C786" i="20"/>
  <c r="C785" i="20"/>
  <c r="C769" i="20"/>
  <c r="C770" i="20"/>
  <c r="C753" i="20"/>
  <c r="C754" i="20"/>
  <c r="C737" i="20"/>
  <c r="C738" i="20"/>
  <c r="C721" i="20"/>
  <c r="C722" i="20"/>
  <c r="C705" i="20"/>
  <c r="C706" i="20"/>
  <c r="C689" i="20"/>
  <c r="C690" i="20"/>
  <c r="C673" i="20"/>
  <c r="C674" i="20"/>
  <c r="C658" i="20"/>
  <c r="C657" i="20"/>
  <c r="C642" i="20"/>
  <c r="C641" i="20"/>
  <c r="C625" i="20"/>
  <c r="C626" i="20"/>
  <c r="C610" i="20"/>
  <c r="C609" i="20"/>
  <c r="C593" i="20"/>
  <c r="C594" i="20"/>
  <c r="C577" i="20"/>
  <c r="C578" i="20"/>
  <c r="C561" i="20"/>
  <c r="C562" i="20"/>
  <c r="C544" i="20"/>
  <c r="C546" i="20"/>
  <c r="C545" i="20"/>
  <c r="C522" i="20"/>
  <c r="C521" i="20"/>
  <c r="C520" i="20"/>
  <c r="C503" i="20"/>
  <c r="C502" i="20"/>
  <c r="C486" i="20"/>
  <c r="C487" i="20"/>
  <c r="C470" i="20"/>
  <c r="C471" i="20"/>
  <c r="C454" i="20"/>
  <c r="C455" i="20"/>
  <c r="C438" i="20"/>
  <c r="C439" i="20"/>
  <c r="C422" i="20"/>
  <c r="C423" i="20"/>
  <c r="C407" i="20"/>
  <c r="C406" i="20"/>
  <c r="C391" i="20"/>
  <c r="C390" i="20"/>
  <c r="C374" i="20"/>
  <c r="C375" i="20"/>
  <c r="C358" i="20"/>
  <c r="C359" i="20"/>
  <c r="C343" i="20"/>
  <c r="C342" i="20"/>
  <c r="C327" i="20"/>
  <c r="C326" i="20"/>
  <c r="C311" i="20"/>
  <c r="C310" i="20"/>
  <c r="C294" i="20"/>
  <c r="C295" i="20"/>
  <c r="C279" i="20"/>
  <c r="C278" i="20"/>
  <c r="C263" i="20"/>
  <c r="C262" i="20"/>
  <c r="C247" i="20"/>
  <c r="C246" i="20"/>
  <c r="C230" i="20"/>
  <c r="C231" i="20"/>
  <c r="C215" i="20"/>
  <c r="C214" i="20"/>
  <c r="C198" i="20"/>
  <c r="C199" i="20"/>
  <c r="C183" i="20"/>
  <c r="C182" i="20"/>
  <c r="C167" i="20"/>
  <c r="C166" i="20"/>
  <c r="C150" i="20"/>
  <c r="C151" i="20"/>
  <c r="C134" i="20"/>
  <c r="C135" i="20"/>
  <c r="C119" i="20"/>
  <c r="C118" i="20"/>
  <c r="C102" i="20"/>
  <c r="C103" i="20"/>
  <c r="C87" i="20"/>
  <c r="C86" i="20"/>
  <c r="C71" i="20"/>
  <c r="C70" i="20"/>
  <c r="C55" i="20"/>
  <c r="C54" i="20"/>
  <c r="C38" i="20"/>
  <c r="C39" i="20"/>
  <c r="C23" i="20"/>
  <c r="C22" i="20"/>
  <c r="C7" i="20"/>
  <c r="C6" i="20"/>
  <c r="C2638" i="20"/>
  <c r="C2639" i="20"/>
  <c r="C2558" i="20"/>
  <c r="C2559" i="20"/>
  <c r="C2478" i="20"/>
  <c r="C2479" i="20"/>
  <c r="C2431" i="20"/>
  <c r="C2430" i="20"/>
  <c r="C2334" i="20"/>
  <c r="C2335" i="20"/>
  <c r="C2270" i="20"/>
  <c r="C2271" i="20"/>
  <c r="C2223" i="20"/>
  <c r="C2222" i="20"/>
  <c r="C2131" i="20"/>
  <c r="C2132" i="20"/>
  <c r="C2052" i="20"/>
  <c r="C2051" i="20"/>
  <c r="C2004" i="20"/>
  <c r="C2003" i="20"/>
  <c r="C1924" i="20"/>
  <c r="C1923" i="20"/>
  <c r="C1844" i="20"/>
  <c r="C1843" i="20"/>
  <c r="C1780" i="20"/>
  <c r="C1779" i="20"/>
  <c r="C1684" i="20"/>
  <c r="C1683" i="20"/>
  <c r="C1593" i="20"/>
  <c r="C1592" i="20"/>
  <c r="C1513" i="20"/>
  <c r="C1512" i="20"/>
  <c r="C1465" i="20"/>
  <c r="C1464" i="20"/>
  <c r="C1368" i="20"/>
  <c r="C1369" i="20"/>
  <c r="C1288" i="20"/>
  <c r="C1289" i="20"/>
  <c r="C1240" i="20"/>
  <c r="C1241" i="20"/>
  <c r="C1160" i="20"/>
  <c r="C1161" i="20"/>
  <c r="C1075" i="20"/>
  <c r="C1076" i="20"/>
  <c r="C1074" i="20"/>
  <c r="C1006" i="20"/>
  <c r="C1005" i="20"/>
  <c r="C942" i="20"/>
  <c r="C941" i="20"/>
  <c r="C893" i="20"/>
  <c r="C894" i="20"/>
  <c r="C813" i="20"/>
  <c r="C814" i="20"/>
  <c r="C717" i="20"/>
  <c r="C718" i="20"/>
  <c r="C653" i="20"/>
  <c r="C654" i="20"/>
  <c r="C574" i="20"/>
  <c r="C573" i="20"/>
  <c r="C483" i="20"/>
  <c r="C482" i="20"/>
  <c r="C435" i="20"/>
  <c r="C434" i="20"/>
  <c r="C355" i="20"/>
  <c r="C354" i="20"/>
  <c r="C306" i="20"/>
  <c r="C307" i="20"/>
  <c r="C226" i="20"/>
  <c r="C227" i="20"/>
  <c r="C162" i="20"/>
  <c r="C163" i="20"/>
  <c r="C66" i="20"/>
  <c r="C67" i="20"/>
  <c r="C2717" i="20"/>
  <c r="C2716" i="20"/>
  <c r="C2653" i="20"/>
  <c r="C2652" i="20"/>
  <c r="C2556" i="20"/>
  <c r="C2557" i="20"/>
  <c r="C2396" i="20"/>
  <c r="C2397" i="20"/>
  <c r="C2728" i="20"/>
  <c r="C2729" i="20"/>
  <c r="C2664" i="20"/>
  <c r="C2665" i="20"/>
  <c r="C2617" i="20"/>
  <c r="C2616" i="20"/>
  <c r="C2584" i="20"/>
  <c r="C2585" i="20"/>
  <c r="C2521" i="20"/>
  <c r="C2520" i="20"/>
  <c r="C2457" i="20"/>
  <c r="C2456" i="20"/>
  <c r="C2425" i="20"/>
  <c r="C2424" i="20"/>
  <c r="C2361" i="20"/>
  <c r="C2360" i="20"/>
  <c r="C2297" i="20"/>
  <c r="C2296" i="20"/>
  <c r="C2264" i="20"/>
  <c r="C2265" i="20"/>
  <c r="C2142" i="20"/>
  <c r="C2141" i="20"/>
  <c r="C2094" i="20"/>
  <c r="C2093" i="20"/>
  <c r="C2045" i="20"/>
  <c r="C2046" i="20"/>
  <c r="C1981" i="20"/>
  <c r="C1982" i="20"/>
  <c r="C1917" i="20"/>
  <c r="C1918" i="20"/>
  <c r="C1870" i="20"/>
  <c r="C1869" i="20"/>
  <c r="C1789" i="20"/>
  <c r="C1790" i="20"/>
  <c r="C1725" i="20"/>
  <c r="C1726" i="20"/>
  <c r="C1678" i="20"/>
  <c r="C1677" i="20"/>
  <c r="C1627" i="20"/>
  <c r="C1626" i="20"/>
  <c r="C1625" i="20"/>
  <c r="C1571" i="20"/>
  <c r="C1570" i="20"/>
  <c r="C1539" i="20"/>
  <c r="C1538" i="20"/>
  <c r="C1490" i="20"/>
  <c r="C1491" i="20"/>
  <c r="C1426" i="20"/>
  <c r="C1427" i="20"/>
  <c r="C1395" i="20"/>
  <c r="C1394" i="20"/>
  <c r="C1331" i="20"/>
  <c r="C1330" i="20"/>
  <c r="C1267" i="20"/>
  <c r="C1266" i="20"/>
  <c r="C1235" i="20"/>
  <c r="C1234" i="20"/>
  <c r="C1170" i="20"/>
  <c r="C1171" i="20"/>
  <c r="C1122" i="20"/>
  <c r="C1123" i="20"/>
  <c r="C1090" i="20"/>
  <c r="C1091" i="20"/>
  <c r="C1089" i="20"/>
  <c r="C1016" i="20"/>
  <c r="C1015" i="20"/>
  <c r="C968" i="20"/>
  <c r="C967" i="20"/>
  <c r="C919" i="20"/>
  <c r="C920" i="20"/>
  <c r="C855" i="20"/>
  <c r="C856" i="20"/>
  <c r="C792" i="20"/>
  <c r="C791" i="20"/>
  <c r="C728" i="20"/>
  <c r="C727" i="20"/>
  <c r="C680" i="20"/>
  <c r="C679" i="20"/>
  <c r="C632" i="20"/>
  <c r="C631" i="20"/>
  <c r="C584" i="20"/>
  <c r="C583" i="20"/>
  <c r="C529" i="20"/>
  <c r="C530" i="20"/>
  <c r="C531" i="20"/>
  <c r="C460" i="20"/>
  <c r="C461" i="20"/>
  <c r="C397" i="20"/>
  <c r="C396" i="20"/>
  <c r="C365" i="20"/>
  <c r="C364" i="20"/>
  <c r="C301" i="20"/>
  <c r="C300" i="20"/>
  <c r="C237" i="20"/>
  <c r="C236" i="20"/>
  <c r="C205" i="20"/>
  <c r="C204" i="20"/>
  <c r="C156" i="20"/>
  <c r="C157" i="20"/>
  <c r="C45" i="20"/>
  <c r="C44" i="20"/>
  <c r="C2727" i="20"/>
  <c r="C2726" i="20"/>
  <c r="C2662" i="20"/>
  <c r="C2663" i="20"/>
  <c r="C2631" i="20"/>
  <c r="C2630" i="20"/>
  <c r="C2567" i="20"/>
  <c r="C2566" i="20"/>
  <c r="C2518" i="20"/>
  <c r="C2519" i="20"/>
  <c r="C2471" i="20"/>
  <c r="C2470" i="20"/>
  <c r="C2423" i="20"/>
  <c r="C2422" i="20"/>
  <c r="C2390" i="20"/>
  <c r="C2391" i="20"/>
  <c r="C2311" i="20"/>
  <c r="C2310" i="20"/>
  <c r="C2740" i="20"/>
  <c r="C2741" i="20"/>
  <c r="C2693" i="20"/>
  <c r="C2692" i="20"/>
  <c r="C2613" i="20"/>
  <c r="C2612" i="20"/>
  <c r="C2581" i="20"/>
  <c r="C2580" i="20"/>
  <c r="C2533" i="20"/>
  <c r="C2532" i="20"/>
  <c r="C2485" i="20"/>
  <c r="C2484" i="20"/>
  <c r="C2452" i="20"/>
  <c r="C2453" i="20"/>
  <c r="C2404" i="20"/>
  <c r="C2405" i="20"/>
  <c r="C2373" i="20"/>
  <c r="C2372" i="20"/>
  <c r="C2325" i="20"/>
  <c r="C2324" i="20"/>
  <c r="C2277" i="20"/>
  <c r="C2276" i="20"/>
  <c r="C2244" i="20"/>
  <c r="C2245" i="20"/>
  <c r="C2197" i="20"/>
  <c r="C2196" i="20"/>
  <c r="C2155" i="20"/>
  <c r="C2156" i="20"/>
  <c r="C2157" i="20"/>
  <c r="C2106" i="20"/>
  <c r="C2105" i="20"/>
  <c r="C2074" i="20"/>
  <c r="C2073" i="20"/>
  <c r="C2025" i="20"/>
  <c r="C2026" i="20"/>
  <c r="C1978" i="20"/>
  <c r="C1977" i="20"/>
  <c r="C1945" i="20"/>
  <c r="C1946" i="20"/>
  <c r="C1898" i="20"/>
  <c r="C1897" i="20"/>
  <c r="C1802" i="20"/>
  <c r="C1801" i="20"/>
  <c r="C2722" i="20"/>
  <c r="C2723" i="20"/>
  <c r="C2690" i="20"/>
  <c r="C2691" i="20"/>
  <c r="C2659" i="20"/>
  <c r="C2658" i="20"/>
  <c r="C2627" i="20"/>
  <c r="C2626" i="20"/>
  <c r="C2594" i="20"/>
  <c r="C2595" i="20"/>
  <c r="C2562" i="20"/>
  <c r="C2563" i="20"/>
  <c r="C2737" i="20"/>
  <c r="C2736" i="20"/>
  <c r="C2720" i="20"/>
  <c r="C2721" i="20"/>
  <c r="C2705" i="20"/>
  <c r="C2704" i="20"/>
  <c r="C2688" i="20"/>
  <c r="C2689" i="20"/>
  <c r="C2672" i="20"/>
  <c r="C2673" i="20"/>
  <c r="C2656" i="20"/>
  <c r="C2657" i="20"/>
  <c r="C2641" i="20"/>
  <c r="C2640" i="20"/>
  <c r="C2624" i="20"/>
  <c r="C2625" i="20"/>
  <c r="C2608" i="20"/>
  <c r="C2609" i="20"/>
  <c r="C2593" i="20"/>
  <c r="C2592" i="20"/>
  <c r="C2577" i="20"/>
  <c r="C2576" i="20"/>
  <c r="C2561" i="20"/>
  <c r="C2560" i="20"/>
  <c r="C2545" i="20"/>
  <c r="C2544" i="20"/>
  <c r="C2528" i="20"/>
  <c r="C2529" i="20"/>
  <c r="C2512" i="20"/>
  <c r="C2513" i="20"/>
  <c r="C2496" i="20"/>
  <c r="C2497" i="20"/>
  <c r="C2481" i="20"/>
  <c r="C2480" i="20"/>
  <c r="C2465" i="20"/>
  <c r="C2464" i="20"/>
  <c r="C2449" i="20"/>
  <c r="C2448" i="20"/>
  <c r="C2432" i="20"/>
  <c r="C2433" i="20"/>
  <c r="C2416" i="20"/>
  <c r="C2417" i="20"/>
  <c r="C2401" i="20"/>
  <c r="C2400" i="20"/>
  <c r="C2384" i="20"/>
  <c r="C2385" i="20"/>
  <c r="C2369" i="20"/>
  <c r="C2368" i="20"/>
  <c r="C2353" i="20"/>
  <c r="C2352" i="20"/>
  <c r="C2337" i="20"/>
  <c r="C2336" i="20"/>
  <c r="C2320" i="20"/>
  <c r="C2321" i="20"/>
  <c r="C2305" i="20"/>
  <c r="C2304" i="20"/>
  <c r="C2288" i="20"/>
  <c r="C2289" i="20"/>
  <c r="C2272" i="20"/>
  <c r="C2273" i="20"/>
  <c r="C2256" i="20"/>
  <c r="C2257" i="20"/>
  <c r="C2241" i="20"/>
  <c r="C2240" i="20"/>
  <c r="C2225" i="20"/>
  <c r="C2224" i="20"/>
  <c r="C2208" i="20"/>
  <c r="C2209" i="20"/>
  <c r="C2192" i="20"/>
  <c r="C2193" i="20"/>
  <c r="C2173" i="20"/>
  <c r="C2174" i="20"/>
  <c r="C2175" i="20"/>
  <c r="C2149" i="20"/>
  <c r="C2150" i="20"/>
  <c r="C2151" i="20"/>
  <c r="C2133" i="20"/>
  <c r="C2134" i="20"/>
  <c r="C2118" i="20"/>
  <c r="C2117" i="20"/>
  <c r="C2101" i="20"/>
  <c r="C2102" i="20"/>
  <c r="C2085" i="20"/>
  <c r="C2086" i="20"/>
  <c r="C2070" i="20"/>
  <c r="C2069" i="20"/>
  <c r="C2053" i="20"/>
  <c r="C2054" i="20"/>
  <c r="C2038" i="20"/>
  <c r="C2037" i="20"/>
  <c r="C2022" i="20"/>
  <c r="C2021" i="20"/>
  <c r="C2006" i="20"/>
  <c r="C2005" i="20"/>
  <c r="C1990" i="20"/>
  <c r="C1989" i="20"/>
  <c r="C1974" i="20"/>
  <c r="C1973" i="20"/>
  <c r="C1958" i="20"/>
  <c r="C1957" i="20"/>
  <c r="C1942" i="20"/>
  <c r="C1941" i="20"/>
  <c r="C1925" i="20"/>
  <c r="C1926" i="20"/>
  <c r="C1910" i="20"/>
  <c r="C1909" i="20"/>
  <c r="C1893" i="20"/>
  <c r="C1894" i="20"/>
  <c r="C1878" i="20"/>
  <c r="C1877" i="20"/>
  <c r="C1862" i="20"/>
  <c r="C1861" i="20"/>
  <c r="C1845" i="20"/>
  <c r="C1846" i="20"/>
  <c r="C1830" i="20"/>
  <c r="C1829" i="20"/>
  <c r="C1813" i="20"/>
  <c r="C1814" i="20"/>
  <c r="C1798" i="20"/>
  <c r="C1797" i="20"/>
  <c r="C1781" i="20"/>
  <c r="C1782" i="20"/>
  <c r="C1765" i="20"/>
  <c r="C1766" i="20"/>
  <c r="C1750" i="20"/>
  <c r="C1749" i="20"/>
  <c r="C1734" i="20"/>
  <c r="C1733" i="20"/>
  <c r="C1718" i="20"/>
  <c r="C1717" i="20"/>
  <c r="C1702" i="20"/>
  <c r="C1701" i="20"/>
  <c r="C1685" i="20"/>
  <c r="C1686" i="20"/>
  <c r="C1669" i="20"/>
  <c r="C1670" i="20"/>
  <c r="C1654" i="20"/>
  <c r="C1653" i="20"/>
  <c r="C1637" i="20"/>
  <c r="C1638" i="20"/>
  <c r="C1613" i="20"/>
  <c r="C1614" i="20"/>
  <c r="C1615" i="20"/>
  <c r="C1595" i="20"/>
  <c r="C1594" i="20"/>
  <c r="C1579" i="20"/>
  <c r="C1578" i="20"/>
  <c r="C1563" i="20"/>
  <c r="C1562" i="20"/>
  <c r="C1547" i="20"/>
  <c r="C1546" i="20"/>
  <c r="C1530" i="20"/>
  <c r="C1531" i="20"/>
  <c r="C1514" i="20"/>
  <c r="C1515" i="20"/>
  <c r="C1498" i="20"/>
  <c r="C1499" i="20"/>
  <c r="C1482" i="20"/>
  <c r="C1483" i="20"/>
  <c r="C1466" i="20"/>
  <c r="C1467" i="20"/>
  <c r="C1450" i="20"/>
  <c r="C1451" i="20"/>
  <c r="C1435" i="20"/>
  <c r="C1434" i="20"/>
  <c r="C1418" i="20"/>
  <c r="C1419" i="20"/>
  <c r="C1403" i="20"/>
  <c r="C1402" i="20"/>
  <c r="C1386" i="20"/>
  <c r="C1387" i="20"/>
  <c r="C1370" i="20"/>
  <c r="C1371" i="20"/>
  <c r="C1355" i="20"/>
  <c r="C1354" i="20"/>
  <c r="C1339" i="20"/>
  <c r="C1338" i="20"/>
  <c r="C1322" i="20"/>
  <c r="C1323" i="20"/>
  <c r="C1306" i="20"/>
  <c r="C1307" i="20"/>
  <c r="C1290" i="20"/>
  <c r="C1291" i="20"/>
  <c r="C1274" i="20"/>
  <c r="C1275" i="20"/>
  <c r="C1258" i="20"/>
  <c r="C1259" i="20"/>
  <c r="C1242" i="20"/>
  <c r="C1243" i="20"/>
  <c r="C1226" i="20"/>
  <c r="C1227" i="20"/>
  <c r="C1210" i="20"/>
  <c r="C1211" i="20"/>
  <c r="C1194" i="20"/>
  <c r="C1195" i="20"/>
  <c r="C1178" i="20"/>
  <c r="C1179" i="20"/>
  <c r="C1162" i="20"/>
  <c r="C1163" i="20"/>
  <c r="C1146" i="20"/>
  <c r="C1147" i="20"/>
  <c r="C1131" i="20"/>
  <c r="C1130" i="20"/>
  <c r="C1115" i="20"/>
  <c r="C1114" i="20"/>
  <c r="C1098" i="20"/>
  <c r="C1099" i="20"/>
  <c r="C1079" i="20"/>
  <c r="C1078" i="20"/>
  <c r="C1077" i="20"/>
  <c r="C1055" i="20"/>
  <c r="C1056" i="20"/>
  <c r="C1040" i="20"/>
  <c r="C1039" i="20"/>
  <c r="C1024" i="20"/>
  <c r="C1023" i="20"/>
  <c r="C1008" i="20"/>
  <c r="C1007" i="20"/>
  <c r="C991" i="20"/>
  <c r="C992" i="20"/>
  <c r="C976" i="20"/>
  <c r="C975" i="20"/>
  <c r="C960" i="20"/>
  <c r="C959" i="20"/>
  <c r="C944" i="20"/>
  <c r="C943" i="20"/>
  <c r="C927" i="20"/>
  <c r="C928" i="20"/>
  <c r="C911" i="20"/>
  <c r="C912" i="20"/>
  <c r="C896" i="20"/>
  <c r="C895" i="20"/>
  <c r="C879" i="20"/>
  <c r="C880" i="20"/>
  <c r="C864" i="20"/>
  <c r="C863" i="20"/>
  <c r="C847" i="20"/>
  <c r="C848" i="20"/>
  <c r="C832" i="20"/>
  <c r="C831" i="20"/>
  <c r="C816" i="20"/>
  <c r="C815" i="20"/>
  <c r="C799" i="20"/>
  <c r="C800" i="20"/>
  <c r="C784" i="20"/>
  <c r="C783" i="20"/>
  <c r="C768" i="20"/>
  <c r="C767" i="20"/>
  <c r="C752" i="20"/>
  <c r="C751" i="20"/>
  <c r="C735" i="20"/>
  <c r="C736" i="20"/>
  <c r="C719" i="20"/>
  <c r="C720" i="20"/>
  <c r="C704" i="20"/>
  <c r="C703" i="20"/>
  <c r="C688" i="20"/>
  <c r="C687" i="20"/>
  <c r="C671" i="20"/>
  <c r="C672" i="20"/>
  <c r="C656" i="20"/>
  <c r="C655" i="20"/>
  <c r="C639" i="20"/>
  <c r="C640" i="20"/>
  <c r="C623" i="20"/>
  <c r="C624" i="20"/>
  <c r="C608" i="20"/>
  <c r="C607" i="20"/>
  <c r="C591" i="20"/>
  <c r="C592" i="20"/>
  <c r="C576" i="20"/>
  <c r="C575" i="20"/>
  <c r="C559" i="20"/>
  <c r="C560" i="20"/>
  <c r="C543" i="20"/>
  <c r="C542" i="20"/>
  <c r="C541" i="20"/>
  <c r="C518" i="20"/>
  <c r="C519" i="20"/>
  <c r="C517" i="20"/>
  <c r="C501" i="20"/>
  <c r="C500" i="20"/>
  <c r="C484" i="20"/>
  <c r="C485" i="20"/>
  <c r="C468" i="20"/>
  <c r="C469" i="20"/>
  <c r="C453" i="20"/>
  <c r="C452" i="20"/>
  <c r="C436" i="20"/>
  <c r="C437" i="20"/>
  <c r="C421" i="20"/>
  <c r="C420" i="20"/>
  <c r="C404" i="20"/>
  <c r="C405" i="20"/>
  <c r="C389" i="20"/>
  <c r="C388" i="20"/>
  <c r="C373" i="20"/>
  <c r="C372" i="20"/>
  <c r="C357" i="20"/>
  <c r="C356" i="20"/>
  <c r="C341" i="20"/>
  <c r="C340" i="20"/>
  <c r="C325" i="20"/>
  <c r="C324" i="20"/>
  <c r="C309" i="20"/>
  <c r="C308" i="20"/>
  <c r="C293" i="20"/>
  <c r="C292" i="20"/>
  <c r="C277" i="20"/>
  <c r="C276" i="20"/>
  <c r="C261" i="20"/>
  <c r="C260" i="20"/>
  <c r="C244" i="20"/>
  <c r="C245" i="20"/>
  <c r="C229" i="20"/>
  <c r="C228" i="20"/>
  <c r="C212" i="20"/>
  <c r="C213" i="20"/>
  <c r="C197" i="20"/>
  <c r="C196" i="20"/>
  <c r="C181" i="20"/>
  <c r="C180" i="20"/>
  <c r="C165" i="20"/>
  <c r="C164" i="20"/>
  <c r="C148" i="20"/>
  <c r="C149" i="20"/>
  <c r="C133" i="20"/>
  <c r="C132" i="20"/>
  <c r="C117" i="20"/>
  <c r="C116" i="20"/>
  <c r="C101" i="20"/>
  <c r="C100" i="20"/>
  <c r="C85" i="20"/>
  <c r="C84" i="20"/>
  <c r="C68" i="20"/>
  <c r="C69" i="20"/>
  <c r="C52" i="20"/>
  <c r="C53" i="20"/>
  <c r="C37" i="20"/>
  <c r="C36" i="20"/>
  <c r="C21" i="20"/>
  <c r="C20" i="20"/>
  <c r="C4" i="20"/>
  <c r="C5" i="20"/>
  <c r="H2757" i="20"/>
  <c r="I2757" i="20"/>
  <c r="J2757" i="20" s="1"/>
  <c r="H2773" i="20"/>
  <c r="I2773" i="20"/>
  <c r="J2773" i="20" s="1"/>
  <c r="H2766" i="20"/>
  <c r="I2766" i="20"/>
  <c r="J2766" i="20" s="1"/>
  <c r="I2752" i="20"/>
  <c r="J2752" i="20" s="1"/>
  <c r="H2752" i="20"/>
  <c r="H2756" i="20"/>
  <c r="I2756" i="20"/>
  <c r="J2756" i="20" s="1"/>
  <c r="H2753" i="20"/>
  <c r="I2753" i="20"/>
  <c r="J2753" i="20" s="1"/>
  <c r="H2774" i="20"/>
  <c r="I2774" i="20"/>
  <c r="J2774" i="20" s="1"/>
  <c r="H2761" i="20"/>
  <c r="I2761" i="20"/>
  <c r="J2761" i="20" s="1"/>
  <c r="H2758" i="20"/>
  <c r="I2758" i="20"/>
  <c r="J2758" i="20" s="1"/>
  <c r="I2748" i="20"/>
  <c r="J2748" i="20" s="1"/>
  <c r="H2748" i="20"/>
  <c r="I2767" i="20"/>
  <c r="J2767" i="20" s="1"/>
  <c r="H2767" i="20"/>
  <c r="H2763" i="20"/>
  <c r="I2763" i="20"/>
  <c r="J2763" i="20" s="1"/>
  <c r="H2746" i="20"/>
  <c r="I2746" i="20"/>
  <c r="J2746" i="20" s="1"/>
  <c r="H2750" i="20"/>
  <c r="I2750" i="20"/>
  <c r="J2750" i="20" s="1"/>
  <c r="H2777" i="20"/>
  <c r="I2777" i="20"/>
  <c r="J2777" i="20" s="1"/>
  <c r="I2764" i="20"/>
  <c r="J2764" i="20" s="1"/>
  <c r="H2764" i="20"/>
  <c r="I2751" i="20"/>
  <c r="J2751" i="20" s="1"/>
  <c r="H2751" i="20"/>
  <c r="H2747" i="20"/>
  <c r="I2747" i="20"/>
  <c r="J2747" i="20" s="1"/>
  <c r="H2762" i="20"/>
  <c r="I2762" i="20"/>
  <c r="J2762" i="20" s="1"/>
  <c r="H2769" i="20"/>
  <c r="I2769" i="20"/>
  <c r="J2769" i="20" s="1"/>
  <c r="H2765" i="20"/>
  <c r="I2765" i="20"/>
  <c r="J2765" i="20" s="1"/>
  <c r="H2760" i="20"/>
  <c r="I2760" i="20"/>
  <c r="J2760" i="20" s="1"/>
  <c r="I2771" i="20"/>
  <c r="J2771" i="20" s="1"/>
  <c r="H2771" i="20"/>
  <c r="H2754" i="20"/>
  <c r="I2754" i="20"/>
  <c r="J2754" i="20" s="1"/>
  <c r="I2768" i="20"/>
  <c r="J2768" i="20" s="1"/>
  <c r="H2768" i="20"/>
  <c r="I2772" i="20"/>
  <c r="J2772" i="20" s="1"/>
  <c r="H2772" i="20"/>
  <c r="H2749" i="20"/>
  <c r="I2749" i="20"/>
  <c r="J2749" i="20" s="1"/>
  <c r="H2776" i="20"/>
  <c r="I2776" i="20"/>
  <c r="J2776" i="20" s="1"/>
  <c r="I2755" i="20"/>
  <c r="J2755" i="20" s="1"/>
  <c r="H2755" i="20"/>
  <c r="H2770" i="20"/>
  <c r="I2770" i="20"/>
  <c r="J2770" i="20" s="1"/>
  <c r="O2" i="18"/>
  <c r="P2" i="18"/>
  <c r="O3" i="18"/>
  <c r="P3" i="18"/>
  <c r="O4" i="18"/>
  <c r="P4" i="18"/>
  <c r="O5" i="18"/>
  <c r="P5" i="18"/>
  <c r="O6" i="18"/>
  <c r="P6" i="18"/>
  <c r="O7" i="18"/>
  <c r="P7" i="18"/>
  <c r="O8" i="18"/>
  <c r="P8" i="18"/>
  <c r="O9" i="18"/>
  <c r="P9" i="18"/>
  <c r="O10" i="18"/>
  <c r="P10" i="18"/>
  <c r="O11" i="18"/>
  <c r="P11" i="18"/>
  <c r="O12" i="18"/>
  <c r="P12" i="18"/>
  <c r="O13" i="18"/>
  <c r="P13" i="18"/>
  <c r="O14" i="18"/>
  <c r="P14" i="18"/>
  <c r="O15" i="18"/>
  <c r="P15" i="18"/>
  <c r="O16" i="18"/>
  <c r="P16" i="18"/>
  <c r="O17" i="18"/>
  <c r="P17" i="18"/>
  <c r="O18" i="18"/>
  <c r="P18" i="18"/>
  <c r="O19" i="18"/>
  <c r="P19" i="18"/>
  <c r="O20" i="18"/>
  <c r="P20" i="18"/>
  <c r="O21" i="18"/>
  <c r="P21" i="18"/>
  <c r="O22" i="18"/>
  <c r="P22" i="18"/>
  <c r="O23" i="18"/>
  <c r="P23" i="18"/>
  <c r="O24" i="18"/>
  <c r="P24" i="18"/>
  <c r="O25" i="18"/>
  <c r="P25" i="18"/>
  <c r="O26" i="18"/>
  <c r="P26" i="18"/>
  <c r="O27" i="18"/>
  <c r="P27" i="18"/>
  <c r="O28" i="18"/>
  <c r="P28" i="18"/>
  <c r="O29" i="18"/>
  <c r="P29" i="18"/>
  <c r="O30" i="18"/>
  <c r="P30" i="18"/>
  <c r="O31" i="18"/>
  <c r="P31" i="18"/>
  <c r="O32" i="18"/>
  <c r="P32" i="18"/>
  <c r="O33" i="18"/>
  <c r="P33" i="18"/>
  <c r="O34" i="18"/>
  <c r="P34" i="18"/>
  <c r="O35" i="18"/>
  <c r="P35" i="18"/>
  <c r="O36" i="18"/>
  <c r="P36" i="18"/>
  <c r="O37" i="18"/>
  <c r="P37" i="18"/>
  <c r="O38" i="18"/>
  <c r="P38" i="18"/>
  <c r="O39" i="18"/>
  <c r="P39" i="18"/>
  <c r="O40" i="18"/>
  <c r="P40" i="18"/>
  <c r="O41" i="18"/>
  <c r="P41" i="18"/>
  <c r="O42" i="18"/>
  <c r="P42" i="18"/>
  <c r="O43" i="18"/>
  <c r="P43" i="18"/>
  <c r="O44" i="18"/>
  <c r="P44" i="18"/>
  <c r="O45" i="18"/>
  <c r="P45" i="18"/>
  <c r="O46" i="18"/>
  <c r="P46" i="18"/>
  <c r="O47" i="18"/>
  <c r="P47" i="18"/>
  <c r="O48" i="18"/>
  <c r="P48" i="18"/>
  <c r="O49" i="18"/>
  <c r="P49" i="18"/>
  <c r="O50" i="18"/>
  <c r="P50" i="18"/>
  <c r="O51" i="18"/>
  <c r="P51" i="18"/>
  <c r="O52" i="18"/>
  <c r="P52" i="18"/>
  <c r="O53" i="18"/>
  <c r="P53" i="18"/>
  <c r="O54" i="18"/>
  <c r="P54" i="18"/>
  <c r="O55" i="18"/>
  <c r="P55" i="18"/>
  <c r="O56" i="18"/>
  <c r="P56" i="18"/>
  <c r="O57" i="18"/>
  <c r="P57" i="18"/>
  <c r="O58" i="18"/>
  <c r="P58" i="18"/>
  <c r="O59" i="18"/>
  <c r="P59" i="18"/>
  <c r="O60" i="18"/>
  <c r="P60" i="18"/>
  <c r="O61" i="18"/>
  <c r="P61" i="18"/>
  <c r="O62" i="18"/>
  <c r="P62" i="18"/>
  <c r="O63" i="18"/>
  <c r="P63" i="18"/>
  <c r="O64" i="18"/>
  <c r="P64" i="18"/>
  <c r="O65" i="18"/>
  <c r="P65" i="18"/>
  <c r="O66" i="18"/>
  <c r="P66" i="18"/>
  <c r="O67" i="18"/>
  <c r="P67" i="18"/>
  <c r="O68" i="18"/>
  <c r="P68" i="18"/>
  <c r="O69" i="18"/>
  <c r="P69" i="18"/>
  <c r="O70" i="18"/>
  <c r="P70" i="18"/>
  <c r="O71" i="18"/>
  <c r="P71" i="18"/>
  <c r="O72" i="18"/>
  <c r="P72" i="18"/>
  <c r="O73" i="18"/>
  <c r="P73" i="18"/>
  <c r="O74" i="18"/>
  <c r="P74" i="18"/>
  <c r="O75" i="18"/>
  <c r="P75" i="18"/>
  <c r="O76" i="18"/>
  <c r="P76" i="18"/>
  <c r="O77" i="18"/>
  <c r="P77" i="18"/>
  <c r="O78" i="18"/>
  <c r="P78" i="18"/>
  <c r="O79" i="18"/>
  <c r="P79" i="18"/>
  <c r="O80" i="18"/>
  <c r="P80" i="18"/>
  <c r="O81" i="18"/>
  <c r="P81" i="18"/>
  <c r="O82" i="18"/>
  <c r="P82" i="18"/>
  <c r="O83" i="18"/>
  <c r="P83" i="18"/>
  <c r="O84" i="18"/>
  <c r="P84" i="18"/>
  <c r="O85" i="18"/>
  <c r="P85" i="18"/>
  <c r="O86" i="18"/>
  <c r="P86" i="18"/>
  <c r="O87" i="18"/>
  <c r="P87" i="18"/>
  <c r="O88" i="18"/>
  <c r="P88" i="18"/>
  <c r="O89" i="18"/>
  <c r="P89" i="18"/>
  <c r="O90" i="18"/>
  <c r="P90" i="18"/>
  <c r="O91" i="18"/>
  <c r="P91" i="18"/>
  <c r="O92" i="18"/>
  <c r="P92" i="18"/>
  <c r="O93" i="18"/>
  <c r="P93" i="18"/>
  <c r="O94" i="18"/>
  <c r="P94" i="18"/>
  <c r="O95" i="18"/>
  <c r="P95" i="18"/>
  <c r="O96" i="18"/>
  <c r="P96" i="18"/>
  <c r="O97" i="18"/>
  <c r="P97" i="18"/>
  <c r="O98" i="18"/>
  <c r="P98" i="18"/>
  <c r="O99" i="18"/>
  <c r="P99" i="18"/>
  <c r="O100" i="18"/>
  <c r="P100" i="18"/>
  <c r="O101" i="18"/>
  <c r="P101" i="18"/>
  <c r="O102" i="18"/>
  <c r="P102" i="18"/>
  <c r="O103" i="18"/>
  <c r="P103" i="18"/>
  <c r="O104" i="18"/>
  <c r="P104" i="18"/>
  <c r="O105" i="18"/>
  <c r="P105" i="18"/>
  <c r="O106" i="18"/>
  <c r="P106" i="18"/>
  <c r="O107" i="18"/>
  <c r="P107" i="18"/>
  <c r="O108" i="18"/>
  <c r="P108" i="18"/>
  <c r="O109" i="18"/>
  <c r="P109" i="18"/>
  <c r="O110" i="18"/>
  <c r="P110" i="18"/>
  <c r="O111" i="18"/>
  <c r="P111" i="18"/>
  <c r="O112" i="18"/>
  <c r="P112" i="18"/>
  <c r="O113" i="18"/>
  <c r="P113" i="18"/>
  <c r="O114" i="18"/>
  <c r="P114" i="18"/>
  <c r="O115" i="18"/>
  <c r="P115" i="18"/>
  <c r="O116" i="18"/>
  <c r="P116" i="18"/>
  <c r="O117" i="18"/>
  <c r="P117" i="18"/>
  <c r="O118" i="18"/>
  <c r="P118" i="18"/>
  <c r="O119" i="18"/>
  <c r="P119" i="18"/>
  <c r="O120" i="18"/>
  <c r="P120" i="18"/>
  <c r="O121" i="18"/>
  <c r="P121" i="18"/>
  <c r="O122" i="18"/>
  <c r="P122" i="18"/>
  <c r="O123" i="18"/>
  <c r="P123" i="18"/>
  <c r="O124" i="18"/>
  <c r="P124" i="18"/>
  <c r="O125" i="18"/>
  <c r="P125" i="18"/>
  <c r="O126" i="18"/>
  <c r="P126" i="18"/>
  <c r="O127" i="18"/>
  <c r="P127" i="18"/>
  <c r="O128" i="18"/>
  <c r="P128" i="18"/>
  <c r="O129" i="18"/>
  <c r="P129" i="18"/>
  <c r="O130" i="18"/>
  <c r="P130" i="18"/>
  <c r="O131" i="18"/>
  <c r="P131" i="18"/>
  <c r="O132" i="18"/>
  <c r="P132" i="18"/>
  <c r="O133" i="18"/>
  <c r="P133" i="18"/>
  <c r="O134" i="18"/>
  <c r="P134" i="18"/>
  <c r="O135" i="18"/>
  <c r="P135" i="18"/>
  <c r="O136" i="18"/>
  <c r="P136" i="18"/>
  <c r="O137" i="18"/>
  <c r="P137" i="18"/>
  <c r="O138" i="18"/>
  <c r="P138" i="18"/>
  <c r="O139" i="18"/>
  <c r="P139" i="18"/>
  <c r="O140" i="18"/>
  <c r="P140" i="18"/>
  <c r="O141" i="18"/>
  <c r="P141" i="18"/>
  <c r="O142" i="18"/>
  <c r="P142" i="18"/>
  <c r="O143" i="18"/>
  <c r="P143" i="18"/>
  <c r="O144" i="18"/>
  <c r="P144" i="18"/>
  <c r="O145" i="18"/>
  <c r="P145" i="18"/>
  <c r="O146" i="18"/>
  <c r="P146" i="18"/>
  <c r="O147" i="18"/>
  <c r="P147" i="18"/>
  <c r="O148" i="18"/>
  <c r="P148" i="18"/>
  <c r="O149" i="18"/>
  <c r="P149" i="18"/>
  <c r="O150" i="18"/>
  <c r="P150" i="18"/>
  <c r="O151" i="18"/>
  <c r="P151" i="18"/>
  <c r="O152" i="18"/>
  <c r="P152" i="18"/>
  <c r="O153" i="18"/>
  <c r="P153" i="18"/>
  <c r="O154" i="18"/>
  <c r="P154" i="18"/>
  <c r="O155" i="18"/>
  <c r="P155" i="18"/>
  <c r="O156" i="18"/>
  <c r="P156" i="18"/>
  <c r="O157" i="18"/>
  <c r="P157" i="18"/>
  <c r="O158" i="18"/>
  <c r="P158" i="18"/>
  <c r="O159" i="18"/>
  <c r="P159" i="18"/>
  <c r="O160" i="18"/>
  <c r="P160" i="18"/>
  <c r="O161" i="18"/>
  <c r="P161" i="18"/>
  <c r="O162" i="18"/>
  <c r="P162" i="18"/>
  <c r="O163" i="18"/>
  <c r="P163" i="18"/>
  <c r="O164" i="18"/>
  <c r="P164" i="18"/>
  <c r="O165" i="18"/>
  <c r="P165" i="18"/>
  <c r="O166" i="18"/>
  <c r="P166" i="18"/>
  <c r="O167" i="18"/>
  <c r="P167" i="18"/>
  <c r="O168" i="18"/>
  <c r="P168" i="18"/>
  <c r="O169" i="18"/>
  <c r="P169" i="18"/>
  <c r="O170" i="18"/>
  <c r="P170" i="18"/>
  <c r="O171" i="18"/>
  <c r="P171" i="18"/>
  <c r="O172" i="18"/>
  <c r="P172" i="18"/>
  <c r="O173" i="18"/>
  <c r="P173" i="18"/>
  <c r="O174" i="18"/>
  <c r="P174" i="18"/>
  <c r="O175" i="18"/>
  <c r="P175" i="18"/>
  <c r="O176" i="18"/>
  <c r="P176" i="18"/>
  <c r="O177" i="18"/>
  <c r="P177" i="18"/>
  <c r="O178" i="18"/>
  <c r="P178" i="18"/>
  <c r="O179" i="18"/>
  <c r="P179" i="18"/>
  <c r="O180" i="18"/>
  <c r="P180" i="18"/>
  <c r="O181" i="18"/>
  <c r="P181" i="18"/>
  <c r="O182" i="18"/>
  <c r="P182" i="18"/>
  <c r="O183" i="18"/>
  <c r="P183" i="18"/>
  <c r="O184" i="18"/>
  <c r="P184" i="18"/>
  <c r="O185" i="18"/>
  <c r="P185" i="18"/>
  <c r="O186" i="18"/>
  <c r="P186" i="18"/>
  <c r="O187" i="18"/>
  <c r="P187" i="18"/>
  <c r="O188" i="18"/>
  <c r="P188" i="18"/>
  <c r="O189" i="18"/>
  <c r="P189" i="18"/>
  <c r="O190" i="18"/>
  <c r="P190" i="18"/>
  <c r="O191" i="18"/>
  <c r="P191" i="18"/>
  <c r="O192" i="18"/>
  <c r="P192" i="18"/>
  <c r="O193" i="18"/>
  <c r="P193" i="18"/>
  <c r="O194" i="18"/>
  <c r="P194" i="18"/>
  <c r="O195" i="18"/>
  <c r="P195" i="18"/>
  <c r="O196" i="18"/>
  <c r="P196" i="18"/>
  <c r="O197" i="18"/>
  <c r="P197" i="18"/>
  <c r="O198" i="18"/>
  <c r="P198" i="18"/>
  <c r="O199" i="18"/>
  <c r="P199" i="18"/>
  <c r="O200" i="18"/>
  <c r="P200" i="18"/>
  <c r="O201" i="18"/>
  <c r="P201" i="18"/>
  <c r="O202" i="18"/>
  <c r="P202" i="18"/>
  <c r="O203" i="18"/>
  <c r="P203" i="18"/>
  <c r="O204" i="18"/>
  <c r="P204" i="18"/>
  <c r="O205" i="18"/>
  <c r="P205" i="18"/>
  <c r="O206" i="18"/>
  <c r="P206" i="18"/>
  <c r="O207" i="18"/>
  <c r="P207" i="18"/>
  <c r="O208" i="18"/>
  <c r="P208" i="18"/>
  <c r="O209" i="18"/>
  <c r="P209" i="18"/>
  <c r="O210" i="18"/>
  <c r="P210" i="18"/>
  <c r="O211" i="18"/>
  <c r="P211" i="18"/>
  <c r="O212" i="18"/>
  <c r="P212" i="18"/>
  <c r="O213" i="18"/>
  <c r="P213" i="18"/>
  <c r="O214" i="18"/>
  <c r="P214" i="18"/>
  <c r="O215" i="18"/>
  <c r="P215" i="18"/>
  <c r="O216" i="18"/>
  <c r="P216" i="18"/>
  <c r="O217" i="18"/>
  <c r="P217" i="18"/>
  <c r="O218" i="18"/>
  <c r="P218" i="18"/>
  <c r="O219" i="18"/>
  <c r="P219" i="18"/>
  <c r="O220" i="18"/>
  <c r="P220" i="18"/>
  <c r="O221" i="18"/>
  <c r="P221" i="18"/>
  <c r="O222" i="18"/>
  <c r="P222" i="18"/>
  <c r="O223" i="18"/>
  <c r="P223" i="18"/>
  <c r="O224" i="18"/>
  <c r="P224" i="18"/>
  <c r="O225" i="18"/>
  <c r="P225" i="18"/>
  <c r="O226" i="18"/>
  <c r="P226" i="18"/>
  <c r="O227" i="18"/>
  <c r="P227" i="18"/>
  <c r="O228" i="18"/>
  <c r="P228" i="18"/>
  <c r="O229" i="18"/>
  <c r="P229" i="18"/>
  <c r="O230" i="18"/>
  <c r="P230" i="18"/>
  <c r="O231" i="18"/>
  <c r="P231" i="18"/>
  <c r="O232" i="18"/>
  <c r="P232" i="18"/>
  <c r="O233" i="18"/>
  <c r="P233" i="18"/>
  <c r="O234" i="18"/>
  <c r="P234" i="18"/>
  <c r="O235" i="18"/>
  <c r="P235" i="18"/>
  <c r="O236" i="18"/>
  <c r="P236" i="18"/>
  <c r="O237" i="18"/>
  <c r="P237" i="18"/>
  <c r="O238" i="18"/>
  <c r="P238" i="18"/>
  <c r="O239" i="18"/>
  <c r="P239" i="18"/>
  <c r="O240" i="18"/>
  <c r="P240" i="18"/>
  <c r="O241" i="18"/>
  <c r="P241" i="18"/>
  <c r="O242" i="18"/>
  <c r="P242" i="18"/>
  <c r="O243" i="18"/>
  <c r="P243" i="18"/>
  <c r="O244" i="18"/>
  <c r="P244" i="18"/>
  <c r="O245" i="18"/>
  <c r="P245" i="18"/>
  <c r="O246" i="18"/>
  <c r="P246" i="18"/>
  <c r="O247" i="18"/>
  <c r="P247" i="18"/>
  <c r="O248" i="18"/>
  <c r="P248" i="18"/>
  <c r="O249" i="18"/>
  <c r="P249" i="18"/>
  <c r="O250" i="18"/>
  <c r="P250" i="18"/>
  <c r="O251" i="18"/>
  <c r="P251" i="18"/>
  <c r="O252" i="18"/>
  <c r="P252" i="18"/>
  <c r="O253" i="18"/>
  <c r="P253" i="18"/>
  <c r="O254" i="18"/>
  <c r="P254" i="18"/>
  <c r="O255" i="18"/>
  <c r="P255" i="18"/>
  <c r="O256" i="18"/>
  <c r="P256" i="18"/>
  <c r="O257" i="18"/>
  <c r="P257" i="18"/>
  <c r="O258" i="18"/>
  <c r="P258" i="18"/>
  <c r="O259" i="18"/>
  <c r="P259" i="18"/>
  <c r="O260" i="18"/>
  <c r="P260" i="18"/>
  <c r="O261" i="18"/>
  <c r="P261" i="18"/>
  <c r="O262" i="18"/>
  <c r="P262" i="18"/>
  <c r="O263" i="18"/>
  <c r="P263" i="18"/>
  <c r="O264" i="18"/>
  <c r="P264" i="18"/>
  <c r="O265" i="18"/>
  <c r="P265" i="18"/>
  <c r="O266" i="18"/>
  <c r="P266" i="18"/>
  <c r="O267" i="18"/>
  <c r="P267" i="18"/>
  <c r="O268" i="18"/>
  <c r="P268" i="18"/>
  <c r="O269" i="18"/>
  <c r="P269" i="18"/>
  <c r="O270" i="18"/>
  <c r="P270" i="18"/>
  <c r="O271" i="18"/>
  <c r="P271" i="18"/>
  <c r="O272" i="18"/>
  <c r="P272" i="18"/>
  <c r="O273" i="18"/>
  <c r="P273" i="18"/>
  <c r="O274" i="18"/>
  <c r="P274" i="18"/>
  <c r="O275" i="18"/>
  <c r="P275" i="18"/>
  <c r="O276" i="18"/>
  <c r="P276" i="18"/>
  <c r="O277" i="18"/>
  <c r="P277" i="18"/>
  <c r="O278" i="18"/>
  <c r="P278" i="18"/>
  <c r="O279" i="18"/>
  <c r="P279" i="18"/>
  <c r="O280" i="18"/>
  <c r="P280" i="18"/>
  <c r="O281" i="18"/>
  <c r="P281" i="18"/>
  <c r="O282" i="18"/>
  <c r="P282" i="18"/>
  <c r="O283" i="18"/>
  <c r="P283" i="18"/>
  <c r="O284" i="18"/>
  <c r="P284" i="18"/>
  <c r="O285" i="18"/>
  <c r="P285" i="18"/>
  <c r="O286" i="18"/>
  <c r="P286" i="18"/>
  <c r="O287" i="18"/>
  <c r="P287" i="18"/>
  <c r="O288" i="18"/>
  <c r="P288" i="18"/>
  <c r="O289" i="18"/>
  <c r="P289" i="18"/>
  <c r="O290" i="18"/>
  <c r="P290" i="18"/>
  <c r="O291" i="18"/>
  <c r="P291" i="18"/>
  <c r="O292" i="18"/>
  <c r="P292" i="18"/>
  <c r="O293" i="18"/>
  <c r="P293" i="18"/>
  <c r="O294" i="18"/>
  <c r="P294" i="18"/>
  <c r="O295" i="18"/>
  <c r="P295" i="18"/>
  <c r="O296" i="18"/>
  <c r="P296" i="18"/>
  <c r="O297" i="18"/>
  <c r="P297" i="18"/>
  <c r="O298" i="18"/>
  <c r="P298" i="18"/>
  <c r="O299" i="18"/>
  <c r="P299" i="18"/>
  <c r="O300" i="18"/>
  <c r="P300" i="18"/>
  <c r="O301" i="18"/>
  <c r="P301" i="18"/>
  <c r="O302" i="18"/>
  <c r="P302" i="18"/>
  <c r="O303" i="18"/>
  <c r="P303" i="18"/>
  <c r="O304" i="18"/>
  <c r="P304" i="18"/>
  <c r="O305" i="18"/>
  <c r="P305" i="18"/>
  <c r="O306" i="18"/>
  <c r="P306" i="18"/>
  <c r="O307" i="18"/>
  <c r="P307" i="18"/>
  <c r="O308" i="18"/>
  <c r="P308" i="18"/>
  <c r="O309" i="18"/>
  <c r="P309" i="18"/>
  <c r="O310" i="18"/>
  <c r="P310" i="18"/>
  <c r="O311" i="18"/>
  <c r="P311" i="18"/>
  <c r="O312" i="18"/>
  <c r="P312" i="18"/>
  <c r="O313" i="18"/>
  <c r="P313" i="18"/>
  <c r="O314" i="18"/>
  <c r="P314" i="18"/>
  <c r="O315" i="18"/>
  <c r="P315" i="18"/>
  <c r="O316" i="18"/>
  <c r="P316" i="18"/>
  <c r="O317" i="18"/>
  <c r="P317" i="18"/>
  <c r="O318" i="18"/>
  <c r="P318" i="18"/>
  <c r="O319" i="18"/>
  <c r="P319" i="18"/>
  <c r="O320" i="18"/>
  <c r="P320" i="18"/>
  <c r="O321" i="18"/>
  <c r="P321" i="18"/>
  <c r="O322" i="18"/>
  <c r="P322" i="18"/>
  <c r="O323" i="18"/>
  <c r="P323" i="18"/>
  <c r="O324" i="18"/>
  <c r="P324" i="18"/>
  <c r="O325" i="18"/>
  <c r="P325" i="18"/>
  <c r="O326" i="18"/>
  <c r="P326" i="18"/>
  <c r="O327" i="18"/>
  <c r="P327" i="18"/>
  <c r="O328" i="18"/>
  <c r="P328" i="18"/>
  <c r="O329" i="18"/>
  <c r="P329" i="18"/>
  <c r="O330" i="18"/>
  <c r="P330" i="18"/>
  <c r="O331" i="18"/>
  <c r="P331" i="18"/>
  <c r="O332" i="18"/>
  <c r="P332" i="18"/>
  <c r="O333" i="18"/>
  <c r="P333" i="18"/>
  <c r="O334" i="18"/>
  <c r="P334" i="18"/>
  <c r="O335" i="18"/>
  <c r="P335" i="18"/>
  <c r="O336" i="18"/>
  <c r="P336" i="18"/>
  <c r="O337" i="18"/>
  <c r="P337" i="18"/>
  <c r="O338" i="18"/>
  <c r="P338" i="18"/>
  <c r="O339" i="18"/>
  <c r="P339" i="18"/>
  <c r="O340" i="18"/>
  <c r="P340" i="18"/>
  <c r="O341" i="18"/>
  <c r="P341" i="18"/>
  <c r="O342" i="18"/>
  <c r="P342" i="18"/>
  <c r="O343" i="18"/>
  <c r="P343" i="18"/>
  <c r="O344" i="18"/>
  <c r="P344" i="18"/>
  <c r="O345" i="18"/>
  <c r="P345" i="18"/>
  <c r="O346" i="18"/>
  <c r="P346" i="18"/>
  <c r="O347" i="18"/>
  <c r="P347" i="18"/>
  <c r="O348" i="18"/>
  <c r="P348" i="18"/>
  <c r="O349" i="18"/>
  <c r="P349" i="18"/>
  <c r="O350" i="18"/>
  <c r="P350" i="18"/>
  <c r="O351" i="18"/>
  <c r="P351" i="18"/>
  <c r="O352" i="18"/>
  <c r="P352" i="18"/>
  <c r="O353" i="18"/>
  <c r="P353" i="18"/>
  <c r="O354" i="18"/>
  <c r="P354" i="18"/>
  <c r="O355" i="18"/>
  <c r="P355" i="18"/>
  <c r="O356" i="18"/>
  <c r="P356" i="18"/>
  <c r="O357" i="18"/>
  <c r="P357" i="18"/>
  <c r="O358" i="18"/>
  <c r="P358" i="18"/>
  <c r="O359" i="18"/>
  <c r="P359" i="18"/>
  <c r="O360" i="18"/>
  <c r="P360" i="18"/>
  <c r="O361" i="18"/>
  <c r="P361" i="18"/>
  <c r="O362" i="18"/>
  <c r="P362" i="18"/>
  <c r="O363" i="18"/>
  <c r="P363" i="18"/>
  <c r="O364" i="18"/>
  <c r="P364" i="18"/>
  <c r="O365" i="18"/>
  <c r="P365" i="18"/>
  <c r="O366" i="18"/>
  <c r="P366" i="18"/>
  <c r="O367" i="18"/>
  <c r="P367" i="18"/>
  <c r="O368" i="18"/>
  <c r="P368" i="18"/>
  <c r="O369" i="18"/>
  <c r="P369" i="18"/>
  <c r="O370" i="18"/>
  <c r="P370" i="18"/>
  <c r="O371" i="18"/>
  <c r="P371" i="18"/>
  <c r="O372" i="18"/>
  <c r="P372" i="18"/>
  <c r="O373" i="18"/>
  <c r="P373" i="18"/>
  <c r="O374" i="18"/>
  <c r="P374" i="18"/>
  <c r="O375" i="18"/>
  <c r="P375" i="18"/>
  <c r="O376" i="18"/>
  <c r="P376" i="18"/>
  <c r="O377" i="18"/>
  <c r="P377" i="18"/>
  <c r="O378" i="18"/>
  <c r="P378" i="18"/>
  <c r="O379" i="18"/>
  <c r="P379" i="18"/>
  <c r="O380" i="18"/>
  <c r="P380" i="18"/>
  <c r="O381" i="18"/>
  <c r="P381" i="18"/>
  <c r="O382" i="18"/>
  <c r="P382" i="18"/>
  <c r="O383" i="18"/>
  <c r="P383" i="18"/>
  <c r="O384" i="18"/>
  <c r="P384" i="18"/>
  <c r="O385" i="18"/>
  <c r="P385" i="18"/>
  <c r="O386" i="18"/>
  <c r="P386" i="18"/>
  <c r="O387" i="18"/>
  <c r="P387" i="18"/>
  <c r="O388" i="18"/>
  <c r="P388" i="18"/>
  <c r="O389" i="18"/>
  <c r="P389" i="18"/>
  <c r="O390" i="18"/>
  <c r="P390" i="18"/>
  <c r="O391" i="18"/>
  <c r="P391" i="18"/>
  <c r="O392" i="18"/>
  <c r="P392" i="18"/>
  <c r="O393" i="18"/>
  <c r="P393" i="18"/>
  <c r="O394" i="18"/>
  <c r="P394" i="18"/>
  <c r="O395" i="18"/>
  <c r="P395" i="18"/>
  <c r="O396" i="18"/>
  <c r="P396" i="18"/>
  <c r="O397" i="18"/>
  <c r="P397" i="18"/>
  <c r="O398" i="18"/>
  <c r="P398" i="18"/>
  <c r="O399" i="18"/>
  <c r="P399" i="18"/>
  <c r="O400" i="18"/>
  <c r="P400" i="18"/>
  <c r="O401" i="18"/>
  <c r="P401" i="18"/>
  <c r="O402" i="18"/>
  <c r="P402" i="18"/>
  <c r="O403" i="18"/>
  <c r="P403" i="18"/>
  <c r="O404" i="18"/>
  <c r="P404" i="18"/>
  <c r="O405" i="18"/>
  <c r="P405" i="18"/>
  <c r="O406" i="18"/>
  <c r="P406" i="18"/>
  <c r="O407" i="18"/>
  <c r="P407" i="18"/>
  <c r="O408" i="18"/>
  <c r="P408" i="18"/>
  <c r="O409" i="18"/>
  <c r="P409" i="18"/>
  <c r="O410" i="18"/>
  <c r="P410" i="18"/>
  <c r="O411" i="18"/>
  <c r="P411" i="18"/>
  <c r="O412" i="18"/>
  <c r="P412" i="18"/>
  <c r="O413" i="18"/>
  <c r="P413" i="18"/>
  <c r="O414" i="18"/>
  <c r="P414" i="18"/>
  <c r="O415" i="18"/>
  <c r="P415" i="18"/>
  <c r="O416" i="18"/>
  <c r="P416" i="18"/>
  <c r="O417" i="18"/>
  <c r="P417" i="18"/>
  <c r="O418" i="18"/>
  <c r="P418" i="18"/>
  <c r="O419" i="18"/>
  <c r="P419" i="18"/>
  <c r="O420" i="18"/>
  <c r="P420" i="18"/>
  <c r="O421" i="18"/>
  <c r="P421" i="18"/>
  <c r="O422" i="18"/>
  <c r="P422" i="18"/>
  <c r="O423" i="18"/>
  <c r="P423" i="18"/>
  <c r="O424" i="18"/>
  <c r="P424" i="18"/>
  <c r="O425" i="18"/>
  <c r="P425" i="18"/>
  <c r="O426" i="18"/>
  <c r="P426" i="18"/>
  <c r="O427" i="18"/>
  <c r="P427" i="18"/>
  <c r="O428" i="18"/>
  <c r="P428" i="18"/>
  <c r="O429" i="18"/>
  <c r="P429" i="18"/>
  <c r="O430" i="18"/>
  <c r="P430" i="18"/>
  <c r="O431" i="18"/>
  <c r="P431" i="18"/>
  <c r="O432" i="18"/>
  <c r="P432" i="18"/>
  <c r="O433" i="18"/>
  <c r="P433" i="18"/>
  <c r="O434" i="18"/>
  <c r="P434" i="18"/>
  <c r="O435" i="18"/>
  <c r="P435" i="18"/>
  <c r="O436" i="18"/>
  <c r="P436" i="18"/>
  <c r="O437" i="18"/>
  <c r="P437" i="18"/>
  <c r="O438" i="18"/>
  <c r="P438" i="18"/>
  <c r="O439" i="18"/>
  <c r="P439" i="18"/>
  <c r="O440" i="18"/>
  <c r="P440" i="18"/>
  <c r="O441" i="18"/>
  <c r="P441" i="18"/>
  <c r="O442" i="18"/>
  <c r="P442" i="18"/>
  <c r="O443" i="18"/>
  <c r="P443" i="18"/>
  <c r="O444" i="18"/>
  <c r="P444" i="18"/>
  <c r="O445" i="18"/>
  <c r="P445" i="18"/>
  <c r="O446" i="18"/>
  <c r="P446" i="18"/>
  <c r="O447" i="18"/>
  <c r="P447" i="18"/>
  <c r="O448" i="18"/>
  <c r="P448" i="18"/>
  <c r="O449" i="18"/>
  <c r="P449" i="18"/>
  <c r="O450" i="18"/>
  <c r="P450" i="18"/>
  <c r="O451" i="18"/>
  <c r="P451" i="18"/>
  <c r="O452" i="18"/>
  <c r="P452" i="18"/>
  <c r="O453" i="18"/>
  <c r="P453" i="18"/>
  <c r="O454" i="18"/>
  <c r="P454" i="18"/>
  <c r="O455" i="18"/>
  <c r="P455" i="18"/>
  <c r="O456" i="18"/>
  <c r="P456" i="18"/>
  <c r="O457" i="18"/>
  <c r="P457" i="18"/>
  <c r="O458" i="18"/>
  <c r="P458" i="18"/>
  <c r="O459" i="18"/>
  <c r="P459" i="18"/>
  <c r="O460" i="18"/>
  <c r="P460" i="18"/>
  <c r="O461" i="18"/>
  <c r="P461" i="18"/>
  <c r="O462" i="18"/>
  <c r="P462" i="18"/>
  <c r="O463" i="18"/>
  <c r="P463" i="18"/>
  <c r="O464" i="18"/>
  <c r="P464" i="18"/>
  <c r="O465" i="18"/>
  <c r="P465" i="18"/>
  <c r="O466" i="18"/>
  <c r="P466" i="18"/>
  <c r="O467" i="18"/>
  <c r="P467" i="18"/>
  <c r="O468" i="18"/>
  <c r="P468" i="18"/>
  <c r="O469" i="18"/>
  <c r="P469" i="18"/>
  <c r="O470" i="18"/>
  <c r="P470" i="18"/>
  <c r="O471" i="18"/>
  <c r="P471" i="18"/>
  <c r="O472" i="18"/>
  <c r="P472" i="18"/>
  <c r="O473" i="18"/>
  <c r="P473" i="18"/>
  <c r="O474" i="18"/>
  <c r="P474" i="18"/>
  <c r="O475" i="18"/>
  <c r="P475" i="18"/>
  <c r="O476" i="18"/>
  <c r="P476" i="18"/>
  <c r="O477" i="18"/>
  <c r="P477" i="18"/>
  <c r="O478" i="18"/>
  <c r="P478" i="18"/>
  <c r="O479" i="18"/>
  <c r="P479" i="18"/>
  <c r="O480" i="18"/>
  <c r="P480" i="18"/>
  <c r="O481" i="18"/>
  <c r="P481" i="18"/>
  <c r="O482" i="18"/>
  <c r="P482" i="18"/>
  <c r="O483" i="18"/>
  <c r="P483" i="18"/>
  <c r="O484" i="18"/>
  <c r="P484" i="18"/>
  <c r="O485" i="18"/>
  <c r="P485" i="18"/>
  <c r="O486" i="18"/>
  <c r="P486" i="18"/>
  <c r="O487" i="18"/>
  <c r="P487" i="18"/>
  <c r="O488" i="18"/>
  <c r="P488" i="18"/>
  <c r="O489" i="18"/>
  <c r="P489" i="18"/>
  <c r="O490" i="18"/>
  <c r="P490" i="18"/>
  <c r="O491" i="18"/>
  <c r="P491" i="18"/>
  <c r="O492" i="18"/>
  <c r="P492" i="18"/>
  <c r="O493" i="18"/>
  <c r="P493" i="18"/>
  <c r="O494" i="18"/>
  <c r="P494" i="18"/>
  <c r="O495" i="18"/>
  <c r="P495" i="18"/>
  <c r="O496" i="18"/>
  <c r="P496" i="18"/>
  <c r="O497" i="18"/>
  <c r="P497" i="18"/>
  <c r="O498" i="18"/>
  <c r="P498" i="18"/>
  <c r="O499" i="18"/>
  <c r="P499" i="18"/>
  <c r="O500" i="18"/>
  <c r="P500" i="18"/>
  <c r="O501" i="18"/>
  <c r="P501" i="18"/>
  <c r="O502" i="18"/>
  <c r="P502" i="18"/>
  <c r="O503" i="18"/>
  <c r="P503" i="18"/>
  <c r="O504" i="18"/>
  <c r="P504" i="18"/>
  <c r="O505" i="18"/>
  <c r="P505" i="18"/>
  <c r="O506" i="18"/>
  <c r="P506" i="18"/>
  <c r="O507" i="18"/>
  <c r="P507" i="18"/>
  <c r="O508" i="18"/>
  <c r="P508" i="18"/>
  <c r="O509" i="18"/>
  <c r="P509" i="18"/>
  <c r="O510" i="18"/>
  <c r="P510" i="18"/>
  <c r="O511" i="18"/>
  <c r="P511" i="18"/>
  <c r="O512" i="18"/>
  <c r="P512" i="18"/>
  <c r="O513" i="18"/>
  <c r="P513" i="18"/>
  <c r="O514" i="18"/>
  <c r="P514" i="18"/>
  <c r="O515" i="18"/>
  <c r="P515" i="18"/>
  <c r="O516" i="18"/>
  <c r="P516" i="18"/>
  <c r="O517" i="18"/>
  <c r="P517" i="18"/>
  <c r="O518" i="18"/>
  <c r="P518" i="18"/>
  <c r="O519" i="18"/>
  <c r="P519" i="18"/>
  <c r="O520" i="18"/>
  <c r="P520" i="18"/>
  <c r="O521" i="18"/>
  <c r="P521" i="18"/>
  <c r="O522" i="18"/>
  <c r="P522" i="18"/>
  <c r="O523" i="18"/>
  <c r="P523" i="18"/>
  <c r="O524" i="18"/>
  <c r="P524" i="18"/>
  <c r="O525" i="18"/>
  <c r="P525" i="18"/>
  <c r="O526" i="18"/>
  <c r="P526" i="18"/>
  <c r="O527" i="18"/>
  <c r="P527" i="18"/>
  <c r="O528" i="18"/>
  <c r="P528" i="18"/>
  <c r="O529" i="18"/>
  <c r="P529" i="18"/>
  <c r="O530" i="18"/>
  <c r="P530" i="18"/>
  <c r="O531" i="18"/>
  <c r="P531" i="18"/>
  <c r="O532" i="18"/>
  <c r="P532" i="18"/>
  <c r="O533" i="18"/>
  <c r="P533" i="18"/>
  <c r="O534" i="18"/>
  <c r="P534" i="18"/>
  <c r="O535" i="18"/>
  <c r="P535" i="18"/>
  <c r="O536" i="18"/>
  <c r="P536" i="18"/>
  <c r="O537" i="18"/>
  <c r="P537" i="18"/>
  <c r="O538" i="18"/>
  <c r="P538" i="18"/>
  <c r="O539" i="18"/>
  <c r="P539" i="18"/>
  <c r="O540" i="18"/>
  <c r="P540" i="18"/>
  <c r="O541" i="18"/>
  <c r="P541" i="18"/>
  <c r="O542" i="18"/>
  <c r="P542" i="18"/>
  <c r="O543" i="18"/>
  <c r="P543" i="18"/>
  <c r="O544" i="18"/>
  <c r="P544" i="18"/>
  <c r="O545" i="18"/>
  <c r="P545" i="18"/>
  <c r="O546" i="18"/>
  <c r="P546" i="18"/>
  <c r="O547" i="18"/>
  <c r="P547" i="18"/>
  <c r="O548" i="18"/>
  <c r="P548" i="18"/>
  <c r="O549" i="18"/>
  <c r="P549" i="18"/>
  <c r="O550" i="18"/>
  <c r="P550" i="18"/>
  <c r="O551" i="18"/>
  <c r="P551" i="18"/>
  <c r="O552" i="18"/>
  <c r="P552" i="18"/>
  <c r="O553" i="18"/>
  <c r="P553" i="18"/>
  <c r="O554" i="18"/>
  <c r="P554" i="18"/>
  <c r="O555" i="18"/>
  <c r="P555" i="18"/>
  <c r="O556" i="18"/>
  <c r="P556" i="18"/>
  <c r="O557" i="18"/>
  <c r="P557" i="18"/>
  <c r="O558" i="18"/>
  <c r="P558" i="18"/>
  <c r="O559" i="18"/>
  <c r="P559" i="18"/>
  <c r="O560" i="18"/>
  <c r="P560" i="18"/>
  <c r="O561" i="18"/>
  <c r="P561" i="18"/>
  <c r="O562" i="18"/>
  <c r="P562" i="18"/>
  <c r="O563" i="18"/>
  <c r="P563" i="18"/>
  <c r="O564" i="18"/>
  <c r="P564" i="18"/>
  <c r="O565" i="18"/>
  <c r="P565" i="18"/>
  <c r="O566" i="18"/>
  <c r="P566" i="18"/>
  <c r="O567" i="18"/>
  <c r="P567" i="18"/>
  <c r="O568" i="18"/>
  <c r="P568" i="18"/>
  <c r="O569" i="18"/>
  <c r="P569" i="18"/>
  <c r="O570" i="18"/>
  <c r="P570" i="18"/>
  <c r="O571" i="18"/>
  <c r="P571" i="18"/>
  <c r="O572" i="18"/>
  <c r="P572" i="18"/>
  <c r="O573" i="18"/>
  <c r="P573" i="18"/>
  <c r="O574" i="18"/>
  <c r="P574" i="18"/>
  <c r="O575" i="18"/>
  <c r="P575" i="18"/>
  <c r="O576" i="18"/>
  <c r="P576" i="18"/>
  <c r="O577" i="18"/>
  <c r="P577" i="18"/>
  <c r="O578" i="18"/>
  <c r="P578" i="18"/>
  <c r="O579" i="18"/>
  <c r="P579" i="18"/>
  <c r="O580" i="18"/>
  <c r="P580" i="18"/>
  <c r="O581" i="18"/>
  <c r="P581" i="18"/>
  <c r="O582" i="18"/>
  <c r="P582" i="18"/>
  <c r="O583" i="18"/>
  <c r="P583" i="18"/>
  <c r="O584" i="18"/>
  <c r="P584" i="18"/>
  <c r="O585" i="18"/>
  <c r="P585" i="18"/>
  <c r="O586" i="18"/>
  <c r="P586" i="18"/>
  <c r="O587" i="18"/>
  <c r="P587" i="18"/>
  <c r="O588" i="18"/>
  <c r="P588" i="18"/>
  <c r="O589" i="18"/>
  <c r="P589" i="18"/>
  <c r="O590" i="18"/>
  <c r="P590" i="18"/>
  <c r="O591" i="18"/>
  <c r="P591" i="18"/>
  <c r="O592" i="18"/>
  <c r="P592" i="18"/>
  <c r="O593" i="18"/>
  <c r="P593" i="18"/>
  <c r="O594" i="18"/>
  <c r="P594" i="18"/>
  <c r="O595" i="18"/>
  <c r="P595" i="18"/>
  <c r="O596" i="18"/>
  <c r="P596" i="18"/>
  <c r="O597" i="18"/>
  <c r="P597" i="18"/>
  <c r="O598" i="18"/>
  <c r="P598" i="18"/>
  <c r="O599" i="18"/>
  <c r="P599" i="18"/>
  <c r="O600" i="18"/>
  <c r="P600" i="18"/>
  <c r="O601" i="18"/>
  <c r="P601" i="18"/>
  <c r="O602" i="18"/>
  <c r="P602" i="18"/>
  <c r="O603" i="18"/>
  <c r="P603" i="18"/>
  <c r="O604" i="18"/>
  <c r="P604" i="18"/>
  <c r="O605" i="18"/>
  <c r="P605" i="18"/>
  <c r="O606" i="18"/>
  <c r="P606" i="18"/>
  <c r="O607" i="18"/>
  <c r="P607" i="18"/>
  <c r="O608" i="18"/>
  <c r="P608" i="18"/>
  <c r="O609" i="18"/>
  <c r="P609" i="18"/>
  <c r="O610" i="18"/>
  <c r="P610" i="18"/>
  <c r="O611" i="18"/>
  <c r="P611" i="18"/>
  <c r="O612" i="18"/>
  <c r="P612" i="18"/>
  <c r="O613" i="18"/>
  <c r="P613" i="18"/>
  <c r="O614" i="18"/>
  <c r="P614" i="18"/>
  <c r="O615" i="18"/>
  <c r="P615" i="18"/>
  <c r="O616" i="18"/>
  <c r="P616" i="18"/>
  <c r="O617" i="18"/>
  <c r="P617" i="18"/>
  <c r="O618" i="18"/>
  <c r="P618" i="18"/>
  <c r="O619" i="18"/>
  <c r="P619" i="18"/>
  <c r="O620" i="18"/>
  <c r="P620" i="18"/>
  <c r="O621" i="18"/>
  <c r="P621" i="18"/>
  <c r="O622" i="18"/>
  <c r="P622" i="18"/>
  <c r="O623" i="18"/>
  <c r="P623" i="18"/>
  <c r="O624" i="18"/>
  <c r="P624" i="18"/>
  <c r="O625" i="18"/>
  <c r="P625" i="18"/>
  <c r="O626" i="18"/>
  <c r="P626" i="18"/>
  <c r="O627" i="18"/>
  <c r="P627" i="18"/>
  <c r="O628" i="18"/>
  <c r="P628" i="18"/>
  <c r="O629" i="18"/>
  <c r="P629" i="18"/>
  <c r="O630" i="18"/>
  <c r="P630" i="18"/>
  <c r="O631" i="18"/>
  <c r="P631" i="18"/>
  <c r="O632" i="18"/>
  <c r="P632" i="18"/>
  <c r="O633" i="18"/>
  <c r="P633" i="18"/>
  <c r="O634" i="18"/>
  <c r="P634" i="18"/>
  <c r="O635" i="18"/>
  <c r="P635" i="18"/>
  <c r="O636" i="18"/>
  <c r="P636" i="18"/>
  <c r="O637" i="18"/>
  <c r="P637" i="18"/>
  <c r="O638" i="18"/>
  <c r="P638" i="18"/>
  <c r="O639" i="18"/>
  <c r="P639" i="18"/>
  <c r="O640" i="18"/>
  <c r="P640" i="18"/>
  <c r="O641" i="18"/>
  <c r="P641" i="18"/>
  <c r="O642" i="18"/>
  <c r="P642" i="18"/>
  <c r="O643" i="18"/>
  <c r="P643" i="18"/>
  <c r="O644" i="18"/>
  <c r="P644" i="18"/>
  <c r="O645" i="18"/>
  <c r="P645" i="18"/>
  <c r="O646" i="18"/>
  <c r="P646" i="18"/>
  <c r="O647" i="18"/>
  <c r="P647" i="18"/>
  <c r="O648" i="18"/>
  <c r="P648" i="18"/>
  <c r="O649" i="18"/>
  <c r="P649" i="18"/>
  <c r="O650" i="18"/>
  <c r="P650" i="18"/>
  <c r="O651" i="18"/>
  <c r="P651" i="18"/>
  <c r="O652" i="18"/>
  <c r="P652" i="18"/>
  <c r="O653" i="18"/>
  <c r="P653" i="18"/>
  <c r="O654" i="18"/>
  <c r="P654" i="18"/>
  <c r="O655" i="18"/>
  <c r="P655" i="18"/>
  <c r="O656" i="18"/>
  <c r="P656" i="18"/>
  <c r="O657" i="18"/>
  <c r="P657" i="18"/>
  <c r="O658" i="18"/>
  <c r="P658" i="18"/>
  <c r="O659" i="18"/>
  <c r="P659" i="18"/>
  <c r="O660" i="18"/>
  <c r="P660" i="18"/>
  <c r="O661" i="18"/>
  <c r="P661" i="18"/>
  <c r="O662" i="18"/>
  <c r="P662" i="18"/>
  <c r="O663" i="18"/>
  <c r="P663" i="18"/>
  <c r="O664" i="18"/>
  <c r="P664" i="18"/>
  <c r="O665" i="18"/>
  <c r="P665" i="18"/>
  <c r="O666" i="18"/>
  <c r="P666" i="18"/>
  <c r="O667" i="18"/>
  <c r="P667" i="18"/>
  <c r="O668" i="18"/>
  <c r="P668" i="18"/>
  <c r="O669" i="18"/>
  <c r="P669" i="18"/>
  <c r="O670" i="18"/>
  <c r="P670" i="18"/>
  <c r="O671" i="18"/>
  <c r="P671" i="18"/>
  <c r="O672" i="18"/>
  <c r="P672" i="18"/>
  <c r="O673" i="18"/>
  <c r="P673" i="18"/>
  <c r="O674" i="18"/>
  <c r="P674" i="18"/>
  <c r="O675" i="18"/>
  <c r="P675" i="18"/>
  <c r="O676" i="18"/>
  <c r="P676" i="18"/>
  <c r="O677" i="18"/>
  <c r="P677" i="18"/>
  <c r="O678" i="18"/>
  <c r="P678" i="18"/>
  <c r="O679" i="18"/>
  <c r="P679" i="18"/>
  <c r="O680" i="18"/>
  <c r="P680" i="18"/>
  <c r="O681" i="18"/>
  <c r="P681" i="18"/>
  <c r="O682" i="18"/>
  <c r="P682" i="18"/>
  <c r="O683" i="18"/>
  <c r="P683" i="18"/>
  <c r="O684" i="18"/>
  <c r="P684" i="18"/>
  <c r="O685" i="18"/>
  <c r="P685" i="18"/>
  <c r="O686" i="18"/>
  <c r="P686" i="18"/>
  <c r="O687" i="18"/>
  <c r="P687" i="18"/>
  <c r="O688" i="18"/>
  <c r="P688" i="18"/>
  <c r="O689" i="18"/>
  <c r="P689" i="18"/>
  <c r="O690" i="18"/>
  <c r="P690" i="18"/>
  <c r="O691" i="18"/>
  <c r="P691" i="18"/>
  <c r="O692" i="18"/>
  <c r="P692" i="18"/>
  <c r="O693" i="18"/>
  <c r="P693" i="18"/>
  <c r="O694" i="18"/>
  <c r="P694" i="18"/>
  <c r="O695" i="18"/>
  <c r="P695" i="18"/>
  <c r="O696" i="18"/>
  <c r="P696" i="18"/>
  <c r="O697" i="18"/>
  <c r="P697" i="18"/>
  <c r="O698" i="18"/>
  <c r="P698" i="18"/>
  <c r="O699" i="18"/>
  <c r="P699" i="18"/>
  <c r="O700" i="18"/>
  <c r="P700" i="18"/>
  <c r="O701" i="18"/>
  <c r="P701" i="18"/>
  <c r="O702" i="18"/>
  <c r="P702" i="18"/>
  <c r="O703" i="18"/>
  <c r="P703" i="18"/>
  <c r="O704" i="18"/>
  <c r="P704" i="18"/>
  <c r="O705" i="18"/>
  <c r="P705" i="18"/>
  <c r="O706" i="18"/>
  <c r="P706" i="18"/>
  <c r="O707" i="18"/>
  <c r="P707" i="18"/>
  <c r="O708" i="18"/>
  <c r="P708" i="18"/>
  <c r="O709" i="18"/>
  <c r="P709" i="18"/>
  <c r="O710" i="18"/>
  <c r="P710" i="18"/>
  <c r="O711" i="18"/>
  <c r="P711" i="18"/>
  <c r="O712" i="18"/>
  <c r="P712" i="18"/>
  <c r="O713" i="18"/>
  <c r="P713" i="18"/>
  <c r="O714" i="18"/>
  <c r="P714" i="18"/>
  <c r="O715" i="18"/>
  <c r="P715" i="18"/>
  <c r="O716" i="18"/>
  <c r="P716" i="18"/>
  <c r="O717" i="18"/>
  <c r="P717" i="18"/>
  <c r="O718" i="18"/>
  <c r="P718" i="18"/>
  <c r="O719" i="18"/>
  <c r="P719" i="18"/>
  <c r="O720" i="18"/>
  <c r="P720" i="18"/>
  <c r="O721" i="18"/>
  <c r="P721" i="18"/>
  <c r="O722" i="18"/>
  <c r="P722" i="18"/>
  <c r="O723" i="18"/>
  <c r="P723" i="18"/>
  <c r="O724" i="18"/>
  <c r="P724" i="18"/>
  <c r="O725" i="18"/>
  <c r="P725" i="18"/>
  <c r="O726" i="18"/>
  <c r="P726" i="18"/>
  <c r="O727" i="18"/>
  <c r="P727" i="18"/>
  <c r="O728" i="18"/>
  <c r="P728" i="18"/>
  <c r="O729" i="18"/>
  <c r="P729" i="18"/>
  <c r="O730" i="18"/>
  <c r="P730" i="18"/>
  <c r="O731" i="18"/>
  <c r="P731" i="18"/>
  <c r="O732" i="18"/>
  <c r="P732" i="18"/>
  <c r="O733" i="18"/>
  <c r="P733" i="18"/>
  <c r="O734" i="18"/>
  <c r="P734" i="18"/>
  <c r="O735" i="18"/>
  <c r="P735" i="18"/>
  <c r="O736" i="18"/>
  <c r="P736" i="18"/>
  <c r="O737" i="18"/>
  <c r="P737" i="18"/>
  <c r="O738" i="18"/>
  <c r="P738" i="18"/>
  <c r="O739" i="18"/>
  <c r="P739" i="18"/>
  <c r="O740" i="18"/>
  <c r="P740" i="18"/>
  <c r="O741" i="18"/>
  <c r="P741" i="18"/>
  <c r="O742" i="18"/>
  <c r="P742" i="18"/>
  <c r="O743" i="18"/>
  <c r="P743" i="18"/>
  <c r="O744" i="18"/>
  <c r="P744" i="18"/>
  <c r="O745" i="18"/>
  <c r="P745" i="18"/>
  <c r="O746" i="18"/>
  <c r="P746" i="18"/>
  <c r="O747" i="18"/>
  <c r="P747" i="18"/>
  <c r="O748" i="18"/>
  <c r="P748" i="18"/>
  <c r="O749" i="18"/>
  <c r="P749" i="18"/>
  <c r="O750" i="18"/>
  <c r="P750" i="18"/>
  <c r="O751" i="18"/>
  <c r="P751" i="18"/>
  <c r="O752" i="18"/>
  <c r="P752" i="18"/>
  <c r="O753" i="18"/>
  <c r="P753" i="18"/>
  <c r="O754" i="18"/>
  <c r="P754" i="18"/>
  <c r="O755" i="18"/>
  <c r="P755" i="18"/>
  <c r="O756" i="18"/>
  <c r="P756" i="18"/>
  <c r="O757" i="18"/>
  <c r="P757" i="18"/>
  <c r="O758" i="18"/>
  <c r="P758" i="18"/>
  <c r="O759" i="18"/>
  <c r="P759" i="18"/>
  <c r="O760" i="18"/>
  <c r="P760" i="18"/>
  <c r="O761" i="18"/>
  <c r="P761" i="18"/>
  <c r="O762" i="18"/>
  <c r="P762" i="18"/>
  <c r="O763" i="18"/>
  <c r="P763" i="18"/>
  <c r="O764" i="18"/>
  <c r="P764" i="18"/>
  <c r="O765" i="18"/>
  <c r="P765" i="18"/>
  <c r="O766" i="18"/>
  <c r="P766" i="18"/>
  <c r="O767" i="18"/>
  <c r="P767" i="18"/>
  <c r="O768" i="18"/>
  <c r="P768" i="18"/>
  <c r="O769" i="18"/>
  <c r="P769" i="18"/>
  <c r="O770" i="18"/>
  <c r="P770" i="18"/>
  <c r="O771" i="18"/>
  <c r="P771" i="18"/>
  <c r="O772" i="18"/>
  <c r="P772" i="18"/>
  <c r="O773" i="18"/>
  <c r="P773" i="18"/>
  <c r="O774" i="18"/>
  <c r="P774" i="18"/>
  <c r="O775" i="18"/>
  <c r="P775" i="18"/>
  <c r="O776" i="18"/>
  <c r="P776" i="18"/>
  <c r="O777" i="18"/>
  <c r="P777" i="18"/>
  <c r="O778" i="18"/>
  <c r="P778" i="18"/>
  <c r="O779" i="18"/>
  <c r="P779" i="18"/>
  <c r="O780" i="18"/>
  <c r="P780" i="18"/>
  <c r="O781" i="18"/>
  <c r="P781" i="18"/>
  <c r="O782" i="18"/>
  <c r="P782" i="18"/>
  <c r="O783" i="18"/>
  <c r="P783" i="18"/>
  <c r="O784" i="18"/>
  <c r="P784" i="18"/>
  <c r="O785" i="18"/>
  <c r="P785" i="18"/>
  <c r="O786" i="18"/>
  <c r="P786" i="18"/>
  <c r="O787" i="18"/>
  <c r="P787" i="18"/>
  <c r="O788" i="18"/>
  <c r="P788" i="18"/>
  <c r="O789" i="18"/>
  <c r="P789" i="18"/>
  <c r="O790" i="18"/>
  <c r="P790" i="18"/>
  <c r="O791" i="18"/>
  <c r="P791" i="18"/>
  <c r="O792" i="18"/>
  <c r="P792" i="18"/>
  <c r="O793" i="18"/>
  <c r="P793" i="18"/>
  <c r="O794" i="18"/>
  <c r="P794" i="18"/>
  <c r="O795" i="18"/>
  <c r="P795" i="18"/>
  <c r="O796" i="18"/>
  <c r="P796" i="18"/>
  <c r="O797" i="18"/>
  <c r="P797" i="18"/>
  <c r="O798" i="18"/>
  <c r="P798" i="18"/>
  <c r="O799" i="18"/>
  <c r="P799" i="18"/>
  <c r="O800" i="18"/>
  <c r="P800" i="18"/>
  <c r="O801" i="18"/>
  <c r="P801" i="18"/>
  <c r="O802" i="18"/>
  <c r="P802" i="18"/>
  <c r="O803" i="18"/>
  <c r="P803" i="18"/>
  <c r="O804" i="18"/>
  <c r="P804" i="18"/>
  <c r="O805" i="18"/>
  <c r="P805" i="18"/>
  <c r="O806" i="18"/>
  <c r="P806" i="18"/>
  <c r="O807" i="18"/>
  <c r="P807" i="18"/>
  <c r="O808" i="18"/>
  <c r="P808" i="18"/>
  <c r="O809" i="18"/>
  <c r="P809" i="18"/>
  <c r="O810" i="18"/>
  <c r="P810" i="18"/>
  <c r="O811" i="18"/>
  <c r="P811" i="18"/>
  <c r="O812" i="18"/>
  <c r="P812" i="18"/>
  <c r="O813" i="18"/>
  <c r="P813" i="18"/>
  <c r="O814" i="18"/>
  <c r="P814" i="18"/>
  <c r="O815" i="18"/>
  <c r="P815" i="18"/>
  <c r="O816" i="18"/>
  <c r="P816" i="18"/>
  <c r="O817" i="18"/>
  <c r="P817" i="18"/>
  <c r="O818" i="18"/>
  <c r="P818" i="18"/>
  <c r="O819" i="18"/>
  <c r="P819" i="18"/>
  <c r="O820" i="18"/>
  <c r="P820" i="18"/>
  <c r="O821" i="18"/>
  <c r="P821" i="18"/>
  <c r="O822" i="18"/>
  <c r="P822" i="18"/>
  <c r="O823" i="18"/>
  <c r="P823" i="18"/>
  <c r="O824" i="18"/>
  <c r="P824" i="18"/>
  <c r="O825" i="18"/>
  <c r="P825" i="18"/>
  <c r="O826" i="18"/>
  <c r="P826" i="18"/>
  <c r="O827" i="18"/>
  <c r="P827" i="18"/>
  <c r="O828" i="18"/>
  <c r="P828" i="18"/>
  <c r="O829" i="18"/>
  <c r="P829" i="18"/>
  <c r="O830" i="18"/>
  <c r="P830" i="18"/>
  <c r="O831" i="18"/>
  <c r="P831" i="18"/>
  <c r="O832" i="18"/>
  <c r="P832" i="18"/>
  <c r="O833" i="18"/>
  <c r="P833" i="18"/>
  <c r="O834" i="18"/>
  <c r="P834" i="18"/>
  <c r="O835" i="18"/>
  <c r="P835" i="18"/>
  <c r="O836" i="18"/>
  <c r="P836" i="18"/>
  <c r="O837" i="18"/>
  <c r="P837" i="18"/>
  <c r="O838" i="18"/>
  <c r="P838" i="18"/>
  <c r="O839" i="18"/>
  <c r="P839" i="18"/>
  <c r="O840" i="18"/>
  <c r="P840" i="18"/>
  <c r="O841" i="18"/>
  <c r="P841" i="18"/>
  <c r="O842" i="18"/>
  <c r="P842" i="18"/>
  <c r="O843" i="18"/>
  <c r="P843" i="18"/>
  <c r="O844" i="18"/>
  <c r="P844" i="18"/>
  <c r="O845" i="18"/>
  <c r="P845" i="18"/>
  <c r="O846" i="18"/>
  <c r="P846" i="18"/>
  <c r="O847" i="18"/>
  <c r="P847" i="18"/>
  <c r="O848" i="18"/>
  <c r="P848" i="18"/>
  <c r="O849" i="18"/>
  <c r="P849" i="18"/>
  <c r="O850" i="18"/>
  <c r="P850" i="18"/>
  <c r="O851" i="18"/>
  <c r="P851" i="18"/>
  <c r="O852" i="18"/>
  <c r="P852" i="18"/>
  <c r="O853" i="18"/>
  <c r="P853" i="18"/>
  <c r="O854" i="18"/>
  <c r="P854" i="18"/>
  <c r="O855" i="18"/>
  <c r="P855" i="18"/>
  <c r="O856" i="18"/>
  <c r="P856" i="18"/>
  <c r="O857" i="18"/>
  <c r="P857" i="18"/>
  <c r="O858" i="18"/>
  <c r="P858" i="18"/>
  <c r="O859" i="18"/>
  <c r="P859" i="18"/>
  <c r="O860" i="18"/>
  <c r="P860" i="18"/>
  <c r="O861" i="18"/>
  <c r="P861" i="18"/>
  <c r="O862" i="18"/>
  <c r="P862" i="18"/>
  <c r="O863" i="18"/>
  <c r="P863" i="18"/>
  <c r="O864" i="18"/>
  <c r="P864" i="18"/>
  <c r="O865" i="18"/>
  <c r="P865" i="18"/>
  <c r="O866" i="18"/>
  <c r="P866" i="18"/>
  <c r="O867" i="18"/>
  <c r="P867" i="18"/>
  <c r="O868" i="18"/>
  <c r="P868" i="18"/>
  <c r="O869" i="18"/>
  <c r="P869" i="18"/>
  <c r="O870" i="18"/>
  <c r="P870" i="18"/>
  <c r="O871" i="18"/>
  <c r="P871" i="18"/>
  <c r="O872" i="18"/>
  <c r="P872" i="18"/>
  <c r="O873" i="18"/>
  <c r="P873" i="18"/>
  <c r="O874" i="18"/>
  <c r="P874" i="18"/>
  <c r="O875" i="18"/>
  <c r="P875" i="18"/>
  <c r="O876" i="18"/>
  <c r="P876" i="18"/>
  <c r="O877" i="18"/>
  <c r="P877" i="18"/>
  <c r="O878" i="18"/>
  <c r="P878" i="18"/>
  <c r="O879" i="18"/>
  <c r="P879" i="18"/>
  <c r="O880" i="18"/>
  <c r="P880" i="18"/>
  <c r="O881" i="18"/>
  <c r="P881" i="18"/>
  <c r="O882" i="18"/>
  <c r="P882" i="18"/>
  <c r="O883" i="18"/>
  <c r="P883" i="18"/>
  <c r="O884" i="18"/>
  <c r="P884" i="18"/>
  <c r="O885" i="18"/>
  <c r="P885" i="18"/>
  <c r="O886" i="18"/>
  <c r="P886" i="18"/>
  <c r="O887" i="18"/>
  <c r="P887" i="18"/>
  <c r="O888" i="18"/>
  <c r="P888" i="18"/>
  <c r="O889" i="18"/>
  <c r="P889" i="18"/>
  <c r="O890" i="18"/>
  <c r="P890" i="18"/>
  <c r="O891" i="18"/>
  <c r="P891" i="18"/>
  <c r="O892" i="18"/>
  <c r="P892" i="18"/>
  <c r="O893" i="18"/>
  <c r="P893" i="18"/>
  <c r="O894" i="18"/>
  <c r="P894" i="18"/>
  <c r="O895" i="18"/>
  <c r="P895" i="18"/>
  <c r="O896" i="18"/>
  <c r="P896" i="18"/>
  <c r="O897" i="18"/>
  <c r="P897" i="18"/>
  <c r="O898" i="18"/>
  <c r="P898" i="18"/>
  <c r="O899" i="18"/>
  <c r="P899" i="18"/>
  <c r="O900" i="18"/>
  <c r="P900" i="18"/>
  <c r="O901" i="18"/>
  <c r="P901" i="18"/>
  <c r="O902" i="18"/>
  <c r="P902" i="18"/>
  <c r="O903" i="18"/>
  <c r="P903" i="18"/>
  <c r="O904" i="18"/>
  <c r="P904" i="18"/>
  <c r="O905" i="18"/>
  <c r="P905" i="18"/>
  <c r="O906" i="18"/>
  <c r="P906" i="18"/>
  <c r="O907" i="18"/>
  <c r="P907" i="18"/>
  <c r="O908" i="18"/>
  <c r="P908" i="18"/>
  <c r="O909" i="18"/>
  <c r="P909" i="18"/>
  <c r="O910" i="18"/>
  <c r="P910" i="18"/>
  <c r="O911" i="18"/>
  <c r="P911" i="18"/>
  <c r="O912" i="18"/>
  <c r="P912" i="18"/>
  <c r="O913" i="18"/>
  <c r="P913" i="18"/>
  <c r="O914" i="18"/>
  <c r="P914" i="18"/>
  <c r="O915" i="18"/>
  <c r="P915" i="18"/>
  <c r="O916" i="18"/>
  <c r="P916" i="18"/>
  <c r="O917" i="18"/>
  <c r="P917" i="18"/>
  <c r="O918" i="18"/>
  <c r="P918" i="18"/>
  <c r="O919" i="18"/>
  <c r="P919" i="18"/>
  <c r="O920" i="18"/>
  <c r="P920" i="18"/>
  <c r="O921" i="18"/>
  <c r="P921" i="18"/>
  <c r="O922" i="18"/>
  <c r="P922" i="18"/>
  <c r="O923" i="18"/>
  <c r="P923" i="18"/>
  <c r="O924" i="18"/>
  <c r="P924" i="18"/>
  <c r="O925" i="18"/>
  <c r="P925" i="18"/>
  <c r="O926" i="18"/>
  <c r="P926" i="18"/>
  <c r="O927" i="18"/>
  <c r="P927" i="18"/>
  <c r="O928" i="18"/>
  <c r="P928" i="18"/>
  <c r="O929" i="18"/>
  <c r="P929" i="18"/>
  <c r="O930" i="18"/>
  <c r="P930" i="18"/>
  <c r="O931" i="18"/>
  <c r="P931" i="18"/>
  <c r="O932" i="18"/>
  <c r="P932" i="18"/>
  <c r="O933" i="18"/>
  <c r="P933" i="18"/>
  <c r="O934" i="18"/>
  <c r="P934" i="18"/>
  <c r="O935" i="18"/>
  <c r="P935" i="18"/>
  <c r="O936" i="18"/>
  <c r="P936" i="18"/>
  <c r="O937" i="18"/>
  <c r="P937" i="18"/>
  <c r="O938" i="18"/>
  <c r="P938" i="18"/>
  <c r="O939" i="18"/>
  <c r="P939" i="18"/>
  <c r="O940" i="18"/>
  <c r="P940" i="18"/>
  <c r="O941" i="18"/>
  <c r="P941" i="18"/>
  <c r="O942" i="18"/>
  <c r="P942" i="18"/>
  <c r="O943" i="18"/>
  <c r="P943" i="18"/>
  <c r="O944" i="18"/>
  <c r="P944" i="18"/>
  <c r="O945" i="18"/>
  <c r="P945" i="18"/>
  <c r="O946" i="18"/>
  <c r="P946" i="18"/>
  <c r="O947" i="18"/>
  <c r="P947" i="18"/>
  <c r="O948" i="18"/>
  <c r="P948" i="18"/>
  <c r="O949" i="18"/>
  <c r="P949" i="18"/>
  <c r="O950" i="18"/>
  <c r="P950" i="18"/>
  <c r="O951" i="18"/>
  <c r="P951" i="18"/>
  <c r="O952" i="18"/>
  <c r="P952" i="18"/>
  <c r="O953" i="18"/>
  <c r="P953" i="18"/>
  <c r="O954" i="18"/>
  <c r="P954" i="18"/>
  <c r="O955" i="18"/>
  <c r="P955" i="18"/>
  <c r="O956" i="18"/>
  <c r="P956" i="18"/>
  <c r="O957" i="18"/>
  <c r="P957" i="18"/>
  <c r="O958" i="18"/>
  <c r="P958" i="18"/>
  <c r="O959" i="18"/>
  <c r="P959" i="18"/>
  <c r="O960" i="18"/>
  <c r="P960" i="18"/>
  <c r="O961" i="18"/>
  <c r="P961" i="18"/>
  <c r="O962" i="18"/>
  <c r="P962" i="18"/>
  <c r="O963" i="18"/>
  <c r="P963" i="18"/>
  <c r="O964" i="18"/>
  <c r="P964" i="18"/>
  <c r="O965" i="18"/>
  <c r="P965" i="18"/>
  <c r="O966" i="18"/>
  <c r="P966" i="18"/>
  <c r="O967" i="18"/>
  <c r="P967" i="18"/>
  <c r="O968" i="18"/>
  <c r="P968" i="18"/>
  <c r="O969" i="18"/>
  <c r="P969" i="18"/>
  <c r="O970" i="18"/>
  <c r="P970" i="18"/>
  <c r="O971" i="18"/>
  <c r="P971" i="18"/>
  <c r="O972" i="18"/>
  <c r="P972" i="18"/>
  <c r="O973" i="18"/>
  <c r="P973" i="18"/>
  <c r="O974" i="18"/>
  <c r="P974" i="18"/>
  <c r="O975" i="18"/>
  <c r="P975" i="18"/>
  <c r="O976" i="18"/>
  <c r="P976" i="18"/>
  <c r="O977" i="18"/>
  <c r="P977" i="18"/>
  <c r="O978" i="18"/>
  <c r="P978" i="18"/>
  <c r="O979" i="18"/>
  <c r="P979" i="18"/>
  <c r="O980" i="18"/>
  <c r="P980" i="18"/>
  <c r="O981" i="18"/>
  <c r="P981" i="18"/>
  <c r="O982" i="18"/>
  <c r="P982" i="18"/>
  <c r="O983" i="18"/>
  <c r="P983" i="18"/>
  <c r="O984" i="18"/>
  <c r="P984" i="18"/>
  <c r="O985" i="18"/>
  <c r="P985" i="18"/>
  <c r="O986" i="18"/>
  <c r="P986" i="18"/>
  <c r="O987" i="18"/>
  <c r="P987" i="18"/>
  <c r="O988" i="18"/>
  <c r="P988" i="18"/>
  <c r="O989" i="18"/>
  <c r="P989" i="18"/>
  <c r="O990" i="18"/>
  <c r="P990" i="18"/>
  <c r="O991" i="18"/>
  <c r="P991" i="18"/>
  <c r="O992" i="18"/>
  <c r="P992" i="18"/>
  <c r="O993" i="18"/>
  <c r="P993" i="18"/>
  <c r="O994" i="18"/>
  <c r="P994" i="18"/>
  <c r="O995" i="18"/>
  <c r="P995" i="18"/>
  <c r="O996" i="18"/>
  <c r="P996" i="18"/>
  <c r="O997" i="18"/>
  <c r="P997" i="18"/>
  <c r="O998" i="18"/>
  <c r="P998" i="18"/>
  <c r="O999" i="18"/>
  <c r="P999" i="18"/>
  <c r="O1000" i="18"/>
  <c r="P1000" i="18"/>
  <c r="O1001" i="18"/>
  <c r="P1001" i="18"/>
  <c r="O1002" i="18"/>
  <c r="P1002" i="18"/>
  <c r="O1003" i="18"/>
  <c r="P1003" i="18"/>
  <c r="O1004" i="18"/>
  <c r="P1004" i="18"/>
  <c r="O1005" i="18"/>
  <c r="P1005" i="18"/>
  <c r="O1006" i="18"/>
  <c r="P1006" i="18"/>
  <c r="O1007" i="18"/>
  <c r="P1007" i="18"/>
  <c r="O1008" i="18"/>
  <c r="P1008" i="18"/>
  <c r="O1009" i="18"/>
  <c r="P1009" i="18"/>
  <c r="O1010" i="18"/>
  <c r="P1010" i="18"/>
  <c r="O1011" i="18"/>
  <c r="P1011" i="18"/>
  <c r="O1012" i="18"/>
  <c r="P1012" i="18"/>
  <c r="O1013" i="18"/>
  <c r="P1013" i="18"/>
  <c r="O1014" i="18"/>
  <c r="P1014" i="18"/>
  <c r="O1015" i="18"/>
  <c r="P1015" i="18"/>
  <c r="O1016" i="18"/>
  <c r="P1016" i="18"/>
  <c r="O1017" i="18"/>
  <c r="P1017" i="18"/>
  <c r="O1018" i="18"/>
  <c r="P1018" i="18"/>
  <c r="O1019" i="18"/>
  <c r="P1019" i="18"/>
  <c r="O1020" i="18"/>
  <c r="P1020" i="18"/>
  <c r="O1021" i="18"/>
  <c r="P1021" i="18"/>
  <c r="O1022" i="18"/>
  <c r="P1022" i="18"/>
  <c r="O1023" i="18"/>
  <c r="P1023" i="18"/>
  <c r="O1024" i="18"/>
  <c r="P1024" i="18"/>
  <c r="O1025" i="18"/>
  <c r="P1025" i="18"/>
  <c r="O1026" i="18"/>
  <c r="P1026" i="18"/>
  <c r="O1027" i="18"/>
  <c r="P1027" i="18"/>
  <c r="O1028" i="18"/>
  <c r="P1028" i="18"/>
  <c r="O1029" i="18"/>
  <c r="P1029" i="18"/>
  <c r="O1030" i="18"/>
  <c r="P1030" i="18"/>
  <c r="O1031" i="18"/>
  <c r="P1031" i="18"/>
  <c r="O1032" i="18"/>
  <c r="P1032" i="18"/>
  <c r="O1033" i="18"/>
  <c r="P1033" i="18"/>
  <c r="O1034" i="18"/>
  <c r="P1034" i="18"/>
  <c r="O1035" i="18"/>
  <c r="P1035" i="18"/>
  <c r="O1036" i="18"/>
  <c r="P1036" i="18"/>
  <c r="O1037" i="18"/>
  <c r="P1037" i="18"/>
  <c r="O1038" i="18"/>
  <c r="P1038" i="18"/>
  <c r="O1039" i="18"/>
  <c r="P1039" i="18"/>
  <c r="O1040" i="18"/>
  <c r="P1040" i="18"/>
  <c r="O1041" i="18"/>
  <c r="P1041" i="18"/>
  <c r="O1042" i="18"/>
  <c r="P1042" i="18"/>
  <c r="O1043" i="18"/>
  <c r="P1043" i="18"/>
  <c r="O1044" i="18"/>
  <c r="P1044" i="18"/>
  <c r="O1045" i="18"/>
  <c r="P1045" i="18"/>
  <c r="O1046" i="18"/>
  <c r="P1046" i="18"/>
  <c r="O1047" i="18"/>
  <c r="P1047" i="18"/>
  <c r="O1048" i="18"/>
  <c r="P1048" i="18"/>
  <c r="O1049" i="18"/>
  <c r="P1049" i="18"/>
  <c r="O1050" i="18"/>
  <c r="P1050" i="18"/>
  <c r="O1051" i="18"/>
  <c r="P1051" i="18"/>
  <c r="O1052" i="18"/>
  <c r="P1052" i="18"/>
  <c r="O1053" i="18"/>
  <c r="P1053" i="18"/>
  <c r="O1054" i="18"/>
  <c r="P1054" i="18"/>
  <c r="O1055" i="18"/>
  <c r="P1055" i="18"/>
  <c r="O1056" i="18"/>
  <c r="P1056" i="18"/>
  <c r="O1057" i="18"/>
  <c r="P1057" i="18"/>
  <c r="O1058" i="18"/>
  <c r="P1058" i="18"/>
  <c r="O1059" i="18"/>
  <c r="P1059" i="18"/>
  <c r="O1060" i="18"/>
  <c r="P1060" i="18"/>
  <c r="O1061" i="18"/>
  <c r="P1061" i="18"/>
  <c r="O1062" i="18"/>
  <c r="P1062" i="18"/>
  <c r="O1063" i="18"/>
  <c r="P1063" i="18"/>
  <c r="O1064" i="18"/>
  <c r="P1064" i="18"/>
  <c r="O1065" i="18"/>
  <c r="P1065" i="18"/>
  <c r="O1066" i="18"/>
  <c r="P1066" i="18"/>
  <c r="O1067" i="18"/>
  <c r="P1067" i="18"/>
  <c r="O1068" i="18"/>
  <c r="P1068" i="18"/>
  <c r="O1069" i="18"/>
  <c r="P1069" i="18"/>
  <c r="O1070" i="18"/>
  <c r="P1070" i="18"/>
  <c r="O1071" i="18"/>
  <c r="P1071" i="18"/>
  <c r="O1072" i="18"/>
  <c r="P1072" i="18"/>
  <c r="O1073" i="18"/>
  <c r="P1073" i="18"/>
  <c r="O1074" i="18"/>
  <c r="P1074" i="18"/>
  <c r="O1075" i="18"/>
  <c r="P1075" i="18"/>
  <c r="O1076" i="18"/>
  <c r="P1076" i="18"/>
  <c r="O1077" i="18"/>
  <c r="P1077" i="18"/>
  <c r="O1078" i="18"/>
  <c r="P1078" i="18"/>
  <c r="O1079" i="18"/>
  <c r="P1079" i="18"/>
  <c r="O1080" i="18"/>
  <c r="P1080" i="18"/>
  <c r="O1081" i="18"/>
  <c r="P1081" i="18"/>
  <c r="O1082" i="18"/>
  <c r="P1082" i="18"/>
  <c r="O1083" i="18"/>
  <c r="P1083" i="18"/>
  <c r="O1084" i="18"/>
  <c r="P1084" i="18"/>
  <c r="O1085" i="18"/>
  <c r="P1085" i="18"/>
  <c r="O1086" i="18"/>
  <c r="P1086" i="18"/>
  <c r="O1087" i="18"/>
  <c r="P1087" i="18"/>
  <c r="O1088" i="18"/>
  <c r="P1088" i="18"/>
  <c r="O1089" i="18"/>
  <c r="P1089" i="18"/>
  <c r="O1090" i="18"/>
  <c r="P1090" i="18"/>
  <c r="O1091" i="18"/>
  <c r="P1091" i="18"/>
  <c r="O1092" i="18"/>
  <c r="P1092" i="18"/>
  <c r="O1093" i="18"/>
  <c r="P1093" i="18"/>
  <c r="O1094" i="18"/>
  <c r="P1094" i="18"/>
  <c r="O1095" i="18"/>
  <c r="P1095" i="18"/>
  <c r="O1096" i="18"/>
  <c r="P1096" i="18"/>
  <c r="O1097" i="18"/>
  <c r="P1097" i="18"/>
  <c r="O1098" i="18"/>
  <c r="P1098" i="18"/>
  <c r="O1099" i="18"/>
  <c r="P1099" i="18"/>
  <c r="O1100" i="18"/>
  <c r="P1100" i="18"/>
  <c r="O1101" i="18"/>
  <c r="P1101" i="18"/>
  <c r="O1102" i="18"/>
  <c r="P1102" i="18"/>
  <c r="O1103" i="18"/>
  <c r="P1103" i="18"/>
  <c r="O1104" i="18"/>
  <c r="P1104" i="18"/>
  <c r="O1105" i="18"/>
  <c r="P1105" i="18"/>
  <c r="O1106" i="18"/>
  <c r="P1106" i="18"/>
  <c r="O1107" i="18"/>
  <c r="P1107" i="18"/>
  <c r="O1108" i="18"/>
  <c r="P1108" i="18"/>
  <c r="O1109" i="18"/>
  <c r="P1109" i="18"/>
  <c r="O1110" i="18"/>
  <c r="P1110" i="18"/>
  <c r="O1111" i="18"/>
  <c r="P1111" i="18"/>
  <c r="O1112" i="18"/>
  <c r="P1112" i="18"/>
  <c r="O1113" i="18"/>
  <c r="P1113" i="18"/>
  <c r="O1114" i="18"/>
  <c r="P1114" i="18"/>
  <c r="O1115" i="18"/>
  <c r="P1115" i="18"/>
  <c r="O1116" i="18"/>
  <c r="P1116" i="18"/>
  <c r="O1117" i="18"/>
  <c r="P1117" i="18"/>
  <c r="O1118" i="18"/>
  <c r="P1118" i="18"/>
  <c r="O1119" i="18"/>
  <c r="P1119" i="18"/>
  <c r="O1120" i="18"/>
  <c r="P1120" i="18"/>
  <c r="O1121" i="18"/>
  <c r="P1121" i="18"/>
  <c r="O1122" i="18"/>
  <c r="P1122" i="18"/>
  <c r="O1123" i="18"/>
  <c r="P1123" i="18"/>
  <c r="O1124" i="18"/>
  <c r="P1124" i="18"/>
  <c r="O1125" i="18"/>
  <c r="P1125" i="18"/>
  <c r="O1126" i="18"/>
  <c r="P1126" i="18"/>
  <c r="O1127" i="18"/>
  <c r="P1127" i="18"/>
  <c r="O1128" i="18"/>
  <c r="P1128" i="18"/>
  <c r="O1129" i="18"/>
  <c r="P1129" i="18"/>
  <c r="O1130" i="18"/>
  <c r="P1130" i="18"/>
  <c r="O1131" i="18"/>
  <c r="P1131" i="18"/>
  <c r="O1132" i="18"/>
  <c r="P1132" i="18"/>
  <c r="O1133" i="18"/>
  <c r="P1133" i="18"/>
  <c r="O1134" i="18"/>
  <c r="P1134" i="18"/>
  <c r="O1135" i="18"/>
  <c r="P1135" i="18"/>
  <c r="O1136" i="18"/>
  <c r="P1136" i="18"/>
  <c r="O1137" i="18"/>
  <c r="P1137" i="18"/>
  <c r="O1138" i="18"/>
  <c r="P1138" i="18"/>
  <c r="O1139" i="18"/>
  <c r="P1139" i="18"/>
  <c r="O1140" i="18"/>
  <c r="P1140" i="18"/>
  <c r="O1141" i="18"/>
  <c r="P1141" i="18"/>
  <c r="O1142" i="18"/>
  <c r="P1142" i="18"/>
  <c r="O1143" i="18"/>
  <c r="P1143" i="18"/>
  <c r="O1144" i="18"/>
  <c r="P1144" i="18"/>
  <c r="O1145" i="18"/>
  <c r="P1145" i="18"/>
  <c r="O1146" i="18"/>
  <c r="P1146" i="18"/>
  <c r="O1147" i="18"/>
  <c r="P1147" i="18"/>
  <c r="O1148" i="18"/>
  <c r="P1148" i="18"/>
  <c r="O1149" i="18"/>
  <c r="P1149" i="18"/>
  <c r="O1150" i="18"/>
  <c r="P1150" i="18"/>
  <c r="O1151" i="18"/>
  <c r="P1151" i="18"/>
  <c r="O1152" i="18"/>
  <c r="P1152" i="18"/>
  <c r="O1153" i="18"/>
  <c r="P1153" i="18"/>
  <c r="O1154" i="18"/>
  <c r="P1154" i="18"/>
  <c r="O1155" i="18"/>
  <c r="P1155" i="18"/>
  <c r="O1156" i="18"/>
  <c r="P1156" i="18"/>
  <c r="O1157" i="18"/>
  <c r="P1157" i="18"/>
  <c r="O1158" i="18"/>
  <c r="P1158" i="18"/>
  <c r="O1159" i="18"/>
  <c r="P1159" i="18"/>
  <c r="O1160" i="18"/>
  <c r="P1160" i="18"/>
  <c r="O1161" i="18"/>
  <c r="P1161" i="18"/>
  <c r="O1162" i="18"/>
  <c r="P1162" i="18"/>
  <c r="O1163" i="18"/>
  <c r="P1163" i="18"/>
  <c r="O1164" i="18"/>
  <c r="P1164" i="18"/>
  <c r="O1165" i="18"/>
  <c r="P1165" i="18"/>
  <c r="O1166" i="18"/>
  <c r="P1166" i="18"/>
  <c r="O1167" i="18"/>
  <c r="P1167" i="18"/>
  <c r="O1168" i="18"/>
  <c r="P1168" i="18"/>
  <c r="O1169" i="18"/>
  <c r="P1169" i="18"/>
  <c r="O1170" i="18"/>
  <c r="P1170" i="18"/>
  <c r="O1171" i="18"/>
  <c r="P1171" i="18"/>
  <c r="O1172" i="18"/>
  <c r="P1172" i="18"/>
  <c r="O1173" i="18"/>
  <c r="P1173" i="18"/>
  <c r="O1174" i="18"/>
  <c r="P1174" i="18"/>
  <c r="O1175" i="18"/>
  <c r="P1175" i="18"/>
  <c r="O1176" i="18"/>
  <c r="P1176" i="18"/>
  <c r="O1177" i="18"/>
  <c r="P1177" i="18"/>
  <c r="O1178" i="18"/>
  <c r="P1178" i="18"/>
  <c r="O1179" i="18"/>
  <c r="P1179" i="18"/>
  <c r="O1180" i="18"/>
  <c r="P1180" i="18"/>
  <c r="O1181" i="18"/>
  <c r="P1181" i="18"/>
  <c r="O1182" i="18"/>
  <c r="P1182" i="18"/>
  <c r="O1183" i="18"/>
  <c r="P1183" i="18"/>
  <c r="O1184" i="18"/>
  <c r="P1184" i="18"/>
  <c r="O1185" i="18"/>
  <c r="P1185" i="18"/>
  <c r="O1186" i="18"/>
  <c r="P1186" i="18"/>
  <c r="O1187" i="18"/>
  <c r="P1187" i="18"/>
  <c r="O1188" i="18"/>
  <c r="P1188" i="18"/>
  <c r="O1189" i="18"/>
  <c r="P1189" i="18"/>
  <c r="O1190" i="18"/>
  <c r="P1190" i="18"/>
  <c r="O1191" i="18"/>
  <c r="P1191" i="18"/>
  <c r="O1192" i="18"/>
  <c r="P1192" i="18"/>
  <c r="O1193" i="18"/>
  <c r="P1193" i="18"/>
  <c r="O1194" i="18"/>
  <c r="P1194" i="18"/>
  <c r="O1195" i="18"/>
  <c r="P1195" i="18"/>
  <c r="O1196" i="18"/>
  <c r="P1196" i="18"/>
  <c r="O1197" i="18"/>
  <c r="P1197" i="18"/>
  <c r="O1198" i="18"/>
  <c r="P1198" i="18"/>
  <c r="O1199" i="18"/>
  <c r="P1199" i="18"/>
  <c r="O1200" i="18"/>
  <c r="P1200" i="18"/>
  <c r="O1201" i="18"/>
  <c r="P1201" i="18"/>
  <c r="O1202" i="18"/>
  <c r="P1202" i="18"/>
  <c r="O1203" i="18"/>
  <c r="P1203" i="18"/>
  <c r="O1204" i="18"/>
  <c r="P1204" i="18"/>
  <c r="O1205" i="18"/>
  <c r="P1205" i="18"/>
  <c r="O1206" i="18"/>
  <c r="P1206" i="18"/>
  <c r="O1207" i="18"/>
  <c r="P1207" i="18"/>
  <c r="O1208" i="18"/>
  <c r="P1208" i="18"/>
  <c r="O1209" i="18"/>
  <c r="P1209" i="18"/>
  <c r="O1210" i="18"/>
  <c r="P1210" i="18"/>
  <c r="O1211" i="18"/>
  <c r="P1211" i="18"/>
  <c r="O1212" i="18"/>
  <c r="P1212" i="18"/>
  <c r="O1213" i="18"/>
  <c r="P1213" i="18"/>
  <c r="O1214" i="18"/>
  <c r="P1214" i="18"/>
  <c r="O1215" i="18"/>
  <c r="P1215" i="18"/>
  <c r="O1216" i="18"/>
  <c r="P1216" i="18"/>
  <c r="O1217" i="18"/>
  <c r="P1217" i="18"/>
  <c r="O1218" i="18"/>
  <c r="P1218" i="18"/>
  <c r="O1219" i="18"/>
  <c r="P1219" i="18"/>
  <c r="O1220" i="18"/>
  <c r="P1220" i="18"/>
  <c r="O1221" i="18"/>
  <c r="P1221" i="18"/>
  <c r="O1222" i="18"/>
  <c r="P1222" i="18"/>
  <c r="O1223" i="18"/>
  <c r="P1223" i="18"/>
  <c r="O1224" i="18"/>
  <c r="P1224" i="18"/>
  <c r="O1225" i="18"/>
  <c r="P1225" i="18"/>
  <c r="O1226" i="18"/>
  <c r="P1226" i="18"/>
  <c r="O1227" i="18"/>
  <c r="P1227" i="18"/>
  <c r="O1228" i="18"/>
  <c r="P1228" i="18"/>
  <c r="O1229" i="18"/>
  <c r="P1229" i="18"/>
  <c r="O1230" i="18"/>
  <c r="P1230" i="18"/>
  <c r="O1231" i="18"/>
  <c r="P1231" i="18"/>
  <c r="O1232" i="18"/>
  <c r="P1232" i="18"/>
  <c r="O1233" i="18"/>
  <c r="P1233" i="18"/>
  <c r="O1234" i="18"/>
  <c r="P1234" i="18"/>
  <c r="O1235" i="18"/>
  <c r="P1235" i="18"/>
  <c r="O1236" i="18"/>
  <c r="P1236" i="18"/>
  <c r="O1237" i="18"/>
  <c r="P1237" i="18"/>
  <c r="O1238" i="18"/>
  <c r="P1238" i="18"/>
  <c r="O1239" i="18"/>
  <c r="P1239" i="18"/>
  <c r="O1240" i="18"/>
  <c r="P1240" i="18"/>
  <c r="O1241" i="18"/>
  <c r="P1241" i="18"/>
  <c r="O1242" i="18"/>
  <c r="P1242" i="18"/>
  <c r="O1243" i="18"/>
  <c r="P1243" i="18"/>
  <c r="O1244" i="18"/>
  <c r="P1244" i="18"/>
  <c r="O1245" i="18"/>
  <c r="P1245" i="18"/>
  <c r="O1246" i="18"/>
  <c r="P1246" i="18"/>
  <c r="O1247" i="18"/>
  <c r="P1247" i="18"/>
  <c r="O1248" i="18"/>
  <c r="P1248" i="18"/>
  <c r="O1249" i="18"/>
  <c r="P1249" i="18"/>
  <c r="O1250" i="18"/>
  <c r="P1250" i="18"/>
  <c r="O1251" i="18"/>
  <c r="P1251" i="18"/>
  <c r="O1252" i="18"/>
  <c r="P1252" i="18"/>
  <c r="O1253" i="18"/>
  <c r="P1253" i="18"/>
  <c r="O1254" i="18"/>
  <c r="P1254" i="18"/>
  <c r="O1255" i="18"/>
  <c r="P1255" i="18"/>
  <c r="O1256" i="18"/>
  <c r="P1256" i="18"/>
  <c r="O1257" i="18"/>
  <c r="P1257" i="18"/>
  <c r="O1258" i="18"/>
  <c r="P1258" i="18"/>
  <c r="O1259" i="18"/>
  <c r="P1259" i="18"/>
  <c r="O1260" i="18"/>
  <c r="P1260" i="18"/>
  <c r="O1261" i="18"/>
  <c r="P1261" i="18"/>
  <c r="O1262" i="18"/>
  <c r="P1262" i="18"/>
  <c r="O1263" i="18"/>
  <c r="P1263" i="18"/>
  <c r="O1264" i="18"/>
  <c r="P1264" i="18"/>
  <c r="O1265" i="18"/>
  <c r="P1265" i="18"/>
  <c r="O1266" i="18"/>
  <c r="P1266" i="18"/>
  <c r="O1267" i="18"/>
  <c r="P1267" i="18"/>
  <c r="O1268" i="18"/>
  <c r="P1268" i="18"/>
  <c r="O1269" i="18"/>
  <c r="P1269" i="18"/>
  <c r="O1270" i="18"/>
  <c r="P1270" i="18"/>
  <c r="O1271" i="18"/>
  <c r="P1271" i="18"/>
  <c r="O1272" i="18"/>
  <c r="P1272" i="18"/>
  <c r="O1273" i="18"/>
  <c r="P1273" i="18"/>
  <c r="O1274" i="18"/>
  <c r="P1274" i="18"/>
  <c r="O1275" i="18"/>
  <c r="P1275" i="18"/>
  <c r="O1276" i="18"/>
  <c r="P1276" i="18"/>
  <c r="O1277" i="18"/>
  <c r="P1277" i="18"/>
  <c r="O1278" i="18"/>
  <c r="P1278" i="18"/>
  <c r="O1279" i="18"/>
  <c r="P1279" i="18"/>
  <c r="O1280" i="18"/>
  <c r="P1280" i="18"/>
  <c r="O1281" i="18"/>
  <c r="P1281" i="18"/>
  <c r="O1282" i="18"/>
  <c r="P1282" i="18"/>
  <c r="O1283" i="18"/>
  <c r="P1283" i="18"/>
  <c r="O1284" i="18"/>
  <c r="P1284" i="18"/>
  <c r="O1285" i="18"/>
  <c r="P1285" i="18"/>
  <c r="O1286" i="18"/>
  <c r="P1286" i="18"/>
  <c r="O1287" i="18"/>
  <c r="P1287" i="18"/>
  <c r="O1288" i="18"/>
  <c r="P1288" i="18"/>
  <c r="O1289" i="18"/>
  <c r="P1289" i="18"/>
  <c r="O1290" i="18"/>
  <c r="P1290" i="18"/>
  <c r="O1291" i="18"/>
  <c r="P1291" i="18"/>
  <c r="O1292" i="18"/>
  <c r="P1292" i="18"/>
  <c r="O1293" i="18"/>
  <c r="P1293" i="18"/>
  <c r="O1294" i="18"/>
  <c r="P1294" i="18"/>
  <c r="O1295" i="18"/>
  <c r="P1295" i="18"/>
  <c r="O1296" i="18"/>
  <c r="P1296" i="18"/>
  <c r="O1297" i="18"/>
  <c r="P1297" i="18"/>
  <c r="O1298" i="18"/>
  <c r="P1298" i="18"/>
  <c r="O1299" i="18"/>
  <c r="P1299" i="18"/>
  <c r="O1300" i="18"/>
  <c r="P1300" i="18"/>
  <c r="O1301" i="18"/>
  <c r="P1301" i="18"/>
  <c r="O1302" i="18"/>
  <c r="P1302" i="18"/>
  <c r="O1303" i="18"/>
  <c r="P1303" i="18"/>
  <c r="O1304" i="18"/>
  <c r="P1304" i="18"/>
  <c r="O1305" i="18"/>
  <c r="P1305" i="18"/>
  <c r="O1306" i="18"/>
  <c r="P1306" i="18"/>
  <c r="O1307" i="18"/>
  <c r="P1307" i="18"/>
  <c r="O1308" i="18"/>
  <c r="P1308" i="18"/>
  <c r="O1309" i="18"/>
  <c r="P1309" i="18"/>
  <c r="O1310" i="18"/>
  <c r="P1310" i="18"/>
  <c r="O1311" i="18"/>
  <c r="P1311" i="18"/>
  <c r="O1312" i="18"/>
  <c r="P1312" i="18"/>
  <c r="O1313" i="18"/>
  <c r="P1313" i="18"/>
  <c r="O1314" i="18"/>
  <c r="P1314" i="18"/>
  <c r="O1315" i="18"/>
  <c r="P1315" i="18"/>
  <c r="O1316" i="18"/>
  <c r="P1316" i="18"/>
  <c r="O1317" i="18"/>
  <c r="P1317" i="18"/>
  <c r="O1318" i="18"/>
  <c r="P1318" i="18"/>
  <c r="O1319" i="18"/>
  <c r="P1319" i="18"/>
  <c r="O1320" i="18"/>
  <c r="P1320" i="18"/>
  <c r="O1321" i="18"/>
  <c r="P1321" i="18"/>
  <c r="O1322" i="18"/>
  <c r="P1322" i="18"/>
  <c r="O1323" i="18"/>
  <c r="P1323" i="18"/>
  <c r="O1324" i="18"/>
  <c r="P1324" i="18"/>
  <c r="O1325" i="18"/>
  <c r="P1325" i="18"/>
  <c r="O1326" i="18"/>
  <c r="P1326" i="18"/>
  <c r="O1327" i="18"/>
  <c r="P1327" i="18"/>
  <c r="O1328" i="18"/>
  <c r="P1328" i="18"/>
  <c r="O1329" i="18"/>
  <c r="G2" i="17"/>
  <c r="A3" i="22"/>
  <c r="A4" i="22"/>
  <c r="A5" i="22"/>
  <c r="A6" i="22"/>
  <c r="A7" i="22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33" i="22"/>
  <c r="A34" i="22"/>
  <c r="A35" i="22"/>
  <c r="A36" i="22"/>
  <c r="A37" i="22"/>
  <c r="A38" i="22"/>
  <c r="A39" i="22"/>
  <c r="A40" i="22"/>
  <c r="A41" i="22"/>
  <c r="A42" i="22"/>
  <c r="A43" i="22"/>
  <c r="A44" i="22"/>
  <c r="A45" i="22"/>
  <c r="A46" i="22"/>
  <c r="A47" i="22"/>
  <c r="A48" i="22"/>
  <c r="A49" i="22"/>
  <c r="A50" i="22"/>
  <c r="A51" i="22"/>
  <c r="A52" i="22"/>
  <c r="A53" i="22"/>
  <c r="A54" i="22"/>
  <c r="A55" i="22"/>
  <c r="A56" i="22"/>
  <c r="A57" i="22"/>
  <c r="A58" i="22"/>
  <c r="A59" i="22"/>
  <c r="A60" i="22"/>
  <c r="A61" i="22"/>
  <c r="A62" i="22"/>
  <c r="A63" i="22"/>
  <c r="A64" i="22"/>
  <c r="A65" i="22"/>
  <c r="A66" i="22"/>
  <c r="A67" i="22"/>
  <c r="A68" i="22"/>
  <c r="A69" i="22"/>
  <c r="A70" i="22"/>
  <c r="A71" i="22"/>
  <c r="A72" i="22"/>
  <c r="A73" i="22"/>
  <c r="A74" i="22"/>
  <c r="A75" i="22"/>
  <c r="A76" i="22"/>
  <c r="A77" i="22"/>
  <c r="A78" i="22"/>
  <c r="A79" i="22"/>
  <c r="A80" i="22"/>
  <c r="A81" i="22"/>
  <c r="A82" i="22"/>
  <c r="A83" i="22"/>
  <c r="A84" i="22"/>
  <c r="A85" i="22"/>
  <c r="A86" i="22"/>
  <c r="A87" i="22"/>
  <c r="A88" i="22"/>
  <c r="A89" i="22"/>
  <c r="A90" i="22"/>
  <c r="A91" i="22"/>
  <c r="A92" i="22"/>
  <c r="A93" i="22"/>
  <c r="A94" i="22"/>
  <c r="A95" i="22"/>
  <c r="A96" i="22"/>
  <c r="A97" i="22"/>
  <c r="A98" i="22"/>
  <c r="A99" i="22"/>
  <c r="A100" i="22"/>
  <c r="A101" i="22"/>
  <c r="A102" i="22"/>
  <c r="A103" i="22"/>
  <c r="A104" i="22"/>
  <c r="A105" i="22"/>
  <c r="A106" i="22"/>
  <c r="A107" i="22"/>
  <c r="A108" i="22"/>
  <c r="A109" i="22"/>
  <c r="A110" i="22"/>
  <c r="A111" i="22"/>
  <c r="A112" i="22"/>
  <c r="A113" i="22"/>
  <c r="A114" i="22"/>
  <c r="A115" i="22"/>
  <c r="A116" i="22"/>
  <c r="A117" i="22"/>
  <c r="A118" i="22"/>
  <c r="A119" i="22"/>
  <c r="A120" i="22"/>
  <c r="A121" i="22"/>
  <c r="A122" i="22"/>
  <c r="A123" i="22"/>
  <c r="A124" i="22"/>
  <c r="A125" i="22"/>
  <c r="A126" i="22"/>
  <c r="A127" i="22"/>
  <c r="A128" i="22"/>
  <c r="A129" i="22"/>
  <c r="A130" i="22"/>
  <c r="A131" i="22"/>
  <c r="A132" i="22"/>
  <c r="A133" i="22"/>
  <c r="A134" i="22"/>
  <c r="A135" i="22"/>
  <c r="A136" i="22"/>
  <c r="A137" i="22"/>
  <c r="A138" i="22"/>
  <c r="A139" i="22"/>
  <c r="A140" i="22"/>
  <c r="A141" i="22"/>
  <c r="A142" i="22"/>
  <c r="A143" i="22"/>
  <c r="A144" i="22"/>
  <c r="A145" i="22"/>
  <c r="A146" i="22"/>
  <c r="A147" i="22"/>
  <c r="A148" i="22"/>
  <c r="A149" i="22"/>
  <c r="A150" i="22"/>
  <c r="A151" i="22"/>
  <c r="A152" i="22"/>
  <c r="A153" i="22"/>
  <c r="A154" i="22"/>
  <c r="A155" i="22"/>
  <c r="A156" i="22"/>
  <c r="A157" i="22"/>
  <c r="A158" i="22"/>
  <c r="A159" i="22"/>
  <c r="A160" i="22"/>
  <c r="A161" i="22"/>
  <c r="A162" i="22"/>
  <c r="A163" i="22"/>
  <c r="A164" i="22"/>
  <c r="A165" i="22"/>
  <c r="A166" i="22"/>
  <c r="A167" i="22"/>
  <c r="A168" i="22"/>
  <c r="A169" i="22"/>
  <c r="A170" i="22"/>
  <c r="A171" i="22"/>
  <c r="A172" i="22"/>
  <c r="A173" i="22"/>
  <c r="A174" i="22"/>
  <c r="A175" i="22"/>
  <c r="A176" i="22"/>
  <c r="A177" i="22"/>
  <c r="A178" i="22"/>
  <c r="A179" i="22"/>
  <c r="A180" i="22"/>
  <c r="A181" i="22"/>
  <c r="A182" i="22"/>
  <c r="A183" i="22"/>
  <c r="A184" i="22"/>
  <c r="A185" i="22"/>
  <c r="A186" i="22"/>
  <c r="A187" i="22"/>
  <c r="A188" i="22"/>
  <c r="A189" i="22"/>
  <c r="A190" i="22"/>
  <c r="A191" i="22"/>
  <c r="A192" i="22"/>
  <c r="A193" i="22"/>
  <c r="A194" i="22"/>
  <c r="A195" i="22"/>
  <c r="A196" i="22"/>
  <c r="A197" i="22"/>
  <c r="A198" i="22"/>
  <c r="A199" i="22"/>
  <c r="A200" i="22"/>
  <c r="A201" i="22"/>
  <c r="A202" i="22"/>
  <c r="A203" i="22"/>
  <c r="A204" i="22"/>
  <c r="A205" i="22"/>
  <c r="A206" i="22"/>
  <c r="A207" i="22"/>
  <c r="A208" i="22"/>
  <c r="A209" i="22"/>
  <c r="A210" i="22"/>
  <c r="A211" i="22"/>
  <c r="A212" i="22"/>
  <c r="A213" i="22"/>
  <c r="A214" i="22"/>
  <c r="A215" i="22"/>
  <c r="A216" i="22"/>
  <c r="A217" i="22"/>
  <c r="A218" i="22"/>
  <c r="A219" i="22"/>
  <c r="A220" i="22"/>
  <c r="A221" i="22"/>
  <c r="A222" i="22"/>
  <c r="A223" i="22"/>
  <c r="A224" i="22"/>
  <c r="A225" i="22"/>
  <c r="A226" i="22"/>
  <c r="A227" i="22"/>
  <c r="A228" i="22"/>
  <c r="A229" i="22"/>
  <c r="A230" i="22"/>
  <c r="A231" i="22"/>
  <c r="A232" i="22"/>
  <c r="A233" i="22"/>
  <c r="A234" i="22"/>
  <c r="A235" i="22"/>
  <c r="A236" i="22"/>
  <c r="A237" i="22"/>
  <c r="A238" i="22"/>
  <c r="A239" i="22"/>
  <c r="A240" i="22"/>
  <c r="A241" i="22"/>
  <c r="A242" i="22"/>
  <c r="A243" i="22"/>
  <c r="A244" i="22"/>
  <c r="A245" i="22"/>
  <c r="A246" i="22"/>
  <c r="A247" i="22"/>
  <c r="A248" i="22"/>
  <c r="A249" i="22"/>
  <c r="A250" i="22"/>
  <c r="A251" i="22"/>
  <c r="A252" i="22"/>
  <c r="A253" i="22"/>
  <c r="A254" i="22"/>
  <c r="A255" i="22"/>
  <c r="A256" i="22"/>
  <c r="A257" i="22"/>
  <c r="A258" i="22"/>
  <c r="A259" i="22"/>
  <c r="A260" i="22"/>
  <c r="A261" i="22"/>
  <c r="A262" i="22"/>
  <c r="A263" i="22"/>
  <c r="A264" i="22"/>
  <c r="A265" i="22"/>
  <c r="A266" i="22"/>
  <c r="A267" i="22"/>
  <c r="A268" i="22"/>
  <c r="A269" i="22"/>
  <c r="A270" i="22"/>
  <c r="A271" i="22"/>
  <c r="A272" i="22"/>
  <c r="A273" i="22"/>
  <c r="A274" i="22"/>
  <c r="A275" i="22"/>
  <c r="A276" i="22"/>
  <c r="A277" i="22"/>
  <c r="A278" i="22"/>
  <c r="A279" i="22"/>
  <c r="A280" i="22"/>
  <c r="A281" i="22"/>
  <c r="A282" i="22"/>
  <c r="A283" i="22"/>
  <c r="A284" i="22"/>
  <c r="A285" i="22"/>
  <c r="A286" i="22"/>
  <c r="A287" i="22"/>
  <c r="A288" i="22"/>
  <c r="A289" i="22"/>
  <c r="A290" i="22"/>
  <c r="A291" i="22"/>
  <c r="A292" i="22"/>
  <c r="A293" i="22"/>
  <c r="A294" i="22"/>
  <c r="A295" i="22"/>
  <c r="A296" i="22"/>
  <c r="A297" i="22"/>
  <c r="A298" i="22"/>
  <c r="A299" i="22"/>
  <c r="A300" i="22"/>
  <c r="A301" i="22"/>
  <c r="A302" i="22"/>
  <c r="A303" i="22"/>
  <c r="A304" i="22"/>
  <c r="A305" i="22"/>
  <c r="A306" i="22"/>
  <c r="A307" i="22"/>
  <c r="A308" i="22"/>
  <c r="A309" i="22"/>
  <c r="A310" i="22"/>
  <c r="A311" i="22"/>
  <c r="A312" i="22"/>
  <c r="A313" i="22"/>
  <c r="A314" i="22"/>
  <c r="A315" i="22"/>
  <c r="A316" i="22"/>
  <c r="A317" i="22"/>
  <c r="A318" i="22"/>
  <c r="A319" i="22"/>
  <c r="A320" i="22"/>
  <c r="A321" i="22"/>
  <c r="A322" i="22"/>
  <c r="A323" i="22"/>
  <c r="A324" i="22"/>
  <c r="A325" i="22"/>
  <c r="A326" i="22"/>
  <c r="A327" i="22"/>
  <c r="A328" i="22"/>
  <c r="A329" i="22"/>
  <c r="A330" i="22"/>
  <c r="A331" i="22"/>
  <c r="A332" i="22"/>
  <c r="A333" i="22"/>
  <c r="A334" i="22"/>
  <c r="A335" i="22"/>
  <c r="A336" i="22"/>
  <c r="A337" i="22"/>
  <c r="A338" i="22"/>
  <c r="A339" i="22"/>
  <c r="A340" i="22"/>
  <c r="A341" i="22"/>
  <c r="A342" i="22"/>
  <c r="A343" i="22"/>
  <c r="A344" i="22"/>
  <c r="A345" i="22"/>
  <c r="A346" i="22"/>
  <c r="A347" i="22"/>
  <c r="A348" i="22"/>
  <c r="A349" i="22"/>
  <c r="A350" i="22"/>
  <c r="A351" i="22"/>
  <c r="A352" i="22"/>
  <c r="A353" i="22"/>
  <c r="A354" i="22"/>
  <c r="A355" i="22"/>
  <c r="A356" i="22"/>
  <c r="A357" i="22"/>
  <c r="A358" i="22"/>
  <c r="A359" i="22"/>
  <c r="A360" i="22"/>
  <c r="A361" i="22"/>
  <c r="A362" i="22"/>
  <c r="A363" i="22"/>
  <c r="A364" i="22"/>
  <c r="A365" i="22"/>
  <c r="A366" i="22"/>
  <c r="A367" i="22"/>
  <c r="A368" i="22"/>
  <c r="A369" i="22"/>
  <c r="A370" i="22"/>
  <c r="A371" i="22"/>
  <c r="A372" i="22"/>
  <c r="A373" i="22"/>
  <c r="A374" i="22"/>
  <c r="A375" i="22"/>
  <c r="A376" i="22"/>
  <c r="A377" i="22"/>
  <c r="A378" i="22"/>
  <c r="A379" i="22"/>
  <c r="A380" i="22"/>
  <c r="A381" i="22"/>
  <c r="A382" i="22"/>
  <c r="A383" i="22"/>
  <c r="A384" i="22"/>
  <c r="A385" i="22"/>
  <c r="A386" i="22"/>
  <c r="A387" i="22"/>
  <c r="A388" i="22"/>
  <c r="A389" i="22"/>
  <c r="A390" i="22"/>
  <c r="A391" i="22"/>
  <c r="A392" i="22"/>
  <c r="A393" i="22"/>
  <c r="A394" i="22"/>
  <c r="A395" i="22"/>
  <c r="A396" i="22"/>
  <c r="A397" i="22"/>
  <c r="A398" i="22"/>
  <c r="A399" i="22"/>
  <c r="A400" i="22"/>
  <c r="A401" i="22"/>
  <c r="A402" i="22"/>
  <c r="A403" i="22"/>
  <c r="A404" i="22"/>
  <c r="A405" i="22"/>
  <c r="A406" i="22"/>
  <c r="A407" i="22"/>
  <c r="A408" i="22"/>
  <c r="A409" i="22"/>
  <c r="A410" i="22"/>
  <c r="A411" i="22"/>
  <c r="A412" i="22"/>
  <c r="A413" i="22"/>
  <c r="A414" i="22"/>
  <c r="A415" i="22"/>
  <c r="A416" i="22"/>
  <c r="A417" i="22"/>
  <c r="A418" i="22"/>
  <c r="A419" i="22"/>
  <c r="A420" i="22"/>
  <c r="A421" i="22"/>
  <c r="A422" i="22"/>
  <c r="A423" i="22"/>
  <c r="A424" i="22"/>
  <c r="A425" i="22"/>
  <c r="A426" i="22"/>
  <c r="A427" i="22"/>
  <c r="A428" i="22"/>
  <c r="A429" i="22"/>
  <c r="A430" i="22"/>
  <c r="A431" i="22"/>
  <c r="A432" i="22"/>
  <c r="A433" i="22"/>
  <c r="A434" i="22"/>
  <c r="A435" i="22"/>
  <c r="A436" i="22"/>
  <c r="A437" i="22"/>
  <c r="A438" i="22"/>
  <c r="A439" i="22"/>
  <c r="A440" i="22"/>
  <c r="A441" i="22"/>
  <c r="A442" i="22"/>
  <c r="A443" i="22"/>
  <c r="A444" i="22"/>
  <c r="A445" i="22"/>
  <c r="A446" i="22"/>
  <c r="A447" i="22"/>
  <c r="A448" i="22"/>
  <c r="A449" i="22"/>
  <c r="A450" i="22"/>
  <c r="A451" i="22"/>
  <c r="A452" i="22"/>
  <c r="A453" i="22"/>
  <c r="A454" i="22"/>
  <c r="A455" i="22"/>
  <c r="A456" i="22"/>
  <c r="A457" i="22"/>
  <c r="A458" i="22"/>
  <c r="A459" i="22"/>
  <c r="A460" i="22"/>
  <c r="A461" i="22"/>
  <c r="A462" i="22"/>
  <c r="A463" i="22"/>
  <c r="A464" i="22"/>
  <c r="A465" i="22"/>
  <c r="A466" i="22"/>
  <c r="A467" i="22"/>
  <c r="A468" i="22"/>
  <c r="A469" i="22"/>
  <c r="A470" i="22"/>
  <c r="A471" i="22"/>
  <c r="A472" i="22"/>
  <c r="A473" i="22"/>
  <c r="A474" i="22"/>
  <c r="A475" i="22"/>
  <c r="A476" i="22"/>
  <c r="A477" i="22"/>
  <c r="A478" i="22"/>
  <c r="A479" i="22"/>
  <c r="A480" i="22"/>
  <c r="A481" i="22"/>
  <c r="A482" i="22"/>
  <c r="A483" i="22"/>
  <c r="A484" i="22"/>
  <c r="A485" i="22"/>
  <c r="A486" i="22"/>
  <c r="A487" i="22"/>
  <c r="A488" i="22"/>
  <c r="A489" i="22"/>
  <c r="A490" i="22"/>
  <c r="A491" i="22"/>
  <c r="A492" i="22"/>
  <c r="A493" i="22"/>
  <c r="A494" i="22"/>
  <c r="A495" i="22"/>
  <c r="A496" i="22"/>
  <c r="A497" i="22"/>
  <c r="A498" i="22"/>
  <c r="A499" i="22"/>
  <c r="A500" i="22"/>
  <c r="A501" i="22"/>
  <c r="A502" i="22"/>
  <c r="A503" i="22"/>
  <c r="A504" i="22"/>
  <c r="A505" i="22"/>
  <c r="A506" i="22"/>
  <c r="A507" i="22"/>
  <c r="A508" i="22"/>
  <c r="A509" i="22"/>
  <c r="A510" i="22"/>
  <c r="A511" i="22"/>
  <c r="A512" i="22"/>
  <c r="A513" i="22"/>
  <c r="A514" i="22"/>
  <c r="A515" i="22"/>
  <c r="A516" i="22"/>
  <c r="A517" i="22"/>
  <c r="A518" i="22"/>
  <c r="A519" i="22"/>
  <c r="A520" i="22"/>
  <c r="A521" i="22"/>
  <c r="A522" i="22"/>
  <c r="A523" i="22"/>
  <c r="A524" i="22"/>
  <c r="A525" i="22"/>
  <c r="A526" i="22"/>
  <c r="A527" i="22"/>
  <c r="A528" i="22"/>
  <c r="A529" i="22"/>
  <c r="A530" i="22"/>
  <c r="A531" i="22"/>
  <c r="A532" i="22"/>
  <c r="A533" i="22"/>
  <c r="A534" i="22"/>
  <c r="A535" i="22"/>
  <c r="A536" i="22"/>
  <c r="A537" i="22"/>
  <c r="A538" i="22"/>
  <c r="A539" i="22"/>
  <c r="A540" i="22"/>
  <c r="A541" i="22"/>
  <c r="A542" i="22"/>
  <c r="A543" i="22"/>
  <c r="A544" i="22"/>
  <c r="A545" i="22"/>
  <c r="A546" i="22"/>
  <c r="A547" i="22"/>
  <c r="A548" i="22"/>
  <c r="A549" i="22"/>
  <c r="A550" i="22"/>
  <c r="A551" i="22"/>
  <c r="A552" i="22"/>
  <c r="A553" i="22"/>
  <c r="A554" i="22"/>
  <c r="A555" i="22"/>
  <c r="A556" i="22"/>
  <c r="A557" i="22"/>
  <c r="A558" i="22"/>
  <c r="A559" i="22"/>
  <c r="A560" i="22"/>
  <c r="A561" i="22"/>
  <c r="A562" i="22"/>
  <c r="A563" i="22"/>
  <c r="A564" i="22"/>
  <c r="A565" i="22"/>
  <c r="A566" i="22"/>
  <c r="A567" i="22"/>
  <c r="A568" i="22"/>
  <c r="A569" i="22"/>
  <c r="A570" i="22"/>
  <c r="A571" i="22"/>
  <c r="A572" i="22"/>
  <c r="A573" i="22"/>
  <c r="A574" i="22"/>
  <c r="A575" i="22"/>
  <c r="A576" i="22"/>
  <c r="A577" i="22"/>
  <c r="A578" i="22"/>
  <c r="A579" i="22"/>
  <c r="A580" i="22"/>
  <c r="A581" i="22"/>
  <c r="A582" i="22"/>
  <c r="A583" i="22"/>
  <c r="A584" i="22"/>
  <c r="A585" i="22"/>
  <c r="A586" i="22"/>
  <c r="A587" i="22"/>
  <c r="A588" i="22"/>
  <c r="A589" i="22"/>
  <c r="A590" i="22"/>
  <c r="A591" i="22"/>
  <c r="A592" i="22"/>
  <c r="A593" i="22"/>
  <c r="A594" i="22"/>
  <c r="A595" i="22"/>
  <c r="A596" i="22"/>
  <c r="A597" i="22"/>
  <c r="A598" i="22"/>
  <c r="A599" i="22"/>
  <c r="A600" i="22"/>
  <c r="A601" i="22"/>
  <c r="A602" i="22"/>
  <c r="A603" i="22"/>
  <c r="A604" i="22"/>
  <c r="A605" i="22"/>
  <c r="A606" i="22"/>
  <c r="A607" i="22"/>
  <c r="A608" i="22"/>
  <c r="A609" i="22"/>
  <c r="A610" i="22"/>
  <c r="A611" i="22"/>
  <c r="A612" i="22"/>
  <c r="A613" i="22"/>
  <c r="A614" i="22"/>
  <c r="A615" i="22"/>
  <c r="A616" i="22"/>
  <c r="A617" i="22"/>
  <c r="A618" i="22"/>
  <c r="A619" i="22"/>
  <c r="A620" i="22"/>
  <c r="A621" i="22"/>
  <c r="A622" i="22"/>
  <c r="A623" i="22"/>
  <c r="A624" i="22"/>
  <c r="A625" i="22"/>
  <c r="A626" i="22"/>
  <c r="A627" i="22"/>
  <c r="A628" i="22"/>
  <c r="A629" i="22"/>
  <c r="A630" i="22"/>
  <c r="A631" i="22"/>
  <c r="A632" i="22"/>
  <c r="A633" i="22"/>
  <c r="A634" i="22"/>
  <c r="A635" i="22"/>
  <c r="A636" i="22"/>
  <c r="A637" i="22"/>
  <c r="A638" i="22"/>
  <c r="A639" i="22"/>
  <c r="A640" i="22"/>
  <c r="A641" i="22"/>
  <c r="A642" i="22"/>
  <c r="A643" i="22"/>
  <c r="A644" i="22"/>
  <c r="A645" i="22"/>
  <c r="A646" i="22"/>
  <c r="A647" i="22"/>
  <c r="A648" i="22"/>
  <c r="A649" i="22"/>
  <c r="A650" i="22"/>
  <c r="A651" i="22"/>
  <c r="A652" i="22"/>
  <c r="A653" i="22"/>
  <c r="A654" i="22"/>
  <c r="A655" i="22"/>
  <c r="A656" i="22"/>
  <c r="A657" i="22"/>
  <c r="A658" i="22"/>
  <c r="A659" i="22"/>
  <c r="A660" i="22"/>
  <c r="A661" i="22"/>
  <c r="A662" i="22"/>
  <c r="A663" i="22"/>
  <c r="A664" i="22"/>
  <c r="A665" i="22"/>
  <c r="A666" i="22"/>
  <c r="A667" i="22"/>
  <c r="A668" i="22"/>
  <c r="A669" i="22"/>
  <c r="A670" i="22"/>
  <c r="A671" i="22"/>
  <c r="A672" i="22"/>
  <c r="A673" i="22"/>
  <c r="A674" i="22"/>
  <c r="A675" i="22"/>
  <c r="A676" i="22"/>
  <c r="A677" i="22"/>
  <c r="A678" i="22"/>
  <c r="A679" i="22"/>
  <c r="A680" i="22"/>
  <c r="A681" i="22"/>
  <c r="A682" i="22"/>
  <c r="A683" i="22"/>
  <c r="A684" i="22"/>
  <c r="A685" i="22"/>
  <c r="A686" i="22"/>
  <c r="A687" i="22"/>
  <c r="A688" i="22"/>
  <c r="A689" i="22"/>
  <c r="A690" i="22"/>
  <c r="A691" i="22"/>
  <c r="A692" i="22"/>
  <c r="A693" i="22"/>
  <c r="A694" i="22"/>
  <c r="A695" i="22"/>
  <c r="A696" i="22"/>
  <c r="A697" i="22"/>
  <c r="A698" i="22"/>
  <c r="A699" i="22"/>
  <c r="A700" i="22"/>
  <c r="A701" i="22"/>
  <c r="A702" i="22"/>
  <c r="A703" i="22"/>
  <c r="A704" i="22"/>
  <c r="A705" i="22"/>
  <c r="A706" i="22"/>
  <c r="A707" i="22"/>
  <c r="A708" i="22"/>
  <c r="A709" i="22"/>
  <c r="A710" i="22"/>
  <c r="A711" i="22"/>
  <c r="A712" i="22"/>
  <c r="A713" i="22"/>
  <c r="A714" i="22"/>
  <c r="A715" i="22"/>
  <c r="A716" i="22"/>
  <c r="A717" i="22"/>
  <c r="A718" i="22"/>
  <c r="A719" i="22"/>
  <c r="A720" i="22"/>
  <c r="A721" i="22"/>
  <c r="A722" i="22"/>
  <c r="A723" i="22"/>
  <c r="A724" i="22"/>
  <c r="A725" i="22"/>
  <c r="A726" i="22"/>
  <c r="A727" i="22"/>
  <c r="A728" i="22"/>
  <c r="A729" i="22"/>
  <c r="A730" i="22"/>
  <c r="A731" i="22"/>
  <c r="A732" i="22"/>
  <c r="A733" i="22"/>
  <c r="A734" i="22"/>
  <c r="A735" i="22"/>
  <c r="A736" i="22"/>
  <c r="A737" i="22"/>
  <c r="A738" i="22"/>
  <c r="A739" i="22"/>
  <c r="A740" i="22"/>
  <c r="A741" i="22"/>
  <c r="A742" i="22"/>
  <c r="A743" i="22"/>
  <c r="A744" i="22"/>
  <c r="A745" i="22"/>
  <c r="A746" i="22"/>
  <c r="A747" i="22"/>
  <c r="A748" i="22"/>
  <c r="A749" i="22"/>
  <c r="A750" i="22"/>
  <c r="A751" i="22"/>
  <c r="A752" i="22"/>
  <c r="A753" i="22"/>
  <c r="A754" i="22"/>
  <c r="A755" i="22"/>
  <c r="A756" i="22"/>
  <c r="A757" i="22"/>
  <c r="A758" i="22"/>
  <c r="A759" i="22"/>
  <c r="A760" i="22"/>
  <c r="A761" i="22"/>
  <c r="A762" i="22"/>
  <c r="A763" i="22"/>
  <c r="A764" i="22"/>
  <c r="A765" i="22"/>
  <c r="A766" i="22"/>
  <c r="A767" i="22"/>
  <c r="A768" i="22"/>
  <c r="A769" i="22"/>
  <c r="A770" i="22"/>
  <c r="A771" i="22"/>
  <c r="A772" i="22"/>
  <c r="A773" i="22"/>
  <c r="A774" i="22"/>
  <c r="A775" i="22"/>
  <c r="A776" i="22"/>
  <c r="A777" i="22"/>
  <c r="A778" i="22"/>
  <c r="A779" i="22"/>
  <c r="A780" i="22"/>
  <c r="A781" i="22"/>
  <c r="A782" i="22"/>
  <c r="A783" i="22"/>
  <c r="A784" i="22"/>
  <c r="A785" i="22"/>
  <c r="A786" i="22"/>
  <c r="A787" i="22"/>
  <c r="A788" i="22"/>
  <c r="A789" i="22"/>
  <c r="A790" i="22"/>
  <c r="A791" i="22"/>
  <c r="A792" i="22"/>
  <c r="A793" i="22"/>
  <c r="A794" i="22"/>
  <c r="A795" i="22"/>
  <c r="A796" i="22"/>
  <c r="A797" i="22"/>
  <c r="A798" i="22"/>
  <c r="A799" i="22"/>
  <c r="A800" i="22"/>
  <c r="A801" i="22"/>
  <c r="A802" i="22"/>
  <c r="A803" i="22"/>
  <c r="A804" i="22"/>
  <c r="A805" i="22"/>
  <c r="A806" i="22"/>
  <c r="A807" i="22"/>
  <c r="A808" i="22"/>
  <c r="A809" i="22"/>
  <c r="A810" i="22"/>
  <c r="A811" i="22"/>
  <c r="A812" i="22"/>
  <c r="A813" i="22"/>
  <c r="A814" i="22"/>
  <c r="A815" i="22"/>
  <c r="A816" i="22"/>
  <c r="A817" i="22"/>
  <c r="A818" i="22"/>
  <c r="A819" i="22"/>
  <c r="A820" i="22"/>
  <c r="A821" i="22"/>
  <c r="A822" i="22"/>
  <c r="A823" i="22"/>
  <c r="A824" i="22"/>
  <c r="A825" i="22"/>
  <c r="A826" i="22"/>
  <c r="A827" i="22"/>
  <c r="A828" i="22"/>
  <c r="A829" i="22"/>
  <c r="A830" i="22"/>
  <c r="A831" i="22"/>
  <c r="A832" i="22"/>
  <c r="A833" i="22"/>
  <c r="A834" i="22"/>
  <c r="A835" i="22"/>
  <c r="A836" i="22"/>
  <c r="A837" i="22"/>
  <c r="A838" i="22"/>
  <c r="A839" i="22"/>
  <c r="A840" i="22"/>
  <c r="A841" i="22"/>
  <c r="A842" i="22"/>
  <c r="A843" i="22"/>
  <c r="A844" i="22"/>
  <c r="A845" i="22"/>
  <c r="A846" i="22"/>
  <c r="A847" i="22"/>
  <c r="A848" i="22"/>
  <c r="A849" i="22"/>
  <c r="A850" i="22"/>
  <c r="A851" i="22"/>
  <c r="A852" i="22"/>
  <c r="A853" i="22"/>
  <c r="A854" i="22"/>
  <c r="A855" i="22"/>
  <c r="A856" i="22"/>
  <c r="A857" i="22"/>
  <c r="A858" i="22"/>
  <c r="A859" i="22"/>
  <c r="A860" i="22"/>
  <c r="A861" i="22"/>
  <c r="A862" i="22"/>
  <c r="A863" i="22"/>
  <c r="A864" i="22"/>
  <c r="A865" i="22"/>
  <c r="A866" i="22"/>
  <c r="A867" i="22"/>
  <c r="A868" i="22"/>
  <c r="A869" i="22"/>
  <c r="A870" i="22"/>
  <c r="A871" i="22"/>
  <c r="A872" i="22"/>
  <c r="A873" i="22"/>
  <c r="A874" i="22"/>
  <c r="A875" i="22"/>
  <c r="A876" i="22"/>
  <c r="A877" i="22"/>
  <c r="A878" i="22"/>
  <c r="A879" i="22"/>
  <c r="A880" i="22"/>
  <c r="A881" i="22"/>
  <c r="A882" i="22"/>
  <c r="A883" i="22"/>
  <c r="A884" i="22"/>
  <c r="A885" i="22"/>
  <c r="A886" i="22"/>
  <c r="A887" i="22"/>
  <c r="A888" i="22"/>
  <c r="A889" i="22"/>
  <c r="A890" i="22"/>
  <c r="A891" i="22"/>
  <c r="A892" i="22"/>
  <c r="A893" i="22"/>
  <c r="A894" i="22"/>
  <c r="A895" i="22"/>
  <c r="A896" i="22"/>
  <c r="A897" i="22"/>
  <c r="A898" i="22"/>
  <c r="A899" i="22"/>
  <c r="A900" i="22"/>
  <c r="A901" i="22"/>
  <c r="A902" i="22"/>
  <c r="A903" i="22"/>
  <c r="A904" i="22"/>
  <c r="A905" i="22"/>
  <c r="A906" i="22"/>
  <c r="A907" i="22"/>
  <c r="A908" i="22"/>
  <c r="A909" i="22"/>
  <c r="A910" i="22"/>
  <c r="A911" i="22"/>
  <c r="A912" i="22"/>
  <c r="A913" i="22"/>
  <c r="A914" i="22"/>
  <c r="A915" i="22"/>
  <c r="A916" i="22"/>
  <c r="A917" i="22"/>
  <c r="A918" i="22"/>
  <c r="A919" i="22"/>
  <c r="A920" i="22"/>
  <c r="A921" i="22"/>
  <c r="A922" i="22"/>
  <c r="A923" i="22"/>
  <c r="A924" i="22"/>
  <c r="A925" i="22"/>
  <c r="A926" i="22"/>
  <c r="A927" i="22"/>
  <c r="A928" i="22"/>
  <c r="A929" i="22"/>
  <c r="A930" i="22"/>
  <c r="A931" i="22"/>
  <c r="A932" i="22"/>
  <c r="A933" i="22"/>
  <c r="A934" i="22"/>
  <c r="A935" i="22"/>
  <c r="A936" i="22"/>
  <c r="A937" i="22"/>
  <c r="A938" i="22"/>
  <c r="A939" i="22"/>
  <c r="A940" i="22"/>
  <c r="A941" i="22"/>
  <c r="A942" i="22"/>
  <c r="A943" i="22"/>
  <c r="A944" i="22"/>
  <c r="A945" i="22"/>
  <c r="A946" i="22"/>
  <c r="A947" i="22"/>
  <c r="A948" i="22"/>
  <c r="A949" i="22"/>
  <c r="A950" i="22"/>
  <c r="A951" i="22"/>
  <c r="A952" i="22"/>
  <c r="A953" i="22"/>
  <c r="A954" i="22"/>
  <c r="A955" i="22"/>
  <c r="A956" i="22"/>
  <c r="A957" i="22"/>
  <c r="A958" i="22"/>
  <c r="A959" i="22"/>
  <c r="A960" i="22"/>
  <c r="A961" i="22"/>
  <c r="A962" i="22"/>
  <c r="A963" i="22"/>
  <c r="A964" i="22"/>
  <c r="A965" i="22"/>
  <c r="A966" i="22"/>
  <c r="A967" i="22"/>
  <c r="A968" i="22"/>
  <c r="A969" i="22"/>
  <c r="A970" i="22"/>
  <c r="A971" i="22"/>
  <c r="A972" i="22"/>
  <c r="A973" i="22"/>
  <c r="A974" i="22"/>
  <c r="A975" i="22"/>
  <c r="A976" i="22"/>
  <c r="A977" i="22"/>
  <c r="A978" i="22"/>
  <c r="A979" i="22"/>
  <c r="A980" i="22"/>
  <c r="A981" i="22"/>
  <c r="A982" i="22"/>
  <c r="A983" i="22"/>
  <c r="A984" i="22"/>
  <c r="A985" i="22"/>
  <c r="A986" i="22"/>
  <c r="A987" i="22"/>
  <c r="A988" i="22"/>
  <c r="A989" i="22"/>
  <c r="A990" i="22"/>
  <c r="A991" i="22"/>
  <c r="A992" i="22"/>
  <c r="A993" i="22"/>
  <c r="A994" i="22"/>
  <c r="A995" i="22"/>
  <c r="A996" i="22"/>
  <c r="A997" i="22"/>
  <c r="A998" i="22"/>
  <c r="A999" i="22"/>
  <c r="A1000" i="22"/>
  <c r="A1001" i="22"/>
  <c r="A1002" i="22"/>
  <c r="A1003" i="22"/>
  <c r="A1004" i="22"/>
  <c r="A1005" i="22"/>
  <c r="A1006" i="22"/>
  <c r="A1007" i="22"/>
  <c r="A1008" i="22"/>
  <c r="A1009" i="22"/>
  <c r="A1010" i="22"/>
  <c r="A1011" i="22"/>
  <c r="A1012" i="22"/>
  <c r="A1013" i="22"/>
  <c r="A1014" i="22"/>
  <c r="A1015" i="22"/>
  <c r="A1016" i="22"/>
  <c r="A1017" i="22"/>
  <c r="A1018" i="22"/>
  <c r="A1019" i="22"/>
  <c r="A1020" i="22"/>
  <c r="A1021" i="22"/>
  <c r="A1022" i="22"/>
  <c r="A1023" i="22"/>
  <c r="A1024" i="22"/>
  <c r="A1025" i="22"/>
  <c r="A1026" i="22"/>
  <c r="A1027" i="22"/>
  <c r="A1028" i="22"/>
  <c r="A1029" i="22"/>
  <c r="A1030" i="22"/>
  <c r="A1031" i="22"/>
  <c r="A1032" i="22"/>
  <c r="A1033" i="22"/>
  <c r="A1034" i="22"/>
  <c r="A1035" i="22"/>
  <c r="A1036" i="22"/>
  <c r="A1037" i="22"/>
  <c r="A1038" i="22"/>
  <c r="A1039" i="22"/>
  <c r="A1040" i="22"/>
  <c r="A1041" i="22"/>
  <c r="A1042" i="22"/>
  <c r="A1043" i="22"/>
  <c r="A1044" i="22"/>
  <c r="A1045" i="22"/>
  <c r="A1046" i="22"/>
  <c r="A1047" i="22"/>
  <c r="A1048" i="22"/>
  <c r="A1049" i="22"/>
  <c r="A1050" i="22"/>
  <c r="A1051" i="22"/>
  <c r="A1052" i="22"/>
  <c r="A1053" i="22"/>
  <c r="A1054" i="22"/>
  <c r="A1055" i="22"/>
  <c r="A1056" i="22"/>
  <c r="A1057" i="22"/>
  <c r="A1058" i="22"/>
  <c r="A1059" i="22"/>
  <c r="A1060" i="22"/>
  <c r="A1061" i="22"/>
  <c r="A1062" i="22"/>
  <c r="A1063" i="22"/>
  <c r="A1064" i="22"/>
  <c r="A1065" i="22"/>
  <c r="A1066" i="22"/>
  <c r="A1067" i="22"/>
  <c r="A1068" i="22"/>
  <c r="A1069" i="22"/>
  <c r="A1070" i="22"/>
  <c r="A1071" i="22"/>
  <c r="A1072" i="22"/>
  <c r="A1073" i="22"/>
  <c r="A1074" i="22"/>
  <c r="A1075" i="22"/>
  <c r="A1076" i="22"/>
  <c r="A1077" i="22"/>
  <c r="A1078" i="22"/>
  <c r="A1079" i="22"/>
  <c r="A1080" i="22"/>
  <c r="A1081" i="22"/>
  <c r="A1082" i="22"/>
  <c r="A1083" i="22"/>
  <c r="A1084" i="22"/>
  <c r="A1085" i="22"/>
  <c r="A1086" i="22"/>
  <c r="A1087" i="22"/>
  <c r="A1088" i="22"/>
  <c r="A1089" i="22"/>
  <c r="A1090" i="22"/>
  <c r="A1091" i="22"/>
  <c r="A1092" i="22"/>
  <c r="A1093" i="22"/>
  <c r="A1094" i="22"/>
  <c r="A1095" i="22"/>
  <c r="A1096" i="22"/>
  <c r="A1097" i="22"/>
  <c r="A1098" i="22"/>
  <c r="A1099" i="22"/>
  <c r="A1100" i="22"/>
  <c r="A1101" i="22"/>
  <c r="A1102" i="22"/>
  <c r="A1103" i="22"/>
  <c r="A1104" i="22"/>
  <c r="A1105" i="22"/>
  <c r="A1106" i="22"/>
  <c r="A1107" i="22"/>
  <c r="A1108" i="22"/>
  <c r="A1109" i="22"/>
  <c r="A1110" i="22"/>
  <c r="A1111" i="22"/>
  <c r="A1112" i="22"/>
  <c r="A1113" i="22"/>
  <c r="A1114" i="22"/>
  <c r="A1115" i="22"/>
  <c r="A1116" i="22"/>
  <c r="A1117" i="22"/>
  <c r="A1118" i="22"/>
  <c r="A1119" i="22"/>
  <c r="A1120" i="22"/>
  <c r="A1121" i="22"/>
  <c r="A1122" i="22"/>
  <c r="A1123" i="22"/>
  <c r="A1124" i="22"/>
  <c r="A1125" i="22"/>
  <c r="A1126" i="22"/>
  <c r="A1127" i="22"/>
  <c r="A1128" i="22"/>
  <c r="A1129" i="22"/>
  <c r="A1130" i="22"/>
  <c r="A1131" i="22"/>
  <c r="A1132" i="22"/>
  <c r="A1133" i="22"/>
  <c r="A1134" i="22"/>
  <c r="A1135" i="22"/>
  <c r="A1136" i="22"/>
  <c r="A1137" i="22"/>
  <c r="A1138" i="22"/>
  <c r="A1139" i="22"/>
  <c r="A1140" i="22"/>
  <c r="A1141" i="22"/>
  <c r="A1142" i="22"/>
  <c r="A1143" i="22"/>
  <c r="A1144" i="22"/>
  <c r="A1145" i="22"/>
  <c r="A1146" i="22"/>
  <c r="A1147" i="22"/>
  <c r="A1148" i="22"/>
  <c r="A1149" i="22"/>
  <c r="A1150" i="22"/>
  <c r="A1151" i="22"/>
  <c r="A1152" i="22"/>
  <c r="A1153" i="22"/>
  <c r="A1154" i="22"/>
  <c r="A1155" i="22"/>
  <c r="A1156" i="22"/>
  <c r="A1157" i="22"/>
  <c r="A1158" i="22"/>
  <c r="A1159" i="22"/>
  <c r="A1160" i="22"/>
  <c r="A1161" i="22"/>
  <c r="A1162" i="22"/>
  <c r="A1163" i="22"/>
  <c r="A1164" i="22"/>
  <c r="A1165" i="22"/>
  <c r="A1166" i="22"/>
  <c r="A1167" i="22"/>
  <c r="A1168" i="22"/>
  <c r="A1169" i="22"/>
  <c r="A1170" i="22"/>
  <c r="A1171" i="22"/>
  <c r="A1172" i="22"/>
  <c r="A1173" i="22"/>
  <c r="A1174" i="22"/>
  <c r="A1175" i="22"/>
  <c r="A1176" i="22"/>
  <c r="A1177" i="22"/>
  <c r="A1178" i="22"/>
  <c r="A1179" i="22"/>
  <c r="A1180" i="22"/>
  <c r="A1181" i="22"/>
  <c r="A1182" i="22"/>
  <c r="A1183" i="22"/>
  <c r="A1184" i="22"/>
  <c r="A1185" i="22"/>
  <c r="A1186" i="22"/>
  <c r="A1187" i="22"/>
  <c r="A1188" i="22"/>
  <c r="A1189" i="22"/>
  <c r="A1190" i="22"/>
  <c r="A1191" i="22"/>
  <c r="A1192" i="22"/>
  <c r="A1193" i="22"/>
  <c r="A1194" i="22"/>
  <c r="A1195" i="22"/>
  <c r="A1196" i="22"/>
  <c r="A1197" i="22"/>
  <c r="A1198" i="22"/>
  <c r="A1199" i="22"/>
  <c r="A1200" i="22"/>
  <c r="A1201" i="22"/>
  <c r="A1202" i="22"/>
  <c r="A1203" i="22"/>
  <c r="A1204" i="22"/>
  <c r="A1205" i="22"/>
  <c r="A1206" i="22"/>
  <c r="A1207" i="22"/>
  <c r="A1208" i="22"/>
  <c r="A1209" i="22"/>
  <c r="A1210" i="22"/>
  <c r="A1211" i="22"/>
  <c r="A1212" i="22"/>
  <c r="A1213" i="22"/>
  <c r="A1214" i="22"/>
  <c r="A1215" i="22"/>
  <c r="A1216" i="22"/>
  <c r="A1217" i="22"/>
  <c r="A1218" i="22"/>
  <c r="A1219" i="22"/>
  <c r="A1220" i="22"/>
  <c r="A1221" i="22"/>
  <c r="A1222" i="22"/>
  <c r="A1223" i="22"/>
  <c r="A1224" i="22"/>
  <c r="A1225" i="22"/>
  <c r="A1226" i="22"/>
  <c r="A1227" i="22"/>
  <c r="A1228" i="22"/>
  <c r="A1229" i="22"/>
  <c r="A1230" i="22"/>
  <c r="A1231" i="22"/>
  <c r="A1232" i="22"/>
  <c r="A1233" i="22"/>
  <c r="A1234" i="22"/>
  <c r="A1235" i="22"/>
  <c r="A1236" i="22"/>
  <c r="A1237" i="22"/>
  <c r="A1238" i="22"/>
  <c r="A1239" i="22"/>
  <c r="A1240" i="22"/>
  <c r="A1241" i="22"/>
  <c r="A1242" i="22"/>
  <c r="A1243" i="22"/>
  <c r="A1244" i="22"/>
  <c r="A1245" i="22"/>
  <c r="A1246" i="22"/>
  <c r="A1247" i="22"/>
  <c r="A1248" i="22"/>
  <c r="A1249" i="22"/>
  <c r="A1250" i="22"/>
  <c r="A1251" i="22"/>
  <c r="A1252" i="22"/>
  <c r="A1253" i="22"/>
  <c r="A1254" i="22"/>
  <c r="A1255" i="22"/>
  <c r="A1256" i="22"/>
  <c r="A1257" i="22"/>
  <c r="A1258" i="22"/>
  <c r="A1259" i="22"/>
  <c r="A1260" i="22"/>
  <c r="A1261" i="22"/>
  <c r="A1262" i="22"/>
  <c r="A1263" i="22"/>
  <c r="A1264" i="22"/>
  <c r="A1265" i="22"/>
  <c r="A1266" i="22"/>
  <c r="A1267" i="22"/>
  <c r="A1268" i="22"/>
  <c r="A1269" i="22"/>
  <c r="A1270" i="22"/>
  <c r="A1271" i="22"/>
  <c r="A1272" i="22"/>
  <c r="A1273" i="22"/>
  <c r="A1274" i="22"/>
  <c r="A1275" i="22"/>
  <c r="A1276" i="22"/>
  <c r="A1277" i="22"/>
  <c r="A1278" i="22"/>
  <c r="A1279" i="22"/>
  <c r="A1280" i="22"/>
  <c r="A1281" i="22"/>
  <c r="A1282" i="22"/>
  <c r="A1283" i="22"/>
  <c r="A1284" i="22"/>
  <c r="A1285" i="22"/>
  <c r="A1286" i="22"/>
  <c r="A1287" i="22"/>
  <c r="A1288" i="22"/>
  <c r="A1289" i="22"/>
  <c r="A1290" i="22"/>
  <c r="A1291" i="22"/>
  <c r="A1292" i="22"/>
  <c r="A1293" i="22"/>
  <c r="A1294" i="22"/>
  <c r="A1295" i="22"/>
  <c r="A1296" i="22"/>
  <c r="A1297" i="22"/>
  <c r="A1298" i="22"/>
  <c r="A1299" i="22"/>
  <c r="A1300" i="22"/>
  <c r="A1301" i="22"/>
  <c r="A1302" i="22"/>
  <c r="A1303" i="22"/>
  <c r="A1304" i="22"/>
  <c r="A1305" i="22"/>
  <c r="A1306" i="22"/>
  <c r="A1307" i="22"/>
  <c r="A1308" i="22"/>
  <c r="A1309" i="22"/>
  <c r="A1310" i="22"/>
  <c r="A1311" i="22"/>
  <c r="A1312" i="22"/>
  <c r="A1313" i="22"/>
  <c r="A1314" i="22"/>
  <c r="A1315" i="22"/>
  <c r="A1316" i="22"/>
  <c r="A1317" i="22"/>
  <c r="A1318" i="22"/>
  <c r="A1319" i="22"/>
  <c r="A1320" i="22"/>
  <c r="A1321" i="22"/>
  <c r="A1322" i="22"/>
  <c r="A1323" i="22"/>
  <c r="A1324" i="22"/>
  <c r="A1325" i="22"/>
  <c r="A1326" i="22"/>
  <c r="A1327" i="22"/>
  <c r="A1328" i="22"/>
  <c r="A1329" i="22"/>
  <c r="A1330" i="22"/>
  <c r="A1331" i="22"/>
  <c r="A1332" i="22"/>
  <c r="A1333" i="22"/>
  <c r="A1334" i="22"/>
  <c r="A1335" i="22"/>
  <c r="A1336" i="22"/>
  <c r="A1337" i="22"/>
  <c r="A1338" i="22"/>
  <c r="A1339" i="22"/>
  <c r="A1340" i="22"/>
  <c r="A1341" i="22"/>
  <c r="A1342" i="22"/>
  <c r="A1343" i="22"/>
  <c r="A1344" i="22"/>
  <c r="A1345" i="22"/>
  <c r="A1346" i="22"/>
  <c r="A1347" i="22"/>
  <c r="A1348" i="22"/>
  <c r="A1349" i="22"/>
  <c r="A1350" i="22"/>
  <c r="A1351" i="22"/>
  <c r="A1352" i="22"/>
  <c r="A1353" i="22"/>
  <c r="A1354" i="22"/>
  <c r="A1355" i="22"/>
  <c r="A1356" i="22"/>
  <c r="A1357" i="22"/>
  <c r="A1358" i="22"/>
  <c r="A1359" i="22"/>
  <c r="A1360" i="22"/>
  <c r="A1361" i="22"/>
  <c r="A1362" i="22"/>
  <c r="A1363" i="22"/>
  <c r="A1364" i="22"/>
  <c r="A1365" i="22"/>
  <c r="A1366" i="22"/>
  <c r="A1367" i="22"/>
  <c r="A1368" i="22"/>
  <c r="A1369" i="22"/>
  <c r="A1370" i="22"/>
  <c r="A1371" i="22"/>
  <c r="A1372" i="22"/>
  <c r="A1373" i="22"/>
  <c r="A1374" i="22"/>
  <c r="A1375" i="22"/>
  <c r="A1376" i="22"/>
  <c r="A1377" i="22"/>
  <c r="A1378" i="22"/>
  <c r="A1379" i="22"/>
  <c r="A1380" i="22"/>
  <c r="A1381" i="22"/>
  <c r="A1382" i="22"/>
  <c r="A1383" i="22"/>
  <c r="A1384" i="22"/>
  <c r="A1385" i="22"/>
  <c r="A1386" i="22"/>
  <c r="A1387" i="22"/>
  <c r="A1388" i="22"/>
  <c r="A1389" i="22"/>
  <c r="A1390" i="22"/>
  <c r="A1391" i="22"/>
  <c r="A1392" i="22"/>
  <c r="A1393" i="22"/>
  <c r="A1394" i="22"/>
  <c r="A1395" i="22"/>
  <c r="A1396" i="22"/>
  <c r="A1397" i="22"/>
  <c r="A1398" i="22"/>
  <c r="A1399" i="22"/>
  <c r="A1400" i="22"/>
  <c r="A1401" i="22"/>
  <c r="A1402" i="22"/>
  <c r="A1403" i="22"/>
  <c r="A1404" i="22"/>
  <c r="A1405" i="22"/>
  <c r="A1406" i="22"/>
  <c r="A1407" i="22"/>
  <c r="A1408" i="22"/>
  <c r="A1409" i="22"/>
  <c r="A1410" i="22"/>
  <c r="A1411" i="22"/>
  <c r="A1412" i="22"/>
  <c r="A1413" i="22"/>
  <c r="A1414" i="22"/>
  <c r="A1415" i="22"/>
  <c r="A1416" i="22"/>
  <c r="A1417" i="22"/>
  <c r="A1418" i="22"/>
  <c r="A1419" i="22"/>
  <c r="A1420" i="22"/>
  <c r="A1421" i="22"/>
  <c r="A1422" i="22"/>
  <c r="A1423" i="22"/>
  <c r="A1424" i="22"/>
  <c r="A1425" i="22"/>
  <c r="A1426" i="22"/>
  <c r="A1427" i="22"/>
  <c r="A1428" i="22"/>
  <c r="A1429" i="22"/>
  <c r="A1430" i="22"/>
  <c r="A1431" i="22"/>
  <c r="A1432" i="22"/>
  <c r="A1433" i="22"/>
  <c r="A1434" i="22"/>
  <c r="A1435" i="22"/>
  <c r="A1436" i="22"/>
  <c r="A1437" i="22"/>
  <c r="A1438" i="22"/>
  <c r="A1439" i="22"/>
  <c r="A1440" i="22"/>
  <c r="A1441" i="22"/>
  <c r="A1442" i="22"/>
  <c r="A1443" i="22"/>
  <c r="A1444" i="22"/>
  <c r="A1445" i="22"/>
  <c r="A1446" i="22"/>
  <c r="A1447" i="22"/>
  <c r="A1448" i="22"/>
  <c r="A1449" i="22"/>
  <c r="A1450" i="22"/>
  <c r="A1451" i="22"/>
  <c r="A1452" i="22"/>
  <c r="A1453" i="22"/>
  <c r="A1454" i="22"/>
  <c r="A1455" i="22"/>
  <c r="A1456" i="22"/>
  <c r="A1457" i="22"/>
  <c r="A1458" i="22"/>
  <c r="A1459" i="22"/>
  <c r="A1460" i="22"/>
  <c r="A1461" i="22"/>
  <c r="A1462" i="22"/>
  <c r="A1463" i="22"/>
  <c r="A1464" i="22"/>
  <c r="A1465" i="22"/>
  <c r="A1466" i="22"/>
  <c r="A1467" i="22"/>
  <c r="A1468" i="22"/>
  <c r="A1469" i="22"/>
  <c r="A1470" i="22"/>
  <c r="A1471" i="22"/>
  <c r="A1472" i="22"/>
  <c r="A1473" i="22"/>
  <c r="A1474" i="22"/>
  <c r="A1475" i="22"/>
  <c r="A1476" i="22"/>
  <c r="A1477" i="22"/>
  <c r="A1478" i="22"/>
  <c r="A1479" i="22"/>
  <c r="A1480" i="22"/>
  <c r="A1481" i="22"/>
  <c r="A1482" i="22"/>
  <c r="A1483" i="22"/>
  <c r="A1484" i="22"/>
  <c r="A1485" i="22"/>
  <c r="A1486" i="22"/>
  <c r="A1487" i="22"/>
  <c r="A1488" i="22"/>
  <c r="A1489" i="22"/>
  <c r="A1490" i="22"/>
  <c r="A1491" i="22"/>
  <c r="A1492" i="22"/>
  <c r="A1493" i="22"/>
  <c r="A1494" i="22"/>
  <c r="A1495" i="22"/>
  <c r="A1496" i="22"/>
  <c r="A1497" i="22"/>
  <c r="A1498" i="22"/>
  <c r="A1499" i="22"/>
  <c r="A1500" i="22"/>
  <c r="A1501" i="22"/>
  <c r="A1502" i="22"/>
  <c r="A1503" i="22"/>
  <c r="A1504" i="22"/>
  <c r="A1505" i="22"/>
  <c r="A1506" i="22"/>
  <c r="A1507" i="22"/>
  <c r="A1508" i="22"/>
  <c r="A1509" i="22"/>
  <c r="A1510" i="22"/>
  <c r="A1511" i="22"/>
  <c r="A1512" i="22"/>
  <c r="A1513" i="22"/>
  <c r="A1514" i="22"/>
  <c r="A1515" i="22"/>
  <c r="A1516" i="22"/>
  <c r="A1517" i="22"/>
  <c r="A1518" i="22"/>
  <c r="A1519" i="22"/>
  <c r="A1520" i="22"/>
  <c r="A1521" i="22"/>
  <c r="A1522" i="22"/>
  <c r="A1523" i="22"/>
  <c r="A1524" i="22"/>
  <c r="A1525" i="22"/>
  <c r="A1526" i="22"/>
  <c r="A1527" i="22"/>
  <c r="A1528" i="22"/>
  <c r="A1529" i="22"/>
  <c r="A1530" i="22"/>
  <c r="A1531" i="22"/>
  <c r="A1532" i="22"/>
  <c r="A1533" i="22"/>
  <c r="A1534" i="22"/>
  <c r="A1535" i="22"/>
  <c r="A1536" i="22"/>
  <c r="A1537" i="22"/>
  <c r="A1538" i="22"/>
  <c r="A1539" i="22"/>
  <c r="A1540" i="22"/>
  <c r="A1541" i="22"/>
  <c r="A1542" i="22"/>
  <c r="A1543" i="22"/>
  <c r="A1544" i="22"/>
  <c r="A1545" i="22"/>
  <c r="A1546" i="22"/>
  <c r="A1547" i="22"/>
  <c r="A1548" i="22"/>
  <c r="A1549" i="22"/>
  <c r="A1550" i="22"/>
  <c r="A1551" i="22"/>
  <c r="A1552" i="22"/>
  <c r="A1553" i="22"/>
  <c r="A1554" i="22"/>
  <c r="A1555" i="22"/>
  <c r="A1556" i="22"/>
  <c r="A1557" i="22"/>
  <c r="A1558" i="22"/>
  <c r="A1559" i="22"/>
  <c r="A1560" i="22"/>
  <c r="A1561" i="22"/>
  <c r="A1562" i="22"/>
  <c r="A1563" i="22"/>
  <c r="A1564" i="22"/>
  <c r="A1565" i="22"/>
  <c r="A1566" i="22"/>
  <c r="A1567" i="22"/>
  <c r="A1568" i="22"/>
  <c r="A1569" i="22"/>
  <c r="A1570" i="22"/>
  <c r="A1571" i="22"/>
  <c r="A1572" i="22"/>
  <c r="A1573" i="22"/>
  <c r="A1574" i="22"/>
  <c r="A1575" i="22"/>
  <c r="A1576" i="22"/>
  <c r="A1577" i="22"/>
  <c r="A1578" i="22"/>
  <c r="A1579" i="22"/>
  <c r="A1580" i="22"/>
  <c r="A1581" i="22"/>
  <c r="A1582" i="22"/>
  <c r="A1583" i="22"/>
  <c r="A1584" i="22"/>
  <c r="A1585" i="22"/>
  <c r="A1586" i="22"/>
  <c r="A1587" i="22"/>
  <c r="A1588" i="22"/>
  <c r="A1589" i="22"/>
  <c r="A1590" i="22"/>
  <c r="A1591" i="22"/>
  <c r="A1592" i="22"/>
  <c r="A1593" i="22"/>
  <c r="A1594" i="22"/>
  <c r="A1595" i="22"/>
  <c r="A1596" i="22"/>
  <c r="A1597" i="22"/>
  <c r="A1598" i="22"/>
  <c r="A1599" i="22"/>
  <c r="A1600" i="22"/>
  <c r="A1601" i="22"/>
  <c r="A1602" i="22"/>
  <c r="A1603" i="22"/>
  <c r="A1604" i="22"/>
  <c r="A1605" i="22"/>
  <c r="A1606" i="22"/>
  <c r="A1607" i="22"/>
  <c r="A1608" i="22"/>
  <c r="A1609" i="22"/>
  <c r="A1610" i="22"/>
  <c r="A1611" i="22"/>
  <c r="A1612" i="22"/>
  <c r="A1613" i="22"/>
  <c r="A1614" i="22"/>
  <c r="A1615" i="22"/>
  <c r="A1616" i="22"/>
  <c r="A1617" i="22"/>
  <c r="A1618" i="22"/>
  <c r="A1619" i="22"/>
  <c r="A1620" i="22"/>
  <c r="A1621" i="22"/>
  <c r="A1622" i="22"/>
  <c r="A1623" i="22"/>
  <c r="A1624" i="22"/>
  <c r="A1625" i="22"/>
  <c r="A1626" i="22"/>
  <c r="A1627" i="22"/>
  <c r="A1628" i="22"/>
  <c r="A1629" i="22"/>
  <c r="A1630" i="22"/>
  <c r="A1631" i="22"/>
  <c r="A1632" i="22"/>
  <c r="A1633" i="22"/>
  <c r="A1634" i="22"/>
  <c r="A1635" i="22"/>
  <c r="A1636" i="22"/>
  <c r="A1637" i="22"/>
  <c r="A1638" i="22"/>
  <c r="A1639" i="22"/>
  <c r="A1640" i="22"/>
  <c r="A1641" i="22"/>
  <c r="A1642" i="22"/>
  <c r="A1643" i="22"/>
  <c r="A1644" i="22"/>
  <c r="A1645" i="22"/>
  <c r="A1646" i="22"/>
  <c r="A1647" i="22"/>
  <c r="A1648" i="22"/>
  <c r="A1649" i="22"/>
  <c r="A1650" i="22"/>
  <c r="A1651" i="22"/>
  <c r="A1652" i="22"/>
  <c r="A1653" i="22"/>
  <c r="A1654" i="22"/>
  <c r="A1655" i="22"/>
  <c r="A1656" i="22"/>
  <c r="A1657" i="22"/>
  <c r="A1658" i="22"/>
  <c r="A1659" i="22"/>
  <c r="A1660" i="22"/>
  <c r="A1661" i="22"/>
  <c r="A1662" i="22"/>
  <c r="A1663" i="22"/>
  <c r="A1664" i="22"/>
  <c r="A1665" i="22"/>
  <c r="A1666" i="22"/>
  <c r="A1667" i="22"/>
  <c r="A1668" i="22"/>
  <c r="A1669" i="22"/>
  <c r="A1670" i="22"/>
  <c r="A1671" i="22"/>
  <c r="A1672" i="22"/>
  <c r="A1673" i="22"/>
  <c r="A1674" i="22"/>
  <c r="A1675" i="22"/>
  <c r="A1676" i="22"/>
  <c r="A1677" i="22"/>
  <c r="A1678" i="22"/>
  <c r="A1679" i="22"/>
  <c r="A1680" i="22"/>
  <c r="A1681" i="22"/>
  <c r="A1682" i="22"/>
  <c r="A1683" i="22"/>
  <c r="A1684" i="22"/>
  <c r="A1685" i="22"/>
  <c r="A1686" i="22"/>
  <c r="A1687" i="22"/>
  <c r="A1688" i="22"/>
  <c r="A1689" i="22"/>
  <c r="A1690" i="22"/>
  <c r="A1691" i="22"/>
  <c r="A1692" i="22"/>
  <c r="A1693" i="22"/>
  <c r="A1694" i="22"/>
  <c r="A1695" i="22"/>
  <c r="A1696" i="22"/>
  <c r="A1697" i="22"/>
  <c r="A1698" i="22"/>
  <c r="A1699" i="22"/>
  <c r="A1700" i="22"/>
  <c r="A1701" i="22"/>
  <c r="A1702" i="22"/>
  <c r="A1703" i="22"/>
  <c r="A1704" i="22"/>
  <c r="A1705" i="22"/>
  <c r="A1706" i="22"/>
  <c r="A1707" i="22"/>
  <c r="A1708" i="22"/>
  <c r="A1709" i="22"/>
  <c r="A1710" i="22"/>
  <c r="A1711" i="22"/>
  <c r="A1712" i="22"/>
  <c r="A1713" i="22"/>
  <c r="A1714" i="22"/>
  <c r="A1715" i="22"/>
  <c r="A1716" i="22"/>
  <c r="A1717" i="22"/>
  <c r="A1718" i="22"/>
  <c r="A1719" i="22"/>
  <c r="A1720" i="22"/>
  <c r="A1721" i="22"/>
  <c r="A1722" i="22"/>
  <c r="A1723" i="22"/>
  <c r="A1724" i="22"/>
  <c r="A1725" i="22"/>
  <c r="A1726" i="22"/>
  <c r="A1727" i="22"/>
  <c r="A1728" i="22"/>
  <c r="A1729" i="22"/>
  <c r="A1730" i="22"/>
  <c r="A1731" i="22"/>
  <c r="A1732" i="22"/>
  <c r="A1733" i="22"/>
  <c r="A1734" i="22"/>
  <c r="A1735" i="22"/>
  <c r="A1736" i="22"/>
  <c r="A1737" i="22"/>
  <c r="A1738" i="22"/>
  <c r="A1739" i="22"/>
  <c r="A1740" i="22"/>
  <c r="A1741" i="22"/>
  <c r="A1742" i="22"/>
  <c r="A1743" i="22"/>
  <c r="A1744" i="22"/>
  <c r="A1745" i="22"/>
  <c r="A1746" i="22"/>
  <c r="A1747" i="22"/>
  <c r="A1748" i="22"/>
  <c r="A1749" i="22"/>
  <c r="A1750" i="22"/>
  <c r="A1751" i="22"/>
  <c r="A1752" i="22"/>
  <c r="A1753" i="22"/>
  <c r="A1754" i="22"/>
  <c r="A1755" i="22"/>
  <c r="A1756" i="22"/>
  <c r="A1757" i="22"/>
  <c r="A1758" i="22"/>
  <c r="A1759" i="22"/>
  <c r="A1760" i="22"/>
  <c r="A1761" i="22"/>
  <c r="A1762" i="22"/>
  <c r="A1763" i="22"/>
  <c r="A1764" i="22"/>
  <c r="A1765" i="22"/>
  <c r="A1766" i="22"/>
  <c r="A1767" i="22"/>
  <c r="A1768" i="22"/>
  <c r="A1769" i="22"/>
  <c r="A1770" i="22"/>
  <c r="A1771" i="22"/>
  <c r="A1772" i="22"/>
  <c r="A1773" i="22"/>
  <c r="A1774" i="22"/>
  <c r="A1775" i="22"/>
  <c r="A1776" i="22"/>
  <c r="A1777" i="22"/>
  <c r="A1778" i="22"/>
  <c r="A1779" i="22"/>
  <c r="A1780" i="22"/>
  <c r="A1781" i="22"/>
  <c r="A1782" i="22"/>
  <c r="A1783" i="22"/>
  <c r="A1784" i="22"/>
  <c r="A1785" i="22"/>
  <c r="A1786" i="22"/>
  <c r="A1787" i="22"/>
  <c r="A1788" i="22"/>
  <c r="A1789" i="22"/>
  <c r="A1790" i="22"/>
  <c r="A1791" i="22"/>
  <c r="A1792" i="22"/>
  <c r="A1793" i="22"/>
  <c r="A1794" i="22"/>
  <c r="A1795" i="22"/>
  <c r="A1796" i="22"/>
  <c r="A1797" i="22"/>
  <c r="A1798" i="22"/>
  <c r="A1799" i="22"/>
  <c r="A1800" i="22"/>
  <c r="A1801" i="22"/>
  <c r="A1802" i="22"/>
  <c r="A1803" i="22"/>
  <c r="A1804" i="22"/>
  <c r="A1805" i="22"/>
  <c r="A1806" i="22"/>
  <c r="A1807" i="22"/>
  <c r="A1808" i="22"/>
  <c r="A1809" i="22"/>
  <c r="A1810" i="22"/>
  <c r="A1811" i="22"/>
  <c r="A1812" i="22"/>
  <c r="A1813" i="22"/>
  <c r="A1814" i="22"/>
  <c r="A1815" i="22"/>
  <c r="A1816" i="22"/>
  <c r="A1817" i="22"/>
  <c r="A1818" i="22"/>
  <c r="A1819" i="22"/>
  <c r="A1820" i="22"/>
  <c r="A1821" i="22"/>
  <c r="A1822" i="22"/>
  <c r="A1823" i="22"/>
  <c r="A1824" i="22"/>
  <c r="A1825" i="22"/>
  <c r="A1826" i="22"/>
  <c r="A1827" i="22"/>
  <c r="A1828" i="22"/>
  <c r="A1829" i="22"/>
  <c r="A1830" i="22"/>
  <c r="A1831" i="22"/>
  <c r="A1832" i="22"/>
  <c r="A1833" i="22"/>
  <c r="A1834" i="22"/>
  <c r="A1835" i="22"/>
  <c r="A1836" i="22"/>
  <c r="A1837" i="22"/>
  <c r="A1838" i="22"/>
  <c r="A1839" i="22"/>
  <c r="A1840" i="22"/>
  <c r="A1841" i="22"/>
  <c r="A1842" i="22"/>
  <c r="A1843" i="22"/>
  <c r="A1844" i="22"/>
  <c r="A1845" i="22"/>
  <c r="A1846" i="22"/>
  <c r="A1847" i="22"/>
  <c r="A1848" i="22"/>
  <c r="A1849" i="22"/>
  <c r="A1850" i="22"/>
  <c r="A1851" i="22"/>
  <c r="A1852" i="22"/>
  <c r="A1853" i="22"/>
  <c r="A1854" i="22"/>
  <c r="A1855" i="22"/>
  <c r="A1856" i="22"/>
  <c r="A1857" i="22"/>
  <c r="A1858" i="22"/>
  <c r="A1859" i="22"/>
  <c r="A1860" i="22"/>
  <c r="A1861" i="22"/>
  <c r="A1862" i="22"/>
  <c r="A1863" i="22"/>
  <c r="A1864" i="22"/>
  <c r="A1865" i="22"/>
  <c r="A1866" i="22"/>
  <c r="A1867" i="22"/>
  <c r="A1868" i="22"/>
  <c r="A1869" i="22"/>
  <c r="A1870" i="22"/>
  <c r="A1871" i="22"/>
  <c r="A1872" i="22"/>
  <c r="A1873" i="22"/>
  <c r="A1874" i="22"/>
  <c r="A1875" i="22"/>
  <c r="A1876" i="22"/>
  <c r="A1877" i="22"/>
  <c r="A1878" i="22"/>
  <c r="A1879" i="22"/>
  <c r="A1880" i="22"/>
  <c r="A1881" i="22"/>
  <c r="A1882" i="22"/>
  <c r="A1883" i="22"/>
  <c r="A1884" i="22"/>
  <c r="A1885" i="22"/>
  <c r="A1886" i="22"/>
  <c r="A1887" i="22"/>
  <c r="A1888" i="22"/>
  <c r="A1889" i="22"/>
  <c r="A1890" i="22"/>
  <c r="A1891" i="22"/>
  <c r="A1892" i="22"/>
  <c r="A1893" i="22"/>
  <c r="A1894" i="22"/>
  <c r="A1895" i="22"/>
  <c r="A1896" i="22"/>
  <c r="A1897" i="22"/>
  <c r="A1898" i="22"/>
  <c r="A1899" i="22"/>
  <c r="A1900" i="22"/>
  <c r="A1901" i="22"/>
  <c r="A1902" i="22"/>
  <c r="A1903" i="22"/>
  <c r="A1904" i="22"/>
  <c r="A1905" i="22"/>
  <c r="A1906" i="22"/>
  <c r="A1907" i="22"/>
  <c r="A1908" i="22"/>
  <c r="A1909" i="22"/>
  <c r="A1910" i="22"/>
  <c r="A1911" i="22"/>
  <c r="A1912" i="22"/>
  <c r="A1913" i="22"/>
  <c r="A1914" i="22"/>
  <c r="A1915" i="22"/>
  <c r="A1916" i="22"/>
  <c r="A1917" i="22"/>
  <c r="A1918" i="22"/>
  <c r="A1919" i="22"/>
  <c r="A1920" i="22"/>
  <c r="A1921" i="22"/>
  <c r="A1922" i="22"/>
  <c r="A1923" i="22"/>
  <c r="A1924" i="22"/>
  <c r="A1925" i="22"/>
  <c r="A1926" i="22"/>
  <c r="A1927" i="22"/>
  <c r="A1928" i="22"/>
  <c r="A1929" i="22"/>
  <c r="A1930" i="22"/>
  <c r="A1931" i="22"/>
  <c r="A1932" i="22"/>
  <c r="A1933" i="22"/>
  <c r="A1934" i="22"/>
  <c r="A1935" i="22"/>
  <c r="A1936" i="22"/>
  <c r="A1937" i="22"/>
  <c r="A1938" i="22"/>
  <c r="A1939" i="22"/>
  <c r="A1940" i="22"/>
  <c r="A1941" i="22"/>
  <c r="A1942" i="22"/>
  <c r="A1943" i="22"/>
  <c r="A1944" i="22"/>
  <c r="A1945" i="22"/>
  <c r="A1946" i="22"/>
  <c r="A1947" i="22"/>
  <c r="A1948" i="22"/>
  <c r="A1949" i="22"/>
  <c r="A1950" i="22"/>
  <c r="A1951" i="22"/>
  <c r="A1952" i="22"/>
  <c r="A1953" i="22"/>
  <c r="A1954" i="22"/>
  <c r="A1955" i="22"/>
  <c r="A1956" i="22"/>
  <c r="A1957" i="22"/>
  <c r="A1958" i="22"/>
  <c r="A1959" i="22"/>
  <c r="A1960" i="22"/>
  <c r="A1961" i="22"/>
  <c r="A1962" i="22"/>
  <c r="A1963" i="22"/>
  <c r="A1964" i="22"/>
  <c r="A1965" i="22"/>
  <c r="A1966" i="22"/>
  <c r="A1967" i="22"/>
  <c r="A1968" i="22"/>
  <c r="A1969" i="22"/>
  <c r="A1970" i="22"/>
  <c r="A1971" i="22"/>
  <c r="A1972" i="22"/>
  <c r="A1973" i="22"/>
  <c r="A1974" i="22"/>
  <c r="A1975" i="22"/>
  <c r="A1976" i="22"/>
  <c r="A1977" i="22"/>
  <c r="A1978" i="22"/>
  <c r="A1979" i="22"/>
  <c r="A1980" i="22"/>
  <c r="A1981" i="22"/>
  <c r="A1982" i="22"/>
  <c r="A1983" i="22"/>
  <c r="A1984" i="22"/>
  <c r="A1985" i="22"/>
  <c r="A1986" i="22"/>
  <c r="A1987" i="22"/>
  <c r="A1988" i="22"/>
  <c r="A1989" i="22"/>
  <c r="A1990" i="22"/>
  <c r="A1991" i="22"/>
  <c r="A1992" i="22"/>
  <c r="A1993" i="22"/>
  <c r="A1994" i="22"/>
  <c r="A1995" i="22"/>
  <c r="A1996" i="22"/>
  <c r="A1997" i="22"/>
  <c r="A1998" i="22"/>
  <c r="A1999" i="22"/>
  <c r="A2000" i="22"/>
  <c r="A2001" i="22"/>
  <c r="A2002" i="22"/>
  <c r="A2003" i="22"/>
  <c r="A2004" i="22"/>
  <c r="A2005" i="22"/>
  <c r="A2006" i="22"/>
  <c r="A2007" i="22"/>
  <c r="A2008" i="22"/>
  <c r="A2009" i="22"/>
  <c r="A2010" i="22"/>
  <c r="A2011" i="22"/>
  <c r="A2012" i="22"/>
  <c r="A2013" i="22"/>
  <c r="A2014" i="22"/>
  <c r="A2015" i="22"/>
  <c r="A2016" i="22"/>
  <c r="A2017" i="22"/>
  <c r="A2018" i="22"/>
  <c r="A2019" i="22"/>
  <c r="A2020" i="22"/>
  <c r="A2021" i="22"/>
  <c r="A2022" i="22"/>
  <c r="A2023" i="22"/>
  <c r="A2024" i="22"/>
  <c r="A2025" i="22"/>
  <c r="A2026" i="22"/>
  <c r="A2027" i="22"/>
  <c r="A2028" i="22"/>
  <c r="A2029" i="22"/>
  <c r="A2030" i="22"/>
  <c r="A2031" i="22"/>
  <c r="A2032" i="22"/>
  <c r="A2033" i="22"/>
  <c r="A2034" i="22"/>
  <c r="A2035" i="22"/>
  <c r="A2036" i="22"/>
  <c r="A2037" i="22"/>
  <c r="A2038" i="22"/>
  <c r="A2039" i="22"/>
  <c r="A2040" i="22"/>
  <c r="A2041" i="22"/>
  <c r="A2042" i="22"/>
  <c r="A2043" i="22"/>
  <c r="A2044" i="22"/>
  <c r="A2045" i="22"/>
  <c r="A2046" i="22"/>
  <c r="A2047" i="22"/>
  <c r="A2048" i="22"/>
  <c r="A2049" i="22"/>
  <c r="A2" i="22"/>
  <c r="H2" i="20" l="1"/>
  <c r="L2646" i="20"/>
  <c r="W2646" i="20" s="1"/>
  <c r="L2647" i="20"/>
  <c r="W2647" i="20" s="1"/>
  <c r="L2582" i="20"/>
  <c r="W2582" i="20" s="1"/>
  <c r="L2583" i="20"/>
  <c r="W2583" i="20" s="1"/>
  <c r="L2543" i="20"/>
  <c r="W2543" i="20" s="1"/>
  <c r="L2542" i="20"/>
  <c r="W2542" i="20" s="1"/>
  <c r="L2470" i="20"/>
  <c r="W2470" i="20" s="1"/>
  <c r="L2471" i="20"/>
  <c r="W2471" i="20" s="1"/>
  <c r="L2310" i="20"/>
  <c r="W2310" i="20" s="1"/>
  <c r="L2311" i="20"/>
  <c r="W2311" i="20" s="1"/>
  <c r="L2206" i="20"/>
  <c r="W2206" i="20" s="1"/>
  <c r="L2207" i="20"/>
  <c r="W2207" i="20" s="1"/>
  <c r="L2170" i="20"/>
  <c r="W2170" i="20" s="1"/>
  <c r="L2171" i="20"/>
  <c r="W2171" i="20" s="1"/>
  <c r="L2172" i="20"/>
  <c r="W2172" i="20" s="1"/>
  <c r="L2132" i="20"/>
  <c r="W2132" i="20" s="1"/>
  <c r="L2131" i="20"/>
  <c r="W2131" i="20" s="1"/>
  <c r="L2060" i="20"/>
  <c r="W2060" i="20" s="1"/>
  <c r="L2059" i="20"/>
  <c r="W2059" i="20" s="1"/>
  <c r="L2028" i="20"/>
  <c r="W2028" i="20" s="1"/>
  <c r="L2027" i="20"/>
  <c r="W2027" i="20" s="1"/>
  <c r="L1932" i="20"/>
  <c r="W1932" i="20" s="1"/>
  <c r="L1931" i="20"/>
  <c r="W1931" i="20" s="1"/>
  <c r="L1859" i="20"/>
  <c r="W1859" i="20" s="1"/>
  <c r="L1860" i="20"/>
  <c r="W1860" i="20" s="1"/>
  <c r="L1747" i="20"/>
  <c r="W1747" i="20" s="1"/>
  <c r="L1748" i="20"/>
  <c r="W1748" i="20" s="1"/>
  <c r="L1691" i="20"/>
  <c r="W1691" i="20" s="1"/>
  <c r="L1692" i="20"/>
  <c r="W1692" i="20" s="1"/>
  <c r="L1660" i="20"/>
  <c r="W1660" i="20" s="1"/>
  <c r="L1659" i="20"/>
  <c r="W1659" i="20" s="1"/>
  <c r="L1544" i="20"/>
  <c r="W1544" i="20" s="1"/>
  <c r="L1545" i="20"/>
  <c r="W1545" i="20" s="1"/>
  <c r="L1481" i="20"/>
  <c r="W1481" i="20" s="1"/>
  <c r="L1480" i="20"/>
  <c r="W1480" i="20" s="1"/>
  <c r="L1409" i="20"/>
  <c r="W1409" i="20" s="1"/>
  <c r="L1408" i="20"/>
  <c r="W1408" i="20" s="1"/>
  <c r="L1384" i="20"/>
  <c r="W1384" i="20" s="1"/>
  <c r="L1385" i="20"/>
  <c r="W1385" i="20" s="1"/>
  <c r="L1289" i="20"/>
  <c r="W1289" i="20" s="1"/>
  <c r="L1288" i="20"/>
  <c r="W1288" i="20" s="1"/>
  <c r="L1217" i="20"/>
  <c r="W1217" i="20" s="1"/>
  <c r="L1216" i="20"/>
  <c r="W1216" i="20" s="1"/>
  <c r="L1184" i="20"/>
  <c r="W1184" i="20" s="1"/>
  <c r="L1185" i="20"/>
  <c r="W1185" i="20" s="1"/>
  <c r="L1121" i="20"/>
  <c r="W1121" i="20" s="1"/>
  <c r="L1120" i="20"/>
  <c r="W1120" i="20" s="1"/>
  <c r="L1038" i="20"/>
  <c r="W1038" i="20" s="1"/>
  <c r="L1037" i="20"/>
  <c r="W1037" i="20" s="1"/>
  <c r="L1013" i="20"/>
  <c r="W1013" i="20" s="1"/>
  <c r="L1014" i="20"/>
  <c r="W1014" i="20" s="1"/>
  <c r="L942" i="20"/>
  <c r="W942" i="20" s="1"/>
  <c r="L941" i="20"/>
  <c r="W941" i="20" s="1"/>
  <c r="L910" i="20"/>
  <c r="W910" i="20" s="1"/>
  <c r="L909" i="20"/>
  <c r="W909" i="20" s="1"/>
  <c r="L845" i="20"/>
  <c r="W845" i="20" s="1"/>
  <c r="L846" i="20"/>
  <c r="W846" i="20" s="1"/>
  <c r="L805" i="20"/>
  <c r="W805" i="20" s="1"/>
  <c r="L806" i="20"/>
  <c r="W806" i="20" s="1"/>
  <c r="L741" i="20"/>
  <c r="W741" i="20" s="1"/>
  <c r="L742" i="20"/>
  <c r="W742" i="20" s="1"/>
  <c r="L701" i="20"/>
  <c r="W701" i="20" s="1"/>
  <c r="L702" i="20"/>
  <c r="W702" i="20" s="1"/>
  <c r="L662" i="20"/>
  <c r="W662" i="20" s="1"/>
  <c r="L661" i="20"/>
  <c r="W661" i="20" s="1"/>
  <c r="L629" i="20"/>
  <c r="W629" i="20" s="1"/>
  <c r="L630" i="20"/>
  <c r="W630" i="20" s="1"/>
  <c r="L597" i="20"/>
  <c r="W597" i="20" s="1"/>
  <c r="L598" i="20"/>
  <c r="W598" i="20" s="1"/>
  <c r="L516" i="20"/>
  <c r="W516" i="20" s="1"/>
  <c r="L515" i="20"/>
  <c r="W515" i="20" s="1"/>
  <c r="L514" i="20"/>
  <c r="W514" i="20" s="1"/>
  <c r="L482" i="20"/>
  <c r="W482" i="20" s="1"/>
  <c r="L483" i="20"/>
  <c r="W483" i="20" s="1"/>
  <c r="L435" i="20"/>
  <c r="W435" i="20" s="1"/>
  <c r="L434" i="20"/>
  <c r="W434" i="20" s="1"/>
  <c r="L363" i="20"/>
  <c r="W363" i="20" s="1"/>
  <c r="L362" i="20"/>
  <c r="W362" i="20" s="1"/>
  <c r="L323" i="20"/>
  <c r="W323" i="20" s="1"/>
  <c r="L322" i="20"/>
  <c r="W322" i="20" s="1"/>
  <c r="L283" i="20"/>
  <c r="W283" i="20" s="1"/>
  <c r="L282" i="20"/>
  <c r="W282" i="20" s="1"/>
  <c r="L219" i="20"/>
  <c r="W219" i="20" s="1"/>
  <c r="L218" i="20"/>
  <c r="W218" i="20" s="1"/>
  <c r="L178" i="20"/>
  <c r="W178" i="20" s="1"/>
  <c r="L179" i="20"/>
  <c r="W179" i="20" s="1"/>
  <c r="L139" i="20"/>
  <c r="W139" i="20" s="1"/>
  <c r="L138" i="20"/>
  <c r="W138" i="20" s="1"/>
  <c r="L114" i="20"/>
  <c r="W114" i="20" s="1"/>
  <c r="L115" i="20"/>
  <c r="W115" i="20" s="1"/>
  <c r="L74" i="20"/>
  <c r="W74" i="20" s="1"/>
  <c r="L75" i="20"/>
  <c r="W75" i="20" s="1"/>
  <c r="L19" i="20"/>
  <c r="W19" i="20" s="1"/>
  <c r="L18" i="20"/>
  <c r="W18" i="20" s="1"/>
  <c r="K2671" i="20"/>
  <c r="U2671" i="20" s="1"/>
  <c r="K2670" i="20"/>
  <c r="U2670" i="20" s="1"/>
  <c r="K2631" i="20"/>
  <c r="U2631" i="20" s="1"/>
  <c r="K2630" i="20"/>
  <c r="U2630" i="20" s="1"/>
  <c r="K2599" i="20"/>
  <c r="U2599" i="20" s="1"/>
  <c r="K2598" i="20"/>
  <c r="U2598" i="20" s="1"/>
  <c r="K2559" i="20"/>
  <c r="U2559" i="20" s="1"/>
  <c r="K2558" i="20"/>
  <c r="U2558" i="20" s="1"/>
  <c r="K2519" i="20"/>
  <c r="U2519" i="20" s="1"/>
  <c r="K2518" i="20"/>
  <c r="U2518" i="20" s="1"/>
  <c r="K2479" i="20"/>
  <c r="U2479" i="20" s="1"/>
  <c r="K2478" i="20"/>
  <c r="U2478" i="20" s="1"/>
  <c r="K2455" i="20"/>
  <c r="U2455" i="20" s="1"/>
  <c r="K2454" i="20"/>
  <c r="U2454" i="20" s="1"/>
  <c r="K2383" i="20"/>
  <c r="U2383" i="20" s="1"/>
  <c r="K2382" i="20"/>
  <c r="U2382" i="20" s="1"/>
  <c r="K2343" i="20"/>
  <c r="U2343" i="20" s="1"/>
  <c r="K2342" i="20"/>
  <c r="U2342" i="20" s="1"/>
  <c r="K2319" i="20"/>
  <c r="U2319" i="20" s="1"/>
  <c r="K2318" i="20"/>
  <c r="U2318" i="20" s="1"/>
  <c r="K2279" i="20"/>
  <c r="U2279" i="20" s="1"/>
  <c r="K2278" i="20"/>
  <c r="U2278" i="20" s="1"/>
  <c r="K2191" i="20"/>
  <c r="U2191" i="20" s="1"/>
  <c r="K2190" i="20"/>
  <c r="U2190" i="20" s="1"/>
  <c r="K2116" i="20"/>
  <c r="U2116" i="20" s="1"/>
  <c r="K2115" i="20"/>
  <c r="U2115" i="20" s="1"/>
  <c r="K2076" i="20"/>
  <c r="U2076" i="20" s="1"/>
  <c r="K2075" i="20"/>
  <c r="U2075" i="20" s="1"/>
  <c r="K2036" i="20"/>
  <c r="U2036" i="20" s="1"/>
  <c r="K2035" i="20"/>
  <c r="U2035" i="20" s="1"/>
  <c r="K1907" i="20"/>
  <c r="U1907" i="20" s="1"/>
  <c r="K1908" i="20"/>
  <c r="U1908" i="20" s="1"/>
  <c r="K1875" i="20"/>
  <c r="U1875" i="20" s="1"/>
  <c r="K1876" i="20"/>
  <c r="U1876" i="20" s="1"/>
  <c r="K1836" i="20"/>
  <c r="U1836" i="20" s="1"/>
  <c r="K1835" i="20"/>
  <c r="U1835" i="20" s="1"/>
  <c r="K1780" i="20"/>
  <c r="U1780" i="20" s="1"/>
  <c r="K1779" i="20"/>
  <c r="U1779" i="20" s="1"/>
  <c r="K1747" i="20"/>
  <c r="U1747" i="20" s="1"/>
  <c r="K1748" i="20"/>
  <c r="U1748" i="20" s="1"/>
  <c r="K1715" i="20"/>
  <c r="U1715" i="20" s="1"/>
  <c r="K1716" i="20"/>
  <c r="U1716" i="20" s="1"/>
  <c r="K1651" i="20"/>
  <c r="U1651" i="20" s="1"/>
  <c r="K1652" i="20"/>
  <c r="U1652" i="20" s="1"/>
  <c r="K1592" i="20"/>
  <c r="U1592" i="20" s="1"/>
  <c r="K1593" i="20"/>
  <c r="U1593" i="20" s="1"/>
  <c r="K1560" i="20"/>
  <c r="U1560" i="20" s="1"/>
  <c r="K1561" i="20"/>
  <c r="U1561" i="20" s="1"/>
  <c r="K1529" i="20"/>
  <c r="U1529" i="20" s="1"/>
  <c r="K1528" i="20"/>
  <c r="U1528" i="20" s="1"/>
  <c r="K1488" i="20"/>
  <c r="U1488" i="20" s="1"/>
  <c r="K1489" i="20"/>
  <c r="U1489" i="20" s="1"/>
  <c r="K1384" i="20"/>
  <c r="U1384" i="20" s="1"/>
  <c r="K1385" i="20"/>
  <c r="U1385" i="20" s="1"/>
  <c r="K1344" i="20"/>
  <c r="U1344" i="20" s="1"/>
  <c r="K1345" i="20"/>
  <c r="U1345" i="20" s="1"/>
  <c r="K1289" i="20"/>
  <c r="U1289" i="20" s="1"/>
  <c r="K1288" i="20"/>
  <c r="U1288" i="20" s="1"/>
  <c r="K1200" i="20"/>
  <c r="U1200" i="20" s="1"/>
  <c r="K1201" i="20"/>
  <c r="U1201" i="20" s="1"/>
  <c r="K1160" i="20"/>
  <c r="U1160" i="20" s="1"/>
  <c r="K1161" i="20"/>
  <c r="U1161" i="20" s="1"/>
  <c r="K1128" i="20"/>
  <c r="U1128" i="20" s="1"/>
  <c r="K1129" i="20"/>
  <c r="U1129" i="20" s="1"/>
  <c r="K1045" i="20"/>
  <c r="U1045" i="20" s="1"/>
  <c r="K1046" i="20"/>
  <c r="U1046" i="20" s="1"/>
  <c r="K942" i="20"/>
  <c r="U942" i="20" s="1"/>
  <c r="K941" i="20"/>
  <c r="U941" i="20" s="1"/>
  <c r="K854" i="20"/>
  <c r="U854" i="20" s="1"/>
  <c r="K853" i="20"/>
  <c r="U853" i="20" s="1"/>
  <c r="K813" i="20"/>
  <c r="U813" i="20" s="1"/>
  <c r="K814" i="20"/>
  <c r="U814" i="20" s="1"/>
  <c r="K645" i="20"/>
  <c r="U645" i="20" s="1"/>
  <c r="K646" i="20"/>
  <c r="U646" i="20" s="1"/>
  <c r="K621" i="20"/>
  <c r="U621" i="20" s="1"/>
  <c r="K622" i="20"/>
  <c r="U622" i="20" s="1"/>
  <c r="K581" i="20"/>
  <c r="U581" i="20" s="1"/>
  <c r="K582" i="20"/>
  <c r="U582" i="20" s="1"/>
  <c r="K482" i="20"/>
  <c r="U482" i="20" s="1"/>
  <c r="K483" i="20"/>
  <c r="U483" i="20" s="1"/>
  <c r="K442" i="20"/>
  <c r="U442" i="20" s="1"/>
  <c r="K443" i="20"/>
  <c r="U443" i="20" s="1"/>
  <c r="K378" i="20"/>
  <c r="U378" i="20" s="1"/>
  <c r="K379" i="20"/>
  <c r="U379" i="20" s="1"/>
  <c r="K339" i="20"/>
  <c r="U339" i="20" s="1"/>
  <c r="K338" i="20"/>
  <c r="U338" i="20" s="1"/>
  <c r="K306" i="20"/>
  <c r="U306" i="20" s="1"/>
  <c r="K307" i="20"/>
  <c r="U307" i="20" s="1"/>
  <c r="K178" i="20"/>
  <c r="U178" i="20" s="1"/>
  <c r="K179" i="20"/>
  <c r="U179" i="20" s="1"/>
  <c r="K138" i="20"/>
  <c r="U138" i="20" s="1"/>
  <c r="K139" i="20"/>
  <c r="U139" i="20" s="1"/>
  <c r="K98" i="20"/>
  <c r="U98" i="20" s="1"/>
  <c r="K99" i="20"/>
  <c r="U99" i="20" s="1"/>
  <c r="L2692" i="20"/>
  <c r="W2692" i="20" s="1"/>
  <c r="L2693" i="20"/>
  <c r="W2693" i="20" s="1"/>
  <c r="L2684" i="20"/>
  <c r="W2684" i="20" s="1"/>
  <c r="L2685" i="20"/>
  <c r="W2685" i="20" s="1"/>
  <c r="L2676" i="20"/>
  <c r="W2676" i="20" s="1"/>
  <c r="L2677" i="20"/>
  <c r="W2677" i="20" s="1"/>
  <c r="L2668" i="20"/>
  <c r="W2668" i="20" s="1"/>
  <c r="L2669" i="20"/>
  <c r="W2669" i="20" s="1"/>
  <c r="L2661" i="20"/>
  <c r="W2661" i="20" s="1"/>
  <c r="L2660" i="20"/>
  <c r="W2660" i="20" s="1"/>
  <c r="L2653" i="20"/>
  <c r="W2653" i="20" s="1"/>
  <c r="L2652" i="20"/>
  <c r="W2652" i="20" s="1"/>
  <c r="L2637" i="20"/>
  <c r="W2637" i="20" s="1"/>
  <c r="L2636" i="20"/>
  <c r="W2636" i="20" s="1"/>
  <c r="L2628" i="20"/>
  <c r="W2628" i="20" s="1"/>
  <c r="L2629" i="20"/>
  <c r="W2629" i="20" s="1"/>
  <c r="L2604" i="20"/>
  <c r="W2604" i="20" s="1"/>
  <c r="L2605" i="20"/>
  <c r="W2605" i="20" s="1"/>
  <c r="L2589" i="20"/>
  <c r="W2589" i="20" s="1"/>
  <c r="L2588" i="20"/>
  <c r="W2588" i="20" s="1"/>
  <c r="L2581" i="20"/>
  <c r="W2581" i="20" s="1"/>
  <c r="L2580" i="20"/>
  <c r="W2580" i="20" s="1"/>
  <c r="L2572" i="20"/>
  <c r="W2572" i="20" s="1"/>
  <c r="L2573" i="20"/>
  <c r="W2573" i="20" s="1"/>
  <c r="L2565" i="20"/>
  <c r="W2565" i="20" s="1"/>
  <c r="L2564" i="20"/>
  <c r="W2564" i="20" s="1"/>
  <c r="L2516" i="20"/>
  <c r="W2516" i="20" s="1"/>
  <c r="L2517" i="20"/>
  <c r="W2517" i="20" s="1"/>
  <c r="L2508" i="20"/>
  <c r="W2508" i="20" s="1"/>
  <c r="L2509" i="20"/>
  <c r="W2509" i="20" s="1"/>
  <c r="L2492" i="20"/>
  <c r="W2492" i="20" s="1"/>
  <c r="L2493" i="20"/>
  <c r="W2493" i="20" s="1"/>
  <c r="L2484" i="20"/>
  <c r="W2484" i="20" s="1"/>
  <c r="L2485" i="20"/>
  <c r="W2485" i="20" s="1"/>
  <c r="L2460" i="20"/>
  <c r="W2460" i="20" s="1"/>
  <c r="L2461" i="20"/>
  <c r="W2461" i="20" s="1"/>
  <c r="L2445" i="20"/>
  <c r="W2445" i="20" s="1"/>
  <c r="L2444" i="20"/>
  <c r="W2444" i="20" s="1"/>
  <c r="L2436" i="20"/>
  <c r="W2436" i="20" s="1"/>
  <c r="L2437" i="20"/>
  <c r="W2437" i="20" s="1"/>
  <c r="L2428" i="20"/>
  <c r="W2428" i="20" s="1"/>
  <c r="L2429" i="20"/>
  <c r="W2429" i="20" s="1"/>
  <c r="L2420" i="20"/>
  <c r="W2420" i="20" s="1"/>
  <c r="L2421" i="20"/>
  <c r="W2421" i="20" s="1"/>
  <c r="L2396" i="20"/>
  <c r="W2396" i="20" s="1"/>
  <c r="L2397" i="20"/>
  <c r="W2397" i="20" s="1"/>
  <c r="L2380" i="20"/>
  <c r="W2380" i="20" s="1"/>
  <c r="L2381" i="20"/>
  <c r="W2381" i="20" s="1"/>
  <c r="L2373" i="20"/>
  <c r="W2373" i="20" s="1"/>
  <c r="L2372" i="20"/>
  <c r="W2372" i="20" s="1"/>
  <c r="L2364" i="20"/>
  <c r="W2364" i="20" s="1"/>
  <c r="L2365" i="20"/>
  <c r="W2365" i="20" s="1"/>
  <c r="L2340" i="20"/>
  <c r="W2340" i="20" s="1"/>
  <c r="L2341" i="20"/>
  <c r="W2341" i="20" s="1"/>
  <c r="L2324" i="20"/>
  <c r="W2324" i="20" s="1"/>
  <c r="L2325" i="20"/>
  <c r="W2325" i="20" s="1"/>
  <c r="L2316" i="20"/>
  <c r="W2316" i="20" s="1"/>
  <c r="L2317" i="20"/>
  <c r="W2317" i="20" s="1"/>
  <c r="L2292" i="20"/>
  <c r="W2292" i="20" s="1"/>
  <c r="L2293" i="20"/>
  <c r="W2293" i="20" s="1"/>
  <c r="L2284" i="20"/>
  <c r="W2284" i="20" s="1"/>
  <c r="L2285" i="20"/>
  <c r="W2285" i="20" s="1"/>
  <c r="L2268" i="20"/>
  <c r="W2268" i="20" s="1"/>
  <c r="L2269" i="20"/>
  <c r="W2269" i="20" s="1"/>
  <c r="L2261" i="20"/>
  <c r="W2261" i="20" s="1"/>
  <c r="L2260" i="20"/>
  <c r="W2260" i="20" s="1"/>
  <c r="L2245" i="20"/>
  <c r="W2245" i="20" s="1"/>
  <c r="L2244" i="20"/>
  <c r="W2244" i="20" s="1"/>
  <c r="L2236" i="20"/>
  <c r="W2236" i="20" s="1"/>
  <c r="L2237" i="20"/>
  <c r="W2237" i="20" s="1"/>
  <c r="L2221" i="20"/>
  <c r="W2221" i="20" s="1"/>
  <c r="L2220" i="20"/>
  <c r="W2220" i="20" s="1"/>
  <c r="L2204" i="20"/>
  <c r="W2204" i="20" s="1"/>
  <c r="L2205" i="20"/>
  <c r="W2205" i="20" s="1"/>
  <c r="L2197" i="20"/>
  <c r="W2197" i="20" s="1"/>
  <c r="L2196" i="20"/>
  <c r="W2196" i="20" s="1"/>
  <c r="L2189" i="20"/>
  <c r="W2189" i="20" s="1"/>
  <c r="L2188" i="20"/>
  <c r="W2188" i="20" s="1"/>
  <c r="L2181" i="20"/>
  <c r="W2181" i="20" s="1"/>
  <c r="L2180" i="20"/>
  <c r="W2180" i="20" s="1"/>
  <c r="L2179" i="20"/>
  <c r="W2179" i="20" s="1"/>
  <c r="L2167" i="20"/>
  <c r="W2167" i="20" s="1"/>
  <c r="L2168" i="20"/>
  <c r="W2168" i="20" s="1"/>
  <c r="L2169" i="20"/>
  <c r="W2169" i="20" s="1"/>
  <c r="L2157" i="20"/>
  <c r="W2157" i="20" s="1"/>
  <c r="L2155" i="20"/>
  <c r="W2155" i="20" s="1"/>
  <c r="L2156" i="20"/>
  <c r="W2156" i="20" s="1"/>
  <c r="L2145" i="20"/>
  <c r="W2145" i="20" s="1"/>
  <c r="L2146" i="20"/>
  <c r="W2146" i="20" s="1"/>
  <c r="L2138" i="20"/>
  <c r="W2138" i="20" s="1"/>
  <c r="L2137" i="20"/>
  <c r="W2137" i="20" s="1"/>
  <c r="L2129" i="20"/>
  <c r="W2129" i="20" s="1"/>
  <c r="L2130" i="20"/>
  <c r="W2130" i="20" s="1"/>
  <c r="L2114" i="20"/>
  <c r="W2114" i="20" s="1"/>
  <c r="L2113" i="20"/>
  <c r="W2113" i="20" s="1"/>
  <c r="L2106" i="20"/>
  <c r="W2106" i="20" s="1"/>
  <c r="L2105" i="20"/>
  <c r="W2105" i="20" s="1"/>
  <c r="L2098" i="20"/>
  <c r="W2098" i="20" s="1"/>
  <c r="L2097" i="20"/>
  <c r="W2097" i="20" s="1"/>
  <c r="L2090" i="20"/>
  <c r="W2090" i="20" s="1"/>
  <c r="L2089" i="20"/>
  <c r="W2089" i="20" s="1"/>
  <c r="L2081" i="20"/>
  <c r="W2081" i="20" s="1"/>
  <c r="L2082" i="20"/>
  <c r="W2082" i="20" s="1"/>
  <c r="L2058" i="20"/>
  <c r="W2058" i="20" s="1"/>
  <c r="L2057" i="20"/>
  <c r="W2057" i="20" s="1"/>
  <c r="L2042" i="20"/>
  <c r="W2042" i="20" s="1"/>
  <c r="L2041" i="20"/>
  <c r="W2041" i="20" s="1"/>
  <c r="L2033" i="20"/>
  <c r="W2033" i="20" s="1"/>
  <c r="L2034" i="20"/>
  <c r="W2034" i="20" s="1"/>
  <c r="L2017" i="20"/>
  <c r="W2017" i="20" s="1"/>
  <c r="L2018" i="20"/>
  <c r="W2018" i="20" s="1"/>
  <c r="L2010" i="20"/>
  <c r="W2010" i="20" s="1"/>
  <c r="L2009" i="20"/>
  <c r="W2009" i="20" s="1"/>
  <c r="L2001" i="20"/>
  <c r="W2001" i="20" s="1"/>
  <c r="L2002" i="20"/>
  <c r="W2002" i="20" s="1"/>
  <c r="L1993" i="20"/>
  <c r="W1993" i="20" s="1"/>
  <c r="L1994" i="20"/>
  <c r="W1994" i="20" s="1"/>
  <c r="L1977" i="20"/>
  <c r="W1977" i="20" s="1"/>
  <c r="L1978" i="20"/>
  <c r="W1978" i="20" s="1"/>
  <c r="L1969" i="20"/>
  <c r="W1969" i="20" s="1"/>
  <c r="L1970" i="20"/>
  <c r="W1970" i="20" s="1"/>
  <c r="L1953" i="20"/>
  <c r="W1953" i="20" s="1"/>
  <c r="L1954" i="20"/>
  <c r="W1954" i="20" s="1"/>
  <c r="L1945" i="20"/>
  <c r="W1945" i="20" s="1"/>
  <c r="L1946" i="20"/>
  <c r="W1946" i="20" s="1"/>
  <c r="L1937" i="20"/>
  <c r="W1937" i="20" s="1"/>
  <c r="L1938" i="20"/>
  <c r="W1938" i="20" s="1"/>
  <c r="L1929" i="20"/>
  <c r="W1929" i="20" s="1"/>
  <c r="L1930" i="20"/>
  <c r="W1930" i="20" s="1"/>
  <c r="L1913" i="20"/>
  <c r="W1913" i="20" s="1"/>
  <c r="L1914" i="20"/>
  <c r="W1914" i="20" s="1"/>
  <c r="L1897" i="20"/>
  <c r="W1897" i="20" s="1"/>
  <c r="L1898" i="20"/>
  <c r="W1898" i="20" s="1"/>
  <c r="L1889" i="20"/>
  <c r="W1889" i="20" s="1"/>
  <c r="L1890" i="20"/>
  <c r="W1890" i="20" s="1"/>
  <c r="L1873" i="20"/>
  <c r="W1873" i="20" s="1"/>
  <c r="L1874" i="20"/>
  <c r="W1874" i="20" s="1"/>
  <c r="L1865" i="20"/>
  <c r="W1865" i="20" s="1"/>
  <c r="L1866" i="20"/>
  <c r="W1866" i="20" s="1"/>
  <c r="L1841" i="20"/>
  <c r="W1841" i="20" s="1"/>
  <c r="L1842" i="20"/>
  <c r="W1842" i="20" s="1"/>
  <c r="L1833" i="20"/>
  <c r="W1833" i="20" s="1"/>
  <c r="L1834" i="20"/>
  <c r="W1834" i="20" s="1"/>
  <c r="L1825" i="20"/>
  <c r="W1825" i="20" s="1"/>
  <c r="L1826" i="20"/>
  <c r="W1826" i="20" s="1"/>
  <c r="L1817" i="20"/>
  <c r="W1817" i="20" s="1"/>
  <c r="L1818" i="20"/>
  <c r="W1818" i="20" s="1"/>
  <c r="L1809" i="20"/>
  <c r="W1809" i="20" s="1"/>
  <c r="L1810" i="20"/>
  <c r="W1810" i="20" s="1"/>
  <c r="L1801" i="20"/>
  <c r="W1801" i="20" s="1"/>
  <c r="L1802" i="20"/>
  <c r="W1802" i="20" s="1"/>
  <c r="L1793" i="20"/>
  <c r="W1793" i="20" s="1"/>
  <c r="L1794" i="20"/>
  <c r="W1794" i="20" s="1"/>
  <c r="L1769" i="20"/>
  <c r="W1769" i="20" s="1"/>
  <c r="L1770" i="20"/>
  <c r="W1770" i="20" s="1"/>
  <c r="L1761" i="20"/>
  <c r="W1761" i="20" s="1"/>
  <c r="L1762" i="20"/>
  <c r="W1762" i="20" s="1"/>
  <c r="L1745" i="20"/>
  <c r="W1745" i="20" s="1"/>
  <c r="L1746" i="20"/>
  <c r="W1746" i="20" s="1"/>
  <c r="L1737" i="20"/>
  <c r="W1737" i="20" s="1"/>
  <c r="L1738" i="20"/>
  <c r="W1738" i="20" s="1"/>
  <c r="L1730" i="20"/>
  <c r="W1730" i="20" s="1"/>
  <c r="L1729" i="20"/>
  <c r="W1729" i="20" s="1"/>
  <c r="L1721" i="20"/>
  <c r="W1721" i="20" s="1"/>
  <c r="L1722" i="20"/>
  <c r="W1722" i="20" s="1"/>
  <c r="L1706" i="20"/>
  <c r="W1706" i="20" s="1"/>
  <c r="L1705" i="20"/>
  <c r="W1705" i="20" s="1"/>
  <c r="L1690" i="20"/>
  <c r="W1690" i="20" s="1"/>
  <c r="L1689" i="20"/>
  <c r="W1689" i="20" s="1"/>
  <c r="L1681" i="20"/>
  <c r="W1681" i="20" s="1"/>
  <c r="L1682" i="20"/>
  <c r="W1682" i="20" s="1"/>
  <c r="L1673" i="20"/>
  <c r="W1673" i="20" s="1"/>
  <c r="L1674" i="20"/>
  <c r="W1674" i="20" s="1"/>
  <c r="L1666" i="20"/>
  <c r="W1666" i="20" s="1"/>
  <c r="L1665" i="20"/>
  <c r="W1665" i="20" s="1"/>
  <c r="L1649" i="20"/>
  <c r="W1649" i="20" s="1"/>
  <c r="L1650" i="20"/>
  <c r="W1650" i="20" s="1"/>
  <c r="L1619" i="20"/>
  <c r="W1619" i="20" s="1"/>
  <c r="L1621" i="20"/>
  <c r="W1621" i="20" s="1"/>
  <c r="L1620" i="20"/>
  <c r="W1620" i="20" s="1"/>
  <c r="L1607" i="20"/>
  <c r="W1607" i="20" s="1"/>
  <c r="L1608" i="20"/>
  <c r="W1608" i="20" s="1"/>
  <c r="L1609" i="20"/>
  <c r="W1609" i="20" s="1"/>
  <c r="L1599" i="20"/>
  <c r="W1599" i="20" s="1"/>
  <c r="L1598" i="20"/>
  <c r="W1598" i="20" s="1"/>
  <c r="L1583" i="20"/>
  <c r="W1583" i="20" s="1"/>
  <c r="L1582" i="20"/>
  <c r="W1582" i="20" s="1"/>
  <c r="L1567" i="20"/>
  <c r="W1567" i="20" s="1"/>
  <c r="L1566" i="20"/>
  <c r="W1566" i="20" s="1"/>
  <c r="L1559" i="20"/>
  <c r="W1559" i="20" s="1"/>
  <c r="L1558" i="20"/>
  <c r="W1558" i="20" s="1"/>
  <c r="L1526" i="20"/>
  <c r="W1526" i="20" s="1"/>
  <c r="L1527" i="20"/>
  <c r="W1527" i="20" s="1"/>
  <c r="L1511" i="20"/>
  <c r="W1511" i="20" s="1"/>
  <c r="L1510" i="20"/>
  <c r="W1510" i="20" s="1"/>
  <c r="L1503" i="20"/>
  <c r="W1503" i="20" s="1"/>
  <c r="L1502" i="20"/>
  <c r="W1502" i="20" s="1"/>
  <c r="L1494" i="20"/>
  <c r="W1494" i="20" s="1"/>
  <c r="L1495" i="20"/>
  <c r="W1495" i="20" s="1"/>
  <c r="L1486" i="20"/>
  <c r="W1486" i="20" s="1"/>
  <c r="L1487" i="20"/>
  <c r="W1487" i="20" s="1"/>
  <c r="L1479" i="20"/>
  <c r="W1479" i="20" s="1"/>
  <c r="L1478" i="20"/>
  <c r="W1478" i="20" s="1"/>
  <c r="L1462" i="20"/>
  <c r="W1462" i="20" s="1"/>
  <c r="L1463" i="20"/>
  <c r="W1463" i="20" s="1"/>
  <c r="L1455" i="20"/>
  <c r="W1455" i="20" s="1"/>
  <c r="L1454" i="20"/>
  <c r="W1454" i="20" s="1"/>
  <c r="L1446" i="20"/>
  <c r="W1446" i="20" s="1"/>
  <c r="L1447" i="20"/>
  <c r="W1447" i="20" s="1"/>
  <c r="L1430" i="20"/>
  <c r="W1430" i="20" s="1"/>
  <c r="L1431" i="20"/>
  <c r="W1431" i="20" s="1"/>
  <c r="L1422" i="20"/>
  <c r="W1422" i="20" s="1"/>
  <c r="L1423" i="20"/>
  <c r="W1423" i="20" s="1"/>
  <c r="L1407" i="20"/>
  <c r="W1407" i="20" s="1"/>
  <c r="L1406" i="20"/>
  <c r="W1406" i="20" s="1"/>
  <c r="L1390" i="20"/>
  <c r="W1390" i="20" s="1"/>
  <c r="L1391" i="20"/>
  <c r="W1391" i="20" s="1"/>
  <c r="L1375" i="20"/>
  <c r="W1375" i="20" s="1"/>
  <c r="L1374" i="20"/>
  <c r="W1374" i="20" s="1"/>
  <c r="L1359" i="20"/>
  <c r="W1359" i="20" s="1"/>
  <c r="L1358" i="20"/>
  <c r="W1358" i="20" s="1"/>
  <c r="L1326" i="20"/>
  <c r="W1326" i="20" s="1"/>
  <c r="L1327" i="20"/>
  <c r="W1327" i="20" s="1"/>
  <c r="L1311" i="20"/>
  <c r="W1311" i="20" s="1"/>
  <c r="L1310" i="20"/>
  <c r="W1310" i="20" s="1"/>
  <c r="L1302" i="20"/>
  <c r="W1302" i="20" s="1"/>
  <c r="L1303" i="20"/>
  <c r="W1303" i="20" s="1"/>
  <c r="L1287" i="20"/>
  <c r="W1287" i="20" s="1"/>
  <c r="L1286" i="20"/>
  <c r="W1286" i="20" s="1"/>
  <c r="L1279" i="20"/>
  <c r="W1279" i="20" s="1"/>
  <c r="L1278" i="20"/>
  <c r="W1278" i="20" s="1"/>
  <c r="L1270" i="20"/>
  <c r="W1270" i="20" s="1"/>
  <c r="L1271" i="20"/>
  <c r="W1271" i="20" s="1"/>
  <c r="L1254" i="20"/>
  <c r="W1254" i="20" s="1"/>
  <c r="L1255" i="20"/>
  <c r="W1255" i="20" s="1"/>
  <c r="L1247" i="20"/>
  <c r="W1247" i="20" s="1"/>
  <c r="L1246" i="20"/>
  <c r="W1246" i="20" s="1"/>
  <c r="L1230" i="20"/>
  <c r="W1230" i="20" s="1"/>
  <c r="L1231" i="20"/>
  <c r="W1231" i="20" s="1"/>
  <c r="L1223" i="20"/>
  <c r="W1223" i="20" s="1"/>
  <c r="L1222" i="20"/>
  <c r="W1222" i="20" s="1"/>
  <c r="L1206" i="20"/>
  <c r="W1206" i="20" s="1"/>
  <c r="L1207" i="20"/>
  <c r="W1207" i="20" s="1"/>
  <c r="L1182" i="20"/>
  <c r="W1182" i="20" s="1"/>
  <c r="L1183" i="20"/>
  <c r="W1183" i="20" s="1"/>
  <c r="L1174" i="20"/>
  <c r="W1174" i="20" s="1"/>
  <c r="L1175" i="20"/>
  <c r="W1175" i="20" s="1"/>
  <c r="L1167" i="20"/>
  <c r="W1167" i="20" s="1"/>
  <c r="L1166" i="20"/>
  <c r="W1166" i="20" s="1"/>
  <c r="L1158" i="20"/>
  <c r="W1158" i="20" s="1"/>
  <c r="L1159" i="20"/>
  <c r="W1159" i="20" s="1"/>
  <c r="L1151" i="20"/>
  <c r="W1151" i="20" s="1"/>
  <c r="L1150" i="20"/>
  <c r="W1150" i="20" s="1"/>
  <c r="L1143" i="20"/>
  <c r="W1143" i="20" s="1"/>
  <c r="L1142" i="20"/>
  <c r="W1142" i="20" s="1"/>
  <c r="L1126" i="20"/>
  <c r="W1126" i="20" s="1"/>
  <c r="L1127" i="20"/>
  <c r="W1127" i="20" s="1"/>
  <c r="L1119" i="20"/>
  <c r="W1119" i="20" s="1"/>
  <c r="L1118" i="20"/>
  <c r="W1118" i="20" s="1"/>
  <c r="L1110" i="20"/>
  <c r="W1110" i="20" s="1"/>
  <c r="L1111" i="20"/>
  <c r="W1111" i="20" s="1"/>
  <c r="L1072" i="20"/>
  <c r="W1072" i="20" s="1"/>
  <c r="L1073" i="20"/>
  <c r="W1073" i="20" s="1"/>
  <c r="L1071" i="20"/>
  <c r="W1071" i="20" s="1"/>
  <c r="L1051" i="20"/>
  <c r="W1051" i="20" s="1"/>
  <c r="L1052" i="20"/>
  <c r="W1052" i="20" s="1"/>
  <c r="L1043" i="20"/>
  <c r="W1043" i="20" s="1"/>
  <c r="L1044" i="20"/>
  <c r="W1044" i="20" s="1"/>
  <c r="L1036" i="20"/>
  <c r="W1036" i="20" s="1"/>
  <c r="L1035" i="20"/>
  <c r="W1035" i="20" s="1"/>
  <c r="L1027" i="20"/>
  <c r="W1027" i="20" s="1"/>
  <c r="L1028" i="20"/>
  <c r="W1028" i="20" s="1"/>
  <c r="L1019" i="20"/>
  <c r="W1019" i="20" s="1"/>
  <c r="L1020" i="20"/>
  <c r="W1020" i="20" s="1"/>
  <c r="L1004" i="20"/>
  <c r="W1004" i="20" s="1"/>
  <c r="L1003" i="20"/>
  <c r="W1003" i="20" s="1"/>
  <c r="L995" i="20"/>
  <c r="W995" i="20" s="1"/>
  <c r="L996" i="20"/>
  <c r="W996" i="20" s="1"/>
  <c r="L988" i="20"/>
  <c r="W988" i="20" s="1"/>
  <c r="L987" i="20"/>
  <c r="W987" i="20" s="1"/>
  <c r="L971" i="20"/>
  <c r="W971" i="20" s="1"/>
  <c r="L972" i="20"/>
  <c r="W972" i="20" s="1"/>
  <c r="L964" i="20"/>
  <c r="W964" i="20" s="1"/>
  <c r="L963" i="20"/>
  <c r="W963" i="20" s="1"/>
  <c r="L955" i="20"/>
  <c r="W955" i="20" s="1"/>
  <c r="L956" i="20"/>
  <c r="W956" i="20" s="1"/>
  <c r="L948" i="20"/>
  <c r="W948" i="20" s="1"/>
  <c r="L947" i="20"/>
  <c r="W947" i="20" s="1"/>
  <c r="L931" i="20"/>
  <c r="W931" i="20" s="1"/>
  <c r="L932" i="20"/>
  <c r="W932" i="20" s="1"/>
  <c r="L923" i="20"/>
  <c r="W923" i="20" s="1"/>
  <c r="L924" i="20"/>
  <c r="W924" i="20" s="1"/>
  <c r="L916" i="20"/>
  <c r="W916" i="20" s="1"/>
  <c r="L915" i="20"/>
  <c r="W915" i="20" s="1"/>
  <c r="L908" i="20"/>
  <c r="W908" i="20" s="1"/>
  <c r="L907" i="20"/>
  <c r="W907" i="20" s="1"/>
  <c r="L891" i="20"/>
  <c r="W891" i="20" s="1"/>
  <c r="L892" i="20"/>
  <c r="W892" i="20" s="1"/>
  <c r="L884" i="20"/>
  <c r="W884" i="20" s="1"/>
  <c r="L883" i="20"/>
  <c r="W883" i="20" s="1"/>
  <c r="L875" i="20"/>
  <c r="W875" i="20" s="1"/>
  <c r="L876" i="20"/>
  <c r="W876" i="20" s="1"/>
  <c r="L859" i="20"/>
  <c r="W859" i="20" s="1"/>
  <c r="L860" i="20"/>
  <c r="W860" i="20" s="1"/>
  <c r="L852" i="20"/>
  <c r="W852" i="20" s="1"/>
  <c r="L851" i="20"/>
  <c r="W851" i="20" s="1"/>
  <c r="L836" i="20"/>
  <c r="W836" i="20" s="1"/>
  <c r="L835" i="20"/>
  <c r="W835" i="20" s="1"/>
  <c r="L827" i="20"/>
  <c r="W827" i="20" s="1"/>
  <c r="L828" i="20"/>
  <c r="W828" i="20" s="1"/>
  <c r="L820" i="20"/>
  <c r="W820" i="20" s="1"/>
  <c r="L819" i="20"/>
  <c r="W819" i="20" s="1"/>
  <c r="L795" i="20"/>
  <c r="W795" i="20" s="1"/>
  <c r="L796" i="20"/>
  <c r="W796" i="20" s="1"/>
  <c r="L788" i="20"/>
  <c r="W788" i="20" s="1"/>
  <c r="L787" i="20"/>
  <c r="W787" i="20" s="1"/>
  <c r="L779" i="20"/>
  <c r="W779" i="20" s="1"/>
  <c r="L780" i="20"/>
  <c r="W780" i="20" s="1"/>
  <c r="L771" i="20"/>
  <c r="W771" i="20" s="1"/>
  <c r="L772" i="20"/>
  <c r="W772" i="20" s="1"/>
  <c r="L755" i="20"/>
  <c r="W755" i="20" s="1"/>
  <c r="L756" i="20"/>
  <c r="W756" i="20" s="1"/>
  <c r="L747" i="20"/>
  <c r="W747" i="20" s="1"/>
  <c r="L748" i="20"/>
  <c r="W748" i="20" s="1"/>
  <c r="L739" i="20"/>
  <c r="W739" i="20" s="1"/>
  <c r="L740" i="20"/>
  <c r="W740" i="20" s="1"/>
  <c r="L732" i="20"/>
  <c r="W732" i="20" s="1"/>
  <c r="L731" i="20"/>
  <c r="W731" i="20" s="1"/>
  <c r="L716" i="20"/>
  <c r="W716" i="20" s="1"/>
  <c r="L715" i="20"/>
  <c r="W715" i="20" s="1"/>
  <c r="L699" i="20"/>
  <c r="W699" i="20" s="1"/>
  <c r="L700" i="20"/>
  <c r="W700" i="20" s="1"/>
  <c r="L692" i="20"/>
  <c r="W692" i="20" s="1"/>
  <c r="L691" i="20"/>
  <c r="W691" i="20" s="1"/>
  <c r="L683" i="20"/>
  <c r="W683" i="20" s="1"/>
  <c r="L684" i="20"/>
  <c r="W684" i="20" s="1"/>
  <c r="L668" i="20"/>
  <c r="W668" i="20" s="1"/>
  <c r="L667" i="20"/>
  <c r="W667" i="20" s="1"/>
  <c r="L660" i="20"/>
  <c r="W660" i="20" s="1"/>
  <c r="L659" i="20"/>
  <c r="W659" i="20" s="1"/>
  <c r="L651" i="20"/>
  <c r="W651" i="20" s="1"/>
  <c r="L652" i="20"/>
  <c r="W652" i="20" s="1"/>
  <c r="L627" i="20"/>
  <c r="W627" i="20" s="1"/>
  <c r="L628" i="20"/>
  <c r="W628" i="20" s="1"/>
  <c r="L619" i="20"/>
  <c r="W619" i="20" s="1"/>
  <c r="L620" i="20"/>
  <c r="W620" i="20" s="1"/>
  <c r="L603" i="20"/>
  <c r="W603" i="20" s="1"/>
  <c r="L604" i="20"/>
  <c r="W604" i="20" s="1"/>
  <c r="L596" i="20"/>
  <c r="W596" i="20" s="1"/>
  <c r="L595" i="20"/>
  <c r="W595" i="20" s="1"/>
  <c r="L588" i="20"/>
  <c r="W588" i="20" s="1"/>
  <c r="L587" i="20"/>
  <c r="W587" i="20" s="1"/>
  <c r="L572" i="20"/>
  <c r="W572" i="20" s="1"/>
  <c r="L571" i="20"/>
  <c r="W571" i="20" s="1"/>
  <c r="L563" i="20"/>
  <c r="W563" i="20" s="1"/>
  <c r="L564" i="20"/>
  <c r="W564" i="20" s="1"/>
  <c r="L547" i="20"/>
  <c r="W547" i="20" s="1"/>
  <c r="L548" i="20"/>
  <c r="W548" i="20" s="1"/>
  <c r="L524" i="20"/>
  <c r="W524" i="20" s="1"/>
  <c r="L523" i="20"/>
  <c r="W523" i="20" s="1"/>
  <c r="L525" i="20"/>
  <c r="W525" i="20" s="1"/>
  <c r="L512" i="20"/>
  <c r="W512" i="20" s="1"/>
  <c r="L513" i="20"/>
  <c r="W513" i="20" s="1"/>
  <c r="L497" i="20"/>
  <c r="W497" i="20" s="1"/>
  <c r="L496" i="20"/>
  <c r="W496" i="20" s="1"/>
  <c r="L488" i="20"/>
  <c r="W488" i="20" s="1"/>
  <c r="L489" i="20"/>
  <c r="W489" i="20" s="1"/>
  <c r="L473" i="20"/>
  <c r="W473" i="20" s="1"/>
  <c r="L472" i="20"/>
  <c r="W472" i="20" s="1"/>
  <c r="L457" i="20"/>
  <c r="W457" i="20" s="1"/>
  <c r="L456" i="20"/>
  <c r="W456" i="20" s="1"/>
  <c r="L448" i="20"/>
  <c r="W448" i="20" s="1"/>
  <c r="L449" i="20"/>
  <c r="W449" i="20" s="1"/>
  <c r="L441" i="20"/>
  <c r="W441" i="20" s="1"/>
  <c r="L440" i="20"/>
  <c r="W440" i="20" s="1"/>
  <c r="L433" i="20"/>
  <c r="W433" i="20" s="1"/>
  <c r="L432" i="20"/>
  <c r="W432" i="20" s="1"/>
  <c r="L401" i="20"/>
  <c r="W401" i="20" s="1"/>
  <c r="L400" i="20"/>
  <c r="W400" i="20" s="1"/>
  <c r="L393" i="20"/>
  <c r="W393" i="20" s="1"/>
  <c r="L392" i="20"/>
  <c r="W392" i="20" s="1"/>
  <c r="L385" i="20"/>
  <c r="W385" i="20" s="1"/>
  <c r="L384" i="20"/>
  <c r="W384" i="20" s="1"/>
  <c r="L377" i="20"/>
  <c r="W377" i="20" s="1"/>
  <c r="L376" i="20"/>
  <c r="W376" i="20" s="1"/>
  <c r="L369" i="20"/>
  <c r="W369" i="20" s="1"/>
  <c r="L368" i="20"/>
  <c r="W368" i="20" s="1"/>
  <c r="L353" i="20"/>
  <c r="W353" i="20" s="1"/>
  <c r="L352" i="20"/>
  <c r="W352" i="20" s="1"/>
  <c r="L345" i="20"/>
  <c r="W345" i="20" s="1"/>
  <c r="L344" i="20"/>
  <c r="W344" i="20" s="1"/>
  <c r="L329" i="20"/>
  <c r="W329" i="20" s="1"/>
  <c r="L328" i="20"/>
  <c r="W328" i="20" s="1"/>
  <c r="L305" i="20"/>
  <c r="W305" i="20" s="1"/>
  <c r="L304" i="20"/>
  <c r="W304" i="20" s="1"/>
  <c r="L297" i="20"/>
  <c r="W297" i="20" s="1"/>
  <c r="L296" i="20"/>
  <c r="W296" i="20" s="1"/>
  <c r="L273" i="20"/>
  <c r="W273" i="20" s="1"/>
  <c r="L272" i="20"/>
  <c r="W272" i="20" s="1"/>
  <c r="L257" i="20"/>
  <c r="W257" i="20" s="1"/>
  <c r="L256" i="20"/>
  <c r="W256" i="20" s="1"/>
  <c r="L249" i="20"/>
  <c r="W249" i="20" s="1"/>
  <c r="L248" i="20"/>
  <c r="W248" i="20" s="1"/>
  <c r="L241" i="20"/>
  <c r="W241" i="20" s="1"/>
  <c r="L240" i="20"/>
  <c r="W240" i="20" s="1"/>
  <c r="L233" i="20"/>
  <c r="W233" i="20" s="1"/>
  <c r="L232" i="20"/>
  <c r="W232" i="20" s="1"/>
  <c r="L225" i="20"/>
  <c r="W225" i="20" s="1"/>
  <c r="L224" i="20"/>
  <c r="W224" i="20" s="1"/>
  <c r="L217" i="20"/>
  <c r="W217" i="20" s="1"/>
  <c r="L216" i="20"/>
  <c r="W216" i="20" s="1"/>
  <c r="L209" i="20"/>
  <c r="W209" i="20" s="1"/>
  <c r="L208" i="20"/>
  <c r="W208" i="20" s="1"/>
  <c r="L201" i="20"/>
  <c r="W201" i="20" s="1"/>
  <c r="L200" i="20"/>
  <c r="W200" i="20" s="1"/>
  <c r="L168" i="20"/>
  <c r="W168" i="20" s="1"/>
  <c r="L169" i="20"/>
  <c r="W169" i="20" s="1"/>
  <c r="L144" i="20"/>
  <c r="W144" i="20" s="1"/>
  <c r="L145" i="20"/>
  <c r="W145" i="20" s="1"/>
  <c r="L136" i="20"/>
  <c r="W136" i="20" s="1"/>
  <c r="L137" i="20"/>
  <c r="W137" i="20" s="1"/>
  <c r="L128" i="20"/>
  <c r="W128" i="20" s="1"/>
  <c r="L129" i="20"/>
  <c r="W129" i="20" s="1"/>
  <c r="L88" i="20"/>
  <c r="W88" i="20" s="1"/>
  <c r="L89" i="20"/>
  <c r="W89" i="20" s="1"/>
  <c r="L80" i="20"/>
  <c r="W80" i="20" s="1"/>
  <c r="L81" i="20"/>
  <c r="W81" i="20" s="1"/>
  <c r="L65" i="20"/>
  <c r="W65" i="20" s="1"/>
  <c r="L64" i="20"/>
  <c r="W64" i="20" s="1"/>
  <c r="L56" i="20"/>
  <c r="W56" i="20" s="1"/>
  <c r="L57" i="20"/>
  <c r="W57" i="20" s="1"/>
  <c r="L48" i="20"/>
  <c r="W48" i="20" s="1"/>
  <c r="L49" i="20"/>
  <c r="W49" i="20" s="1"/>
  <c r="L32" i="20"/>
  <c r="W32" i="20" s="1"/>
  <c r="L33" i="20"/>
  <c r="W33" i="20" s="1"/>
  <c r="L24" i="20"/>
  <c r="W24" i="20" s="1"/>
  <c r="L25" i="20"/>
  <c r="W25" i="20" s="1"/>
  <c r="L8" i="20"/>
  <c r="W8" i="20" s="1"/>
  <c r="L9" i="20"/>
  <c r="W9" i="20" s="1"/>
  <c r="L2631" i="20"/>
  <c r="W2631" i="20" s="1"/>
  <c r="L2630" i="20"/>
  <c r="W2630" i="20" s="1"/>
  <c r="L2574" i="20"/>
  <c r="W2574" i="20" s="1"/>
  <c r="L2575" i="20"/>
  <c r="W2575" i="20" s="1"/>
  <c r="L2494" i="20"/>
  <c r="W2494" i="20" s="1"/>
  <c r="L2495" i="20"/>
  <c r="W2495" i="20" s="1"/>
  <c r="L2455" i="20"/>
  <c r="W2455" i="20" s="1"/>
  <c r="L2454" i="20"/>
  <c r="W2454" i="20" s="1"/>
  <c r="L2398" i="20"/>
  <c r="W2398" i="20" s="1"/>
  <c r="L2399" i="20"/>
  <c r="W2399" i="20" s="1"/>
  <c r="L2350" i="20"/>
  <c r="W2350" i="20" s="1"/>
  <c r="L2351" i="20"/>
  <c r="W2351" i="20" s="1"/>
  <c r="L2295" i="20"/>
  <c r="W2295" i="20" s="1"/>
  <c r="L2294" i="20"/>
  <c r="W2294" i="20" s="1"/>
  <c r="L2191" i="20"/>
  <c r="W2191" i="20" s="1"/>
  <c r="L2190" i="20"/>
  <c r="W2190" i="20" s="1"/>
  <c r="L2139" i="20"/>
  <c r="W2139" i="20" s="1"/>
  <c r="L2140" i="20"/>
  <c r="W2140" i="20" s="1"/>
  <c r="L2043" i="20"/>
  <c r="W2043" i="20" s="1"/>
  <c r="L2044" i="20"/>
  <c r="W2044" i="20" s="1"/>
  <c r="L1987" i="20"/>
  <c r="W1987" i="20" s="1"/>
  <c r="L1988" i="20"/>
  <c r="W1988" i="20" s="1"/>
  <c r="L1907" i="20"/>
  <c r="W1907" i="20" s="1"/>
  <c r="L1908" i="20"/>
  <c r="W1908" i="20" s="1"/>
  <c r="L1867" i="20"/>
  <c r="W1867" i="20" s="1"/>
  <c r="L1868" i="20"/>
  <c r="W1868" i="20" s="1"/>
  <c r="L1755" i="20"/>
  <c r="W1755" i="20" s="1"/>
  <c r="L1756" i="20"/>
  <c r="W1756" i="20" s="1"/>
  <c r="L1708" i="20"/>
  <c r="W1708" i="20" s="1"/>
  <c r="L1707" i="20"/>
  <c r="W1707" i="20" s="1"/>
  <c r="L1610" i="20"/>
  <c r="W1610" i="20" s="1"/>
  <c r="L1612" i="20"/>
  <c r="W1612" i="20" s="1"/>
  <c r="L1611" i="20"/>
  <c r="W1611" i="20" s="1"/>
  <c r="L1488" i="20"/>
  <c r="W1488" i="20" s="1"/>
  <c r="L1489" i="20"/>
  <c r="W1489" i="20" s="1"/>
  <c r="L1433" i="20"/>
  <c r="W1433" i="20" s="1"/>
  <c r="L1432" i="20"/>
  <c r="W1432" i="20" s="1"/>
  <c r="L1368" i="20"/>
  <c r="W1368" i="20" s="1"/>
  <c r="L1369" i="20"/>
  <c r="W1369" i="20" s="1"/>
  <c r="L1320" i="20"/>
  <c r="W1320" i="20" s="1"/>
  <c r="L1321" i="20"/>
  <c r="W1321" i="20" s="1"/>
  <c r="L1113" i="20"/>
  <c r="W1113" i="20" s="1"/>
  <c r="L1112" i="20"/>
  <c r="W1112" i="20" s="1"/>
  <c r="L1006" i="20"/>
  <c r="W1006" i="20" s="1"/>
  <c r="L1005" i="20"/>
  <c r="W1005" i="20" s="1"/>
  <c r="L814" i="20"/>
  <c r="W814" i="20" s="1"/>
  <c r="L813" i="20"/>
  <c r="W813" i="20" s="1"/>
  <c r="L622" i="20"/>
  <c r="W622" i="20" s="1"/>
  <c r="L621" i="20"/>
  <c r="W621" i="20" s="1"/>
  <c r="L565" i="20"/>
  <c r="W565" i="20" s="1"/>
  <c r="L566" i="20"/>
  <c r="W566" i="20" s="1"/>
  <c r="L507" i="20"/>
  <c r="W507" i="20" s="1"/>
  <c r="L506" i="20"/>
  <c r="W506" i="20" s="1"/>
  <c r="L459" i="20"/>
  <c r="W459" i="20" s="1"/>
  <c r="L458" i="20"/>
  <c r="W458" i="20" s="1"/>
  <c r="L419" i="20"/>
  <c r="W419" i="20" s="1"/>
  <c r="L418" i="20"/>
  <c r="W418" i="20" s="1"/>
  <c r="L379" i="20"/>
  <c r="W379" i="20" s="1"/>
  <c r="L378" i="20"/>
  <c r="W378" i="20" s="1"/>
  <c r="L154" i="20"/>
  <c r="W154" i="20" s="1"/>
  <c r="L155" i="20"/>
  <c r="W155" i="20" s="1"/>
  <c r="L107" i="20"/>
  <c r="W107" i="20" s="1"/>
  <c r="L106" i="20"/>
  <c r="W106" i="20" s="1"/>
  <c r="L66" i="20"/>
  <c r="W66" i="20" s="1"/>
  <c r="L67" i="20"/>
  <c r="W67" i="20" s="1"/>
  <c r="L50" i="20"/>
  <c r="W50" i="20" s="1"/>
  <c r="L51" i="20"/>
  <c r="W51" i="20" s="1"/>
  <c r="L11" i="20"/>
  <c r="W11" i="20" s="1"/>
  <c r="L10" i="20"/>
  <c r="W10" i="20" s="1"/>
  <c r="K2695" i="20"/>
  <c r="U2695" i="20" s="1"/>
  <c r="K2694" i="20"/>
  <c r="U2694" i="20" s="1"/>
  <c r="K2583" i="20"/>
  <c r="U2583" i="20" s="1"/>
  <c r="K2582" i="20"/>
  <c r="U2582" i="20" s="1"/>
  <c r="K2495" i="20"/>
  <c r="U2495" i="20" s="1"/>
  <c r="K2494" i="20"/>
  <c r="U2494" i="20" s="1"/>
  <c r="K2399" i="20"/>
  <c r="U2399" i="20" s="1"/>
  <c r="K2398" i="20"/>
  <c r="U2398" i="20" s="1"/>
  <c r="K2183" i="20"/>
  <c r="U2183" i="20" s="1"/>
  <c r="K2182" i="20"/>
  <c r="U2182" i="20" s="1"/>
  <c r="K2132" i="20"/>
  <c r="U2132" i="20" s="1"/>
  <c r="K2131" i="20"/>
  <c r="U2131" i="20" s="1"/>
  <c r="K2052" i="20"/>
  <c r="U2052" i="20" s="1"/>
  <c r="K2051" i="20"/>
  <c r="U2051" i="20" s="1"/>
  <c r="K2004" i="20"/>
  <c r="U2004" i="20" s="1"/>
  <c r="K2003" i="20"/>
  <c r="U2003" i="20" s="1"/>
  <c r="K1899" i="20"/>
  <c r="U1899" i="20" s="1"/>
  <c r="K1900" i="20"/>
  <c r="U1900" i="20" s="1"/>
  <c r="K1859" i="20"/>
  <c r="U1859" i="20" s="1"/>
  <c r="K1860" i="20"/>
  <c r="U1860" i="20" s="1"/>
  <c r="K1795" i="20"/>
  <c r="U1795" i="20" s="1"/>
  <c r="K1796" i="20"/>
  <c r="U1796" i="20" s="1"/>
  <c r="K1755" i="20"/>
  <c r="U1755" i="20" s="1"/>
  <c r="K1756" i="20"/>
  <c r="U1756" i="20" s="1"/>
  <c r="K1691" i="20"/>
  <c r="U1691" i="20" s="1"/>
  <c r="K1692" i="20"/>
  <c r="U1692" i="20" s="1"/>
  <c r="K1610" i="20"/>
  <c r="U1610" i="20" s="1"/>
  <c r="K1611" i="20"/>
  <c r="U1611" i="20" s="1"/>
  <c r="K1612" i="20"/>
  <c r="U1612" i="20" s="1"/>
  <c r="K1464" i="20"/>
  <c r="U1464" i="20" s="1"/>
  <c r="K1465" i="20"/>
  <c r="U1465" i="20" s="1"/>
  <c r="K1408" i="20"/>
  <c r="U1408" i="20" s="1"/>
  <c r="K1409" i="20"/>
  <c r="U1409" i="20" s="1"/>
  <c r="K1360" i="20"/>
  <c r="U1360" i="20" s="1"/>
  <c r="K1361" i="20"/>
  <c r="U1361" i="20" s="1"/>
  <c r="K1305" i="20"/>
  <c r="U1305" i="20" s="1"/>
  <c r="K1304" i="20"/>
  <c r="U1304" i="20" s="1"/>
  <c r="K1184" i="20"/>
  <c r="U1184" i="20" s="1"/>
  <c r="K1185" i="20"/>
  <c r="U1185" i="20" s="1"/>
  <c r="K1137" i="20"/>
  <c r="U1137" i="20" s="1"/>
  <c r="K1136" i="20"/>
  <c r="U1136" i="20" s="1"/>
  <c r="K1005" i="20"/>
  <c r="U1005" i="20" s="1"/>
  <c r="K1006" i="20"/>
  <c r="U1006" i="20" s="1"/>
  <c r="K909" i="20"/>
  <c r="U909" i="20" s="1"/>
  <c r="K910" i="20"/>
  <c r="U910" i="20" s="1"/>
  <c r="K846" i="20"/>
  <c r="U846" i="20" s="1"/>
  <c r="K845" i="20"/>
  <c r="U845" i="20" s="1"/>
  <c r="K790" i="20"/>
  <c r="U790" i="20" s="1"/>
  <c r="K789" i="20"/>
  <c r="U789" i="20" s="1"/>
  <c r="K686" i="20"/>
  <c r="U686" i="20" s="1"/>
  <c r="K685" i="20"/>
  <c r="U685" i="20" s="1"/>
  <c r="K630" i="20"/>
  <c r="U630" i="20" s="1"/>
  <c r="K629" i="20"/>
  <c r="U629" i="20" s="1"/>
  <c r="K506" i="20"/>
  <c r="U506" i="20" s="1"/>
  <c r="K507" i="20"/>
  <c r="U507" i="20" s="1"/>
  <c r="K435" i="20"/>
  <c r="U435" i="20" s="1"/>
  <c r="K434" i="20"/>
  <c r="U434" i="20" s="1"/>
  <c r="K395" i="20"/>
  <c r="U395" i="20" s="1"/>
  <c r="K394" i="20"/>
  <c r="U394" i="20" s="1"/>
  <c r="K171" i="20"/>
  <c r="U171" i="20" s="1"/>
  <c r="K170" i="20"/>
  <c r="U170" i="20" s="1"/>
  <c r="K83" i="20"/>
  <c r="U83" i="20" s="1"/>
  <c r="K82" i="20"/>
  <c r="U82" i="20" s="1"/>
  <c r="K42" i="20"/>
  <c r="U42" i="20" s="1"/>
  <c r="K43" i="20"/>
  <c r="U43" i="20" s="1"/>
  <c r="K3" i="20"/>
  <c r="U3" i="20" s="1"/>
  <c r="K2" i="20"/>
  <c r="U2" i="20" s="1"/>
  <c r="K2661" i="20"/>
  <c r="U2661" i="20" s="1"/>
  <c r="K2660" i="20"/>
  <c r="U2660" i="20" s="1"/>
  <c r="K2581" i="20"/>
  <c r="U2581" i="20" s="1"/>
  <c r="K2580" i="20"/>
  <c r="U2580" i="20" s="1"/>
  <c r="K2509" i="20"/>
  <c r="U2509" i="20" s="1"/>
  <c r="K2508" i="20"/>
  <c r="U2508" i="20" s="1"/>
  <c r="K2461" i="20"/>
  <c r="U2461" i="20" s="1"/>
  <c r="K2460" i="20"/>
  <c r="U2460" i="20" s="1"/>
  <c r="K2421" i="20"/>
  <c r="U2421" i="20" s="1"/>
  <c r="K2420" i="20"/>
  <c r="U2420" i="20" s="1"/>
  <c r="K2317" i="20"/>
  <c r="U2317" i="20" s="1"/>
  <c r="K2316" i="20"/>
  <c r="U2316" i="20" s="1"/>
  <c r="K2245" i="20"/>
  <c r="U2245" i="20" s="1"/>
  <c r="K2244" i="20"/>
  <c r="U2244" i="20" s="1"/>
  <c r="K2205" i="20"/>
  <c r="U2205" i="20" s="1"/>
  <c r="K2204" i="20"/>
  <c r="U2204" i="20" s="1"/>
  <c r="K2155" i="20"/>
  <c r="U2155" i="20" s="1"/>
  <c r="K2157" i="20"/>
  <c r="U2157" i="20" s="1"/>
  <c r="K2156" i="20"/>
  <c r="U2156" i="20" s="1"/>
  <c r="K2106" i="20"/>
  <c r="U2106" i="20" s="1"/>
  <c r="K2105" i="20"/>
  <c r="U2105" i="20" s="1"/>
  <c r="K2082" i="20"/>
  <c r="U2082" i="20" s="1"/>
  <c r="K2081" i="20"/>
  <c r="U2081" i="20" s="1"/>
  <c r="K2042" i="20"/>
  <c r="U2042" i="20" s="1"/>
  <c r="K2041" i="20"/>
  <c r="U2041" i="20" s="1"/>
  <c r="K2002" i="20"/>
  <c r="U2002" i="20" s="1"/>
  <c r="K2001" i="20"/>
  <c r="U2001" i="20" s="1"/>
  <c r="K1873" i="20"/>
  <c r="U1873" i="20" s="1"/>
  <c r="K1874" i="20"/>
  <c r="U1874" i="20" s="1"/>
  <c r="K1841" i="20"/>
  <c r="U1841" i="20" s="1"/>
  <c r="K1842" i="20"/>
  <c r="U1842" i="20" s="1"/>
  <c r="K1794" i="20"/>
  <c r="U1794" i="20" s="1"/>
  <c r="K1793" i="20"/>
  <c r="U1793" i="20" s="1"/>
  <c r="K1706" i="20"/>
  <c r="U1706" i="20" s="1"/>
  <c r="K1705" i="20"/>
  <c r="U1705" i="20" s="1"/>
  <c r="K1682" i="20"/>
  <c r="U1682" i="20" s="1"/>
  <c r="K1681" i="20"/>
  <c r="U1681" i="20" s="1"/>
  <c r="K1462" i="20"/>
  <c r="U1462" i="20" s="1"/>
  <c r="K1463" i="20"/>
  <c r="U1463" i="20" s="1"/>
  <c r="K1423" i="20"/>
  <c r="U1423" i="20" s="1"/>
  <c r="K1422" i="20"/>
  <c r="U1422" i="20" s="1"/>
  <c r="K1390" i="20"/>
  <c r="U1390" i="20" s="1"/>
  <c r="K1391" i="20"/>
  <c r="U1391" i="20" s="1"/>
  <c r="K1302" i="20"/>
  <c r="U1302" i="20" s="1"/>
  <c r="K1303" i="20"/>
  <c r="U1303" i="20" s="1"/>
  <c r="K1254" i="20"/>
  <c r="U1254" i="20" s="1"/>
  <c r="K1255" i="20"/>
  <c r="U1255" i="20" s="1"/>
  <c r="K1174" i="20"/>
  <c r="U1174" i="20" s="1"/>
  <c r="K1175" i="20"/>
  <c r="U1175" i="20" s="1"/>
  <c r="K1052" i="20"/>
  <c r="U1052" i="20" s="1"/>
  <c r="K1051" i="20"/>
  <c r="U1051" i="20" s="1"/>
  <c r="K971" i="20"/>
  <c r="U971" i="20" s="1"/>
  <c r="K972" i="20"/>
  <c r="U972" i="20" s="1"/>
  <c r="K932" i="20"/>
  <c r="U932" i="20" s="1"/>
  <c r="K931" i="20"/>
  <c r="U931" i="20" s="1"/>
  <c r="K891" i="20"/>
  <c r="U891" i="20" s="1"/>
  <c r="K892" i="20"/>
  <c r="U892" i="20" s="1"/>
  <c r="K836" i="20"/>
  <c r="U836" i="20" s="1"/>
  <c r="K835" i="20"/>
  <c r="U835" i="20" s="1"/>
  <c r="K771" i="20"/>
  <c r="U771" i="20" s="1"/>
  <c r="K772" i="20"/>
  <c r="U772" i="20" s="1"/>
  <c r="K732" i="20"/>
  <c r="U732" i="20" s="1"/>
  <c r="K731" i="20"/>
  <c r="U731" i="20" s="1"/>
  <c r="K684" i="20"/>
  <c r="U684" i="20" s="1"/>
  <c r="K683" i="20"/>
  <c r="U683" i="20" s="1"/>
  <c r="K628" i="20"/>
  <c r="U628" i="20" s="1"/>
  <c r="K627" i="20"/>
  <c r="U627" i="20" s="1"/>
  <c r="K596" i="20"/>
  <c r="U596" i="20" s="1"/>
  <c r="K595" i="20"/>
  <c r="U595" i="20" s="1"/>
  <c r="K448" i="20"/>
  <c r="U448" i="20" s="1"/>
  <c r="K449" i="20"/>
  <c r="U449" i="20" s="1"/>
  <c r="K401" i="20"/>
  <c r="U401" i="20" s="1"/>
  <c r="K400" i="20"/>
  <c r="U400" i="20" s="1"/>
  <c r="K257" i="20"/>
  <c r="U257" i="20" s="1"/>
  <c r="K256" i="20"/>
  <c r="U256" i="20" s="1"/>
  <c r="K208" i="20"/>
  <c r="U208" i="20" s="1"/>
  <c r="K209" i="20"/>
  <c r="U209" i="20" s="1"/>
  <c r="K129" i="20"/>
  <c r="U129" i="20" s="1"/>
  <c r="K128" i="20"/>
  <c r="U128" i="20" s="1"/>
  <c r="K81" i="20"/>
  <c r="U81" i="20" s="1"/>
  <c r="K80" i="20"/>
  <c r="U80" i="20" s="1"/>
  <c r="K33" i="20"/>
  <c r="U33" i="20" s="1"/>
  <c r="K32" i="20"/>
  <c r="U32" i="20" s="1"/>
  <c r="L2674" i="20"/>
  <c r="W2674" i="20" s="1"/>
  <c r="L2675" i="20"/>
  <c r="W2675" i="20" s="1"/>
  <c r="L2634" i="20"/>
  <c r="W2634" i="20" s="1"/>
  <c r="L2635" i="20"/>
  <c r="W2635" i="20" s="1"/>
  <c r="L2594" i="20"/>
  <c r="W2594" i="20" s="1"/>
  <c r="L2595" i="20"/>
  <c r="W2595" i="20" s="1"/>
  <c r="L2554" i="20"/>
  <c r="W2554" i="20" s="1"/>
  <c r="L2555" i="20"/>
  <c r="W2555" i="20" s="1"/>
  <c r="L2506" i="20"/>
  <c r="W2506" i="20" s="1"/>
  <c r="L2507" i="20"/>
  <c r="W2507" i="20" s="1"/>
  <c r="L2475" i="20"/>
  <c r="W2475" i="20" s="1"/>
  <c r="L2474" i="20"/>
  <c r="W2474" i="20" s="1"/>
  <c r="L2435" i="20"/>
  <c r="W2435" i="20" s="1"/>
  <c r="L2434" i="20"/>
  <c r="W2434" i="20" s="1"/>
  <c r="L2395" i="20"/>
  <c r="W2395" i="20" s="1"/>
  <c r="L2394" i="20"/>
  <c r="W2394" i="20" s="1"/>
  <c r="L2306" i="20"/>
  <c r="W2306" i="20" s="1"/>
  <c r="L2307" i="20"/>
  <c r="W2307" i="20" s="1"/>
  <c r="L2275" i="20"/>
  <c r="W2275" i="20" s="1"/>
  <c r="L2274" i="20"/>
  <c r="W2274" i="20" s="1"/>
  <c r="L2194" i="20"/>
  <c r="W2194" i="20" s="1"/>
  <c r="L2195" i="20"/>
  <c r="W2195" i="20" s="1"/>
  <c r="L2153" i="20"/>
  <c r="W2153" i="20" s="1"/>
  <c r="L2154" i="20"/>
  <c r="W2154" i="20" s="1"/>
  <c r="L2152" i="20"/>
  <c r="W2152" i="20" s="1"/>
  <c r="L2128" i="20"/>
  <c r="W2128" i="20" s="1"/>
  <c r="L2127" i="20"/>
  <c r="W2127" i="20" s="1"/>
  <c r="L2072" i="20"/>
  <c r="W2072" i="20" s="1"/>
  <c r="L2071" i="20"/>
  <c r="W2071" i="20" s="1"/>
  <c r="L2040" i="20"/>
  <c r="W2040" i="20" s="1"/>
  <c r="L2039" i="20"/>
  <c r="W2039" i="20" s="1"/>
  <c r="L1992" i="20"/>
  <c r="W1992" i="20" s="1"/>
  <c r="L1991" i="20"/>
  <c r="W1991" i="20" s="1"/>
  <c r="L1959" i="20"/>
  <c r="W1959" i="20" s="1"/>
  <c r="L1960" i="20"/>
  <c r="W1960" i="20" s="1"/>
  <c r="L1927" i="20"/>
  <c r="W1927" i="20" s="1"/>
  <c r="L1928" i="20"/>
  <c r="W1928" i="20" s="1"/>
  <c r="L1895" i="20"/>
  <c r="W1895" i="20" s="1"/>
  <c r="L1896" i="20"/>
  <c r="W1896" i="20" s="1"/>
  <c r="L1863" i="20"/>
  <c r="W1863" i="20" s="1"/>
  <c r="L1864" i="20"/>
  <c r="W1864" i="20" s="1"/>
  <c r="L1807" i="20"/>
  <c r="W1807" i="20" s="1"/>
  <c r="L1808" i="20"/>
  <c r="W1808" i="20" s="1"/>
  <c r="L1783" i="20"/>
  <c r="W1783" i="20" s="1"/>
  <c r="L1784" i="20"/>
  <c r="W1784" i="20" s="1"/>
  <c r="L1743" i="20"/>
  <c r="W1743" i="20" s="1"/>
  <c r="L1744" i="20"/>
  <c r="W1744" i="20" s="1"/>
  <c r="L1695" i="20"/>
  <c r="W1695" i="20" s="1"/>
  <c r="L1696" i="20"/>
  <c r="W1696" i="20" s="1"/>
  <c r="L1655" i="20"/>
  <c r="W1655" i="20" s="1"/>
  <c r="L1656" i="20"/>
  <c r="W1656" i="20" s="1"/>
  <c r="L1596" i="20"/>
  <c r="W1596" i="20" s="1"/>
  <c r="L1597" i="20"/>
  <c r="W1597" i="20" s="1"/>
  <c r="L1564" i="20"/>
  <c r="W1564" i="20" s="1"/>
  <c r="L1565" i="20"/>
  <c r="W1565" i="20" s="1"/>
  <c r="L1492" i="20"/>
  <c r="W1492" i="20" s="1"/>
  <c r="L1493" i="20"/>
  <c r="W1493" i="20" s="1"/>
  <c r="L1381" i="20"/>
  <c r="W1381" i="20" s="1"/>
  <c r="L1380" i="20"/>
  <c r="W1380" i="20" s="1"/>
  <c r="L1333" i="20"/>
  <c r="W1333" i="20" s="1"/>
  <c r="L1332" i="20"/>
  <c r="W1332" i="20" s="1"/>
  <c r="L1292" i="20"/>
  <c r="W1292" i="20" s="1"/>
  <c r="L1293" i="20"/>
  <c r="W1293" i="20" s="1"/>
  <c r="L1252" i="20"/>
  <c r="W1252" i="20" s="1"/>
  <c r="L1253" i="20"/>
  <c r="W1253" i="20" s="1"/>
  <c r="L1173" i="20"/>
  <c r="W1173" i="20" s="1"/>
  <c r="L1172" i="20"/>
  <c r="W1172" i="20" s="1"/>
  <c r="L1132" i="20"/>
  <c r="W1132" i="20" s="1"/>
  <c r="L1133" i="20"/>
  <c r="W1133" i="20" s="1"/>
  <c r="L1100" i="20"/>
  <c r="W1100" i="20" s="1"/>
  <c r="L1101" i="20"/>
  <c r="W1101" i="20" s="1"/>
  <c r="L1049" i="20"/>
  <c r="W1049" i="20" s="1"/>
  <c r="L1050" i="20"/>
  <c r="W1050" i="20" s="1"/>
  <c r="L962" i="20"/>
  <c r="W962" i="20" s="1"/>
  <c r="L961" i="20"/>
  <c r="W961" i="20" s="1"/>
  <c r="L890" i="20"/>
  <c r="W890" i="20" s="1"/>
  <c r="L889" i="20"/>
  <c r="W889" i="20" s="1"/>
  <c r="L849" i="20"/>
  <c r="W849" i="20" s="1"/>
  <c r="L850" i="20"/>
  <c r="W850" i="20" s="1"/>
  <c r="L818" i="20"/>
  <c r="W818" i="20" s="1"/>
  <c r="L817" i="20"/>
  <c r="W817" i="20" s="1"/>
  <c r="L729" i="20"/>
  <c r="W729" i="20" s="1"/>
  <c r="L730" i="20"/>
  <c r="W730" i="20" s="1"/>
  <c r="L673" i="20"/>
  <c r="W673" i="20" s="1"/>
  <c r="L674" i="20"/>
  <c r="W674" i="20" s="1"/>
  <c r="L634" i="20"/>
  <c r="W634" i="20" s="1"/>
  <c r="L633" i="20"/>
  <c r="W633" i="20" s="1"/>
  <c r="L609" i="20"/>
  <c r="W609" i="20" s="1"/>
  <c r="L610" i="20"/>
  <c r="W610" i="20" s="1"/>
  <c r="L561" i="20"/>
  <c r="W561" i="20" s="1"/>
  <c r="L562" i="20"/>
  <c r="W562" i="20" s="1"/>
  <c r="L510" i="20"/>
  <c r="W510" i="20" s="1"/>
  <c r="L511" i="20"/>
  <c r="W511" i="20" s="1"/>
  <c r="L470" i="20"/>
  <c r="W470" i="20" s="1"/>
  <c r="L471" i="20"/>
  <c r="W471" i="20" s="1"/>
  <c r="L439" i="20"/>
  <c r="W439" i="20" s="1"/>
  <c r="L438" i="20"/>
  <c r="W438" i="20" s="1"/>
  <c r="L398" i="20"/>
  <c r="W398" i="20" s="1"/>
  <c r="L399" i="20"/>
  <c r="W399" i="20" s="1"/>
  <c r="L263" i="20"/>
  <c r="W263" i="20" s="1"/>
  <c r="L262" i="20"/>
  <c r="W262" i="20" s="1"/>
  <c r="L223" i="20"/>
  <c r="W223" i="20" s="1"/>
  <c r="L222" i="20"/>
  <c r="W222" i="20" s="1"/>
  <c r="L191" i="20"/>
  <c r="W191" i="20" s="1"/>
  <c r="L190" i="20"/>
  <c r="W190" i="20" s="1"/>
  <c r="L111" i="20"/>
  <c r="W111" i="20" s="1"/>
  <c r="L110" i="20"/>
  <c r="W110" i="20" s="1"/>
  <c r="L2671" i="20"/>
  <c r="W2671" i="20" s="1"/>
  <c r="L2670" i="20"/>
  <c r="W2670" i="20" s="1"/>
  <c r="L2607" i="20"/>
  <c r="W2607" i="20" s="1"/>
  <c r="L2606" i="20"/>
  <c r="W2606" i="20" s="1"/>
  <c r="L2431" i="20"/>
  <c r="W2431" i="20" s="1"/>
  <c r="L2430" i="20"/>
  <c r="W2430" i="20" s="1"/>
  <c r="L2383" i="20"/>
  <c r="W2383" i="20" s="1"/>
  <c r="L2382" i="20"/>
  <c r="W2382" i="20" s="1"/>
  <c r="L2343" i="20"/>
  <c r="W2343" i="20" s="1"/>
  <c r="L2342" i="20"/>
  <c r="W2342" i="20" s="1"/>
  <c r="L2238" i="20"/>
  <c r="W2238" i="20" s="1"/>
  <c r="L2239" i="20"/>
  <c r="W2239" i="20" s="1"/>
  <c r="L2182" i="20"/>
  <c r="W2182" i="20" s="1"/>
  <c r="L2183" i="20"/>
  <c r="W2183" i="20" s="1"/>
  <c r="L2067" i="20"/>
  <c r="W2067" i="20" s="1"/>
  <c r="L2068" i="20"/>
  <c r="W2068" i="20" s="1"/>
  <c r="L2020" i="20"/>
  <c r="W2020" i="20" s="1"/>
  <c r="L2019" i="20"/>
  <c r="W2019" i="20" s="1"/>
  <c r="L1979" i="20"/>
  <c r="W1979" i="20" s="1"/>
  <c r="L1980" i="20"/>
  <c r="W1980" i="20" s="1"/>
  <c r="L1899" i="20"/>
  <c r="W1899" i="20" s="1"/>
  <c r="L1900" i="20"/>
  <c r="W1900" i="20" s="1"/>
  <c r="L1763" i="20"/>
  <c r="W1763" i="20" s="1"/>
  <c r="L1764" i="20"/>
  <c r="W1764" i="20" s="1"/>
  <c r="L1715" i="20"/>
  <c r="W1715" i="20" s="1"/>
  <c r="L1716" i="20"/>
  <c r="W1716" i="20" s="1"/>
  <c r="L1576" i="20"/>
  <c r="W1576" i="20" s="1"/>
  <c r="L1577" i="20"/>
  <c r="W1577" i="20" s="1"/>
  <c r="L1376" i="20"/>
  <c r="W1376" i="20" s="1"/>
  <c r="L1377" i="20"/>
  <c r="W1377" i="20" s="1"/>
  <c r="L1329" i="20"/>
  <c r="W1329" i="20" s="1"/>
  <c r="L1328" i="20"/>
  <c r="W1328" i="20" s="1"/>
  <c r="L1104" i="20"/>
  <c r="W1104" i="20" s="1"/>
  <c r="L1105" i="20"/>
  <c r="W1105" i="20" s="1"/>
  <c r="L1063" i="20"/>
  <c r="W1063" i="20" s="1"/>
  <c r="L1062" i="20"/>
  <c r="W1062" i="20" s="1"/>
  <c r="L1064" i="20"/>
  <c r="W1064" i="20" s="1"/>
  <c r="L886" i="20"/>
  <c r="W886" i="20" s="1"/>
  <c r="L885" i="20"/>
  <c r="W885" i="20" s="1"/>
  <c r="L782" i="20"/>
  <c r="W782" i="20" s="1"/>
  <c r="L781" i="20"/>
  <c r="W781" i="20" s="1"/>
  <c r="L686" i="20"/>
  <c r="W686" i="20" s="1"/>
  <c r="L685" i="20"/>
  <c r="W685" i="20" s="1"/>
  <c r="L638" i="20"/>
  <c r="W638" i="20" s="1"/>
  <c r="L637" i="20"/>
  <c r="W637" i="20" s="1"/>
  <c r="L491" i="20"/>
  <c r="W491" i="20" s="1"/>
  <c r="L490" i="20"/>
  <c r="W490" i="20" s="1"/>
  <c r="L451" i="20"/>
  <c r="W451" i="20" s="1"/>
  <c r="L450" i="20"/>
  <c r="W450" i="20" s="1"/>
  <c r="L395" i="20"/>
  <c r="W395" i="20" s="1"/>
  <c r="L394" i="20"/>
  <c r="W394" i="20" s="1"/>
  <c r="L339" i="20"/>
  <c r="W339" i="20" s="1"/>
  <c r="L338" i="20"/>
  <c r="W338" i="20" s="1"/>
  <c r="L291" i="20"/>
  <c r="W291" i="20" s="1"/>
  <c r="L290" i="20"/>
  <c r="W290" i="20" s="1"/>
  <c r="L251" i="20"/>
  <c r="W251" i="20" s="1"/>
  <c r="L250" i="20"/>
  <c r="W250" i="20" s="1"/>
  <c r="L162" i="20"/>
  <c r="W162" i="20" s="1"/>
  <c r="L163" i="20"/>
  <c r="W163" i="20" s="1"/>
  <c r="L98" i="20"/>
  <c r="W98" i="20" s="1"/>
  <c r="L99" i="20"/>
  <c r="W99" i="20" s="1"/>
  <c r="L59" i="20"/>
  <c r="W59" i="20" s="1"/>
  <c r="L58" i="20"/>
  <c r="W58" i="20" s="1"/>
  <c r="L42" i="20"/>
  <c r="W42" i="20" s="1"/>
  <c r="L43" i="20"/>
  <c r="W43" i="20" s="1"/>
  <c r="L3" i="20"/>
  <c r="W3" i="20" s="1"/>
  <c r="L2" i="20"/>
  <c r="W2" i="20" s="1"/>
  <c r="K2647" i="20"/>
  <c r="U2647" i="20" s="1"/>
  <c r="K2646" i="20"/>
  <c r="U2646" i="20" s="1"/>
  <c r="K2575" i="20"/>
  <c r="U2575" i="20" s="1"/>
  <c r="K2574" i="20"/>
  <c r="U2574" i="20" s="1"/>
  <c r="K2471" i="20"/>
  <c r="U2471" i="20" s="1"/>
  <c r="K2470" i="20"/>
  <c r="U2470" i="20" s="1"/>
  <c r="K2415" i="20"/>
  <c r="U2415" i="20" s="1"/>
  <c r="K2414" i="20"/>
  <c r="U2414" i="20" s="1"/>
  <c r="K2351" i="20"/>
  <c r="U2351" i="20" s="1"/>
  <c r="K2350" i="20"/>
  <c r="U2350" i="20" s="1"/>
  <c r="K2295" i="20"/>
  <c r="U2295" i="20" s="1"/>
  <c r="K2294" i="20"/>
  <c r="U2294" i="20" s="1"/>
  <c r="K2255" i="20"/>
  <c r="U2255" i="20" s="1"/>
  <c r="K2254" i="20"/>
  <c r="U2254" i="20" s="1"/>
  <c r="K2215" i="20"/>
  <c r="U2215" i="20" s="1"/>
  <c r="K2214" i="20"/>
  <c r="U2214" i="20" s="1"/>
  <c r="K2140" i="20"/>
  <c r="U2140" i="20" s="1"/>
  <c r="K2139" i="20"/>
  <c r="U2139" i="20" s="1"/>
  <c r="K2044" i="20"/>
  <c r="U2044" i="20" s="1"/>
  <c r="K2043" i="20"/>
  <c r="U2043" i="20" s="1"/>
  <c r="K1980" i="20"/>
  <c r="U1980" i="20" s="1"/>
  <c r="K1979" i="20"/>
  <c r="U1979" i="20" s="1"/>
  <c r="K1915" i="20"/>
  <c r="U1915" i="20" s="1"/>
  <c r="K1916" i="20"/>
  <c r="U1916" i="20" s="1"/>
  <c r="K1867" i="20"/>
  <c r="U1867" i="20" s="1"/>
  <c r="K1868" i="20"/>
  <c r="U1868" i="20" s="1"/>
  <c r="K1804" i="20"/>
  <c r="U1804" i="20" s="1"/>
  <c r="K1803" i="20"/>
  <c r="U1803" i="20" s="1"/>
  <c r="K1577" i="20"/>
  <c r="U1577" i="20" s="1"/>
  <c r="K1576" i="20"/>
  <c r="U1576" i="20" s="1"/>
  <c r="K1456" i="20"/>
  <c r="U1456" i="20" s="1"/>
  <c r="K1457" i="20"/>
  <c r="U1457" i="20" s="1"/>
  <c r="K1416" i="20"/>
  <c r="U1416" i="20" s="1"/>
  <c r="K1417" i="20"/>
  <c r="U1417" i="20" s="1"/>
  <c r="K1368" i="20"/>
  <c r="U1368" i="20" s="1"/>
  <c r="K1369" i="20"/>
  <c r="U1369" i="20" s="1"/>
  <c r="K1320" i="20"/>
  <c r="U1320" i="20" s="1"/>
  <c r="K1321" i="20"/>
  <c r="U1321" i="20" s="1"/>
  <c r="K1265" i="20"/>
  <c r="U1265" i="20" s="1"/>
  <c r="K1264" i="20"/>
  <c r="U1264" i="20" s="1"/>
  <c r="K1217" i="20"/>
  <c r="U1217" i="20" s="1"/>
  <c r="K1216" i="20"/>
  <c r="U1216" i="20" s="1"/>
  <c r="K1113" i="20"/>
  <c r="U1113" i="20" s="1"/>
  <c r="K1112" i="20"/>
  <c r="U1112" i="20" s="1"/>
  <c r="K997" i="20"/>
  <c r="U997" i="20" s="1"/>
  <c r="K998" i="20"/>
  <c r="U998" i="20" s="1"/>
  <c r="K950" i="20"/>
  <c r="U950" i="20" s="1"/>
  <c r="K949" i="20"/>
  <c r="U949" i="20" s="1"/>
  <c r="K901" i="20"/>
  <c r="U901" i="20" s="1"/>
  <c r="K902" i="20"/>
  <c r="U902" i="20" s="1"/>
  <c r="K782" i="20"/>
  <c r="U782" i="20" s="1"/>
  <c r="K781" i="20"/>
  <c r="U781" i="20" s="1"/>
  <c r="K742" i="20"/>
  <c r="U742" i="20" s="1"/>
  <c r="K741" i="20"/>
  <c r="U741" i="20" s="1"/>
  <c r="K702" i="20"/>
  <c r="U702" i="20" s="1"/>
  <c r="K701" i="20"/>
  <c r="U701" i="20" s="1"/>
  <c r="K638" i="20"/>
  <c r="U638" i="20" s="1"/>
  <c r="K637" i="20"/>
  <c r="U637" i="20" s="1"/>
  <c r="K597" i="20"/>
  <c r="U597" i="20" s="1"/>
  <c r="K598" i="20"/>
  <c r="U598" i="20" s="1"/>
  <c r="K451" i="20"/>
  <c r="U451" i="20" s="1"/>
  <c r="K450" i="20"/>
  <c r="U450" i="20" s="1"/>
  <c r="K363" i="20"/>
  <c r="U363" i="20" s="1"/>
  <c r="K362" i="20"/>
  <c r="U362" i="20" s="1"/>
  <c r="K155" i="20"/>
  <c r="U155" i="20" s="1"/>
  <c r="K154" i="20"/>
  <c r="U154" i="20" s="1"/>
  <c r="K2669" i="20"/>
  <c r="U2669" i="20" s="1"/>
  <c r="K2668" i="20"/>
  <c r="U2668" i="20" s="1"/>
  <c r="K2589" i="20"/>
  <c r="U2589" i="20" s="1"/>
  <c r="K2588" i="20"/>
  <c r="U2588" i="20" s="1"/>
  <c r="K2493" i="20"/>
  <c r="U2493" i="20" s="1"/>
  <c r="K2492" i="20"/>
  <c r="U2492" i="20" s="1"/>
  <c r="K2445" i="20"/>
  <c r="U2445" i="20" s="1"/>
  <c r="K2444" i="20"/>
  <c r="U2444" i="20" s="1"/>
  <c r="K2365" i="20"/>
  <c r="U2365" i="20" s="1"/>
  <c r="K2364" i="20"/>
  <c r="U2364" i="20" s="1"/>
  <c r="K2285" i="20"/>
  <c r="U2285" i="20" s="1"/>
  <c r="K2284" i="20"/>
  <c r="U2284" i="20" s="1"/>
  <c r="K2168" i="20"/>
  <c r="U2168" i="20" s="1"/>
  <c r="K2169" i="20"/>
  <c r="U2169" i="20" s="1"/>
  <c r="K2167" i="20"/>
  <c r="U2167" i="20" s="1"/>
  <c r="K2114" i="20"/>
  <c r="U2114" i="20" s="1"/>
  <c r="K2113" i="20"/>
  <c r="U2113" i="20" s="1"/>
  <c r="K2034" i="20"/>
  <c r="U2034" i="20" s="1"/>
  <c r="K2033" i="20"/>
  <c r="U2033" i="20" s="1"/>
  <c r="K1993" i="20"/>
  <c r="U1993" i="20" s="1"/>
  <c r="K1994" i="20"/>
  <c r="U1994" i="20" s="1"/>
  <c r="K1946" i="20"/>
  <c r="U1946" i="20" s="1"/>
  <c r="K1945" i="20"/>
  <c r="U1945" i="20" s="1"/>
  <c r="K1913" i="20"/>
  <c r="U1913" i="20" s="1"/>
  <c r="K1914" i="20"/>
  <c r="U1914" i="20" s="1"/>
  <c r="K1834" i="20"/>
  <c r="U1834" i="20" s="1"/>
  <c r="K1833" i="20"/>
  <c r="U1833" i="20" s="1"/>
  <c r="K1801" i="20"/>
  <c r="U1801" i="20" s="1"/>
  <c r="K1802" i="20"/>
  <c r="U1802" i="20" s="1"/>
  <c r="K1761" i="20"/>
  <c r="U1761" i="20" s="1"/>
  <c r="K1762" i="20"/>
  <c r="U1762" i="20" s="1"/>
  <c r="K1721" i="20"/>
  <c r="U1721" i="20" s="1"/>
  <c r="K1722" i="20"/>
  <c r="U1722" i="20" s="1"/>
  <c r="K1673" i="20"/>
  <c r="U1673" i="20" s="1"/>
  <c r="K1674" i="20"/>
  <c r="U1674" i="20" s="1"/>
  <c r="K1621" i="20"/>
  <c r="U1621" i="20" s="1"/>
  <c r="K1620" i="20"/>
  <c r="U1620" i="20" s="1"/>
  <c r="K1619" i="20"/>
  <c r="U1619" i="20" s="1"/>
  <c r="K1510" i="20"/>
  <c r="U1510" i="20" s="1"/>
  <c r="K1511" i="20"/>
  <c r="U1511" i="20" s="1"/>
  <c r="K1478" i="20"/>
  <c r="U1478" i="20" s="1"/>
  <c r="K1479" i="20"/>
  <c r="U1479" i="20" s="1"/>
  <c r="K1222" i="20"/>
  <c r="U1222" i="20" s="1"/>
  <c r="K1223" i="20"/>
  <c r="U1223" i="20" s="1"/>
  <c r="K1142" i="20"/>
  <c r="U1142" i="20" s="1"/>
  <c r="K1143" i="20"/>
  <c r="U1143" i="20" s="1"/>
  <c r="K1036" i="20"/>
  <c r="U1036" i="20" s="1"/>
  <c r="K1035" i="20"/>
  <c r="U1035" i="20" s="1"/>
  <c r="K1004" i="20"/>
  <c r="U1004" i="20" s="1"/>
  <c r="K1003" i="20"/>
  <c r="U1003" i="20" s="1"/>
  <c r="K964" i="20"/>
  <c r="U964" i="20" s="1"/>
  <c r="K963" i="20"/>
  <c r="U963" i="20" s="1"/>
  <c r="K924" i="20"/>
  <c r="U924" i="20" s="1"/>
  <c r="K923" i="20"/>
  <c r="U923" i="20" s="1"/>
  <c r="K884" i="20"/>
  <c r="U884" i="20" s="1"/>
  <c r="K883" i="20"/>
  <c r="U883" i="20" s="1"/>
  <c r="K796" i="20"/>
  <c r="U796" i="20" s="1"/>
  <c r="K795" i="20"/>
  <c r="U795" i="20" s="1"/>
  <c r="K756" i="20"/>
  <c r="U756" i="20" s="1"/>
  <c r="K755" i="20"/>
  <c r="U755" i="20" s="1"/>
  <c r="K668" i="20"/>
  <c r="U668" i="20" s="1"/>
  <c r="K667" i="20"/>
  <c r="U667" i="20" s="1"/>
  <c r="K588" i="20"/>
  <c r="U588" i="20" s="1"/>
  <c r="K587" i="20"/>
  <c r="U587" i="20" s="1"/>
  <c r="K564" i="20"/>
  <c r="U564" i="20" s="1"/>
  <c r="K563" i="20"/>
  <c r="U563" i="20" s="1"/>
  <c r="K496" i="20"/>
  <c r="U496" i="20" s="1"/>
  <c r="K497" i="20"/>
  <c r="U497" i="20" s="1"/>
  <c r="K457" i="20"/>
  <c r="U457" i="20" s="1"/>
  <c r="K456" i="20"/>
  <c r="U456" i="20" s="1"/>
  <c r="K376" i="20"/>
  <c r="U376" i="20" s="1"/>
  <c r="K377" i="20"/>
  <c r="U377" i="20" s="1"/>
  <c r="K305" i="20"/>
  <c r="U305" i="20" s="1"/>
  <c r="K304" i="20"/>
  <c r="U304" i="20" s="1"/>
  <c r="K232" i="20"/>
  <c r="U232" i="20" s="1"/>
  <c r="K233" i="20"/>
  <c r="U233" i="20" s="1"/>
  <c r="K200" i="20"/>
  <c r="U200" i="20" s="1"/>
  <c r="K201" i="20"/>
  <c r="U201" i="20" s="1"/>
  <c r="L2498" i="20"/>
  <c r="W2498" i="20" s="1"/>
  <c r="L2499" i="20"/>
  <c r="W2499" i="20" s="1"/>
  <c r="L2458" i="20"/>
  <c r="W2458" i="20" s="1"/>
  <c r="L2459" i="20"/>
  <c r="W2459" i="20" s="1"/>
  <c r="L2419" i="20"/>
  <c r="W2419" i="20" s="1"/>
  <c r="L2418" i="20"/>
  <c r="W2418" i="20" s="1"/>
  <c r="L2386" i="20"/>
  <c r="W2386" i="20" s="1"/>
  <c r="L2387" i="20"/>
  <c r="W2387" i="20" s="1"/>
  <c r="L2362" i="20"/>
  <c r="W2362" i="20" s="1"/>
  <c r="L2363" i="20"/>
  <c r="W2363" i="20" s="1"/>
  <c r="L2314" i="20"/>
  <c r="W2314" i="20" s="1"/>
  <c r="L2315" i="20"/>
  <c r="W2315" i="20" s="1"/>
  <c r="L2282" i="20"/>
  <c r="W2282" i="20" s="1"/>
  <c r="L2283" i="20"/>
  <c r="W2283" i="20" s="1"/>
  <c r="L2251" i="20"/>
  <c r="W2251" i="20" s="1"/>
  <c r="L2250" i="20"/>
  <c r="W2250" i="20" s="1"/>
  <c r="L2211" i="20"/>
  <c r="W2211" i="20" s="1"/>
  <c r="L2210" i="20"/>
  <c r="W2210" i="20" s="1"/>
  <c r="L1936" i="20"/>
  <c r="W1936" i="20" s="1"/>
  <c r="L1935" i="20"/>
  <c r="W1935" i="20" s="1"/>
  <c r="L1887" i="20"/>
  <c r="W1887" i="20" s="1"/>
  <c r="L1888" i="20"/>
  <c r="W1888" i="20" s="1"/>
  <c r="L1775" i="20"/>
  <c r="W1775" i="20" s="1"/>
  <c r="L1776" i="20"/>
  <c r="W1776" i="20" s="1"/>
  <c r="L1736" i="20"/>
  <c r="W1736" i="20" s="1"/>
  <c r="L1735" i="20"/>
  <c r="W1735" i="20" s="1"/>
  <c r="L1704" i="20"/>
  <c r="W1704" i="20" s="1"/>
  <c r="L1703" i="20"/>
  <c r="W1703" i="20" s="1"/>
  <c r="L1663" i="20"/>
  <c r="W1663" i="20" s="1"/>
  <c r="L1664" i="20"/>
  <c r="W1664" i="20" s="1"/>
  <c r="L1605" i="20"/>
  <c r="W1605" i="20" s="1"/>
  <c r="L1604" i="20"/>
  <c r="W1604" i="20" s="1"/>
  <c r="L1606" i="20"/>
  <c r="W1606" i="20" s="1"/>
  <c r="L1573" i="20"/>
  <c r="W1573" i="20" s="1"/>
  <c r="L1572" i="20"/>
  <c r="W1572" i="20" s="1"/>
  <c r="L1541" i="20"/>
  <c r="W1541" i="20" s="1"/>
  <c r="L1540" i="20"/>
  <c r="W1540" i="20" s="1"/>
  <c r="L1509" i="20"/>
  <c r="W1509" i="20" s="1"/>
  <c r="L1508" i="20"/>
  <c r="W1508" i="20" s="1"/>
  <c r="L1452" i="20"/>
  <c r="W1452" i="20" s="1"/>
  <c r="L1453" i="20"/>
  <c r="W1453" i="20" s="1"/>
  <c r="L1413" i="20"/>
  <c r="W1413" i="20" s="1"/>
  <c r="L1412" i="20"/>
  <c r="W1412" i="20" s="1"/>
  <c r="L1372" i="20"/>
  <c r="W1372" i="20" s="1"/>
  <c r="L1373" i="20"/>
  <c r="W1373" i="20" s="1"/>
  <c r="L1325" i="20"/>
  <c r="W1325" i="20" s="1"/>
  <c r="L1324" i="20"/>
  <c r="W1324" i="20" s="1"/>
  <c r="L1268" i="20"/>
  <c r="W1268" i="20" s="1"/>
  <c r="L1269" i="20"/>
  <c r="W1269" i="20" s="1"/>
  <c r="L1228" i="20"/>
  <c r="W1228" i="20" s="1"/>
  <c r="L1229" i="20"/>
  <c r="W1229" i="20" s="1"/>
  <c r="L1188" i="20"/>
  <c r="W1188" i="20" s="1"/>
  <c r="L1189" i="20"/>
  <c r="W1189" i="20" s="1"/>
  <c r="L1141" i="20"/>
  <c r="W1141" i="20" s="1"/>
  <c r="L1140" i="20"/>
  <c r="W1140" i="20" s="1"/>
  <c r="L1042" i="20"/>
  <c r="W1042" i="20" s="1"/>
  <c r="L1041" i="20"/>
  <c r="W1041" i="20" s="1"/>
  <c r="L1001" i="20"/>
  <c r="W1001" i="20" s="1"/>
  <c r="L1002" i="20"/>
  <c r="W1002" i="20" s="1"/>
  <c r="L953" i="20"/>
  <c r="W953" i="20" s="1"/>
  <c r="L954" i="20"/>
  <c r="W954" i="20" s="1"/>
  <c r="L873" i="20"/>
  <c r="W873" i="20" s="1"/>
  <c r="L874" i="20"/>
  <c r="W874" i="20" s="1"/>
  <c r="L842" i="20"/>
  <c r="W842" i="20" s="1"/>
  <c r="L841" i="20"/>
  <c r="W841" i="20" s="1"/>
  <c r="L793" i="20"/>
  <c r="W793" i="20" s="1"/>
  <c r="L794" i="20"/>
  <c r="W794" i="20" s="1"/>
  <c r="L713" i="20"/>
  <c r="W713" i="20" s="1"/>
  <c r="L714" i="20"/>
  <c r="W714" i="20" s="1"/>
  <c r="L641" i="20"/>
  <c r="W641" i="20" s="1"/>
  <c r="L642" i="20"/>
  <c r="W642" i="20" s="1"/>
  <c r="L431" i="20"/>
  <c r="W431" i="20" s="1"/>
  <c r="L430" i="20"/>
  <c r="W430" i="20" s="1"/>
  <c r="L383" i="20"/>
  <c r="W383" i="20" s="1"/>
  <c r="L382" i="20"/>
  <c r="W382" i="20" s="1"/>
  <c r="L343" i="20"/>
  <c r="W343" i="20" s="1"/>
  <c r="L342" i="20"/>
  <c r="W342" i="20" s="1"/>
  <c r="L183" i="20"/>
  <c r="W183" i="20" s="1"/>
  <c r="L182" i="20"/>
  <c r="W182" i="20" s="1"/>
  <c r="L118" i="20"/>
  <c r="W118" i="20" s="1"/>
  <c r="L119" i="20"/>
  <c r="W119" i="20" s="1"/>
  <c r="K2675" i="20"/>
  <c r="U2675" i="20" s="1"/>
  <c r="K2674" i="20"/>
  <c r="U2674" i="20" s="1"/>
  <c r="K2635" i="20"/>
  <c r="U2635" i="20" s="1"/>
  <c r="K2634" i="20"/>
  <c r="U2634" i="20" s="1"/>
  <c r="K2603" i="20"/>
  <c r="U2603" i="20" s="1"/>
  <c r="K2602" i="20"/>
  <c r="U2602" i="20" s="1"/>
  <c r="K2571" i="20"/>
  <c r="U2571" i="20" s="1"/>
  <c r="K2570" i="20"/>
  <c r="U2570" i="20" s="1"/>
  <c r="K2507" i="20"/>
  <c r="U2507" i="20" s="1"/>
  <c r="K2506" i="20"/>
  <c r="U2506" i="20" s="1"/>
  <c r="K2475" i="20"/>
  <c r="U2475" i="20" s="1"/>
  <c r="K2474" i="20"/>
  <c r="U2474" i="20" s="1"/>
  <c r="K2387" i="20"/>
  <c r="U2387" i="20" s="1"/>
  <c r="K2386" i="20"/>
  <c r="U2386" i="20" s="1"/>
  <c r="K2323" i="20"/>
  <c r="U2323" i="20" s="1"/>
  <c r="K2322" i="20"/>
  <c r="U2322" i="20" s="1"/>
  <c r="K2283" i="20"/>
  <c r="U2283" i="20" s="1"/>
  <c r="K2282" i="20"/>
  <c r="U2282" i="20" s="1"/>
  <c r="K2259" i="20"/>
  <c r="U2259" i="20" s="1"/>
  <c r="K2258" i="20"/>
  <c r="U2258" i="20" s="1"/>
  <c r="K2219" i="20"/>
  <c r="U2219" i="20" s="1"/>
  <c r="K2218" i="20"/>
  <c r="U2218" i="20" s="1"/>
  <c r="K2177" i="20"/>
  <c r="U2177" i="20" s="1"/>
  <c r="K2176" i="20"/>
  <c r="U2176" i="20" s="1"/>
  <c r="K2178" i="20"/>
  <c r="U2178" i="20" s="1"/>
  <c r="K2144" i="20"/>
  <c r="U2144" i="20" s="1"/>
  <c r="K2143" i="20"/>
  <c r="U2143" i="20" s="1"/>
  <c r="K2104" i="20"/>
  <c r="U2104" i="20" s="1"/>
  <c r="K2103" i="20"/>
  <c r="U2103" i="20" s="1"/>
  <c r="K2064" i="20"/>
  <c r="U2064" i="20" s="1"/>
  <c r="K2063" i="20"/>
  <c r="U2063" i="20" s="1"/>
  <c r="K2032" i="20"/>
  <c r="U2032" i="20" s="1"/>
  <c r="K2031" i="20"/>
  <c r="U2031" i="20" s="1"/>
  <c r="K1984" i="20"/>
  <c r="U1984" i="20" s="1"/>
  <c r="K1983" i="20"/>
  <c r="U1983" i="20" s="1"/>
  <c r="K1839" i="20"/>
  <c r="U1839" i="20" s="1"/>
  <c r="K1840" i="20"/>
  <c r="U1840" i="20" s="1"/>
  <c r="K1799" i="20"/>
  <c r="U1799" i="20" s="1"/>
  <c r="K1800" i="20"/>
  <c r="U1800" i="20" s="1"/>
  <c r="K1767" i="20"/>
  <c r="U1767" i="20" s="1"/>
  <c r="K1768" i="20"/>
  <c r="U1768" i="20" s="1"/>
  <c r="K1735" i="20"/>
  <c r="U1735" i="20" s="1"/>
  <c r="K1736" i="20"/>
  <c r="U1736" i="20" s="1"/>
  <c r="K1695" i="20"/>
  <c r="U1695" i="20" s="1"/>
  <c r="K1696" i="20"/>
  <c r="U1696" i="20" s="1"/>
  <c r="K1663" i="20"/>
  <c r="U1663" i="20" s="1"/>
  <c r="K1664" i="20"/>
  <c r="U1664" i="20" s="1"/>
  <c r="K1588" i="20"/>
  <c r="U1588" i="20" s="1"/>
  <c r="K1589" i="20"/>
  <c r="U1589" i="20" s="1"/>
  <c r="K1540" i="20"/>
  <c r="U1540" i="20" s="1"/>
  <c r="K1541" i="20"/>
  <c r="U1541" i="20" s="1"/>
  <c r="K1509" i="20"/>
  <c r="U1509" i="20" s="1"/>
  <c r="K1508" i="20"/>
  <c r="U1508" i="20" s="1"/>
  <c r="K1477" i="20"/>
  <c r="U1477" i="20" s="1"/>
  <c r="K1476" i="20"/>
  <c r="U1476" i="20" s="1"/>
  <c r="K1444" i="20"/>
  <c r="U1444" i="20" s="1"/>
  <c r="K1445" i="20"/>
  <c r="U1445" i="20" s="1"/>
  <c r="K1412" i="20"/>
  <c r="U1412" i="20" s="1"/>
  <c r="K1413" i="20"/>
  <c r="U1413" i="20" s="1"/>
  <c r="K1364" i="20"/>
  <c r="U1364" i="20" s="1"/>
  <c r="K1365" i="20"/>
  <c r="U1365" i="20" s="1"/>
  <c r="K1324" i="20"/>
  <c r="U1324" i="20" s="1"/>
  <c r="K1325" i="20"/>
  <c r="U1325" i="20" s="1"/>
  <c r="K1292" i="20"/>
  <c r="U1292" i="20" s="1"/>
  <c r="K1293" i="20"/>
  <c r="U1293" i="20" s="1"/>
  <c r="K1253" i="20"/>
  <c r="U1253" i="20" s="1"/>
  <c r="K1252" i="20"/>
  <c r="U1252" i="20" s="1"/>
  <c r="K1172" i="20"/>
  <c r="U1172" i="20" s="1"/>
  <c r="K1173" i="20"/>
  <c r="U1173" i="20" s="1"/>
  <c r="K1124" i="20"/>
  <c r="U1124" i="20" s="1"/>
  <c r="K1125" i="20"/>
  <c r="U1125" i="20" s="1"/>
  <c r="K1050" i="20"/>
  <c r="U1050" i="20" s="1"/>
  <c r="K1049" i="20"/>
  <c r="U1049" i="20" s="1"/>
  <c r="K946" i="20"/>
  <c r="U946" i="20" s="1"/>
  <c r="K945" i="20"/>
  <c r="U945" i="20" s="1"/>
  <c r="K850" i="20"/>
  <c r="U850" i="20" s="1"/>
  <c r="K849" i="20"/>
  <c r="U849" i="20" s="1"/>
  <c r="K826" i="20"/>
  <c r="U826" i="20" s="1"/>
  <c r="K825" i="20"/>
  <c r="U825" i="20" s="1"/>
  <c r="K786" i="20"/>
  <c r="U786" i="20" s="1"/>
  <c r="K785" i="20"/>
  <c r="U785" i="20" s="1"/>
  <c r="K714" i="20"/>
  <c r="U714" i="20" s="1"/>
  <c r="K713" i="20"/>
  <c r="U713" i="20" s="1"/>
  <c r="K649" i="20"/>
  <c r="U649" i="20" s="1"/>
  <c r="K650" i="20"/>
  <c r="U650" i="20" s="1"/>
  <c r="K610" i="20"/>
  <c r="U610" i="20" s="1"/>
  <c r="K609" i="20"/>
  <c r="U609" i="20" s="1"/>
  <c r="K495" i="20"/>
  <c r="U495" i="20" s="1"/>
  <c r="K494" i="20"/>
  <c r="U494" i="20" s="1"/>
  <c r="K471" i="20"/>
  <c r="U471" i="20" s="1"/>
  <c r="K470" i="20"/>
  <c r="U470" i="20" s="1"/>
  <c r="K431" i="20"/>
  <c r="U431" i="20" s="1"/>
  <c r="K430" i="20"/>
  <c r="U430" i="20" s="1"/>
  <c r="K319" i="20"/>
  <c r="U319" i="20" s="1"/>
  <c r="K318" i="20"/>
  <c r="U318" i="20" s="1"/>
  <c r="K278" i="20"/>
  <c r="U278" i="20" s="1"/>
  <c r="K279" i="20"/>
  <c r="U279" i="20" s="1"/>
  <c r="K198" i="20"/>
  <c r="U198" i="20" s="1"/>
  <c r="K199" i="20"/>
  <c r="U199" i="20" s="1"/>
  <c r="K166" i="20"/>
  <c r="U166" i="20" s="1"/>
  <c r="K167" i="20"/>
  <c r="U167" i="20" s="1"/>
  <c r="K110" i="20"/>
  <c r="U110" i="20" s="1"/>
  <c r="K111" i="20"/>
  <c r="U111" i="20" s="1"/>
  <c r="K55" i="20"/>
  <c r="U55" i="20" s="1"/>
  <c r="K54" i="20"/>
  <c r="U54" i="20" s="1"/>
  <c r="L2654" i="20"/>
  <c r="W2654" i="20" s="1"/>
  <c r="L2655" i="20"/>
  <c r="W2655" i="20" s="1"/>
  <c r="L2551" i="20"/>
  <c r="W2551" i="20" s="1"/>
  <c r="L2550" i="20"/>
  <c r="W2550" i="20" s="1"/>
  <c r="L2518" i="20"/>
  <c r="W2518" i="20" s="1"/>
  <c r="L2519" i="20"/>
  <c r="W2519" i="20" s="1"/>
  <c r="L2478" i="20"/>
  <c r="W2478" i="20" s="1"/>
  <c r="L2479" i="20"/>
  <c r="W2479" i="20" s="1"/>
  <c r="L2446" i="20"/>
  <c r="W2446" i="20" s="1"/>
  <c r="L2447" i="20"/>
  <c r="W2447" i="20" s="1"/>
  <c r="L2415" i="20"/>
  <c r="W2415" i="20" s="1"/>
  <c r="L2414" i="20"/>
  <c r="W2414" i="20" s="1"/>
  <c r="L2374" i="20"/>
  <c r="W2374" i="20" s="1"/>
  <c r="L2375" i="20"/>
  <c r="W2375" i="20" s="1"/>
  <c r="L2326" i="20"/>
  <c r="W2326" i="20" s="1"/>
  <c r="L2327" i="20"/>
  <c r="W2327" i="20" s="1"/>
  <c r="L2287" i="20"/>
  <c r="W2287" i="20" s="1"/>
  <c r="L2286" i="20"/>
  <c r="W2286" i="20" s="1"/>
  <c r="L2262" i="20"/>
  <c r="W2262" i="20" s="1"/>
  <c r="L2263" i="20"/>
  <c r="W2263" i="20" s="1"/>
  <c r="L2222" i="20"/>
  <c r="W2222" i="20" s="1"/>
  <c r="L2223" i="20"/>
  <c r="W2223" i="20" s="1"/>
  <c r="L2052" i="20"/>
  <c r="W2052" i="20" s="1"/>
  <c r="L2051" i="20"/>
  <c r="W2051" i="20" s="1"/>
  <c r="L1883" i="20"/>
  <c r="W1883" i="20" s="1"/>
  <c r="L1884" i="20"/>
  <c r="W1884" i="20" s="1"/>
  <c r="L1843" i="20"/>
  <c r="W1843" i="20" s="1"/>
  <c r="L1844" i="20"/>
  <c r="W1844" i="20" s="1"/>
  <c r="L1795" i="20"/>
  <c r="W1795" i="20" s="1"/>
  <c r="L1796" i="20"/>
  <c r="W1796" i="20" s="1"/>
  <c r="L1739" i="20"/>
  <c r="W1739" i="20" s="1"/>
  <c r="L1740" i="20"/>
  <c r="W1740" i="20" s="1"/>
  <c r="L1699" i="20"/>
  <c r="W1699" i="20" s="1"/>
  <c r="L1700" i="20"/>
  <c r="W1700" i="20" s="1"/>
  <c r="L1651" i="20"/>
  <c r="W1651" i="20" s="1"/>
  <c r="L1652" i="20"/>
  <c r="W1652" i="20" s="1"/>
  <c r="L1568" i="20"/>
  <c r="W1568" i="20" s="1"/>
  <c r="L1569" i="20"/>
  <c r="W1569" i="20" s="1"/>
  <c r="L1528" i="20"/>
  <c r="W1528" i="20" s="1"/>
  <c r="L1529" i="20"/>
  <c r="W1529" i="20" s="1"/>
  <c r="L1497" i="20"/>
  <c r="W1497" i="20" s="1"/>
  <c r="L1496" i="20"/>
  <c r="W1496" i="20" s="1"/>
  <c r="L1457" i="20"/>
  <c r="W1457" i="20" s="1"/>
  <c r="L1456" i="20"/>
  <c r="W1456" i="20" s="1"/>
  <c r="L1416" i="20"/>
  <c r="W1416" i="20" s="1"/>
  <c r="L1417" i="20"/>
  <c r="W1417" i="20" s="1"/>
  <c r="L1344" i="20"/>
  <c r="W1344" i="20" s="1"/>
  <c r="L1345" i="20"/>
  <c r="W1345" i="20" s="1"/>
  <c r="L1296" i="20"/>
  <c r="W1296" i="20" s="1"/>
  <c r="L1297" i="20"/>
  <c r="W1297" i="20" s="1"/>
  <c r="L1232" i="20"/>
  <c r="W1232" i="20" s="1"/>
  <c r="L1233" i="20"/>
  <c r="W1233" i="20" s="1"/>
  <c r="L1193" i="20"/>
  <c r="W1193" i="20" s="1"/>
  <c r="L1192" i="20"/>
  <c r="W1192" i="20" s="1"/>
  <c r="L1160" i="20"/>
  <c r="W1160" i="20" s="1"/>
  <c r="L1161" i="20"/>
  <c r="W1161" i="20" s="1"/>
  <c r="L1128" i="20"/>
  <c r="W1128" i="20" s="1"/>
  <c r="L1129" i="20"/>
  <c r="W1129" i="20" s="1"/>
  <c r="L1045" i="20"/>
  <c r="W1045" i="20" s="1"/>
  <c r="L1046" i="20"/>
  <c r="W1046" i="20" s="1"/>
  <c r="L950" i="20"/>
  <c r="W950" i="20" s="1"/>
  <c r="L949" i="20"/>
  <c r="W949" i="20" s="1"/>
  <c r="L893" i="20"/>
  <c r="W893" i="20" s="1"/>
  <c r="L894" i="20"/>
  <c r="W894" i="20" s="1"/>
  <c r="L854" i="20"/>
  <c r="W854" i="20" s="1"/>
  <c r="L853" i="20"/>
  <c r="W853" i="20" s="1"/>
  <c r="L821" i="20"/>
  <c r="W821" i="20" s="1"/>
  <c r="L822" i="20"/>
  <c r="W822" i="20" s="1"/>
  <c r="L790" i="20"/>
  <c r="W790" i="20" s="1"/>
  <c r="L789" i="20"/>
  <c r="W789" i="20" s="1"/>
  <c r="L646" i="20"/>
  <c r="W646" i="20" s="1"/>
  <c r="L645" i="20"/>
  <c r="W645" i="20" s="1"/>
  <c r="L605" i="20"/>
  <c r="W605" i="20" s="1"/>
  <c r="L606" i="20"/>
  <c r="W606" i="20" s="1"/>
  <c r="L573" i="20"/>
  <c r="W573" i="20" s="1"/>
  <c r="L574" i="20"/>
  <c r="W574" i="20" s="1"/>
  <c r="L528" i="20"/>
  <c r="W528" i="20" s="1"/>
  <c r="L526" i="20"/>
  <c r="W526" i="20" s="1"/>
  <c r="L527" i="20"/>
  <c r="W527" i="20" s="1"/>
  <c r="L475" i="20"/>
  <c r="W475" i="20" s="1"/>
  <c r="L474" i="20"/>
  <c r="W474" i="20" s="1"/>
  <c r="L443" i="20"/>
  <c r="W443" i="20" s="1"/>
  <c r="L442" i="20"/>
  <c r="W442" i="20" s="1"/>
  <c r="L331" i="20"/>
  <c r="W331" i="20" s="1"/>
  <c r="L330" i="20"/>
  <c r="W330" i="20" s="1"/>
  <c r="L307" i="20"/>
  <c r="W307" i="20" s="1"/>
  <c r="L306" i="20"/>
  <c r="W306" i="20" s="1"/>
  <c r="L267" i="20"/>
  <c r="W267" i="20" s="1"/>
  <c r="L266" i="20"/>
  <c r="W266" i="20" s="1"/>
  <c r="L227" i="20"/>
  <c r="W227" i="20" s="1"/>
  <c r="L226" i="20"/>
  <c r="W226" i="20" s="1"/>
  <c r="L187" i="20"/>
  <c r="W187" i="20" s="1"/>
  <c r="L186" i="20"/>
  <c r="W186" i="20" s="1"/>
  <c r="L146" i="20"/>
  <c r="W146" i="20" s="1"/>
  <c r="L147" i="20"/>
  <c r="W147" i="20" s="1"/>
  <c r="L83" i="20"/>
  <c r="W83" i="20" s="1"/>
  <c r="L82" i="20"/>
  <c r="W82" i="20" s="1"/>
  <c r="K2607" i="20"/>
  <c r="U2607" i="20" s="1"/>
  <c r="K2606" i="20"/>
  <c r="U2606" i="20" s="1"/>
  <c r="K2543" i="20"/>
  <c r="U2543" i="20" s="1"/>
  <c r="K2542" i="20"/>
  <c r="U2542" i="20" s="1"/>
  <c r="K2503" i="20"/>
  <c r="U2503" i="20" s="1"/>
  <c r="K2502" i="20"/>
  <c r="U2502" i="20" s="1"/>
  <c r="K2463" i="20"/>
  <c r="U2463" i="20" s="1"/>
  <c r="K2462" i="20"/>
  <c r="U2462" i="20" s="1"/>
  <c r="K2431" i="20"/>
  <c r="U2431" i="20" s="1"/>
  <c r="K2430" i="20"/>
  <c r="U2430" i="20" s="1"/>
  <c r="K2327" i="20"/>
  <c r="U2327" i="20" s="1"/>
  <c r="K2326" i="20"/>
  <c r="U2326" i="20" s="1"/>
  <c r="K2287" i="20"/>
  <c r="U2287" i="20" s="1"/>
  <c r="K2286" i="20"/>
  <c r="U2286" i="20" s="1"/>
  <c r="K2263" i="20"/>
  <c r="U2263" i="20" s="1"/>
  <c r="K2262" i="20"/>
  <c r="U2262" i="20" s="1"/>
  <c r="K2223" i="20"/>
  <c r="U2223" i="20" s="1"/>
  <c r="K2222" i="20"/>
  <c r="U2222" i="20" s="1"/>
  <c r="K2172" i="20"/>
  <c r="U2172" i="20" s="1"/>
  <c r="K2170" i="20"/>
  <c r="U2170" i="20" s="1"/>
  <c r="K2171" i="20"/>
  <c r="U2171" i="20" s="1"/>
  <c r="K2060" i="20"/>
  <c r="U2060" i="20" s="1"/>
  <c r="K2059" i="20"/>
  <c r="U2059" i="20" s="1"/>
  <c r="K2020" i="20"/>
  <c r="U2020" i="20" s="1"/>
  <c r="K2019" i="20"/>
  <c r="U2019" i="20" s="1"/>
  <c r="K1987" i="20"/>
  <c r="U1987" i="20" s="1"/>
  <c r="K1988" i="20"/>
  <c r="U1988" i="20" s="1"/>
  <c r="K1844" i="20"/>
  <c r="U1844" i="20" s="1"/>
  <c r="K1843" i="20"/>
  <c r="U1843" i="20" s="1"/>
  <c r="K1740" i="20"/>
  <c r="U1740" i="20" s="1"/>
  <c r="K1739" i="20"/>
  <c r="U1739" i="20" s="1"/>
  <c r="K1707" i="20"/>
  <c r="U1707" i="20" s="1"/>
  <c r="K1708" i="20"/>
  <c r="U1708" i="20" s="1"/>
  <c r="K1643" i="20"/>
  <c r="U1643" i="20" s="1"/>
  <c r="K1644" i="20"/>
  <c r="U1644" i="20" s="1"/>
  <c r="K1568" i="20"/>
  <c r="U1568" i="20" s="1"/>
  <c r="K1569" i="20"/>
  <c r="U1569" i="20" s="1"/>
  <c r="K1536" i="20"/>
  <c r="U1536" i="20" s="1"/>
  <c r="K1537" i="20"/>
  <c r="U1537" i="20" s="1"/>
  <c r="K1497" i="20"/>
  <c r="U1497" i="20" s="1"/>
  <c r="K1496" i="20"/>
  <c r="U1496" i="20" s="1"/>
  <c r="K1440" i="20"/>
  <c r="U1440" i="20" s="1"/>
  <c r="K1441" i="20"/>
  <c r="U1441" i="20" s="1"/>
  <c r="K1377" i="20"/>
  <c r="U1377" i="20" s="1"/>
  <c r="K1376" i="20"/>
  <c r="U1376" i="20" s="1"/>
  <c r="K1336" i="20"/>
  <c r="U1336" i="20" s="1"/>
  <c r="K1337" i="20"/>
  <c r="U1337" i="20" s="1"/>
  <c r="K1296" i="20"/>
  <c r="U1296" i="20" s="1"/>
  <c r="K1297" i="20"/>
  <c r="U1297" i="20" s="1"/>
  <c r="K1232" i="20"/>
  <c r="U1232" i="20" s="1"/>
  <c r="K1233" i="20"/>
  <c r="U1233" i="20" s="1"/>
  <c r="K1192" i="20"/>
  <c r="U1192" i="20" s="1"/>
  <c r="K1193" i="20"/>
  <c r="U1193" i="20" s="1"/>
  <c r="K1121" i="20"/>
  <c r="U1121" i="20" s="1"/>
  <c r="K1120" i="20"/>
  <c r="U1120" i="20" s="1"/>
  <c r="K1097" i="20"/>
  <c r="U1097" i="20" s="1"/>
  <c r="K1096" i="20"/>
  <c r="U1096" i="20" s="1"/>
  <c r="K1037" i="20"/>
  <c r="U1037" i="20" s="1"/>
  <c r="K1038" i="20"/>
  <c r="U1038" i="20" s="1"/>
  <c r="K1014" i="20"/>
  <c r="U1014" i="20" s="1"/>
  <c r="K1013" i="20"/>
  <c r="U1013" i="20" s="1"/>
  <c r="K886" i="20"/>
  <c r="U886" i="20" s="1"/>
  <c r="K885" i="20"/>
  <c r="U885" i="20" s="1"/>
  <c r="K822" i="20"/>
  <c r="U822" i="20" s="1"/>
  <c r="K821" i="20"/>
  <c r="U821" i="20" s="1"/>
  <c r="K693" i="20"/>
  <c r="U693" i="20" s="1"/>
  <c r="K694" i="20"/>
  <c r="U694" i="20" s="1"/>
  <c r="K662" i="20"/>
  <c r="U662" i="20" s="1"/>
  <c r="K661" i="20"/>
  <c r="U661" i="20" s="1"/>
  <c r="K606" i="20"/>
  <c r="U606" i="20" s="1"/>
  <c r="K605" i="20"/>
  <c r="U605" i="20" s="1"/>
  <c r="K566" i="20"/>
  <c r="U566" i="20" s="1"/>
  <c r="K565" i="20"/>
  <c r="U565" i="20" s="1"/>
  <c r="K514" i="20"/>
  <c r="U514" i="20" s="1"/>
  <c r="K515" i="20"/>
  <c r="U515" i="20" s="1"/>
  <c r="K516" i="20"/>
  <c r="U516" i="20" s="1"/>
  <c r="K475" i="20"/>
  <c r="U475" i="20" s="1"/>
  <c r="K474" i="20"/>
  <c r="U474" i="20" s="1"/>
  <c r="K458" i="20"/>
  <c r="U458" i="20" s="1"/>
  <c r="K459" i="20"/>
  <c r="U459" i="20" s="1"/>
  <c r="K419" i="20"/>
  <c r="U419" i="20" s="1"/>
  <c r="K418" i="20"/>
  <c r="U418" i="20" s="1"/>
  <c r="K331" i="20"/>
  <c r="U331" i="20" s="1"/>
  <c r="K330" i="20"/>
  <c r="U330" i="20" s="1"/>
  <c r="K282" i="20"/>
  <c r="U282" i="20" s="1"/>
  <c r="K283" i="20"/>
  <c r="U283" i="20" s="1"/>
  <c r="K251" i="20"/>
  <c r="U251" i="20" s="1"/>
  <c r="K250" i="20"/>
  <c r="U250" i="20" s="1"/>
  <c r="K219" i="20"/>
  <c r="U219" i="20" s="1"/>
  <c r="K218" i="20"/>
  <c r="U218" i="20" s="1"/>
  <c r="K186" i="20"/>
  <c r="U186" i="20" s="1"/>
  <c r="K187" i="20"/>
  <c r="U187" i="20" s="1"/>
  <c r="K147" i="20"/>
  <c r="U147" i="20" s="1"/>
  <c r="K146" i="20"/>
  <c r="U146" i="20" s="1"/>
  <c r="K114" i="20"/>
  <c r="U114" i="20" s="1"/>
  <c r="K115" i="20"/>
  <c r="U115" i="20" s="1"/>
  <c r="K90" i="20"/>
  <c r="U90" i="20" s="1"/>
  <c r="K91" i="20"/>
  <c r="U91" i="20" s="1"/>
  <c r="K67" i="20"/>
  <c r="U67" i="20" s="1"/>
  <c r="K66" i="20"/>
  <c r="U66" i="20" s="1"/>
  <c r="K50" i="20"/>
  <c r="U50" i="20" s="1"/>
  <c r="K51" i="20"/>
  <c r="U51" i="20" s="1"/>
  <c r="K18" i="20"/>
  <c r="U18" i="20" s="1"/>
  <c r="K19" i="20"/>
  <c r="U19" i="20" s="1"/>
  <c r="K2685" i="20"/>
  <c r="U2685" i="20" s="1"/>
  <c r="K2684" i="20"/>
  <c r="U2684" i="20" s="1"/>
  <c r="K2653" i="20"/>
  <c r="U2653" i="20" s="1"/>
  <c r="K2652" i="20"/>
  <c r="U2652" i="20" s="1"/>
  <c r="K2629" i="20"/>
  <c r="U2629" i="20" s="1"/>
  <c r="K2628" i="20"/>
  <c r="U2628" i="20" s="1"/>
  <c r="K2565" i="20"/>
  <c r="U2565" i="20" s="1"/>
  <c r="K2564" i="20"/>
  <c r="U2564" i="20" s="1"/>
  <c r="K2517" i="20"/>
  <c r="U2517" i="20" s="1"/>
  <c r="K2516" i="20"/>
  <c r="U2516" i="20" s="1"/>
  <c r="K2485" i="20"/>
  <c r="U2485" i="20" s="1"/>
  <c r="K2484" i="20"/>
  <c r="U2484" i="20" s="1"/>
  <c r="K2437" i="20"/>
  <c r="U2437" i="20" s="1"/>
  <c r="K2436" i="20"/>
  <c r="U2436" i="20" s="1"/>
  <c r="K2373" i="20"/>
  <c r="U2373" i="20" s="1"/>
  <c r="K2372" i="20"/>
  <c r="U2372" i="20" s="1"/>
  <c r="K2341" i="20"/>
  <c r="U2341" i="20" s="1"/>
  <c r="K2340" i="20"/>
  <c r="U2340" i="20" s="1"/>
  <c r="K2293" i="20"/>
  <c r="U2293" i="20" s="1"/>
  <c r="K2292" i="20"/>
  <c r="U2292" i="20" s="1"/>
  <c r="K2261" i="20"/>
  <c r="U2261" i="20" s="1"/>
  <c r="K2260" i="20"/>
  <c r="U2260" i="20" s="1"/>
  <c r="K2197" i="20"/>
  <c r="U2197" i="20" s="1"/>
  <c r="K2196" i="20"/>
  <c r="U2196" i="20" s="1"/>
  <c r="K2179" i="20"/>
  <c r="U2179" i="20" s="1"/>
  <c r="K2181" i="20"/>
  <c r="U2181" i="20" s="1"/>
  <c r="K2180" i="20"/>
  <c r="U2180" i="20" s="1"/>
  <c r="K2138" i="20"/>
  <c r="U2138" i="20" s="1"/>
  <c r="K2137" i="20"/>
  <c r="U2137" i="20" s="1"/>
  <c r="K2090" i="20"/>
  <c r="U2090" i="20" s="1"/>
  <c r="K2089" i="20"/>
  <c r="U2089" i="20" s="1"/>
  <c r="K2058" i="20"/>
  <c r="U2058" i="20" s="1"/>
  <c r="K2057" i="20"/>
  <c r="U2057" i="20" s="1"/>
  <c r="K2010" i="20"/>
  <c r="U2010" i="20" s="1"/>
  <c r="K2009" i="20"/>
  <c r="U2009" i="20" s="1"/>
  <c r="K1978" i="20"/>
  <c r="U1978" i="20" s="1"/>
  <c r="K1977" i="20"/>
  <c r="U1977" i="20" s="1"/>
  <c r="K1954" i="20"/>
  <c r="U1954" i="20" s="1"/>
  <c r="K1953" i="20"/>
  <c r="U1953" i="20" s="1"/>
  <c r="K1930" i="20"/>
  <c r="U1930" i="20" s="1"/>
  <c r="K1929" i="20"/>
  <c r="U1929" i="20" s="1"/>
  <c r="K1898" i="20"/>
  <c r="U1898" i="20" s="1"/>
  <c r="K1897" i="20"/>
  <c r="U1897" i="20" s="1"/>
  <c r="K1865" i="20"/>
  <c r="U1865" i="20" s="1"/>
  <c r="K1866" i="20"/>
  <c r="U1866" i="20" s="1"/>
  <c r="K1818" i="20"/>
  <c r="U1818" i="20" s="1"/>
  <c r="K1817" i="20"/>
  <c r="U1817" i="20" s="1"/>
  <c r="K1770" i="20"/>
  <c r="U1770" i="20" s="1"/>
  <c r="K1769" i="20"/>
  <c r="U1769" i="20" s="1"/>
  <c r="K1737" i="20"/>
  <c r="U1737" i="20" s="1"/>
  <c r="K1738" i="20"/>
  <c r="U1738" i="20" s="1"/>
  <c r="K1689" i="20"/>
  <c r="U1689" i="20" s="1"/>
  <c r="K1690" i="20"/>
  <c r="U1690" i="20" s="1"/>
  <c r="K1599" i="20"/>
  <c r="U1599" i="20" s="1"/>
  <c r="K1598" i="20"/>
  <c r="U1598" i="20" s="1"/>
  <c r="K1566" i="20"/>
  <c r="U1566" i="20" s="1"/>
  <c r="K1567" i="20"/>
  <c r="U1567" i="20" s="1"/>
  <c r="K1526" i="20"/>
  <c r="U1526" i="20" s="1"/>
  <c r="K1527" i="20"/>
  <c r="U1527" i="20" s="1"/>
  <c r="K1494" i="20"/>
  <c r="U1494" i="20" s="1"/>
  <c r="K1495" i="20"/>
  <c r="U1495" i="20" s="1"/>
  <c r="K1447" i="20"/>
  <c r="U1447" i="20" s="1"/>
  <c r="K1446" i="20"/>
  <c r="U1446" i="20" s="1"/>
  <c r="K1358" i="20"/>
  <c r="U1358" i="20" s="1"/>
  <c r="K1359" i="20"/>
  <c r="U1359" i="20" s="1"/>
  <c r="K1286" i="20"/>
  <c r="U1286" i="20" s="1"/>
  <c r="K1287" i="20"/>
  <c r="U1287" i="20" s="1"/>
  <c r="K1270" i="20"/>
  <c r="U1270" i="20" s="1"/>
  <c r="K1271" i="20"/>
  <c r="U1271" i="20" s="1"/>
  <c r="K1206" i="20"/>
  <c r="U1206" i="20" s="1"/>
  <c r="K1207" i="20"/>
  <c r="U1207" i="20" s="1"/>
  <c r="K1182" i="20"/>
  <c r="U1182" i="20" s="1"/>
  <c r="K1183" i="20"/>
  <c r="U1183" i="20" s="1"/>
  <c r="K1159" i="20"/>
  <c r="U1159" i="20" s="1"/>
  <c r="K1158" i="20"/>
  <c r="U1158" i="20" s="1"/>
  <c r="K1126" i="20"/>
  <c r="U1126" i="20" s="1"/>
  <c r="K1127" i="20"/>
  <c r="U1127" i="20" s="1"/>
  <c r="K1110" i="20"/>
  <c r="U1110" i="20" s="1"/>
  <c r="K1111" i="20"/>
  <c r="U1111" i="20" s="1"/>
  <c r="K1071" i="20"/>
  <c r="U1071" i="20" s="1"/>
  <c r="K1072" i="20"/>
  <c r="U1072" i="20" s="1"/>
  <c r="K1073" i="20"/>
  <c r="U1073" i="20" s="1"/>
  <c r="K1044" i="20"/>
  <c r="U1044" i="20" s="1"/>
  <c r="K1043" i="20"/>
  <c r="U1043" i="20" s="1"/>
  <c r="K1020" i="20"/>
  <c r="U1020" i="20" s="1"/>
  <c r="K1019" i="20"/>
  <c r="U1019" i="20" s="1"/>
  <c r="K988" i="20"/>
  <c r="U988" i="20" s="1"/>
  <c r="K987" i="20"/>
  <c r="U987" i="20" s="1"/>
  <c r="K956" i="20"/>
  <c r="U956" i="20" s="1"/>
  <c r="K955" i="20"/>
  <c r="U955" i="20" s="1"/>
  <c r="K852" i="20"/>
  <c r="U852" i="20" s="1"/>
  <c r="K851" i="20"/>
  <c r="U851" i="20" s="1"/>
  <c r="K820" i="20"/>
  <c r="U820" i="20" s="1"/>
  <c r="K819" i="20"/>
  <c r="U819" i="20" s="1"/>
  <c r="K788" i="20"/>
  <c r="U788" i="20" s="1"/>
  <c r="K787" i="20"/>
  <c r="U787" i="20" s="1"/>
  <c r="K739" i="20"/>
  <c r="U739" i="20" s="1"/>
  <c r="K740" i="20"/>
  <c r="U740" i="20" s="1"/>
  <c r="K715" i="20"/>
  <c r="U715" i="20" s="1"/>
  <c r="K716" i="20"/>
  <c r="U716" i="20" s="1"/>
  <c r="K692" i="20"/>
  <c r="U692" i="20" s="1"/>
  <c r="K691" i="20"/>
  <c r="U691" i="20" s="1"/>
  <c r="K660" i="20"/>
  <c r="U660" i="20" s="1"/>
  <c r="K659" i="20"/>
  <c r="U659" i="20" s="1"/>
  <c r="K603" i="20"/>
  <c r="U603" i="20" s="1"/>
  <c r="K604" i="20"/>
  <c r="U604" i="20" s="1"/>
  <c r="K572" i="20"/>
  <c r="U572" i="20" s="1"/>
  <c r="K571" i="20"/>
  <c r="U571" i="20" s="1"/>
  <c r="K525" i="20"/>
  <c r="U525" i="20" s="1"/>
  <c r="K523" i="20"/>
  <c r="U523" i="20" s="1"/>
  <c r="K524" i="20"/>
  <c r="U524" i="20" s="1"/>
  <c r="K488" i="20"/>
  <c r="U488" i="20" s="1"/>
  <c r="K489" i="20"/>
  <c r="U489" i="20" s="1"/>
  <c r="K472" i="20"/>
  <c r="U472" i="20" s="1"/>
  <c r="K473" i="20"/>
  <c r="U473" i="20" s="1"/>
  <c r="K440" i="20"/>
  <c r="U440" i="20" s="1"/>
  <c r="K441" i="20"/>
  <c r="U441" i="20" s="1"/>
  <c r="K385" i="20"/>
  <c r="U385" i="20" s="1"/>
  <c r="K384" i="20"/>
  <c r="U384" i="20" s="1"/>
  <c r="K353" i="20"/>
  <c r="U353" i="20" s="1"/>
  <c r="K352" i="20"/>
  <c r="U352" i="20" s="1"/>
  <c r="K328" i="20"/>
  <c r="U328" i="20" s="1"/>
  <c r="K329" i="20"/>
  <c r="U329" i="20" s="1"/>
  <c r="K296" i="20"/>
  <c r="U296" i="20" s="1"/>
  <c r="K297" i="20"/>
  <c r="U297" i="20" s="1"/>
  <c r="K240" i="20"/>
  <c r="U240" i="20" s="1"/>
  <c r="K241" i="20"/>
  <c r="U241" i="20" s="1"/>
  <c r="K216" i="20"/>
  <c r="U216" i="20" s="1"/>
  <c r="K217" i="20"/>
  <c r="U217" i="20" s="1"/>
  <c r="K137" i="20"/>
  <c r="U137" i="20" s="1"/>
  <c r="K136" i="20"/>
  <c r="U136" i="20" s="1"/>
  <c r="K88" i="20"/>
  <c r="U88" i="20" s="1"/>
  <c r="K89" i="20"/>
  <c r="U89" i="20" s="1"/>
  <c r="K64" i="20"/>
  <c r="U64" i="20" s="1"/>
  <c r="K65" i="20"/>
  <c r="U65" i="20" s="1"/>
  <c r="K49" i="20"/>
  <c r="U49" i="20" s="1"/>
  <c r="K48" i="20"/>
  <c r="U48" i="20" s="1"/>
  <c r="K24" i="20"/>
  <c r="U24" i="20" s="1"/>
  <c r="K25" i="20"/>
  <c r="U25" i="20" s="1"/>
  <c r="K8" i="20"/>
  <c r="U8" i="20" s="1"/>
  <c r="K9" i="20"/>
  <c r="U9" i="20" s="1"/>
  <c r="L2698" i="20"/>
  <c r="W2698" i="20" s="1"/>
  <c r="L2699" i="20"/>
  <c r="W2699" i="20" s="1"/>
  <c r="L2682" i="20"/>
  <c r="W2682" i="20" s="1"/>
  <c r="L2683" i="20"/>
  <c r="W2683" i="20" s="1"/>
  <c r="L2602" i="20"/>
  <c r="W2602" i="20" s="1"/>
  <c r="L2603" i="20"/>
  <c r="W2603" i="20" s="1"/>
  <c r="L2570" i="20"/>
  <c r="W2570" i="20" s="1"/>
  <c r="L2571" i="20"/>
  <c r="W2571" i="20" s="1"/>
  <c r="L2530" i="20"/>
  <c r="W2530" i="20" s="1"/>
  <c r="L2531" i="20"/>
  <c r="W2531" i="20" s="1"/>
  <c r="L2514" i="20"/>
  <c r="W2514" i="20" s="1"/>
  <c r="L2515" i="20"/>
  <c r="W2515" i="20" s="1"/>
  <c r="L2483" i="20"/>
  <c r="W2483" i="20" s="1"/>
  <c r="L2482" i="20"/>
  <c r="W2482" i="20" s="1"/>
  <c r="L2426" i="20"/>
  <c r="W2426" i="20" s="1"/>
  <c r="L2427" i="20"/>
  <c r="W2427" i="20" s="1"/>
  <c r="L2339" i="20"/>
  <c r="W2339" i="20" s="1"/>
  <c r="L2338" i="20"/>
  <c r="W2338" i="20" s="1"/>
  <c r="L2323" i="20"/>
  <c r="W2323" i="20" s="1"/>
  <c r="L2322" i="20"/>
  <c r="W2322" i="20" s="1"/>
  <c r="L2290" i="20"/>
  <c r="W2290" i="20" s="1"/>
  <c r="L2291" i="20"/>
  <c r="W2291" i="20" s="1"/>
  <c r="L2258" i="20"/>
  <c r="W2258" i="20" s="1"/>
  <c r="L2259" i="20"/>
  <c r="W2259" i="20" s="1"/>
  <c r="L2203" i="20"/>
  <c r="W2203" i="20" s="1"/>
  <c r="L2202" i="20"/>
  <c r="W2202" i="20" s="1"/>
  <c r="L2177" i="20"/>
  <c r="W2177" i="20" s="1"/>
  <c r="L2176" i="20"/>
  <c r="W2176" i="20" s="1"/>
  <c r="L2178" i="20"/>
  <c r="W2178" i="20" s="1"/>
  <c r="L2136" i="20"/>
  <c r="W2136" i="20" s="1"/>
  <c r="L2135" i="20"/>
  <c r="W2135" i="20" s="1"/>
  <c r="L2104" i="20"/>
  <c r="W2104" i="20" s="1"/>
  <c r="L2103" i="20"/>
  <c r="W2103" i="20" s="1"/>
  <c r="L2087" i="20"/>
  <c r="W2087" i="20" s="1"/>
  <c r="L2088" i="20"/>
  <c r="W2088" i="20" s="1"/>
  <c r="L2056" i="20"/>
  <c r="W2056" i="20" s="1"/>
  <c r="L2055" i="20"/>
  <c r="W2055" i="20" s="1"/>
  <c r="L2024" i="20"/>
  <c r="W2024" i="20" s="1"/>
  <c r="L2023" i="20"/>
  <c r="W2023" i="20" s="1"/>
  <c r="L1999" i="20"/>
  <c r="W1999" i="20" s="1"/>
  <c r="L2000" i="20"/>
  <c r="W2000" i="20" s="1"/>
  <c r="L1975" i="20"/>
  <c r="W1975" i="20" s="1"/>
  <c r="L1976" i="20"/>
  <c r="W1976" i="20" s="1"/>
  <c r="L1943" i="20"/>
  <c r="W1943" i="20" s="1"/>
  <c r="L1944" i="20"/>
  <c r="W1944" i="20" s="1"/>
  <c r="L1799" i="20"/>
  <c r="W1799" i="20" s="1"/>
  <c r="L1800" i="20"/>
  <c r="W1800" i="20" s="1"/>
  <c r="L1767" i="20"/>
  <c r="W1767" i="20" s="1"/>
  <c r="L1768" i="20"/>
  <c r="W1768" i="20" s="1"/>
  <c r="L1751" i="20"/>
  <c r="W1751" i="20" s="1"/>
  <c r="L1752" i="20"/>
  <c r="W1752" i="20" s="1"/>
  <c r="L1719" i="20"/>
  <c r="W1719" i="20" s="1"/>
  <c r="L1720" i="20"/>
  <c r="W1720" i="20" s="1"/>
  <c r="L1688" i="20"/>
  <c r="W1688" i="20" s="1"/>
  <c r="L1687" i="20"/>
  <c r="W1687" i="20" s="1"/>
  <c r="L1671" i="20"/>
  <c r="W1671" i="20" s="1"/>
  <c r="L1672" i="20"/>
  <c r="W1672" i="20" s="1"/>
  <c r="L1588" i="20"/>
  <c r="W1588" i="20" s="1"/>
  <c r="L1589" i="20"/>
  <c r="W1589" i="20" s="1"/>
  <c r="L1533" i="20"/>
  <c r="W1533" i="20" s="1"/>
  <c r="L1532" i="20"/>
  <c r="W1532" i="20" s="1"/>
  <c r="L1476" i="20"/>
  <c r="W1476" i="20" s="1"/>
  <c r="L1477" i="20"/>
  <c r="W1477" i="20" s="1"/>
  <c r="L1444" i="20"/>
  <c r="W1444" i="20" s="1"/>
  <c r="L1445" i="20"/>
  <c r="W1445" i="20" s="1"/>
  <c r="L1428" i="20"/>
  <c r="W1428" i="20" s="1"/>
  <c r="L1429" i="20"/>
  <c r="W1429" i="20" s="1"/>
  <c r="L1396" i="20"/>
  <c r="W1396" i="20" s="1"/>
  <c r="L1397" i="20"/>
  <c r="W1397" i="20" s="1"/>
  <c r="L1365" i="20"/>
  <c r="W1365" i="20" s="1"/>
  <c r="L1364" i="20"/>
  <c r="W1364" i="20" s="1"/>
  <c r="L1349" i="20"/>
  <c r="W1349" i="20" s="1"/>
  <c r="L1348" i="20"/>
  <c r="W1348" i="20" s="1"/>
  <c r="L1309" i="20"/>
  <c r="W1309" i="20" s="1"/>
  <c r="L1308" i="20"/>
  <c r="W1308" i="20" s="1"/>
  <c r="L1276" i="20"/>
  <c r="W1276" i="20" s="1"/>
  <c r="L1277" i="20"/>
  <c r="W1277" i="20" s="1"/>
  <c r="L1244" i="20"/>
  <c r="W1244" i="20" s="1"/>
  <c r="L1245" i="20"/>
  <c r="W1245" i="20" s="1"/>
  <c r="L1221" i="20"/>
  <c r="W1221" i="20" s="1"/>
  <c r="L1220" i="20"/>
  <c r="W1220" i="20" s="1"/>
  <c r="L1196" i="20"/>
  <c r="W1196" i="20" s="1"/>
  <c r="L1197" i="20"/>
  <c r="W1197" i="20" s="1"/>
  <c r="L993" i="20"/>
  <c r="W993" i="20" s="1"/>
  <c r="L994" i="20"/>
  <c r="W994" i="20" s="1"/>
  <c r="L970" i="20"/>
  <c r="W970" i="20" s="1"/>
  <c r="L969" i="20"/>
  <c r="W969" i="20" s="1"/>
  <c r="L938" i="20"/>
  <c r="W938" i="20" s="1"/>
  <c r="L937" i="20"/>
  <c r="W937" i="20" s="1"/>
  <c r="L905" i="20"/>
  <c r="W905" i="20" s="1"/>
  <c r="L906" i="20"/>
  <c r="W906" i="20" s="1"/>
  <c r="L857" i="20"/>
  <c r="W857" i="20" s="1"/>
  <c r="L858" i="20"/>
  <c r="W858" i="20" s="1"/>
  <c r="L834" i="20"/>
  <c r="W834" i="20" s="1"/>
  <c r="L833" i="20"/>
  <c r="W833" i="20" s="1"/>
  <c r="L801" i="20"/>
  <c r="W801" i="20" s="1"/>
  <c r="L802" i="20"/>
  <c r="W802" i="20" s="1"/>
  <c r="L777" i="20"/>
  <c r="W777" i="20" s="1"/>
  <c r="L778" i="20"/>
  <c r="W778" i="20" s="1"/>
  <c r="L721" i="20"/>
  <c r="W721" i="20" s="1"/>
  <c r="L722" i="20"/>
  <c r="W722" i="20" s="1"/>
  <c r="L697" i="20"/>
  <c r="W697" i="20" s="1"/>
  <c r="L698" i="20"/>
  <c r="W698" i="20" s="1"/>
  <c r="L665" i="20"/>
  <c r="W665" i="20" s="1"/>
  <c r="L666" i="20"/>
  <c r="W666" i="20" s="1"/>
  <c r="L594" i="20"/>
  <c r="W594" i="20" s="1"/>
  <c r="L593" i="20"/>
  <c r="W593" i="20" s="1"/>
  <c r="L578" i="20"/>
  <c r="W578" i="20" s="1"/>
  <c r="L577" i="20"/>
  <c r="W577" i="20" s="1"/>
  <c r="L522" i="20"/>
  <c r="W522" i="20" s="1"/>
  <c r="L520" i="20"/>
  <c r="W520" i="20" s="1"/>
  <c r="L521" i="20"/>
  <c r="W521" i="20" s="1"/>
  <c r="L486" i="20"/>
  <c r="W486" i="20" s="1"/>
  <c r="L487" i="20"/>
  <c r="W487" i="20" s="1"/>
  <c r="L367" i="20"/>
  <c r="W367" i="20" s="1"/>
  <c r="L366" i="20"/>
  <c r="W366" i="20" s="1"/>
  <c r="L335" i="20"/>
  <c r="W335" i="20" s="1"/>
  <c r="L334" i="20"/>
  <c r="W334" i="20" s="1"/>
  <c r="L319" i="20"/>
  <c r="W319" i="20" s="1"/>
  <c r="L318" i="20"/>
  <c r="W318" i="20" s="1"/>
  <c r="L287" i="20"/>
  <c r="W287" i="20" s="1"/>
  <c r="L286" i="20"/>
  <c r="W286" i="20" s="1"/>
  <c r="L255" i="20"/>
  <c r="W255" i="20" s="1"/>
  <c r="L254" i="20"/>
  <c r="W254" i="20" s="1"/>
  <c r="L207" i="20"/>
  <c r="W207" i="20" s="1"/>
  <c r="L206" i="20"/>
  <c r="W206" i="20" s="1"/>
  <c r="L159" i="20"/>
  <c r="W159" i="20" s="1"/>
  <c r="L158" i="20"/>
  <c r="W158" i="20" s="1"/>
  <c r="L126" i="20"/>
  <c r="W126" i="20" s="1"/>
  <c r="L127" i="20"/>
  <c r="W127" i="20" s="1"/>
  <c r="L30" i="20"/>
  <c r="W30" i="20" s="1"/>
  <c r="L31" i="20"/>
  <c r="W31" i="20" s="1"/>
  <c r="L14" i="20"/>
  <c r="W14" i="20" s="1"/>
  <c r="L15" i="20"/>
  <c r="W15" i="20" s="1"/>
  <c r="K2643" i="20"/>
  <c r="U2643" i="20" s="1"/>
  <c r="K2642" i="20"/>
  <c r="U2642" i="20" s="1"/>
  <c r="K2595" i="20"/>
  <c r="U2595" i="20" s="1"/>
  <c r="K2594" i="20"/>
  <c r="U2594" i="20" s="1"/>
  <c r="K2579" i="20"/>
  <c r="U2579" i="20" s="1"/>
  <c r="K2578" i="20"/>
  <c r="U2578" i="20" s="1"/>
  <c r="K2555" i="20"/>
  <c r="U2555" i="20" s="1"/>
  <c r="K2554" i="20"/>
  <c r="U2554" i="20" s="1"/>
  <c r="K2531" i="20"/>
  <c r="U2531" i="20" s="1"/>
  <c r="K2530" i="20"/>
  <c r="U2530" i="20" s="1"/>
  <c r="K2515" i="20"/>
  <c r="U2515" i="20" s="1"/>
  <c r="K2514" i="20"/>
  <c r="U2514" i="20" s="1"/>
  <c r="K2491" i="20"/>
  <c r="U2491" i="20" s="1"/>
  <c r="K2490" i="20"/>
  <c r="U2490" i="20" s="1"/>
  <c r="K2459" i="20"/>
  <c r="U2459" i="20" s="1"/>
  <c r="K2458" i="20"/>
  <c r="U2458" i="20" s="1"/>
  <c r="K2427" i="20"/>
  <c r="U2427" i="20" s="1"/>
  <c r="K2426" i="20"/>
  <c r="U2426" i="20" s="1"/>
  <c r="K2395" i="20"/>
  <c r="U2395" i="20" s="1"/>
  <c r="K2394" i="20"/>
  <c r="U2394" i="20" s="1"/>
  <c r="K2331" i="20"/>
  <c r="U2331" i="20" s="1"/>
  <c r="K2330" i="20"/>
  <c r="U2330" i="20" s="1"/>
  <c r="K2307" i="20"/>
  <c r="U2307" i="20" s="1"/>
  <c r="K2306" i="20"/>
  <c r="U2306" i="20" s="1"/>
  <c r="K2299" i="20"/>
  <c r="U2299" i="20" s="1"/>
  <c r="K2298" i="20"/>
  <c r="U2298" i="20" s="1"/>
  <c r="K2275" i="20"/>
  <c r="U2275" i="20" s="1"/>
  <c r="K2274" i="20"/>
  <c r="U2274" i="20" s="1"/>
  <c r="K2251" i="20"/>
  <c r="U2251" i="20" s="1"/>
  <c r="K2250" i="20"/>
  <c r="U2250" i="20" s="1"/>
  <c r="K2211" i="20"/>
  <c r="U2211" i="20" s="1"/>
  <c r="K2210" i="20"/>
  <c r="U2210" i="20" s="1"/>
  <c r="K2187" i="20"/>
  <c r="U2187" i="20" s="1"/>
  <c r="K2186" i="20"/>
  <c r="U2186" i="20" s="1"/>
  <c r="K2136" i="20"/>
  <c r="U2136" i="20" s="1"/>
  <c r="K2135" i="20"/>
  <c r="U2135" i="20" s="1"/>
  <c r="K2072" i="20"/>
  <c r="U2072" i="20" s="1"/>
  <c r="K2071" i="20"/>
  <c r="U2071" i="20" s="1"/>
  <c r="K2024" i="20"/>
  <c r="U2024" i="20" s="1"/>
  <c r="K2023" i="20"/>
  <c r="U2023" i="20" s="1"/>
  <c r="K1999" i="20"/>
  <c r="U1999" i="20" s="1"/>
  <c r="K2000" i="20"/>
  <c r="U2000" i="20" s="1"/>
  <c r="K1975" i="20"/>
  <c r="U1975" i="20" s="1"/>
  <c r="K1976" i="20"/>
  <c r="U1976" i="20" s="1"/>
  <c r="K1960" i="20"/>
  <c r="U1960" i="20" s="1"/>
  <c r="K1959" i="20"/>
  <c r="U1959" i="20" s="1"/>
  <c r="K1935" i="20"/>
  <c r="U1935" i="20" s="1"/>
  <c r="K1936" i="20"/>
  <c r="U1936" i="20" s="1"/>
  <c r="K1919" i="20"/>
  <c r="U1919" i="20" s="1"/>
  <c r="K1920" i="20"/>
  <c r="U1920" i="20" s="1"/>
  <c r="K1895" i="20"/>
  <c r="U1895" i="20" s="1"/>
  <c r="K1896" i="20"/>
  <c r="U1896" i="20" s="1"/>
  <c r="K1775" i="20"/>
  <c r="U1775" i="20" s="1"/>
  <c r="K1776" i="20"/>
  <c r="U1776" i="20" s="1"/>
  <c r="K1752" i="20"/>
  <c r="U1752" i="20" s="1"/>
  <c r="K1751" i="20"/>
  <c r="U1751" i="20" s="1"/>
  <c r="K1727" i="20"/>
  <c r="U1727" i="20" s="1"/>
  <c r="K1728" i="20"/>
  <c r="U1728" i="20" s="1"/>
  <c r="K1688" i="20"/>
  <c r="U1688" i="20" s="1"/>
  <c r="K1687" i="20"/>
  <c r="U1687" i="20" s="1"/>
  <c r="K1671" i="20"/>
  <c r="U1671" i="20" s="1"/>
  <c r="K1672" i="20"/>
  <c r="U1672" i="20" s="1"/>
  <c r="K1647" i="20"/>
  <c r="U1647" i="20" s="1"/>
  <c r="K1648" i="20"/>
  <c r="U1648" i="20" s="1"/>
  <c r="K1596" i="20"/>
  <c r="U1596" i="20" s="1"/>
  <c r="K1597" i="20"/>
  <c r="U1597" i="20" s="1"/>
  <c r="K1572" i="20"/>
  <c r="U1572" i="20" s="1"/>
  <c r="K1573" i="20"/>
  <c r="U1573" i="20" s="1"/>
  <c r="K1532" i="20"/>
  <c r="U1532" i="20" s="1"/>
  <c r="K1533" i="20"/>
  <c r="U1533" i="20" s="1"/>
  <c r="K1516" i="20"/>
  <c r="U1516" i="20" s="1"/>
  <c r="K1517" i="20"/>
  <c r="U1517" i="20" s="1"/>
  <c r="K1492" i="20"/>
  <c r="U1492" i="20" s="1"/>
  <c r="K1493" i="20"/>
  <c r="U1493" i="20" s="1"/>
  <c r="K1468" i="20"/>
  <c r="U1468" i="20" s="1"/>
  <c r="K1469" i="20"/>
  <c r="U1469" i="20" s="1"/>
  <c r="K1453" i="20"/>
  <c r="U1453" i="20" s="1"/>
  <c r="K1452" i="20"/>
  <c r="U1452" i="20" s="1"/>
  <c r="K1396" i="20"/>
  <c r="U1396" i="20" s="1"/>
  <c r="K1397" i="20"/>
  <c r="U1397" i="20" s="1"/>
  <c r="K1381" i="20"/>
  <c r="U1381" i="20" s="1"/>
  <c r="K1380" i="20"/>
  <c r="U1380" i="20" s="1"/>
  <c r="K1356" i="20"/>
  <c r="U1356" i="20" s="1"/>
  <c r="K1357" i="20"/>
  <c r="U1357" i="20" s="1"/>
  <c r="K1340" i="20"/>
  <c r="U1340" i="20" s="1"/>
  <c r="K1341" i="20"/>
  <c r="U1341" i="20" s="1"/>
  <c r="K1316" i="20"/>
  <c r="U1316" i="20" s="1"/>
  <c r="K1317" i="20"/>
  <c r="U1317" i="20" s="1"/>
  <c r="K1276" i="20"/>
  <c r="U1276" i="20" s="1"/>
  <c r="K1277" i="20"/>
  <c r="U1277" i="20" s="1"/>
  <c r="K1260" i="20"/>
  <c r="U1260" i="20" s="1"/>
  <c r="K1261" i="20"/>
  <c r="U1261" i="20" s="1"/>
  <c r="K1236" i="20"/>
  <c r="U1236" i="20" s="1"/>
  <c r="K1237" i="20"/>
  <c r="U1237" i="20" s="1"/>
  <c r="K1220" i="20"/>
  <c r="U1220" i="20" s="1"/>
  <c r="K1221" i="20"/>
  <c r="U1221" i="20" s="1"/>
  <c r="K1196" i="20"/>
  <c r="U1196" i="20" s="1"/>
  <c r="K1197" i="20"/>
  <c r="U1197" i="20" s="1"/>
  <c r="K1140" i="20"/>
  <c r="U1140" i="20" s="1"/>
  <c r="K1141" i="20"/>
  <c r="U1141" i="20" s="1"/>
  <c r="K1100" i="20"/>
  <c r="U1100" i="20" s="1"/>
  <c r="K1101" i="20"/>
  <c r="U1101" i="20" s="1"/>
  <c r="K1041" i="20"/>
  <c r="U1041" i="20" s="1"/>
  <c r="K1042" i="20"/>
  <c r="U1042" i="20" s="1"/>
  <c r="K1002" i="20"/>
  <c r="U1002" i="20" s="1"/>
  <c r="K1001" i="20"/>
  <c r="U1001" i="20" s="1"/>
  <c r="K970" i="20"/>
  <c r="U970" i="20" s="1"/>
  <c r="K969" i="20"/>
  <c r="U969" i="20" s="1"/>
  <c r="K954" i="20"/>
  <c r="U954" i="20" s="1"/>
  <c r="K953" i="20"/>
  <c r="U953" i="20" s="1"/>
  <c r="K906" i="20"/>
  <c r="U906" i="20" s="1"/>
  <c r="K905" i="20"/>
  <c r="U905" i="20" s="1"/>
  <c r="K890" i="20"/>
  <c r="U890" i="20" s="1"/>
  <c r="K889" i="20"/>
  <c r="U889" i="20" s="1"/>
  <c r="K858" i="20"/>
  <c r="U858" i="20" s="1"/>
  <c r="K857" i="20"/>
  <c r="U857" i="20" s="1"/>
  <c r="K833" i="20"/>
  <c r="U833" i="20" s="1"/>
  <c r="K834" i="20"/>
  <c r="U834" i="20" s="1"/>
  <c r="K810" i="20"/>
  <c r="U810" i="20" s="1"/>
  <c r="K809" i="20"/>
  <c r="U809" i="20" s="1"/>
  <c r="K793" i="20"/>
  <c r="U793" i="20" s="1"/>
  <c r="K794" i="20"/>
  <c r="U794" i="20" s="1"/>
  <c r="K730" i="20"/>
  <c r="U730" i="20" s="1"/>
  <c r="K729" i="20"/>
  <c r="U729" i="20" s="1"/>
  <c r="K706" i="20"/>
  <c r="U706" i="20" s="1"/>
  <c r="K705" i="20"/>
  <c r="U705" i="20" s="1"/>
  <c r="K689" i="20"/>
  <c r="U689" i="20" s="1"/>
  <c r="K690" i="20"/>
  <c r="U690" i="20" s="1"/>
  <c r="K665" i="20"/>
  <c r="U665" i="20" s="1"/>
  <c r="K666" i="20"/>
  <c r="U666" i="20" s="1"/>
  <c r="K642" i="20"/>
  <c r="U642" i="20" s="1"/>
  <c r="K641" i="20"/>
  <c r="U641" i="20" s="1"/>
  <c r="K586" i="20"/>
  <c r="U586" i="20" s="1"/>
  <c r="K585" i="20"/>
  <c r="U585" i="20" s="1"/>
  <c r="K532" i="20"/>
  <c r="U532" i="20" s="1"/>
  <c r="K534" i="20"/>
  <c r="U534" i="20" s="1"/>
  <c r="K533" i="20"/>
  <c r="U533" i="20" s="1"/>
  <c r="K510" i="20"/>
  <c r="U510" i="20" s="1"/>
  <c r="K511" i="20"/>
  <c r="U511" i="20" s="1"/>
  <c r="K486" i="20"/>
  <c r="U486" i="20" s="1"/>
  <c r="K487" i="20"/>
  <c r="U487" i="20" s="1"/>
  <c r="K422" i="20"/>
  <c r="U422" i="20" s="1"/>
  <c r="K423" i="20"/>
  <c r="U423" i="20" s="1"/>
  <c r="K406" i="20"/>
  <c r="U406" i="20" s="1"/>
  <c r="K407" i="20"/>
  <c r="U407" i="20" s="1"/>
  <c r="K382" i="20"/>
  <c r="U382" i="20" s="1"/>
  <c r="K383" i="20"/>
  <c r="U383" i="20" s="1"/>
  <c r="K366" i="20"/>
  <c r="U366" i="20" s="1"/>
  <c r="K367" i="20"/>
  <c r="U367" i="20" s="1"/>
  <c r="K343" i="20"/>
  <c r="U343" i="20" s="1"/>
  <c r="K342" i="20"/>
  <c r="U342" i="20" s="1"/>
  <c r="K286" i="20"/>
  <c r="U286" i="20" s="1"/>
  <c r="K287" i="20"/>
  <c r="U287" i="20" s="1"/>
  <c r="K262" i="20"/>
  <c r="U262" i="20" s="1"/>
  <c r="K263" i="20"/>
  <c r="U263" i="20" s="1"/>
  <c r="K247" i="20"/>
  <c r="U247" i="20" s="1"/>
  <c r="K246" i="20"/>
  <c r="U246" i="20" s="1"/>
  <c r="K223" i="20"/>
  <c r="U223" i="20" s="1"/>
  <c r="K222" i="20"/>
  <c r="U222" i="20" s="1"/>
  <c r="K207" i="20"/>
  <c r="U207" i="20" s="1"/>
  <c r="K206" i="20"/>
  <c r="U206" i="20" s="1"/>
  <c r="K182" i="20"/>
  <c r="U182" i="20" s="1"/>
  <c r="K183" i="20"/>
  <c r="U183" i="20" s="1"/>
  <c r="K118" i="20"/>
  <c r="U118" i="20" s="1"/>
  <c r="K119" i="20"/>
  <c r="U119" i="20" s="1"/>
  <c r="K7" i="20"/>
  <c r="U7" i="20" s="1"/>
  <c r="K6" i="20"/>
  <c r="U6" i="20" s="1"/>
  <c r="L2696" i="20"/>
  <c r="W2696" i="20" s="1"/>
  <c r="L2697" i="20"/>
  <c r="W2697" i="20" s="1"/>
  <c r="L2689" i="20"/>
  <c r="W2689" i="20" s="1"/>
  <c r="L2688" i="20"/>
  <c r="W2688" i="20" s="1"/>
  <c r="L2681" i="20"/>
  <c r="W2681" i="20" s="1"/>
  <c r="L2680" i="20"/>
  <c r="W2680" i="20" s="1"/>
  <c r="L2665" i="20"/>
  <c r="W2665" i="20" s="1"/>
  <c r="L2664" i="20"/>
  <c r="W2664" i="20" s="1"/>
  <c r="L2656" i="20"/>
  <c r="W2656" i="20" s="1"/>
  <c r="L2657" i="20"/>
  <c r="W2657" i="20" s="1"/>
  <c r="L2641" i="20"/>
  <c r="W2641" i="20" s="1"/>
  <c r="L2640" i="20"/>
  <c r="W2640" i="20" s="1"/>
  <c r="L2633" i="20"/>
  <c r="W2633" i="20" s="1"/>
  <c r="L2632" i="20"/>
  <c r="W2632" i="20" s="1"/>
  <c r="L2624" i="20"/>
  <c r="W2624" i="20" s="1"/>
  <c r="L2625" i="20"/>
  <c r="W2625" i="20" s="1"/>
  <c r="L2617" i="20"/>
  <c r="W2617" i="20" s="1"/>
  <c r="L2616" i="20"/>
  <c r="W2616" i="20" s="1"/>
  <c r="L2609" i="20"/>
  <c r="W2609" i="20" s="1"/>
  <c r="L2608" i="20"/>
  <c r="W2608" i="20" s="1"/>
  <c r="L2601" i="20"/>
  <c r="W2601" i="20" s="1"/>
  <c r="L2600" i="20"/>
  <c r="W2600" i="20" s="1"/>
  <c r="L2585" i="20"/>
  <c r="W2585" i="20" s="1"/>
  <c r="L2584" i="20"/>
  <c r="W2584" i="20" s="1"/>
  <c r="L2576" i="20"/>
  <c r="W2576" i="20" s="1"/>
  <c r="L2577" i="20"/>
  <c r="W2577" i="20" s="1"/>
  <c r="L2569" i="20"/>
  <c r="W2569" i="20" s="1"/>
  <c r="L2568" i="20"/>
  <c r="W2568" i="20" s="1"/>
  <c r="L2560" i="20"/>
  <c r="W2560" i="20" s="1"/>
  <c r="L2561" i="20"/>
  <c r="W2561" i="20" s="1"/>
  <c r="L2552" i="20"/>
  <c r="W2552" i="20" s="1"/>
  <c r="L2553" i="20"/>
  <c r="W2553" i="20" s="1"/>
  <c r="L2536" i="20"/>
  <c r="W2536" i="20" s="1"/>
  <c r="L2537" i="20"/>
  <c r="W2537" i="20" s="1"/>
  <c r="L2520" i="20"/>
  <c r="W2520" i="20" s="1"/>
  <c r="L2521" i="20"/>
  <c r="W2521" i="20" s="1"/>
  <c r="L2513" i="20"/>
  <c r="W2513" i="20" s="1"/>
  <c r="L2512" i="20"/>
  <c r="W2512" i="20" s="1"/>
  <c r="L2504" i="20"/>
  <c r="W2504" i="20" s="1"/>
  <c r="L2505" i="20"/>
  <c r="W2505" i="20" s="1"/>
  <c r="L2488" i="20"/>
  <c r="W2488" i="20" s="1"/>
  <c r="L2489" i="20"/>
  <c r="W2489" i="20" s="1"/>
  <c r="L2480" i="20"/>
  <c r="W2480" i="20" s="1"/>
  <c r="L2481" i="20"/>
  <c r="W2481" i="20" s="1"/>
  <c r="L2448" i="20"/>
  <c r="W2448" i="20" s="1"/>
  <c r="L2449" i="20"/>
  <c r="W2449" i="20" s="1"/>
  <c r="L2441" i="20"/>
  <c r="W2441" i="20" s="1"/>
  <c r="L2440" i="20"/>
  <c r="W2440" i="20" s="1"/>
  <c r="L2425" i="20"/>
  <c r="W2425" i="20" s="1"/>
  <c r="L2424" i="20"/>
  <c r="W2424" i="20" s="1"/>
  <c r="L2408" i="20"/>
  <c r="W2408" i="20" s="1"/>
  <c r="L2409" i="20"/>
  <c r="W2409" i="20" s="1"/>
  <c r="L2401" i="20"/>
  <c r="W2401" i="20" s="1"/>
  <c r="L2400" i="20"/>
  <c r="W2400" i="20" s="1"/>
  <c r="L2393" i="20"/>
  <c r="W2393" i="20" s="1"/>
  <c r="L2392" i="20"/>
  <c r="W2392" i="20" s="1"/>
  <c r="L2385" i="20"/>
  <c r="W2385" i="20" s="1"/>
  <c r="L2384" i="20"/>
  <c r="W2384" i="20" s="1"/>
  <c r="L2377" i="20"/>
  <c r="W2377" i="20" s="1"/>
  <c r="L2376" i="20"/>
  <c r="W2376" i="20" s="1"/>
  <c r="L2369" i="20"/>
  <c r="W2369" i="20" s="1"/>
  <c r="L2368" i="20"/>
  <c r="W2368" i="20" s="1"/>
  <c r="L2361" i="20"/>
  <c r="W2361" i="20" s="1"/>
  <c r="L2360" i="20"/>
  <c r="W2360" i="20" s="1"/>
  <c r="L2352" i="20"/>
  <c r="W2352" i="20" s="1"/>
  <c r="L2353" i="20"/>
  <c r="W2353" i="20" s="1"/>
  <c r="L2344" i="20"/>
  <c r="W2344" i="20" s="1"/>
  <c r="L2345" i="20"/>
  <c r="W2345" i="20" s="1"/>
  <c r="L2336" i="20"/>
  <c r="W2336" i="20" s="1"/>
  <c r="L2337" i="20"/>
  <c r="W2337" i="20" s="1"/>
  <c r="L2328" i="20"/>
  <c r="W2328" i="20" s="1"/>
  <c r="L2329" i="20"/>
  <c r="W2329" i="20" s="1"/>
  <c r="L2312" i="20"/>
  <c r="W2312" i="20" s="1"/>
  <c r="L2313" i="20"/>
  <c r="W2313" i="20" s="1"/>
  <c r="L2281" i="20"/>
  <c r="W2281" i="20" s="1"/>
  <c r="L2280" i="20"/>
  <c r="W2280" i="20" s="1"/>
  <c r="L2273" i="20"/>
  <c r="W2273" i="20" s="1"/>
  <c r="L2272" i="20"/>
  <c r="W2272" i="20" s="1"/>
  <c r="L2256" i="20"/>
  <c r="W2256" i="20" s="1"/>
  <c r="L2257" i="20"/>
  <c r="W2257" i="20" s="1"/>
  <c r="L2248" i="20"/>
  <c r="W2248" i="20" s="1"/>
  <c r="L2249" i="20"/>
  <c r="W2249" i="20" s="1"/>
  <c r="L2241" i="20"/>
  <c r="W2241" i="20" s="1"/>
  <c r="L2240" i="20"/>
  <c r="W2240" i="20" s="1"/>
  <c r="L2233" i="20"/>
  <c r="W2233" i="20" s="1"/>
  <c r="L2232" i="20"/>
  <c r="W2232" i="20" s="1"/>
  <c r="L2216" i="20"/>
  <c r="W2216" i="20" s="1"/>
  <c r="L2217" i="20"/>
  <c r="W2217" i="20" s="1"/>
  <c r="L2126" i="20"/>
  <c r="W2126" i="20" s="1"/>
  <c r="L2125" i="20"/>
  <c r="W2125" i="20" s="1"/>
  <c r="L2118" i="20"/>
  <c r="W2118" i="20" s="1"/>
  <c r="L2117" i="20"/>
  <c r="W2117" i="20" s="1"/>
  <c r="L2109" i="20"/>
  <c r="W2109" i="20" s="1"/>
  <c r="L2110" i="20"/>
  <c r="W2110" i="20" s="1"/>
  <c r="L2093" i="20"/>
  <c r="W2093" i="20" s="1"/>
  <c r="L2094" i="20"/>
  <c r="W2094" i="20" s="1"/>
  <c r="L2086" i="20"/>
  <c r="W2086" i="20" s="1"/>
  <c r="L2085" i="20"/>
  <c r="W2085" i="20" s="1"/>
  <c r="L2078" i="20"/>
  <c r="W2078" i="20" s="1"/>
  <c r="L2077" i="20"/>
  <c r="W2077" i="20" s="1"/>
  <c r="L2061" i="20"/>
  <c r="W2061" i="20" s="1"/>
  <c r="L2062" i="20"/>
  <c r="W2062" i="20" s="1"/>
  <c r="L2046" i="20"/>
  <c r="W2046" i="20" s="1"/>
  <c r="L2045" i="20"/>
  <c r="W2045" i="20" s="1"/>
  <c r="L2021" i="20"/>
  <c r="W2021" i="20" s="1"/>
  <c r="L2022" i="20"/>
  <c r="W2022" i="20" s="1"/>
  <c r="L2005" i="20"/>
  <c r="W2005" i="20" s="1"/>
  <c r="L2006" i="20"/>
  <c r="W2006" i="20" s="1"/>
  <c r="L1998" i="20"/>
  <c r="W1998" i="20" s="1"/>
  <c r="L1997" i="20"/>
  <c r="W1997" i="20" s="1"/>
  <c r="L1973" i="20"/>
  <c r="W1973" i="20" s="1"/>
  <c r="L1974" i="20"/>
  <c r="W1974" i="20" s="1"/>
  <c r="L1957" i="20"/>
  <c r="W1957" i="20" s="1"/>
  <c r="L1958" i="20"/>
  <c r="W1958" i="20" s="1"/>
  <c r="L1941" i="20"/>
  <c r="W1941" i="20" s="1"/>
  <c r="L1942" i="20"/>
  <c r="W1942" i="20" s="1"/>
  <c r="L1933" i="20"/>
  <c r="W1933" i="20" s="1"/>
  <c r="L1934" i="20"/>
  <c r="W1934" i="20" s="1"/>
  <c r="L1925" i="20"/>
  <c r="W1925" i="20" s="1"/>
  <c r="L1926" i="20"/>
  <c r="W1926" i="20" s="1"/>
  <c r="L1917" i="20"/>
  <c r="W1917" i="20" s="1"/>
  <c r="L1918" i="20"/>
  <c r="W1918" i="20" s="1"/>
  <c r="L1909" i="20"/>
  <c r="W1909" i="20" s="1"/>
  <c r="L1910" i="20"/>
  <c r="W1910" i="20" s="1"/>
  <c r="L1901" i="20"/>
  <c r="W1901" i="20" s="1"/>
  <c r="L1902" i="20"/>
  <c r="W1902" i="20" s="1"/>
  <c r="L1885" i="20"/>
  <c r="W1885" i="20" s="1"/>
  <c r="L1886" i="20"/>
  <c r="W1886" i="20" s="1"/>
  <c r="L1869" i="20"/>
  <c r="W1869" i="20" s="1"/>
  <c r="L1870" i="20"/>
  <c r="W1870" i="20" s="1"/>
  <c r="L1861" i="20"/>
  <c r="W1861" i="20" s="1"/>
  <c r="L1862" i="20"/>
  <c r="W1862" i="20" s="1"/>
  <c r="L1853" i="20"/>
  <c r="W1853" i="20" s="1"/>
  <c r="L1854" i="20"/>
  <c r="W1854" i="20" s="1"/>
  <c r="L1845" i="20"/>
  <c r="W1845" i="20" s="1"/>
  <c r="L1846" i="20"/>
  <c r="W1846" i="20" s="1"/>
  <c r="L1829" i="20"/>
  <c r="W1829" i="20" s="1"/>
  <c r="L1830" i="20"/>
  <c r="W1830" i="20" s="1"/>
  <c r="L1821" i="20"/>
  <c r="W1821" i="20" s="1"/>
  <c r="L1822" i="20"/>
  <c r="W1822" i="20" s="1"/>
  <c r="L1805" i="20"/>
  <c r="W1805" i="20" s="1"/>
  <c r="L1806" i="20"/>
  <c r="W1806" i="20" s="1"/>
  <c r="L1789" i="20"/>
  <c r="W1789" i="20" s="1"/>
  <c r="L1790" i="20"/>
  <c r="W1790" i="20" s="1"/>
  <c r="L1781" i="20"/>
  <c r="W1781" i="20" s="1"/>
  <c r="L1782" i="20"/>
  <c r="W1782" i="20" s="1"/>
  <c r="L1757" i="20"/>
  <c r="W1757" i="20" s="1"/>
  <c r="L1758" i="20"/>
  <c r="W1758" i="20" s="1"/>
  <c r="L1734" i="20"/>
  <c r="W1734" i="20" s="1"/>
  <c r="L1733" i="20"/>
  <c r="W1733" i="20" s="1"/>
  <c r="L1725" i="20"/>
  <c r="W1725" i="20" s="1"/>
  <c r="L1726" i="20"/>
  <c r="W1726" i="20" s="1"/>
  <c r="L1709" i="20"/>
  <c r="W1709" i="20" s="1"/>
  <c r="L1710" i="20"/>
  <c r="W1710" i="20" s="1"/>
  <c r="L1702" i="20"/>
  <c r="W1702" i="20" s="1"/>
  <c r="L1701" i="20"/>
  <c r="W1701" i="20" s="1"/>
  <c r="L1693" i="20"/>
  <c r="W1693" i="20" s="1"/>
  <c r="L1694" i="20"/>
  <c r="W1694" i="20" s="1"/>
  <c r="L1686" i="20"/>
  <c r="W1686" i="20" s="1"/>
  <c r="L1685" i="20"/>
  <c r="W1685" i="20" s="1"/>
  <c r="L1662" i="20"/>
  <c r="W1662" i="20" s="1"/>
  <c r="L1661" i="20"/>
  <c r="W1661" i="20" s="1"/>
  <c r="L1646" i="20"/>
  <c r="W1646" i="20" s="1"/>
  <c r="L1645" i="20"/>
  <c r="W1645" i="20" s="1"/>
  <c r="L1625" i="20"/>
  <c r="W1625" i="20" s="1"/>
  <c r="L1627" i="20"/>
  <c r="W1627" i="20" s="1"/>
  <c r="L1626" i="20"/>
  <c r="W1626" i="20" s="1"/>
  <c r="L1613" i="20"/>
  <c r="W1613" i="20" s="1"/>
  <c r="L1614" i="20"/>
  <c r="W1614" i="20" s="1"/>
  <c r="L1615" i="20"/>
  <c r="W1615" i="20" s="1"/>
  <c r="L1603" i="20"/>
  <c r="W1603" i="20" s="1"/>
  <c r="L1602" i="20"/>
  <c r="W1602" i="20" s="1"/>
  <c r="L1594" i="20"/>
  <c r="W1594" i="20" s="1"/>
  <c r="L1595" i="20"/>
  <c r="W1595" i="20" s="1"/>
  <c r="L1586" i="20"/>
  <c r="W1586" i="20" s="1"/>
  <c r="L1587" i="20"/>
  <c r="W1587" i="20" s="1"/>
  <c r="L1570" i="20"/>
  <c r="W1570" i="20" s="1"/>
  <c r="L1571" i="20"/>
  <c r="W1571" i="20" s="1"/>
  <c r="L1563" i="20"/>
  <c r="W1563" i="20" s="1"/>
  <c r="L1562" i="20"/>
  <c r="W1562" i="20" s="1"/>
  <c r="L1546" i="20"/>
  <c r="W1546" i="20" s="1"/>
  <c r="L1547" i="20"/>
  <c r="W1547" i="20" s="1"/>
  <c r="L1531" i="20"/>
  <c r="W1531" i="20" s="1"/>
  <c r="L1530" i="20"/>
  <c r="W1530" i="20" s="1"/>
  <c r="L1522" i="20"/>
  <c r="W1522" i="20" s="1"/>
  <c r="L1523" i="20"/>
  <c r="W1523" i="20" s="1"/>
  <c r="L1515" i="20"/>
  <c r="W1515" i="20" s="1"/>
  <c r="L1514" i="20"/>
  <c r="W1514" i="20" s="1"/>
  <c r="L1475" i="20"/>
  <c r="W1475" i="20" s="1"/>
  <c r="L1474" i="20"/>
  <c r="W1474" i="20" s="1"/>
  <c r="L1466" i="20"/>
  <c r="W1466" i="20" s="1"/>
  <c r="L1467" i="20"/>
  <c r="W1467" i="20" s="1"/>
  <c r="L1450" i="20"/>
  <c r="W1450" i="20" s="1"/>
  <c r="L1451" i="20"/>
  <c r="W1451" i="20" s="1"/>
  <c r="L1435" i="20"/>
  <c r="W1435" i="20" s="1"/>
  <c r="L1434" i="20"/>
  <c r="W1434" i="20" s="1"/>
  <c r="L1418" i="20"/>
  <c r="W1418" i="20" s="1"/>
  <c r="L1419" i="20"/>
  <c r="W1419" i="20" s="1"/>
  <c r="L1386" i="20"/>
  <c r="W1386" i="20" s="1"/>
  <c r="L1387" i="20"/>
  <c r="W1387" i="20" s="1"/>
  <c r="L1379" i="20"/>
  <c r="W1379" i="20" s="1"/>
  <c r="L1378" i="20"/>
  <c r="W1378" i="20" s="1"/>
  <c r="L1355" i="20"/>
  <c r="W1355" i="20" s="1"/>
  <c r="L1354" i="20"/>
  <c r="W1354" i="20" s="1"/>
  <c r="L1346" i="20"/>
  <c r="W1346" i="20" s="1"/>
  <c r="L1347" i="20"/>
  <c r="W1347" i="20" s="1"/>
  <c r="L1322" i="20"/>
  <c r="W1322" i="20" s="1"/>
  <c r="L1323" i="20"/>
  <c r="W1323" i="20" s="1"/>
  <c r="L1307" i="20"/>
  <c r="W1307" i="20" s="1"/>
  <c r="L1306" i="20"/>
  <c r="W1306" i="20" s="1"/>
  <c r="L1298" i="20"/>
  <c r="W1298" i="20" s="1"/>
  <c r="L1299" i="20"/>
  <c r="W1299" i="20" s="1"/>
  <c r="L1290" i="20"/>
  <c r="W1290" i="20" s="1"/>
  <c r="L1291" i="20"/>
  <c r="W1291" i="20" s="1"/>
  <c r="L1266" i="20"/>
  <c r="W1266" i="20" s="1"/>
  <c r="L1267" i="20"/>
  <c r="W1267" i="20" s="1"/>
  <c r="L1258" i="20"/>
  <c r="W1258" i="20" s="1"/>
  <c r="L1259" i="20"/>
  <c r="W1259" i="20" s="1"/>
  <c r="L1250" i="20"/>
  <c r="W1250" i="20" s="1"/>
  <c r="L1251" i="20"/>
  <c r="W1251" i="20" s="1"/>
  <c r="L1243" i="20"/>
  <c r="W1243" i="20" s="1"/>
  <c r="L1242" i="20"/>
  <c r="W1242" i="20" s="1"/>
  <c r="L1234" i="20"/>
  <c r="W1234" i="20" s="1"/>
  <c r="L1235" i="20"/>
  <c r="W1235" i="20" s="1"/>
  <c r="L1226" i="20"/>
  <c r="W1226" i="20" s="1"/>
  <c r="L1227" i="20"/>
  <c r="W1227" i="20" s="1"/>
  <c r="L1219" i="20"/>
  <c r="W1219" i="20" s="1"/>
  <c r="L1218" i="20"/>
  <c r="W1218" i="20" s="1"/>
  <c r="L1202" i="20"/>
  <c r="W1202" i="20" s="1"/>
  <c r="L1203" i="20"/>
  <c r="W1203" i="20" s="1"/>
  <c r="L1195" i="20"/>
  <c r="W1195" i="20" s="1"/>
  <c r="L1194" i="20"/>
  <c r="W1194" i="20" s="1"/>
  <c r="L1187" i="20"/>
  <c r="W1187" i="20" s="1"/>
  <c r="L1186" i="20"/>
  <c r="W1186" i="20" s="1"/>
  <c r="L1163" i="20"/>
  <c r="W1163" i="20" s="1"/>
  <c r="L1162" i="20"/>
  <c r="W1162" i="20" s="1"/>
  <c r="L1154" i="20"/>
  <c r="W1154" i="20" s="1"/>
  <c r="L1155" i="20"/>
  <c r="W1155" i="20" s="1"/>
  <c r="L1139" i="20"/>
  <c r="W1139" i="20" s="1"/>
  <c r="L1138" i="20"/>
  <c r="W1138" i="20" s="1"/>
  <c r="L1123" i="20"/>
  <c r="W1123" i="20" s="1"/>
  <c r="L1122" i="20"/>
  <c r="W1122" i="20" s="1"/>
  <c r="L1106" i="20"/>
  <c r="W1106" i="20" s="1"/>
  <c r="L1107" i="20"/>
  <c r="W1107" i="20" s="1"/>
  <c r="L1091" i="20"/>
  <c r="W1091" i="20" s="1"/>
  <c r="L1090" i="20"/>
  <c r="W1090" i="20" s="1"/>
  <c r="L1089" i="20"/>
  <c r="W1089" i="20" s="1"/>
  <c r="L1056" i="20"/>
  <c r="W1056" i="20" s="1"/>
  <c r="L1055" i="20"/>
  <c r="W1055" i="20" s="1"/>
  <c r="L1039" i="20"/>
  <c r="W1039" i="20" s="1"/>
  <c r="L1040" i="20"/>
  <c r="W1040" i="20" s="1"/>
  <c r="L1023" i="20"/>
  <c r="W1023" i="20" s="1"/>
  <c r="L1024" i="20"/>
  <c r="W1024" i="20" s="1"/>
  <c r="L1016" i="20"/>
  <c r="W1016" i="20" s="1"/>
  <c r="L1015" i="20"/>
  <c r="W1015" i="20" s="1"/>
  <c r="L999" i="20"/>
  <c r="W999" i="20" s="1"/>
  <c r="L1000" i="20"/>
  <c r="W1000" i="20" s="1"/>
  <c r="L992" i="20"/>
  <c r="W992" i="20" s="1"/>
  <c r="L991" i="20"/>
  <c r="W991" i="20" s="1"/>
  <c r="L984" i="20"/>
  <c r="W984" i="20" s="1"/>
  <c r="L983" i="20"/>
  <c r="W983" i="20" s="1"/>
  <c r="L975" i="20"/>
  <c r="W975" i="20" s="1"/>
  <c r="L976" i="20"/>
  <c r="W976" i="20" s="1"/>
  <c r="L967" i="20"/>
  <c r="W967" i="20" s="1"/>
  <c r="L968" i="20"/>
  <c r="W968" i="20" s="1"/>
  <c r="L951" i="20"/>
  <c r="W951" i="20" s="1"/>
  <c r="L952" i="20"/>
  <c r="W952" i="20" s="1"/>
  <c r="L927" i="20"/>
  <c r="W927" i="20" s="1"/>
  <c r="L928" i="20"/>
  <c r="W928" i="20" s="1"/>
  <c r="L919" i="20"/>
  <c r="W919" i="20" s="1"/>
  <c r="L920" i="20"/>
  <c r="W920" i="20" s="1"/>
  <c r="L911" i="20"/>
  <c r="W911" i="20" s="1"/>
  <c r="L912" i="20"/>
  <c r="W912" i="20" s="1"/>
  <c r="L903" i="20"/>
  <c r="W903" i="20" s="1"/>
  <c r="L904" i="20"/>
  <c r="W904" i="20" s="1"/>
  <c r="L888" i="20"/>
  <c r="W888" i="20" s="1"/>
  <c r="L887" i="20"/>
  <c r="W887" i="20" s="1"/>
  <c r="L864" i="20"/>
  <c r="W864" i="20" s="1"/>
  <c r="L863" i="20"/>
  <c r="W863" i="20" s="1"/>
  <c r="L856" i="20"/>
  <c r="W856" i="20" s="1"/>
  <c r="L855" i="20"/>
  <c r="W855" i="20" s="1"/>
  <c r="L847" i="20"/>
  <c r="W847" i="20" s="1"/>
  <c r="L848" i="20"/>
  <c r="W848" i="20" s="1"/>
  <c r="L815" i="20"/>
  <c r="W815" i="20" s="1"/>
  <c r="L816" i="20"/>
  <c r="W816" i="20" s="1"/>
  <c r="L799" i="20"/>
  <c r="W799" i="20" s="1"/>
  <c r="L800" i="20"/>
  <c r="W800" i="20" s="1"/>
  <c r="L776" i="20"/>
  <c r="W776" i="20" s="1"/>
  <c r="L775" i="20"/>
  <c r="W775" i="20" s="1"/>
  <c r="L767" i="20"/>
  <c r="W767" i="20" s="1"/>
  <c r="L768" i="20"/>
  <c r="W768" i="20" s="1"/>
  <c r="L760" i="20"/>
  <c r="W760" i="20" s="1"/>
  <c r="L759" i="20"/>
  <c r="W759" i="20" s="1"/>
  <c r="L743" i="20"/>
  <c r="W743" i="20" s="1"/>
  <c r="L744" i="20"/>
  <c r="W744" i="20" s="1"/>
  <c r="L736" i="20"/>
  <c r="W736" i="20" s="1"/>
  <c r="L735" i="20"/>
  <c r="W735" i="20" s="1"/>
  <c r="L727" i="20"/>
  <c r="W727" i="20" s="1"/>
  <c r="L728" i="20"/>
  <c r="W728" i="20" s="1"/>
  <c r="L719" i="20"/>
  <c r="W719" i="20" s="1"/>
  <c r="L720" i="20"/>
  <c r="W720" i="20" s="1"/>
  <c r="L712" i="20"/>
  <c r="W712" i="20" s="1"/>
  <c r="L711" i="20"/>
  <c r="W711" i="20" s="1"/>
  <c r="L703" i="20"/>
  <c r="W703" i="20" s="1"/>
  <c r="L704" i="20"/>
  <c r="W704" i="20" s="1"/>
  <c r="L688" i="20"/>
  <c r="W688" i="20" s="1"/>
  <c r="L687" i="20"/>
  <c r="W687" i="20" s="1"/>
  <c r="L663" i="20"/>
  <c r="W663" i="20" s="1"/>
  <c r="L664" i="20"/>
  <c r="W664" i="20" s="1"/>
  <c r="L655" i="20"/>
  <c r="W655" i="20" s="1"/>
  <c r="L656" i="20"/>
  <c r="W656" i="20" s="1"/>
  <c r="L648" i="20"/>
  <c r="W648" i="20" s="1"/>
  <c r="L647" i="20"/>
  <c r="W647" i="20" s="1"/>
  <c r="L640" i="20"/>
  <c r="W640" i="20" s="1"/>
  <c r="L639" i="20"/>
  <c r="W639" i="20" s="1"/>
  <c r="L631" i="20"/>
  <c r="W631" i="20" s="1"/>
  <c r="L632" i="20"/>
  <c r="W632" i="20" s="1"/>
  <c r="L616" i="20"/>
  <c r="W616" i="20" s="1"/>
  <c r="L615" i="20"/>
  <c r="W615" i="20" s="1"/>
  <c r="L599" i="20"/>
  <c r="W599" i="20" s="1"/>
  <c r="L600" i="20"/>
  <c r="W600" i="20" s="1"/>
  <c r="L583" i="20"/>
  <c r="W583" i="20" s="1"/>
  <c r="L584" i="20"/>
  <c r="W584" i="20" s="1"/>
  <c r="L575" i="20"/>
  <c r="W575" i="20" s="1"/>
  <c r="L576" i="20"/>
  <c r="W576" i="20" s="1"/>
  <c r="L568" i="20"/>
  <c r="W568" i="20" s="1"/>
  <c r="L567" i="20"/>
  <c r="W567" i="20" s="1"/>
  <c r="L559" i="20"/>
  <c r="W559" i="20" s="1"/>
  <c r="L560" i="20"/>
  <c r="W560" i="20" s="1"/>
  <c r="L551" i="20"/>
  <c r="W551" i="20" s="1"/>
  <c r="L552" i="20"/>
  <c r="W552" i="20" s="1"/>
  <c r="L493" i="20"/>
  <c r="W493" i="20" s="1"/>
  <c r="L492" i="20"/>
  <c r="W492" i="20" s="1"/>
  <c r="L477" i="20"/>
  <c r="W477" i="20" s="1"/>
  <c r="L476" i="20"/>
  <c r="W476" i="20" s="1"/>
  <c r="L436" i="20"/>
  <c r="W436" i="20" s="1"/>
  <c r="L437" i="20"/>
  <c r="W437" i="20" s="1"/>
  <c r="L428" i="20"/>
  <c r="W428" i="20" s="1"/>
  <c r="L429" i="20"/>
  <c r="W429" i="20" s="1"/>
  <c r="L413" i="20"/>
  <c r="W413" i="20" s="1"/>
  <c r="L412" i="20"/>
  <c r="W412" i="20" s="1"/>
  <c r="L404" i="20"/>
  <c r="W404" i="20" s="1"/>
  <c r="L405" i="20"/>
  <c r="W405" i="20" s="1"/>
  <c r="L397" i="20"/>
  <c r="W397" i="20" s="1"/>
  <c r="L396" i="20"/>
  <c r="W396" i="20" s="1"/>
  <c r="L389" i="20"/>
  <c r="W389" i="20" s="1"/>
  <c r="L388" i="20"/>
  <c r="W388" i="20" s="1"/>
  <c r="L381" i="20"/>
  <c r="W381" i="20" s="1"/>
  <c r="L380" i="20"/>
  <c r="W380" i="20" s="1"/>
  <c r="L373" i="20"/>
  <c r="W373" i="20" s="1"/>
  <c r="L372" i="20"/>
  <c r="W372" i="20" s="1"/>
  <c r="L357" i="20"/>
  <c r="W357" i="20" s="1"/>
  <c r="L356" i="20"/>
  <c r="W356" i="20" s="1"/>
  <c r="L349" i="20"/>
  <c r="W349" i="20" s="1"/>
  <c r="L348" i="20"/>
  <c r="W348" i="20" s="1"/>
  <c r="L333" i="20"/>
  <c r="W333" i="20" s="1"/>
  <c r="L332" i="20"/>
  <c r="W332" i="20" s="1"/>
  <c r="L325" i="20"/>
  <c r="W325" i="20" s="1"/>
  <c r="L324" i="20"/>
  <c r="W324" i="20" s="1"/>
  <c r="L317" i="20"/>
  <c r="W317" i="20" s="1"/>
  <c r="L316" i="20"/>
  <c r="W316" i="20" s="1"/>
  <c r="L309" i="20"/>
  <c r="W309" i="20" s="1"/>
  <c r="L308" i="20"/>
  <c r="W308" i="20" s="1"/>
  <c r="L301" i="20"/>
  <c r="W301" i="20" s="1"/>
  <c r="L300" i="20"/>
  <c r="W300" i="20" s="1"/>
  <c r="L285" i="20"/>
  <c r="W285" i="20" s="1"/>
  <c r="L284" i="20"/>
  <c r="W284" i="20" s="1"/>
  <c r="L277" i="20"/>
  <c r="W277" i="20" s="1"/>
  <c r="L276" i="20"/>
  <c r="W276" i="20" s="1"/>
  <c r="L269" i="20"/>
  <c r="W269" i="20" s="1"/>
  <c r="L268" i="20"/>
  <c r="W268" i="20" s="1"/>
  <c r="L261" i="20"/>
  <c r="W261" i="20" s="1"/>
  <c r="L260" i="20"/>
  <c r="W260" i="20" s="1"/>
  <c r="L253" i="20"/>
  <c r="W253" i="20" s="1"/>
  <c r="L252" i="20"/>
  <c r="W252" i="20" s="1"/>
  <c r="L245" i="20"/>
  <c r="W245" i="20" s="1"/>
  <c r="L244" i="20"/>
  <c r="W244" i="20" s="1"/>
  <c r="L229" i="20"/>
  <c r="W229" i="20" s="1"/>
  <c r="L228" i="20"/>
  <c r="W228" i="20" s="1"/>
  <c r="L205" i="20"/>
  <c r="W205" i="20" s="1"/>
  <c r="L204" i="20"/>
  <c r="W204" i="20" s="1"/>
  <c r="L197" i="20"/>
  <c r="W197" i="20" s="1"/>
  <c r="L196" i="20"/>
  <c r="W196" i="20" s="1"/>
  <c r="L189" i="20"/>
  <c r="W189" i="20" s="1"/>
  <c r="L188" i="20"/>
  <c r="W188" i="20" s="1"/>
  <c r="L172" i="20"/>
  <c r="W172" i="20" s="1"/>
  <c r="L173" i="20"/>
  <c r="W173" i="20" s="1"/>
  <c r="L165" i="20"/>
  <c r="W165" i="20" s="1"/>
  <c r="L164" i="20"/>
  <c r="W164" i="20" s="1"/>
  <c r="L156" i="20"/>
  <c r="W156" i="20" s="1"/>
  <c r="L157" i="20"/>
  <c r="W157" i="20" s="1"/>
  <c r="L140" i="20"/>
  <c r="W140" i="20" s="1"/>
  <c r="L141" i="20"/>
  <c r="W141" i="20" s="1"/>
  <c r="L133" i="20"/>
  <c r="W133" i="20" s="1"/>
  <c r="L132" i="20"/>
  <c r="W132" i="20" s="1"/>
  <c r="L124" i="20"/>
  <c r="W124" i="20" s="1"/>
  <c r="L125" i="20"/>
  <c r="W125" i="20" s="1"/>
  <c r="L117" i="20"/>
  <c r="W117" i="20" s="1"/>
  <c r="L116" i="20"/>
  <c r="W116" i="20" s="1"/>
  <c r="L108" i="20"/>
  <c r="W108" i="20" s="1"/>
  <c r="L109" i="20"/>
  <c r="W109" i="20" s="1"/>
  <c r="L92" i="20"/>
  <c r="W92" i="20" s="1"/>
  <c r="L93" i="20"/>
  <c r="W93" i="20" s="1"/>
  <c r="L84" i="20"/>
  <c r="W84" i="20" s="1"/>
  <c r="L85" i="20"/>
  <c r="W85" i="20" s="1"/>
  <c r="L76" i="20"/>
  <c r="W76" i="20" s="1"/>
  <c r="L77" i="20"/>
  <c r="W77" i="20" s="1"/>
  <c r="L60" i="20"/>
  <c r="W60" i="20" s="1"/>
  <c r="L61" i="20"/>
  <c r="W61" i="20" s="1"/>
  <c r="L52" i="20"/>
  <c r="W52" i="20" s="1"/>
  <c r="L53" i="20"/>
  <c r="W53" i="20" s="1"/>
  <c r="L45" i="20"/>
  <c r="W45" i="20" s="1"/>
  <c r="L44" i="20"/>
  <c r="W44" i="20" s="1"/>
  <c r="L28" i="20"/>
  <c r="W28" i="20" s="1"/>
  <c r="L29" i="20"/>
  <c r="W29" i="20" s="1"/>
  <c r="L4" i="20"/>
  <c r="W4" i="20" s="1"/>
  <c r="L5" i="20"/>
  <c r="W5" i="20" s="1"/>
  <c r="L2694" i="20"/>
  <c r="W2694" i="20" s="1"/>
  <c r="L2695" i="20"/>
  <c r="W2695" i="20" s="1"/>
  <c r="L2598" i="20"/>
  <c r="W2598" i="20" s="1"/>
  <c r="L2599" i="20"/>
  <c r="W2599" i="20" s="1"/>
  <c r="L2559" i="20"/>
  <c r="W2559" i="20" s="1"/>
  <c r="L2558" i="20"/>
  <c r="W2558" i="20" s="1"/>
  <c r="L2502" i="20"/>
  <c r="W2502" i="20" s="1"/>
  <c r="L2503" i="20"/>
  <c r="W2503" i="20" s="1"/>
  <c r="L2463" i="20"/>
  <c r="W2463" i="20" s="1"/>
  <c r="L2462" i="20"/>
  <c r="W2462" i="20" s="1"/>
  <c r="L2318" i="20"/>
  <c r="W2318" i="20" s="1"/>
  <c r="L2319" i="20"/>
  <c r="W2319" i="20" s="1"/>
  <c r="L2279" i="20"/>
  <c r="W2279" i="20" s="1"/>
  <c r="L2278" i="20"/>
  <c r="W2278" i="20" s="1"/>
  <c r="L2255" i="20"/>
  <c r="W2255" i="20" s="1"/>
  <c r="L2254" i="20"/>
  <c r="W2254" i="20" s="1"/>
  <c r="L2214" i="20"/>
  <c r="W2214" i="20" s="1"/>
  <c r="L2215" i="20"/>
  <c r="W2215" i="20" s="1"/>
  <c r="L2115" i="20"/>
  <c r="W2115" i="20" s="1"/>
  <c r="L2116" i="20"/>
  <c r="W2116" i="20" s="1"/>
  <c r="L2076" i="20"/>
  <c r="W2076" i="20" s="1"/>
  <c r="L2075" i="20"/>
  <c r="W2075" i="20" s="1"/>
  <c r="L2036" i="20"/>
  <c r="W2036" i="20" s="1"/>
  <c r="L2035" i="20"/>
  <c r="W2035" i="20" s="1"/>
  <c r="L2003" i="20"/>
  <c r="W2003" i="20" s="1"/>
  <c r="L2004" i="20"/>
  <c r="W2004" i="20" s="1"/>
  <c r="L1964" i="20"/>
  <c r="W1964" i="20" s="1"/>
  <c r="L1963" i="20"/>
  <c r="W1963" i="20" s="1"/>
  <c r="L1916" i="20"/>
  <c r="W1916" i="20" s="1"/>
  <c r="L1915" i="20"/>
  <c r="W1915" i="20" s="1"/>
  <c r="L1875" i="20"/>
  <c r="W1875" i="20" s="1"/>
  <c r="L1876" i="20"/>
  <c r="W1876" i="20" s="1"/>
  <c r="L1835" i="20"/>
  <c r="W1835" i="20" s="1"/>
  <c r="L1836" i="20"/>
  <c r="W1836" i="20" s="1"/>
  <c r="L1803" i="20"/>
  <c r="W1803" i="20" s="1"/>
  <c r="L1804" i="20"/>
  <c r="W1804" i="20" s="1"/>
  <c r="L1779" i="20"/>
  <c r="W1779" i="20" s="1"/>
  <c r="L1780" i="20"/>
  <c r="W1780" i="20" s="1"/>
  <c r="L1644" i="20"/>
  <c r="W1644" i="20" s="1"/>
  <c r="L1643" i="20"/>
  <c r="W1643" i="20" s="1"/>
  <c r="L1592" i="20"/>
  <c r="W1592" i="20" s="1"/>
  <c r="L1593" i="20"/>
  <c r="W1593" i="20" s="1"/>
  <c r="L1561" i="20"/>
  <c r="W1561" i="20" s="1"/>
  <c r="L1560" i="20"/>
  <c r="W1560" i="20" s="1"/>
  <c r="L1537" i="20"/>
  <c r="W1537" i="20" s="1"/>
  <c r="L1536" i="20"/>
  <c r="W1536" i="20" s="1"/>
  <c r="L1464" i="20"/>
  <c r="W1464" i="20" s="1"/>
  <c r="L1465" i="20"/>
  <c r="W1465" i="20" s="1"/>
  <c r="L1441" i="20"/>
  <c r="W1441" i="20" s="1"/>
  <c r="L1440" i="20"/>
  <c r="W1440" i="20" s="1"/>
  <c r="L1360" i="20"/>
  <c r="W1360" i="20" s="1"/>
  <c r="L1361" i="20"/>
  <c r="W1361" i="20" s="1"/>
  <c r="L1337" i="20"/>
  <c r="W1337" i="20" s="1"/>
  <c r="L1336" i="20"/>
  <c r="W1336" i="20" s="1"/>
  <c r="L1305" i="20"/>
  <c r="W1305" i="20" s="1"/>
  <c r="L1304" i="20"/>
  <c r="W1304" i="20" s="1"/>
  <c r="L1265" i="20"/>
  <c r="W1265" i="20" s="1"/>
  <c r="L1264" i="20"/>
  <c r="W1264" i="20" s="1"/>
  <c r="L1200" i="20"/>
  <c r="W1200" i="20" s="1"/>
  <c r="L1201" i="20"/>
  <c r="W1201" i="20" s="1"/>
  <c r="L1177" i="20"/>
  <c r="W1177" i="20" s="1"/>
  <c r="L1176" i="20"/>
  <c r="W1176" i="20" s="1"/>
  <c r="L1136" i="20"/>
  <c r="W1136" i="20" s="1"/>
  <c r="L1137" i="20"/>
  <c r="W1137" i="20" s="1"/>
  <c r="L1097" i="20"/>
  <c r="W1097" i="20" s="1"/>
  <c r="L1096" i="20"/>
  <c r="W1096" i="20" s="1"/>
  <c r="L997" i="20"/>
  <c r="W997" i="20" s="1"/>
  <c r="L998" i="20"/>
  <c r="W998" i="20" s="1"/>
  <c r="L966" i="20"/>
  <c r="W966" i="20" s="1"/>
  <c r="L965" i="20"/>
  <c r="W965" i="20" s="1"/>
  <c r="L901" i="20"/>
  <c r="W901" i="20" s="1"/>
  <c r="L902" i="20"/>
  <c r="W902" i="20" s="1"/>
  <c r="L830" i="20"/>
  <c r="W830" i="20" s="1"/>
  <c r="L829" i="20"/>
  <c r="W829" i="20" s="1"/>
  <c r="L758" i="20"/>
  <c r="W758" i="20" s="1"/>
  <c r="L757" i="20"/>
  <c r="W757" i="20" s="1"/>
  <c r="L693" i="20"/>
  <c r="W693" i="20" s="1"/>
  <c r="L694" i="20"/>
  <c r="W694" i="20" s="1"/>
  <c r="L581" i="20"/>
  <c r="W581" i="20" s="1"/>
  <c r="L582" i="20"/>
  <c r="W582" i="20" s="1"/>
  <c r="L467" i="20"/>
  <c r="W467" i="20" s="1"/>
  <c r="L466" i="20"/>
  <c r="W466" i="20" s="1"/>
  <c r="L427" i="20"/>
  <c r="W427" i="20" s="1"/>
  <c r="L426" i="20"/>
  <c r="W426" i="20" s="1"/>
  <c r="L387" i="20"/>
  <c r="W387" i="20" s="1"/>
  <c r="L386" i="20"/>
  <c r="W386" i="20" s="1"/>
  <c r="L170" i="20"/>
  <c r="W170" i="20" s="1"/>
  <c r="L171" i="20"/>
  <c r="W171" i="20" s="1"/>
  <c r="L130" i="20"/>
  <c r="W130" i="20" s="1"/>
  <c r="L131" i="20"/>
  <c r="W131" i="20" s="1"/>
  <c r="L90" i="20"/>
  <c r="W90" i="20" s="1"/>
  <c r="L91" i="20"/>
  <c r="W91" i="20" s="1"/>
  <c r="K2655" i="20"/>
  <c r="U2655" i="20" s="1"/>
  <c r="K2654" i="20"/>
  <c r="U2654" i="20" s="1"/>
  <c r="K2551" i="20"/>
  <c r="U2551" i="20" s="1"/>
  <c r="K2550" i="20"/>
  <c r="U2550" i="20" s="1"/>
  <c r="K2447" i="20"/>
  <c r="U2447" i="20" s="1"/>
  <c r="K2446" i="20"/>
  <c r="U2446" i="20" s="1"/>
  <c r="K2375" i="20"/>
  <c r="U2375" i="20" s="1"/>
  <c r="K2374" i="20"/>
  <c r="U2374" i="20" s="1"/>
  <c r="K2311" i="20"/>
  <c r="U2311" i="20" s="1"/>
  <c r="K2310" i="20"/>
  <c r="U2310" i="20" s="1"/>
  <c r="K2239" i="20"/>
  <c r="U2239" i="20" s="1"/>
  <c r="K2238" i="20"/>
  <c r="U2238" i="20" s="1"/>
  <c r="K2207" i="20"/>
  <c r="U2207" i="20" s="1"/>
  <c r="K2206" i="20"/>
  <c r="U2206" i="20" s="1"/>
  <c r="K2068" i="20"/>
  <c r="U2068" i="20" s="1"/>
  <c r="K2067" i="20"/>
  <c r="U2067" i="20" s="1"/>
  <c r="K2028" i="20"/>
  <c r="U2028" i="20" s="1"/>
  <c r="K2027" i="20"/>
  <c r="U2027" i="20" s="1"/>
  <c r="K1963" i="20"/>
  <c r="U1963" i="20" s="1"/>
  <c r="K1964" i="20"/>
  <c r="U1964" i="20" s="1"/>
  <c r="K1932" i="20"/>
  <c r="U1932" i="20" s="1"/>
  <c r="K1931" i="20"/>
  <c r="U1931" i="20" s="1"/>
  <c r="K1883" i="20"/>
  <c r="U1883" i="20" s="1"/>
  <c r="K1884" i="20"/>
  <c r="U1884" i="20" s="1"/>
  <c r="K1764" i="20"/>
  <c r="U1764" i="20" s="1"/>
  <c r="K1763" i="20"/>
  <c r="U1763" i="20" s="1"/>
  <c r="K1699" i="20"/>
  <c r="U1699" i="20" s="1"/>
  <c r="K1700" i="20"/>
  <c r="U1700" i="20" s="1"/>
  <c r="K1659" i="20"/>
  <c r="U1659" i="20" s="1"/>
  <c r="K1660" i="20"/>
  <c r="U1660" i="20" s="1"/>
  <c r="K1544" i="20"/>
  <c r="U1544" i="20" s="1"/>
  <c r="K1545" i="20"/>
  <c r="U1545" i="20" s="1"/>
  <c r="K1481" i="20"/>
  <c r="U1481" i="20" s="1"/>
  <c r="K1480" i="20"/>
  <c r="U1480" i="20" s="1"/>
  <c r="K1432" i="20"/>
  <c r="U1432" i="20" s="1"/>
  <c r="K1433" i="20"/>
  <c r="U1433" i="20" s="1"/>
  <c r="K1328" i="20"/>
  <c r="U1328" i="20" s="1"/>
  <c r="K1329" i="20"/>
  <c r="U1329" i="20" s="1"/>
  <c r="K1176" i="20"/>
  <c r="U1176" i="20" s="1"/>
  <c r="K1177" i="20"/>
  <c r="U1177" i="20" s="1"/>
  <c r="K1104" i="20"/>
  <c r="U1104" i="20" s="1"/>
  <c r="K1105" i="20"/>
  <c r="U1105" i="20" s="1"/>
  <c r="K1063" i="20"/>
  <c r="U1063" i="20" s="1"/>
  <c r="K1064" i="20"/>
  <c r="U1064" i="20" s="1"/>
  <c r="K1062" i="20"/>
  <c r="U1062" i="20" s="1"/>
  <c r="K966" i="20"/>
  <c r="U966" i="20" s="1"/>
  <c r="K965" i="20"/>
  <c r="U965" i="20" s="1"/>
  <c r="K894" i="20"/>
  <c r="U894" i="20" s="1"/>
  <c r="K893" i="20"/>
  <c r="U893" i="20" s="1"/>
  <c r="K830" i="20"/>
  <c r="U830" i="20" s="1"/>
  <c r="K829" i="20"/>
  <c r="U829" i="20" s="1"/>
  <c r="K806" i="20"/>
  <c r="U806" i="20" s="1"/>
  <c r="K805" i="20"/>
  <c r="U805" i="20" s="1"/>
  <c r="K758" i="20"/>
  <c r="U758" i="20" s="1"/>
  <c r="K757" i="20"/>
  <c r="U757" i="20" s="1"/>
  <c r="K574" i="20"/>
  <c r="U574" i="20" s="1"/>
  <c r="K573" i="20"/>
  <c r="U573" i="20" s="1"/>
  <c r="K527" i="20"/>
  <c r="U527" i="20" s="1"/>
  <c r="K526" i="20"/>
  <c r="U526" i="20" s="1"/>
  <c r="K528" i="20"/>
  <c r="U528" i="20" s="1"/>
  <c r="K491" i="20"/>
  <c r="U491" i="20" s="1"/>
  <c r="K490" i="20"/>
  <c r="U490" i="20" s="1"/>
  <c r="K467" i="20"/>
  <c r="U467" i="20" s="1"/>
  <c r="K466" i="20"/>
  <c r="U466" i="20" s="1"/>
  <c r="K426" i="20"/>
  <c r="U426" i="20" s="1"/>
  <c r="K427" i="20"/>
  <c r="U427" i="20" s="1"/>
  <c r="K386" i="20"/>
  <c r="U386" i="20" s="1"/>
  <c r="K387" i="20"/>
  <c r="U387" i="20" s="1"/>
  <c r="K323" i="20"/>
  <c r="U323" i="20" s="1"/>
  <c r="K322" i="20"/>
  <c r="U322" i="20" s="1"/>
  <c r="K291" i="20"/>
  <c r="U291" i="20" s="1"/>
  <c r="K290" i="20"/>
  <c r="U290" i="20" s="1"/>
  <c r="K267" i="20"/>
  <c r="U267" i="20" s="1"/>
  <c r="K266" i="20"/>
  <c r="U266" i="20" s="1"/>
  <c r="K226" i="20"/>
  <c r="U226" i="20" s="1"/>
  <c r="K227" i="20"/>
  <c r="U227" i="20" s="1"/>
  <c r="K162" i="20"/>
  <c r="U162" i="20" s="1"/>
  <c r="K163" i="20"/>
  <c r="U163" i="20" s="1"/>
  <c r="K130" i="20"/>
  <c r="U130" i="20" s="1"/>
  <c r="K131" i="20"/>
  <c r="U131" i="20" s="1"/>
  <c r="K107" i="20"/>
  <c r="U107" i="20" s="1"/>
  <c r="K106" i="20"/>
  <c r="U106" i="20" s="1"/>
  <c r="K74" i="20"/>
  <c r="U74" i="20" s="1"/>
  <c r="K75" i="20"/>
  <c r="U75" i="20" s="1"/>
  <c r="K59" i="20"/>
  <c r="U59" i="20" s="1"/>
  <c r="K58" i="20"/>
  <c r="U58" i="20" s="1"/>
  <c r="K10" i="20"/>
  <c r="U10" i="20" s="1"/>
  <c r="K11" i="20"/>
  <c r="U11" i="20" s="1"/>
  <c r="K2693" i="20"/>
  <c r="U2693" i="20" s="1"/>
  <c r="K2692" i="20"/>
  <c r="U2692" i="20" s="1"/>
  <c r="K2677" i="20"/>
  <c r="U2677" i="20" s="1"/>
  <c r="K2676" i="20"/>
  <c r="U2676" i="20" s="1"/>
  <c r="K2637" i="20"/>
  <c r="U2637" i="20" s="1"/>
  <c r="K2636" i="20"/>
  <c r="U2636" i="20" s="1"/>
  <c r="K2605" i="20"/>
  <c r="U2605" i="20" s="1"/>
  <c r="K2604" i="20"/>
  <c r="U2604" i="20" s="1"/>
  <c r="K2573" i="20"/>
  <c r="U2573" i="20" s="1"/>
  <c r="K2572" i="20"/>
  <c r="U2572" i="20" s="1"/>
  <c r="K2429" i="20"/>
  <c r="U2429" i="20" s="1"/>
  <c r="K2428" i="20"/>
  <c r="U2428" i="20" s="1"/>
  <c r="K2397" i="20"/>
  <c r="U2397" i="20" s="1"/>
  <c r="K2396" i="20"/>
  <c r="U2396" i="20" s="1"/>
  <c r="K2381" i="20"/>
  <c r="U2381" i="20" s="1"/>
  <c r="K2380" i="20"/>
  <c r="U2380" i="20" s="1"/>
  <c r="K2325" i="20"/>
  <c r="U2325" i="20" s="1"/>
  <c r="K2324" i="20"/>
  <c r="U2324" i="20" s="1"/>
  <c r="K2269" i="20"/>
  <c r="U2269" i="20" s="1"/>
  <c r="K2268" i="20"/>
  <c r="U2268" i="20" s="1"/>
  <c r="K2237" i="20"/>
  <c r="U2237" i="20" s="1"/>
  <c r="K2236" i="20"/>
  <c r="U2236" i="20" s="1"/>
  <c r="K2221" i="20"/>
  <c r="U2221" i="20" s="1"/>
  <c r="K2220" i="20"/>
  <c r="U2220" i="20" s="1"/>
  <c r="K2189" i="20"/>
  <c r="U2189" i="20" s="1"/>
  <c r="K2188" i="20"/>
  <c r="U2188" i="20" s="1"/>
  <c r="K2146" i="20"/>
  <c r="U2146" i="20" s="1"/>
  <c r="K2145" i="20"/>
  <c r="U2145" i="20" s="1"/>
  <c r="K2130" i="20"/>
  <c r="U2130" i="20" s="1"/>
  <c r="K2129" i="20"/>
  <c r="U2129" i="20" s="1"/>
  <c r="K2098" i="20"/>
  <c r="U2098" i="20" s="1"/>
  <c r="K2097" i="20"/>
  <c r="U2097" i="20" s="1"/>
  <c r="K2018" i="20"/>
  <c r="U2018" i="20" s="1"/>
  <c r="K2017" i="20"/>
  <c r="U2017" i="20" s="1"/>
  <c r="K1970" i="20"/>
  <c r="U1970" i="20" s="1"/>
  <c r="K1969" i="20"/>
  <c r="U1969" i="20" s="1"/>
  <c r="K1937" i="20"/>
  <c r="U1937" i="20" s="1"/>
  <c r="K1938" i="20"/>
  <c r="U1938" i="20" s="1"/>
  <c r="K1889" i="20"/>
  <c r="U1889" i="20" s="1"/>
  <c r="K1890" i="20"/>
  <c r="U1890" i="20" s="1"/>
  <c r="K1826" i="20"/>
  <c r="U1826" i="20" s="1"/>
  <c r="K1825" i="20"/>
  <c r="U1825" i="20" s="1"/>
  <c r="K1809" i="20"/>
  <c r="U1809" i="20" s="1"/>
  <c r="K1810" i="20"/>
  <c r="U1810" i="20" s="1"/>
  <c r="K1745" i="20"/>
  <c r="U1745" i="20" s="1"/>
  <c r="K1746" i="20"/>
  <c r="U1746" i="20" s="1"/>
  <c r="K1729" i="20"/>
  <c r="U1729" i="20" s="1"/>
  <c r="K1730" i="20"/>
  <c r="U1730" i="20" s="1"/>
  <c r="K1665" i="20"/>
  <c r="U1665" i="20" s="1"/>
  <c r="K1666" i="20"/>
  <c r="U1666" i="20" s="1"/>
  <c r="K1650" i="20"/>
  <c r="U1650" i="20" s="1"/>
  <c r="K1649" i="20"/>
  <c r="U1649" i="20" s="1"/>
  <c r="K1608" i="20"/>
  <c r="U1608" i="20" s="1"/>
  <c r="K1609" i="20"/>
  <c r="U1609" i="20" s="1"/>
  <c r="K1607" i="20"/>
  <c r="U1607" i="20" s="1"/>
  <c r="K1583" i="20"/>
  <c r="U1583" i="20" s="1"/>
  <c r="K1582" i="20"/>
  <c r="U1582" i="20" s="1"/>
  <c r="K1559" i="20"/>
  <c r="U1559" i="20" s="1"/>
  <c r="K1558" i="20"/>
  <c r="U1558" i="20" s="1"/>
  <c r="K1502" i="20"/>
  <c r="U1502" i="20" s="1"/>
  <c r="K1503" i="20"/>
  <c r="U1503" i="20" s="1"/>
  <c r="K1486" i="20"/>
  <c r="U1486" i="20" s="1"/>
  <c r="K1487" i="20"/>
  <c r="U1487" i="20" s="1"/>
  <c r="K1454" i="20"/>
  <c r="U1454" i="20" s="1"/>
  <c r="K1455" i="20"/>
  <c r="U1455" i="20" s="1"/>
  <c r="K1431" i="20"/>
  <c r="U1431" i="20" s="1"/>
  <c r="K1430" i="20"/>
  <c r="U1430" i="20" s="1"/>
  <c r="K1406" i="20"/>
  <c r="U1406" i="20" s="1"/>
  <c r="K1407" i="20"/>
  <c r="U1407" i="20" s="1"/>
  <c r="K1374" i="20"/>
  <c r="U1374" i="20" s="1"/>
  <c r="K1375" i="20"/>
  <c r="U1375" i="20" s="1"/>
  <c r="K1327" i="20"/>
  <c r="U1327" i="20" s="1"/>
  <c r="K1326" i="20"/>
  <c r="U1326" i="20" s="1"/>
  <c r="K1310" i="20"/>
  <c r="U1310" i="20" s="1"/>
  <c r="K1311" i="20"/>
  <c r="U1311" i="20" s="1"/>
  <c r="K1278" i="20"/>
  <c r="U1278" i="20" s="1"/>
  <c r="K1279" i="20"/>
  <c r="U1279" i="20" s="1"/>
  <c r="K1246" i="20"/>
  <c r="U1246" i="20" s="1"/>
  <c r="K1247" i="20"/>
  <c r="U1247" i="20" s="1"/>
  <c r="K1230" i="20"/>
  <c r="U1230" i="20" s="1"/>
  <c r="K1231" i="20"/>
  <c r="U1231" i="20" s="1"/>
  <c r="K1166" i="20"/>
  <c r="U1166" i="20" s="1"/>
  <c r="K1167" i="20"/>
  <c r="U1167" i="20" s="1"/>
  <c r="K1150" i="20"/>
  <c r="U1150" i="20" s="1"/>
  <c r="K1151" i="20"/>
  <c r="U1151" i="20" s="1"/>
  <c r="K1118" i="20"/>
  <c r="U1118" i="20" s="1"/>
  <c r="K1119" i="20"/>
  <c r="U1119" i="20" s="1"/>
  <c r="K1028" i="20"/>
  <c r="U1028" i="20" s="1"/>
  <c r="K1027" i="20"/>
  <c r="U1027" i="20" s="1"/>
  <c r="K996" i="20"/>
  <c r="U996" i="20" s="1"/>
  <c r="K995" i="20"/>
  <c r="U995" i="20" s="1"/>
  <c r="K947" i="20"/>
  <c r="U947" i="20" s="1"/>
  <c r="K948" i="20"/>
  <c r="U948" i="20" s="1"/>
  <c r="K915" i="20"/>
  <c r="U915" i="20" s="1"/>
  <c r="K916" i="20"/>
  <c r="U916" i="20" s="1"/>
  <c r="K908" i="20"/>
  <c r="U908" i="20" s="1"/>
  <c r="K907" i="20"/>
  <c r="U907" i="20" s="1"/>
  <c r="K876" i="20"/>
  <c r="U876" i="20" s="1"/>
  <c r="K875" i="20"/>
  <c r="U875" i="20" s="1"/>
  <c r="K859" i="20"/>
  <c r="U859" i="20" s="1"/>
  <c r="K860" i="20"/>
  <c r="U860" i="20" s="1"/>
  <c r="K828" i="20"/>
  <c r="U828" i="20" s="1"/>
  <c r="K827" i="20"/>
  <c r="U827" i="20" s="1"/>
  <c r="K780" i="20"/>
  <c r="U780" i="20" s="1"/>
  <c r="K779" i="20"/>
  <c r="U779" i="20" s="1"/>
  <c r="K748" i="20"/>
  <c r="U748" i="20" s="1"/>
  <c r="K747" i="20"/>
  <c r="U747" i="20" s="1"/>
  <c r="K700" i="20"/>
  <c r="U700" i="20" s="1"/>
  <c r="K699" i="20"/>
  <c r="U699" i="20" s="1"/>
  <c r="K652" i="20"/>
  <c r="U652" i="20" s="1"/>
  <c r="K651" i="20"/>
  <c r="U651" i="20" s="1"/>
  <c r="K620" i="20"/>
  <c r="U620" i="20" s="1"/>
  <c r="K619" i="20"/>
  <c r="U619" i="20" s="1"/>
  <c r="K548" i="20"/>
  <c r="U548" i="20" s="1"/>
  <c r="K547" i="20"/>
  <c r="U547" i="20" s="1"/>
  <c r="K512" i="20"/>
  <c r="U512" i="20" s="1"/>
  <c r="K513" i="20"/>
  <c r="U513" i="20" s="1"/>
  <c r="K432" i="20"/>
  <c r="U432" i="20" s="1"/>
  <c r="K433" i="20"/>
  <c r="U433" i="20" s="1"/>
  <c r="K393" i="20"/>
  <c r="U393" i="20" s="1"/>
  <c r="K392" i="20"/>
  <c r="U392" i="20" s="1"/>
  <c r="K369" i="20"/>
  <c r="U369" i="20" s="1"/>
  <c r="K368" i="20"/>
  <c r="U368" i="20" s="1"/>
  <c r="K345" i="20"/>
  <c r="U345" i="20" s="1"/>
  <c r="K344" i="20"/>
  <c r="U344" i="20" s="1"/>
  <c r="K272" i="20"/>
  <c r="U272" i="20" s="1"/>
  <c r="K273" i="20"/>
  <c r="U273" i="20" s="1"/>
  <c r="K248" i="20"/>
  <c r="U248" i="20" s="1"/>
  <c r="K249" i="20"/>
  <c r="U249" i="20" s="1"/>
  <c r="K225" i="20"/>
  <c r="U225" i="20" s="1"/>
  <c r="K224" i="20"/>
  <c r="U224" i="20" s="1"/>
  <c r="K168" i="20"/>
  <c r="U168" i="20" s="1"/>
  <c r="K169" i="20"/>
  <c r="U169" i="20" s="1"/>
  <c r="K144" i="20"/>
  <c r="U144" i="20" s="1"/>
  <c r="K145" i="20"/>
  <c r="U145" i="20" s="1"/>
  <c r="K57" i="20"/>
  <c r="U57" i="20" s="1"/>
  <c r="K56" i="20"/>
  <c r="U56" i="20" s="1"/>
  <c r="L2642" i="20"/>
  <c r="W2642" i="20" s="1"/>
  <c r="L2643" i="20"/>
  <c r="W2643" i="20" s="1"/>
  <c r="L2610" i="20"/>
  <c r="W2610" i="20" s="1"/>
  <c r="L2611" i="20"/>
  <c r="W2611" i="20" s="1"/>
  <c r="L2579" i="20"/>
  <c r="W2579" i="20" s="1"/>
  <c r="L2578" i="20"/>
  <c r="W2578" i="20" s="1"/>
  <c r="L2562" i="20"/>
  <c r="W2562" i="20" s="1"/>
  <c r="L2563" i="20"/>
  <c r="W2563" i="20" s="1"/>
  <c r="L2522" i="20"/>
  <c r="W2522" i="20" s="1"/>
  <c r="L2523" i="20"/>
  <c r="W2523" i="20" s="1"/>
  <c r="L2491" i="20"/>
  <c r="W2491" i="20" s="1"/>
  <c r="L2490" i="20"/>
  <c r="W2490" i="20" s="1"/>
  <c r="L2467" i="20"/>
  <c r="W2467" i="20" s="1"/>
  <c r="L2466" i="20"/>
  <c r="W2466" i="20" s="1"/>
  <c r="L2402" i="20"/>
  <c r="W2402" i="20" s="1"/>
  <c r="L2403" i="20"/>
  <c r="W2403" i="20" s="1"/>
  <c r="L2378" i="20"/>
  <c r="W2378" i="20" s="1"/>
  <c r="L2379" i="20"/>
  <c r="W2379" i="20" s="1"/>
  <c r="L2330" i="20"/>
  <c r="W2330" i="20" s="1"/>
  <c r="L2331" i="20"/>
  <c r="W2331" i="20" s="1"/>
  <c r="L2298" i="20"/>
  <c r="W2298" i="20" s="1"/>
  <c r="L2299" i="20"/>
  <c r="W2299" i="20" s="1"/>
  <c r="L2219" i="20"/>
  <c r="W2219" i="20" s="1"/>
  <c r="L2218" i="20"/>
  <c r="W2218" i="20" s="1"/>
  <c r="L2187" i="20"/>
  <c r="W2187" i="20" s="1"/>
  <c r="L2186" i="20"/>
  <c r="W2186" i="20" s="1"/>
  <c r="L2144" i="20"/>
  <c r="W2144" i="20" s="1"/>
  <c r="L2143" i="20"/>
  <c r="W2143" i="20" s="1"/>
  <c r="L2064" i="20"/>
  <c r="W2064" i="20" s="1"/>
  <c r="L2063" i="20"/>
  <c r="W2063" i="20" s="1"/>
  <c r="L2032" i="20"/>
  <c r="W2032" i="20" s="1"/>
  <c r="L2031" i="20"/>
  <c r="W2031" i="20" s="1"/>
  <c r="L1984" i="20"/>
  <c r="W1984" i="20" s="1"/>
  <c r="L1983" i="20"/>
  <c r="W1983" i="20" s="1"/>
  <c r="L1919" i="20"/>
  <c r="W1919" i="20" s="1"/>
  <c r="L1920" i="20"/>
  <c r="W1920" i="20" s="1"/>
  <c r="L1839" i="20"/>
  <c r="W1839" i="20" s="1"/>
  <c r="L1840" i="20"/>
  <c r="W1840" i="20" s="1"/>
  <c r="L1728" i="20"/>
  <c r="W1728" i="20" s="1"/>
  <c r="L1727" i="20"/>
  <c r="W1727" i="20" s="1"/>
  <c r="L1680" i="20"/>
  <c r="W1680" i="20" s="1"/>
  <c r="L1679" i="20"/>
  <c r="W1679" i="20" s="1"/>
  <c r="L1647" i="20"/>
  <c r="W1647" i="20" s="1"/>
  <c r="L1648" i="20"/>
  <c r="W1648" i="20" s="1"/>
  <c r="L1581" i="20"/>
  <c r="W1581" i="20" s="1"/>
  <c r="L1580" i="20"/>
  <c r="W1580" i="20" s="1"/>
  <c r="L1549" i="20"/>
  <c r="W1549" i="20" s="1"/>
  <c r="L1548" i="20"/>
  <c r="W1548" i="20" s="1"/>
  <c r="L1516" i="20"/>
  <c r="W1516" i="20" s="1"/>
  <c r="L1517" i="20"/>
  <c r="W1517" i="20" s="1"/>
  <c r="L1484" i="20"/>
  <c r="W1484" i="20" s="1"/>
  <c r="L1485" i="20"/>
  <c r="W1485" i="20" s="1"/>
  <c r="L1468" i="20"/>
  <c r="W1468" i="20" s="1"/>
  <c r="L1469" i="20"/>
  <c r="W1469" i="20" s="1"/>
  <c r="L1436" i="20"/>
  <c r="W1436" i="20" s="1"/>
  <c r="L1437" i="20"/>
  <c r="W1437" i="20" s="1"/>
  <c r="L1405" i="20"/>
  <c r="W1405" i="20" s="1"/>
  <c r="L1404" i="20"/>
  <c r="W1404" i="20" s="1"/>
  <c r="L1388" i="20"/>
  <c r="W1388" i="20" s="1"/>
  <c r="L1389" i="20"/>
  <c r="W1389" i="20" s="1"/>
  <c r="L1357" i="20"/>
  <c r="W1357" i="20" s="1"/>
  <c r="L1356" i="20"/>
  <c r="W1356" i="20" s="1"/>
  <c r="L1341" i="20"/>
  <c r="W1341" i="20" s="1"/>
  <c r="L1340" i="20"/>
  <c r="W1340" i="20" s="1"/>
  <c r="L1316" i="20"/>
  <c r="W1316" i="20" s="1"/>
  <c r="L1317" i="20"/>
  <c r="W1317" i="20" s="1"/>
  <c r="L1285" i="20"/>
  <c r="W1285" i="20" s="1"/>
  <c r="L1284" i="20"/>
  <c r="W1284" i="20" s="1"/>
  <c r="L1261" i="20"/>
  <c r="W1261" i="20" s="1"/>
  <c r="L1260" i="20"/>
  <c r="W1260" i="20" s="1"/>
  <c r="L1237" i="20"/>
  <c r="W1237" i="20" s="1"/>
  <c r="L1236" i="20"/>
  <c r="W1236" i="20" s="1"/>
  <c r="L1204" i="20"/>
  <c r="W1204" i="20" s="1"/>
  <c r="L1205" i="20"/>
  <c r="W1205" i="20" s="1"/>
  <c r="L1124" i="20"/>
  <c r="W1124" i="20" s="1"/>
  <c r="L1125" i="20"/>
  <c r="W1125" i="20" s="1"/>
  <c r="L1108" i="20"/>
  <c r="W1108" i="20" s="1"/>
  <c r="L1109" i="20"/>
  <c r="W1109" i="20" s="1"/>
  <c r="L1033" i="20"/>
  <c r="W1033" i="20" s="1"/>
  <c r="L1034" i="20"/>
  <c r="W1034" i="20" s="1"/>
  <c r="L978" i="20"/>
  <c r="W978" i="20" s="1"/>
  <c r="L977" i="20"/>
  <c r="W977" i="20" s="1"/>
  <c r="L945" i="20"/>
  <c r="W945" i="20" s="1"/>
  <c r="L946" i="20"/>
  <c r="W946" i="20" s="1"/>
  <c r="L825" i="20"/>
  <c r="W825" i="20" s="1"/>
  <c r="L826" i="20"/>
  <c r="W826" i="20" s="1"/>
  <c r="L810" i="20"/>
  <c r="W810" i="20" s="1"/>
  <c r="L809" i="20"/>
  <c r="W809" i="20" s="1"/>
  <c r="L786" i="20"/>
  <c r="W786" i="20" s="1"/>
  <c r="L785" i="20"/>
  <c r="W785" i="20" s="1"/>
  <c r="L737" i="20"/>
  <c r="W737" i="20" s="1"/>
  <c r="L738" i="20"/>
  <c r="W738" i="20" s="1"/>
  <c r="L706" i="20"/>
  <c r="W706" i="20" s="1"/>
  <c r="L705" i="20"/>
  <c r="W705" i="20" s="1"/>
  <c r="L690" i="20"/>
  <c r="W690" i="20" s="1"/>
  <c r="L689" i="20"/>
  <c r="W689" i="20" s="1"/>
  <c r="L649" i="20"/>
  <c r="W649" i="20" s="1"/>
  <c r="L650" i="20"/>
  <c r="W650" i="20" s="1"/>
  <c r="L618" i="20"/>
  <c r="W618" i="20" s="1"/>
  <c r="L617" i="20"/>
  <c r="W617" i="20" s="1"/>
  <c r="L586" i="20"/>
  <c r="W586" i="20" s="1"/>
  <c r="L585" i="20"/>
  <c r="W585" i="20" s="1"/>
  <c r="L534" i="20"/>
  <c r="W534" i="20" s="1"/>
  <c r="L532" i="20"/>
  <c r="W532" i="20" s="1"/>
  <c r="L533" i="20"/>
  <c r="W533" i="20" s="1"/>
  <c r="L495" i="20"/>
  <c r="W495" i="20" s="1"/>
  <c r="L494" i="20"/>
  <c r="W494" i="20" s="1"/>
  <c r="L478" i="20"/>
  <c r="W478" i="20" s="1"/>
  <c r="L479" i="20"/>
  <c r="W479" i="20" s="1"/>
  <c r="L455" i="20"/>
  <c r="W455" i="20" s="1"/>
  <c r="L454" i="20"/>
  <c r="W454" i="20" s="1"/>
  <c r="L423" i="20"/>
  <c r="W423" i="20" s="1"/>
  <c r="L422" i="20"/>
  <c r="W422" i="20" s="1"/>
  <c r="L407" i="20"/>
  <c r="W407" i="20" s="1"/>
  <c r="L406" i="20"/>
  <c r="W406" i="20" s="1"/>
  <c r="L295" i="20"/>
  <c r="W295" i="20" s="1"/>
  <c r="L294" i="20"/>
  <c r="W294" i="20" s="1"/>
  <c r="L279" i="20"/>
  <c r="W279" i="20" s="1"/>
  <c r="L278" i="20"/>
  <c r="W278" i="20" s="1"/>
  <c r="L247" i="20"/>
  <c r="W247" i="20" s="1"/>
  <c r="L246" i="20"/>
  <c r="W246" i="20" s="1"/>
  <c r="L215" i="20"/>
  <c r="W215" i="20" s="1"/>
  <c r="L214" i="20"/>
  <c r="W214" i="20" s="1"/>
  <c r="L199" i="20"/>
  <c r="W199" i="20" s="1"/>
  <c r="L198" i="20"/>
  <c r="W198" i="20" s="1"/>
  <c r="L166" i="20"/>
  <c r="W166" i="20" s="1"/>
  <c r="L167" i="20"/>
  <c r="W167" i="20" s="1"/>
  <c r="L102" i="20"/>
  <c r="W102" i="20" s="1"/>
  <c r="L103" i="20"/>
  <c r="W103" i="20" s="1"/>
  <c r="L87" i="20"/>
  <c r="W87" i="20" s="1"/>
  <c r="L86" i="20"/>
  <c r="W86" i="20" s="1"/>
  <c r="L71" i="20"/>
  <c r="W71" i="20" s="1"/>
  <c r="L70" i="20"/>
  <c r="W70" i="20" s="1"/>
  <c r="L54" i="20"/>
  <c r="W54" i="20" s="1"/>
  <c r="L55" i="20"/>
  <c r="W55" i="20" s="1"/>
  <c r="L6" i="20"/>
  <c r="W6" i="20" s="1"/>
  <c r="L7" i="20"/>
  <c r="W7" i="20" s="1"/>
  <c r="K2699" i="20"/>
  <c r="U2699" i="20" s="1"/>
  <c r="K2698" i="20"/>
  <c r="U2698" i="20" s="1"/>
  <c r="K2683" i="20"/>
  <c r="U2683" i="20" s="1"/>
  <c r="K2682" i="20"/>
  <c r="U2682" i="20" s="1"/>
  <c r="K2611" i="20"/>
  <c r="U2611" i="20" s="1"/>
  <c r="K2610" i="20"/>
  <c r="U2610" i="20" s="1"/>
  <c r="K2563" i="20"/>
  <c r="U2563" i="20" s="1"/>
  <c r="K2562" i="20"/>
  <c r="U2562" i="20" s="1"/>
  <c r="K2523" i="20"/>
  <c r="U2523" i="20" s="1"/>
  <c r="K2522" i="20"/>
  <c r="U2522" i="20" s="1"/>
  <c r="K2499" i="20"/>
  <c r="U2499" i="20" s="1"/>
  <c r="K2498" i="20"/>
  <c r="U2498" i="20" s="1"/>
  <c r="K2483" i="20"/>
  <c r="U2483" i="20" s="1"/>
  <c r="K2482" i="20"/>
  <c r="U2482" i="20" s="1"/>
  <c r="K2467" i="20"/>
  <c r="U2467" i="20" s="1"/>
  <c r="K2466" i="20"/>
  <c r="U2466" i="20" s="1"/>
  <c r="K2435" i="20"/>
  <c r="U2435" i="20" s="1"/>
  <c r="K2434" i="20"/>
  <c r="U2434" i="20" s="1"/>
  <c r="K2419" i="20"/>
  <c r="U2419" i="20" s="1"/>
  <c r="K2418" i="20"/>
  <c r="U2418" i="20" s="1"/>
  <c r="K2403" i="20"/>
  <c r="U2403" i="20" s="1"/>
  <c r="K2402" i="20"/>
  <c r="U2402" i="20" s="1"/>
  <c r="K2379" i="20"/>
  <c r="U2379" i="20" s="1"/>
  <c r="K2378" i="20"/>
  <c r="U2378" i="20" s="1"/>
  <c r="K2363" i="20"/>
  <c r="U2363" i="20" s="1"/>
  <c r="K2362" i="20"/>
  <c r="U2362" i="20" s="1"/>
  <c r="K2339" i="20"/>
  <c r="U2339" i="20" s="1"/>
  <c r="K2338" i="20"/>
  <c r="U2338" i="20" s="1"/>
  <c r="K2315" i="20"/>
  <c r="U2315" i="20" s="1"/>
  <c r="K2314" i="20"/>
  <c r="U2314" i="20" s="1"/>
  <c r="K2291" i="20"/>
  <c r="U2291" i="20" s="1"/>
  <c r="K2290" i="20"/>
  <c r="U2290" i="20" s="1"/>
  <c r="K2203" i="20"/>
  <c r="U2203" i="20" s="1"/>
  <c r="K2202" i="20"/>
  <c r="U2202" i="20" s="1"/>
  <c r="K2195" i="20"/>
  <c r="U2195" i="20" s="1"/>
  <c r="K2194" i="20"/>
  <c r="U2194" i="20" s="1"/>
  <c r="K2153" i="20"/>
  <c r="U2153" i="20" s="1"/>
  <c r="K2154" i="20"/>
  <c r="U2154" i="20" s="1"/>
  <c r="K2152" i="20"/>
  <c r="U2152" i="20" s="1"/>
  <c r="K2128" i="20"/>
  <c r="U2128" i="20" s="1"/>
  <c r="K2127" i="20"/>
  <c r="U2127" i="20" s="1"/>
  <c r="K2088" i="20"/>
  <c r="U2088" i="20" s="1"/>
  <c r="K2087" i="20"/>
  <c r="U2087" i="20" s="1"/>
  <c r="K2056" i="20"/>
  <c r="U2056" i="20" s="1"/>
  <c r="K2055" i="20"/>
  <c r="U2055" i="20" s="1"/>
  <c r="K2040" i="20"/>
  <c r="U2040" i="20" s="1"/>
  <c r="K2039" i="20"/>
  <c r="U2039" i="20" s="1"/>
  <c r="K1992" i="20"/>
  <c r="U1992" i="20" s="1"/>
  <c r="K1991" i="20"/>
  <c r="U1991" i="20" s="1"/>
  <c r="K1943" i="20"/>
  <c r="U1943" i="20" s="1"/>
  <c r="K1944" i="20"/>
  <c r="U1944" i="20" s="1"/>
  <c r="K1928" i="20"/>
  <c r="U1928" i="20" s="1"/>
  <c r="K1927" i="20"/>
  <c r="U1927" i="20" s="1"/>
  <c r="K1887" i="20"/>
  <c r="U1887" i="20" s="1"/>
  <c r="K1888" i="20"/>
  <c r="U1888" i="20" s="1"/>
  <c r="K1863" i="20"/>
  <c r="U1863" i="20" s="1"/>
  <c r="K1864" i="20"/>
  <c r="U1864" i="20" s="1"/>
  <c r="K1807" i="20"/>
  <c r="U1807" i="20" s="1"/>
  <c r="K1808" i="20"/>
  <c r="U1808" i="20" s="1"/>
  <c r="K1783" i="20"/>
  <c r="U1783" i="20" s="1"/>
  <c r="K1784" i="20"/>
  <c r="U1784" i="20" s="1"/>
  <c r="K1743" i="20"/>
  <c r="U1743" i="20" s="1"/>
  <c r="K1744" i="20"/>
  <c r="U1744" i="20" s="1"/>
  <c r="K1720" i="20"/>
  <c r="U1720" i="20" s="1"/>
  <c r="K1719" i="20"/>
  <c r="U1719" i="20" s="1"/>
  <c r="K1703" i="20"/>
  <c r="U1703" i="20" s="1"/>
  <c r="K1704" i="20"/>
  <c r="U1704" i="20" s="1"/>
  <c r="K1679" i="20"/>
  <c r="U1679" i="20" s="1"/>
  <c r="K1680" i="20"/>
  <c r="U1680" i="20" s="1"/>
  <c r="K1656" i="20"/>
  <c r="U1656" i="20" s="1"/>
  <c r="K1655" i="20"/>
  <c r="U1655" i="20" s="1"/>
  <c r="K1606" i="20"/>
  <c r="U1606" i="20" s="1"/>
  <c r="K1604" i="20"/>
  <c r="U1604" i="20" s="1"/>
  <c r="K1605" i="20"/>
  <c r="U1605" i="20" s="1"/>
  <c r="K1580" i="20"/>
  <c r="U1580" i="20" s="1"/>
  <c r="K1581" i="20"/>
  <c r="U1581" i="20" s="1"/>
  <c r="K1564" i="20"/>
  <c r="U1564" i="20" s="1"/>
  <c r="K1565" i="20"/>
  <c r="U1565" i="20" s="1"/>
  <c r="K1548" i="20"/>
  <c r="U1548" i="20" s="1"/>
  <c r="K1549" i="20"/>
  <c r="U1549" i="20" s="1"/>
  <c r="K1484" i="20"/>
  <c r="U1484" i="20" s="1"/>
  <c r="K1485" i="20"/>
  <c r="U1485" i="20" s="1"/>
  <c r="K1436" i="20"/>
  <c r="U1436" i="20" s="1"/>
  <c r="K1437" i="20"/>
  <c r="U1437" i="20" s="1"/>
  <c r="K1428" i="20"/>
  <c r="U1428" i="20" s="1"/>
  <c r="K1429" i="20"/>
  <c r="U1429" i="20" s="1"/>
  <c r="K1405" i="20"/>
  <c r="U1405" i="20" s="1"/>
  <c r="K1404" i="20"/>
  <c r="U1404" i="20" s="1"/>
  <c r="K1388" i="20"/>
  <c r="U1388" i="20" s="1"/>
  <c r="K1389" i="20"/>
  <c r="U1389" i="20" s="1"/>
  <c r="K1372" i="20"/>
  <c r="U1372" i="20" s="1"/>
  <c r="K1373" i="20"/>
  <c r="U1373" i="20" s="1"/>
  <c r="K1348" i="20"/>
  <c r="U1348" i="20" s="1"/>
  <c r="K1349" i="20"/>
  <c r="U1349" i="20" s="1"/>
  <c r="K1332" i="20"/>
  <c r="U1332" i="20" s="1"/>
  <c r="K1333" i="20"/>
  <c r="U1333" i="20" s="1"/>
  <c r="K1309" i="20"/>
  <c r="U1309" i="20" s="1"/>
  <c r="K1308" i="20"/>
  <c r="U1308" i="20" s="1"/>
  <c r="K1285" i="20"/>
  <c r="U1285" i="20" s="1"/>
  <c r="K1284" i="20"/>
  <c r="U1284" i="20" s="1"/>
  <c r="K1268" i="20"/>
  <c r="U1268" i="20" s="1"/>
  <c r="K1269" i="20"/>
  <c r="U1269" i="20" s="1"/>
  <c r="K1244" i="20"/>
  <c r="U1244" i="20" s="1"/>
  <c r="K1245" i="20"/>
  <c r="U1245" i="20" s="1"/>
  <c r="K1228" i="20"/>
  <c r="U1228" i="20" s="1"/>
  <c r="K1229" i="20"/>
  <c r="U1229" i="20" s="1"/>
  <c r="K1204" i="20"/>
  <c r="U1204" i="20" s="1"/>
  <c r="K1205" i="20"/>
  <c r="U1205" i="20" s="1"/>
  <c r="K1189" i="20"/>
  <c r="U1189" i="20" s="1"/>
  <c r="K1188" i="20"/>
  <c r="U1188" i="20" s="1"/>
  <c r="K1132" i="20"/>
  <c r="U1132" i="20" s="1"/>
  <c r="K1133" i="20"/>
  <c r="U1133" i="20" s="1"/>
  <c r="K1109" i="20"/>
  <c r="U1109" i="20" s="1"/>
  <c r="K1108" i="20"/>
  <c r="U1108" i="20" s="1"/>
  <c r="K1034" i="20"/>
  <c r="U1034" i="20" s="1"/>
  <c r="K1033" i="20"/>
  <c r="U1033" i="20" s="1"/>
  <c r="K993" i="20"/>
  <c r="U993" i="20" s="1"/>
  <c r="K994" i="20"/>
  <c r="U994" i="20" s="1"/>
  <c r="K978" i="20"/>
  <c r="U978" i="20" s="1"/>
  <c r="K977" i="20"/>
  <c r="U977" i="20" s="1"/>
  <c r="K962" i="20"/>
  <c r="U962" i="20" s="1"/>
  <c r="K961" i="20"/>
  <c r="U961" i="20" s="1"/>
  <c r="K938" i="20"/>
  <c r="U938" i="20" s="1"/>
  <c r="K937" i="20"/>
  <c r="U937" i="20" s="1"/>
  <c r="K873" i="20"/>
  <c r="U873" i="20" s="1"/>
  <c r="K874" i="20"/>
  <c r="U874" i="20" s="1"/>
  <c r="K841" i="20"/>
  <c r="U841" i="20" s="1"/>
  <c r="K842" i="20"/>
  <c r="U842" i="20" s="1"/>
  <c r="K817" i="20"/>
  <c r="U817" i="20" s="1"/>
  <c r="K818" i="20"/>
  <c r="U818" i="20" s="1"/>
  <c r="K802" i="20"/>
  <c r="U802" i="20" s="1"/>
  <c r="K801" i="20"/>
  <c r="U801" i="20" s="1"/>
  <c r="K777" i="20"/>
  <c r="U777" i="20" s="1"/>
  <c r="K778" i="20"/>
  <c r="U778" i="20" s="1"/>
  <c r="K738" i="20"/>
  <c r="U738" i="20" s="1"/>
  <c r="K737" i="20"/>
  <c r="U737" i="20" s="1"/>
  <c r="K722" i="20"/>
  <c r="U722" i="20" s="1"/>
  <c r="K721" i="20"/>
  <c r="U721" i="20" s="1"/>
  <c r="K698" i="20"/>
  <c r="U698" i="20" s="1"/>
  <c r="K697" i="20"/>
  <c r="U697" i="20" s="1"/>
  <c r="K673" i="20"/>
  <c r="U673" i="20" s="1"/>
  <c r="K674" i="20"/>
  <c r="U674" i="20" s="1"/>
  <c r="K634" i="20"/>
  <c r="U634" i="20" s="1"/>
  <c r="K633" i="20"/>
  <c r="U633" i="20" s="1"/>
  <c r="K617" i="20"/>
  <c r="U617" i="20" s="1"/>
  <c r="K618" i="20"/>
  <c r="U618" i="20" s="1"/>
  <c r="K594" i="20"/>
  <c r="U594" i="20" s="1"/>
  <c r="K593" i="20"/>
  <c r="U593" i="20" s="1"/>
  <c r="K578" i="20"/>
  <c r="U578" i="20" s="1"/>
  <c r="K577" i="20"/>
  <c r="U577" i="20" s="1"/>
  <c r="K561" i="20"/>
  <c r="U561" i="20" s="1"/>
  <c r="K562" i="20"/>
  <c r="U562" i="20" s="1"/>
  <c r="K521" i="20"/>
  <c r="U521" i="20" s="1"/>
  <c r="K520" i="20"/>
  <c r="U520" i="20" s="1"/>
  <c r="K522" i="20"/>
  <c r="U522" i="20" s="1"/>
  <c r="K478" i="20"/>
  <c r="U478" i="20" s="1"/>
  <c r="K479" i="20"/>
  <c r="U479" i="20" s="1"/>
  <c r="K455" i="20"/>
  <c r="U455" i="20" s="1"/>
  <c r="K454" i="20"/>
  <c r="U454" i="20" s="1"/>
  <c r="K438" i="20"/>
  <c r="U438" i="20" s="1"/>
  <c r="K439" i="20"/>
  <c r="U439" i="20" s="1"/>
  <c r="K399" i="20"/>
  <c r="U399" i="20" s="1"/>
  <c r="K398" i="20"/>
  <c r="U398" i="20" s="1"/>
  <c r="K334" i="20"/>
  <c r="U334" i="20" s="1"/>
  <c r="K335" i="20"/>
  <c r="U335" i="20" s="1"/>
  <c r="K295" i="20"/>
  <c r="U295" i="20" s="1"/>
  <c r="K294" i="20"/>
  <c r="U294" i="20" s="1"/>
  <c r="K254" i="20"/>
  <c r="U254" i="20" s="1"/>
  <c r="K255" i="20"/>
  <c r="U255" i="20" s="1"/>
  <c r="K214" i="20"/>
  <c r="U214" i="20" s="1"/>
  <c r="K215" i="20"/>
  <c r="U215" i="20" s="1"/>
  <c r="K190" i="20"/>
  <c r="U190" i="20" s="1"/>
  <c r="K191" i="20"/>
  <c r="U191" i="20" s="1"/>
  <c r="K159" i="20"/>
  <c r="U159" i="20" s="1"/>
  <c r="K158" i="20"/>
  <c r="U158" i="20" s="1"/>
  <c r="K127" i="20"/>
  <c r="U127" i="20" s="1"/>
  <c r="K126" i="20"/>
  <c r="U126" i="20" s="1"/>
  <c r="K103" i="20"/>
  <c r="U103" i="20" s="1"/>
  <c r="K102" i="20"/>
  <c r="U102" i="20" s="1"/>
  <c r="K87" i="20"/>
  <c r="U87" i="20" s="1"/>
  <c r="K86" i="20"/>
  <c r="U86" i="20" s="1"/>
  <c r="K70" i="20"/>
  <c r="U70" i="20" s="1"/>
  <c r="K71" i="20"/>
  <c r="U71" i="20" s="1"/>
  <c r="K31" i="20"/>
  <c r="U31" i="20" s="1"/>
  <c r="K30" i="20"/>
  <c r="U30" i="20" s="1"/>
  <c r="K14" i="20"/>
  <c r="U14" i="20" s="1"/>
  <c r="K15" i="20"/>
  <c r="U15" i="20" s="1"/>
  <c r="K2697" i="20"/>
  <c r="U2697" i="20" s="1"/>
  <c r="K2696" i="20"/>
  <c r="U2696" i="20" s="1"/>
  <c r="K2689" i="20"/>
  <c r="U2689" i="20" s="1"/>
  <c r="K2688" i="20"/>
  <c r="U2688" i="20" s="1"/>
  <c r="K2681" i="20"/>
  <c r="U2681" i="20" s="1"/>
  <c r="K2680" i="20"/>
  <c r="U2680" i="20" s="1"/>
  <c r="K2665" i="20"/>
  <c r="U2665" i="20" s="1"/>
  <c r="K2664" i="20"/>
  <c r="U2664" i="20" s="1"/>
  <c r="K2657" i="20"/>
  <c r="U2657" i="20" s="1"/>
  <c r="K2656" i="20"/>
  <c r="U2656" i="20" s="1"/>
  <c r="K2641" i="20"/>
  <c r="U2641" i="20" s="1"/>
  <c r="K2640" i="20"/>
  <c r="U2640" i="20" s="1"/>
  <c r="K2633" i="20"/>
  <c r="U2633" i="20" s="1"/>
  <c r="K2632" i="20"/>
  <c r="U2632" i="20" s="1"/>
  <c r="K2625" i="20"/>
  <c r="U2625" i="20" s="1"/>
  <c r="K2624" i="20"/>
  <c r="U2624" i="20" s="1"/>
  <c r="K2617" i="20"/>
  <c r="U2617" i="20" s="1"/>
  <c r="K2616" i="20"/>
  <c r="U2616" i="20" s="1"/>
  <c r="K2609" i="20"/>
  <c r="U2609" i="20" s="1"/>
  <c r="K2608" i="20"/>
  <c r="U2608" i="20" s="1"/>
  <c r="K2601" i="20"/>
  <c r="U2601" i="20" s="1"/>
  <c r="K2600" i="20"/>
  <c r="U2600" i="20" s="1"/>
  <c r="K2585" i="20"/>
  <c r="U2585" i="20" s="1"/>
  <c r="K2584" i="20"/>
  <c r="U2584" i="20" s="1"/>
  <c r="K2577" i="20"/>
  <c r="U2577" i="20" s="1"/>
  <c r="K2576" i="20"/>
  <c r="U2576" i="20" s="1"/>
  <c r="K2569" i="20"/>
  <c r="U2569" i="20" s="1"/>
  <c r="K2568" i="20"/>
  <c r="U2568" i="20" s="1"/>
  <c r="K2561" i="20"/>
  <c r="U2561" i="20" s="1"/>
  <c r="K2560" i="20"/>
  <c r="U2560" i="20" s="1"/>
  <c r="K2553" i="20"/>
  <c r="U2553" i="20" s="1"/>
  <c r="K2552" i="20"/>
  <c r="U2552" i="20" s="1"/>
  <c r="K2537" i="20"/>
  <c r="U2537" i="20" s="1"/>
  <c r="K2536" i="20"/>
  <c r="U2536" i="20" s="1"/>
  <c r="K2521" i="20"/>
  <c r="U2521" i="20" s="1"/>
  <c r="K2520" i="20"/>
  <c r="U2520" i="20" s="1"/>
  <c r="K2513" i="20"/>
  <c r="U2513" i="20" s="1"/>
  <c r="K2512" i="20"/>
  <c r="U2512" i="20" s="1"/>
  <c r="K2505" i="20"/>
  <c r="U2505" i="20" s="1"/>
  <c r="K2504" i="20"/>
  <c r="U2504" i="20" s="1"/>
  <c r="K2489" i="20"/>
  <c r="U2489" i="20" s="1"/>
  <c r="K2488" i="20"/>
  <c r="U2488" i="20" s="1"/>
  <c r="K2481" i="20"/>
  <c r="U2481" i="20" s="1"/>
  <c r="K2480" i="20"/>
  <c r="U2480" i="20" s="1"/>
  <c r="K2449" i="20"/>
  <c r="U2449" i="20" s="1"/>
  <c r="K2448" i="20"/>
  <c r="U2448" i="20" s="1"/>
  <c r="K2441" i="20"/>
  <c r="U2441" i="20" s="1"/>
  <c r="K2440" i="20"/>
  <c r="U2440" i="20" s="1"/>
  <c r="K2425" i="20"/>
  <c r="U2425" i="20" s="1"/>
  <c r="K2424" i="20"/>
  <c r="U2424" i="20" s="1"/>
  <c r="K2409" i="20"/>
  <c r="U2409" i="20" s="1"/>
  <c r="K2408" i="20"/>
  <c r="U2408" i="20" s="1"/>
  <c r="K2401" i="20"/>
  <c r="U2401" i="20" s="1"/>
  <c r="K2400" i="20"/>
  <c r="U2400" i="20" s="1"/>
  <c r="K2393" i="20"/>
  <c r="U2393" i="20" s="1"/>
  <c r="K2392" i="20"/>
  <c r="U2392" i="20" s="1"/>
  <c r="K2385" i="20"/>
  <c r="U2385" i="20" s="1"/>
  <c r="K2384" i="20"/>
  <c r="U2384" i="20" s="1"/>
  <c r="K2377" i="20"/>
  <c r="U2377" i="20" s="1"/>
  <c r="K2376" i="20"/>
  <c r="U2376" i="20" s="1"/>
  <c r="K2369" i="20"/>
  <c r="U2369" i="20" s="1"/>
  <c r="K2368" i="20"/>
  <c r="U2368" i="20" s="1"/>
  <c r="K2361" i="20"/>
  <c r="U2361" i="20" s="1"/>
  <c r="K2360" i="20"/>
  <c r="U2360" i="20" s="1"/>
  <c r="K2353" i="20"/>
  <c r="U2353" i="20" s="1"/>
  <c r="K2352" i="20"/>
  <c r="U2352" i="20" s="1"/>
  <c r="K2345" i="20"/>
  <c r="U2345" i="20" s="1"/>
  <c r="K2344" i="20"/>
  <c r="U2344" i="20" s="1"/>
  <c r="K2337" i="20"/>
  <c r="U2337" i="20" s="1"/>
  <c r="K2336" i="20"/>
  <c r="U2336" i="20" s="1"/>
  <c r="K2329" i="20"/>
  <c r="U2329" i="20" s="1"/>
  <c r="K2328" i="20"/>
  <c r="U2328" i="20" s="1"/>
  <c r="K2313" i="20"/>
  <c r="U2313" i="20" s="1"/>
  <c r="K2312" i="20"/>
  <c r="U2312" i="20" s="1"/>
  <c r="K2281" i="20"/>
  <c r="U2281" i="20" s="1"/>
  <c r="K2280" i="20"/>
  <c r="U2280" i="20" s="1"/>
  <c r="K2273" i="20"/>
  <c r="U2273" i="20" s="1"/>
  <c r="K2272" i="20"/>
  <c r="U2272" i="20" s="1"/>
  <c r="K2257" i="20"/>
  <c r="U2257" i="20" s="1"/>
  <c r="K2256" i="20"/>
  <c r="U2256" i="20" s="1"/>
  <c r="K2249" i="20"/>
  <c r="U2249" i="20" s="1"/>
  <c r="K2248" i="20"/>
  <c r="U2248" i="20" s="1"/>
  <c r="K2241" i="20"/>
  <c r="U2241" i="20" s="1"/>
  <c r="K2240" i="20"/>
  <c r="U2240" i="20" s="1"/>
  <c r="K2233" i="20"/>
  <c r="U2233" i="20" s="1"/>
  <c r="K2232" i="20"/>
  <c r="U2232" i="20" s="1"/>
  <c r="K2217" i="20"/>
  <c r="U2217" i="20" s="1"/>
  <c r="K2216" i="20"/>
  <c r="U2216" i="20" s="1"/>
  <c r="K2126" i="20"/>
  <c r="U2126" i="20" s="1"/>
  <c r="K2125" i="20"/>
  <c r="U2125" i="20" s="1"/>
  <c r="K2118" i="20"/>
  <c r="U2118" i="20" s="1"/>
  <c r="K2117" i="20"/>
  <c r="U2117" i="20" s="1"/>
  <c r="K2110" i="20"/>
  <c r="U2110" i="20" s="1"/>
  <c r="K2109" i="20"/>
  <c r="U2109" i="20" s="1"/>
  <c r="K2094" i="20"/>
  <c r="U2094" i="20" s="1"/>
  <c r="K2093" i="20"/>
  <c r="U2093" i="20" s="1"/>
  <c r="K2086" i="20"/>
  <c r="U2086" i="20" s="1"/>
  <c r="K2085" i="20"/>
  <c r="U2085" i="20" s="1"/>
  <c r="K2078" i="20"/>
  <c r="U2078" i="20" s="1"/>
  <c r="K2077" i="20"/>
  <c r="U2077" i="20" s="1"/>
  <c r="K2062" i="20"/>
  <c r="U2062" i="20" s="1"/>
  <c r="K2061" i="20"/>
  <c r="U2061" i="20" s="1"/>
  <c r="K2046" i="20"/>
  <c r="U2046" i="20" s="1"/>
  <c r="K2045" i="20"/>
  <c r="U2045" i="20" s="1"/>
  <c r="K2022" i="20"/>
  <c r="U2022" i="20" s="1"/>
  <c r="K2021" i="20"/>
  <c r="U2021" i="20" s="1"/>
  <c r="K2006" i="20"/>
  <c r="U2006" i="20" s="1"/>
  <c r="K2005" i="20"/>
  <c r="U2005" i="20" s="1"/>
  <c r="K1997" i="20"/>
  <c r="U1997" i="20" s="1"/>
  <c r="K1998" i="20"/>
  <c r="U1998" i="20" s="1"/>
  <c r="K1973" i="20"/>
  <c r="U1973" i="20" s="1"/>
  <c r="K1974" i="20"/>
  <c r="U1974" i="20" s="1"/>
  <c r="K1958" i="20"/>
  <c r="U1958" i="20" s="1"/>
  <c r="K1957" i="20"/>
  <c r="U1957" i="20" s="1"/>
  <c r="K1941" i="20"/>
  <c r="U1941" i="20" s="1"/>
  <c r="K1942" i="20"/>
  <c r="U1942" i="20" s="1"/>
  <c r="K1933" i="20"/>
  <c r="U1933" i="20" s="1"/>
  <c r="K1934" i="20"/>
  <c r="U1934" i="20" s="1"/>
  <c r="K1925" i="20"/>
  <c r="U1925" i="20" s="1"/>
  <c r="K1926" i="20"/>
  <c r="U1926" i="20" s="1"/>
  <c r="K1918" i="20"/>
  <c r="U1918" i="20" s="1"/>
  <c r="K1917" i="20"/>
  <c r="U1917" i="20" s="1"/>
  <c r="K1910" i="20"/>
  <c r="U1910" i="20" s="1"/>
  <c r="K1909" i="20"/>
  <c r="U1909" i="20" s="1"/>
  <c r="K1901" i="20"/>
  <c r="U1901" i="20" s="1"/>
  <c r="K1902" i="20"/>
  <c r="U1902" i="20" s="1"/>
  <c r="K1886" i="20"/>
  <c r="U1886" i="20" s="1"/>
  <c r="K1885" i="20"/>
  <c r="U1885" i="20" s="1"/>
  <c r="K1870" i="20"/>
  <c r="U1870" i="20" s="1"/>
  <c r="K1869" i="20"/>
  <c r="U1869" i="20" s="1"/>
  <c r="K1862" i="20"/>
  <c r="U1862" i="20" s="1"/>
  <c r="K1861" i="20"/>
  <c r="U1861" i="20" s="1"/>
  <c r="K1854" i="20"/>
  <c r="U1854" i="20" s="1"/>
  <c r="K1853" i="20"/>
  <c r="U1853" i="20" s="1"/>
  <c r="K1846" i="20"/>
  <c r="U1846" i="20" s="1"/>
  <c r="K1845" i="20"/>
  <c r="U1845" i="20" s="1"/>
  <c r="K1829" i="20"/>
  <c r="U1829" i="20" s="1"/>
  <c r="K1830" i="20"/>
  <c r="U1830" i="20" s="1"/>
  <c r="K1821" i="20"/>
  <c r="U1821" i="20" s="1"/>
  <c r="K1822" i="20"/>
  <c r="U1822" i="20" s="1"/>
  <c r="K1806" i="20"/>
  <c r="U1806" i="20" s="1"/>
  <c r="K1805" i="20"/>
  <c r="U1805" i="20" s="1"/>
  <c r="K1789" i="20"/>
  <c r="U1789" i="20" s="1"/>
  <c r="K1790" i="20"/>
  <c r="U1790" i="20" s="1"/>
  <c r="K1782" i="20"/>
  <c r="U1782" i="20" s="1"/>
  <c r="K1781" i="20"/>
  <c r="U1781" i="20" s="1"/>
  <c r="K1757" i="20"/>
  <c r="U1757" i="20" s="1"/>
  <c r="K1758" i="20"/>
  <c r="U1758" i="20" s="1"/>
  <c r="K1733" i="20"/>
  <c r="U1733" i="20" s="1"/>
  <c r="K1734" i="20"/>
  <c r="U1734" i="20" s="1"/>
  <c r="K1726" i="20"/>
  <c r="U1726" i="20" s="1"/>
  <c r="K1725" i="20"/>
  <c r="U1725" i="20" s="1"/>
  <c r="K1709" i="20"/>
  <c r="U1709" i="20" s="1"/>
  <c r="K1710" i="20"/>
  <c r="U1710" i="20" s="1"/>
  <c r="K1702" i="20"/>
  <c r="U1702" i="20" s="1"/>
  <c r="K1701" i="20"/>
  <c r="U1701" i="20" s="1"/>
  <c r="K1693" i="20"/>
  <c r="U1693" i="20" s="1"/>
  <c r="K1694" i="20"/>
  <c r="U1694" i="20" s="1"/>
  <c r="K1685" i="20"/>
  <c r="U1685" i="20" s="1"/>
  <c r="K1686" i="20"/>
  <c r="U1686" i="20" s="1"/>
  <c r="K1662" i="20"/>
  <c r="U1662" i="20" s="1"/>
  <c r="K1661" i="20"/>
  <c r="U1661" i="20" s="1"/>
  <c r="K1645" i="20"/>
  <c r="U1645" i="20" s="1"/>
  <c r="K1646" i="20"/>
  <c r="U1646" i="20" s="1"/>
  <c r="K1626" i="20"/>
  <c r="U1626" i="20" s="1"/>
  <c r="K1625" i="20"/>
  <c r="U1625" i="20" s="1"/>
  <c r="K1627" i="20"/>
  <c r="U1627" i="20" s="1"/>
  <c r="K1614" i="20"/>
  <c r="U1614" i="20" s="1"/>
  <c r="K1615" i="20"/>
  <c r="U1615" i="20" s="1"/>
  <c r="K1613" i="20"/>
  <c r="U1613" i="20" s="1"/>
  <c r="K1602" i="20"/>
  <c r="U1602" i="20" s="1"/>
  <c r="K1603" i="20"/>
  <c r="U1603" i="20" s="1"/>
  <c r="K1594" i="20"/>
  <c r="U1594" i="20" s="1"/>
  <c r="K1595" i="20"/>
  <c r="U1595" i="20" s="1"/>
  <c r="K1586" i="20"/>
  <c r="U1586" i="20" s="1"/>
  <c r="K1587" i="20"/>
  <c r="U1587" i="20" s="1"/>
  <c r="K1570" i="20"/>
  <c r="U1570" i="20" s="1"/>
  <c r="K1571" i="20"/>
  <c r="U1571" i="20" s="1"/>
  <c r="K1562" i="20"/>
  <c r="U1562" i="20" s="1"/>
  <c r="K1563" i="20"/>
  <c r="U1563" i="20" s="1"/>
  <c r="K1547" i="20"/>
  <c r="U1547" i="20" s="1"/>
  <c r="K1546" i="20"/>
  <c r="U1546" i="20" s="1"/>
  <c r="K1530" i="20"/>
  <c r="U1530" i="20" s="1"/>
  <c r="K1531" i="20"/>
  <c r="U1531" i="20" s="1"/>
  <c r="K1522" i="20"/>
  <c r="U1522" i="20" s="1"/>
  <c r="K1523" i="20"/>
  <c r="U1523" i="20" s="1"/>
  <c r="K1514" i="20"/>
  <c r="U1514" i="20" s="1"/>
  <c r="K1515" i="20"/>
  <c r="U1515" i="20" s="1"/>
  <c r="K1474" i="20"/>
  <c r="U1474" i="20" s="1"/>
  <c r="K1475" i="20"/>
  <c r="U1475" i="20" s="1"/>
  <c r="K1466" i="20"/>
  <c r="U1466" i="20" s="1"/>
  <c r="K1467" i="20"/>
  <c r="U1467" i="20" s="1"/>
  <c r="K1450" i="20"/>
  <c r="U1450" i="20" s="1"/>
  <c r="K1451" i="20"/>
  <c r="U1451" i="20" s="1"/>
  <c r="K1434" i="20"/>
  <c r="U1434" i="20" s="1"/>
  <c r="K1435" i="20"/>
  <c r="U1435" i="20" s="1"/>
  <c r="K1418" i="20"/>
  <c r="U1418" i="20" s="1"/>
  <c r="K1419" i="20"/>
  <c r="U1419" i="20" s="1"/>
  <c r="K1386" i="20"/>
  <c r="U1386" i="20" s="1"/>
  <c r="K1387" i="20"/>
  <c r="U1387" i="20" s="1"/>
  <c r="K1378" i="20"/>
  <c r="U1378" i="20" s="1"/>
  <c r="K1379" i="20"/>
  <c r="U1379" i="20" s="1"/>
  <c r="K1355" i="20"/>
  <c r="U1355" i="20" s="1"/>
  <c r="K1354" i="20"/>
  <c r="U1354" i="20" s="1"/>
  <c r="K1347" i="20"/>
  <c r="U1347" i="20" s="1"/>
  <c r="K1346" i="20"/>
  <c r="U1346" i="20" s="1"/>
  <c r="K1323" i="20"/>
  <c r="U1323" i="20" s="1"/>
  <c r="K1322" i="20"/>
  <c r="U1322" i="20" s="1"/>
  <c r="K1306" i="20"/>
  <c r="U1306" i="20" s="1"/>
  <c r="K1307" i="20"/>
  <c r="U1307" i="20" s="1"/>
  <c r="K1298" i="20"/>
  <c r="U1298" i="20" s="1"/>
  <c r="K1299" i="20"/>
  <c r="U1299" i="20" s="1"/>
  <c r="K1290" i="20"/>
  <c r="U1290" i="20" s="1"/>
  <c r="K1291" i="20"/>
  <c r="U1291" i="20" s="1"/>
  <c r="K1266" i="20"/>
  <c r="U1266" i="20" s="1"/>
  <c r="K1267" i="20"/>
  <c r="U1267" i="20" s="1"/>
  <c r="K1259" i="20"/>
  <c r="U1259" i="20" s="1"/>
  <c r="K1258" i="20"/>
  <c r="U1258" i="20" s="1"/>
  <c r="K1250" i="20"/>
  <c r="U1250" i="20" s="1"/>
  <c r="K1251" i="20"/>
  <c r="U1251" i="20" s="1"/>
  <c r="K1242" i="20"/>
  <c r="U1242" i="20" s="1"/>
  <c r="K1243" i="20"/>
  <c r="U1243" i="20" s="1"/>
  <c r="K1235" i="20"/>
  <c r="U1235" i="20" s="1"/>
  <c r="K1234" i="20"/>
  <c r="U1234" i="20" s="1"/>
  <c r="K1226" i="20"/>
  <c r="U1226" i="20" s="1"/>
  <c r="K1227" i="20"/>
  <c r="U1227" i="20" s="1"/>
  <c r="K1218" i="20"/>
  <c r="U1218" i="20" s="1"/>
  <c r="K1219" i="20"/>
  <c r="U1219" i="20" s="1"/>
  <c r="K1202" i="20"/>
  <c r="U1202" i="20" s="1"/>
  <c r="K1203" i="20"/>
  <c r="U1203" i="20" s="1"/>
  <c r="K1195" i="20"/>
  <c r="U1195" i="20" s="1"/>
  <c r="K1194" i="20"/>
  <c r="U1194" i="20" s="1"/>
  <c r="K1186" i="20"/>
  <c r="U1186" i="20" s="1"/>
  <c r="K1187" i="20"/>
  <c r="U1187" i="20" s="1"/>
  <c r="K1163" i="20"/>
  <c r="U1163" i="20" s="1"/>
  <c r="K1162" i="20"/>
  <c r="U1162" i="20" s="1"/>
  <c r="K1154" i="20"/>
  <c r="U1154" i="20" s="1"/>
  <c r="K1155" i="20"/>
  <c r="U1155" i="20" s="1"/>
  <c r="K1138" i="20"/>
  <c r="U1138" i="20" s="1"/>
  <c r="K1139" i="20"/>
  <c r="U1139" i="20" s="1"/>
  <c r="K1122" i="20"/>
  <c r="U1122" i="20" s="1"/>
  <c r="K1123" i="20"/>
  <c r="U1123" i="20" s="1"/>
  <c r="K1106" i="20"/>
  <c r="U1106" i="20" s="1"/>
  <c r="K1107" i="20"/>
  <c r="U1107" i="20" s="1"/>
  <c r="K1090" i="20"/>
  <c r="U1090" i="20" s="1"/>
  <c r="K1089" i="20"/>
  <c r="U1089" i="20" s="1"/>
  <c r="K1091" i="20"/>
  <c r="U1091" i="20" s="1"/>
  <c r="K1056" i="20"/>
  <c r="U1056" i="20" s="1"/>
  <c r="K1055" i="20"/>
  <c r="U1055" i="20" s="1"/>
  <c r="K1040" i="20"/>
  <c r="U1040" i="20" s="1"/>
  <c r="K1039" i="20"/>
  <c r="U1039" i="20" s="1"/>
  <c r="K1024" i="20"/>
  <c r="U1024" i="20" s="1"/>
  <c r="K1023" i="20"/>
  <c r="U1023" i="20" s="1"/>
  <c r="K1015" i="20"/>
  <c r="U1015" i="20" s="1"/>
  <c r="K1016" i="20"/>
  <c r="U1016" i="20" s="1"/>
  <c r="K1000" i="20"/>
  <c r="U1000" i="20" s="1"/>
  <c r="K999" i="20"/>
  <c r="U999" i="20" s="1"/>
  <c r="K992" i="20"/>
  <c r="U992" i="20" s="1"/>
  <c r="K991" i="20"/>
  <c r="U991" i="20" s="1"/>
  <c r="K984" i="20"/>
  <c r="U984" i="20" s="1"/>
  <c r="K983" i="20"/>
  <c r="U983" i="20" s="1"/>
  <c r="K976" i="20"/>
  <c r="U976" i="20" s="1"/>
  <c r="K975" i="20"/>
  <c r="U975" i="20" s="1"/>
  <c r="K967" i="20"/>
  <c r="U967" i="20" s="1"/>
  <c r="K968" i="20"/>
  <c r="U968" i="20" s="1"/>
  <c r="K951" i="20"/>
  <c r="U951" i="20" s="1"/>
  <c r="K952" i="20"/>
  <c r="U952" i="20" s="1"/>
  <c r="K928" i="20"/>
  <c r="U928" i="20" s="1"/>
  <c r="K927" i="20"/>
  <c r="U927" i="20" s="1"/>
  <c r="K920" i="20"/>
  <c r="U920" i="20" s="1"/>
  <c r="K919" i="20"/>
  <c r="U919" i="20" s="1"/>
  <c r="K912" i="20"/>
  <c r="U912" i="20" s="1"/>
  <c r="K911" i="20"/>
  <c r="U911" i="20" s="1"/>
  <c r="K904" i="20"/>
  <c r="U904" i="20" s="1"/>
  <c r="K903" i="20"/>
  <c r="U903" i="20" s="1"/>
  <c r="K888" i="20"/>
  <c r="U888" i="20" s="1"/>
  <c r="K887" i="20"/>
  <c r="U887" i="20" s="1"/>
  <c r="K864" i="20"/>
  <c r="U864" i="20" s="1"/>
  <c r="K863" i="20"/>
  <c r="U863" i="20" s="1"/>
  <c r="K856" i="20"/>
  <c r="U856" i="20" s="1"/>
  <c r="K855" i="20"/>
  <c r="U855" i="20" s="1"/>
  <c r="K847" i="20"/>
  <c r="U847" i="20" s="1"/>
  <c r="K848" i="20"/>
  <c r="U848" i="20" s="1"/>
  <c r="K816" i="20"/>
  <c r="U816" i="20" s="1"/>
  <c r="K815" i="20"/>
  <c r="U815" i="20" s="1"/>
  <c r="K800" i="20"/>
  <c r="U800" i="20" s="1"/>
  <c r="K799" i="20"/>
  <c r="U799" i="20" s="1"/>
  <c r="K776" i="20"/>
  <c r="U776" i="20" s="1"/>
  <c r="K775" i="20"/>
  <c r="U775" i="20" s="1"/>
  <c r="K768" i="20"/>
  <c r="U768" i="20" s="1"/>
  <c r="K767" i="20"/>
  <c r="U767" i="20" s="1"/>
  <c r="K760" i="20"/>
  <c r="U760" i="20" s="1"/>
  <c r="K759" i="20"/>
  <c r="U759" i="20" s="1"/>
  <c r="K743" i="20"/>
  <c r="U743" i="20" s="1"/>
  <c r="K744" i="20"/>
  <c r="U744" i="20" s="1"/>
  <c r="K736" i="20"/>
  <c r="U736" i="20" s="1"/>
  <c r="K735" i="20"/>
  <c r="U735" i="20" s="1"/>
  <c r="K728" i="20"/>
  <c r="U728" i="20" s="1"/>
  <c r="K727" i="20"/>
  <c r="U727" i="20" s="1"/>
  <c r="K720" i="20"/>
  <c r="U720" i="20" s="1"/>
  <c r="K719" i="20"/>
  <c r="U719" i="20" s="1"/>
  <c r="K711" i="20"/>
  <c r="U711" i="20" s="1"/>
  <c r="K712" i="20"/>
  <c r="U712" i="20" s="1"/>
  <c r="K704" i="20"/>
  <c r="U704" i="20" s="1"/>
  <c r="K703" i="20"/>
  <c r="U703" i="20" s="1"/>
  <c r="K688" i="20"/>
  <c r="U688" i="20" s="1"/>
  <c r="K687" i="20"/>
  <c r="U687" i="20" s="1"/>
  <c r="K664" i="20"/>
  <c r="U664" i="20" s="1"/>
  <c r="K663" i="20"/>
  <c r="U663" i="20" s="1"/>
  <c r="K656" i="20"/>
  <c r="U656" i="20" s="1"/>
  <c r="K655" i="20"/>
  <c r="U655" i="20" s="1"/>
  <c r="K648" i="20"/>
  <c r="U648" i="20" s="1"/>
  <c r="K647" i="20"/>
  <c r="U647" i="20" s="1"/>
  <c r="K639" i="20"/>
  <c r="U639" i="20" s="1"/>
  <c r="K640" i="20"/>
  <c r="U640" i="20" s="1"/>
  <c r="K632" i="20"/>
  <c r="U632" i="20" s="1"/>
  <c r="K631" i="20"/>
  <c r="U631" i="20" s="1"/>
  <c r="K616" i="20"/>
  <c r="U616" i="20" s="1"/>
  <c r="K615" i="20"/>
  <c r="U615" i="20" s="1"/>
  <c r="K600" i="20"/>
  <c r="U600" i="20" s="1"/>
  <c r="K599" i="20"/>
  <c r="U599" i="20" s="1"/>
  <c r="K584" i="20"/>
  <c r="U584" i="20" s="1"/>
  <c r="K583" i="20"/>
  <c r="U583" i="20" s="1"/>
  <c r="K575" i="20"/>
  <c r="U575" i="20" s="1"/>
  <c r="K576" i="20"/>
  <c r="U576" i="20" s="1"/>
  <c r="K568" i="20"/>
  <c r="U568" i="20" s="1"/>
  <c r="K567" i="20"/>
  <c r="U567" i="20" s="1"/>
  <c r="K560" i="20"/>
  <c r="U560" i="20" s="1"/>
  <c r="K559" i="20"/>
  <c r="U559" i="20" s="1"/>
  <c r="K551" i="20"/>
  <c r="U551" i="20" s="1"/>
  <c r="K552" i="20"/>
  <c r="U552" i="20" s="1"/>
  <c r="K492" i="20"/>
  <c r="U492" i="20" s="1"/>
  <c r="K493" i="20"/>
  <c r="U493" i="20" s="1"/>
  <c r="K476" i="20"/>
  <c r="U476" i="20" s="1"/>
  <c r="K477" i="20"/>
  <c r="U477" i="20" s="1"/>
  <c r="K436" i="20"/>
  <c r="U436" i="20" s="1"/>
  <c r="K437" i="20"/>
  <c r="U437" i="20" s="1"/>
  <c r="K428" i="20"/>
  <c r="U428" i="20" s="1"/>
  <c r="K429" i="20"/>
  <c r="U429" i="20" s="1"/>
  <c r="K412" i="20"/>
  <c r="U412" i="20" s="1"/>
  <c r="K413" i="20"/>
  <c r="U413" i="20" s="1"/>
  <c r="K405" i="20"/>
  <c r="U405" i="20" s="1"/>
  <c r="K404" i="20"/>
  <c r="U404" i="20" s="1"/>
  <c r="K396" i="20"/>
  <c r="U396" i="20" s="1"/>
  <c r="K397" i="20"/>
  <c r="U397" i="20" s="1"/>
  <c r="K388" i="20"/>
  <c r="U388" i="20" s="1"/>
  <c r="K389" i="20"/>
  <c r="U389" i="20" s="1"/>
  <c r="K381" i="20"/>
  <c r="U381" i="20" s="1"/>
  <c r="K380" i="20"/>
  <c r="U380" i="20" s="1"/>
  <c r="K373" i="20"/>
  <c r="U373" i="20" s="1"/>
  <c r="K372" i="20"/>
  <c r="U372" i="20" s="1"/>
  <c r="K356" i="20"/>
  <c r="U356" i="20" s="1"/>
  <c r="K357" i="20"/>
  <c r="U357" i="20" s="1"/>
  <c r="K349" i="20"/>
  <c r="U349" i="20" s="1"/>
  <c r="K348" i="20"/>
  <c r="U348" i="20" s="1"/>
  <c r="K333" i="20"/>
  <c r="U333" i="20" s="1"/>
  <c r="K332" i="20"/>
  <c r="U332" i="20" s="1"/>
  <c r="K324" i="20"/>
  <c r="U324" i="20" s="1"/>
  <c r="K325" i="20"/>
  <c r="U325" i="20" s="1"/>
  <c r="K316" i="20"/>
  <c r="U316" i="20" s="1"/>
  <c r="K317" i="20"/>
  <c r="U317" i="20" s="1"/>
  <c r="K308" i="20"/>
  <c r="U308" i="20" s="1"/>
  <c r="K309" i="20"/>
  <c r="U309" i="20" s="1"/>
  <c r="K301" i="20"/>
  <c r="U301" i="20" s="1"/>
  <c r="K300" i="20"/>
  <c r="U300" i="20" s="1"/>
  <c r="K284" i="20"/>
  <c r="U284" i="20" s="1"/>
  <c r="K285" i="20"/>
  <c r="U285" i="20" s="1"/>
  <c r="K276" i="20"/>
  <c r="U276" i="20" s="1"/>
  <c r="K277" i="20"/>
  <c r="U277" i="20" s="1"/>
  <c r="K268" i="20"/>
  <c r="U268" i="20" s="1"/>
  <c r="K269" i="20"/>
  <c r="U269" i="20" s="1"/>
  <c r="K260" i="20"/>
  <c r="U260" i="20" s="1"/>
  <c r="K261" i="20"/>
  <c r="U261" i="20" s="1"/>
  <c r="K252" i="20"/>
  <c r="U252" i="20" s="1"/>
  <c r="K253" i="20"/>
  <c r="U253" i="20" s="1"/>
  <c r="K245" i="20"/>
  <c r="U245" i="20" s="1"/>
  <c r="K244" i="20"/>
  <c r="U244" i="20" s="1"/>
  <c r="K229" i="20"/>
  <c r="U229" i="20" s="1"/>
  <c r="K228" i="20"/>
  <c r="U228" i="20" s="1"/>
  <c r="K205" i="20"/>
  <c r="U205" i="20" s="1"/>
  <c r="K204" i="20"/>
  <c r="U204" i="20" s="1"/>
  <c r="K197" i="20"/>
  <c r="U197" i="20" s="1"/>
  <c r="K196" i="20"/>
  <c r="U196" i="20" s="1"/>
  <c r="K188" i="20"/>
  <c r="U188" i="20" s="1"/>
  <c r="K189" i="20"/>
  <c r="U189" i="20" s="1"/>
  <c r="K173" i="20"/>
  <c r="U173" i="20" s="1"/>
  <c r="K172" i="20"/>
  <c r="U172" i="20" s="1"/>
  <c r="K164" i="20"/>
  <c r="U164" i="20" s="1"/>
  <c r="K165" i="20"/>
  <c r="U165" i="20" s="1"/>
  <c r="K156" i="20"/>
  <c r="U156" i="20" s="1"/>
  <c r="K157" i="20"/>
  <c r="U157" i="20" s="1"/>
  <c r="K140" i="20"/>
  <c r="U140" i="20" s="1"/>
  <c r="K141" i="20"/>
  <c r="U141" i="20" s="1"/>
  <c r="K132" i="20"/>
  <c r="U132" i="20" s="1"/>
  <c r="K133" i="20"/>
  <c r="U133" i="20" s="1"/>
  <c r="K125" i="20"/>
  <c r="U125" i="20" s="1"/>
  <c r="K124" i="20"/>
  <c r="U124" i="20" s="1"/>
  <c r="K116" i="20"/>
  <c r="U116" i="20" s="1"/>
  <c r="K117" i="20"/>
  <c r="U117" i="20" s="1"/>
  <c r="K109" i="20"/>
  <c r="U109" i="20" s="1"/>
  <c r="K108" i="20"/>
  <c r="U108" i="20" s="1"/>
  <c r="K92" i="20"/>
  <c r="U92" i="20" s="1"/>
  <c r="K93" i="20"/>
  <c r="U93" i="20" s="1"/>
  <c r="K84" i="20"/>
  <c r="U84" i="20" s="1"/>
  <c r="K85" i="20"/>
  <c r="U85" i="20" s="1"/>
  <c r="K76" i="20"/>
  <c r="U76" i="20" s="1"/>
  <c r="K77" i="20"/>
  <c r="U77" i="20" s="1"/>
  <c r="K61" i="20"/>
  <c r="U61" i="20" s="1"/>
  <c r="K60" i="20"/>
  <c r="U60" i="20" s="1"/>
  <c r="K52" i="20"/>
  <c r="U52" i="20" s="1"/>
  <c r="K53" i="20"/>
  <c r="U53" i="20" s="1"/>
  <c r="K45" i="20"/>
  <c r="U45" i="20" s="1"/>
  <c r="K44" i="20"/>
  <c r="U44" i="20" s="1"/>
  <c r="K29" i="20"/>
  <c r="U29" i="20" s="1"/>
  <c r="K28" i="20"/>
  <c r="U28" i="20" s="1"/>
  <c r="K5" i="20"/>
  <c r="U5" i="20" s="1"/>
  <c r="K4" i="20"/>
  <c r="U4" i="20" s="1"/>
  <c r="L2511" i="20"/>
  <c r="W2511" i="20" s="1"/>
  <c r="L2510" i="20"/>
  <c r="W2510" i="20" s="1"/>
  <c r="L2199" i="20"/>
  <c r="W2199" i="20" s="1"/>
  <c r="L2198" i="20"/>
  <c r="W2198" i="20" s="1"/>
  <c r="L2124" i="20"/>
  <c r="W2124" i="20" s="1"/>
  <c r="L2123" i="20"/>
  <c r="W2123" i="20" s="1"/>
  <c r="L2108" i="20"/>
  <c r="W2108" i="20" s="1"/>
  <c r="L2107" i="20"/>
  <c r="W2107" i="20" s="1"/>
  <c r="L2084" i="20"/>
  <c r="W2084" i="20" s="1"/>
  <c r="L2083" i="20"/>
  <c r="W2083" i="20" s="1"/>
  <c r="L1972" i="20"/>
  <c r="W1972" i="20" s="1"/>
  <c r="L1971" i="20"/>
  <c r="W1971" i="20" s="1"/>
  <c r="L1828" i="20"/>
  <c r="W1828" i="20" s="1"/>
  <c r="L1827" i="20"/>
  <c r="W1827" i="20" s="1"/>
  <c r="L1280" i="20"/>
  <c r="W1280" i="20" s="1"/>
  <c r="L1281" i="20"/>
  <c r="W1281" i="20" s="1"/>
  <c r="L989" i="20"/>
  <c r="W989" i="20" s="1"/>
  <c r="L990" i="20"/>
  <c r="W990" i="20" s="1"/>
  <c r="L837" i="20"/>
  <c r="W837" i="20" s="1"/>
  <c r="L838" i="20"/>
  <c r="W838" i="20" s="1"/>
  <c r="L797" i="20"/>
  <c r="W797" i="20" s="1"/>
  <c r="L798" i="20"/>
  <c r="W798" i="20" s="1"/>
  <c r="L410" i="20"/>
  <c r="W410" i="20" s="1"/>
  <c r="L411" i="20"/>
  <c r="W411" i="20" s="1"/>
  <c r="L354" i="20"/>
  <c r="W354" i="20" s="1"/>
  <c r="L355" i="20"/>
  <c r="W355" i="20" s="1"/>
  <c r="L314" i="20"/>
  <c r="W314" i="20" s="1"/>
  <c r="L315" i="20"/>
  <c r="W315" i="20" s="1"/>
  <c r="L234" i="20"/>
  <c r="W234" i="20" s="1"/>
  <c r="L235" i="20"/>
  <c r="W235" i="20" s="1"/>
  <c r="K2510" i="20"/>
  <c r="U2510" i="20" s="1"/>
  <c r="K2511" i="20"/>
  <c r="U2511" i="20" s="1"/>
  <c r="K2198" i="20"/>
  <c r="U2198" i="20" s="1"/>
  <c r="K2199" i="20"/>
  <c r="U2199" i="20" s="1"/>
  <c r="K2123" i="20"/>
  <c r="U2123" i="20" s="1"/>
  <c r="K2124" i="20"/>
  <c r="U2124" i="20" s="1"/>
  <c r="K2107" i="20"/>
  <c r="U2107" i="20" s="1"/>
  <c r="K2108" i="20"/>
  <c r="U2108" i="20" s="1"/>
  <c r="K2083" i="20"/>
  <c r="U2083" i="20" s="1"/>
  <c r="K2084" i="20"/>
  <c r="U2084" i="20" s="1"/>
  <c r="K1971" i="20"/>
  <c r="U1971" i="20" s="1"/>
  <c r="K1972" i="20"/>
  <c r="U1972" i="20" s="1"/>
  <c r="K1827" i="20"/>
  <c r="U1827" i="20" s="1"/>
  <c r="K1828" i="20"/>
  <c r="U1828" i="20" s="1"/>
  <c r="K1280" i="20"/>
  <c r="U1280" i="20" s="1"/>
  <c r="K1281" i="20"/>
  <c r="U1281" i="20" s="1"/>
  <c r="K990" i="20"/>
  <c r="U990" i="20" s="1"/>
  <c r="K989" i="20"/>
  <c r="U989" i="20" s="1"/>
  <c r="K837" i="20"/>
  <c r="U837" i="20" s="1"/>
  <c r="K838" i="20"/>
  <c r="U838" i="20" s="1"/>
  <c r="K798" i="20"/>
  <c r="U798" i="20" s="1"/>
  <c r="K797" i="20"/>
  <c r="U797" i="20" s="1"/>
  <c r="K410" i="20"/>
  <c r="U410" i="20" s="1"/>
  <c r="K411" i="20"/>
  <c r="U411" i="20" s="1"/>
  <c r="K354" i="20"/>
  <c r="U354" i="20" s="1"/>
  <c r="K355" i="20"/>
  <c r="U355" i="20" s="1"/>
  <c r="K314" i="20"/>
  <c r="U314" i="20" s="1"/>
  <c r="K315" i="20"/>
  <c r="U315" i="20" s="1"/>
  <c r="K234" i="20"/>
  <c r="U234" i="20" s="1"/>
  <c r="K235" i="20"/>
  <c r="U235" i="20" s="1"/>
  <c r="L2477" i="20"/>
  <c r="W2477" i="20" s="1"/>
  <c r="L2476" i="20"/>
  <c r="W2476" i="20" s="1"/>
  <c r="L2453" i="20"/>
  <c r="W2453" i="20" s="1"/>
  <c r="L2452" i="20"/>
  <c r="W2452" i="20" s="1"/>
  <c r="L2405" i="20"/>
  <c r="W2405" i="20" s="1"/>
  <c r="L2404" i="20"/>
  <c r="W2404" i="20" s="1"/>
  <c r="L2301" i="20"/>
  <c r="W2301" i="20" s="1"/>
  <c r="L2300" i="20"/>
  <c r="W2300" i="20" s="1"/>
  <c r="L2277" i="20"/>
  <c r="W2277" i="20" s="1"/>
  <c r="L2276" i="20"/>
  <c r="W2276" i="20" s="1"/>
  <c r="L1882" i="20"/>
  <c r="W1882" i="20" s="1"/>
  <c r="L1881" i="20"/>
  <c r="W1881" i="20" s="1"/>
  <c r="L1858" i="20"/>
  <c r="W1858" i="20" s="1"/>
  <c r="L1857" i="20"/>
  <c r="W1857" i="20" s="1"/>
  <c r="L1714" i="20"/>
  <c r="W1714" i="20" s="1"/>
  <c r="L1713" i="20"/>
  <c r="W1713" i="20" s="1"/>
  <c r="L1551" i="20"/>
  <c r="W1551" i="20" s="1"/>
  <c r="L1550" i="20"/>
  <c r="W1550" i="20" s="1"/>
  <c r="L1398" i="20"/>
  <c r="W1398" i="20" s="1"/>
  <c r="L1399" i="20"/>
  <c r="W1399" i="20" s="1"/>
  <c r="L1334" i="20"/>
  <c r="W1334" i="20" s="1"/>
  <c r="L1335" i="20"/>
  <c r="W1335" i="20" s="1"/>
  <c r="L1094" i="20"/>
  <c r="W1094" i="20" s="1"/>
  <c r="L1095" i="20"/>
  <c r="W1095" i="20" s="1"/>
  <c r="L1011" i="20"/>
  <c r="W1011" i="20" s="1"/>
  <c r="L1012" i="20"/>
  <c r="W1012" i="20" s="1"/>
  <c r="L763" i="20"/>
  <c r="W763" i="20" s="1"/>
  <c r="L764" i="20"/>
  <c r="W764" i="20" s="1"/>
  <c r="L675" i="20"/>
  <c r="W675" i="20" s="1"/>
  <c r="L676" i="20"/>
  <c r="W676" i="20" s="1"/>
  <c r="L464" i="20"/>
  <c r="W464" i="20" s="1"/>
  <c r="L465" i="20"/>
  <c r="W465" i="20" s="1"/>
  <c r="L281" i="20"/>
  <c r="W281" i="20" s="1"/>
  <c r="L280" i="20"/>
  <c r="W280" i="20" s="1"/>
  <c r="L265" i="20"/>
  <c r="W265" i="20" s="1"/>
  <c r="L264" i="20"/>
  <c r="W264" i="20" s="1"/>
  <c r="L153" i="20"/>
  <c r="W153" i="20" s="1"/>
  <c r="L152" i="20"/>
  <c r="W152" i="20" s="1"/>
  <c r="L17" i="20"/>
  <c r="W17" i="20" s="1"/>
  <c r="L16" i="20"/>
  <c r="W16" i="20" s="1"/>
  <c r="K2452" i="20"/>
  <c r="U2452" i="20" s="1"/>
  <c r="K2453" i="20"/>
  <c r="U2453" i="20" s="1"/>
  <c r="K1334" i="20"/>
  <c r="U1334" i="20" s="1"/>
  <c r="K1335" i="20"/>
  <c r="U1335" i="20" s="1"/>
  <c r="K264" i="20"/>
  <c r="U264" i="20" s="1"/>
  <c r="K265" i="20"/>
  <c r="U265" i="20" s="1"/>
  <c r="L2619" i="20"/>
  <c r="W2619" i="20" s="1"/>
  <c r="L2618" i="20"/>
  <c r="W2618" i="20" s="1"/>
  <c r="L2539" i="20"/>
  <c r="W2539" i="20" s="1"/>
  <c r="L2538" i="20"/>
  <c r="W2538" i="20" s="1"/>
  <c r="L2355" i="20"/>
  <c r="W2355" i="20" s="1"/>
  <c r="L2354" i="20"/>
  <c r="W2354" i="20" s="1"/>
  <c r="L1912" i="20"/>
  <c r="W1912" i="20" s="1"/>
  <c r="L1911" i="20"/>
  <c r="W1911" i="20" s="1"/>
  <c r="L1792" i="20"/>
  <c r="W1792" i="20" s="1"/>
  <c r="L1791" i="20"/>
  <c r="W1791" i="20" s="1"/>
  <c r="L1760" i="20"/>
  <c r="W1760" i="20" s="1"/>
  <c r="L1759" i="20"/>
  <c r="W1759" i="20" s="1"/>
  <c r="L1068" i="20"/>
  <c r="W1068" i="20" s="1"/>
  <c r="L1069" i="20"/>
  <c r="W1069" i="20" s="1"/>
  <c r="L1070" i="20"/>
  <c r="W1070" i="20" s="1"/>
  <c r="L929" i="20"/>
  <c r="W929" i="20" s="1"/>
  <c r="L930" i="20"/>
  <c r="W930" i="20" s="1"/>
  <c r="L625" i="20"/>
  <c r="W625" i="20" s="1"/>
  <c r="L626" i="20"/>
  <c r="W626" i="20" s="1"/>
  <c r="L553" i="20"/>
  <c r="W553" i="20" s="1"/>
  <c r="L554" i="20"/>
  <c r="W554" i="20" s="1"/>
  <c r="L39" i="20"/>
  <c r="W39" i="20" s="1"/>
  <c r="L38" i="20"/>
  <c r="W38" i="20" s="1"/>
  <c r="K2476" i="20"/>
  <c r="U2476" i="20" s="1"/>
  <c r="K2477" i="20"/>
  <c r="U2477" i="20" s="1"/>
  <c r="K2276" i="20"/>
  <c r="U2276" i="20" s="1"/>
  <c r="K2277" i="20"/>
  <c r="U2277" i="20" s="1"/>
  <c r="K1550" i="20"/>
  <c r="U1550" i="20" s="1"/>
  <c r="K1551" i="20"/>
  <c r="U1551" i="20" s="1"/>
  <c r="K1094" i="20"/>
  <c r="U1094" i="20" s="1"/>
  <c r="K1095" i="20"/>
  <c r="U1095" i="20" s="1"/>
  <c r="K675" i="20"/>
  <c r="U675" i="20" s="1"/>
  <c r="K676" i="20"/>
  <c r="U676" i="20" s="1"/>
  <c r="K152" i="20"/>
  <c r="U152" i="20" s="1"/>
  <c r="K153" i="20"/>
  <c r="U153" i="20" s="1"/>
  <c r="K16" i="20"/>
  <c r="U16" i="20" s="1"/>
  <c r="K17" i="20"/>
  <c r="U17" i="20" s="1"/>
  <c r="K2618" i="20"/>
  <c r="U2618" i="20" s="1"/>
  <c r="K2619" i="20"/>
  <c r="U2619" i="20" s="1"/>
  <c r="K2538" i="20"/>
  <c r="U2538" i="20" s="1"/>
  <c r="K2539" i="20"/>
  <c r="U2539" i="20" s="1"/>
  <c r="K2354" i="20"/>
  <c r="U2354" i="20" s="1"/>
  <c r="K2355" i="20"/>
  <c r="U2355" i="20" s="1"/>
  <c r="K1911" i="20"/>
  <c r="U1911" i="20" s="1"/>
  <c r="K1912" i="20"/>
  <c r="U1912" i="20" s="1"/>
  <c r="K1791" i="20"/>
  <c r="U1791" i="20" s="1"/>
  <c r="K1792" i="20"/>
  <c r="U1792" i="20" s="1"/>
  <c r="K1759" i="20"/>
  <c r="U1759" i="20" s="1"/>
  <c r="K1760" i="20"/>
  <c r="U1760" i="20" s="1"/>
  <c r="K1068" i="20"/>
  <c r="U1068" i="20" s="1"/>
  <c r="K1069" i="20"/>
  <c r="U1069" i="20" s="1"/>
  <c r="K1070" i="20"/>
  <c r="U1070" i="20" s="1"/>
  <c r="K929" i="20"/>
  <c r="U929" i="20" s="1"/>
  <c r="K930" i="20"/>
  <c r="U930" i="20" s="1"/>
  <c r="K625" i="20"/>
  <c r="U625" i="20" s="1"/>
  <c r="K626" i="20"/>
  <c r="U626" i="20" s="1"/>
  <c r="K554" i="20"/>
  <c r="U554" i="20" s="1"/>
  <c r="K553" i="20"/>
  <c r="U553" i="20" s="1"/>
  <c r="K38" i="20"/>
  <c r="U38" i="20" s="1"/>
  <c r="K39" i="20"/>
  <c r="U39" i="20" s="1"/>
  <c r="K2404" i="20"/>
  <c r="U2404" i="20" s="1"/>
  <c r="K2405" i="20"/>
  <c r="U2405" i="20" s="1"/>
  <c r="K1881" i="20"/>
  <c r="U1881" i="20" s="1"/>
  <c r="K1882" i="20"/>
  <c r="U1882" i="20" s="1"/>
  <c r="K1713" i="20"/>
  <c r="U1713" i="20" s="1"/>
  <c r="K1714" i="20"/>
  <c r="U1714" i="20" s="1"/>
  <c r="K764" i="20"/>
  <c r="U764" i="20" s="1"/>
  <c r="K763" i="20"/>
  <c r="U763" i="20" s="1"/>
  <c r="K280" i="20"/>
  <c r="U280" i="20" s="1"/>
  <c r="K281" i="20"/>
  <c r="U281" i="20" s="1"/>
  <c r="L2673" i="20"/>
  <c r="W2673" i="20" s="1"/>
  <c r="L2672" i="20"/>
  <c r="W2672" i="20" s="1"/>
  <c r="L2225" i="20"/>
  <c r="W2225" i="20" s="1"/>
  <c r="L2224" i="20"/>
  <c r="W2224" i="20" s="1"/>
  <c r="L2014" i="20"/>
  <c r="W2014" i="20" s="1"/>
  <c r="L2013" i="20"/>
  <c r="W2013" i="20" s="1"/>
  <c r="L1774" i="20"/>
  <c r="W1774" i="20" s="1"/>
  <c r="L1773" i="20"/>
  <c r="W1773" i="20" s="1"/>
  <c r="L1654" i="20"/>
  <c r="W1654" i="20" s="1"/>
  <c r="L1653" i="20"/>
  <c r="W1653" i="20" s="1"/>
  <c r="L1539" i="20"/>
  <c r="W1539" i="20" s="1"/>
  <c r="L1538" i="20"/>
  <c r="W1538" i="20" s="1"/>
  <c r="L1491" i="20"/>
  <c r="W1491" i="20" s="1"/>
  <c r="L1490" i="20"/>
  <c r="W1490" i="20" s="1"/>
  <c r="L1459" i="20"/>
  <c r="W1459" i="20" s="1"/>
  <c r="L1458" i="20"/>
  <c r="W1458" i="20" s="1"/>
  <c r="L1442" i="20"/>
  <c r="W1442" i="20" s="1"/>
  <c r="L1443" i="20"/>
  <c r="W1443" i="20" s="1"/>
  <c r="L1211" i="20"/>
  <c r="W1211" i="20" s="1"/>
  <c r="L1210" i="20"/>
  <c r="W1210" i="20" s="1"/>
  <c r="L1170" i="20"/>
  <c r="W1170" i="20" s="1"/>
  <c r="L1171" i="20"/>
  <c r="W1171" i="20" s="1"/>
  <c r="L1130" i="20"/>
  <c r="W1130" i="20" s="1"/>
  <c r="L1131" i="20"/>
  <c r="W1131" i="20" s="1"/>
  <c r="L1078" i="20"/>
  <c r="W1078" i="20" s="1"/>
  <c r="L1079" i="20"/>
  <c r="W1079" i="20" s="1"/>
  <c r="L1077" i="20"/>
  <c r="W1077" i="20" s="1"/>
  <c r="L959" i="20"/>
  <c r="W959" i="20" s="1"/>
  <c r="L960" i="20"/>
  <c r="W960" i="20" s="1"/>
  <c r="L871" i="20"/>
  <c r="W871" i="20" s="1"/>
  <c r="L872" i="20"/>
  <c r="W872" i="20" s="1"/>
  <c r="L671" i="20"/>
  <c r="W671" i="20" s="1"/>
  <c r="L672" i="20"/>
  <c r="W672" i="20" s="1"/>
  <c r="L500" i="20"/>
  <c r="W500" i="20" s="1"/>
  <c r="L501" i="20"/>
  <c r="W501" i="20" s="1"/>
  <c r="K2300" i="20"/>
  <c r="U2300" i="20" s="1"/>
  <c r="K2301" i="20"/>
  <c r="U2301" i="20" s="1"/>
  <c r="K1857" i="20"/>
  <c r="U1857" i="20" s="1"/>
  <c r="K1858" i="20"/>
  <c r="U1858" i="20" s="1"/>
  <c r="K1398" i="20"/>
  <c r="U1398" i="20" s="1"/>
  <c r="K1399" i="20"/>
  <c r="U1399" i="20" s="1"/>
  <c r="K1011" i="20"/>
  <c r="U1011" i="20" s="1"/>
  <c r="K1012" i="20"/>
  <c r="U1012" i="20" s="1"/>
  <c r="K464" i="20"/>
  <c r="U464" i="20" s="1"/>
  <c r="K465" i="20"/>
  <c r="U465" i="20" s="1"/>
  <c r="K2672" i="20"/>
  <c r="U2672" i="20" s="1"/>
  <c r="K2673" i="20"/>
  <c r="U2673" i="20" s="1"/>
  <c r="K2224" i="20"/>
  <c r="U2224" i="20" s="1"/>
  <c r="K2225" i="20"/>
  <c r="U2225" i="20" s="1"/>
  <c r="K2013" i="20"/>
  <c r="U2013" i="20" s="1"/>
  <c r="K2014" i="20"/>
  <c r="U2014" i="20" s="1"/>
  <c r="K1773" i="20"/>
  <c r="U1773" i="20" s="1"/>
  <c r="K1774" i="20"/>
  <c r="U1774" i="20" s="1"/>
  <c r="K1653" i="20"/>
  <c r="U1653" i="20" s="1"/>
  <c r="K1654" i="20"/>
  <c r="U1654" i="20" s="1"/>
  <c r="K1538" i="20"/>
  <c r="U1538" i="20" s="1"/>
  <c r="K1539" i="20"/>
  <c r="U1539" i="20" s="1"/>
  <c r="K1490" i="20"/>
  <c r="U1490" i="20" s="1"/>
  <c r="K1491" i="20"/>
  <c r="U1491" i="20" s="1"/>
  <c r="K1458" i="20"/>
  <c r="U1458" i="20" s="1"/>
  <c r="K1459" i="20"/>
  <c r="U1459" i="20" s="1"/>
  <c r="K1442" i="20"/>
  <c r="U1442" i="20" s="1"/>
  <c r="K1443" i="20"/>
  <c r="U1443" i="20" s="1"/>
  <c r="K1210" i="20"/>
  <c r="U1210" i="20" s="1"/>
  <c r="K1211" i="20"/>
  <c r="U1211" i="20" s="1"/>
  <c r="K1170" i="20"/>
  <c r="U1170" i="20" s="1"/>
  <c r="K1171" i="20"/>
  <c r="U1171" i="20" s="1"/>
  <c r="K1130" i="20"/>
  <c r="U1130" i="20" s="1"/>
  <c r="K1131" i="20"/>
  <c r="U1131" i="20" s="1"/>
  <c r="K1079" i="20"/>
  <c r="U1079" i="20" s="1"/>
  <c r="K1077" i="20"/>
  <c r="U1077" i="20" s="1"/>
  <c r="K1078" i="20"/>
  <c r="U1078" i="20" s="1"/>
  <c r="K959" i="20"/>
  <c r="U959" i="20" s="1"/>
  <c r="K960" i="20"/>
  <c r="U960" i="20" s="1"/>
  <c r="K872" i="20"/>
  <c r="U872" i="20" s="1"/>
  <c r="K871" i="20"/>
  <c r="U871" i="20" s="1"/>
  <c r="K671" i="20"/>
  <c r="U671" i="20" s="1"/>
  <c r="K672" i="20"/>
  <c r="U672" i="20" s="1"/>
  <c r="K500" i="20"/>
  <c r="U500" i="20" s="1"/>
  <c r="K501" i="20"/>
  <c r="U501" i="20" s="1"/>
  <c r="L2590" i="20"/>
  <c r="W2590" i="20" s="1"/>
  <c r="L2591" i="20"/>
  <c r="W2591" i="20" s="1"/>
  <c r="L1939" i="20"/>
  <c r="W1939" i="20" s="1"/>
  <c r="L1940" i="20"/>
  <c r="W1940" i="20" s="1"/>
  <c r="L1771" i="20"/>
  <c r="W1771" i="20" s="1"/>
  <c r="L1772" i="20"/>
  <c r="W1772" i="20" s="1"/>
  <c r="L717" i="20"/>
  <c r="W717" i="20" s="1"/>
  <c r="L718" i="20"/>
  <c r="W718" i="20" s="1"/>
  <c r="L498" i="20"/>
  <c r="W498" i="20" s="1"/>
  <c r="L499" i="20"/>
  <c r="W499" i="20" s="1"/>
  <c r="L26" i="20"/>
  <c r="W26" i="20" s="1"/>
  <c r="L27" i="20"/>
  <c r="W27" i="20" s="1"/>
  <c r="K2590" i="20"/>
  <c r="U2590" i="20" s="1"/>
  <c r="K2591" i="20"/>
  <c r="U2591" i="20" s="1"/>
  <c r="K2527" i="20"/>
  <c r="U2527" i="20" s="1"/>
  <c r="K2526" i="20"/>
  <c r="U2526" i="20" s="1"/>
  <c r="K2422" i="20"/>
  <c r="U2422" i="20" s="1"/>
  <c r="K2423" i="20"/>
  <c r="U2423" i="20" s="1"/>
  <c r="K2335" i="20"/>
  <c r="U2335" i="20" s="1"/>
  <c r="K2334" i="20"/>
  <c r="U2334" i="20" s="1"/>
  <c r="K1995" i="20"/>
  <c r="U1995" i="20" s="1"/>
  <c r="K1996" i="20"/>
  <c r="U1996" i="20" s="1"/>
  <c r="K1939" i="20"/>
  <c r="U1939" i="20" s="1"/>
  <c r="K1940" i="20"/>
  <c r="U1940" i="20" s="1"/>
  <c r="K1891" i="20"/>
  <c r="U1891" i="20" s="1"/>
  <c r="K1892" i="20"/>
  <c r="U1892" i="20" s="1"/>
  <c r="K1851" i="20"/>
  <c r="U1851" i="20" s="1"/>
  <c r="K1852" i="20"/>
  <c r="U1852" i="20" s="1"/>
  <c r="K1771" i="20"/>
  <c r="U1771" i="20" s="1"/>
  <c r="K1772" i="20"/>
  <c r="U1772" i="20" s="1"/>
  <c r="K1224" i="20"/>
  <c r="U1224" i="20" s="1"/>
  <c r="K1225" i="20"/>
  <c r="U1225" i="20" s="1"/>
  <c r="K1144" i="20"/>
  <c r="U1144" i="20" s="1"/>
  <c r="K1145" i="20"/>
  <c r="U1145" i="20" s="1"/>
  <c r="K918" i="20"/>
  <c r="U918" i="20" s="1"/>
  <c r="K917" i="20"/>
  <c r="U917" i="20" s="1"/>
  <c r="K878" i="20"/>
  <c r="U878" i="20" s="1"/>
  <c r="K877" i="20"/>
  <c r="U877" i="20" s="1"/>
  <c r="K733" i="20"/>
  <c r="U733" i="20" s="1"/>
  <c r="K734" i="20"/>
  <c r="U734" i="20" s="1"/>
  <c r="K718" i="20"/>
  <c r="U718" i="20" s="1"/>
  <c r="K717" i="20"/>
  <c r="U717" i="20" s="1"/>
  <c r="K498" i="20"/>
  <c r="U498" i="20" s="1"/>
  <c r="K499" i="20"/>
  <c r="U499" i="20" s="1"/>
  <c r="K402" i="20"/>
  <c r="U402" i="20" s="1"/>
  <c r="K403" i="20"/>
  <c r="U403" i="20" s="1"/>
  <c r="K258" i="20"/>
  <c r="U258" i="20" s="1"/>
  <c r="K259" i="20"/>
  <c r="U259" i="20" s="1"/>
  <c r="K210" i="20"/>
  <c r="U210" i="20" s="1"/>
  <c r="K211" i="20"/>
  <c r="U211" i="20" s="1"/>
  <c r="K122" i="20"/>
  <c r="U122" i="20" s="1"/>
  <c r="K123" i="20"/>
  <c r="U123" i="20" s="1"/>
  <c r="K26" i="20"/>
  <c r="U26" i="20" s="1"/>
  <c r="K27" i="20"/>
  <c r="U27" i="20" s="1"/>
  <c r="L2556" i="20"/>
  <c r="W2556" i="20" s="1"/>
  <c r="L2557" i="20"/>
  <c r="W2557" i="20" s="1"/>
  <c r="L2412" i="20"/>
  <c r="W2412" i="20" s="1"/>
  <c r="L2413" i="20"/>
  <c r="W2413" i="20" s="1"/>
  <c r="L2121" i="20"/>
  <c r="W2121" i="20" s="1"/>
  <c r="L2122" i="20"/>
  <c r="W2122" i="20" s="1"/>
  <c r="L1658" i="20"/>
  <c r="W1658" i="20" s="1"/>
  <c r="L1657" i="20"/>
  <c r="W1657" i="20" s="1"/>
  <c r="L1590" i="20"/>
  <c r="W1590" i="20" s="1"/>
  <c r="L1591" i="20"/>
  <c r="W1591" i="20" s="1"/>
  <c r="L1318" i="20"/>
  <c r="W1318" i="20" s="1"/>
  <c r="L1319" i="20"/>
  <c r="W1319" i="20" s="1"/>
  <c r="L1263" i="20"/>
  <c r="W1263" i="20" s="1"/>
  <c r="L1262" i="20"/>
  <c r="W1262" i="20" s="1"/>
  <c r="L1198" i="20"/>
  <c r="W1198" i="20" s="1"/>
  <c r="L1199" i="20"/>
  <c r="W1199" i="20" s="1"/>
  <c r="L843" i="20"/>
  <c r="W843" i="20" s="1"/>
  <c r="L844" i="20"/>
  <c r="W844" i="20" s="1"/>
  <c r="L803" i="20"/>
  <c r="W803" i="20" s="1"/>
  <c r="L804" i="20"/>
  <c r="W804" i="20" s="1"/>
  <c r="L555" i="20"/>
  <c r="W555" i="20" s="1"/>
  <c r="L556" i="20"/>
  <c r="W556" i="20" s="1"/>
  <c r="L425" i="20"/>
  <c r="W425" i="20" s="1"/>
  <c r="L424" i="20"/>
  <c r="W424" i="20" s="1"/>
  <c r="L193" i="20"/>
  <c r="W193" i="20" s="1"/>
  <c r="L192" i="20"/>
  <c r="W192" i="20" s="1"/>
  <c r="L1995" i="20"/>
  <c r="W1995" i="20" s="1"/>
  <c r="L1996" i="20"/>
  <c r="W1996" i="20" s="1"/>
  <c r="L1851" i="20"/>
  <c r="W1851" i="20" s="1"/>
  <c r="L1852" i="20"/>
  <c r="W1852" i="20" s="1"/>
  <c r="L1224" i="20"/>
  <c r="W1224" i="20" s="1"/>
  <c r="L1225" i="20"/>
  <c r="W1225" i="20" s="1"/>
  <c r="L402" i="20"/>
  <c r="W402" i="20" s="1"/>
  <c r="L403" i="20"/>
  <c r="W403" i="20" s="1"/>
  <c r="L122" i="20"/>
  <c r="W122" i="20" s="1"/>
  <c r="L123" i="20"/>
  <c r="W123" i="20" s="1"/>
  <c r="K2122" i="20"/>
  <c r="U2122" i="20" s="1"/>
  <c r="K2121" i="20"/>
  <c r="U2121" i="20" s="1"/>
  <c r="K1657" i="20"/>
  <c r="U1657" i="20" s="1"/>
  <c r="K1658" i="20"/>
  <c r="U1658" i="20" s="1"/>
  <c r="K1590" i="20"/>
  <c r="U1590" i="20" s="1"/>
  <c r="K1591" i="20"/>
  <c r="U1591" i="20" s="1"/>
  <c r="K1318" i="20"/>
  <c r="U1318" i="20" s="1"/>
  <c r="K1319" i="20"/>
  <c r="U1319" i="20" s="1"/>
  <c r="K1262" i="20"/>
  <c r="U1262" i="20" s="1"/>
  <c r="K1263" i="20"/>
  <c r="U1263" i="20" s="1"/>
  <c r="K1198" i="20"/>
  <c r="U1198" i="20" s="1"/>
  <c r="K1199" i="20"/>
  <c r="U1199" i="20" s="1"/>
  <c r="K844" i="20"/>
  <c r="U844" i="20" s="1"/>
  <c r="K843" i="20"/>
  <c r="U843" i="20" s="1"/>
  <c r="K804" i="20"/>
  <c r="U804" i="20" s="1"/>
  <c r="K803" i="20"/>
  <c r="U803" i="20" s="1"/>
  <c r="K555" i="20"/>
  <c r="U555" i="20" s="1"/>
  <c r="K556" i="20"/>
  <c r="U556" i="20" s="1"/>
  <c r="K424" i="20"/>
  <c r="U424" i="20" s="1"/>
  <c r="K425" i="20"/>
  <c r="U425" i="20" s="1"/>
  <c r="K192" i="20"/>
  <c r="U192" i="20" s="1"/>
  <c r="K193" i="20"/>
  <c r="U193" i="20" s="1"/>
  <c r="L2667" i="20"/>
  <c r="W2667" i="20" s="1"/>
  <c r="L2666" i="20"/>
  <c r="W2666" i="20" s="1"/>
  <c r="L2626" i="20"/>
  <c r="W2626" i="20" s="1"/>
  <c r="L2627" i="20"/>
  <c r="W2627" i="20" s="1"/>
  <c r="L2234" i="20"/>
  <c r="W2234" i="20" s="1"/>
  <c r="L2235" i="20"/>
  <c r="W2235" i="20" s="1"/>
  <c r="L1967" i="20"/>
  <c r="W1967" i="20" s="1"/>
  <c r="L1968" i="20"/>
  <c r="W1968" i="20" s="1"/>
  <c r="L1903" i="20"/>
  <c r="W1903" i="20" s="1"/>
  <c r="L1904" i="20"/>
  <c r="W1904" i="20" s="1"/>
  <c r="L1823" i="20"/>
  <c r="W1823" i="20" s="1"/>
  <c r="L1824" i="20"/>
  <c r="W1824" i="20" s="1"/>
  <c r="L1524" i="20"/>
  <c r="W1524" i="20" s="1"/>
  <c r="L1525" i="20"/>
  <c r="W1525" i="20" s="1"/>
  <c r="L1460" i="20"/>
  <c r="W1460" i="20" s="1"/>
  <c r="L1461" i="20"/>
  <c r="W1461" i="20" s="1"/>
  <c r="L1420" i="20"/>
  <c r="W1420" i="20" s="1"/>
  <c r="L1421" i="20"/>
  <c r="W1421" i="20" s="1"/>
  <c r="L1156" i="20"/>
  <c r="W1156" i="20" s="1"/>
  <c r="L1157" i="20"/>
  <c r="W1157" i="20" s="1"/>
  <c r="L1116" i="20"/>
  <c r="W1116" i="20" s="1"/>
  <c r="L1117" i="20"/>
  <c r="W1117" i="20" s="1"/>
  <c r="L1009" i="20"/>
  <c r="W1009" i="20" s="1"/>
  <c r="L1010" i="20"/>
  <c r="W1010" i="20" s="1"/>
  <c r="L761" i="20"/>
  <c r="W761" i="20" s="1"/>
  <c r="L762" i="20"/>
  <c r="W762" i="20" s="1"/>
  <c r="L658" i="20"/>
  <c r="W658" i="20" s="1"/>
  <c r="L657" i="20"/>
  <c r="W657" i="20" s="1"/>
  <c r="L601" i="20"/>
  <c r="W601" i="20" s="1"/>
  <c r="L602" i="20"/>
  <c r="W602" i="20" s="1"/>
  <c r="L374" i="20"/>
  <c r="W374" i="20" s="1"/>
  <c r="L375" i="20"/>
  <c r="W375" i="20" s="1"/>
  <c r="L302" i="20"/>
  <c r="W302" i="20" s="1"/>
  <c r="L303" i="20"/>
  <c r="W303" i="20" s="1"/>
  <c r="L270" i="20"/>
  <c r="W270" i="20" s="1"/>
  <c r="L271" i="20"/>
  <c r="W271" i="20" s="1"/>
  <c r="L2422" i="20"/>
  <c r="W2422" i="20" s="1"/>
  <c r="L2423" i="20"/>
  <c r="W2423" i="20" s="1"/>
  <c r="L878" i="20"/>
  <c r="W878" i="20" s="1"/>
  <c r="L877" i="20"/>
  <c r="W877" i="20" s="1"/>
  <c r="L733" i="20"/>
  <c r="W733" i="20" s="1"/>
  <c r="L734" i="20"/>
  <c r="W734" i="20" s="1"/>
  <c r="K2557" i="20"/>
  <c r="U2557" i="20" s="1"/>
  <c r="K2556" i="20"/>
  <c r="U2556" i="20" s="1"/>
  <c r="K2666" i="20"/>
  <c r="U2666" i="20" s="1"/>
  <c r="K2667" i="20"/>
  <c r="U2667" i="20" s="1"/>
  <c r="K2626" i="20"/>
  <c r="U2626" i="20" s="1"/>
  <c r="K2627" i="20"/>
  <c r="U2627" i="20" s="1"/>
  <c r="K2234" i="20"/>
  <c r="U2234" i="20" s="1"/>
  <c r="K2235" i="20"/>
  <c r="U2235" i="20" s="1"/>
  <c r="K1967" i="20"/>
  <c r="U1967" i="20" s="1"/>
  <c r="K1968" i="20"/>
  <c r="U1968" i="20" s="1"/>
  <c r="K1903" i="20"/>
  <c r="U1903" i="20" s="1"/>
  <c r="K1904" i="20"/>
  <c r="U1904" i="20" s="1"/>
  <c r="K1823" i="20"/>
  <c r="U1823" i="20" s="1"/>
  <c r="K1824" i="20"/>
  <c r="U1824" i="20" s="1"/>
  <c r="K1524" i="20"/>
  <c r="U1524" i="20" s="1"/>
  <c r="K1525" i="20"/>
  <c r="U1525" i="20" s="1"/>
  <c r="K1460" i="20"/>
  <c r="U1460" i="20" s="1"/>
  <c r="K1461" i="20"/>
  <c r="U1461" i="20" s="1"/>
  <c r="K1420" i="20"/>
  <c r="U1420" i="20" s="1"/>
  <c r="K1421" i="20"/>
  <c r="U1421" i="20" s="1"/>
  <c r="K1156" i="20"/>
  <c r="U1156" i="20" s="1"/>
  <c r="K1157" i="20"/>
  <c r="U1157" i="20" s="1"/>
  <c r="K1116" i="20"/>
  <c r="U1116" i="20" s="1"/>
  <c r="K1117" i="20"/>
  <c r="U1117" i="20" s="1"/>
  <c r="K1010" i="20"/>
  <c r="U1010" i="20" s="1"/>
  <c r="K1009" i="20"/>
  <c r="U1009" i="20" s="1"/>
  <c r="K762" i="20"/>
  <c r="U762" i="20" s="1"/>
  <c r="K761" i="20"/>
  <c r="U761" i="20" s="1"/>
  <c r="K658" i="20"/>
  <c r="U658" i="20" s="1"/>
  <c r="K657" i="20"/>
  <c r="U657" i="20" s="1"/>
  <c r="K602" i="20"/>
  <c r="U602" i="20" s="1"/>
  <c r="K601" i="20"/>
  <c r="U601" i="20" s="1"/>
  <c r="K374" i="20"/>
  <c r="U374" i="20" s="1"/>
  <c r="K375" i="20"/>
  <c r="U375" i="20" s="1"/>
  <c r="K302" i="20"/>
  <c r="U302" i="20" s="1"/>
  <c r="K303" i="20"/>
  <c r="U303" i="20" s="1"/>
  <c r="K270" i="20"/>
  <c r="U270" i="20" s="1"/>
  <c r="K271" i="20"/>
  <c r="U271" i="20" s="1"/>
  <c r="L2334" i="20"/>
  <c r="W2334" i="20" s="1"/>
  <c r="L2335" i="20"/>
  <c r="W2335" i="20" s="1"/>
  <c r="L918" i="20"/>
  <c r="W918" i="20" s="1"/>
  <c r="L917" i="20"/>
  <c r="W917" i="20" s="1"/>
  <c r="L258" i="20"/>
  <c r="W258" i="20" s="1"/>
  <c r="L259" i="20"/>
  <c r="W259" i="20" s="1"/>
  <c r="K2412" i="20"/>
  <c r="U2412" i="20" s="1"/>
  <c r="K2413" i="20"/>
  <c r="U2413" i="20" s="1"/>
  <c r="L2648" i="20"/>
  <c r="W2648" i="20" s="1"/>
  <c r="L2649" i="20"/>
  <c r="W2649" i="20" s="1"/>
  <c r="L2296" i="20"/>
  <c r="W2296" i="20" s="1"/>
  <c r="L2297" i="20"/>
  <c r="W2297" i="20" s="1"/>
  <c r="L2264" i="20"/>
  <c r="W2264" i="20" s="1"/>
  <c r="L2265" i="20"/>
  <c r="W2265" i="20" s="1"/>
  <c r="L2193" i="20"/>
  <c r="W2193" i="20" s="1"/>
  <c r="L2192" i="20"/>
  <c r="W2192" i="20" s="1"/>
  <c r="L2102" i="20"/>
  <c r="W2102" i="20" s="1"/>
  <c r="L2101" i="20"/>
  <c r="W2101" i="20" s="1"/>
  <c r="L2053" i="20"/>
  <c r="W2053" i="20" s="1"/>
  <c r="L2054" i="20"/>
  <c r="W2054" i="20" s="1"/>
  <c r="L2029" i="20"/>
  <c r="W2029" i="20" s="1"/>
  <c r="L2030" i="20"/>
  <c r="W2030" i="20" s="1"/>
  <c r="L1741" i="20"/>
  <c r="W1741" i="20" s="1"/>
  <c r="L1742" i="20"/>
  <c r="W1742" i="20" s="1"/>
  <c r="L1717" i="20"/>
  <c r="W1717" i="20" s="1"/>
  <c r="L1718" i="20"/>
  <c r="W1718" i="20" s="1"/>
  <c r="L1677" i="20"/>
  <c r="W1677" i="20" s="1"/>
  <c r="L1678" i="20"/>
  <c r="W1678" i="20" s="1"/>
  <c r="L1482" i="20"/>
  <c r="W1482" i="20" s="1"/>
  <c r="L1483" i="20"/>
  <c r="W1483" i="20" s="1"/>
  <c r="L1402" i="20"/>
  <c r="W1402" i="20" s="1"/>
  <c r="L1403" i="20"/>
  <c r="W1403" i="20" s="1"/>
  <c r="L1370" i="20"/>
  <c r="W1370" i="20" s="1"/>
  <c r="L1371" i="20"/>
  <c r="W1371" i="20" s="1"/>
  <c r="L1338" i="20"/>
  <c r="W1338" i="20" s="1"/>
  <c r="L1339" i="20"/>
  <c r="W1339" i="20" s="1"/>
  <c r="L1047" i="20"/>
  <c r="W1047" i="20" s="1"/>
  <c r="L1048" i="20"/>
  <c r="W1048" i="20" s="1"/>
  <c r="L936" i="20"/>
  <c r="W936" i="20" s="1"/>
  <c r="L935" i="20"/>
  <c r="W935" i="20" s="1"/>
  <c r="L839" i="20"/>
  <c r="W839" i="20" s="1"/>
  <c r="L840" i="20"/>
  <c r="W840" i="20" s="1"/>
  <c r="L468" i="20"/>
  <c r="W468" i="20" s="1"/>
  <c r="L469" i="20"/>
  <c r="W469" i="20" s="1"/>
  <c r="L340" i="20"/>
  <c r="W340" i="20" s="1"/>
  <c r="L341" i="20"/>
  <c r="W341" i="20" s="1"/>
  <c r="L68" i="20"/>
  <c r="W68" i="20" s="1"/>
  <c r="L69" i="20"/>
  <c r="W69" i="20" s="1"/>
  <c r="L36" i="20"/>
  <c r="W36" i="20" s="1"/>
  <c r="L37" i="20"/>
  <c r="W37" i="20" s="1"/>
  <c r="L2526" i="20"/>
  <c r="W2526" i="20" s="1"/>
  <c r="L2527" i="20"/>
  <c r="W2527" i="20" s="1"/>
  <c r="L1892" i="20"/>
  <c r="W1892" i="20" s="1"/>
  <c r="L1891" i="20"/>
  <c r="W1891" i="20" s="1"/>
  <c r="L1145" i="20"/>
  <c r="W1145" i="20" s="1"/>
  <c r="L1144" i="20"/>
  <c r="W1144" i="20" s="1"/>
  <c r="L210" i="20"/>
  <c r="W210" i="20" s="1"/>
  <c r="L211" i="20"/>
  <c r="W211" i="20" s="1"/>
  <c r="L2464" i="20"/>
  <c r="W2464" i="20" s="1"/>
  <c r="L2465" i="20"/>
  <c r="W2465" i="20" s="1"/>
  <c r="K2649" i="20"/>
  <c r="U2649" i="20" s="1"/>
  <c r="K2648" i="20"/>
  <c r="U2648" i="20" s="1"/>
  <c r="K2464" i="20"/>
  <c r="U2464" i="20" s="1"/>
  <c r="K2465" i="20"/>
  <c r="U2465" i="20" s="1"/>
  <c r="K2297" i="20"/>
  <c r="U2297" i="20" s="1"/>
  <c r="K2296" i="20"/>
  <c r="U2296" i="20" s="1"/>
  <c r="K2264" i="20"/>
  <c r="U2264" i="20" s="1"/>
  <c r="K2265" i="20"/>
  <c r="U2265" i="20" s="1"/>
  <c r="K2193" i="20"/>
  <c r="U2193" i="20" s="1"/>
  <c r="K2192" i="20"/>
  <c r="U2192" i="20" s="1"/>
  <c r="K2101" i="20"/>
  <c r="U2101" i="20" s="1"/>
  <c r="K2102" i="20"/>
  <c r="U2102" i="20" s="1"/>
  <c r="K2053" i="20"/>
  <c r="U2053" i="20" s="1"/>
  <c r="K2054" i="20"/>
  <c r="U2054" i="20" s="1"/>
  <c r="K2029" i="20"/>
  <c r="U2029" i="20" s="1"/>
  <c r="K2030" i="20"/>
  <c r="U2030" i="20" s="1"/>
  <c r="K1741" i="20"/>
  <c r="U1741" i="20" s="1"/>
  <c r="K1742" i="20"/>
  <c r="U1742" i="20" s="1"/>
  <c r="K1717" i="20"/>
  <c r="U1717" i="20" s="1"/>
  <c r="K1718" i="20"/>
  <c r="U1718" i="20" s="1"/>
  <c r="K1677" i="20"/>
  <c r="U1677" i="20" s="1"/>
  <c r="K1678" i="20"/>
  <c r="U1678" i="20" s="1"/>
  <c r="K1482" i="20"/>
  <c r="U1482" i="20" s="1"/>
  <c r="K1483" i="20"/>
  <c r="U1483" i="20" s="1"/>
  <c r="K1402" i="20"/>
  <c r="U1402" i="20" s="1"/>
  <c r="K1403" i="20"/>
  <c r="U1403" i="20" s="1"/>
  <c r="K1370" i="20"/>
  <c r="U1370" i="20" s="1"/>
  <c r="K1371" i="20"/>
  <c r="U1371" i="20" s="1"/>
  <c r="K1338" i="20"/>
  <c r="U1338" i="20" s="1"/>
  <c r="K1339" i="20"/>
  <c r="U1339" i="20" s="1"/>
  <c r="K1047" i="20"/>
  <c r="U1047" i="20" s="1"/>
  <c r="K1048" i="20"/>
  <c r="U1048" i="20" s="1"/>
  <c r="K936" i="20"/>
  <c r="U936" i="20" s="1"/>
  <c r="K935" i="20"/>
  <c r="U935" i="20" s="1"/>
  <c r="K840" i="20"/>
  <c r="U840" i="20" s="1"/>
  <c r="K839" i="20"/>
  <c r="U839" i="20" s="1"/>
  <c r="K468" i="20"/>
  <c r="U468" i="20" s="1"/>
  <c r="K469" i="20"/>
  <c r="U469" i="20" s="1"/>
  <c r="K340" i="20"/>
  <c r="U340" i="20" s="1"/>
  <c r="K341" i="20"/>
  <c r="U341" i="20" s="1"/>
  <c r="K68" i="20"/>
  <c r="U68" i="20" s="1"/>
  <c r="K69" i="20"/>
  <c r="U69" i="20" s="1"/>
  <c r="K36" i="20"/>
  <c r="U36" i="20" s="1"/>
  <c r="K37" i="20"/>
  <c r="U37" i="20" s="1"/>
  <c r="L2438" i="20"/>
  <c r="W2438" i="20" s="1"/>
  <c r="L2439" i="20"/>
  <c r="W2439" i="20" s="1"/>
  <c r="L1675" i="20"/>
  <c r="W1675" i="20" s="1"/>
  <c r="L1676" i="20"/>
  <c r="W1676" i="20" s="1"/>
  <c r="L1208" i="20"/>
  <c r="W1208" i="20" s="1"/>
  <c r="L1209" i="20"/>
  <c r="W1209" i="20" s="1"/>
  <c r="L773" i="20"/>
  <c r="W773" i="20" s="1"/>
  <c r="L774" i="20"/>
  <c r="W774" i="20" s="1"/>
  <c r="K2439" i="20"/>
  <c r="U2439" i="20" s="1"/>
  <c r="K2438" i="20"/>
  <c r="U2438" i="20" s="1"/>
  <c r="K2302" i="20"/>
  <c r="U2302" i="20" s="1"/>
  <c r="K2303" i="20"/>
  <c r="U2303" i="20" s="1"/>
  <c r="K2147" i="20"/>
  <c r="U2147" i="20" s="1"/>
  <c r="K2148" i="20"/>
  <c r="U2148" i="20" s="1"/>
  <c r="K2099" i="20"/>
  <c r="U2099" i="20" s="1"/>
  <c r="K2100" i="20"/>
  <c r="U2100" i="20" s="1"/>
  <c r="K1820" i="20"/>
  <c r="U1820" i="20" s="1"/>
  <c r="K1819" i="20"/>
  <c r="U1819" i="20" s="1"/>
  <c r="K1787" i="20"/>
  <c r="U1787" i="20" s="1"/>
  <c r="K1788" i="20"/>
  <c r="U1788" i="20" s="1"/>
  <c r="K1723" i="20"/>
  <c r="U1723" i="20" s="1"/>
  <c r="K1724" i="20"/>
  <c r="U1724" i="20" s="1"/>
  <c r="K1676" i="20"/>
  <c r="U1676" i="20" s="1"/>
  <c r="K1675" i="20"/>
  <c r="U1675" i="20" s="1"/>
  <c r="K1667" i="20"/>
  <c r="U1667" i="20" s="1"/>
  <c r="K1668" i="20"/>
  <c r="U1668" i="20" s="1"/>
  <c r="K1601" i="20"/>
  <c r="U1601" i="20" s="1"/>
  <c r="K1600" i="20"/>
  <c r="U1600" i="20" s="1"/>
  <c r="K1449" i="20"/>
  <c r="U1449" i="20" s="1"/>
  <c r="K1448" i="20"/>
  <c r="U1448" i="20" s="1"/>
  <c r="K1401" i="20"/>
  <c r="U1401" i="20" s="1"/>
  <c r="K1400" i="20"/>
  <c r="U1400" i="20" s="1"/>
  <c r="K1273" i="20"/>
  <c r="U1273" i="20" s="1"/>
  <c r="K1272" i="20"/>
  <c r="U1272" i="20" s="1"/>
  <c r="K1209" i="20"/>
  <c r="U1209" i="20" s="1"/>
  <c r="K1208" i="20"/>
  <c r="U1208" i="20" s="1"/>
  <c r="K1153" i="20"/>
  <c r="U1153" i="20" s="1"/>
  <c r="K1152" i="20"/>
  <c r="U1152" i="20" s="1"/>
  <c r="K1086" i="20"/>
  <c r="U1086" i="20" s="1"/>
  <c r="K1088" i="20"/>
  <c r="U1088" i="20" s="1"/>
  <c r="K1087" i="20"/>
  <c r="U1087" i="20" s="1"/>
  <c r="K958" i="20"/>
  <c r="U958" i="20" s="1"/>
  <c r="K957" i="20"/>
  <c r="U957" i="20" s="1"/>
  <c r="K773" i="20"/>
  <c r="U773" i="20" s="1"/>
  <c r="K774" i="20"/>
  <c r="U774" i="20" s="1"/>
  <c r="K749" i="20"/>
  <c r="U749" i="20" s="1"/>
  <c r="K750" i="20"/>
  <c r="U750" i="20" s="1"/>
  <c r="K726" i="20"/>
  <c r="U726" i="20" s="1"/>
  <c r="K725" i="20"/>
  <c r="U725" i="20" s="1"/>
  <c r="K538" i="20"/>
  <c r="U538" i="20" s="1"/>
  <c r="K539" i="20"/>
  <c r="U539" i="20" s="1"/>
  <c r="K540" i="20"/>
  <c r="U540" i="20" s="1"/>
  <c r="K346" i="20"/>
  <c r="U346" i="20" s="1"/>
  <c r="K347" i="20"/>
  <c r="U347" i="20" s="1"/>
  <c r="L2621" i="20"/>
  <c r="W2621" i="20" s="1"/>
  <c r="L2620" i="20"/>
  <c r="W2620" i="20" s="1"/>
  <c r="L2524" i="20"/>
  <c r="W2524" i="20" s="1"/>
  <c r="L2525" i="20"/>
  <c r="W2525" i="20" s="1"/>
  <c r="L2468" i="20"/>
  <c r="W2468" i="20" s="1"/>
  <c r="L2469" i="20"/>
  <c r="W2469" i="20" s="1"/>
  <c r="L2388" i="20"/>
  <c r="W2388" i="20" s="1"/>
  <c r="L2389" i="20"/>
  <c r="W2389" i="20" s="1"/>
  <c r="L2348" i="20"/>
  <c r="W2348" i="20" s="1"/>
  <c r="L2349" i="20"/>
  <c r="W2349" i="20" s="1"/>
  <c r="L2309" i="20"/>
  <c r="W2309" i="20" s="1"/>
  <c r="L2308" i="20"/>
  <c r="W2308" i="20" s="1"/>
  <c r="L2212" i="20"/>
  <c r="W2212" i="20" s="1"/>
  <c r="L2213" i="20"/>
  <c r="W2213" i="20" s="1"/>
  <c r="L2025" i="20"/>
  <c r="W2025" i="20" s="1"/>
  <c r="L2026" i="20"/>
  <c r="W2026" i="20" s="1"/>
  <c r="L1542" i="20"/>
  <c r="W1542" i="20" s="1"/>
  <c r="L1543" i="20"/>
  <c r="W1543" i="20" s="1"/>
  <c r="L1535" i="20"/>
  <c r="W1535" i="20" s="1"/>
  <c r="L1534" i="20"/>
  <c r="W1534" i="20" s="1"/>
  <c r="L1438" i="20"/>
  <c r="W1438" i="20" s="1"/>
  <c r="L1439" i="20"/>
  <c r="W1439" i="20" s="1"/>
  <c r="L1366" i="20"/>
  <c r="W1366" i="20" s="1"/>
  <c r="L1367" i="20"/>
  <c r="W1367" i="20" s="1"/>
  <c r="L1350" i="20"/>
  <c r="W1350" i="20" s="1"/>
  <c r="L1351" i="20"/>
  <c r="W1351" i="20" s="1"/>
  <c r="L980" i="20"/>
  <c r="W980" i="20" s="1"/>
  <c r="L979" i="20"/>
  <c r="W979" i="20" s="1"/>
  <c r="L643" i="20"/>
  <c r="W643" i="20" s="1"/>
  <c r="L644" i="20"/>
  <c r="W644" i="20" s="1"/>
  <c r="L635" i="20"/>
  <c r="W635" i="20" s="1"/>
  <c r="L636" i="20"/>
  <c r="W636" i="20" s="1"/>
  <c r="L480" i="20"/>
  <c r="W480" i="20" s="1"/>
  <c r="L481" i="20"/>
  <c r="W481" i="20" s="1"/>
  <c r="L408" i="20"/>
  <c r="W408" i="20" s="1"/>
  <c r="L409" i="20"/>
  <c r="W409" i="20" s="1"/>
  <c r="L360" i="20"/>
  <c r="W360" i="20" s="1"/>
  <c r="L361" i="20"/>
  <c r="W361" i="20" s="1"/>
  <c r="L320" i="20"/>
  <c r="W320" i="20" s="1"/>
  <c r="L321" i="20"/>
  <c r="W321" i="20" s="1"/>
  <c r="L288" i="20"/>
  <c r="W288" i="20" s="1"/>
  <c r="L289" i="20"/>
  <c r="W289" i="20" s="1"/>
  <c r="L184" i="20"/>
  <c r="W184" i="20" s="1"/>
  <c r="L185" i="20"/>
  <c r="W185" i="20" s="1"/>
  <c r="L177" i="20"/>
  <c r="W177" i="20" s="1"/>
  <c r="L176" i="20"/>
  <c r="W176" i="20" s="1"/>
  <c r="L112" i="20"/>
  <c r="W112" i="20" s="1"/>
  <c r="L113" i="20"/>
  <c r="W113" i="20" s="1"/>
  <c r="L72" i="20"/>
  <c r="W72" i="20" s="1"/>
  <c r="L73" i="20"/>
  <c r="W73" i="20" s="1"/>
  <c r="L1788" i="20"/>
  <c r="W1788" i="20" s="1"/>
  <c r="L1787" i="20"/>
  <c r="W1787" i="20" s="1"/>
  <c r="L1723" i="20"/>
  <c r="W1723" i="20" s="1"/>
  <c r="L1724" i="20"/>
  <c r="W1724" i="20" s="1"/>
  <c r="L1272" i="20"/>
  <c r="W1272" i="20" s="1"/>
  <c r="L1273" i="20"/>
  <c r="W1273" i="20" s="1"/>
  <c r="L958" i="20"/>
  <c r="W958" i="20" s="1"/>
  <c r="L957" i="20"/>
  <c r="W957" i="20" s="1"/>
  <c r="L346" i="20"/>
  <c r="W346" i="20" s="1"/>
  <c r="L347" i="20"/>
  <c r="W347" i="20" s="1"/>
  <c r="K2525" i="20"/>
  <c r="U2525" i="20" s="1"/>
  <c r="K2524" i="20"/>
  <c r="U2524" i="20" s="1"/>
  <c r="K2349" i="20"/>
  <c r="U2349" i="20" s="1"/>
  <c r="K2348" i="20"/>
  <c r="U2348" i="20" s="1"/>
  <c r="K2308" i="20"/>
  <c r="U2308" i="20" s="1"/>
  <c r="K2309" i="20"/>
  <c r="U2309" i="20" s="1"/>
  <c r="K1534" i="20"/>
  <c r="U1534" i="20" s="1"/>
  <c r="K1535" i="20"/>
  <c r="U1535" i="20" s="1"/>
  <c r="K1351" i="20"/>
  <c r="U1351" i="20" s="1"/>
  <c r="K1350" i="20"/>
  <c r="U1350" i="20" s="1"/>
  <c r="K980" i="20"/>
  <c r="U980" i="20" s="1"/>
  <c r="K979" i="20"/>
  <c r="U979" i="20" s="1"/>
  <c r="K635" i="20"/>
  <c r="U635" i="20" s="1"/>
  <c r="K636" i="20"/>
  <c r="U636" i="20" s="1"/>
  <c r="K480" i="20"/>
  <c r="U480" i="20" s="1"/>
  <c r="K481" i="20"/>
  <c r="U481" i="20" s="1"/>
  <c r="K408" i="20"/>
  <c r="U408" i="20" s="1"/>
  <c r="K409" i="20"/>
  <c r="U409" i="20" s="1"/>
  <c r="K361" i="20"/>
  <c r="U361" i="20" s="1"/>
  <c r="K360" i="20"/>
  <c r="U360" i="20" s="1"/>
  <c r="K321" i="20"/>
  <c r="U321" i="20" s="1"/>
  <c r="K320" i="20"/>
  <c r="U320" i="20" s="1"/>
  <c r="K289" i="20"/>
  <c r="U289" i="20" s="1"/>
  <c r="K288" i="20"/>
  <c r="U288" i="20" s="1"/>
  <c r="K185" i="20"/>
  <c r="U185" i="20" s="1"/>
  <c r="K184" i="20"/>
  <c r="U184" i="20" s="1"/>
  <c r="K176" i="20"/>
  <c r="U176" i="20" s="1"/>
  <c r="K177" i="20"/>
  <c r="U177" i="20" s="1"/>
  <c r="K112" i="20"/>
  <c r="U112" i="20" s="1"/>
  <c r="K113" i="20"/>
  <c r="U113" i="20" s="1"/>
  <c r="K73" i="20"/>
  <c r="U73" i="20" s="1"/>
  <c r="K72" i="20"/>
  <c r="U72" i="20" s="1"/>
  <c r="L2690" i="20"/>
  <c r="W2690" i="20" s="1"/>
  <c r="L2691" i="20"/>
  <c r="W2691" i="20" s="1"/>
  <c r="L2650" i="20"/>
  <c r="W2650" i="20" s="1"/>
  <c r="L2651" i="20"/>
  <c r="W2651" i="20" s="1"/>
  <c r="L2586" i="20"/>
  <c r="W2586" i="20" s="1"/>
  <c r="L2587" i="20"/>
  <c r="W2587" i="20" s="1"/>
  <c r="L2267" i="20"/>
  <c r="W2267" i="20" s="1"/>
  <c r="L2266" i="20"/>
  <c r="W2266" i="20" s="1"/>
  <c r="L2226" i="20"/>
  <c r="W2226" i="20" s="1"/>
  <c r="L2227" i="20"/>
  <c r="W2227" i="20" s="1"/>
  <c r="L2079" i="20"/>
  <c r="W2079" i="20" s="1"/>
  <c r="L2080" i="20"/>
  <c r="W2080" i="20" s="1"/>
  <c r="L2008" i="20"/>
  <c r="W2008" i="20" s="1"/>
  <c r="L2007" i="20"/>
  <c r="W2007" i="20" s="1"/>
  <c r="L1951" i="20"/>
  <c r="W1951" i="20" s="1"/>
  <c r="L1952" i="20"/>
  <c r="W1952" i="20" s="1"/>
  <c r="L1855" i="20"/>
  <c r="W1855" i="20" s="1"/>
  <c r="L1856" i="20"/>
  <c r="W1856" i="20" s="1"/>
  <c r="L1500" i="20"/>
  <c r="W1500" i="20" s="1"/>
  <c r="L1501" i="20"/>
  <c r="W1501" i="20" s="1"/>
  <c r="L1300" i="20"/>
  <c r="W1300" i="20" s="1"/>
  <c r="L1301" i="20"/>
  <c r="W1301" i="20" s="1"/>
  <c r="L1081" i="20"/>
  <c r="W1081" i="20" s="1"/>
  <c r="L1082" i="20"/>
  <c r="W1082" i="20" s="1"/>
  <c r="L1080" i="20"/>
  <c r="W1080" i="20" s="1"/>
  <c r="L1057" i="20"/>
  <c r="W1057" i="20" s="1"/>
  <c r="L1058" i="20"/>
  <c r="W1058" i="20" s="1"/>
  <c r="L1026" i="20"/>
  <c r="W1026" i="20" s="1"/>
  <c r="L1025" i="20"/>
  <c r="W1025" i="20" s="1"/>
  <c r="L922" i="20"/>
  <c r="W922" i="20" s="1"/>
  <c r="L921" i="20"/>
  <c r="W921" i="20" s="1"/>
  <c r="L898" i="20"/>
  <c r="W898" i="20" s="1"/>
  <c r="L897" i="20"/>
  <c r="W897" i="20" s="1"/>
  <c r="L865" i="20"/>
  <c r="W865" i="20" s="1"/>
  <c r="L866" i="20"/>
  <c r="W866" i="20" s="1"/>
  <c r="L544" i="20"/>
  <c r="W544" i="20" s="1"/>
  <c r="L545" i="20"/>
  <c r="W545" i="20" s="1"/>
  <c r="L546" i="20"/>
  <c r="W546" i="20" s="1"/>
  <c r="L150" i="20"/>
  <c r="W150" i="20" s="1"/>
  <c r="L151" i="20"/>
  <c r="W151" i="20" s="1"/>
  <c r="L63" i="20"/>
  <c r="W63" i="20" s="1"/>
  <c r="L62" i="20"/>
  <c r="W62" i="20" s="1"/>
  <c r="L2147" i="20"/>
  <c r="W2147" i="20" s="1"/>
  <c r="L2148" i="20"/>
  <c r="W2148" i="20" s="1"/>
  <c r="L1667" i="20"/>
  <c r="W1667" i="20" s="1"/>
  <c r="L1668" i="20"/>
  <c r="W1668" i="20" s="1"/>
  <c r="L1400" i="20"/>
  <c r="W1400" i="20" s="1"/>
  <c r="L1401" i="20"/>
  <c r="W1401" i="20" s="1"/>
  <c r="L1088" i="20"/>
  <c r="W1088" i="20" s="1"/>
  <c r="L1087" i="20"/>
  <c r="W1087" i="20" s="1"/>
  <c r="L1086" i="20"/>
  <c r="W1086" i="20" s="1"/>
  <c r="L749" i="20"/>
  <c r="W749" i="20" s="1"/>
  <c r="L750" i="20"/>
  <c r="W750" i="20" s="1"/>
  <c r="L538" i="20"/>
  <c r="W538" i="20" s="1"/>
  <c r="L540" i="20"/>
  <c r="W540" i="20" s="1"/>
  <c r="L539" i="20"/>
  <c r="W539" i="20" s="1"/>
  <c r="K2620" i="20"/>
  <c r="U2620" i="20" s="1"/>
  <c r="K2621" i="20"/>
  <c r="U2621" i="20" s="1"/>
  <c r="K2389" i="20"/>
  <c r="U2389" i="20" s="1"/>
  <c r="K2388" i="20"/>
  <c r="U2388" i="20" s="1"/>
  <c r="K2026" i="20"/>
  <c r="U2026" i="20" s="1"/>
  <c r="K2025" i="20"/>
  <c r="U2025" i="20" s="1"/>
  <c r="K1438" i="20"/>
  <c r="U1438" i="20" s="1"/>
  <c r="K1439" i="20"/>
  <c r="U1439" i="20" s="1"/>
  <c r="K643" i="20"/>
  <c r="U643" i="20" s="1"/>
  <c r="K644" i="20"/>
  <c r="U644" i="20" s="1"/>
  <c r="K2690" i="20"/>
  <c r="U2690" i="20" s="1"/>
  <c r="K2691" i="20"/>
  <c r="U2691" i="20" s="1"/>
  <c r="K2650" i="20"/>
  <c r="U2650" i="20" s="1"/>
  <c r="K2651" i="20"/>
  <c r="U2651" i="20" s="1"/>
  <c r="K2587" i="20"/>
  <c r="U2587" i="20" s="1"/>
  <c r="K2586" i="20"/>
  <c r="U2586" i="20" s="1"/>
  <c r="K2266" i="20"/>
  <c r="U2266" i="20" s="1"/>
  <c r="K2267" i="20"/>
  <c r="U2267" i="20" s="1"/>
  <c r="K2227" i="20"/>
  <c r="U2227" i="20" s="1"/>
  <c r="K2226" i="20"/>
  <c r="U2226" i="20" s="1"/>
  <c r="K2079" i="20"/>
  <c r="U2079" i="20" s="1"/>
  <c r="K2080" i="20"/>
  <c r="U2080" i="20" s="1"/>
  <c r="K2007" i="20"/>
  <c r="U2007" i="20" s="1"/>
  <c r="K2008" i="20"/>
  <c r="U2008" i="20" s="1"/>
  <c r="K1952" i="20"/>
  <c r="U1952" i="20" s="1"/>
  <c r="K1951" i="20"/>
  <c r="U1951" i="20" s="1"/>
  <c r="K1856" i="20"/>
  <c r="U1856" i="20" s="1"/>
  <c r="K1855" i="20"/>
  <c r="U1855" i="20" s="1"/>
  <c r="K1500" i="20"/>
  <c r="U1500" i="20" s="1"/>
  <c r="K1501" i="20"/>
  <c r="U1501" i="20" s="1"/>
  <c r="K1300" i="20"/>
  <c r="U1300" i="20" s="1"/>
  <c r="K1301" i="20"/>
  <c r="U1301" i="20" s="1"/>
  <c r="K1082" i="20"/>
  <c r="U1082" i="20" s="1"/>
  <c r="K1080" i="20"/>
  <c r="U1080" i="20" s="1"/>
  <c r="K1081" i="20"/>
  <c r="U1081" i="20" s="1"/>
  <c r="K1057" i="20"/>
  <c r="U1057" i="20" s="1"/>
  <c r="K1058" i="20"/>
  <c r="U1058" i="20" s="1"/>
  <c r="K1026" i="20"/>
  <c r="U1026" i="20" s="1"/>
  <c r="K1025" i="20"/>
  <c r="U1025" i="20" s="1"/>
  <c r="K921" i="20"/>
  <c r="U921" i="20" s="1"/>
  <c r="K922" i="20"/>
  <c r="U922" i="20" s="1"/>
  <c r="K897" i="20"/>
  <c r="U897" i="20" s="1"/>
  <c r="K898" i="20"/>
  <c r="U898" i="20" s="1"/>
  <c r="K865" i="20"/>
  <c r="U865" i="20" s="1"/>
  <c r="K866" i="20"/>
  <c r="U866" i="20" s="1"/>
  <c r="K545" i="20"/>
  <c r="U545" i="20" s="1"/>
  <c r="K546" i="20"/>
  <c r="U546" i="20" s="1"/>
  <c r="K544" i="20"/>
  <c r="U544" i="20" s="1"/>
  <c r="K151" i="20"/>
  <c r="U151" i="20" s="1"/>
  <c r="K150" i="20"/>
  <c r="U150" i="20" s="1"/>
  <c r="K62" i="20"/>
  <c r="U62" i="20" s="1"/>
  <c r="K63" i="20"/>
  <c r="U63" i="20" s="1"/>
  <c r="L2302" i="20"/>
  <c r="W2302" i="20" s="1"/>
  <c r="L2303" i="20"/>
  <c r="W2303" i="20" s="1"/>
  <c r="L1600" i="20"/>
  <c r="W1600" i="20" s="1"/>
  <c r="L1601" i="20"/>
  <c r="W1601" i="20" s="1"/>
  <c r="L1152" i="20"/>
  <c r="W1152" i="20" s="1"/>
  <c r="L1153" i="20"/>
  <c r="W1153" i="20" s="1"/>
  <c r="L726" i="20"/>
  <c r="W726" i="20" s="1"/>
  <c r="L725" i="20"/>
  <c r="W725" i="20" s="1"/>
  <c r="K2469" i="20"/>
  <c r="U2469" i="20" s="1"/>
  <c r="K2468" i="20"/>
  <c r="U2468" i="20" s="1"/>
  <c r="K2212" i="20"/>
  <c r="U2212" i="20" s="1"/>
  <c r="K2213" i="20"/>
  <c r="U2213" i="20" s="1"/>
  <c r="K1542" i="20"/>
  <c r="U1542" i="20" s="1"/>
  <c r="K1543" i="20"/>
  <c r="U1543" i="20" s="1"/>
  <c r="K1367" i="20"/>
  <c r="U1367" i="20" s="1"/>
  <c r="K1366" i="20"/>
  <c r="U1366" i="20" s="1"/>
  <c r="L2544" i="20"/>
  <c r="W2544" i="20" s="1"/>
  <c r="L2545" i="20"/>
  <c r="W2545" i="20" s="1"/>
  <c r="L1981" i="20"/>
  <c r="W1981" i="20" s="1"/>
  <c r="L1982" i="20"/>
  <c r="W1982" i="20" s="1"/>
  <c r="L1893" i="20"/>
  <c r="W1893" i="20" s="1"/>
  <c r="L1894" i="20"/>
  <c r="W1894" i="20" s="1"/>
  <c r="L1813" i="20"/>
  <c r="W1813" i="20" s="1"/>
  <c r="L1814" i="20"/>
  <c r="W1814" i="20" s="1"/>
  <c r="L1178" i="20"/>
  <c r="W1178" i="20" s="1"/>
  <c r="L1179" i="20"/>
  <c r="W1179" i="20" s="1"/>
  <c r="L1114" i="20"/>
  <c r="W1114" i="20" s="1"/>
  <c r="L1115" i="20"/>
  <c r="W1115" i="20" s="1"/>
  <c r="L831" i="20"/>
  <c r="W831" i="20" s="1"/>
  <c r="L832" i="20"/>
  <c r="W832" i="20" s="1"/>
  <c r="L696" i="20"/>
  <c r="W696" i="20" s="1"/>
  <c r="L695" i="20"/>
  <c r="W695" i="20" s="1"/>
  <c r="L608" i="20"/>
  <c r="W608" i="20" s="1"/>
  <c r="L607" i="20"/>
  <c r="W607" i="20" s="1"/>
  <c r="L508" i="20"/>
  <c r="W508" i="20" s="1"/>
  <c r="L509" i="20"/>
  <c r="W509" i="20" s="1"/>
  <c r="L236" i="20"/>
  <c r="W236" i="20" s="1"/>
  <c r="L237" i="20"/>
  <c r="W237" i="20" s="1"/>
  <c r="L2100" i="20"/>
  <c r="W2100" i="20" s="1"/>
  <c r="L2099" i="20"/>
  <c r="W2099" i="20" s="1"/>
  <c r="L1819" i="20"/>
  <c r="W1819" i="20" s="1"/>
  <c r="L1820" i="20"/>
  <c r="W1820" i="20" s="1"/>
  <c r="L1448" i="20"/>
  <c r="W1448" i="20" s="1"/>
  <c r="L1449" i="20"/>
  <c r="W1449" i="20" s="1"/>
  <c r="K2545" i="20"/>
  <c r="U2545" i="20" s="1"/>
  <c r="K2544" i="20"/>
  <c r="U2544" i="20" s="1"/>
  <c r="K1982" i="20"/>
  <c r="U1982" i="20" s="1"/>
  <c r="K1981" i="20"/>
  <c r="U1981" i="20" s="1"/>
  <c r="K1894" i="20"/>
  <c r="U1894" i="20" s="1"/>
  <c r="K1893" i="20"/>
  <c r="U1893" i="20" s="1"/>
  <c r="K1814" i="20"/>
  <c r="U1814" i="20" s="1"/>
  <c r="K1813" i="20"/>
  <c r="U1813" i="20" s="1"/>
  <c r="K1178" i="20"/>
  <c r="U1178" i="20" s="1"/>
  <c r="K1179" i="20"/>
  <c r="U1179" i="20" s="1"/>
  <c r="K1115" i="20"/>
  <c r="U1115" i="20" s="1"/>
  <c r="K1114" i="20"/>
  <c r="U1114" i="20" s="1"/>
  <c r="K831" i="20"/>
  <c r="U831" i="20" s="1"/>
  <c r="K832" i="20"/>
  <c r="U832" i="20" s="1"/>
  <c r="K696" i="20"/>
  <c r="U696" i="20" s="1"/>
  <c r="K695" i="20"/>
  <c r="U695" i="20" s="1"/>
  <c r="K608" i="20"/>
  <c r="U608" i="20" s="1"/>
  <c r="K607" i="20"/>
  <c r="U607" i="20" s="1"/>
  <c r="K509" i="20"/>
  <c r="U509" i="20" s="1"/>
  <c r="K508" i="20"/>
  <c r="U508" i="20" s="1"/>
  <c r="K236" i="20"/>
  <c r="U236" i="20" s="1"/>
  <c r="K237" i="20"/>
  <c r="U237" i="20" s="1"/>
  <c r="K2391" i="20"/>
  <c r="U2391" i="20" s="1"/>
  <c r="K2390" i="20"/>
  <c r="U2390" i="20" s="1"/>
  <c r="L2663" i="20"/>
  <c r="W2663" i="20" s="1"/>
  <c r="L2662" i="20"/>
  <c r="W2662" i="20" s="1"/>
  <c r="L2639" i="20"/>
  <c r="W2639" i="20" s="1"/>
  <c r="L2638" i="20"/>
  <c r="W2638" i="20" s="1"/>
  <c r="L2623" i="20"/>
  <c r="W2623" i="20" s="1"/>
  <c r="L2622" i="20"/>
  <c r="W2622" i="20" s="1"/>
  <c r="L2391" i="20"/>
  <c r="W2391" i="20" s="1"/>
  <c r="L2390" i="20"/>
  <c r="W2390" i="20" s="1"/>
  <c r="L2246" i="20"/>
  <c r="W2246" i="20" s="1"/>
  <c r="L2247" i="20"/>
  <c r="W2247" i="20" s="1"/>
  <c r="L2091" i="20"/>
  <c r="W2091" i="20" s="1"/>
  <c r="L2092" i="20"/>
  <c r="W2092" i="20" s="1"/>
  <c r="L1955" i="20"/>
  <c r="W1955" i="20" s="1"/>
  <c r="L1956" i="20"/>
  <c r="W1956" i="20" s="1"/>
  <c r="L1683" i="20"/>
  <c r="W1683" i="20" s="1"/>
  <c r="L1684" i="20"/>
  <c r="W1684" i="20" s="1"/>
  <c r="L1635" i="20"/>
  <c r="W1635" i="20" s="1"/>
  <c r="L1634" i="20"/>
  <c r="W1634" i="20" s="1"/>
  <c r="L1636" i="20"/>
  <c r="W1636" i="20" s="1"/>
  <c r="L1585" i="20"/>
  <c r="W1585" i="20" s="1"/>
  <c r="L1584" i="20"/>
  <c r="W1584" i="20" s="1"/>
  <c r="L1553" i="20"/>
  <c r="W1553" i="20" s="1"/>
  <c r="L1552" i="20"/>
  <c r="W1552" i="20" s="1"/>
  <c r="L1521" i="20"/>
  <c r="W1521" i="20" s="1"/>
  <c r="L1520" i="20"/>
  <c r="W1520" i="20" s="1"/>
  <c r="L1504" i="20"/>
  <c r="W1504" i="20" s="1"/>
  <c r="L1505" i="20"/>
  <c r="W1505" i="20" s="1"/>
  <c r="L1353" i="20"/>
  <c r="W1353" i="20" s="1"/>
  <c r="L1352" i="20"/>
  <c r="W1352" i="20" s="1"/>
  <c r="L1249" i="20"/>
  <c r="W1249" i="20" s="1"/>
  <c r="L1248" i="20"/>
  <c r="W1248" i="20" s="1"/>
  <c r="L1241" i="20"/>
  <c r="W1241" i="20" s="1"/>
  <c r="L1240" i="20"/>
  <c r="W1240" i="20" s="1"/>
  <c r="L1169" i="20"/>
  <c r="W1169" i="20" s="1"/>
  <c r="L1168" i="20"/>
  <c r="W1168" i="20" s="1"/>
  <c r="L1074" i="20"/>
  <c r="W1074" i="20" s="1"/>
  <c r="L1075" i="20"/>
  <c r="W1075" i="20" s="1"/>
  <c r="L1076" i="20"/>
  <c r="W1076" i="20" s="1"/>
  <c r="L1030" i="20"/>
  <c r="W1030" i="20" s="1"/>
  <c r="L1029" i="20"/>
  <c r="W1029" i="20" s="1"/>
  <c r="L1021" i="20"/>
  <c r="W1021" i="20" s="1"/>
  <c r="L1022" i="20"/>
  <c r="W1022" i="20" s="1"/>
  <c r="L973" i="20"/>
  <c r="W973" i="20" s="1"/>
  <c r="L974" i="20"/>
  <c r="W974" i="20" s="1"/>
  <c r="L869" i="20"/>
  <c r="W869" i="20" s="1"/>
  <c r="L870" i="20"/>
  <c r="W870" i="20" s="1"/>
  <c r="L677" i="20"/>
  <c r="W677" i="20" s="1"/>
  <c r="L678" i="20"/>
  <c r="W678" i="20" s="1"/>
  <c r="L669" i="20"/>
  <c r="W669" i="20" s="1"/>
  <c r="L670" i="20"/>
  <c r="W670" i="20" s="1"/>
  <c r="L550" i="20"/>
  <c r="W550" i="20" s="1"/>
  <c r="L549" i="20"/>
  <c r="W549" i="20" s="1"/>
  <c r="L370" i="20"/>
  <c r="W370" i="20" s="1"/>
  <c r="L371" i="20"/>
  <c r="W371" i="20" s="1"/>
  <c r="L275" i="20"/>
  <c r="W275" i="20" s="1"/>
  <c r="L274" i="20"/>
  <c r="W274" i="20" s="1"/>
  <c r="L203" i="20"/>
  <c r="W203" i="20" s="1"/>
  <c r="L202" i="20"/>
  <c r="W202" i="20" s="1"/>
  <c r="K2663" i="20"/>
  <c r="U2663" i="20" s="1"/>
  <c r="K2662" i="20"/>
  <c r="U2662" i="20" s="1"/>
  <c r="K2247" i="20"/>
  <c r="U2247" i="20" s="1"/>
  <c r="K2246" i="20"/>
  <c r="U2246" i="20" s="1"/>
  <c r="K2091" i="20"/>
  <c r="U2091" i="20" s="1"/>
  <c r="K2092" i="20"/>
  <c r="U2092" i="20" s="1"/>
  <c r="K1955" i="20"/>
  <c r="U1955" i="20" s="1"/>
  <c r="K1956" i="20"/>
  <c r="U1956" i="20" s="1"/>
  <c r="K1683" i="20"/>
  <c r="U1683" i="20" s="1"/>
  <c r="K1684" i="20"/>
  <c r="U1684" i="20" s="1"/>
  <c r="K1634" i="20"/>
  <c r="U1634" i="20" s="1"/>
  <c r="K1636" i="20"/>
  <c r="U1636" i="20" s="1"/>
  <c r="K1635" i="20"/>
  <c r="U1635" i="20" s="1"/>
  <c r="K1584" i="20"/>
  <c r="U1584" i="20" s="1"/>
  <c r="K1585" i="20"/>
  <c r="U1585" i="20" s="1"/>
  <c r="K1552" i="20"/>
  <c r="U1552" i="20" s="1"/>
  <c r="K1553" i="20"/>
  <c r="U1553" i="20" s="1"/>
  <c r="K1520" i="20"/>
  <c r="U1520" i="20" s="1"/>
  <c r="K1521" i="20"/>
  <c r="U1521" i="20" s="1"/>
  <c r="K1505" i="20"/>
  <c r="U1505" i="20" s="1"/>
  <c r="K1504" i="20"/>
  <c r="U1504" i="20" s="1"/>
  <c r="K1352" i="20"/>
  <c r="U1352" i="20" s="1"/>
  <c r="K1353" i="20"/>
  <c r="U1353" i="20" s="1"/>
  <c r="K1248" i="20"/>
  <c r="U1248" i="20" s="1"/>
  <c r="K1249" i="20"/>
  <c r="U1249" i="20" s="1"/>
  <c r="K1240" i="20"/>
  <c r="U1240" i="20" s="1"/>
  <c r="K1241" i="20"/>
  <c r="U1241" i="20" s="1"/>
  <c r="K1169" i="20"/>
  <c r="U1169" i="20" s="1"/>
  <c r="K1168" i="20"/>
  <c r="U1168" i="20" s="1"/>
  <c r="K1075" i="20"/>
  <c r="U1075" i="20" s="1"/>
  <c r="K1076" i="20"/>
  <c r="U1076" i="20" s="1"/>
  <c r="K1074" i="20"/>
  <c r="U1074" i="20" s="1"/>
  <c r="K1029" i="20"/>
  <c r="U1029" i="20" s="1"/>
  <c r="K1030" i="20"/>
  <c r="U1030" i="20" s="1"/>
  <c r="K1021" i="20"/>
  <c r="U1021" i="20" s="1"/>
  <c r="K1022" i="20"/>
  <c r="U1022" i="20" s="1"/>
  <c r="K973" i="20"/>
  <c r="U973" i="20" s="1"/>
  <c r="K974" i="20"/>
  <c r="U974" i="20" s="1"/>
  <c r="K869" i="20"/>
  <c r="U869" i="20" s="1"/>
  <c r="K870" i="20"/>
  <c r="U870" i="20" s="1"/>
  <c r="K677" i="20"/>
  <c r="U677" i="20" s="1"/>
  <c r="K678" i="20"/>
  <c r="U678" i="20" s="1"/>
  <c r="K670" i="20"/>
  <c r="U670" i="20" s="1"/>
  <c r="K669" i="20"/>
  <c r="U669" i="20" s="1"/>
  <c r="K549" i="20"/>
  <c r="U549" i="20" s="1"/>
  <c r="K550" i="20"/>
  <c r="U550" i="20" s="1"/>
  <c r="K371" i="20"/>
  <c r="U371" i="20" s="1"/>
  <c r="K370" i="20"/>
  <c r="U370" i="20" s="1"/>
  <c r="K274" i="20"/>
  <c r="U274" i="20" s="1"/>
  <c r="K275" i="20"/>
  <c r="U275" i="20" s="1"/>
  <c r="K202" i="20"/>
  <c r="U202" i="20" s="1"/>
  <c r="K203" i="20"/>
  <c r="U203" i="20" s="1"/>
  <c r="L2597" i="20"/>
  <c r="W2597" i="20" s="1"/>
  <c r="L2596" i="20"/>
  <c r="W2596" i="20" s="1"/>
  <c r="L2541" i="20"/>
  <c r="W2541" i="20" s="1"/>
  <c r="L2540" i="20"/>
  <c r="W2540" i="20" s="1"/>
  <c r="L2229" i="20"/>
  <c r="W2229" i="20" s="1"/>
  <c r="L2228" i="20"/>
  <c r="W2228" i="20" s="1"/>
  <c r="L2065" i="20"/>
  <c r="W2065" i="20" s="1"/>
  <c r="L2066" i="20"/>
  <c r="W2066" i="20" s="1"/>
  <c r="L2049" i="20"/>
  <c r="W2049" i="20" s="1"/>
  <c r="L2050" i="20"/>
  <c r="W2050" i="20" s="1"/>
  <c r="L1985" i="20"/>
  <c r="W1985" i="20" s="1"/>
  <c r="L1986" i="20"/>
  <c r="W1986" i="20" s="1"/>
  <c r="L1921" i="20"/>
  <c r="W1921" i="20" s="1"/>
  <c r="L1922" i="20"/>
  <c r="W1922" i="20" s="1"/>
  <c r="L1785" i="20"/>
  <c r="W1785" i="20" s="1"/>
  <c r="L1786" i="20"/>
  <c r="W1786" i="20" s="1"/>
  <c r="L1631" i="20"/>
  <c r="W1631" i="20" s="1"/>
  <c r="L1632" i="20"/>
  <c r="W1632" i="20" s="1"/>
  <c r="L1633" i="20"/>
  <c r="W1633" i="20" s="1"/>
  <c r="L1135" i="20"/>
  <c r="W1135" i="20" s="1"/>
  <c r="L1134" i="20"/>
  <c r="W1134" i="20" s="1"/>
  <c r="L1103" i="20"/>
  <c r="W1103" i="20" s="1"/>
  <c r="L1102" i="20"/>
  <c r="W1102" i="20" s="1"/>
  <c r="L1085" i="20"/>
  <c r="W1085" i="20" s="1"/>
  <c r="L1083" i="20"/>
  <c r="W1083" i="20" s="1"/>
  <c r="L1084" i="20"/>
  <c r="W1084" i="20" s="1"/>
  <c r="L940" i="20"/>
  <c r="W940" i="20" s="1"/>
  <c r="L939" i="20"/>
  <c r="W939" i="20" s="1"/>
  <c r="L724" i="20"/>
  <c r="W724" i="20" s="1"/>
  <c r="L723" i="20"/>
  <c r="W723" i="20" s="1"/>
  <c r="L579" i="20"/>
  <c r="W579" i="20" s="1"/>
  <c r="L580" i="20"/>
  <c r="W580" i="20" s="1"/>
  <c r="L535" i="20"/>
  <c r="W535" i="20" s="1"/>
  <c r="L536" i="20"/>
  <c r="W536" i="20" s="1"/>
  <c r="L537" i="20"/>
  <c r="W537" i="20" s="1"/>
  <c r="L417" i="20"/>
  <c r="W417" i="20" s="1"/>
  <c r="L416" i="20"/>
  <c r="W416" i="20" s="1"/>
  <c r="L313" i="20"/>
  <c r="W313" i="20" s="1"/>
  <c r="L312" i="20"/>
  <c r="W312" i="20" s="1"/>
  <c r="L41" i="20"/>
  <c r="W41" i="20" s="1"/>
  <c r="L40" i="20"/>
  <c r="W40" i="20" s="1"/>
  <c r="K2623" i="20"/>
  <c r="U2623" i="20" s="1"/>
  <c r="K2622" i="20"/>
  <c r="U2622" i="20" s="1"/>
  <c r="K2596" i="20"/>
  <c r="U2596" i="20" s="1"/>
  <c r="K2597" i="20"/>
  <c r="U2597" i="20" s="1"/>
  <c r="K2540" i="20"/>
  <c r="U2540" i="20" s="1"/>
  <c r="K2541" i="20"/>
  <c r="U2541" i="20" s="1"/>
  <c r="K2050" i="20"/>
  <c r="U2050" i="20" s="1"/>
  <c r="K2049" i="20"/>
  <c r="U2049" i="20" s="1"/>
  <c r="K1785" i="20"/>
  <c r="U1785" i="20" s="1"/>
  <c r="K1786" i="20"/>
  <c r="U1786" i="20" s="1"/>
  <c r="K1103" i="20"/>
  <c r="U1103" i="20" s="1"/>
  <c r="K1102" i="20"/>
  <c r="U1102" i="20" s="1"/>
  <c r="K939" i="20"/>
  <c r="U939" i="20" s="1"/>
  <c r="K940" i="20"/>
  <c r="U940" i="20" s="1"/>
  <c r="K579" i="20"/>
  <c r="U579" i="20" s="1"/>
  <c r="K580" i="20"/>
  <c r="U580" i="20" s="1"/>
  <c r="K312" i="20"/>
  <c r="U312" i="20" s="1"/>
  <c r="K313" i="20"/>
  <c r="U313" i="20" s="1"/>
  <c r="L2411" i="20"/>
  <c r="W2411" i="20" s="1"/>
  <c r="L2410" i="20"/>
  <c r="W2410" i="20" s="1"/>
  <c r="L2346" i="20"/>
  <c r="W2346" i="20" s="1"/>
  <c r="L2347" i="20"/>
  <c r="W2347" i="20" s="1"/>
  <c r="L2119" i="20"/>
  <c r="W2119" i="20" s="1"/>
  <c r="L2120" i="20"/>
  <c r="W2120" i="20" s="1"/>
  <c r="L2015" i="20"/>
  <c r="W2015" i="20" s="1"/>
  <c r="L2016" i="20"/>
  <c r="W2016" i="20" s="1"/>
  <c r="L1880" i="20"/>
  <c r="W1880" i="20" s="1"/>
  <c r="L1879" i="20"/>
  <c r="W1879" i="20" s="1"/>
  <c r="L1847" i="20"/>
  <c r="W1847" i="20" s="1"/>
  <c r="L1848" i="20"/>
  <c r="W1848" i="20" s="1"/>
  <c r="L1815" i="20"/>
  <c r="W1815" i="20" s="1"/>
  <c r="L1816" i="20"/>
  <c r="W1816" i="20" s="1"/>
  <c r="L1711" i="20"/>
  <c r="W1711" i="20" s="1"/>
  <c r="L1712" i="20"/>
  <c r="W1712" i="20" s="1"/>
  <c r="L1617" i="20"/>
  <c r="W1617" i="20" s="1"/>
  <c r="L1618" i="20"/>
  <c r="W1618" i="20" s="1"/>
  <c r="L1616" i="20"/>
  <c r="W1616" i="20" s="1"/>
  <c r="L913" i="20"/>
  <c r="W913" i="20" s="1"/>
  <c r="L914" i="20"/>
  <c r="W914" i="20" s="1"/>
  <c r="L769" i="20"/>
  <c r="W769" i="20" s="1"/>
  <c r="L770" i="20"/>
  <c r="W770" i="20" s="1"/>
  <c r="L745" i="20"/>
  <c r="W745" i="20" s="1"/>
  <c r="L746" i="20"/>
  <c r="W746" i="20" s="1"/>
  <c r="L446" i="20"/>
  <c r="W446" i="20" s="1"/>
  <c r="L447" i="20"/>
  <c r="W447" i="20" s="1"/>
  <c r="L326" i="20"/>
  <c r="W326" i="20" s="1"/>
  <c r="L327" i="20"/>
  <c r="W327" i="20" s="1"/>
  <c r="L175" i="20"/>
  <c r="W175" i="20" s="1"/>
  <c r="L174" i="20"/>
  <c r="W174" i="20" s="1"/>
  <c r="L95" i="20"/>
  <c r="W95" i="20" s="1"/>
  <c r="L94" i="20"/>
  <c r="W94" i="20" s="1"/>
  <c r="K2639" i="20"/>
  <c r="U2639" i="20" s="1"/>
  <c r="K2638" i="20"/>
  <c r="U2638" i="20" s="1"/>
  <c r="K2228" i="20"/>
  <c r="U2228" i="20" s="1"/>
  <c r="K2229" i="20"/>
  <c r="U2229" i="20" s="1"/>
  <c r="K2065" i="20"/>
  <c r="U2065" i="20" s="1"/>
  <c r="K2066" i="20"/>
  <c r="U2066" i="20" s="1"/>
  <c r="K1985" i="20"/>
  <c r="U1985" i="20" s="1"/>
  <c r="K1986" i="20"/>
  <c r="U1986" i="20" s="1"/>
  <c r="K1633" i="20"/>
  <c r="U1633" i="20" s="1"/>
  <c r="K1631" i="20"/>
  <c r="U1631" i="20" s="1"/>
  <c r="K1632" i="20"/>
  <c r="U1632" i="20" s="1"/>
  <c r="K1135" i="20"/>
  <c r="U1135" i="20" s="1"/>
  <c r="K1134" i="20"/>
  <c r="U1134" i="20" s="1"/>
  <c r="K1083" i="20"/>
  <c r="U1083" i="20" s="1"/>
  <c r="K1084" i="20"/>
  <c r="U1084" i="20" s="1"/>
  <c r="K1085" i="20"/>
  <c r="U1085" i="20" s="1"/>
  <c r="K723" i="20"/>
  <c r="U723" i="20" s="1"/>
  <c r="K724" i="20"/>
  <c r="U724" i="20" s="1"/>
  <c r="K537" i="20"/>
  <c r="U537" i="20" s="1"/>
  <c r="K535" i="20"/>
  <c r="U535" i="20" s="1"/>
  <c r="K536" i="20"/>
  <c r="U536" i="20" s="1"/>
  <c r="K416" i="20"/>
  <c r="U416" i="20" s="1"/>
  <c r="K417" i="20"/>
  <c r="U417" i="20" s="1"/>
  <c r="K41" i="20"/>
  <c r="U41" i="20" s="1"/>
  <c r="K40" i="20"/>
  <c r="U40" i="20" s="1"/>
  <c r="K2410" i="20"/>
  <c r="U2410" i="20" s="1"/>
  <c r="K2411" i="20"/>
  <c r="U2411" i="20" s="1"/>
  <c r="K2347" i="20"/>
  <c r="U2347" i="20" s="1"/>
  <c r="K2346" i="20"/>
  <c r="U2346" i="20" s="1"/>
  <c r="K2119" i="20"/>
  <c r="U2119" i="20" s="1"/>
  <c r="K2120" i="20"/>
  <c r="U2120" i="20" s="1"/>
  <c r="K2015" i="20"/>
  <c r="U2015" i="20" s="1"/>
  <c r="K2016" i="20"/>
  <c r="U2016" i="20" s="1"/>
  <c r="K1879" i="20"/>
  <c r="U1879" i="20" s="1"/>
  <c r="K1880" i="20"/>
  <c r="U1880" i="20" s="1"/>
  <c r="K1848" i="20"/>
  <c r="U1848" i="20" s="1"/>
  <c r="K1847" i="20"/>
  <c r="U1847" i="20" s="1"/>
  <c r="K1815" i="20"/>
  <c r="U1815" i="20" s="1"/>
  <c r="K1816" i="20"/>
  <c r="U1816" i="20" s="1"/>
  <c r="K1711" i="20"/>
  <c r="U1711" i="20" s="1"/>
  <c r="K1712" i="20"/>
  <c r="U1712" i="20" s="1"/>
  <c r="K1616" i="20"/>
  <c r="U1616" i="20" s="1"/>
  <c r="K1618" i="20"/>
  <c r="U1618" i="20" s="1"/>
  <c r="K1617" i="20"/>
  <c r="U1617" i="20" s="1"/>
  <c r="K913" i="20"/>
  <c r="U913" i="20" s="1"/>
  <c r="K914" i="20"/>
  <c r="U914" i="20" s="1"/>
  <c r="K769" i="20"/>
  <c r="U769" i="20" s="1"/>
  <c r="K770" i="20"/>
  <c r="U770" i="20" s="1"/>
  <c r="K745" i="20"/>
  <c r="U745" i="20" s="1"/>
  <c r="K746" i="20"/>
  <c r="U746" i="20" s="1"/>
  <c r="K447" i="20"/>
  <c r="U447" i="20" s="1"/>
  <c r="K446" i="20"/>
  <c r="U446" i="20" s="1"/>
  <c r="K327" i="20"/>
  <c r="U327" i="20" s="1"/>
  <c r="K326" i="20"/>
  <c r="U326" i="20" s="1"/>
  <c r="K174" i="20"/>
  <c r="U174" i="20" s="1"/>
  <c r="K175" i="20"/>
  <c r="U175" i="20" s="1"/>
  <c r="K94" i="20"/>
  <c r="U94" i="20" s="1"/>
  <c r="K95" i="20"/>
  <c r="U95" i="20" s="1"/>
  <c r="L2529" i="20"/>
  <c r="W2529" i="20" s="1"/>
  <c r="L2528" i="20"/>
  <c r="W2528" i="20" s="1"/>
  <c r="L2497" i="20"/>
  <c r="W2497" i="20" s="1"/>
  <c r="L2496" i="20"/>
  <c r="W2496" i="20" s="1"/>
  <c r="L2473" i="20"/>
  <c r="W2473" i="20" s="1"/>
  <c r="L2472" i="20"/>
  <c r="W2472" i="20" s="1"/>
  <c r="L2289" i="20"/>
  <c r="W2289" i="20" s="1"/>
  <c r="L2288" i="20"/>
  <c r="W2288" i="20" s="1"/>
  <c r="L2209" i="20"/>
  <c r="W2209" i="20" s="1"/>
  <c r="L2208" i="20"/>
  <c r="W2208" i="20" s="1"/>
  <c r="L2173" i="20"/>
  <c r="W2173" i="20" s="1"/>
  <c r="L2175" i="20"/>
  <c r="W2175" i="20" s="1"/>
  <c r="L2174" i="20"/>
  <c r="W2174" i="20" s="1"/>
  <c r="L1838" i="20"/>
  <c r="W1838" i="20" s="1"/>
  <c r="L1837" i="20"/>
  <c r="W1837" i="20" s="1"/>
  <c r="L1638" i="20"/>
  <c r="W1638" i="20" s="1"/>
  <c r="L1637" i="20"/>
  <c r="W1637" i="20" s="1"/>
  <c r="L1427" i="20"/>
  <c r="W1427" i="20" s="1"/>
  <c r="L1426" i="20"/>
  <c r="W1426" i="20" s="1"/>
  <c r="L1410" i="20"/>
  <c r="W1410" i="20" s="1"/>
  <c r="L1411" i="20"/>
  <c r="W1411" i="20" s="1"/>
  <c r="L1314" i="20"/>
  <c r="W1314" i="20" s="1"/>
  <c r="L1315" i="20"/>
  <c r="W1315" i="20" s="1"/>
  <c r="L1275" i="20"/>
  <c r="W1275" i="20" s="1"/>
  <c r="L1274" i="20"/>
  <c r="W1274" i="20" s="1"/>
  <c r="L895" i="20"/>
  <c r="W895" i="20" s="1"/>
  <c r="L896" i="20"/>
  <c r="W896" i="20" s="1"/>
  <c r="L807" i="20"/>
  <c r="W807" i="20" s="1"/>
  <c r="L808" i="20"/>
  <c r="W808" i="20" s="1"/>
  <c r="L623" i="20"/>
  <c r="W623" i="20" s="1"/>
  <c r="L624" i="20"/>
  <c r="W624" i="20" s="1"/>
  <c r="L543" i="20"/>
  <c r="W543" i="20" s="1"/>
  <c r="L541" i="20"/>
  <c r="W541" i="20" s="1"/>
  <c r="L542" i="20"/>
  <c r="W542" i="20" s="1"/>
  <c r="L485" i="20"/>
  <c r="W485" i="20" s="1"/>
  <c r="L484" i="20"/>
  <c r="W484" i="20" s="1"/>
  <c r="L460" i="20"/>
  <c r="W460" i="20" s="1"/>
  <c r="L461" i="20"/>
  <c r="W461" i="20" s="1"/>
  <c r="L221" i="20"/>
  <c r="W221" i="20" s="1"/>
  <c r="L220" i="20"/>
  <c r="W220" i="20" s="1"/>
  <c r="L149" i="20"/>
  <c r="W149" i="20" s="1"/>
  <c r="L148" i="20"/>
  <c r="W148" i="20" s="1"/>
  <c r="L101" i="20"/>
  <c r="W101" i="20" s="1"/>
  <c r="L100" i="20"/>
  <c r="W100" i="20" s="1"/>
  <c r="L13" i="20"/>
  <c r="W13" i="20" s="1"/>
  <c r="L12" i="20"/>
  <c r="W12" i="20" s="1"/>
  <c r="K1921" i="20"/>
  <c r="U1921" i="20" s="1"/>
  <c r="K1922" i="20"/>
  <c r="U1922" i="20" s="1"/>
  <c r="L2320" i="20"/>
  <c r="W2320" i="20" s="1"/>
  <c r="L2321" i="20"/>
  <c r="W2321" i="20" s="1"/>
  <c r="K2528" i="20"/>
  <c r="U2528" i="20" s="1"/>
  <c r="K2529" i="20"/>
  <c r="U2529" i="20" s="1"/>
  <c r="K2497" i="20"/>
  <c r="U2497" i="20" s="1"/>
  <c r="K2496" i="20"/>
  <c r="U2496" i="20" s="1"/>
  <c r="K2472" i="20"/>
  <c r="U2472" i="20" s="1"/>
  <c r="K2473" i="20"/>
  <c r="U2473" i="20" s="1"/>
  <c r="K2321" i="20"/>
  <c r="U2321" i="20" s="1"/>
  <c r="K2320" i="20"/>
  <c r="U2320" i="20" s="1"/>
  <c r="K2288" i="20"/>
  <c r="U2288" i="20" s="1"/>
  <c r="K2289" i="20"/>
  <c r="U2289" i="20" s="1"/>
  <c r="K2208" i="20"/>
  <c r="U2208" i="20" s="1"/>
  <c r="K2209" i="20"/>
  <c r="U2209" i="20" s="1"/>
  <c r="K2175" i="20"/>
  <c r="U2175" i="20" s="1"/>
  <c r="K2173" i="20"/>
  <c r="U2173" i="20" s="1"/>
  <c r="K2174" i="20"/>
  <c r="U2174" i="20" s="1"/>
  <c r="K1837" i="20"/>
  <c r="U1837" i="20" s="1"/>
  <c r="K1838" i="20"/>
  <c r="U1838" i="20" s="1"/>
  <c r="K1637" i="20"/>
  <c r="U1637" i="20" s="1"/>
  <c r="K1638" i="20"/>
  <c r="U1638" i="20" s="1"/>
  <c r="K1427" i="20"/>
  <c r="U1427" i="20" s="1"/>
  <c r="K1426" i="20"/>
  <c r="U1426" i="20" s="1"/>
  <c r="K1411" i="20"/>
  <c r="U1411" i="20" s="1"/>
  <c r="K1410" i="20"/>
  <c r="U1410" i="20" s="1"/>
  <c r="K1315" i="20"/>
  <c r="U1315" i="20" s="1"/>
  <c r="K1314" i="20"/>
  <c r="U1314" i="20" s="1"/>
  <c r="K1274" i="20"/>
  <c r="U1274" i="20" s="1"/>
  <c r="K1275" i="20"/>
  <c r="U1275" i="20" s="1"/>
  <c r="K896" i="20"/>
  <c r="U896" i="20" s="1"/>
  <c r="K895" i="20"/>
  <c r="U895" i="20" s="1"/>
  <c r="K807" i="20"/>
  <c r="U807" i="20" s="1"/>
  <c r="K808" i="20"/>
  <c r="U808" i="20" s="1"/>
  <c r="K624" i="20"/>
  <c r="U624" i="20" s="1"/>
  <c r="K623" i="20"/>
  <c r="U623" i="20" s="1"/>
  <c r="K541" i="20"/>
  <c r="U541" i="20" s="1"/>
  <c r="K542" i="20"/>
  <c r="U542" i="20" s="1"/>
  <c r="K543" i="20"/>
  <c r="U543" i="20" s="1"/>
  <c r="K484" i="20"/>
  <c r="U484" i="20" s="1"/>
  <c r="K485" i="20"/>
  <c r="U485" i="20" s="1"/>
  <c r="K461" i="20"/>
  <c r="U461" i="20" s="1"/>
  <c r="K460" i="20"/>
  <c r="U460" i="20" s="1"/>
  <c r="K220" i="20"/>
  <c r="U220" i="20" s="1"/>
  <c r="K221" i="20"/>
  <c r="U221" i="20" s="1"/>
  <c r="K148" i="20"/>
  <c r="U148" i="20" s="1"/>
  <c r="K149" i="20"/>
  <c r="U149" i="20" s="1"/>
  <c r="K100" i="20"/>
  <c r="U100" i="20" s="1"/>
  <c r="K101" i="20"/>
  <c r="U101" i="20" s="1"/>
  <c r="K12" i="20"/>
  <c r="U12" i="20" s="1"/>
  <c r="K13" i="20"/>
  <c r="U13" i="20" s="1"/>
  <c r="L2614" i="20"/>
  <c r="W2614" i="20" s="1"/>
  <c r="L2615" i="20"/>
  <c r="W2615" i="20" s="1"/>
  <c r="L2486" i="20"/>
  <c r="W2486" i="20" s="1"/>
  <c r="L2487" i="20"/>
  <c r="W2487" i="20" s="1"/>
  <c r="L2406" i="20"/>
  <c r="W2406" i="20" s="1"/>
  <c r="L2407" i="20"/>
  <c r="W2407" i="20" s="1"/>
  <c r="L2012" i="20"/>
  <c r="W2012" i="20" s="1"/>
  <c r="L2011" i="20"/>
  <c r="W2011" i="20" s="1"/>
  <c r="L1924" i="20"/>
  <c r="W1924" i="20" s="1"/>
  <c r="L1923" i="20"/>
  <c r="W1923" i="20" s="1"/>
  <c r="L1472" i="20"/>
  <c r="W1472" i="20" s="1"/>
  <c r="L1473" i="20"/>
  <c r="W1473" i="20" s="1"/>
  <c r="L1312" i="20"/>
  <c r="W1312" i="20" s="1"/>
  <c r="L1313" i="20"/>
  <c r="W1313" i="20" s="1"/>
  <c r="L1053" i="20"/>
  <c r="W1053" i="20" s="1"/>
  <c r="L1054" i="20"/>
  <c r="W1054" i="20" s="1"/>
  <c r="L981" i="20"/>
  <c r="W981" i="20" s="1"/>
  <c r="L982" i="20"/>
  <c r="W982" i="20" s="1"/>
  <c r="L925" i="20"/>
  <c r="W925" i="20" s="1"/>
  <c r="L926" i="20"/>
  <c r="W926" i="20" s="1"/>
  <c r="L765" i="20"/>
  <c r="W765" i="20" s="1"/>
  <c r="L766" i="20"/>
  <c r="W766" i="20" s="1"/>
  <c r="L709" i="20"/>
  <c r="W709" i="20" s="1"/>
  <c r="L710" i="20"/>
  <c r="W710" i="20" s="1"/>
  <c r="L653" i="20"/>
  <c r="W653" i="20" s="1"/>
  <c r="L654" i="20"/>
  <c r="W654" i="20" s="1"/>
  <c r="L589" i="20"/>
  <c r="W589" i="20" s="1"/>
  <c r="L590" i="20"/>
  <c r="W590" i="20" s="1"/>
  <c r="L557" i="20"/>
  <c r="W557" i="20" s="1"/>
  <c r="L558" i="20"/>
  <c r="W558" i="20" s="1"/>
  <c r="K2686" i="20"/>
  <c r="U2686" i="20" s="1"/>
  <c r="K2687" i="20"/>
  <c r="U2687" i="20" s="1"/>
  <c r="K2614" i="20"/>
  <c r="U2614" i="20" s="1"/>
  <c r="K2615" i="20"/>
  <c r="U2615" i="20" s="1"/>
  <c r="K2566" i="20"/>
  <c r="U2566" i="20" s="1"/>
  <c r="K2567" i="20"/>
  <c r="U2567" i="20" s="1"/>
  <c r="K2486" i="20"/>
  <c r="U2486" i="20" s="1"/>
  <c r="K2487" i="20"/>
  <c r="U2487" i="20" s="1"/>
  <c r="K2406" i="20"/>
  <c r="U2406" i="20" s="1"/>
  <c r="K2407" i="20"/>
  <c r="U2407" i="20" s="1"/>
  <c r="K2270" i="20"/>
  <c r="U2270" i="20" s="1"/>
  <c r="K2271" i="20"/>
  <c r="U2271" i="20" s="1"/>
  <c r="K2230" i="20"/>
  <c r="U2230" i="20" s="1"/>
  <c r="K2231" i="20"/>
  <c r="U2231" i="20" s="1"/>
  <c r="K2012" i="20"/>
  <c r="U2012" i="20" s="1"/>
  <c r="K2011" i="20"/>
  <c r="U2011" i="20" s="1"/>
  <c r="K1948" i="20"/>
  <c r="U1948" i="20" s="1"/>
  <c r="K1947" i="20"/>
  <c r="U1947" i="20" s="1"/>
  <c r="K1924" i="20"/>
  <c r="U1924" i="20" s="1"/>
  <c r="K1923" i="20"/>
  <c r="U1923" i="20" s="1"/>
  <c r="K1472" i="20"/>
  <c r="U1472" i="20" s="1"/>
  <c r="K1473" i="20"/>
  <c r="U1473" i="20" s="1"/>
  <c r="K1312" i="20"/>
  <c r="U1312" i="20" s="1"/>
  <c r="K1313" i="20"/>
  <c r="U1313" i="20" s="1"/>
  <c r="K1053" i="20"/>
  <c r="U1053" i="20" s="1"/>
  <c r="K1054" i="20"/>
  <c r="U1054" i="20" s="1"/>
  <c r="K981" i="20"/>
  <c r="U981" i="20" s="1"/>
  <c r="K982" i="20"/>
  <c r="U982" i="20" s="1"/>
  <c r="K925" i="20"/>
  <c r="U925" i="20" s="1"/>
  <c r="K926" i="20"/>
  <c r="U926" i="20" s="1"/>
  <c r="K765" i="20"/>
  <c r="U765" i="20" s="1"/>
  <c r="K766" i="20"/>
  <c r="U766" i="20" s="1"/>
  <c r="K709" i="20"/>
  <c r="U709" i="20" s="1"/>
  <c r="K710" i="20"/>
  <c r="U710" i="20" s="1"/>
  <c r="K653" i="20"/>
  <c r="U653" i="20" s="1"/>
  <c r="K654" i="20"/>
  <c r="U654" i="20" s="1"/>
  <c r="K589" i="20"/>
  <c r="U589" i="20" s="1"/>
  <c r="K590" i="20"/>
  <c r="U590" i="20" s="1"/>
  <c r="K557" i="20"/>
  <c r="U557" i="20" s="1"/>
  <c r="K558" i="20"/>
  <c r="U558" i="20" s="1"/>
  <c r="L2548" i="20"/>
  <c r="W2548" i="20" s="1"/>
  <c r="L2549" i="20"/>
  <c r="W2549" i="20" s="1"/>
  <c r="L2532" i="20"/>
  <c r="W2532" i="20" s="1"/>
  <c r="L2533" i="20"/>
  <c r="W2533" i="20" s="1"/>
  <c r="L2356" i="20"/>
  <c r="W2356" i="20" s="1"/>
  <c r="L2357" i="20"/>
  <c r="W2357" i="20" s="1"/>
  <c r="L1850" i="20"/>
  <c r="W1850" i="20" s="1"/>
  <c r="L1849" i="20"/>
  <c r="W1849" i="20" s="1"/>
  <c r="L1642" i="20"/>
  <c r="W1642" i="20" s="1"/>
  <c r="L1641" i="20"/>
  <c r="W1641" i="20" s="1"/>
  <c r="L1518" i="20"/>
  <c r="W1518" i="20" s="1"/>
  <c r="L1519" i="20"/>
  <c r="W1519" i="20" s="1"/>
  <c r="L1414" i="20"/>
  <c r="W1414" i="20" s="1"/>
  <c r="L1415" i="20"/>
  <c r="W1415" i="20" s="1"/>
  <c r="L1342" i="20"/>
  <c r="W1342" i="20" s="1"/>
  <c r="L1343" i="20"/>
  <c r="W1343" i="20" s="1"/>
  <c r="L1294" i="20"/>
  <c r="W1294" i="20" s="1"/>
  <c r="L1295" i="20"/>
  <c r="W1295" i="20" s="1"/>
  <c r="L1238" i="20"/>
  <c r="W1238" i="20" s="1"/>
  <c r="L1239" i="20"/>
  <c r="W1239" i="20" s="1"/>
  <c r="L1059" i="20"/>
  <c r="W1059" i="20" s="1"/>
  <c r="L1061" i="20"/>
  <c r="W1061" i="20" s="1"/>
  <c r="L1060" i="20"/>
  <c r="W1060" i="20" s="1"/>
  <c r="L867" i="20"/>
  <c r="W867" i="20" s="1"/>
  <c r="L868" i="20"/>
  <c r="W868" i="20" s="1"/>
  <c r="L611" i="20"/>
  <c r="W611" i="20" s="1"/>
  <c r="L612" i="20"/>
  <c r="W612" i="20" s="1"/>
  <c r="L505" i="20"/>
  <c r="W505" i="20" s="1"/>
  <c r="L504" i="20"/>
  <c r="W504" i="20" s="1"/>
  <c r="L337" i="20"/>
  <c r="W337" i="20" s="1"/>
  <c r="L336" i="20"/>
  <c r="W336" i="20" s="1"/>
  <c r="L161" i="20"/>
  <c r="W161" i="20" s="1"/>
  <c r="L160" i="20"/>
  <c r="W160" i="20" s="1"/>
  <c r="L105" i="20"/>
  <c r="W105" i="20" s="1"/>
  <c r="L104" i="20"/>
  <c r="W104" i="20" s="1"/>
  <c r="L2566" i="20"/>
  <c r="W2566" i="20" s="1"/>
  <c r="L2567" i="20"/>
  <c r="W2567" i="20" s="1"/>
  <c r="L2230" i="20"/>
  <c r="W2230" i="20" s="1"/>
  <c r="L2231" i="20"/>
  <c r="W2231" i="20" s="1"/>
  <c r="K2548" i="20"/>
  <c r="U2548" i="20" s="1"/>
  <c r="K2549" i="20"/>
  <c r="U2549" i="20" s="1"/>
  <c r="K1850" i="20"/>
  <c r="U1850" i="20" s="1"/>
  <c r="K1849" i="20"/>
  <c r="U1849" i="20" s="1"/>
  <c r="K1518" i="20"/>
  <c r="U1518" i="20" s="1"/>
  <c r="K1519" i="20"/>
  <c r="U1519" i="20" s="1"/>
  <c r="K1294" i="20"/>
  <c r="U1294" i="20" s="1"/>
  <c r="K1295" i="20"/>
  <c r="U1295" i="20" s="1"/>
  <c r="K1059" i="20"/>
  <c r="U1059" i="20" s="1"/>
  <c r="K1061" i="20"/>
  <c r="U1061" i="20" s="1"/>
  <c r="K1060" i="20"/>
  <c r="U1060" i="20" s="1"/>
  <c r="K611" i="20"/>
  <c r="U611" i="20" s="1"/>
  <c r="K612" i="20"/>
  <c r="U612" i="20" s="1"/>
  <c r="K337" i="20"/>
  <c r="U337" i="20" s="1"/>
  <c r="K336" i="20"/>
  <c r="U336" i="20" s="1"/>
  <c r="L2658" i="20"/>
  <c r="W2658" i="20" s="1"/>
  <c r="L2659" i="20"/>
  <c r="W2659" i="20" s="1"/>
  <c r="L2450" i="20"/>
  <c r="W2450" i="20" s="1"/>
  <c r="L2451" i="20"/>
  <c r="W2451" i="20" s="1"/>
  <c r="L2370" i="20"/>
  <c r="W2370" i="20" s="1"/>
  <c r="L2371" i="20"/>
  <c r="W2371" i="20" s="1"/>
  <c r="L2096" i="20"/>
  <c r="W2096" i="20" s="1"/>
  <c r="L2095" i="20"/>
  <c r="W2095" i="20" s="1"/>
  <c r="L1832" i="20"/>
  <c r="W1832" i="20" s="1"/>
  <c r="L1831" i="20"/>
  <c r="W1831" i="20" s="1"/>
  <c r="L1212" i="20"/>
  <c r="W1212" i="20" s="1"/>
  <c r="L1213" i="20"/>
  <c r="W1213" i="20" s="1"/>
  <c r="L1180" i="20"/>
  <c r="W1180" i="20" s="1"/>
  <c r="L1181" i="20"/>
  <c r="W1181" i="20" s="1"/>
  <c r="L881" i="20"/>
  <c r="W881" i="20" s="1"/>
  <c r="L882" i="20"/>
  <c r="W882" i="20" s="1"/>
  <c r="L753" i="20"/>
  <c r="W753" i="20" s="1"/>
  <c r="L754" i="20"/>
  <c r="W754" i="20" s="1"/>
  <c r="L681" i="20"/>
  <c r="W681" i="20" s="1"/>
  <c r="L682" i="20"/>
  <c r="W682" i="20" s="1"/>
  <c r="L463" i="20"/>
  <c r="W463" i="20" s="1"/>
  <c r="L462" i="20"/>
  <c r="W462" i="20" s="1"/>
  <c r="L391" i="20"/>
  <c r="W391" i="20" s="1"/>
  <c r="L390" i="20"/>
  <c r="W390" i="20" s="1"/>
  <c r="L311" i="20"/>
  <c r="W311" i="20" s="1"/>
  <c r="L310" i="20"/>
  <c r="W310" i="20" s="1"/>
  <c r="L239" i="20"/>
  <c r="W239" i="20" s="1"/>
  <c r="L238" i="20"/>
  <c r="W238" i="20" s="1"/>
  <c r="L231" i="20"/>
  <c r="W231" i="20" s="1"/>
  <c r="L230" i="20"/>
  <c r="W230" i="20" s="1"/>
  <c r="L143" i="20"/>
  <c r="W143" i="20" s="1"/>
  <c r="L142" i="20"/>
  <c r="W142" i="20" s="1"/>
  <c r="L79" i="20"/>
  <c r="W79" i="20" s="1"/>
  <c r="L78" i="20"/>
  <c r="W78" i="20" s="1"/>
  <c r="L47" i="20"/>
  <c r="W47" i="20" s="1"/>
  <c r="L46" i="20"/>
  <c r="W46" i="20" s="1"/>
  <c r="K2532" i="20"/>
  <c r="U2532" i="20" s="1"/>
  <c r="K2533" i="20"/>
  <c r="U2533" i="20" s="1"/>
  <c r="K1642" i="20"/>
  <c r="U1642" i="20" s="1"/>
  <c r="K1641" i="20"/>
  <c r="U1641" i="20" s="1"/>
  <c r="K1342" i="20"/>
  <c r="U1342" i="20" s="1"/>
  <c r="K1343" i="20"/>
  <c r="U1343" i="20" s="1"/>
  <c r="K867" i="20"/>
  <c r="U867" i="20" s="1"/>
  <c r="K868" i="20"/>
  <c r="U868" i="20" s="1"/>
  <c r="K505" i="20"/>
  <c r="U505" i="20" s="1"/>
  <c r="K504" i="20"/>
  <c r="U504" i="20" s="1"/>
  <c r="K161" i="20"/>
  <c r="U161" i="20" s="1"/>
  <c r="K160" i="20"/>
  <c r="U160" i="20" s="1"/>
  <c r="K105" i="20"/>
  <c r="U105" i="20" s="1"/>
  <c r="K104" i="20"/>
  <c r="U104" i="20" s="1"/>
  <c r="K2658" i="20"/>
  <c r="U2658" i="20" s="1"/>
  <c r="K2659" i="20"/>
  <c r="U2659" i="20" s="1"/>
  <c r="K2450" i="20"/>
  <c r="U2450" i="20" s="1"/>
  <c r="K2451" i="20"/>
  <c r="U2451" i="20" s="1"/>
  <c r="K2370" i="20"/>
  <c r="U2370" i="20" s="1"/>
  <c r="K2371" i="20"/>
  <c r="U2371" i="20" s="1"/>
  <c r="K2096" i="20"/>
  <c r="U2096" i="20" s="1"/>
  <c r="K2095" i="20"/>
  <c r="U2095" i="20" s="1"/>
  <c r="K1832" i="20"/>
  <c r="U1832" i="20" s="1"/>
  <c r="K1831" i="20"/>
  <c r="U1831" i="20" s="1"/>
  <c r="K1212" i="20"/>
  <c r="U1212" i="20" s="1"/>
  <c r="K1213" i="20"/>
  <c r="U1213" i="20" s="1"/>
  <c r="K1180" i="20"/>
  <c r="U1180" i="20" s="1"/>
  <c r="K1181" i="20"/>
  <c r="U1181" i="20" s="1"/>
  <c r="K881" i="20"/>
  <c r="U881" i="20" s="1"/>
  <c r="K882" i="20"/>
  <c r="U882" i="20" s="1"/>
  <c r="K753" i="20"/>
  <c r="U753" i="20" s="1"/>
  <c r="K754" i="20"/>
  <c r="U754" i="20" s="1"/>
  <c r="K681" i="20"/>
  <c r="U681" i="20" s="1"/>
  <c r="K682" i="20"/>
  <c r="U682" i="20" s="1"/>
  <c r="K463" i="20"/>
  <c r="U463" i="20" s="1"/>
  <c r="K462" i="20"/>
  <c r="U462" i="20" s="1"/>
  <c r="K391" i="20"/>
  <c r="U391" i="20" s="1"/>
  <c r="K390" i="20"/>
  <c r="U390" i="20" s="1"/>
  <c r="K311" i="20"/>
  <c r="U311" i="20" s="1"/>
  <c r="K310" i="20"/>
  <c r="U310" i="20" s="1"/>
  <c r="K239" i="20"/>
  <c r="U239" i="20" s="1"/>
  <c r="K238" i="20"/>
  <c r="U238" i="20" s="1"/>
  <c r="K231" i="20"/>
  <c r="U231" i="20" s="1"/>
  <c r="K230" i="20"/>
  <c r="U230" i="20" s="1"/>
  <c r="K143" i="20"/>
  <c r="U143" i="20" s="1"/>
  <c r="K142" i="20"/>
  <c r="U142" i="20" s="1"/>
  <c r="K79" i="20"/>
  <c r="U79" i="20" s="1"/>
  <c r="K78" i="20"/>
  <c r="U78" i="20" s="1"/>
  <c r="K47" i="20"/>
  <c r="U47" i="20" s="1"/>
  <c r="K46" i="20"/>
  <c r="U46" i="20" s="1"/>
  <c r="L2686" i="20"/>
  <c r="W2686" i="20" s="1"/>
  <c r="L2687" i="20"/>
  <c r="W2687" i="20" s="1"/>
  <c r="L2270" i="20"/>
  <c r="W2270" i="20" s="1"/>
  <c r="L2271" i="20"/>
  <c r="W2271" i="20" s="1"/>
  <c r="L1948" i="20"/>
  <c r="W1948" i="20" s="1"/>
  <c r="L1947" i="20"/>
  <c r="W1947" i="20" s="1"/>
  <c r="K2356" i="20"/>
  <c r="U2356" i="20" s="1"/>
  <c r="K2357" i="20"/>
  <c r="U2357" i="20" s="1"/>
  <c r="K1414" i="20"/>
  <c r="U1414" i="20" s="1"/>
  <c r="K1415" i="20"/>
  <c r="U1415" i="20" s="1"/>
  <c r="K1238" i="20"/>
  <c r="U1238" i="20" s="1"/>
  <c r="K1239" i="20"/>
  <c r="U1239" i="20" s="1"/>
  <c r="L2432" i="20"/>
  <c r="W2432" i="20" s="1"/>
  <c r="L2433" i="20"/>
  <c r="W2433" i="20" s="1"/>
  <c r="L2304" i="20"/>
  <c r="W2304" i="20" s="1"/>
  <c r="L2305" i="20"/>
  <c r="W2305" i="20" s="1"/>
  <c r="L2200" i="20"/>
  <c r="W2200" i="20" s="1"/>
  <c r="L2201" i="20"/>
  <c r="W2201" i="20" s="1"/>
  <c r="L2163" i="20"/>
  <c r="W2163" i="20" s="1"/>
  <c r="L2161" i="20"/>
  <c r="W2161" i="20" s="1"/>
  <c r="L2162" i="20"/>
  <c r="W2162" i="20" s="1"/>
  <c r="L2150" i="20"/>
  <c r="W2150" i="20" s="1"/>
  <c r="L2149" i="20"/>
  <c r="W2149" i="20" s="1"/>
  <c r="L2151" i="20"/>
  <c r="W2151" i="20" s="1"/>
  <c r="L2134" i="20"/>
  <c r="W2134" i="20" s="1"/>
  <c r="L2133" i="20"/>
  <c r="W2133" i="20" s="1"/>
  <c r="L2070" i="20"/>
  <c r="W2070" i="20" s="1"/>
  <c r="L2069" i="20"/>
  <c r="W2069" i="20" s="1"/>
  <c r="L2038" i="20"/>
  <c r="W2038" i="20" s="1"/>
  <c r="L2037" i="20"/>
  <c r="W2037" i="20" s="1"/>
  <c r="L1966" i="20"/>
  <c r="W1966" i="20" s="1"/>
  <c r="L1965" i="20"/>
  <c r="W1965" i="20" s="1"/>
  <c r="L1798" i="20"/>
  <c r="W1798" i="20" s="1"/>
  <c r="L1797" i="20"/>
  <c r="W1797" i="20" s="1"/>
  <c r="L1766" i="20"/>
  <c r="W1766" i="20" s="1"/>
  <c r="L1765" i="20"/>
  <c r="W1765" i="20" s="1"/>
  <c r="L1750" i="20"/>
  <c r="W1750" i="20" s="1"/>
  <c r="L1749" i="20"/>
  <c r="W1749" i="20" s="1"/>
  <c r="L1670" i="20"/>
  <c r="W1670" i="20" s="1"/>
  <c r="L1669" i="20"/>
  <c r="W1669" i="20" s="1"/>
  <c r="L1578" i="20"/>
  <c r="W1578" i="20" s="1"/>
  <c r="L1579" i="20"/>
  <c r="W1579" i="20" s="1"/>
  <c r="L1554" i="20"/>
  <c r="W1554" i="20" s="1"/>
  <c r="L1555" i="20"/>
  <c r="W1555" i="20" s="1"/>
  <c r="L1498" i="20"/>
  <c r="W1498" i="20" s="1"/>
  <c r="L1499" i="20"/>
  <c r="W1499" i="20" s="1"/>
  <c r="L1394" i="20"/>
  <c r="W1394" i="20" s="1"/>
  <c r="L1395" i="20"/>
  <c r="W1395" i="20" s="1"/>
  <c r="L1362" i="20"/>
  <c r="W1362" i="20" s="1"/>
  <c r="L1363" i="20"/>
  <c r="W1363" i="20" s="1"/>
  <c r="L1146" i="20"/>
  <c r="W1146" i="20" s="1"/>
  <c r="L1147" i="20"/>
  <c r="W1147" i="20" s="1"/>
  <c r="L1098" i="20"/>
  <c r="W1098" i="20" s="1"/>
  <c r="L1099" i="20"/>
  <c r="W1099" i="20" s="1"/>
  <c r="L1007" i="20"/>
  <c r="W1007" i="20" s="1"/>
  <c r="L1008" i="20"/>
  <c r="W1008" i="20" s="1"/>
  <c r="L943" i="20"/>
  <c r="W943" i="20" s="1"/>
  <c r="L944" i="20"/>
  <c r="W944" i="20" s="1"/>
  <c r="L791" i="20"/>
  <c r="W791" i="20" s="1"/>
  <c r="L792" i="20"/>
  <c r="W792" i="20" s="1"/>
  <c r="L445" i="20"/>
  <c r="W445" i="20" s="1"/>
  <c r="L444" i="20"/>
  <c r="W444" i="20" s="1"/>
  <c r="L365" i="20"/>
  <c r="W365" i="20" s="1"/>
  <c r="L364" i="20"/>
  <c r="W364" i="20" s="1"/>
  <c r="L293" i="20"/>
  <c r="W293" i="20" s="1"/>
  <c r="L292" i="20"/>
  <c r="W292" i="20" s="1"/>
  <c r="L21" i="20"/>
  <c r="W21" i="20" s="1"/>
  <c r="L20" i="20"/>
  <c r="W20" i="20" s="1"/>
  <c r="K2432" i="20"/>
  <c r="U2432" i="20" s="1"/>
  <c r="K2433" i="20"/>
  <c r="U2433" i="20" s="1"/>
  <c r="K2304" i="20"/>
  <c r="U2304" i="20" s="1"/>
  <c r="K2305" i="20"/>
  <c r="U2305" i="20" s="1"/>
  <c r="K2200" i="20"/>
  <c r="U2200" i="20" s="1"/>
  <c r="K2201" i="20"/>
  <c r="U2201" i="20" s="1"/>
  <c r="K2163" i="20"/>
  <c r="U2163" i="20" s="1"/>
  <c r="K2161" i="20"/>
  <c r="U2161" i="20" s="1"/>
  <c r="K2162" i="20"/>
  <c r="U2162" i="20" s="1"/>
  <c r="K2150" i="20"/>
  <c r="U2150" i="20" s="1"/>
  <c r="K2149" i="20"/>
  <c r="U2149" i="20" s="1"/>
  <c r="K2151" i="20"/>
  <c r="U2151" i="20" s="1"/>
  <c r="K2134" i="20"/>
  <c r="U2134" i="20" s="1"/>
  <c r="K2133" i="20"/>
  <c r="U2133" i="20" s="1"/>
  <c r="K2070" i="20"/>
  <c r="U2070" i="20" s="1"/>
  <c r="K2069" i="20"/>
  <c r="U2069" i="20" s="1"/>
  <c r="K2038" i="20"/>
  <c r="U2038" i="20" s="1"/>
  <c r="K2037" i="20"/>
  <c r="U2037" i="20" s="1"/>
  <c r="K1966" i="20"/>
  <c r="U1966" i="20" s="1"/>
  <c r="K1965" i="20"/>
  <c r="U1965" i="20" s="1"/>
  <c r="K1798" i="20"/>
  <c r="U1798" i="20" s="1"/>
  <c r="K1797" i="20"/>
  <c r="U1797" i="20" s="1"/>
  <c r="K1766" i="20"/>
  <c r="U1766" i="20" s="1"/>
  <c r="K1765" i="20"/>
  <c r="U1765" i="20" s="1"/>
  <c r="K1750" i="20"/>
  <c r="U1750" i="20" s="1"/>
  <c r="K1749" i="20"/>
  <c r="U1749" i="20" s="1"/>
  <c r="K1670" i="20"/>
  <c r="U1670" i="20" s="1"/>
  <c r="K1669" i="20"/>
  <c r="U1669" i="20" s="1"/>
  <c r="K1578" i="20"/>
  <c r="U1578" i="20" s="1"/>
  <c r="K1579" i="20"/>
  <c r="U1579" i="20" s="1"/>
  <c r="K1554" i="20"/>
  <c r="U1554" i="20" s="1"/>
  <c r="K1555" i="20"/>
  <c r="U1555" i="20" s="1"/>
  <c r="K1498" i="20"/>
  <c r="U1498" i="20" s="1"/>
  <c r="K1499" i="20"/>
  <c r="U1499" i="20" s="1"/>
  <c r="K1394" i="20"/>
  <c r="U1394" i="20" s="1"/>
  <c r="K1395" i="20"/>
  <c r="U1395" i="20" s="1"/>
  <c r="K1362" i="20"/>
  <c r="U1362" i="20" s="1"/>
  <c r="K1363" i="20"/>
  <c r="U1363" i="20" s="1"/>
  <c r="K1146" i="20"/>
  <c r="U1146" i="20" s="1"/>
  <c r="K1147" i="20"/>
  <c r="U1147" i="20" s="1"/>
  <c r="K1098" i="20"/>
  <c r="U1098" i="20" s="1"/>
  <c r="K1099" i="20"/>
  <c r="U1099" i="20" s="1"/>
  <c r="K1007" i="20"/>
  <c r="U1007" i="20" s="1"/>
  <c r="K1008" i="20"/>
  <c r="U1008" i="20" s="1"/>
  <c r="K943" i="20"/>
  <c r="U943" i="20" s="1"/>
  <c r="K944" i="20"/>
  <c r="U944" i="20" s="1"/>
  <c r="K791" i="20"/>
  <c r="U791" i="20" s="1"/>
  <c r="K792" i="20"/>
  <c r="U792" i="20" s="1"/>
  <c r="K445" i="20"/>
  <c r="U445" i="20" s="1"/>
  <c r="K444" i="20"/>
  <c r="U444" i="20" s="1"/>
  <c r="K365" i="20"/>
  <c r="U365" i="20" s="1"/>
  <c r="K364" i="20"/>
  <c r="U364" i="20" s="1"/>
  <c r="K293" i="20"/>
  <c r="U293" i="20" s="1"/>
  <c r="K292" i="20"/>
  <c r="U292" i="20" s="1"/>
  <c r="K21" i="20"/>
  <c r="U21" i="20" s="1"/>
  <c r="K20" i="20"/>
  <c r="U20" i="20" s="1"/>
  <c r="L2678" i="20"/>
  <c r="W2678" i="20" s="1"/>
  <c r="L2679" i="20"/>
  <c r="W2679" i="20" s="1"/>
  <c r="L2366" i="20"/>
  <c r="W2366" i="20" s="1"/>
  <c r="L2367" i="20"/>
  <c r="W2367" i="20" s="1"/>
  <c r="L2358" i="20"/>
  <c r="W2358" i="20" s="1"/>
  <c r="L2359" i="20"/>
  <c r="W2359" i="20" s="1"/>
  <c r="L1812" i="20"/>
  <c r="W1812" i="20" s="1"/>
  <c r="L1811" i="20"/>
  <c r="W1811" i="20" s="1"/>
  <c r="L1732" i="20"/>
  <c r="W1732" i="20" s="1"/>
  <c r="L1731" i="20"/>
  <c r="W1731" i="20" s="1"/>
  <c r="L1622" i="20"/>
  <c r="W1622" i="20" s="1"/>
  <c r="L1624" i="20"/>
  <c r="W1624" i="20" s="1"/>
  <c r="L1623" i="20"/>
  <c r="W1623" i="20" s="1"/>
  <c r="L1512" i="20"/>
  <c r="W1512" i="20" s="1"/>
  <c r="L1513" i="20"/>
  <c r="W1513" i="20" s="1"/>
  <c r="L1424" i="20"/>
  <c r="W1424" i="20" s="1"/>
  <c r="L1425" i="20"/>
  <c r="W1425" i="20" s="1"/>
  <c r="L1392" i="20"/>
  <c r="W1392" i="20" s="1"/>
  <c r="L1393" i="20"/>
  <c r="W1393" i="20" s="1"/>
  <c r="L1256" i="20"/>
  <c r="W1256" i="20" s="1"/>
  <c r="L1257" i="20"/>
  <c r="W1257" i="20" s="1"/>
  <c r="L934" i="20"/>
  <c r="W934" i="20" s="1"/>
  <c r="L933" i="20"/>
  <c r="W933" i="20" s="1"/>
  <c r="L862" i="20"/>
  <c r="W862" i="20" s="1"/>
  <c r="L861" i="20"/>
  <c r="W861" i="20" s="1"/>
  <c r="L614" i="20"/>
  <c r="W614" i="20" s="1"/>
  <c r="L613" i="20"/>
  <c r="W613" i="20" s="1"/>
  <c r="L298" i="20"/>
  <c r="W298" i="20" s="1"/>
  <c r="L299" i="20"/>
  <c r="W299" i="20" s="1"/>
  <c r="L242" i="20"/>
  <c r="W242" i="20" s="1"/>
  <c r="L243" i="20"/>
  <c r="W243" i="20" s="1"/>
  <c r="L194" i="20"/>
  <c r="W194" i="20" s="1"/>
  <c r="L195" i="20"/>
  <c r="W195" i="20" s="1"/>
  <c r="L34" i="20"/>
  <c r="W34" i="20" s="1"/>
  <c r="L35" i="20"/>
  <c r="W35" i="20" s="1"/>
  <c r="K2679" i="20"/>
  <c r="U2679" i="20" s="1"/>
  <c r="K2678" i="20"/>
  <c r="U2678" i="20" s="1"/>
  <c r="K2535" i="20"/>
  <c r="U2535" i="20" s="1"/>
  <c r="K2534" i="20"/>
  <c r="U2534" i="20" s="1"/>
  <c r="K2367" i="20"/>
  <c r="U2367" i="20" s="1"/>
  <c r="K2366" i="20"/>
  <c r="U2366" i="20" s="1"/>
  <c r="K2359" i="20"/>
  <c r="U2359" i="20" s="1"/>
  <c r="K2358" i="20"/>
  <c r="U2358" i="20" s="1"/>
  <c r="K2159" i="20"/>
  <c r="U2159" i="20" s="1"/>
  <c r="K2158" i="20"/>
  <c r="U2158" i="20" s="1"/>
  <c r="K2160" i="20"/>
  <c r="U2160" i="20" s="1"/>
  <c r="K1811" i="20"/>
  <c r="U1811" i="20" s="1"/>
  <c r="K1812" i="20"/>
  <c r="U1812" i="20" s="1"/>
  <c r="K1731" i="20"/>
  <c r="U1731" i="20" s="1"/>
  <c r="K1732" i="20"/>
  <c r="U1732" i="20" s="1"/>
  <c r="K1623" i="20"/>
  <c r="U1623" i="20" s="1"/>
  <c r="K1624" i="20"/>
  <c r="U1624" i="20" s="1"/>
  <c r="K1622" i="20"/>
  <c r="U1622" i="20" s="1"/>
  <c r="K1513" i="20"/>
  <c r="U1513" i="20" s="1"/>
  <c r="K1512" i="20"/>
  <c r="U1512" i="20" s="1"/>
  <c r="K1425" i="20"/>
  <c r="U1425" i="20" s="1"/>
  <c r="K1424" i="20"/>
  <c r="U1424" i="20" s="1"/>
  <c r="K1392" i="20"/>
  <c r="U1392" i="20" s="1"/>
  <c r="K1393" i="20"/>
  <c r="U1393" i="20" s="1"/>
  <c r="K1256" i="20"/>
  <c r="U1256" i="20" s="1"/>
  <c r="K1257" i="20"/>
  <c r="U1257" i="20" s="1"/>
  <c r="K933" i="20"/>
  <c r="U933" i="20" s="1"/>
  <c r="K934" i="20"/>
  <c r="U934" i="20" s="1"/>
  <c r="K861" i="20"/>
  <c r="U861" i="20" s="1"/>
  <c r="K862" i="20"/>
  <c r="U862" i="20" s="1"/>
  <c r="K613" i="20"/>
  <c r="U613" i="20" s="1"/>
  <c r="K614" i="20"/>
  <c r="U614" i="20" s="1"/>
  <c r="K299" i="20"/>
  <c r="U299" i="20" s="1"/>
  <c r="K298" i="20"/>
  <c r="U298" i="20" s="1"/>
  <c r="K243" i="20"/>
  <c r="U243" i="20" s="1"/>
  <c r="K242" i="20"/>
  <c r="U242" i="20" s="1"/>
  <c r="K195" i="20"/>
  <c r="U195" i="20" s="1"/>
  <c r="K194" i="20"/>
  <c r="U194" i="20" s="1"/>
  <c r="K35" i="20"/>
  <c r="U35" i="20" s="1"/>
  <c r="K34" i="20"/>
  <c r="U34" i="20" s="1"/>
  <c r="L2644" i="20"/>
  <c r="W2644" i="20" s="1"/>
  <c r="L2645" i="20"/>
  <c r="W2645" i="20" s="1"/>
  <c r="L2612" i="20"/>
  <c r="W2612" i="20" s="1"/>
  <c r="L2613" i="20"/>
  <c r="W2613" i="20" s="1"/>
  <c r="L2500" i="20"/>
  <c r="W2500" i="20" s="1"/>
  <c r="L2501" i="20"/>
  <c r="W2501" i="20" s="1"/>
  <c r="L2332" i="20"/>
  <c r="W2332" i="20" s="1"/>
  <c r="L2333" i="20"/>
  <c r="W2333" i="20" s="1"/>
  <c r="L2252" i="20"/>
  <c r="W2252" i="20" s="1"/>
  <c r="L2253" i="20"/>
  <c r="W2253" i="20" s="1"/>
  <c r="L2074" i="20"/>
  <c r="W2074" i="20" s="1"/>
  <c r="L2073" i="20"/>
  <c r="W2073" i="20" s="1"/>
  <c r="L1962" i="20"/>
  <c r="W1962" i="20" s="1"/>
  <c r="L1961" i="20"/>
  <c r="W1961" i="20" s="1"/>
  <c r="L1906" i="20"/>
  <c r="W1906" i="20" s="1"/>
  <c r="L1905" i="20"/>
  <c r="W1905" i="20" s="1"/>
  <c r="L1778" i="20"/>
  <c r="W1778" i="20" s="1"/>
  <c r="L1777" i="20"/>
  <c r="W1777" i="20" s="1"/>
  <c r="L1754" i="20"/>
  <c r="W1754" i="20" s="1"/>
  <c r="L1753" i="20"/>
  <c r="W1753" i="20" s="1"/>
  <c r="L1698" i="20"/>
  <c r="W1698" i="20" s="1"/>
  <c r="L1697" i="20"/>
  <c r="W1697" i="20" s="1"/>
  <c r="L1574" i="20"/>
  <c r="W1574" i="20" s="1"/>
  <c r="L1575" i="20"/>
  <c r="W1575" i="20" s="1"/>
  <c r="L1470" i="20"/>
  <c r="W1470" i="20" s="1"/>
  <c r="L1471" i="20"/>
  <c r="W1471" i="20" s="1"/>
  <c r="L1382" i="20"/>
  <c r="W1382" i="20" s="1"/>
  <c r="L1383" i="20"/>
  <c r="W1383" i="20" s="1"/>
  <c r="L1214" i="20"/>
  <c r="W1214" i="20" s="1"/>
  <c r="L1215" i="20"/>
  <c r="W1215" i="20" s="1"/>
  <c r="L1190" i="20"/>
  <c r="W1190" i="20" s="1"/>
  <c r="L1191" i="20"/>
  <c r="W1191" i="20" s="1"/>
  <c r="L900" i="20"/>
  <c r="W900" i="20" s="1"/>
  <c r="L899" i="20"/>
  <c r="W899" i="20" s="1"/>
  <c r="L812" i="20"/>
  <c r="W812" i="20" s="1"/>
  <c r="L811" i="20"/>
  <c r="W811" i="20" s="1"/>
  <c r="L708" i="20"/>
  <c r="W708" i="20" s="1"/>
  <c r="L707" i="20"/>
  <c r="W707" i="20" s="1"/>
  <c r="L120" i="20"/>
  <c r="W120" i="20" s="1"/>
  <c r="L121" i="20"/>
  <c r="W121" i="20" s="1"/>
  <c r="L96" i="20"/>
  <c r="W96" i="20" s="1"/>
  <c r="L97" i="20"/>
  <c r="W97" i="20" s="1"/>
  <c r="K2612" i="20"/>
  <c r="U2612" i="20" s="1"/>
  <c r="K2613" i="20"/>
  <c r="U2613" i="20" s="1"/>
  <c r="K1961" i="20"/>
  <c r="U1961" i="20" s="1"/>
  <c r="K1962" i="20"/>
  <c r="U1962" i="20" s="1"/>
  <c r="K1905" i="20"/>
  <c r="U1905" i="20" s="1"/>
  <c r="K1906" i="20"/>
  <c r="U1906" i="20" s="1"/>
  <c r="K1777" i="20"/>
  <c r="U1777" i="20" s="1"/>
  <c r="K1778" i="20"/>
  <c r="U1778" i="20" s="1"/>
  <c r="K1753" i="20"/>
  <c r="U1753" i="20" s="1"/>
  <c r="K1754" i="20"/>
  <c r="U1754" i="20" s="1"/>
  <c r="K1698" i="20"/>
  <c r="U1698" i="20" s="1"/>
  <c r="K1697" i="20"/>
  <c r="U1697" i="20" s="1"/>
  <c r="K1575" i="20"/>
  <c r="U1575" i="20" s="1"/>
  <c r="K1574" i="20"/>
  <c r="U1574" i="20" s="1"/>
  <c r="K1471" i="20"/>
  <c r="U1471" i="20" s="1"/>
  <c r="K1470" i="20"/>
  <c r="U1470" i="20" s="1"/>
  <c r="K1383" i="20"/>
  <c r="U1383" i="20" s="1"/>
  <c r="K1382" i="20"/>
  <c r="U1382" i="20" s="1"/>
  <c r="K1215" i="20"/>
  <c r="U1215" i="20" s="1"/>
  <c r="K1214" i="20"/>
  <c r="U1214" i="20" s="1"/>
  <c r="K1191" i="20"/>
  <c r="U1191" i="20" s="1"/>
  <c r="K1190" i="20"/>
  <c r="U1190" i="20" s="1"/>
  <c r="K899" i="20"/>
  <c r="U899" i="20" s="1"/>
  <c r="K900" i="20"/>
  <c r="U900" i="20" s="1"/>
  <c r="K811" i="20"/>
  <c r="U811" i="20" s="1"/>
  <c r="K812" i="20"/>
  <c r="U812" i="20" s="1"/>
  <c r="K707" i="20"/>
  <c r="U707" i="20" s="1"/>
  <c r="K708" i="20"/>
  <c r="U708" i="20" s="1"/>
  <c r="K120" i="20"/>
  <c r="U120" i="20" s="1"/>
  <c r="K121" i="20"/>
  <c r="U121" i="20" s="1"/>
  <c r="K96" i="20"/>
  <c r="U96" i="20" s="1"/>
  <c r="K97" i="20"/>
  <c r="U97" i="20" s="1"/>
  <c r="L2158" i="20"/>
  <c r="W2158" i="20" s="1"/>
  <c r="L2160" i="20"/>
  <c r="W2160" i="20" s="1"/>
  <c r="L2159" i="20"/>
  <c r="W2159" i="20" s="1"/>
  <c r="K2500" i="20"/>
  <c r="U2500" i="20" s="1"/>
  <c r="K2501" i="20"/>
  <c r="U2501" i="20" s="1"/>
  <c r="K2252" i="20"/>
  <c r="U2252" i="20" s="1"/>
  <c r="K2253" i="20"/>
  <c r="U2253" i="20" s="1"/>
  <c r="L2442" i="20"/>
  <c r="W2442" i="20" s="1"/>
  <c r="L2443" i="20"/>
  <c r="W2443" i="20" s="1"/>
  <c r="L2112" i="20"/>
  <c r="W2112" i="20" s="1"/>
  <c r="L2111" i="20"/>
  <c r="W2111" i="20" s="1"/>
  <c r="L1640" i="20"/>
  <c r="W1640" i="20" s="1"/>
  <c r="L1639" i="20"/>
  <c r="W1639" i="20" s="1"/>
  <c r="L1556" i="20"/>
  <c r="W1556" i="20" s="1"/>
  <c r="L1557" i="20"/>
  <c r="W1557" i="20" s="1"/>
  <c r="L1148" i="20"/>
  <c r="W1148" i="20" s="1"/>
  <c r="L1149" i="20"/>
  <c r="W1149" i="20" s="1"/>
  <c r="L986" i="20"/>
  <c r="W986" i="20" s="1"/>
  <c r="L985" i="20"/>
  <c r="W985" i="20" s="1"/>
  <c r="L502" i="20"/>
  <c r="W502" i="20" s="1"/>
  <c r="L503" i="20"/>
  <c r="W503" i="20" s="1"/>
  <c r="L414" i="20"/>
  <c r="W414" i="20" s="1"/>
  <c r="L415" i="20"/>
  <c r="W415" i="20" s="1"/>
  <c r="L358" i="20"/>
  <c r="W358" i="20" s="1"/>
  <c r="L359" i="20"/>
  <c r="W359" i="20" s="1"/>
  <c r="L350" i="20"/>
  <c r="W350" i="20" s="1"/>
  <c r="L351" i="20"/>
  <c r="W351" i="20" s="1"/>
  <c r="L134" i="20"/>
  <c r="W134" i="20" s="1"/>
  <c r="L135" i="20"/>
  <c r="W135" i="20" s="1"/>
  <c r="L22" i="20"/>
  <c r="W22" i="20" s="1"/>
  <c r="L23" i="20"/>
  <c r="W23" i="20" s="1"/>
  <c r="K2547" i="20"/>
  <c r="U2547" i="20" s="1"/>
  <c r="K2546" i="20"/>
  <c r="U2546" i="20" s="1"/>
  <c r="K2443" i="20"/>
  <c r="U2443" i="20" s="1"/>
  <c r="K2442" i="20"/>
  <c r="U2442" i="20" s="1"/>
  <c r="K2243" i="20"/>
  <c r="U2243" i="20" s="1"/>
  <c r="K2242" i="20"/>
  <c r="U2242" i="20" s="1"/>
  <c r="K2166" i="20"/>
  <c r="U2166" i="20" s="1"/>
  <c r="K2164" i="20"/>
  <c r="U2164" i="20" s="1"/>
  <c r="K2165" i="20"/>
  <c r="U2165" i="20" s="1"/>
  <c r="K2111" i="20"/>
  <c r="U2111" i="20" s="1"/>
  <c r="K2112" i="20"/>
  <c r="U2112" i="20" s="1"/>
  <c r="K2047" i="20"/>
  <c r="U2047" i="20" s="1"/>
  <c r="K2048" i="20"/>
  <c r="U2048" i="20" s="1"/>
  <c r="K1871" i="20"/>
  <c r="U1871" i="20" s="1"/>
  <c r="K1872" i="20"/>
  <c r="U1872" i="20" s="1"/>
  <c r="K1639" i="20"/>
  <c r="U1639" i="20" s="1"/>
  <c r="K1640" i="20"/>
  <c r="U1640" i="20" s="1"/>
  <c r="K1628" i="20"/>
  <c r="U1628" i="20" s="1"/>
  <c r="K1629" i="20"/>
  <c r="U1629" i="20" s="1"/>
  <c r="K1630" i="20"/>
  <c r="U1630" i="20" s="1"/>
  <c r="K1556" i="20"/>
  <c r="U1556" i="20" s="1"/>
  <c r="K1557" i="20"/>
  <c r="U1557" i="20" s="1"/>
  <c r="K1164" i="20"/>
  <c r="U1164" i="20" s="1"/>
  <c r="K1165" i="20"/>
  <c r="U1165" i="20" s="1"/>
  <c r="K1148" i="20"/>
  <c r="U1148" i="20" s="1"/>
  <c r="K1149" i="20"/>
  <c r="U1149" i="20" s="1"/>
  <c r="K1092" i="20"/>
  <c r="U1092" i="20" s="1"/>
  <c r="K1093" i="20"/>
  <c r="U1093" i="20" s="1"/>
  <c r="K1017" i="20"/>
  <c r="U1017" i="20" s="1"/>
  <c r="K1018" i="20"/>
  <c r="U1018" i="20" s="1"/>
  <c r="K985" i="20"/>
  <c r="U985" i="20" s="1"/>
  <c r="K986" i="20"/>
  <c r="U986" i="20" s="1"/>
  <c r="K569" i="20"/>
  <c r="U569" i="20" s="1"/>
  <c r="K570" i="20"/>
  <c r="U570" i="20" s="1"/>
  <c r="K503" i="20"/>
  <c r="U503" i="20" s="1"/>
  <c r="K502" i="20"/>
  <c r="U502" i="20" s="1"/>
  <c r="K415" i="20"/>
  <c r="U415" i="20" s="1"/>
  <c r="K414" i="20"/>
  <c r="U414" i="20" s="1"/>
  <c r="K359" i="20"/>
  <c r="U359" i="20" s="1"/>
  <c r="K358" i="20"/>
  <c r="U358" i="20" s="1"/>
  <c r="K351" i="20"/>
  <c r="U351" i="20" s="1"/>
  <c r="K350" i="20"/>
  <c r="U350" i="20" s="1"/>
  <c r="K135" i="20"/>
  <c r="U135" i="20" s="1"/>
  <c r="K134" i="20"/>
  <c r="U134" i="20" s="1"/>
  <c r="K23" i="20"/>
  <c r="U23" i="20" s="1"/>
  <c r="K22" i="20"/>
  <c r="U22" i="20" s="1"/>
  <c r="L2534" i="20"/>
  <c r="W2534" i="20" s="1"/>
  <c r="L2535" i="20"/>
  <c r="W2535" i="20" s="1"/>
  <c r="K2700" i="20"/>
  <c r="U2700" i="20" s="1"/>
  <c r="K2701" i="20"/>
  <c r="U2701" i="20" s="1"/>
  <c r="K2333" i="20"/>
  <c r="U2333" i="20" s="1"/>
  <c r="K2332" i="20"/>
  <c r="U2332" i="20" s="1"/>
  <c r="L2546" i="20"/>
  <c r="W2546" i="20" s="1"/>
  <c r="L2547" i="20"/>
  <c r="W2547" i="20" s="1"/>
  <c r="L2242" i="20"/>
  <c r="W2242" i="20" s="1"/>
  <c r="L2243" i="20"/>
  <c r="W2243" i="20" s="1"/>
  <c r="L2166" i="20"/>
  <c r="W2166" i="20" s="1"/>
  <c r="L2164" i="20"/>
  <c r="W2164" i="20" s="1"/>
  <c r="L2165" i="20"/>
  <c r="W2165" i="20" s="1"/>
  <c r="L2048" i="20"/>
  <c r="W2048" i="20" s="1"/>
  <c r="L2047" i="20"/>
  <c r="W2047" i="20" s="1"/>
  <c r="L1872" i="20"/>
  <c r="W1872" i="20" s="1"/>
  <c r="L1871" i="20"/>
  <c r="W1871" i="20" s="1"/>
  <c r="L1630" i="20"/>
  <c r="W1630" i="20" s="1"/>
  <c r="L1628" i="20"/>
  <c r="W1628" i="20" s="1"/>
  <c r="L1629" i="20"/>
  <c r="W1629" i="20" s="1"/>
  <c r="L1164" i="20"/>
  <c r="W1164" i="20" s="1"/>
  <c r="L1165" i="20"/>
  <c r="W1165" i="20" s="1"/>
  <c r="L1092" i="20"/>
  <c r="W1092" i="20" s="1"/>
  <c r="L1093" i="20"/>
  <c r="W1093" i="20" s="1"/>
  <c r="L1018" i="20"/>
  <c r="W1018" i="20" s="1"/>
  <c r="L1017" i="20"/>
  <c r="W1017" i="20" s="1"/>
  <c r="L570" i="20"/>
  <c r="W570" i="20" s="1"/>
  <c r="L569" i="20"/>
  <c r="W569" i="20" s="1"/>
  <c r="L2592" i="20"/>
  <c r="W2592" i="20" s="1"/>
  <c r="L2593" i="20"/>
  <c r="W2593" i="20" s="1"/>
  <c r="L2456" i="20"/>
  <c r="W2456" i="20" s="1"/>
  <c r="L2457" i="20"/>
  <c r="W2457" i="20" s="1"/>
  <c r="L2416" i="20"/>
  <c r="W2416" i="20" s="1"/>
  <c r="L2417" i="20"/>
  <c r="W2417" i="20" s="1"/>
  <c r="L2184" i="20"/>
  <c r="W2184" i="20" s="1"/>
  <c r="L2185" i="20"/>
  <c r="W2185" i="20" s="1"/>
  <c r="L2142" i="20"/>
  <c r="W2142" i="20" s="1"/>
  <c r="L2141" i="20"/>
  <c r="W2141" i="20" s="1"/>
  <c r="L1990" i="20"/>
  <c r="W1990" i="20" s="1"/>
  <c r="L1989" i="20"/>
  <c r="W1989" i="20" s="1"/>
  <c r="L1950" i="20"/>
  <c r="W1950" i="20" s="1"/>
  <c r="L1949" i="20"/>
  <c r="W1949" i="20" s="1"/>
  <c r="L1878" i="20"/>
  <c r="W1878" i="20" s="1"/>
  <c r="L1877" i="20"/>
  <c r="W1877" i="20" s="1"/>
  <c r="L1506" i="20"/>
  <c r="W1506" i="20" s="1"/>
  <c r="L1507" i="20"/>
  <c r="W1507" i="20" s="1"/>
  <c r="L1330" i="20"/>
  <c r="W1330" i="20" s="1"/>
  <c r="L1331" i="20"/>
  <c r="W1331" i="20" s="1"/>
  <c r="L1282" i="20"/>
  <c r="W1282" i="20" s="1"/>
  <c r="L1283" i="20"/>
  <c r="W1283" i="20" s="1"/>
  <c r="L1066" i="20"/>
  <c r="W1066" i="20" s="1"/>
  <c r="L1065" i="20"/>
  <c r="W1065" i="20" s="1"/>
  <c r="L1067" i="20"/>
  <c r="W1067" i="20" s="1"/>
  <c r="L1032" i="20"/>
  <c r="W1032" i="20" s="1"/>
  <c r="L1031" i="20"/>
  <c r="W1031" i="20" s="1"/>
  <c r="L880" i="20"/>
  <c r="W880" i="20" s="1"/>
  <c r="L879" i="20"/>
  <c r="W879" i="20" s="1"/>
  <c r="L824" i="20"/>
  <c r="W824" i="20" s="1"/>
  <c r="L823" i="20"/>
  <c r="W823" i="20" s="1"/>
  <c r="L784" i="20"/>
  <c r="W784" i="20" s="1"/>
  <c r="L783" i="20"/>
  <c r="W783" i="20" s="1"/>
  <c r="L752" i="20"/>
  <c r="W752" i="20" s="1"/>
  <c r="L751" i="20"/>
  <c r="W751" i="20" s="1"/>
  <c r="L680" i="20"/>
  <c r="W680" i="20" s="1"/>
  <c r="L679" i="20"/>
  <c r="W679" i="20" s="1"/>
  <c r="L592" i="20"/>
  <c r="W592" i="20" s="1"/>
  <c r="L591" i="20"/>
  <c r="W591" i="20" s="1"/>
  <c r="L530" i="20"/>
  <c r="W530" i="20" s="1"/>
  <c r="L531" i="20"/>
  <c r="W531" i="20" s="1"/>
  <c r="L529" i="20"/>
  <c r="W529" i="20" s="1"/>
  <c r="L518" i="20"/>
  <c r="W518" i="20" s="1"/>
  <c r="L519" i="20"/>
  <c r="W519" i="20" s="1"/>
  <c r="L517" i="20"/>
  <c r="W517" i="20" s="1"/>
  <c r="L452" i="20"/>
  <c r="W452" i="20" s="1"/>
  <c r="L453" i="20"/>
  <c r="W453" i="20" s="1"/>
  <c r="L420" i="20"/>
  <c r="W420" i="20" s="1"/>
  <c r="L421" i="20"/>
  <c r="W421" i="20" s="1"/>
  <c r="L212" i="20"/>
  <c r="W212" i="20" s="1"/>
  <c r="L213" i="20"/>
  <c r="W213" i="20" s="1"/>
  <c r="L180" i="20"/>
  <c r="W180" i="20" s="1"/>
  <c r="L181" i="20"/>
  <c r="W181" i="20" s="1"/>
  <c r="K2645" i="20"/>
  <c r="U2645" i="20" s="1"/>
  <c r="K2644" i="20"/>
  <c r="U2644" i="20" s="1"/>
  <c r="K2074" i="20"/>
  <c r="U2074" i="20" s="1"/>
  <c r="K2073" i="20"/>
  <c r="U2073" i="20" s="1"/>
  <c r="K2592" i="20"/>
  <c r="U2592" i="20" s="1"/>
  <c r="K2593" i="20"/>
  <c r="U2593" i="20" s="1"/>
  <c r="K2457" i="20"/>
  <c r="U2457" i="20" s="1"/>
  <c r="K2456" i="20"/>
  <c r="U2456" i="20" s="1"/>
  <c r="K2416" i="20"/>
  <c r="U2416" i="20" s="1"/>
  <c r="K2417" i="20"/>
  <c r="U2417" i="20" s="1"/>
  <c r="K2185" i="20"/>
  <c r="U2185" i="20" s="1"/>
  <c r="K2184" i="20"/>
  <c r="U2184" i="20" s="1"/>
  <c r="K2141" i="20"/>
  <c r="U2141" i="20" s="1"/>
  <c r="K2142" i="20"/>
  <c r="U2142" i="20" s="1"/>
  <c r="K1989" i="20"/>
  <c r="U1989" i="20" s="1"/>
  <c r="K1990" i="20"/>
  <c r="U1990" i="20" s="1"/>
  <c r="K1950" i="20"/>
  <c r="U1950" i="20" s="1"/>
  <c r="K1949" i="20"/>
  <c r="U1949" i="20" s="1"/>
  <c r="K1877" i="20"/>
  <c r="U1877" i="20" s="1"/>
  <c r="K1878" i="20"/>
  <c r="U1878" i="20" s="1"/>
  <c r="K1507" i="20"/>
  <c r="U1507" i="20" s="1"/>
  <c r="K1506" i="20"/>
  <c r="U1506" i="20" s="1"/>
  <c r="K1331" i="20"/>
  <c r="U1331" i="20" s="1"/>
  <c r="K1330" i="20"/>
  <c r="U1330" i="20" s="1"/>
  <c r="K1283" i="20"/>
  <c r="U1283" i="20" s="1"/>
  <c r="K1282" i="20"/>
  <c r="U1282" i="20" s="1"/>
  <c r="K1067" i="20"/>
  <c r="U1067" i="20" s="1"/>
  <c r="K1066" i="20"/>
  <c r="U1066" i="20" s="1"/>
  <c r="K1065" i="20"/>
  <c r="U1065" i="20" s="1"/>
  <c r="K1031" i="20"/>
  <c r="U1031" i="20" s="1"/>
  <c r="K1032" i="20"/>
  <c r="U1032" i="20" s="1"/>
  <c r="K879" i="20"/>
  <c r="U879" i="20" s="1"/>
  <c r="K880" i="20"/>
  <c r="U880" i="20" s="1"/>
  <c r="K823" i="20"/>
  <c r="U823" i="20" s="1"/>
  <c r="K824" i="20"/>
  <c r="U824" i="20" s="1"/>
  <c r="K783" i="20"/>
  <c r="U783" i="20" s="1"/>
  <c r="K784" i="20"/>
  <c r="U784" i="20" s="1"/>
  <c r="K751" i="20"/>
  <c r="U751" i="20" s="1"/>
  <c r="K752" i="20"/>
  <c r="U752" i="20" s="1"/>
  <c r="K679" i="20"/>
  <c r="U679" i="20" s="1"/>
  <c r="K680" i="20"/>
  <c r="U680" i="20" s="1"/>
  <c r="K591" i="20"/>
  <c r="U591" i="20" s="1"/>
  <c r="K592" i="20"/>
  <c r="U592" i="20" s="1"/>
  <c r="K531" i="20"/>
  <c r="U531" i="20" s="1"/>
  <c r="K529" i="20"/>
  <c r="U529" i="20" s="1"/>
  <c r="K530" i="20"/>
  <c r="U530" i="20" s="1"/>
  <c r="K519" i="20"/>
  <c r="U519" i="20" s="1"/>
  <c r="K517" i="20"/>
  <c r="U517" i="20" s="1"/>
  <c r="K518" i="20"/>
  <c r="U518" i="20" s="1"/>
  <c r="K452" i="20"/>
  <c r="U452" i="20" s="1"/>
  <c r="K453" i="20"/>
  <c r="U453" i="20" s="1"/>
  <c r="K420" i="20"/>
  <c r="U420" i="20" s="1"/>
  <c r="K421" i="20"/>
  <c r="U421" i="20" s="1"/>
  <c r="K212" i="20"/>
  <c r="U212" i="20" s="1"/>
  <c r="K213" i="20"/>
  <c r="U213" i="20" s="1"/>
  <c r="K180" i="20"/>
  <c r="U180" i="20" s="1"/>
  <c r="K181" i="20"/>
  <c r="U181" i="20" s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9" i="4"/>
  <c r="L20" i="4"/>
  <c r="L21" i="4"/>
  <c r="L22" i="4"/>
  <c r="L23" i="4"/>
  <c r="L24" i="4"/>
  <c r="L25" i="4"/>
  <c r="L26" i="4"/>
  <c r="L27" i="4"/>
  <c r="L28" i="4"/>
  <c r="L17" i="4"/>
  <c r="L18" i="4"/>
  <c r="L29" i="4"/>
  <c r="L30" i="4"/>
  <c r="L31" i="4"/>
  <c r="L32" i="4"/>
  <c r="L33" i="4"/>
  <c r="L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9" i="4"/>
  <c r="J20" i="4"/>
  <c r="J21" i="4"/>
  <c r="J22" i="4"/>
  <c r="J23" i="4"/>
  <c r="J24" i="4"/>
  <c r="J25" i="4"/>
  <c r="J26" i="4"/>
  <c r="J27" i="4"/>
  <c r="J28" i="4"/>
  <c r="J17" i="4"/>
  <c r="J18" i="4"/>
  <c r="J29" i="4"/>
  <c r="J30" i="4"/>
  <c r="J31" i="4"/>
  <c r="J32" i="4"/>
  <c r="J33" i="4"/>
  <c r="J450" i="11" l="1"/>
  <c r="M450" i="11" s="1"/>
  <c r="J452" i="11"/>
  <c r="M452" i="11" s="1"/>
  <c r="J453" i="11"/>
  <c r="M453" i="11" s="1"/>
  <c r="J454" i="11"/>
  <c r="M454" i="11" s="1"/>
  <c r="J455" i="11"/>
  <c r="M455" i="11" s="1"/>
  <c r="J456" i="11"/>
  <c r="M456" i="11" s="1"/>
  <c r="J457" i="11"/>
  <c r="M457" i="11" s="1"/>
  <c r="J458" i="11"/>
  <c r="M458" i="11" s="1"/>
  <c r="J459" i="11"/>
  <c r="M459" i="11" s="1"/>
  <c r="J460" i="11"/>
  <c r="M460" i="11" s="1"/>
  <c r="J461" i="11"/>
  <c r="M461" i="11" s="1"/>
  <c r="J462" i="11"/>
  <c r="M462" i="11" s="1"/>
  <c r="J463" i="11"/>
  <c r="M463" i="11" s="1"/>
  <c r="J464" i="11"/>
  <c r="M464" i="11" s="1"/>
  <c r="J465" i="11"/>
  <c r="M465" i="11" s="1"/>
  <c r="J466" i="11"/>
  <c r="M466" i="11" s="1"/>
  <c r="J467" i="11"/>
  <c r="M467" i="11" s="1"/>
  <c r="J468" i="11"/>
  <c r="M468" i="11" s="1"/>
  <c r="J469" i="11"/>
  <c r="M469" i="11" s="1"/>
  <c r="J470" i="11"/>
  <c r="M470" i="11" s="1"/>
  <c r="J471" i="11"/>
  <c r="M471" i="11" s="1"/>
  <c r="J472" i="11"/>
  <c r="M472" i="11" s="1"/>
  <c r="J473" i="11"/>
  <c r="M473" i="11" s="1"/>
  <c r="J474" i="11"/>
  <c r="M474" i="11" s="1"/>
  <c r="J475" i="11"/>
  <c r="M475" i="11" s="1"/>
  <c r="J476" i="11"/>
  <c r="M476" i="11" s="1"/>
  <c r="J477" i="11"/>
  <c r="M477" i="11" s="1"/>
  <c r="J478" i="11"/>
  <c r="M478" i="11" s="1"/>
  <c r="J479" i="11"/>
  <c r="M479" i="11" s="1"/>
  <c r="J480" i="11"/>
  <c r="M480" i="11" s="1"/>
  <c r="J481" i="11"/>
  <c r="M481" i="11" s="1"/>
  <c r="J451" i="11" l="1"/>
  <c r="M451" i="11" s="1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5" i="17"/>
  <c r="G7" i="17"/>
  <c r="G9" i="17"/>
  <c r="G11" i="17"/>
  <c r="G13" i="17"/>
  <c r="G15" i="17"/>
  <c r="G17" i="17"/>
  <c r="G19" i="17"/>
  <c r="G21" i="17"/>
  <c r="G23" i="17"/>
  <c r="G25" i="17"/>
  <c r="G27" i="17"/>
  <c r="G29" i="17"/>
  <c r="G31" i="17"/>
  <c r="G33" i="17"/>
  <c r="G35" i="17"/>
  <c r="G37" i="17"/>
  <c r="G39" i="17"/>
  <c r="G41" i="17"/>
  <c r="G43" i="17"/>
  <c r="G45" i="17"/>
  <c r="G47" i="17"/>
  <c r="G49" i="17"/>
  <c r="G51" i="17"/>
  <c r="G53" i="17"/>
  <c r="G55" i="17"/>
  <c r="G57" i="17"/>
  <c r="G59" i="17"/>
  <c r="G61" i="17"/>
  <c r="G63" i="17"/>
  <c r="G65" i="17"/>
  <c r="G67" i="17"/>
  <c r="G69" i="17"/>
  <c r="G71" i="17"/>
  <c r="G73" i="17"/>
  <c r="G75" i="17"/>
  <c r="G77" i="17"/>
  <c r="G79" i="17"/>
  <c r="G81" i="17"/>
  <c r="G83" i="17"/>
  <c r="G85" i="17"/>
  <c r="G87" i="17"/>
  <c r="G89" i="17"/>
  <c r="G91" i="17"/>
  <c r="G93" i="17"/>
  <c r="G95" i="17"/>
  <c r="G97" i="17"/>
  <c r="G99" i="17"/>
  <c r="G101" i="17"/>
  <c r="G103" i="17"/>
  <c r="G105" i="17"/>
  <c r="G107" i="17"/>
  <c r="G109" i="17"/>
  <c r="G111" i="17"/>
  <c r="G113" i="17"/>
  <c r="G4" i="17"/>
  <c r="G6" i="17"/>
  <c r="G8" i="17"/>
  <c r="G10" i="17"/>
  <c r="G12" i="17"/>
  <c r="G14" i="17"/>
  <c r="G16" i="17"/>
  <c r="G18" i="17"/>
  <c r="G20" i="17"/>
  <c r="G22" i="17"/>
  <c r="G24" i="17"/>
  <c r="G26" i="17"/>
  <c r="G28" i="17"/>
  <c r="G30" i="17"/>
  <c r="G32" i="17"/>
  <c r="G34" i="17"/>
  <c r="G36" i="17"/>
  <c r="G38" i="17"/>
  <c r="G40" i="17"/>
  <c r="G42" i="17"/>
  <c r="G44" i="17"/>
  <c r="G46" i="17"/>
  <c r="G48" i="17"/>
  <c r="G50" i="17"/>
  <c r="G52" i="17"/>
  <c r="G54" i="17"/>
  <c r="G56" i="17"/>
  <c r="G58" i="17"/>
  <c r="G60" i="17"/>
  <c r="G62" i="17"/>
  <c r="G64" i="17"/>
  <c r="G66" i="17"/>
  <c r="G68" i="17"/>
  <c r="G70" i="17"/>
  <c r="G72" i="17"/>
  <c r="G74" i="17"/>
  <c r="G76" i="17"/>
  <c r="G78" i="17"/>
  <c r="G80" i="17"/>
  <c r="G82" i="17"/>
  <c r="G84" i="17"/>
  <c r="G86" i="17"/>
  <c r="G88" i="17"/>
  <c r="G90" i="17"/>
  <c r="G92" i="17"/>
  <c r="G94" i="17"/>
  <c r="G96" i="17"/>
  <c r="G98" i="17"/>
  <c r="G100" i="17"/>
  <c r="G102" i="17"/>
  <c r="G104" i="17"/>
  <c r="G106" i="17"/>
  <c r="G108" i="17"/>
  <c r="G110" i="17"/>
  <c r="G112" i="17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2" i="15"/>
  <c r="G3" i="17"/>
  <c r="C76" i="17" l="1"/>
  <c r="C77" i="17"/>
  <c r="C140" i="17"/>
  <c r="C126" i="17"/>
  <c r="C132" i="17"/>
  <c r="C118" i="17"/>
  <c r="C106" i="17"/>
  <c r="C107" i="17"/>
  <c r="C90" i="17"/>
  <c r="C91" i="17"/>
  <c r="C74" i="17"/>
  <c r="C75" i="17"/>
  <c r="C58" i="17"/>
  <c r="C59" i="17"/>
  <c r="C42" i="17"/>
  <c r="C43" i="17"/>
  <c r="C26" i="17"/>
  <c r="C27" i="17"/>
  <c r="C10" i="17"/>
  <c r="C11" i="17"/>
  <c r="C127" i="17"/>
  <c r="C141" i="17"/>
  <c r="C44" i="17"/>
  <c r="C45" i="17"/>
  <c r="C131" i="17"/>
  <c r="C117" i="17"/>
  <c r="C89" i="17"/>
  <c r="C88" i="17"/>
  <c r="C56" i="17"/>
  <c r="C57" i="17"/>
  <c r="C8" i="17"/>
  <c r="C9" i="17"/>
  <c r="C133" i="17"/>
  <c r="C119" i="17"/>
  <c r="C28" i="17"/>
  <c r="C29" i="17"/>
  <c r="C139" i="17"/>
  <c r="C125" i="17"/>
  <c r="C104" i="17"/>
  <c r="C105" i="17"/>
  <c r="C72" i="17"/>
  <c r="C73" i="17"/>
  <c r="C40" i="17"/>
  <c r="C41" i="17"/>
  <c r="C25" i="17"/>
  <c r="C24" i="17"/>
  <c r="C138" i="17"/>
  <c r="C124" i="17"/>
  <c r="C130" i="17"/>
  <c r="C116" i="17"/>
  <c r="C103" i="17"/>
  <c r="C102" i="17"/>
  <c r="C87" i="17"/>
  <c r="C86" i="17"/>
  <c r="C71" i="17"/>
  <c r="C70" i="17"/>
  <c r="C55" i="17"/>
  <c r="C54" i="17"/>
  <c r="C39" i="17"/>
  <c r="C38" i="17"/>
  <c r="C23" i="17"/>
  <c r="C22" i="17"/>
  <c r="C7" i="17"/>
  <c r="C6" i="17"/>
  <c r="C108" i="17"/>
  <c r="C109" i="17"/>
  <c r="C115" i="17"/>
  <c r="C129" i="17"/>
  <c r="C69" i="17"/>
  <c r="C68" i="17"/>
  <c r="C5" i="17"/>
  <c r="C4" i="17"/>
  <c r="C122" i="17"/>
  <c r="C136" i="17"/>
  <c r="C114" i="17"/>
  <c r="C128" i="17"/>
  <c r="C98" i="17"/>
  <c r="C99" i="17"/>
  <c r="C82" i="17"/>
  <c r="C83" i="17"/>
  <c r="C66" i="17"/>
  <c r="C67" i="17"/>
  <c r="C50" i="17"/>
  <c r="C51" i="17"/>
  <c r="C34" i="17"/>
  <c r="C35" i="17"/>
  <c r="C18" i="17"/>
  <c r="C19" i="17"/>
  <c r="C92" i="17"/>
  <c r="C93" i="17"/>
  <c r="C12" i="17"/>
  <c r="C13" i="17"/>
  <c r="C123" i="17"/>
  <c r="C137" i="17"/>
  <c r="C85" i="17"/>
  <c r="C84" i="17"/>
  <c r="C37" i="17"/>
  <c r="C36" i="17"/>
  <c r="C135" i="17"/>
  <c r="C121" i="17"/>
  <c r="C112" i="17"/>
  <c r="C113" i="17"/>
  <c r="C97" i="17"/>
  <c r="C96" i="17"/>
  <c r="C80" i="17"/>
  <c r="C81" i="17"/>
  <c r="C65" i="17"/>
  <c r="C64" i="17"/>
  <c r="C48" i="17"/>
  <c r="C49" i="17"/>
  <c r="C33" i="17"/>
  <c r="C32" i="17"/>
  <c r="C16" i="17"/>
  <c r="C17" i="17"/>
  <c r="C60" i="17"/>
  <c r="C61" i="17"/>
  <c r="C101" i="17"/>
  <c r="C100" i="17"/>
  <c r="C53" i="17"/>
  <c r="C52" i="17"/>
  <c r="C21" i="17"/>
  <c r="C20" i="17"/>
  <c r="C3" i="17"/>
  <c r="C2" i="17"/>
  <c r="C134" i="17"/>
  <c r="C120" i="17"/>
  <c r="C111" i="17"/>
  <c r="C110" i="17"/>
  <c r="C95" i="17"/>
  <c r="C94" i="17"/>
  <c r="C79" i="17"/>
  <c r="C78" i="17"/>
  <c r="C63" i="17"/>
  <c r="C62" i="17"/>
  <c r="C47" i="17"/>
  <c r="C46" i="17"/>
  <c r="C31" i="17"/>
  <c r="C30" i="17"/>
  <c r="C15" i="17"/>
  <c r="C14" i="17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2" i="13"/>
  <c r="M515" i="20" l="1"/>
  <c r="M518" i="20"/>
  <c r="M521" i="20"/>
  <c r="M524" i="20"/>
  <c r="M527" i="20"/>
  <c r="M530" i="20"/>
  <c r="M533" i="20"/>
  <c r="M536" i="20"/>
  <c r="M539" i="20"/>
  <c r="M542" i="20"/>
  <c r="M545" i="20"/>
  <c r="M1060" i="20"/>
  <c r="M1063" i="20"/>
  <c r="M1066" i="20"/>
  <c r="M1069" i="20"/>
  <c r="M1072" i="20"/>
  <c r="M1075" i="20"/>
  <c r="M1078" i="20"/>
  <c r="M1081" i="20"/>
  <c r="M1084" i="20"/>
  <c r="M1087" i="20"/>
  <c r="M1090" i="20"/>
  <c r="M1605" i="20"/>
  <c r="M1608" i="20"/>
  <c r="M1611" i="20"/>
  <c r="M1614" i="20"/>
  <c r="M1617" i="20"/>
  <c r="M1620" i="20"/>
  <c r="M1623" i="20"/>
  <c r="M1626" i="20"/>
  <c r="M1629" i="20"/>
  <c r="M1632" i="20"/>
  <c r="M1635" i="20"/>
  <c r="M2150" i="20"/>
  <c r="M2153" i="20"/>
  <c r="M2156" i="20"/>
  <c r="M2159" i="20"/>
  <c r="M2162" i="20"/>
  <c r="M2165" i="20"/>
  <c r="M2168" i="20"/>
  <c r="M2171" i="20"/>
  <c r="M2174" i="20"/>
  <c r="M2177" i="20"/>
  <c r="M2180" i="20"/>
  <c r="M162" i="9"/>
  <c r="N162" i="9"/>
  <c r="M163" i="9"/>
  <c r="N163" i="9"/>
  <c r="M164" i="9"/>
  <c r="N164" i="9"/>
  <c r="M165" i="9"/>
  <c r="N165" i="9"/>
  <c r="M166" i="9"/>
  <c r="N166" i="9"/>
  <c r="M167" i="9"/>
  <c r="N167" i="9"/>
  <c r="M168" i="9"/>
  <c r="N168" i="9"/>
  <c r="M169" i="9"/>
  <c r="N169" i="9"/>
  <c r="M170" i="9"/>
  <c r="N170" i="9"/>
  <c r="M171" i="9"/>
  <c r="N171" i="9"/>
  <c r="M172" i="9"/>
  <c r="N172" i="9"/>
  <c r="M173" i="9"/>
  <c r="N173" i="9"/>
  <c r="M174" i="9"/>
  <c r="N174" i="9"/>
  <c r="M175" i="9"/>
  <c r="N175" i="9"/>
  <c r="M176" i="9"/>
  <c r="N176" i="9"/>
  <c r="M177" i="9"/>
  <c r="N177" i="9"/>
  <c r="M178" i="9"/>
  <c r="N178" i="9"/>
  <c r="M179" i="9"/>
  <c r="N179" i="9"/>
  <c r="M180" i="9"/>
  <c r="N180" i="9"/>
  <c r="M181" i="9"/>
  <c r="N181" i="9"/>
  <c r="M182" i="9"/>
  <c r="N182" i="9"/>
  <c r="M183" i="9"/>
  <c r="N183" i="9"/>
  <c r="M184" i="9"/>
  <c r="N184" i="9"/>
  <c r="M185" i="9"/>
  <c r="N185" i="9"/>
  <c r="M186" i="9"/>
  <c r="N186" i="9"/>
  <c r="M187" i="9"/>
  <c r="N187" i="9"/>
  <c r="M188" i="9"/>
  <c r="N188" i="9"/>
  <c r="M189" i="9"/>
  <c r="N189" i="9"/>
  <c r="M190" i="9"/>
  <c r="N190" i="9"/>
  <c r="M191" i="9"/>
  <c r="N191" i="9"/>
  <c r="M192" i="9"/>
  <c r="N192" i="9"/>
  <c r="M193" i="9"/>
  <c r="N193" i="9"/>
  <c r="J162" i="9"/>
  <c r="L162" i="9" s="1"/>
  <c r="K162" i="9"/>
  <c r="J163" i="9"/>
  <c r="K163" i="9"/>
  <c r="J164" i="9"/>
  <c r="K164" i="9"/>
  <c r="J165" i="9"/>
  <c r="K165" i="9"/>
  <c r="J166" i="9"/>
  <c r="L166" i="9" s="1"/>
  <c r="K166" i="9"/>
  <c r="J167" i="9"/>
  <c r="K167" i="9"/>
  <c r="J168" i="9"/>
  <c r="K168" i="9"/>
  <c r="J169" i="9"/>
  <c r="K169" i="9"/>
  <c r="J170" i="9"/>
  <c r="K170" i="9"/>
  <c r="J171" i="9"/>
  <c r="K171" i="9"/>
  <c r="J172" i="9"/>
  <c r="L172" i="9" s="1"/>
  <c r="K172" i="9"/>
  <c r="J173" i="9"/>
  <c r="K173" i="9"/>
  <c r="J174" i="9"/>
  <c r="K174" i="9"/>
  <c r="J175" i="9"/>
  <c r="K175" i="9"/>
  <c r="J176" i="9"/>
  <c r="K176" i="9"/>
  <c r="J177" i="9"/>
  <c r="K177" i="9"/>
  <c r="J178" i="9"/>
  <c r="K178" i="9"/>
  <c r="J179" i="9"/>
  <c r="K179" i="9"/>
  <c r="J180" i="9"/>
  <c r="K180" i="9"/>
  <c r="J181" i="9"/>
  <c r="K181" i="9"/>
  <c r="J182" i="9"/>
  <c r="K182" i="9"/>
  <c r="J183" i="9"/>
  <c r="K183" i="9"/>
  <c r="J184" i="9"/>
  <c r="K184" i="9"/>
  <c r="J185" i="9"/>
  <c r="K185" i="9"/>
  <c r="L185" i="9" s="1"/>
  <c r="J186" i="9"/>
  <c r="K186" i="9"/>
  <c r="J187" i="9"/>
  <c r="K187" i="9"/>
  <c r="J188" i="9"/>
  <c r="K188" i="9"/>
  <c r="J189" i="9"/>
  <c r="K189" i="9"/>
  <c r="L189" i="9" s="1"/>
  <c r="J190" i="9"/>
  <c r="K190" i="9"/>
  <c r="J191" i="9"/>
  <c r="K191" i="9"/>
  <c r="J192" i="9"/>
  <c r="K192" i="9"/>
  <c r="J193" i="9"/>
  <c r="K193" i="9"/>
  <c r="M5" i="20"/>
  <c r="M7" i="20"/>
  <c r="M9" i="20"/>
  <c r="M11" i="20"/>
  <c r="M13" i="20"/>
  <c r="M15" i="20"/>
  <c r="M17" i="20"/>
  <c r="M19" i="20"/>
  <c r="M21" i="20"/>
  <c r="M23" i="20"/>
  <c r="M25" i="20"/>
  <c r="M27" i="20"/>
  <c r="M29" i="20"/>
  <c r="M31" i="20"/>
  <c r="M33" i="20"/>
  <c r="M35" i="20"/>
  <c r="M37" i="20"/>
  <c r="M39" i="20"/>
  <c r="M41" i="20"/>
  <c r="M43" i="20"/>
  <c r="M45" i="20"/>
  <c r="M47" i="20"/>
  <c r="M49" i="20"/>
  <c r="M51" i="20"/>
  <c r="M53" i="20"/>
  <c r="M55" i="20"/>
  <c r="M57" i="20"/>
  <c r="M59" i="20"/>
  <c r="M61" i="20"/>
  <c r="M63" i="20"/>
  <c r="M65" i="20"/>
  <c r="M67" i="20"/>
  <c r="M69" i="20"/>
  <c r="M71" i="20"/>
  <c r="M73" i="20"/>
  <c r="M75" i="20"/>
  <c r="M77" i="20"/>
  <c r="M79" i="20"/>
  <c r="M81" i="20"/>
  <c r="M83" i="20"/>
  <c r="M85" i="20"/>
  <c r="M87" i="20"/>
  <c r="M89" i="20"/>
  <c r="M91" i="20"/>
  <c r="M93" i="20"/>
  <c r="M95" i="20"/>
  <c r="M97" i="20"/>
  <c r="M99" i="20"/>
  <c r="M101" i="20"/>
  <c r="M103" i="20"/>
  <c r="M105" i="20"/>
  <c r="M107" i="20"/>
  <c r="M109" i="20"/>
  <c r="M111" i="20"/>
  <c r="M113" i="20"/>
  <c r="M115" i="20"/>
  <c r="M117" i="20"/>
  <c r="M119" i="20"/>
  <c r="M121" i="20"/>
  <c r="M123" i="20"/>
  <c r="M125" i="20"/>
  <c r="M127" i="20"/>
  <c r="M129" i="20"/>
  <c r="M131" i="20"/>
  <c r="M133" i="20"/>
  <c r="M135" i="20"/>
  <c r="M137" i="20"/>
  <c r="M139" i="20"/>
  <c r="M141" i="20"/>
  <c r="M143" i="20"/>
  <c r="M145" i="20"/>
  <c r="M147" i="20"/>
  <c r="M149" i="20"/>
  <c r="M151" i="20"/>
  <c r="M153" i="20"/>
  <c r="M155" i="20"/>
  <c r="M157" i="20"/>
  <c r="M159" i="20"/>
  <c r="M161" i="20"/>
  <c r="M163" i="20"/>
  <c r="M165" i="20"/>
  <c r="M167" i="20"/>
  <c r="M169" i="20"/>
  <c r="M171" i="20"/>
  <c r="M173" i="20"/>
  <c r="M175" i="20"/>
  <c r="M177" i="20"/>
  <c r="M179" i="20"/>
  <c r="M181" i="20"/>
  <c r="M183" i="20"/>
  <c r="M185" i="20"/>
  <c r="M187" i="20"/>
  <c r="M189" i="20"/>
  <c r="M191" i="20"/>
  <c r="M193" i="20"/>
  <c r="M195" i="20"/>
  <c r="M197" i="20"/>
  <c r="M199" i="20"/>
  <c r="M201" i="20"/>
  <c r="M203" i="20"/>
  <c r="M205" i="20"/>
  <c r="M207" i="20"/>
  <c r="M209" i="20"/>
  <c r="M211" i="20"/>
  <c r="M213" i="20"/>
  <c r="M215" i="20"/>
  <c r="M217" i="20"/>
  <c r="M219" i="20"/>
  <c r="M221" i="20"/>
  <c r="M223" i="20"/>
  <c r="M225" i="20"/>
  <c r="M227" i="20"/>
  <c r="M229" i="20"/>
  <c r="M231" i="20"/>
  <c r="M233" i="20"/>
  <c r="M235" i="20"/>
  <c r="M237" i="20"/>
  <c r="M239" i="20"/>
  <c r="M241" i="20"/>
  <c r="M243" i="20"/>
  <c r="M245" i="20"/>
  <c r="M247" i="20"/>
  <c r="M249" i="20"/>
  <c r="M251" i="20"/>
  <c r="M253" i="20"/>
  <c r="M255" i="20"/>
  <c r="M257" i="20"/>
  <c r="M259" i="20"/>
  <c r="M261" i="20"/>
  <c r="M263" i="20"/>
  <c r="M265" i="20"/>
  <c r="M267" i="20"/>
  <c r="M269" i="20"/>
  <c r="M271" i="20"/>
  <c r="M273" i="20"/>
  <c r="M275" i="20"/>
  <c r="M277" i="20"/>
  <c r="M279" i="20"/>
  <c r="M281" i="20"/>
  <c r="M283" i="20"/>
  <c r="M285" i="20"/>
  <c r="M287" i="20"/>
  <c r="M289" i="20"/>
  <c r="M291" i="20"/>
  <c r="M293" i="20"/>
  <c r="M295" i="20"/>
  <c r="M297" i="20"/>
  <c r="M299" i="20"/>
  <c r="M301" i="20"/>
  <c r="M303" i="20"/>
  <c r="M305" i="20"/>
  <c r="M307" i="20"/>
  <c r="M309" i="20"/>
  <c r="M311" i="20"/>
  <c r="M313" i="20"/>
  <c r="M315" i="20"/>
  <c r="M317" i="20"/>
  <c r="M319" i="20"/>
  <c r="M321" i="20"/>
  <c r="M323" i="20"/>
  <c r="M325" i="20"/>
  <c r="M327" i="20"/>
  <c r="M329" i="20"/>
  <c r="M331" i="20"/>
  <c r="M333" i="20"/>
  <c r="M335" i="20"/>
  <c r="M337" i="20"/>
  <c r="M339" i="20"/>
  <c r="M341" i="20"/>
  <c r="M343" i="20"/>
  <c r="M345" i="20"/>
  <c r="M347" i="20"/>
  <c r="M349" i="20"/>
  <c r="M351" i="20"/>
  <c r="M353" i="20"/>
  <c r="M355" i="20"/>
  <c r="M357" i="20"/>
  <c r="M359" i="20"/>
  <c r="M361" i="20"/>
  <c r="M363" i="20"/>
  <c r="M365" i="20"/>
  <c r="M367" i="20"/>
  <c r="M369" i="20"/>
  <c r="M371" i="20"/>
  <c r="M373" i="20"/>
  <c r="M375" i="20"/>
  <c r="M377" i="20"/>
  <c r="M379" i="20"/>
  <c r="M381" i="20"/>
  <c r="M383" i="20"/>
  <c r="M385" i="20"/>
  <c r="M387" i="20"/>
  <c r="M389" i="20"/>
  <c r="M391" i="20"/>
  <c r="M393" i="20"/>
  <c r="M395" i="20"/>
  <c r="M397" i="20"/>
  <c r="M399" i="20"/>
  <c r="M401" i="20"/>
  <c r="M403" i="20"/>
  <c r="M405" i="20"/>
  <c r="M407" i="20"/>
  <c r="M409" i="20"/>
  <c r="M411" i="20"/>
  <c r="M413" i="20"/>
  <c r="M415" i="20"/>
  <c r="M417" i="20"/>
  <c r="M419" i="20"/>
  <c r="M421" i="20"/>
  <c r="M423" i="20"/>
  <c r="M425" i="20"/>
  <c r="M427" i="20"/>
  <c r="M429" i="20"/>
  <c r="M431" i="20"/>
  <c r="M433" i="20"/>
  <c r="M435" i="20"/>
  <c r="M437" i="20"/>
  <c r="M439" i="20"/>
  <c r="M441" i="20"/>
  <c r="M443" i="20"/>
  <c r="M445" i="20"/>
  <c r="M447" i="20"/>
  <c r="M449" i="20"/>
  <c r="M451" i="20"/>
  <c r="M453" i="20"/>
  <c r="M455" i="20"/>
  <c r="M457" i="20"/>
  <c r="M459" i="20"/>
  <c r="M461" i="20"/>
  <c r="M463" i="20"/>
  <c r="M465" i="20"/>
  <c r="M467" i="20"/>
  <c r="M469" i="20"/>
  <c r="M471" i="20"/>
  <c r="M473" i="20"/>
  <c r="M475" i="20"/>
  <c r="M477" i="20"/>
  <c r="M479" i="20"/>
  <c r="M481" i="20"/>
  <c r="M483" i="20"/>
  <c r="M485" i="20"/>
  <c r="M487" i="20"/>
  <c r="M489" i="20"/>
  <c r="M491" i="20"/>
  <c r="M493" i="20"/>
  <c r="M495" i="20"/>
  <c r="M497" i="20"/>
  <c r="M499" i="20"/>
  <c r="M501" i="20"/>
  <c r="M503" i="20"/>
  <c r="M505" i="20"/>
  <c r="M507" i="20"/>
  <c r="M509" i="20"/>
  <c r="M511" i="20"/>
  <c r="M513" i="20"/>
  <c r="M516" i="20"/>
  <c r="M519" i="20"/>
  <c r="M522" i="20"/>
  <c r="M525" i="20"/>
  <c r="M528" i="20"/>
  <c r="M531" i="20"/>
  <c r="M534" i="20"/>
  <c r="M537" i="20"/>
  <c r="M540" i="20"/>
  <c r="M543" i="20"/>
  <c r="M546" i="20"/>
  <c r="M548" i="20"/>
  <c r="M550" i="20"/>
  <c r="M552" i="20"/>
  <c r="M554" i="20"/>
  <c r="M556" i="20"/>
  <c r="M558" i="20"/>
  <c r="M560" i="20"/>
  <c r="M562" i="20"/>
  <c r="M564" i="20"/>
  <c r="M566" i="20"/>
  <c r="M568" i="20"/>
  <c r="M570" i="20"/>
  <c r="M572" i="20"/>
  <c r="M574" i="20"/>
  <c r="M576" i="20"/>
  <c r="M578" i="20"/>
  <c r="M580" i="20"/>
  <c r="M582" i="20"/>
  <c r="M584" i="20"/>
  <c r="M586" i="20"/>
  <c r="M588" i="20"/>
  <c r="M590" i="20"/>
  <c r="M592" i="20"/>
  <c r="M594" i="20"/>
  <c r="M596" i="20"/>
  <c r="M598" i="20"/>
  <c r="M600" i="20"/>
  <c r="M602" i="20"/>
  <c r="M604" i="20"/>
  <c r="M606" i="20"/>
  <c r="M608" i="20"/>
  <c r="M610" i="20"/>
  <c r="M612" i="20"/>
  <c r="M614" i="20"/>
  <c r="M616" i="20"/>
  <c r="M618" i="20"/>
  <c r="M620" i="20"/>
  <c r="M622" i="20"/>
  <c r="M624" i="20"/>
  <c r="M626" i="20"/>
  <c r="M628" i="20"/>
  <c r="M630" i="20"/>
  <c r="M632" i="20"/>
  <c r="M634" i="20"/>
  <c r="M636" i="20"/>
  <c r="M638" i="20"/>
  <c r="M640" i="20"/>
  <c r="M642" i="20"/>
  <c r="M644" i="20"/>
  <c r="M646" i="20"/>
  <c r="M648" i="20"/>
  <c r="M650" i="20"/>
  <c r="M652" i="20"/>
  <c r="M654" i="20"/>
  <c r="M656" i="20"/>
  <c r="M658" i="20"/>
  <c r="M660" i="20"/>
  <c r="M662" i="20"/>
  <c r="M664" i="20"/>
  <c r="M666" i="20"/>
  <c r="M668" i="20"/>
  <c r="M670" i="20"/>
  <c r="M672" i="20"/>
  <c r="M674" i="20"/>
  <c r="M676" i="20"/>
  <c r="M678" i="20"/>
  <c r="M680" i="20"/>
  <c r="M682" i="20"/>
  <c r="M684" i="20"/>
  <c r="M686" i="20"/>
  <c r="M688" i="20"/>
  <c r="M690" i="20"/>
  <c r="M692" i="20"/>
  <c r="M694" i="20"/>
  <c r="M696" i="20"/>
  <c r="M698" i="20"/>
  <c r="M700" i="20"/>
  <c r="M702" i="20"/>
  <c r="M704" i="20"/>
  <c r="M706" i="20"/>
  <c r="M708" i="20"/>
  <c r="M710" i="20"/>
  <c r="M712" i="20"/>
  <c r="M714" i="20"/>
  <c r="M716" i="20"/>
  <c r="M718" i="20"/>
  <c r="M720" i="20"/>
  <c r="M722" i="20"/>
  <c r="M724" i="20"/>
  <c r="M726" i="20"/>
  <c r="M728" i="20"/>
  <c r="M730" i="20"/>
  <c r="M732" i="20"/>
  <c r="M734" i="20"/>
  <c r="M736" i="20"/>
  <c r="M738" i="20"/>
  <c r="M740" i="20"/>
  <c r="M742" i="20"/>
  <c r="M744" i="20"/>
  <c r="M746" i="20"/>
  <c r="M748" i="20"/>
  <c r="M750" i="20"/>
  <c r="M752" i="20"/>
  <c r="M754" i="20"/>
  <c r="M756" i="20"/>
  <c r="M758" i="20"/>
  <c r="M760" i="20"/>
  <c r="M762" i="20"/>
  <c r="M764" i="20"/>
  <c r="M766" i="20"/>
  <c r="M768" i="20"/>
  <c r="M770" i="20"/>
  <c r="M772" i="20"/>
  <c r="M774" i="20"/>
  <c r="M776" i="20"/>
  <c r="M778" i="20"/>
  <c r="M780" i="20"/>
  <c r="M782" i="20"/>
  <c r="M784" i="20"/>
  <c r="M786" i="20"/>
  <c r="M788" i="20"/>
  <c r="M790" i="20"/>
  <c r="M792" i="20"/>
  <c r="M794" i="20"/>
  <c r="M796" i="20"/>
  <c r="M798" i="20"/>
  <c r="M800" i="20"/>
  <c r="M802" i="20"/>
  <c r="M804" i="20"/>
  <c r="M806" i="20"/>
  <c r="M808" i="20"/>
  <c r="M810" i="20"/>
  <c r="M812" i="20"/>
  <c r="M814" i="20"/>
  <c r="M816" i="20"/>
  <c r="M818" i="20"/>
  <c r="M820" i="20"/>
  <c r="M822" i="20"/>
  <c r="M824" i="20"/>
  <c r="M826" i="20"/>
  <c r="M828" i="20"/>
  <c r="M830" i="20"/>
  <c r="M832" i="20"/>
  <c r="M834" i="20"/>
  <c r="M836" i="20"/>
  <c r="M838" i="20"/>
  <c r="M840" i="20"/>
  <c r="M842" i="20"/>
  <c r="M844" i="20"/>
  <c r="M846" i="20"/>
  <c r="M848" i="20"/>
  <c r="M850" i="20"/>
  <c r="M852" i="20"/>
  <c r="M854" i="20"/>
  <c r="M856" i="20"/>
  <c r="M858" i="20"/>
  <c r="M860" i="20"/>
  <c r="M862" i="20"/>
  <c r="M864" i="20"/>
  <c r="M866" i="20"/>
  <c r="M868" i="20"/>
  <c r="M870" i="20"/>
  <c r="M872" i="20"/>
  <c r="M874" i="20"/>
  <c r="M876" i="20"/>
  <c r="M878" i="20"/>
  <c r="M880" i="20"/>
  <c r="M882" i="20"/>
  <c r="M884" i="20"/>
  <c r="M886" i="20"/>
  <c r="M888" i="20"/>
  <c r="M890" i="20"/>
  <c r="M892" i="20"/>
  <c r="M894" i="20"/>
  <c r="M896" i="20"/>
  <c r="M898" i="20"/>
  <c r="M900" i="20"/>
  <c r="M902" i="20"/>
  <c r="M904" i="20"/>
  <c r="M906" i="20"/>
  <c r="M908" i="20"/>
  <c r="M910" i="20"/>
  <c r="M912" i="20"/>
  <c r="M914" i="20"/>
  <c r="M916" i="20"/>
  <c r="M918" i="20"/>
  <c r="M920" i="20"/>
  <c r="M922" i="20"/>
  <c r="M924" i="20"/>
  <c r="M926" i="20"/>
  <c r="M928" i="20"/>
  <c r="M930" i="20"/>
  <c r="M932" i="20"/>
  <c r="M934" i="20"/>
  <c r="M936" i="20"/>
  <c r="M938" i="20"/>
  <c r="M940" i="20"/>
  <c r="M942" i="20"/>
  <c r="M944" i="20"/>
  <c r="M946" i="20"/>
  <c r="M948" i="20"/>
  <c r="M950" i="20"/>
  <c r="M952" i="20"/>
  <c r="M954" i="20"/>
  <c r="M956" i="20"/>
  <c r="M958" i="20"/>
  <c r="M960" i="20"/>
  <c r="M962" i="20"/>
  <c r="M964" i="20"/>
  <c r="M966" i="20"/>
  <c r="M968" i="20"/>
  <c r="M970" i="20"/>
  <c r="M972" i="20"/>
  <c r="M974" i="20"/>
  <c r="M976" i="20"/>
  <c r="M978" i="20"/>
  <c r="M980" i="20"/>
  <c r="M982" i="20"/>
  <c r="M984" i="20"/>
  <c r="M986" i="20"/>
  <c r="M988" i="20"/>
  <c r="M990" i="20"/>
  <c r="M992" i="20"/>
  <c r="M994" i="20"/>
  <c r="M996" i="20"/>
  <c r="M998" i="20"/>
  <c r="M1000" i="20"/>
  <c r="M1002" i="20"/>
  <c r="M1004" i="20"/>
  <c r="M1006" i="20"/>
  <c r="M1008" i="20"/>
  <c r="M1010" i="20"/>
  <c r="M1012" i="20"/>
  <c r="M1014" i="20"/>
  <c r="M1016" i="20"/>
  <c r="M1018" i="20"/>
  <c r="M1020" i="20"/>
  <c r="M1022" i="20"/>
  <c r="M1024" i="20"/>
  <c r="M1026" i="20"/>
  <c r="M1028" i="20"/>
  <c r="M1030" i="20"/>
  <c r="M1032" i="20"/>
  <c r="M1034" i="20"/>
  <c r="M1036" i="20"/>
  <c r="M1038" i="20"/>
  <c r="M1040" i="20"/>
  <c r="M1042" i="20"/>
  <c r="M1044" i="20"/>
  <c r="M1046" i="20"/>
  <c r="M1048" i="20"/>
  <c r="M1050" i="20"/>
  <c r="M1052" i="20"/>
  <c r="M1054" i="20"/>
  <c r="M1056" i="20"/>
  <c r="M1058" i="20"/>
  <c r="M1061" i="20"/>
  <c r="M1064" i="20"/>
  <c r="M1067" i="20"/>
  <c r="M1070" i="20"/>
  <c r="M1073" i="20"/>
  <c r="M1076" i="20"/>
  <c r="M1079" i="20"/>
  <c r="M1082" i="20"/>
  <c r="M1085" i="20"/>
  <c r="M1088" i="20"/>
  <c r="M1091" i="20"/>
  <c r="M1093" i="20"/>
  <c r="M1095" i="20"/>
  <c r="M1097" i="20"/>
  <c r="M1099" i="20"/>
  <c r="M1101" i="20"/>
  <c r="M1103" i="20"/>
  <c r="M1105" i="20"/>
  <c r="M1107" i="20"/>
  <c r="M1109" i="20"/>
  <c r="M1111" i="20"/>
  <c r="M1113" i="20"/>
  <c r="M1115" i="20"/>
  <c r="M1117" i="20"/>
  <c r="M1119" i="20"/>
  <c r="M1121" i="20"/>
  <c r="M1123" i="20"/>
  <c r="M1125" i="20"/>
  <c r="M1127" i="20"/>
  <c r="M1129" i="20"/>
  <c r="M1131" i="20"/>
  <c r="M1133" i="20"/>
  <c r="M1135" i="20"/>
  <c r="M1137" i="20"/>
  <c r="M1139" i="20"/>
  <c r="M1141" i="20"/>
  <c r="M1143" i="20"/>
  <c r="M1145" i="20"/>
  <c r="M1147" i="20"/>
  <c r="M1149" i="20"/>
  <c r="M1151" i="20"/>
  <c r="M1153" i="20"/>
  <c r="M1155" i="20"/>
  <c r="M1157" i="20"/>
  <c r="M1159" i="20"/>
  <c r="M1161" i="20"/>
  <c r="M1163" i="20"/>
  <c r="M1165" i="20"/>
  <c r="M1167" i="20"/>
  <c r="M1169" i="20"/>
  <c r="M1171" i="20"/>
  <c r="M1173" i="20"/>
  <c r="M1175" i="20"/>
  <c r="M1177" i="20"/>
  <c r="M1179" i="20"/>
  <c r="M1181" i="20"/>
  <c r="M1183" i="20"/>
  <c r="M1185" i="20"/>
  <c r="M1187" i="20"/>
  <c r="M1189" i="20"/>
  <c r="M1191" i="20"/>
  <c r="M1193" i="20"/>
  <c r="M1195" i="20"/>
  <c r="M1197" i="20"/>
  <c r="M1199" i="20"/>
  <c r="M1201" i="20"/>
  <c r="M1203" i="20"/>
  <c r="M1205" i="20"/>
  <c r="M1207" i="20"/>
  <c r="M1209" i="20"/>
  <c r="M1211" i="20"/>
  <c r="M1213" i="20"/>
  <c r="M1215" i="20"/>
  <c r="M1217" i="20"/>
  <c r="M1219" i="20"/>
  <c r="M1221" i="20"/>
  <c r="M1223" i="20"/>
  <c r="M1225" i="20"/>
  <c r="M1227" i="20"/>
  <c r="M1229" i="20"/>
  <c r="M1231" i="20"/>
  <c r="M1233" i="20"/>
  <c r="M1235" i="20"/>
  <c r="M1237" i="20"/>
  <c r="M1239" i="20"/>
  <c r="M1241" i="20"/>
  <c r="M1243" i="20"/>
  <c r="M1245" i="20"/>
  <c r="M1247" i="20"/>
  <c r="M1249" i="20"/>
  <c r="M1251" i="20"/>
  <c r="M1253" i="20"/>
  <c r="M1255" i="20"/>
  <c r="M1257" i="20"/>
  <c r="M1259" i="20"/>
  <c r="M1261" i="20"/>
  <c r="M1263" i="20"/>
  <c r="M1265" i="20"/>
  <c r="M1267" i="20"/>
  <c r="M1269" i="20"/>
  <c r="M1271" i="20"/>
  <c r="M1273" i="20"/>
  <c r="M1275" i="20"/>
  <c r="M1277" i="20"/>
  <c r="M1279" i="20"/>
  <c r="M1281" i="20"/>
  <c r="M1283" i="20"/>
  <c r="M1285" i="20"/>
  <c r="M1287" i="20"/>
  <c r="M1289" i="20"/>
  <c r="M1291" i="20"/>
  <c r="M1293" i="20"/>
  <c r="M1295" i="20"/>
  <c r="M1297" i="20"/>
  <c r="M1299" i="20"/>
  <c r="M1301" i="20"/>
  <c r="M1303" i="20"/>
  <c r="M1305" i="20"/>
  <c r="M1307" i="20"/>
  <c r="M1309" i="20"/>
  <c r="M1311" i="20"/>
  <c r="M1313" i="20"/>
  <c r="M1315" i="20"/>
  <c r="M1317" i="20"/>
  <c r="M1319" i="20"/>
  <c r="M1321" i="20"/>
  <c r="M1323" i="20"/>
  <c r="M1325" i="20"/>
  <c r="M1327" i="20"/>
  <c r="M1329" i="20"/>
  <c r="M1331" i="20"/>
  <c r="M1333" i="20"/>
  <c r="M1335" i="20"/>
  <c r="M1337" i="20"/>
  <c r="M1339" i="20"/>
  <c r="M1341" i="20"/>
  <c r="M1343" i="20"/>
  <c r="M1345" i="20"/>
  <c r="M1347" i="20"/>
  <c r="M1349" i="20"/>
  <c r="M1351" i="20"/>
  <c r="M1353" i="20"/>
  <c r="M1355" i="20"/>
  <c r="M1357" i="20"/>
  <c r="M1359" i="20"/>
  <c r="M1361" i="20"/>
  <c r="M1363" i="20"/>
  <c r="M1365" i="20"/>
  <c r="M1367" i="20"/>
  <c r="M1369" i="20"/>
  <c r="M1371" i="20"/>
  <c r="M1373" i="20"/>
  <c r="M1375" i="20"/>
  <c r="M1377" i="20"/>
  <c r="M1379" i="20"/>
  <c r="M1381" i="20"/>
  <c r="M1383" i="20"/>
  <c r="M1385" i="20"/>
  <c r="M1387" i="20"/>
  <c r="M1389" i="20"/>
  <c r="M1391" i="20"/>
  <c r="M1393" i="20"/>
  <c r="M1395" i="20"/>
  <c r="M1397" i="20"/>
  <c r="M1399" i="20"/>
  <c r="M1401" i="20"/>
  <c r="M1403" i="20"/>
  <c r="M1405" i="20"/>
  <c r="M1407" i="20"/>
  <c r="M1409" i="20"/>
  <c r="M1411" i="20"/>
  <c r="M1413" i="20"/>
  <c r="M1415" i="20"/>
  <c r="M1417" i="20"/>
  <c r="M1419" i="20"/>
  <c r="M1421" i="20"/>
  <c r="M1423" i="20"/>
  <c r="M1425" i="20"/>
  <c r="M1427" i="20"/>
  <c r="M1429" i="20"/>
  <c r="M1431" i="20"/>
  <c r="M1433" i="20"/>
  <c r="M1435" i="20"/>
  <c r="M1437" i="20"/>
  <c r="M1439" i="20"/>
  <c r="M1441" i="20"/>
  <c r="M1443" i="20"/>
  <c r="M1445" i="20"/>
  <c r="M1447" i="20"/>
  <c r="M1449" i="20"/>
  <c r="M1451" i="20"/>
  <c r="M1453" i="20"/>
  <c r="M1455" i="20"/>
  <c r="M1457" i="20"/>
  <c r="M1459" i="20"/>
  <c r="M1461" i="20"/>
  <c r="M1463" i="20"/>
  <c r="M1465" i="20"/>
  <c r="M1467" i="20"/>
  <c r="M1469" i="20"/>
  <c r="M1471" i="20"/>
  <c r="M1473" i="20"/>
  <c r="M1475" i="20"/>
  <c r="M1477" i="20"/>
  <c r="M1479" i="20"/>
  <c r="M1481" i="20"/>
  <c r="M1483" i="20"/>
  <c r="M1485" i="20"/>
  <c r="M1487" i="20"/>
  <c r="M1489" i="20"/>
  <c r="M1491" i="20"/>
  <c r="M1493" i="20"/>
  <c r="M1495" i="20"/>
  <c r="M1497" i="20"/>
  <c r="M1499" i="20"/>
  <c r="M1501" i="20"/>
  <c r="M1503" i="20"/>
  <c r="M1505" i="20"/>
  <c r="M1507" i="20"/>
  <c r="M1509" i="20"/>
  <c r="M1511" i="20"/>
  <c r="M1513" i="20"/>
  <c r="M1515" i="20"/>
  <c r="M1517" i="20"/>
  <c r="M1519" i="20"/>
  <c r="M1521" i="20"/>
  <c r="M1523" i="20"/>
  <c r="M1525" i="20"/>
  <c r="M1527" i="20"/>
  <c r="M1529" i="20"/>
  <c r="M1531" i="20"/>
  <c r="M1533" i="20"/>
  <c r="M1535" i="20"/>
  <c r="M1537" i="20"/>
  <c r="M1539" i="20"/>
  <c r="M1541" i="20"/>
  <c r="M1543" i="20"/>
  <c r="M1545" i="20"/>
  <c r="M1547" i="20"/>
  <c r="M1549" i="20"/>
  <c r="M1551" i="20"/>
  <c r="M1553" i="20"/>
  <c r="M1555" i="20"/>
  <c r="M1557" i="20"/>
  <c r="M1559" i="20"/>
  <c r="M1561" i="20"/>
  <c r="M1563" i="20"/>
  <c r="M1565" i="20"/>
  <c r="M1567" i="20"/>
  <c r="M1569" i="20"/>
  <c r="M1571" i="20"/>
  <c r="M1573" i="20"/>
  <c r="M1575" i="20"/>
  <c r="M1577" i="20"/>
  <c r="M1579" i="20"/>
  <c r="M1581" i="20"/>
  <c r="M1583" i="20"/>
  <c r="M1585" i="20"/>
  <c r="M1587" i="20"/>
  <c r="M1589" i="20"/>
  <c r="M1591" i="20"/>
  <c r="M1593" i="20"/>
  <c r="M1595" i="20"/>
  <c r="M1597" i="20"/>
  <c r="M1599" i="20"/>
  <c r="M1601" i="20"/>
  <c r="M1603" i="20"/>
  <c r="M1606" i="20"/>
  <c r="M1609" i="20"/>
  <c r="M1612" i="20"/>
  <c r="M1615" i="20"/>
  <c r="M1618" i="20"/>
  <c r="M1621" i="20"/>
  <c r="M1624" i="20"/>
  <c r="M1627" i="20"/>
  <c r="M1630" i="20"/>
  <c r="M1633" i="20"/>
  <c r="M1636" i="20"/>
  <c r="M1638" i="20"/>
  <c r="M1640" i="20"/>
  <c r="M1642" i="20"/>
  <c r="M1644" i="20"/>
  <c r="M1646" i="20"/>
  <c r="M1648" i="20"/>
  <c r="M1650" i="20"/>
  <c r="M1652" i="20"/>
  <c r="M1654" i="20"/>
  <c r="M1656" i="20"/>
  <c r="M1658" i="20"/>
  <c r="M1660" i="20"/>
  <c r="M1662" i="20"/>
  <c r="M1664" i="20"/>
  <c r="M1666" i="20"/>
  <c r="M1668" i="20"/>
  <c r="M1670" i="20"/>
  <c r="M1672" i="20"/>
  <c r="M1674" i="20"/>
  <c r="M1676" i="20"/>
  <c r="M1678" i="20"/>
  <c r="M1680" i="20"/>
  <c r="M1682" i="20"/>
  <c r="M1684" i="20"/>
  <c r="M1686" i="20"/>
  <c r="M1688" i="20"/>
  <c r="M1690" i="20"/>
  <c r="M1692" i="20"/>
  <c r="M1694" i="20"/>
  <c r="M1696" i="20"/>
  <c r="M1698" i="20"/>
  <c r="M1700" i="20"/>
  <c r="M1702" i="20"/>
  <c r="M1704" i="20"/>
  <c r="M1706" i="20"/>
  <c r="M1708" i="20"/>
  <c r="M1710" i="20"/>
  <c r="M1712" i="20"/>
  <c r="M1714" i="20"/>
  <c r="M1716" i="20"/>
  <c r="M1718" i="20"/>
  <c r="M1720" i="20"/>
  <c r="M1722" i="20"/>
  <c r="M1724" i="20"/>
  <c r="M1726" i="20"/>
  <c r="M1728" i="20"/>
  <c r="M1730" i="20"/>
  <c r="M1732" i="20"/>
  <c r="M1734" i="20"/>
  <c r="M1736" i="20"/>
  <c r="M1738" i="20"/>
  <c r="M1740" i="20"/>
  <c r="M1742" i="20"/>
  <c r="M1744" i="20"/>
  <c r="M1746" i="20"/>
  <c r="M1748" i="20"/>
  <c r="M1750" i="20"/>
  <c r="M1752" i="20"/>
  <c r="M1754" i="20"/>
  <c r="M1756" i="20"/>
  <c r="M1758" i="20"/>
  <c r="M1760" i="20"/>
  <c r="M1762" i="20"/>
  <c r="M1764" i="20"/>
  <c r="M1766" i="20"/>
  <c r="M1768" i="20"/>
  <c r="M1770" i="20"/>
  <c r="M1772" i="20"/>
  <c r="M1774" i="20"/>
  <c r="M1776" i="20"/>
  <c r="M1778" i="20"/>
  <c r="M1780" i="20"/>
  <c r="M1782" i="20"/>
  <c r="M1784" i="20"/>
  <c r="M1786" i="20"/>
  <c r="M1788" i="20"/>
  <c r="M1790" i="20"/>
  <c r="M1792" i="20"/>
  <c r="M1794" i="20"/>
  <c r="M1796" i="20"/>
  <c r="M1798" i="20"/>
  <c r="M1800" i="20"/>
  <c r="M1802" i="20"/>
  <c r="M1804" i="20"/>
  <c r="M1806" i="20"/>
  <c r="M1808" i="20"/>
  <c r="M1810" i="20"/>
  <c r="M1812" i="20"/>
  <c r="M1814" i="20"/>
  <c r="M1816" i="20"/>
  <c r="M1818" i="20"/>
  <c r="M1820" i="20"/>
  <c r="M1822" i="20"/>
  <c r="M1824" i="20"/>
  <c r="M1826" i="20"/>
  <c r="M1828" i="20"/>
  <c r="M1830" i="20"/>
  <c r="M1832" i="20"/>
  <c r="M1834" i="20"/>
  <c r="M1836" i="20"/>
  <c r="M1838" i="20"/>
  <c r="M1840" i="20"/>
  <c r="M1842" i="20"/>
  <c r="M1844" i="20"/>
  <c r="M1846" i="20"/>
  <c r="M1848" i="20"/>
  <c r="M1850" i="20"/>
  <c r="M1852" i="20"/>
  <c r="M1854" i="20"/>
  <c r="M1856" i="20"/>
  <c r="M1858" i="20"/>
  <c r="M1860" i="20"/>
  <c r="M1862" i="20"/>
  <c r="M1864" i="20"/>
  <c r="M1866" i="20"/>
  <c r="M1868" i="20"/>
  <c r="M1870" i="20"/>
  <c r="M1872" i="20"/>
  <c r="M1874" i="20"/>
  <c r="M1876" i="20"/>
  <c r="M1878" i="20"/>
  <c r="M1880" i="20"/>
  <c r="M1882" i="20"/>
  <c r="M1884" i="20"/>
  <c r="M1886" i="20"/>
  <c r="M1888" i="20"/>
  <c r="M1890" i="20"/>
  <c r="M1892" i="20"/>
  <c r="M1894" i="20"/>
  <c r="M1896" i="20"/>
  <c r="M1898" i="20"/>
  <c r="M1900" i="20"/>
  <c r="M1902" i="20"/>
  <c r="M1904" i="20"/>
  <c r="M1906" i="20"/>
  <c r="M1908" i="20"/>
  <c r="M1910" i="20"/>
  <c r="M1912" i="20"/>
  <c r="M1914" i="20"/>
  <c r="M1916" i="20"/>
  <c r="M1918" i="20"/>
  <c r="M1920" i="20"/>
  <c r="M1922" i="20"/>
  <c r="M1924" i="20"/>
  <c r="M1926" i="20"/>
  <c r="M1928" i="20"/>
  <c r="M1930" i="20"/>
  <c r="M1932" i="20"/>
  <c r="M1934" i="20"/>
  <c r="M1936" i="20"/>
  <c r="M1938" i="20"/>
  <c r="M1940" i="20"/>
  <c r="M1942" i="20"/>
  <c r="M1944" i="20"/>
  <c r="M1946" i="20"/>
  <c r="M1948" i="20"/>
  <c r="M1950" i="20"/>
  <c r="M1952" i="20"/>
  <c r="M1954" i="20"/>
  <c r="M1956" i="20"/>
  <c r="M1958" i="20"/>
  <c r="M1960" i="20"/>
  <c r="M1962" i="20"/>
  <c r="M1964" i="20"/>
  <c r="M1966" i="20"/>
  <c r="M1968" i="20"/>
  <c r="M1970" i="20"/>
  <c r="M1972" i="20"/>
  <c r="M1974" i="20"/>
  <c r="M1976" i="20"/>
  <c r="M1978" i="20"/>
  <c r="M1980" i="20"/>
  <c r="M1982" i="20"/>
  <c r="M1984" i="20"/>
  <c r="M1986" i="20"/>
  <c r="M1988" i="20"/>
  <c r="M1990" i="20"/>
  <c r="M1992" i="20"/>
  <c r="M1994" i="20"/>
  <c r="M1996" i="20"/>
  <c r="M1998" i="20"/>
  <c r="M2000" i="20"/>
  <c r="M2002" i="20"/>
  <c r="M2004" i="20"/>
  <c r="M2006" i="20"/>
  <c r="M2008" i="20"/>
  <c r="M2010" i="20"/>
  <c r="M2012" i="20"/>
  <c r="M2014" i="20"/>
  <c r="M2016" i="20"/>
  <c r="M2018" i="20"/>
  <c r="M2020" i="20"/>
  <c r="M2022" i="20"/>
  <c r="M2024" i="20"/>
  <c r="M2026" i="20"/>
  <c r="M2028" i="20"/>
  <c r="M2030" i="20"/>
  <c r="M2032" i="20"/>
  <c r="M2034" i="20"/>
  <c r="M2036" i="20"/>
  <c r="M2038" i="20"/>
  <c r="M2040" i="20"/>
  <c r="M2042" i="20"/>
  <c r="M2044" i="20"/>
  <c r="M2046" i="20"/>
  <c r="M2048" i="20"/>
  <c r="M2050" i="20"/>
  <c r="M2052" i="20"/>
  <c r="M2054" i="20"/>
  <c r="M2056" i="20"/>
  <c r="M2058" i="20"/>
  <c r="M2060" i="20"/>
  <c r="M2062" i="20"/>
  <c r="M2064" i="20"/>
  <c r="M2066" i="20"/>
  <c r="M2068" i="20"/>
  <c r="M2070" i="20"/>
  <c r="M2072" i="20"/>
  <c r="M2074" i="20"/>
  <c r="M2076" i="20"/>
  <c r="M2078" i="20"/>
  <c r="M2080" i="20"/>
  <c r="M2082" i="20"/>
  <c r="M2084" i="20"/>
  <c r="M2086" i="20"/>
  <c r="M2088" i="20"/>
  <c r="M2090" i="20"/>
  <c r="M2092" i="20"/>
  <c r="M2094" i="20"/>
  <c r="M2096" i="20"/>
  <c r="M2098" i="20"/>
  <c r="M2100" i="20"/>
  <c r="M2102" i="20"/>
  <c r="M2104" i="20"/>
  <c r="M2106" i="20"/>
  <c r="M2108" i="20"/>
  <c r="M2110" i="20"/>
  <c r="M2112" i="20"/>
  <c r="M2114" i="20"/>
  <c r="M2116" i="20"/>
  <c r="M2118" i="20"/>
  <c r="M2120" i="20"/>
  <c r="M2122" i="20"/>
  <c r="M2124" i="20"/>
  <c r="M2126" i="20"/>
  <c r="M2128" i="20"/>
  <c r="M2130" i="20"/>
  <c r="M2132" i="20"/>
  <c r="M2134" i="20"/>
  <c r="M2136" i="20"/>
  <c r="M2138" i="20"/>
  <c r="M2140" i="20"/>
  <c r="M2142" i="20"/>
  <c r="M2144" i="20"/>
  <c r="M2146" i="20"/>
  <c r="M2148" i="20"/>
  <c r="M2151" i="20"/>
  <c r="M2154" i="20"/>
  <c r="M2157" i="20"/>
  <c r="M2160" i="20"/>
  <c r="M2163" i="20"/>
  <c r="M2166" i="20"/>
  <c r="M2169" i="20"/>
  <c r="M2172" i="20"/>
  <c r="M2175" i="20"/>
  <c r="M2178" i="20"/>
  <c r="M2181" i="20"/>
  <c r="M2183" i="20"/>
  <c r="M2185" i="20"/>
  <c r="M2187" i="20"/>
  <c r="M2189" i="20"/>
  <c r="M2191" i="20"/>
  <c r="M2193" i="20"/>
  <c r="M2195" i="20"/>
  <c r="M2197" i="20"/>
  <c r="M2199" i="20"/>
  <c r="M2201" i="20"/>
  <c r="M2203" i="20"/>
  <c r="M2205" i="20"/>
  <c r="M2207" i="20"/>
  <c r="M2209" i="20"/>
  <c r="M2211" i="20"/>
  <c r="M2213" i="20"/>
  <c r="M2215" i="20"/>
  <c r="M2217" i="20"/>
  <c r="M2219" i="20"/>
  <c r="M2221" i="20"/>
  <c r="M2223" i="20"/>
  <c r="M2225" i="20"/>
  <c r="M2227" i="20"/>
  <c r="M2229" i="20"/>
  <c r="M2231" i="20"/>
  <c r="M2233" i="20"/>
  <c r="M2235" i="20"/>
  <c r="M2237" i="20"/>
  <c r="M2239" i="20"/>
  <c r="M2241" i="20"/>
  <c r="M2243" i="20"/>
  <c r="M2245" i="20"/>
  <c r="M2247" i="20"/>
  <c r="M2249" i="20"/>
  <c r="M2251" i="20"/>
  <c r="M2253" i="20"/>
  <c r="M2255" i="20"/>
  <c r="M2257" i="20"/>
  <c r="M2259" i="20"/>
  <c r="M2261" i="20"/>
  <c r="M2263" i="20"/>
  <c r="M2265" i="20"/>
  <c r="M2267" i="20"/>
  <c r="M2269" i="20"/>
  <c r="M2271" i="20"/>
  <c r="M2273" i="20"/>
  <c r="M2275" i="20"/>
  <c r="M2277" i="20"/>
  <c r="M2279" i="20"/>
  <c r="M2281" i="20"/>
  <c r="M2283" i="20"/>
  <c r="M2285" i="20"/>
  <c r="M2287" i="20"/>
  <c r="M2289" i="20"/>
  <c r="M2291" i="20"/>
  <c r="M2293" i="20"/>
  <c r="M2295" i="20"/>
  <c r="M2297" i="20"/>
  <c r="M2299" i="20"/>
  <c r="M2301" i="20"/>
  <c r="M2303" i="20"/>
  <c r="M2305" i="20"/>
  <c r="M2307" i="20"/>
  <c r="M2309" i="20"/>
  <c r="M2311" i="20"/>
  <c r="M2313" i="20"/>
  <c r="M2315" i="20"/>
  <c r="M2317" i="20"/>
  <c r="M2319" i="20"/>
  <c r="M2321" i="20"/>
  <c r="M2323" i="20"/>
  <c r="M2325" i="20"/>
  <c r="M2327" i="20"/>
  <c r="M2329" i="20"/>
  <c r="M2331" i="20"/>
  <c r="M2333" i="20"/>
  <c r="M2335" i="20"/>
  <c r="M2337" i="20"/>
  <c r="M2339" i="20"/>
  <c r="M2341" i="20"/>
  <c r="M2343" i="20"/>
  <c r="M2345" i="20"/>
  <c r="M2347" i="20"/>
  <c r="M2349" i="20"/>
  <c r="M2351" i="20"/>
  <c r="M2353" i="20"/>
  <c r="M2355" i="20"/>
  <c r="M2357" i="20"/>
  <c r="M2359" i="20"/>
  <c r="M2361" i="20"/>
  <c r="M2363" i="20"/>
  <c r="M2365" i="20"/>
  <c r="M2367" i="20"/>
  <c r="M2369" i="20"/>
  <c r="M2371" i="20"/>
  <c r="M2373" i="20"/>
  <c r="M2375" i="20"/>
  <c r="M2377" i="20"/>
  <c r="M2379" i="20"/>
  <c r="M2381" i="20"/>
  <c r="M2383" i="20"/>
  <c r="M2385" i="20"/>
  <c r="M2387" i="20"/>
  <c r="M2389" i="20"/>
  <c r="M2391" i="20"/>
  <c r="M2393" i="20"/>
  <c r="M2395" i="20"/>
  <c r="M2397" i="20"/>
  <c r="M2399" i="20"/>
  <c r="M2401" i="20"/>
  <c r="M2403" i="20"/>
  <c r="M2405" i="20"/>
  <c r="M2407" i="20"/>
  <c r="M2409" i="20"/>
  <c r="M2411" i="20"/>
  <c r="M2413" i="20"/>
  <c r="M2415" i="20"/>
  <c r="M2417" i="20"/>
  <c r="M2419" i="20"/>
  <c r="M2421" i="20"/>
  <c r="M2423" i="20"/>
  <c r="M2425" i="20"/>
  <c r="M2427" i="20"/>
  <c r="M2429" i="20"/>
  <c r="M2431" i="20"/>
  <c r="M2433" i="20"/>
  <c r="M2435" i="20"/>
  <c r="M2437" i="20"/>
  <c r="M2439" i="20"/>
  <c r="M2441" i="20"/>
  <c r="M2443" i="20"/>
  <c r="M2445" i="20"/>
  <c r="M2447" i="20"/>
  <c r="M2449" i="20"/>
  <c r="M2451" i="20"/>
  <c r="M2453" i="20"/>
  <c r="M2455" i="20"/>
  <c r="M2457" i="20"/>
  <c r="M2459" i="20"/>
  <c r="M2461" i="20"/>
  <c r="M2463" i="20"/>
  <c r="M2465" i="20"/>
  <c r="M2467" i="20"/>
  <c r="M2469" i="20"/>
  <c r="M2471" i="20"/>
  <c r="M2473" i="20"/>
  <c r="M2475" i="20"/>
  <c r="M2477" i="20"/>
  <c r="M2479" i="20"/>
  <c r="M2481" i="20"/>
  <c r="M2483" i="20"/>
  <c r="M2485" i="20"/>
  <c r="M2487" i="20"/>
  <c r="M2489" i="20"/>
  <c r="M2491" i="20"/>
  <c r="M2493" i="20"/>
  <c r="M2495" i="20"/>
  <c r="M2497" i="20"/>
  <c r="M2499" i="20"/>
  <c r="M2501" i="20"/>
  <c r="M2503" i="20"/>
  <c r="M2505" i="20"/>
  <c r="M2507" i="20"/>
  <c r="M2509" i="20"/>
  <c r="M2511" i="20"/>
  <c r="M2513" i="20"/>
  <c r="M2515" i="20"/>
  <c r="M2517" i="20"/>
  <c r="M2519" i="20"/>
  <c r="M2521" i="20"/>
  <c r="M2523" i="20"/>
  <c r="M2525" i="20"/>
  <c r="M2527" i="20"/>
  <c r="M2529" i="20"/>
  <c r="M2531" i="20"/>
  <c r="M2533" i="20"/>
  <c r="M2535" i="20"/>
  <c r="M2537" i="20"/>
  <c r="M2539" i="20"/>
  <c r="M2541" i="20"/>
  <c r="M2543" i="20"/>
  <c r="M2545" i="20"/>
  <c r="M2547" i="20"/>
  <c r="M2549" i="20"/>
  <c r="M2551" i="20"/>
  <c r="M2553" i="20"/>
  <c r="M2555" i="20"/>
  <c r="M2557" i="20"/>
  <c r="M2559" i="20"/>
  <c r="M2561" i="20"/>
  <c r="M2563" i="20"/>
  <c r="M2565" i="20"/>
  <c r="M2567" i="20"/>
  <c r="M2569" i="20"/>
  <c r="M2571" i="20"/>
  <c r="M2573" i="20"/>
  <c r="M2575" i="20"/>
  <c r="M2577" i="20"/>
  <c r="M2579" i="20"/>
  <c r="M2581" i="20"/>
  <c r="M2583" i="20"/>
  <c r="M2585" i="20"/>
  <c r="M2587" i="20"/>
  <c r="M2589" i="20"/>
  <c r="M2591" i="20"/>
  <c r="M2593" i="20"/>
  <c r="M2595" i="20"/>
  <c r="M2597" i="20"/>
  <c r="M2599" i="20"/>
  <c r="M2601" i="20"/>
  <c r="M2603" i="20"/>
  <c r="M2605" i="20"/>
  <c r="M2607" i="20"/>
  <c r="M2609" i="20"/>
  <c r="M2611" i="20"/>
  <c r="M2613" i="20"/>
  <c r="M2615" i="20"/>
  <c r="M2617" i="20"/>
  <c r="M2619" i="20"/>
  <c r="M2621" i="20"/>
  <c r="M2623" i="20"/>
  <c r="M2625" i="20"/>
  <c r="M2627" i="20"/>
  <c r="M2629" i="20"/>
  <c r="M2631" i="20"/>
  <c r="M2633" i="20"/>
  <c r="M2635" i="20"/>
  <c r="M2637" i="20"/>
  <c r="M2639" i="20"/>
  <c r="M2641" i="20"/>
  <c r="M2643" i="20"/>
  <c r="M2645" i="20"/>
  <c r="M2647" i="20"/>
  <c r="M2649" i="20"/>
  <c r="M2651" i="20"/>
  <c r="M2653" i="20"/>
  <c r="M2655" i="20"/>
  <c r="M2657" i="20"/>
  <c r="M2659" i="20"/>
  <c r="M2661" i="20"/>
  <c r="M2663" i="20"/>
  <c r="M2665" i="20"/>
  <c r="M2667" i="20"/>
  <c r="M2669" i="20"/>
  <c r="M2671" i="20"/>
  <c r="M2673" i="20"/>
  <c r="M2675" i="20"/>
  <c r="M2677" i="20"/>
  <c r="M2679" i="20"/>
  <c r="M2681" i="20"/>
  <c r="M2683" i="20"/>
  <c r="M2685" i="20"/>
  <c r="M2687" i="20"/>
  <c r="M2689" i="20"/>
  <c r="M2691" i="20"/>
  <c r="M2693" i="20"/>
  <c r="M2695" i="20"/>
  <c r="M2697" i="20"/>
  <c r="M2699" i="20"/>
  <c r="M2701" i="20"/>
  <c r="M2703" i="20"/>
  <c r="M2705" i="20"/>
  <c r="M2707" i="20"/>
  <c r="M2709" i="20"/>
  <c r="M2711" i="20"/>
  <c r="M2713" i="20"/>
  <c r="M2715" i="20"/>
  <c r="M2717" i="20"/>
  <c r="M2719" i="20"/>
  <c r="M2721" i="20"/>
  <c r="M2723" i="20"/>
  <c r="M2725" i="20"/>
  <c r="M2727" i="20"/>
  <c r="M2729" i="20"/>
  <c r="M2731" i="20"/>
  <c r="M2733" i="20"/>
  <c r="M2735" i="20"/>
  <c r="M2737" i="20"/>
  <c r="M2739" i="20"/>
  <c r="M2741" i="20"/>
  <c r="M2743" i="20"/>
  <c r="M2745" i="20"/>
  <c r="M2" i="20"/>
  <c r="M4" i="20"/>
  <c r="M6" i="20"/>
  <c r="M8" i="20"/>
  <c r="M10" i="20"/>
  <c r="M12" i="20"/>
  <c r="M14" i="20"/>
  <c r="M16" i="20"/>
  <c r="M18" i="20"/>
  <c r="M20" i="20"/>
  <c r="M22" i="20"/>
  <c r="M24" i="20"/>
  <c r="M26" i="20"/>
  <c r="M28" i="20"/>
  <c r="M30" i="20"/>
  <c r="M32" i="20"/>
  <c r="M34" i="20"/>
  <c r="M36" i="20"/>
  <c r="M38" i="20"/>
  <c r="M40" i="20"/>
  <c r="M42" i="20"/>
  <c r="M44" i="20"/>
  <c r="M46" i="20"/>
  <c r="M48" i="20"/>
  <c r="M50" i="20"/>
  <c r="M52" i="20"/>
  <c r="M54" i="20"/>
  <c r="M56" i="20"/>
  <c r="M58" i="20"/>
  <c r="M60" i="20"/>
  <c r="M62" i="20"/>
  <c r="M64" i="20"/>
  <c r="M66" i="20"/>
  <c r="M68" i="20"/>
  <c r="M70" i="20"/>
  <c r="M72" i="20"/>
  <c r="M74" i="20"/>
  <c r="M76" i="20"/>
  <c r="M78" i="20"/>
  <c r="M80" i="20"/>
  <c r="M82" i="20"/>
  <c r="M84" i="20"/>
  <c r="M86" i="20"/>
  <c r="M88" i="20"/>
  <c r="M90" i="20"/>
  <c r="M92" i="20"/>
  <c r="M94" i="20"/>
  <c r="M96" i="20"/>
  <c r="M98" i="20"/>
  <c r="M100" i="20"/>
  <c r="M102" i="20"/>
  <c r="M104" i="20"/>
  <c r="M106" i="20"/>
  <c r="M108" i="20"/>
  <c r="M110" i="20"/>
  <c r="M112" i="20"/>
  <c r="M114" i="20"/>
  <c r="M116" i="20"/>
  <c r="M118" i="20"/>
  <c r="M120" i="20"/>
  <c r="M122" i="20"/>
  <c r="M124" i="20"/>
  <c r="M126" i="20"/>
  <c r="M128" i="20"/>
  <c r="M130" i="20"/>
  <c r="M132" i="20"/>
  <c r="M134" i="20"/>
  <c r="M136" i="20"/>
  <c r="M138" i="20"/>
  <c r="M140" i="20"/>
  <c r="M142" i="20"/>
  <c r="M144" i="20"/>
  <c r="M146" i="20"/>
  <c r="M148" i="20"/>
  <c r="M150" i="20"/>
  <c r="M152" i="20"/>
  <c r="M154" i="20"/>
  <c r="M156" i="20"/>
  <c r="M158" i="20"/>
  <c r="M160" i="20"/>
  <c r="M162" i="20"/>
  <c r="M164" i="20"/>
  <c r="M166" i="20"/>
  <c r="M168" i="20"/>
  <c r="M170" i="20"/>
  <c r="M172" i="20"/>
  <c r="M174" i="20"/>
  <c r="M176" i="20"/>
  <c r="M178" i="20"/>
  <c r="M180" i="20"/>
  <c r="M182" i="20"/>
  <c r="M184" i="20"/>
  <c r="M186" i="20"/>
  <c r="M188" i="20"/>
  <c r="M190" i="20"/>
  <c r="M192" i="20"/>
  <c r="M194" i="20"/>
  <c r="M196" i="20"/>
  <c r="M198" i="20"/>
  <c r="M200" i="20"/>
  <c r="M202" i="20"/>
  <c r="M204" i="20"/>
  <c r="M206" i="20"/>
  <c r="M208" i="20"/>
  <c r="M210" i="20"/>
  <c r="M212" i="20"/>
  <c r="M214" i="20"/>
  <c r="M216" i="20"/>
  <c r="M218" i="20"/>
  <c r="M220" i="20"/>
  <c r="M222" i="20"/>
  <c r="M224" i="20"/>
  <c r="M226" i="20"/>
  <c r="M228" i="20"/>
  <c r="M230" i="20"/>
  <c r="M232" i="20"/>
  <c r="M234" i="20"/>
  <c r="M236" i="20"/>
  <c r="M238" i="20"/>
  <c r="M240" i="20"/>
  <c r="M242" i="20"/>
  <c r="M244" i="20"/>
  <c r="M246" i="20"/>
  <c r="M248" i="20"/>
  <c r="M250" i="20"/>
  <c r="M252" i="20"/>
  <c r="M254" i="20"/>
  <c r="M256" i="20"/>
  <c r="M258" i="20"/>
  <c r="M260" i="20"/>
  <c r="M262" i="20"/>
  <c r="M264" i="20"/>
  <c r="M266" i="20"/>
  <c r="M268" i="20"/>
  <c r="M270" i="20"/>
  <c r="M272" i="20"/>
  <c r="M274" i="20"/>
  <c r="M276" i="20"/>
  <c r="M278" i="20"/>
  <c r="M280" i="20"/>
  <c r="M282" i="20"/>
  <c r="M284" i="20"/>
  <c r="M286" i="20"/>
  <c r="M288" i="20"/>
  <c r="M290" i="20"/>
  <c r="M292" i="20"/>
  <c r="M294" i="20"/>
  <c r="M296" i="20"/>
  <c r="M298" i="20"/>
  <c r="M300" i="20"/>
  <c r="M302" i="20"/>
  <c r="M304" i="20"/>
  <c r="M306" i="20"/>
  <c r="M308" i="20"/>
  <c r="M310" i="20"/>
  <c r="M312" i="20"/>
  <c r="M314" i="20"/>
  <c r="M316" i="20"/>
  <c r="M318" i="20"/>
  <c r="M320" i="20"/>
  <c r="M322" i="20"/>
  <c r="M324" i="20"/>
  <c r="M326" i="20"/>
  <c r="M328" i="20"/>
  <c r="M330" i="20"/>
  <c r="M332" i="20"/>
  <c r="M334" i="20"/>
  <c r="M336" i="20"/>
  <c r="M338" i="20"/>
  <c r="M340" i="20"/>
  <c r="M342" i="20"/>
  <c r="M344" i="20"/>
  <c r="M346" i="20"/>
  <c r="M348" i="20"/>
  <c r="M350" i="20"/>
  <c r="M352" i="20"/>
  <c r="M354" i="20"/>
  <c r="M356" i="20"/>
  <c r="M358" i="20"/>
  <c r="M360" i="20"/>
  <c r="M362" i="20"/>
  <c r="M364" i="20"/>
  <c r="M366" i="20"/>
  <c r="M368" i="20"/>
  <c r="M370" i="20"/>
  <c r="M372" i="20"/>
  <c r="M374" i="20"/>
  <c r="M376" i="20"/>
  <c r="M378" i="20"/>
  <c r="M380" i="20"/>
  <c r="M382" i="20"/>
  <c r="M384" i="20"/>
  <c r="M386" i="20"/>
  <c r="M388" i="20"/>
  <c r="M390" i="20"/>
  <c r="M392" i="20"/>
  <c r="M394" i="20"/>
  <c r="M396" i="20"/>
  <c r="M398" i="20"/>
  <c r="M400" i="20"/>
  <c r="M402" i="20"/>
  <c r="M404" i="20"/>
  <c r="M406" i="20"/>
  <c r="M408" i="20"/>
  <c r="M410" i="20"/>
  <c r="M412" i="20"/>
  <c r="M414" i="20"/>
  <c r="M416" i="20"/>
  <c r="M418" i="20"/>
  <c r="M420" i="20"/>
  <c r="M422" i="20"/>
  <c r="M424" i="20"/>
  <c r="M426" i="20"/>
  <c r="M428" i="20"/>
  <c r="M430" i="20"/>
  <c r="M432" i="20"/>
  <c r="M434" i="20"/>
  <c r="M436" i="20"/>
  <c r="M438" i="20"/>
  <c r="M440" i="20"/>
  <c r="M442" i="20"/>
  <c r="M444" i="20"/>
  <c r="M446" i="20"/>
  <c r="M448" i="20"/>
  <c r="M450" i="20"/>
  <c r="M452" i="20"/>
  <c r="M454" i="20"/>
  <c r="M456" i="20"/>
  <c r="M458" i="20"/>
  <c r="M460" i="20"/>
  <c r="M462" i="20"/>
  <c r="M464" i="20"/>
  <c r="M466" i="20"/>
  <c r="M468" i="20"/>
  <c r="M470" i="20"/>
  <c r="M472" i="20"/>
  <c r="M474" i="20"/>
  <c r="M476" i="20"/>
  <c r="M478" i="20"/>
  <c r="M480" i="20"/>
  <c r="M482" i="20"/>
  <c r="M484" i="20"/>
  <c r="M486" i="20"/>
  <c r="M488" i="20"/>
  <c r="M490" i="20"/>
  <c r="M492" i="20"/>
  <c r="M494" i="20"/>
  <c r="M496" i="20"/>
  <c r="M498" i="20"/>
  <c r="M500" i="20"/>
  <c r="M502" i="20"/>
  <c r="M504" i="20"/>
  <c r="M506" i="20"/>
  <c r="M508" i="20"/>
  <c r="M510" i="20"/>
  <c r="M512" i="20"/>
  <c r="M514" i="20"/>
  <c r="M517" i="20"/>
  <c r="M520" i="20"/>
  <c r="M523" i="20"/>
  <c r="M526" i="20"/>
  <c r="M529" i="20"/>
  <c r="M532" i="20"/>
  <c r="M535" i="20"/>
  <c r="M538" i="20"/>
  <c r="M541" i="20"/>
  <c r="M544" i="20"/>
  <c r="M547" i="20"/>
  <c r="M549" i="20"/>
  <c r="M551" i="20"/>
  <c r="M553" i="20"/>
  <c r="M555" i="20"/>
  <c r="M557" i="20"/>
  <c r="M559" i="20"/>
  <c r="M561" i="20"/>
  <c r="M563" i="20"/>
  <c r="M565" i="20"/>
  <c r="M567" i="20"/>
  <c r="M569" i="20"/>
  <c r="M571" i="20"/>
  <c r="M573" i="20"/>
  <c r="M575" i="20"/>
  <c r="M577" i="20"/>
  <c r="M579" i="20"/>
  <c r="M581" i="20"/>
  <c r="M583" i="20"/>
  <c r="M585" i="20"/>
  <c r="M587" i="20"/>
  <c r="M589" i="20"/>
  <c r="M591" i="20"/>
  <c r="M593" i="20"/>
  <c r="M595" i="20"/>
  <c r="M597" i="20"/>
  <c r="M599" i="20"/>
  <c r="M601" i="20"/>
  <c r="M603" i="20"/>
  <c r="M605" i="20"/>
  <c r="M607" i="20"/>
  <c r="M609" i="20"/>
  <c r="M611" i="20"/>
  <c r="M613" i="20"/>
  <c r="M615" i="20"/>
  <c r="M617" i="20"/>
  <c r="M619" i="20"/>
  <c r="M621" i="20"/>
  <c r="M623" i="20"/>
  <c r="M625" i="20"/>
  <c r="M627" i="20"/>
  <c r="M629" i="20"/>
  <c r="M631" i="20"/>
  <c r="M633" i="20"/>
  <c r="M635" i="20"/>
  <c r="M637" i="20"/>
  <c r="M639" i="20"/>
  <c r="M641" i="20"/>
  <c r="M643" i="20"/>
  <c r="M645" i="20"/>
  <c r="M647" i="20"/>
  <c r="M649" i="20"/>
  <c r="M651" i="20"/>
  <c r="M653" i="20"/>
  <c r="M655" i="20"/>
  <c r="M657" i="20"/>
  <c r="M659" i="20"/>
  <c r="M661" i="20"/>
  <c r="M663" i="20"/>
  <c r="M665" i="20"/>
  <c r="M667" i="20"/>
  <c r="M669" i="20"/>
  <c r="M671" i="20"/>
  <c r="M673" i="20"/>
  <c r="M675" i="20"/>
  <c r="M677" i="20"/>
  <c r="M679" i="20"/>
  <c r="M681" i="20"/>
  <c r="M683" i="20"/>
  <c r="M685" i="20"/>
  <c r="M687" i="20"/>
  <c r="M689" i="20"/>
  <c r="M691" i="20"/>
  <c r="M693" i="20"/>
  <c r="M695" i="20"/>
  <c r="M697" i="20"/>
  <c r="M699" i="20"/>
  <c r="M701" i="20"/>
  <c r="M703" i="20"/>
  <c r="M705" i="20"/>
  <c r="M707" i="20"/>
  <c r="M709" i="20"/>
  <c r="M711" i="20"/>
  <c r="M713" i="20"/>
  <c r="M715" i="20"/>
  <c r="M717" i="20"/>
  <c r="M719" i="20"/>
  <c r="M721" i="20"/>
  <c r="M723" i="20"/>
  <c r="M725" i="20"/>
  <c r="M727" i="20"/>
  <c r="M729" i="20"/>
  <c r="M731" i="20"/>
  <c r="M733" i="20"/>
  <c r="M735" i="20"/>
  <c r="M737" i="20"/>
  <c r="M739" i="20"/>
  <c r="M741" i="20"/>
  <c r="M743" i="20"/>
  <c r="M745" i="20"/>
  <c r="M747" i="20"/>
  <c r="M749" i="20"/>
  <c r="M751" i="20"/>
  <c r="M753" i="20"/>
  <c r="M755" i="20"/>
  <c r="M757" i="20"/>
  <c r="M759" i="20"/>
  <c r="M761" i="20"/>
  <c r="M763" i="20"/>
  <c r="M765" i="20"/>
  <c r="M767" i="20"/>
  <c r="M769" i="20"/>
  <c r="M771" i="20"/>
  <c r="M773" i="20"/>
  <c r="M775" i="20"/>
  <c r="M777" i="20"/>
  <c r="M779" i="20"/>
  <c r="M781" i="20"/>
  <c r="M783" i="20"/>
  <c r="M785" i="20"/>
  <c r="M787" i="20"/>
  <c r="M789" i="20"/>
  <c r="M791" i="20"/>
  <c r="M793" i="20"/>
  <c r="M795" i="20"/>
  <c r="M797" i="20"/>
  <c r="M799" i="20"/>
  <c r="M801" i="20"/>
  <c r="M803" i="20"/>
  <c r="M805" i="20"/>
  <c r="M807" i="20"/>
  <c r="M809" i="20"/>
  <c r="M811" i="20"/>
  <c r="M813" i="20"/>
  <c r="M815" i="20"/>
  <c r="M817" i="20"/>
  <c r="M819" i="20"/>
  <c r="M821" i="20"/>
  <c r="M823" i="20"/>
  <c r="M825" i="20"/>
  <c r="M827" i="20"/>
  <c r="M829" i="20"/>
  <c r="M831" i="20"/>
  <c r="M833" i="20"/>
  <c r="M835" i="20"/>
  <c r="M837" i="20"/>
  <c r="M839" i="20"/>
  <c r="M841" i="20"/>
  <c r="M843" i="20"/>
  <c r="M845" i="20"/>
  <c r="M847" i="20"/>
  <c r="M849" i="20"/>
  <c r="M851" i="20"/>
  <c r="M853" i="20"/>
  <c r="M855" i="20"/>
  <c r="M857" i="20"/>
  <c r="M859" i="20"/>
  <c r="M861" i="20"/>
  <c r="M863" i="20"/>
  <c r="M865" i="20"/>
  <c r="M867" i="20"/>
  <c r="M869" i="20"/>
  <c r="M871" i="20"/>
  <c r="M873" i="20"/>
  <c r="M875" i="20"/>
  <c r="M877" i="20"/>
  <c r="M879" i="20"/>
  <c r="M881" i="20"/>
  <c r="M883" i="20"/>
  <c r="M885" i="20"/>
  <c r="M887" i="20"/>
  <c r="M889" i="20"/>
  <c r="M891" i="20"/>
  <c r="M893" i="20"/>
  <c r="M895" i="20"/>
  <c r="M897" i="20"/>
  <c r="M899" i="20"/>
  <c r="M901" i="20"/>
  <c r="M903" i="20"/>
  <c r="M905" i="20"/>
  <c r="M907" i="20"/>
  <c r="M909" i="20"/>
  <c r="M911" i="20"/>
  <c r="M913" i="20"/>
  <c r="M915" i="20"/>
  <c r="M917" i="20"/>
  <c r="M919" i="20"/>
  <c r="M921" i="20"/>
  <c r="M923" i="20"/>
  <c r="M925" i="20"/>
  <c r="M927" i="20"/>
  <c r="M929" i="20"/>
  <c r="M931" i="20"/>
  <c r="M933" i="20"/>
  <c r="M935" i="20"/>
  <c r="M937" i="20"/>
  <c r="M939" i="20"/>
  <c r="M941" i="20"/>
  <c r="M943" i="20"/>
  <c r="M945" i="20"/>
  <c r="M947" i="20"/>
  <c r="M949" i="20"/>
  <c r="M951" i="20"/>
  <c r="M953" i="20"/>
  <c r="M955" i="20"/>
  <c r="M957" i="20"/>
  <c r="M959" i="20"/>
  <c r="M961" i="20"/>
  <c r="M963" i="20"/>
  <c r="M965" i="20"/>
  <c r="M967" i="20"/>
  <c r="M969" i="20"/>
  <c r="M971" i="20"/>
  <c r="M973" i="20"/>
  <c r="M975" i="20"/>
  <c r="M977" i="20"/>
  <c r="M979" i="20"/>
  <c r="M981" i="20"/>
  <c r="M983" i="20"/>
  <c r="M985" i="20"/>
  <c r="M987" i="20"/>
  <c r="M989" i="20"/>
  <c r="M991" i="20"/>
  <c r="M993" i="20"/>
  <c r="M995" i="20"/>
  <c r="M997" i="20"/>
  <c r="M999" i="20"/>
  <c r="M1001" i="20"/>
  <c r="M1003" i="20"/>
  <c r="M1005" i="20"/>
  <c r="M1007" i="20"/>
  <c r="M1009" i="20"/>
  <c r="M1011" i="20"/>
  <c r="M1013" i="20"/>
  <c r="M1015" i="20"/>
  <c r="M1017" i="20"/>
  <c r="M1019" i="20"/>
  <c r="M1021" i="20"/>
  <c r="M1023" i="20"/>
  <c r="M1025" i="20"/>
  <c r="M1027" i="20"/>
  <c r="M1029" i="20"/>
  <c r="M1031" i="20"/>
  <c r="M1033" i="20"/>
  <c r="M1035" i="20"/>
  <c r="M1037" i="20"/>
  <c r="M1039" i="20"/>
  <c r="M1041" i="20"/>
  <c r="M1043" i="20"/>
  <c r="M1045" i="20"/>
  <c r="M1047" i="20"/>
  <c r="M1049" i="20"/>
  <c r="M1051" i="20"/>
  <c r="M1053" i="20"/>
  <c r="M1055" i="20"/>
  <c r="M1057" i="20"/>
  <c r="M1059" i="20"/>
  <c r="M1062" i="20"/>
  <c r="M1065" i="20"/>
  <c r="M1068" i="20"/>
  <c r="M1071" i="20"/>
  <c r="M1074" i="20"/>
  <c r="M1077" i="20"/>
  <c r="M1080" i="20"/>
  <c r="M1083" i="20"/>
  <c r="M1086" i="20"/>
  <c r="M1089" i="20"/>
  <c r="M1092" i="20"/>
  <c r="M1094" i="20"/>
  <c r="M1096" i="20"/>
  <c r="M1098" i="20"/>
  <c r="M1100" i="20"/>
  <c r="M1102" i="20"/>
  <c r="M1104" i="20"/>
  <c r="M1106" i="20"/>
  <c r="M1108" i="20"/>
  <c r="M1110" i="20"/>
  <c r="M1112" i="20"/>
  <c r="M1114" i="20"/>
  <c r="M1116" i="20"/>
  <c r="M1118" i="20"/>
  <c r="M1120" i="20"/>
  <c r="M1122" i="20"/>
  <c r="M1124" i="20"/>
  <c r="M1126" i="20"/>
  <c r="M1128" i="20"/>
  <c r="M1130" i="20"/>
  <c r="M1132" i="20"/>
  <c r="M1134" i="20"/>
  <c r="M1136" i="20"/>
  <c r="M1138" i="20"/>
  <c r="M1140" i="20"/>
  <c r="M1142" i="20"/>
  <c r="M1144" i="20"/>
  <c r="M1146" i="20"/>
  <c r="M1148" i="20"/>
  <c r="M1150" i="20"/>
  <c r="M1152" i="20"/>
  <c r="M1154" i="20"/>
  <c r="M1156" i="20"/>
  <c r="M1158" i="20"/>
  <c r="M1160" i="20"/>
  <c r="M1162" i="20"/>
  <c r="M1164" i="20"/>
  <c r="M1166" i="20"/>
  <c r="M1168" i="20"/>
  <c r="M1170" i="20"/>
  <c r="M1172" i="20"/>
  <c r="M1174" i="20"/>
  <c r="M1176" i="20"/>
  <c r="M1178" i="20"/>
  <c r="M1180" i="20"/>
  <c r="M1182" i="20"/>
  <c r="M1184" i="20"/>
  <c r="M1186" i="20"/>
  <c r="M1188" i="20"/>
  <c r="M1190" i="20"/>
  <c r="M1192" i="20"/>
  <c r="M1194" i="20"/>
  <c r="M1196" i="20"/>
  <c r="M1198" i="20"/>
  <c r="M1200" i="20"/>
  <c r="M1202" i="20"/>
  <c r="M1204" i="20"/>
  <c r="M1206" i="20"/>
  <c r="M1208" i="20"/>
  <c r="M1210" i="20"/>
  <c r="M1212" i="20"/>
  <c r="M1214" i="20"/>
  <c r="M1216" i="20"/>
  <c r="M1218" i="20"/>
  <c r="M1220" i="20"/>
  <c r="M1222" i="20"/>
  <c r="M1224" i="20"/>
  <c r="M1226" i="20"/>
  <c r="M1228" i="20"/>
  <c r="M1230" i="20"/>
  <c r="M1232" i="20"/>
  <c r="M1234" i="20"/>
  <c r="M1236" i="20"/>
  <c r="M1238" i="20"/>
  <c r="M1240" i="20"/>
  <c r="M1242" i="20"/>
  <c r="M1244" i="20"/>
  <c r="M1246" i="20"/>
  <c r="M1248" i="20"/>
  <c r="M1250" i="20"/>
  <c r="M1252" i="20"/>
  <c r="M1254" i="20"/>
  <c r="M1256" i="20"/>
  <c r="M1258" i="20"/>
  <c r="M1260" i="20"/>
  <c r="M1262" i="20"/>
  <c r="M1264" i="20"/>
  <c r="M1266" i="20"/>
  <c r="M1268" i="20"/>
  <c r="M1270" i="20"/>
  <c r="M1272" i="20"/>
  <c r="M1274" i="20"/>
  <c r="M1276" i="20"/>
  <c r="M1278" i="20"/>
  <c r="M1280" i="20"/>
  <c r="M1282" i="20"/>
  <c r="M1284" i="20"/>
  <c r="M1286" i="20"/>
  <c r="M1288" i="20"/>
  <c r="M1290" i="20"/>
  <c r="M1292" i="20"/>
  <c r="M1294" i="20"/>
  <c r="M1296" i="20"/>
  <c r="M1298" i="20"/>
  <c r="M1300" i="20"/>
  <c r="M1302" i="20"/>
  <c r="M1304" i="20"/>
  <c r="M1306" i="20"/>
  <c r="M1308" i="20"/>
  <c r="M1310" i="20"/>
  <c r="M1312" i="20"/>
  <c r="M1314" i="20"/>
  <c r="M1316" i="20"/>
  <c r="M1318" i="20"/>
  <c r="M1320" i="20"/>
  <c r="M1322" i="20"/>
  <c r="M1324" i="20"/>
  <c r="M1326" i="20"/>
  <c r="M1328" i="20"/>
  <c r="M1330" i="20"/>
  <c r="M1332" i="20"/>
  <c r="M1334" i="20"/>
  <c r="M1336" i="20"/>
  <c r="M1338" i="20"/>
  <c r="M1340" i="20"/>
  <c r="M1342" i="20"/>
  <c r="M1344" i="20"/>
  <c r="M1346" i="20"/>
  <c r="M1348" i="20"/>
  <c r="M1350" i="20"/>
  <c r="M1352" i="20"/>
  <c r="M1354" i="20"/>
  <c r="M1356" i="20"/>
  <c r="M1358" i="20"/>
  <c r="M1360" i="20"/>
  <c r="M1362" i="20"/>
  <c r="M1364" i="20"/>
  <c r="M1366" i="20"/>
  <c r="M1368" i="20"/>
  <c r="M1370" i="20"/>
  <c r="M1372" i="20"/>
  <c r="M1374" i="20"/>
  <c r="M1376" i="20"/>
  <c r="M1378" i="20"/>
  <c r="M1380" i="20"/>
  <c r="M1382" i="20"/>
  <c r="M1384" i="20"/>
  <c r="M1386" i="20"/>
  <c r="M1388" i="20"/>
  <c r="M1390" i="20"/>
  <c r="M1392" i="20"/>
  <c r="M1394" i="20"/>
  <c r="M1396" i="20"/>
  <c r="M1398" i="20"/>
  <c r="M1400" i="20"/>
  <c r="M1402" i="20"/>
  <c r="M1404" i="20"/>
  <c r="M1406" i="20"/>
  <c r="M1408" i="20"/>
  <c r="M1410" i="20"/>
  <c r="M1412" i="20"/>
  <c r="M1414" i="20"/>
  <c r="M1416" i="20"/>
  <c r="M1418" i="20"/>
  <c r="M1420" i="20"/>
  <c r="M1422" i="20"/>
  <c r="M1424" i="20"/>
  <c r="M1426" i="20"/>
  <c r="M1428" i="20"/>
  <c r="M1430" i="20"/>
  <c r="M1432" i="20"/>
  <c r="M1434" i="20"/>
  <c r="M1436" i="20"/>
  <c r="M1438" i="20"/>
  <c r="M1440" i="20"/>
  <c r="M1442" i="20"/>
  <c r="M1444" i="20"/>
  <c r="M1446" i="20"/>
  <c r="M1448" i="20"/>
  <c r="M1450" i="20"/>
  <c r="M1452" i="20"/>
  <c r="M1454" i="20"/>
  <c r="M1456" i="20"/>
  <c r="M1458" i="20"/>
  <c r="M1460" i="20"/>
  <c r="M1462" i="20"/>
  <c r="M1464" i="20"/>
  <c r="M1466" i="20"/>
  <c r="M1468" i="20"/>
  <c r="M1470" i="20"/>
  <c r="M1472" i="20"/>
  <c r="M1474" i="20"/>
  <c r="M1476" i="20"/>
  <c r="M1478" i="20"/>
  <c r="M1480" i="20"/>
  <c r="M1482" i="20"/>
  <c r="M1484" i="20"/>
  <c r="M1486" i="20"/>
  <c r="M1488" i="20"/>
  <c r="M1490" i="20"/>
  <c r="M1492" i="20"/>
  <c r="M1494" i="20"/>
  <c r="M1496" i="20"/>
  <c r="M1498" i="20"/>
  <c r="M1500" i="20"/>
  <c r="M1502" i="20"/>
  <c r="M1504" i="20"/>
  <c r="M1506" i="20"/>
  <c r="M1508" i="20"/>
  <c r="M1510" i="20"/>
  <c r="M1512" i="20"/>
  <c r="M1514" i="20"/>
  <c r="M1516" i="20"/>
  <c r="M1518" i="20"/>
  <c r="M1520" i="20"/>
  <c r="M1522" i="20"/>
  <c r="M1524" i="20"/>
  <c r="M1526" i="20"/>
  <c r="M1528" i="20"/>
  <c r="M1530" i="20"/>
  <c r="M1532" i="20"/>
  <c r="M1534" i="20"/>
  <c r="M1536" i="20"/>
  <c r="M1538" i="20"/>
  <c r="M1540" i="20"/>
  <c r="M1542" i="20"/>
  <c r="M1544" i="20"/>
  <c r="M1546" i="20"/>
  <c r="M1548" i="20"/>
  <c r="M1550" i="20"/>
  <c r="M1552" i="20"/>
  <c r="M1554" i="20"/>
  <c r="M1556" i="20"/>
  <c r="M1558" i="20"/>
  <c r="M1560" i="20"/>
  <c r="M1562" i="20"/>
  <c r="M1564" i="20"/>
  <c r="M1566" i="20"/>
  <c r="M1568" i="20"/>
  <c r="M1570" i="20"/>
  <c r="M1572" i="20"/>
  <c r="M1574" i="20"/>
  <c r="M1576" i="20"/>
  <c r="M1578" i="20"/>
  <c r="M1580" i="20"/>
  <c r="M1582" i="20"/>
  <c r="M1584" i="20"/>
  <c r="M1586" i="20"/>
  <c r="M1588" i="20"/>
  <c r="M1590" i="20"/>
  <c r="M1592" i="20"/>
  <c r="M1594" i="20"/>
  <c r="M1596" i="20"/>
  <c r="M1598" i="20"/>
  <c r="M1600" i="20"/>
  <c r="M1602" i="20"/>
  <c r="M1604" i="20"/>
  <c r="M1607" i="20"/>
  <c r="M1610" i="20"/>
  <c r="M1613" i="20"/>
  <c r="M1616" i="20"/>
  <c r="M1619" i="20"/>
  <c r="M1622" i="20"/>
  <c r="M1625" i="20"/>
  <c r="M1628" i="20"/>
  <c r="M1631" i="20"/>
  <c r="M1634" i="20"/>
  <c r="M1637" i="20"/>
  <c r="M1639" i="20"/>
  <c r="M1641" i="20"/>
  <c r="M1643" i="20"/>
  <c r="M1645" i="20"/>
  <c r="M1647" i="20"/>
  <c r="M1649" i="20"/>
  <c r="M1651" i="20"/>
  <c r="M1653" i="20"/>
  <c r="M1655" i="20"/>
  <c r="M1657" i="20"/>
  <c r="M1659" i="20"/>
  <c r="M1661" i="20"/>
  <c r="M1663" i="20"/>
  <c r="M1665" i="20"/>
  <c r="M1667" i="20"/>
  <c r="M1669" i="20"/>
  <c r="M1671" i="20"/>
  <c r="M1673" i="20"/>
  <c r="M1675" i="20"/>
  <c r="M1677" i="20"/>
  <c r="M1679" i="20"/>
  <c r="M1681" i="20"/>
  <c r="M1683" i="20"/>
  <c r="M1685" i="20"/>
  <c r="M1687" i="20"/>
  <c r="M1689" i="20"/>
  <c r="M1691" i="20"/>
  <c r="M1693" i="20"/>
  <c r="M1695" i="20"/>
  <c r="M1697" i="20"/>
  <c r="M1699" i="20"/>
  <c r="M1701" i="20"/>
  <c r="M1703" i="20"/>
  <c r="M1705" i="20"/>
  <c r="M1707" i="20"/>
  <c r="M1709" i="20"/>
  <c r="M1711" i="20"/>
  <c r="M1713" i="20"/>
  <c r="M1715" i="20"/>
  <c r="M1717" i="20"/>
  <c r="M1719" i="20"/>
  <c r="M1721" i="20"/>
  <c r="M1723" i="20"/>
  <c r="M1725" i="20"/>
  <c r="M1727" i="20"/>
  <c r="M1729" i="20"/>
  <c r="M1731" i="20"/>
  <c r="M1733" i="20"/>
  <c r="M1735" i="20"/>
  <c r="M1737" i="20"/>
  <c r="M1739" i="20"/>
  <c r="M1741" i="20"/>
  <c r="M1743" i="20"/>
  <c r="M1745" i="20"/>
  <c r="M1747" i="20"/>
  <c r="M1749" i="20"/>
  <c r="M1751" i="20"/>
  <c r="M1753" i="20"/>
  <c r="M1755" i="20"/>
  <c r="M1757" i="20"/>
  <c r="M1759" i="20"/>
  <c r="M1761" i="20"/>
  <c r="M1763" i="20"/>
  <c r="M1765" i="20"/>
  <c r="M1767" i="20"/>
  <c r="M1769" i="20"/>
  <c r="M1771" i="20"/>
  <c r="M1773" i="20"/>
  <c r="M1775" i="20"/>
  <c r="M1777" i="20"/>
  <c r="M1779" i="20"/>
  <c r="M1781" i="20"/>
  <c r="M1783" i="20"/>
  <c r="M1785" i="20"/>
  <c r="M1787" i="20"/>
  <c r="M1789" i="20"/>
  <c r="M1791" i="20"/>
  <c r="M1793" i="20"/>
  <c r="M1795" i="20"/>
  <c r="M1797" i="20"/>
  <c r="M1799" i="20"/>
  <c r="M1801" i="20"/>
  <c r="M1803" i="20"/>
  <c r="M1805" i="20"/>
  <c r="M1807" i="20"/>
  <c r="M1809" i="20"/>
  <c r="M1811" i="20"/>
  <c r="M1813" i="20"/>
  <c r="M1815" i="20"/>
  <c r="M1817" i="20"/>
  <c r="M1819" i="20"/>
  <c r="M1821" i="20"/>
  <c r="M1823" i="20"/>
  <c r="M1825" i="20"/>
  <c r="M1827" i="20"/>
  <c r="M1829" i="20"/>
  <c r="M1831" i="20"/>
  <c r="M1833" i="20"/>
  <c r="M1835" i="20"/>
  <c r="M1837" i="20"/>
  <c r="M1839" i="20"/>
  <c r="M1841" i="20"/>
  <c r="M1843" i="20"/>
  <c r="M1845" i="20"/>
  <c r="M1847" i="20"/>
  <c r="M1849" i="20"/>
  <c r="M1851" i="20"/>
  <c r="M1853" i="20"/>
  <c r="M1855" i="20"/>
  <c r="M1857" i="20"/>
  <c r="M1859" i="20"/>
  <c r="M1861" i="20"/>
  <c r="M1863" i="20"/>
  <c r="M1865" i="20"/>
  <c r="M1867" i="20"/>
  <c r="M1869" i="20"/>
  <c r="M1871" i="20"/>
  <c r="M1873" i="20"/>
  <c r="M1875" i="20"/>
  <c r="M1877" i="20"/>
  <c r="M1879" i="20"/>
  <c r="M1881" i="20"/>
  <c r="M1883" i="20"/>
  <c r="M1885" i="20"/>
  <c r="M1887" i="20"/>
  <c r="M1889" i="20"/>
  <c r="M1891" i="20"/>
  <c r="M1893" i="20"/>
  <c r="M1895" i="20"/>
  <c r="M1897" i="20"/>
  <c r="M1899" i="20"/>
  <c r="M1901" i="20"/>
  <c r="M1903" i="20"/>
  <c r="M1905" i="20"/>
  <c r="M1907" i="20"/>
  <c r="M1909" i="20"/>
  <c r="M1911" i="20"/>
  <c r="M1913" i="20"/>
  <c r="M1915" i="20"/>
  <c r="M1917" i="20"/>
  <c r="M1919" i="20"/>
  <c r="M1921" i="20"/>
  <c r="M1923" i="20"/>
  <c r="M1925" i="20"/>
  <c r="M1927" i="20"/>
  <c r="M1929" i="20"/>
  <c r="M1931" i="20"/>
  <c r="M1933" i="20"/>
  <c r="M1935" i="20"/>
  <c r="M1937" i="20"/>
  <c r="M1939" i="20"/>
  <c r="M1941" i="20"/>
  <c r="M1943" i="20"/>
  <c r="M1945" i="20"/>
  <c r="M1947" i="20"/>
  <c r="M1949" i="20"/>
  <c r="M1951" i="20"/>
  <c r="M1953" i="20"/>
  <c r="M1955" i="20"/>
  <c r="M1957" i="20"/>
  <c r="M1959" i="20"/>
  <c r="M1961" i="20"/>
  <c r="M1963" i="20"/>
  <c r="M1965" i="20"/>
  <c r="M1967" i="20"/>
  <c r="M1969" i="20"/>
  <c r="M1971" i="20"/>
  <c r="M1973" i="20"/>
  <c r="M1975" i="20"/>
  <c r="M1977" i="20"/>
  <c r="M1979" i="20"/>
  <c r="M1981" i="20"/>
  <c r="M1983" i="20"/>
  <c r="M1985" i="20"/>
  <c r="M1987" i="20"/>
  <c r="M1989" i="20"/>
  <c r="M1991" i="20"/>
  <c r="M1993" i="20"/>
  <c r="M1995" i="20"/>
  <c r="M1997" i="20"/>
  <c r="M1999" i="20"/>
  <c r="M2001" i="20"/>
  <c r="M2003" i="20"/>
  <c r="M2005" i="20"/>
  <c r="M2007" i="20"/>
  <c r="M2009" i="20"/>
  <c r="M2011" i="20"/>
  <c r="M2013" i="20"/>
  <c r="M2015" i="20"/>
  <c r="M2017" i="20"/>
  <c r="M2019" i="20"/>
  <c r="M2021" i="20"/>
  <c r="M2023" i="20"/>
  <c r="M2025" i="20"/>
  <c r="M2027" i="20"/>
  <c r="M2029" i="20"/>
  <c r="M2031" i="20"/>
  <c r="M2033" i="20"/>
  <c r="M2035" i="20"/>
  <c r="M2037" i="20"/>
  <c r="M2039" i="20"/>
  <c r="M2041" i="20"/>
  <c r="M2043" i="20"/>
  <c r="M2045" i="20"/>
  <c r="M2047" i="20"/>
  <c r="M2049" i="20"/>
  <c r="M2051" i="20"/>
  <c r="M2053" i="20"/>
  <c r="M2055" i="20"/>
  <c r="M2057" i="20"/>
  <c r="M2059" i="20"/>
  <c r="M2061" i="20"/>
  <c r="M2063" i="20"/>
  <c r="M2065" i="20"/>
  <c r="M2067" i="20"/>
  <c r="M2069" i="20"/>
  <c r="M2071" i="20"/>
  <c r="M2073" i="20"/>
  <c r="M2075" i="20"/>
  <c r="M2077" i="20"/>
  <c r="M2079" i="20"/>
  <c r="M2081" i="20"/>
  <c r="M2083" i="20"/>
  <c r="M2085" i="20"/>
  <c r="M2087" i="20"/>
  <c r="M2089" i="20"/>
  <c r="M2091" i="20"/>
  <c r="M2093" i="20"/>
  <c r="M2095" i="20"/>
  <c r="M2097" i="20"/>
  <c r="M2099" i="20"/>
  <c r="M2101" i="20"/>
  <c r="M2103" i="20"/>
  <c r="M2105" i="20"/>
  <c r="M2107" i="20"/>
  <c r="M2109" i="20"/>
  <c r="M2111" i="20"/>
  <c r="M2113" i="20"/>
  <c r="M2115" i="20"/>
  <c r="M2117" i="20"/>
  <c r="M2119" i="20"/>
  <c r="M2121" i="20"/>
  <c r="M2123" i="20"/>
  <c r="M2125" i="20"/>
  <c r="M2127" i="20"/>
  <c r="M2129" i="20"/>
  <c r="M2131" i="20"/>
  <c r="M2133" i="20"/>
  <c r="M2135" i="20"/>
  <c r="M2137" i="20"/>
  <c r="M2139" i="20"/>
  <c r="M2141" i="20"/>
  <c r="M2143" i="20"/>
  <c r="M2145" i="20"/>
  <c r="M2147" i="20"/>
  <c r="M2149" i="20"/>
  <c r="M2152" i="20"/>
  <c r="M2155" i="20"/>
  <c r="M2158" i="20"/>
  <c r="M2161" i="20"/>
  <c r="M2164" i="20"/>
  <c r="M2167" i="20"/>
  <c r="M2170" i="20"/>
  <c r="M2173" i="20"/>
  <c r="M2176" i="20"/>
  <c r="M2179" i="20"/>
  <c r="M2182" i="20"/>
  <c r="M2184" i="20"/>
  <c r="M2186" i="20"/>
  <c r="M2188" i="20"/>
  <c r="M2190" i="20"/>
  <c r="M2192" i="20"/>
  <c r="M2194" i="20"/>
  <c r="M2196" i="20"/>
  <c r="M2198" i="20"/>
  <c r="M2200" i="20"/>
  <c r="M2202" i="20"/>
  <c r="M2204" i="20"/>
  <c r="M2206" i="20"/>
  <c r="M2208" i="20"/>
  <c r="M2210" i="20"/>
  <c r="M2212" i="20"/>
  <c r="M2214" i="20"/>
  <c r="M2216" i="20"/>
  <c r="M2218" i="20"/>
  <c r="M2220" i="20"/>
  <c r="M2222" i="20"/>
  <c r="M2224" i="20"/>
  <c r="M2226" i="20"/>
  <c r="M2228" i="20"/>
  <c r="M2230" i="20"/>
  <c r="M2232" i="20"/>
  <c r="M2234" i="20"/>
  <c r="M2236" i="20"/>
  <c r="M2238" i="20"/>
  <c r="M2240" i="20"/>
  <c r="M2242" i="20"/>
  <c r="M2244" i="20"/>
  <c r="M2246" i="20"/>
  <c r="M2248" i="20"/>
  <c r="M2250" i="20"/>
  <c r="M2252" i="20"/>
  <c r="M2254" i="20"/>
  <c r="M2256" i="20"/>
  <c r="M2258" i="20"/>
  <c r="M2260" i="20"/>
  <c r="M2262" i="20"/>
  <c r="M2264" i="20"/>
  <c r="M2266" i="20"/>
  <c r="M2268" i="20"/>
  <c r="M2270" i="20"/>
  <c r="M2272" i="20"/>
  <c r="M2274" i="20"/>
  <c r="M2276" i="20"/>
  <c r="M2278" i="20"/>
  <c r="M2280" i="20"/>
  <c r="M2282" i="20"/>
  <c r="M2284" i="20"/>
  <c r="M2286" i="20"/>
  <c r="M2288" i="20"/>
  <c r="M2290" i="20"/>
  <c r="M2292" i="20"/>
  <c r="M2294" i="20"/>
  <c r="M2296" i="20"/>
  <c r="M2298" i="20"/>
  <c r="M2300" i="20"/>
  <c r="M2302" i="20"/>
  <c r="M2304" i="20"/>
  <c r="M2306" i="20"/>
  <c r="M2308" i="20"/>
  <c r="M2310" i="20"/>
  <c r="M2312" i="20"/>
  <c r="M2314" i="20"/>
  <c r="M2316" i="20"/>
  <c r="M2318" i="20"/>
  <c r="M2320" i="20"/>
  <c r="M2322" i="20"/>
  <c r="M2324" i="20"/>
  <c r="M2326" i="20"/>
  <c r="M2328" i="20"/>
  <c r="M2330" i="20"/>
  <c r="M2332" i="20"/>
  <c r="M2334" i="20"/>
  <c r="M2336" i="20"/>
  <c r="M2338" i="20"/>
  <c r="M2340" i="20"/>
  <c r="M2342" i="20"/>
  <c r="M2344" i="20"/>
  <c r="M2346" i="20"/>
  <c r="M2348" i="20"/>
  <c r="M2350" i="20"/>
  <c r="M2352" i="20"/>
  <c r="M2354" i="20"/>
  <c r="M2356" i="20"/>
  <c r="M2358" i="20"/>
  <c r="M2360" i="20"/>
  <c r="M2362" i="20"/>
  <c r="M2364" i="20"/>
  <c r="M2366" i="20"/>
  <c r="M2368" i="20"/>
  <c r="M2370" i="20"/>
  <c r="M2372" i="20"/>
  <c r="M2374" i="20"/>
  <c r="M2376" i="20"/>
  <c r="M2378" i="20"/>
  <c r="M2380" i="20"/>
  <c r="M2382" i="20"/>
  <c r="M2384" i="20"/>
  <c r="M2386" i="20"/>
  <c r="M2388" i="20"/>
  <c r="M2390" i="20"/>
  <c r="M2392" i="20"/>
  <c r="M2394" i="20"/>
  <c r="M2396" i="20"/>
  <c r="M2398" i="20"/>
  <c r="M2400" i="20"/>
  <c r="M2402" i="20"/>
  <c r="M2404" i="20"/>
  <c r="M2406" i="20"/>
  <c r="M2408" i="20"/>
  <c r="M2410" i="20"/>
  <c r="M2412" i="20"/>
  <c r="M2414" i="20"/>
  <c r="M2416" i="20"/>
  <c r="M2418" i="20"/>
  <c r="M2420" i="20"/>
  <c r="M2422" i="20"/>
  <c r="M2424" i="20"/>
  <c r="M2426" i="20"/>
  <c r="M2428" i="20"/>
  <c r="M2430" i="20"/>
  <c r="M2432" i="20"/>
  <c r="M2434" i="20"/>
  <c r="M2436" i="20"/>
  <c r="M2438" i="20"/>
  <c r="M2440" i="20"/>
  <c r="M2442" i="20"/>
  <c r="M2444" i="20"/>
  <c r="M2446" i="20"/>
  <c r="M2448" i="20"/>
  <c r="M2450" i="20"/>
  <c r="M2452" i="20"/>
  <c r="M2454" i="20"/>
  <c r="M2456" i="20"/>
  <c r="M2458" i="20"/>
  <c r="M2460" i="20"/>
  <c r="M2462" i="20"/>
  <c r="M2464" i="20"/>
  <c r="M2466" i="20"/>
  <c r="M2468" i="20"/>
  <c r="M2470" i="20"/>
  <c r="M2472" i="20"/>
  <c r="M2474" i="20"/>
  <c r="M2476" i="20"/>
  <c r="M2478" i="20"/>
  <c r="M2480" i="20"/>
  <c r="M2482" i="20"/>
  <c r="M2484" i="20"/>
  <c r="M2486" i="20"/>
  <c r="M2488" i="20"/>
  <c r="M2490" i="20"/>
  <c r="M2492" i="20"/>
  <c r="M2494" i="20"/>
  <c r="M2496" i="20"/>
  <c r="M2498" i="20"/>
  <c r="M2500" i="20"/>
  <c r="M2502" i="20"/>
  <c r="M2504" i="20"/>
  <c r="M2506" i="20"/>
  <c r="M2508" i="20"/>
  <c r="M2510" i="20"/>
  <c r="M2512" i="20"/>
  <c r="M2514" i="20"/>
  <c r="M2516" i="20"/>
  <c r="M2518" i="20"/>
  <c r="M2520" i="20"/>
  <c r="M2522" i="20"/>
  <c r="M2524" i="20"/>
  <c r="M2526" i="20"/>
  <c r="M2528" i="20"/>
  <c r="M2530" i="20"/>
  <c r="M2532" i="20"/>
  <c r="M2534" i="20"/>
  <c r="M2536" i="20"/>
  <c r="M2538" i="20"/>
  <c r="M2540" i="20"/>
  <c r="M2542" i="20"/>
  <c r="M2544" i="20"/>
  <c r="M2546" i="20"/>
  <c r="M2548" i="20"/>
  <c r="M2550" i="20"/>
  <c r="M2552" i="20"/>
  <c r="M2554" i="20"/>
  <c r="M2556" i="20"/>
  <c r="M2558" i="20"/>
  <c r="M2560" i="20"/>
  <c r="M2562" i="20"/>
  <c r="M2564" i="20"/>
  <c r="M2566" i="20"/>
  <c r="M2568" i="20"/>
  <c r="M2570" i="20"/>
  <c r="M2572" i="20"/>
  <c r="M2574" i="20"/>
  <c r="M2576" i="20"/>
  <c r="M2578" i="20"/>
  <c r="M2580" i="20"/>
  <c r="M2582" i="20"/>
  <c r="M2584" i="20"/>
  <c r="M2586" i="20"/>
  <c r="M2588" i="20"/>
  <c r="M2590" i="20"/>
  <c r="M2592" i="20"/>
  <c r="M2594" i="20"/>
  <c r="M2596" i="20"/>
  <c r="M2598" i="20"/>
  <c r="M2600" i="20"/>
  <c r="M2602" i="20"/>
  <c r="M2604" i="20"/>
  <c r="M2606" i="20"/>
  <c r="M2608" i="20"/>
  <c r="M2610" i="20"/>
  <c r="M2612" i="20"/>
  <c r="M2614" i="20"/>
  <c r="M2616" i="20"/>
  <c r="M2618" i="20"/>
  <c r="M2620" i="20"/>
  <c r="M2622" i="20"/>
  <c r="M2624" i="20"/>
  <c r="M2626" i="20"/>
  <c r="M2628" i="20"/>
  <c r="M2630" i="20"/>
  <c r="M2632" i="20"/>
  <c r="M2634" i="20"/>
  <c r="M2636" i="20"/>
  <c r="M2638" i="20"/>
  <c r="M2640" i="20"/>
  <c r="M2642" i="20"/>
  <c r="M2644" i="20"/>
  <c r="M2646" i="20"/>
  <c r="M2648" i="20"/>
  <c r="M2650" i="20"/>
  <c r="M2652" i="20"/>
  <c r="M2654" i="20"/>
  <c r="M2656" i="20"/>
  <c r="M2658" i="20"/>
  <c r="M2660" i="20"/>
  <c r="M2662" i="20"/>
  <c r="M2664" i="20"/>
  <c r="M2666" i="20"/>
  <c r="M2668" i="20"/>
  <c r="M2670" i="20"/>
  <c r="M2672" i="20"/>
  <c r="M2674" i="20"/>
  <c r="M2676" i="20"/>
  <c r="M2678" i="20"/>
  <c r="M2680" i="20"/>
  <c r="M2682" i="20"/>
  <c r="M2684" i="20"/>
  <c r="M2686" i="20"/>
  <c r="M2688" i="20"/>
  <c r="M2690" i="20"/>
  <c r="M2692" i="20"/>
  <c r="M2694" i="20"/>
  <c r="M2696" i="20"/>
  <c r="M2698" i="20"/>
  <c r="M2700" i="20"/>
  <c r="M2702" i="20"/>
  <c r="M2704" i="20"/>
  <c r="M2706" i="20"/>
  <c r="M2708" i="20"/>
  <c r="M2710" i="20"/>
  <c r="M2712" i="20"/>
  <c r="M2714" i="20"/>
  <c r="M2716" i="20"/>
  <c r="M2718" i="20"/>
  <c r="M2720" i="20"/>
  <c r="M2722" i="20"/>
  <c r="M2724" i="20"/>
  <c r="M2726" i="20"/>
  <c r="M2728" i="20"/>
  <c r="M2730" i="20"/>
  <c r="M2732" i="20"/>
  <c r="M2734" i="20"/>
  <c r="M2736" i="20"/>
  <c r="M2738" i="20"/>
  <c r="M2740" i="20"/>
  <c r="M2742" i="20"/>
  <c r="M2744" i="20"/>
  <c r="M3" i="20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M386" i="11" s="1"/>
  <c r="J387" i="11"/>
  <c r="M387" i="11" s="1"/>
  <c r="J388" i="11"/>
  <c r="M388" i="11" s="1"/>
  <c r="J389" i="11"/>
  <c r="M389" i="11" s="1"/>
  <c r="J390" i="11"/>
  <c r="M390" i="11" s="1"/>
  <c r="J391" i="11"/>
  <c r="M391" i="11" s="1"/>
  <c r="J392" i="11"/>
  <c r="M392" i="11" s="1"/>
  <c r="J393" i="11"/>
  <c r="M393" i="11" s="1"/>
  <c r="J394" i="11"/>
  <c r="M394" i="11" s="1"/>
  <c r="J395" i="11"/>
  <c r="M395" i="11" s="1"/>
  <c r="J396" i="11"/>
  <c r="M396" i="11" s="1"/>
  <c r="J397" i="11"/>
  <c r="M397" i="11" s="1"/>
  <c r="J398" i="11"/>
  <c r="M398" i="11" s="1"/>
  <c r="J399" i="11"/>
  <c r="M399" i="11" s="1"/>
  <c r="J400" i="11"/>
  <c r="M400" i="11" s="1"/>
  <c r="J401" i="11"/>
  <c r="M401" i="11" s="1"/>
  <c r="J402" i="11"/>
  <c r="M402" i="11" s="1"/>
  <c r="J403" i="11"/>
  <c r="M403" i="11" s="1"/>
  <c r="J404" i="11"/>
  <c r="M404" i="11" s="1"/>
  <c r="J405" i="11"/>
  <c r="M405" i="11" s="1"/>
  <c r="J406" i="11"/>
  <c r="M406" i="11" s="1"/>
  <c r="J407" i="11"/>
  <c r="M407" i="11" s="1"/>
  <c r="J408" i="11"/>
  <c r="M408" i="11" s="1"/>
  <c r="J409" i="11"/>
  <c r="M409" i="11" s="1"/>
  <c r="J410" i="11"/>
  <c r="M410" i="11" s="1"/>
  <c r="J411" i="11"/>
  <c r="M411" i="11" s="1"/>
  <c r="J412" i="11"/>
  <c r="M412" i="11" s="1"/>
  <c r="J413" i="11"/>
  <c r="M413" i="11" s="1"/>
  <c r="J414" i="11"/>
  <c r="M414" i="11" s="1"/>
  <c r="J415" i="11"/>
  <c r="M415" i="11" s="1"/>
  <c r="J416" i="11"/>
  <c r="M416" i="11" s="1"/>
  <c r="J417" i="11"/>
  <c r="M417" i="11" s="1"/>
  <c r="J418" i="11"/>
  <c r="M418" i="11" s="1"/>
  <c r="J419" i="11"/>
  <c r="M419" i="11" s="1"/>
  <c r="J420" i="11"/>
  <c r="M420" i="11" s="1"/>
  <c r="J421" i="11"/>
  <c r="M421" i="11" s="1"/>
  <c r="J422" i="11"/>
  <c r="M422" i="11" s="1"/>
  <c r="J423" i="11"/>
  <c r="M423" i="11" s="1"/>
  <c r="J424" i="11"/>
  <c r="M424" i="11" s="1"/>
  <c r="J425" i="11"/>
  <c r="M425" i="11" s="1"/>
  <c r="J426" i="11"/>
  <c r="M426" i="11" s="1"/>
  <c r="J427" i="11"/>
  <c r="M427" i="11" s="1"/>
  <c r="J428" i="11"/>
  <c r="M428" i="11" s="1"/>
  <c r="J429" i="11"/>
  <c r="M429" i="11" s="1"/>
  <c r="J430" i="11"/>
  <c r="M430" i="11" s="1"/>
  <c r="J431" i="11"/>
  <c r="M431" i="11" s="1"/>
  <c r="J432" i="11"/>
  <c r="M432" i="11" s="1"/>
  <c r="J433" i="11"/>
  <c r="M433" i="11" s="1"/>
  <c r="J434" i="11"/>
  <c r="M434" i="11" s="1"/>
  <c r="J435" i="11"/>
  <c r="M435" i="11" s="1"/>
  <c r="J436" i="11"/>
  <c r="M436" i="11" s="1"/>
  <c r="J437" i="11"/>
  <c r="M437" i="11" s="1"/>
  <c r="J438" i="11"/>
  <c r="M438" i="11" s="1"/>
  <c r="J439" i="11"/>
  <c r="M439" i="11" s="1"/>
  <c r="J440" i="11"/>
  <c r="M440" i="11" s="1"/>
  <c r="J441" i="11"/>
  <c r="M441" i="11" s="1"/>
  <c r="J442" i="11"/>
  <c r="M442" i="11" s="1"/>
  <c r="J443" i="11"/>
  <c r="M443" i="11" s="1"/>
  <c r="J444" i="11"/>
  <c r="M444" i="11" s="1"/>
  <c r="J445" i="11"/>
  <c r="M445" i="11" s="1"/>
  <c r="J446" i="11"/>
  <c r="M446" i="11" s="1"/>
  <c r="J447" i="11"/>
  <c r="M447" i="11" s="1"/>
  <c r="J448" i="11"/>
  <c r="M448" i="11" s="1"/>
  <c r="J449" i="11"/>
  <c r="M449" i="11" s="1"/>
  <c r="J2" i="11"/>
  <c r="M2" i="11" s="1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6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J4" i="9"/>
  <c r="K4" i="9"/>
  <c r="M4" i="9"/>
  <c r="N4" i="9"/>
  <c r="J5" i="9"/>
  <c r="K5" i="9"/>
  <c r="M5" i="9"/>
  <c r="N5" i="9"/>
  <c r="J6" i="9"/>
  <c r="K6" i="9"/>
  <c r="M6" i="9"/>
  <c r="N6" i="9"/>
  <c r="J7" i="9"/>
  <c r="K7" i="9"/>
  <c r="M7" i="9"/>
  <c r="N7" i="9"/>
  <c r="J8" i="9"/>
  <c r="K8" i="9"/>
  <c r="M8" i="9"/>
  <c r="N8" i="9"/>
  <c r="J9" i="9"/>
  <c r="K9" i="9"/>
  <c r="M9" i="9"/>
  <c r="N9" i="9"/>
  <c r="J10" i="9"/>
  <c r="K10" i="9"/>
  <c r="M10" i="9"/>
  <c r="N10" i="9"/>
  <c r="J11" i="9"/>
  <c r="K11" i="9"/>
  <c r="M11" i="9"/>
  <c r="N11" i="9"/>
  <c r="J12" i="9"/>
  <c r="K12" i="9"/>
  <c r="M12" i="9"/>
  <c r="N12" i="9"/>
  <c r="J13" i="9"/>
  <c r="L13" i="9" s="1"/>
  <c r="K13" i="9"/>
  <c r="M13" i="9"/>
  <c r="N13" i="9"/>
  <c r="J14" i="9"/>
  <c r="K14" i="9"/>
  <c r="M14" i="9"/>
  <c r="N14" i="9"/>
  <c r="J15" i="9"/>
  <c r="K15" i="9"/>
  <c r="M15" i="9"/>
  <c r="N15" i="9"/>
  <c r="J16" i="9"/>
  <c r="K16" i="9"/>
  <c r="M16" i="9"/>
  <c r="N16" i="9"/>
  <c r="J17" i="9"/>
  <c r="K17" i="9"/>
  <c r="M17" i="9"/>
  <c r="N17" i="9"/>
  <c r="J18" i="9"/>
  <c r="K18" i="9"/>
  <c r="M18" i="9"/>
  <c r="N18" i="9"/>
  <c r="J19" i="9"/>
  <c r="K19" i="9"/>
  <c r="M19" i="9"/>
  <c r="N19" i="9"/>
  <c r="J20" i="9"/>
  <c r="K20" i="9"/>
  <c r="M20" i="9"/>
  <c r="N20" i="9"/>
  <c r="J21" i="9"/>
  <c r="K21" i="9"/>
  <c r="M21" i="9"/>
  <c r="N21" i="9"/>
  <c r="J22" i="9"/>
  <c r="K22" i="9"/>
  <c r="M22" i="9"/>
  <c r="N22" i="9"/>
  <c r="J23" i="9"/>
  <c r="K23" i="9"/>
  <c r="M23" i="9"/>
  <c r="N23" i="9"/>
  <c r="J24" i="9"/>
  <c r="K24" i="9"/>
  <c r="M24" i="9"/>
  <c r="N24" i="9"/>
  <c r="J25" i="9"/>
  <c r="K25" i="9"/>
  <c r="M25" i="9"/>
  <c r="N25" i="9"/>
  <c r="J26" i="9"/>
  <c r="K26" i="9"/>
  <c r="M26" i="9"/>
  <c r="N26" i="9"/>
  <c r="J27" i="9"/>
  <c r="K27" i="9"/>
  <c r="M27" i="9"/>
  <c r="N27" i="9"/>
  <c r="J28" i="9"/>
  <c r="K28" i="9"/>
  <c r="M28" i="9"/>
  <c r="N28" i="9"/>
  <c r="J29" i="9"/>
  <c r="L29" i="9" s="1"/>
  <c r="K29" i="9"/>
  <c r="M29" i="9"/>
  <c r="N29" i="9"/>
  <c r="J30" i="9"/>
  <c r="K30" i="9"/>
  <c r="M30" i="9"/>
  <c r="N30" i="9"/>
  <c r="J31" i="9"/>
  <c r="K31" i="9"/>
  <c r="M31" i="9"/>
  <c r="N31" i="9"/>
  <c r="J32" i="9"/>
  <c r="K32" i="9"/>
  <c r="M32" i="9"/>
  <c r="N32" i="9"/>
  <c r="J33" i="9"/>
  <c r="L33" i="9" s="1"/>
  <c r="K33" i="9"/>
  <c r="M33" i="9"/>
  <c r="N33" i="9"/>
  <c r="J34" i="9"/>
  <c r="K34" i="9"/>
  <c r="M34" i="9"/>
  <c r="N34" i="9"/>
  <c r="J35" i="9"/>
  <c r="K35" i="9"/>
  <c r="M35" i="9"/>
  <c r="N35" i="9"/>
  <c r="J36" i="9"/>
  <c r="K36" i="9"/>
  <c r="M36" i="9"/>
  <c r="N36" i="9"/>
  <c r="J37" i="9"/>
  <c r="K37" i="9"/>
  <c r="M37" i="9"/>
  <c r="N37" i="9"/>
  <c r="J38" i="9"/>
  <c r="K38" i="9"/>
  <c r="M38" i="9"/>
  <c r="N38" i="9"/>
  <c r="J39" i="9"/>
  <c r="K39" i="9"/>
  <c r="M39" i="9"/>
  <c r="N39" i="9"/>
  <c r="J40" i="9"/>
  <c r="K40" i="9"/>
  <c r="M40" i="9"/>
  <c r="N40" i="9"/>
  <c r="J41" i="9"/>
  <c r="K41" i="9"/>
  <c r="M41" i="9"/>
  <c r="N41" i="9"/>
  <c r="J42" i="9"/>
  <c r="K42" i="9"/>
  <c r="M42" i="9"/>
  <c r="N42" i="9"/>
  <c r="J43" i="9"/>
  <c r="K43" i="9"/>
  <c r="M43" i="9"/>
  <c r="N43" i="9"/>
  <c r="J44" i="9"/>
  <c r="K44" i="9"/>
  <c r="M44" i="9"/>
  <c r="N44" i="9"/>
  <c r="J45" i="9"/>
  <c r="L45" i="9" s="1"/>
  <c r="K45" i="9"/>
  <c r="M45" i="9"/>
  <c r="N45" i="9"/>
  <c r="J46" i="9"/>
  <c r="K46" i="9"/>
  <c r="M46" i="9"/>
  <c r="N46" i="9"/>
  <c r="J47" i="9"/>
  <c r="K47" i="9"/>
  <c r="M47" i="9"/>
  <c r="N47" i="9"/>
  <c r="J48" i="9"/>
  <c r="K48" i="9"/>
  <c r="M48" i="9"/>
  <c r="N48" i="9"/>
  <c r="J49" i="9"/>
  <c r="K49" i="9"/>
  <c r="M49" i="9"/>
  <c r="N49" i="9"/>
  <c r="J50" i="9"/>
  <c r="K50" i="9"/>
  <c r="M50" i="9"/>
  <c r="N50" i="9"/>
  <c r="J51" i="9"/>
  <c r="K51" i="9"/>
  <c r="M51" i="9"/>
  <c r="N51" i="9"/>
  <c r="J52" i="9"/>
  <c r="K52" i="9"/>
  <c r="M52" i="9"/>
  <c r="N52" i="9"/>
  <c r="J53" i="9"/>
  <c r="K53" i="9"/>
  <c r="M53" i="9"/>
  <c r="N53" i="9"/>
  <c r="J54" i="9"/>
  <c r="K54" i="9"/>
  <c r="M54" i="9"/>
  <c r="N54" i="9"/>
  <c r="J55" i="9"/>
  <c r="K55" i="9"/>
  <c r="M55" i="9"/>
  <c r="N55" i="9"/>
  <c r="J56" i="9"/>
  <c r="K56" i="9"/>
  <c r="M56" i="9"/>
  <c r="N56" i="9"/>
  <c r="J57" i="9"/>
  <c r="K57" i="9"/>
  <c r="M57" i="9"/>
  <c r="N57" i="9"/>
  <c r="J58" i="9"/>
  <c r="K58" i="9"/>
  <c r="M58" i="9"/>
  <c r="N58" i="9"/>
  <c r="J59" i="9"/>
  <c r="K59" i="9"/>
  <c r="M59" i="9"/>
  <c r="N59" i="9"/>
  <c r="J60" i="9"/>
  <c r="K60" i="9"/>
  <c r="M60" i="9"/>
  <c r="N60" i="9"/>
  <c r="J61" i="9"/>
  <c r="K61" i="9"/>
  <c r="M61" i="9"/>
  <c r="N61" i="9"/>
  <c r="J62" i="9"/>
  <c r="K62" i="9"/>
  <c r="M62" i="9"/>
  <c r="N62" i="9"/>
  <c r="J63" i="9"/>
  <c r="K63" i="9"/>
  <c r="M63" i="9"/>
  <c r="N63" i="9"/>
  <c r="J64" i="9"/>
  <c r="K64" i="9"/>
  <c r="M64" i="9"/>
  <c r="N64" i="9"/>
  <c r="J65" i="9"/>
  <c r="K65" i="9"/>
  <c r="M65" i="9"/>
  <c r="N65" i="9"/>
  <c r="J66" i="9"/>
  <c r="K66" i="9"/>
  <c r="M66" i="9"/>
  <c r="N66" i="9"/>
  <c r="J67" i="9"/>
  <c r="K67" i="9"/>
  <c r="M67" i="9"/>
  <c r="N67" i="9"/>
  <c r="J68" i="9"/>
  <c r="K68" i="9"/>
  <c r="M68" i="9"/>
  <c r="N68" i="9"/>
  <c r="J69" i="9"/>
  <c r="L69" i="9" s="1"/>
  <c r="K69" i="9"/>
  <c r="M69" i="9"/>
  <c r="N69" i="9"/>
  <c r="J70" i="9"/>
  <c r="K70" i="9"/>
  <c r="M70" i="9"/>
  <c r="N70" i="9"/>
  <c r="J71" i="9"/>
  <c r="K71" i="9"/>
  <c r="M71" i="9"/>
  <c r="N71" i="9"/>
  <c r="J72" i="9"/>
  <c r="K72" i="9"/>
  <c r="M72" i="9"/>
  <c r="N72" i="9"/>
  <c r="J73" i="9"/>
  <c r="K73" i="9"/>
  <c r="M73" i="9"/>
  <c r="N73" i="9"/>
  <c r="J74" i="9"/>
  <c r="K74" i="9"/>
  <c r="M74" i="9"/>
  <c r="N74" i="9"/>
  <c r="J75" i="9"/>
  <c r="K75" i="9"/>
  <c r="M75" i="9"/>
  <c r="N75" i="9"/>
  <c r="J76" i="9"/>
  <c r="K76" i="9"/>
  <c r="M76" i="9"/>
  <c r="N76" i="9"/>
  <c r="J77" i="9"/>
  <c r="K77" i="9"/>
  <c r="M77" i="9"/>
  <c r="N77" i="9"/>
  <c r="J78" i="9"/>
  <c r="K78" i="9"/>
  <c r="M78" i="9"/>
  <c r="N78" i="9"/>
  <c r="J79" i="9"/>
  <c r="K79" i="9"/>
  <c r="M79" i="9"/>
  <c r="N79" i="9"/>
  <c r="J80" i="9"/>
  <c r="K80" i="9"/>
  <c r="M80" i="9"/>
  <c r="N80" i="9"/>
  <c r="J81" i="9"/>
  <c r="K81" i="9"/>
  <c r="M81" i="9"/>
  <c r="N81" i="9"/>
  <c r="J82" i="9"/>
  <c r="K82" i="9"/>
  <c r="M82" i="9"/>
  <c r="N82" i="9"/>
  <c r="J83" i="9"/>
  <c r="K83" i="9"/>
  <c r="M83" i="9"/>
  <c r="N83" i="9"/>
  <c r="J84" i="9"/>
  <c r="K84" i="9"/>
  <c r="M84" i="9"/>
  <c r="N84" i="9"/>
  <c r="J85" i="9"/>
  <c r="K85" i="9"/>
  <c r="M85" i="9"/>
  <c r="N85" i="9"/>
  <c r="J86" i="9"/>
  <c r="K86" i="9"/>
  <c r="M86" i="9"/>
  <c r="N86" i="9"/>
  <c r="J87" i="9"/>
  <c r="K87" i="9"/>
  <c r="M87" i="9"/>
  <c r="N87" i="9"/>
  <c r="J88" i="9"/>
  <c r="K88" i="9"/>
  <c r="M88" i="9"/>
  <c r="N88" i="9"/>
  <c r="J89" i="9"/>
  <c r="K89" i="9"/>
  <c r="M89" i="9"/>
  <c r="N89" i="9"/>
  <c r="J90" i="9"/>
  <c r="K90" i="9"/>
  <c r="M90" i="9"/>
  <c r="N90" i="9"/>
  <c r="J91" i="9"/>
  <c r="K91" i="9"/>
  <c r="M91" i="9"/>
  <c r="N91" i="9"/>
  <c r="J92" i="9"/>
  <c r="K92" i="9"/>
  <c r="M92" i="9"/>
  <c r="N92" i="9"/>
  <c r="J93" i="9"/>
  <c r="K93" i="9"/>
  <c r="M93" i="9"/>
  <c r="N93" i="9"/>
  <c r="J94" i="9"/>
  <c r="K94" i="9"/>
  <c r="M94" i="9"/>
  <c r="N94" i="9"/>
  <c r="J95" i="9"/>
  <c r="K95" i="9"/>
  <c r="M95" i="9"/>
  <c r="N95" i="9"/>
  <c r="J96" i="9"/>
  <c r="K96" i="9"/>
  <c r="M96" i="9"/>
  <c r="N96" i="9"/>
  <c r="J97" i="9"/>
  <c r="K97" i="9"/>
  <c r="M97" i="9"/>
  <c r="N97" i="9"/>
  <c r="J98" i="9"/>
  <c r="K98" i="9"/>
  <c r="M98" i="9"/>
  <c r="N98" i="9"/>
  <c r="J99" i="9"/>
  <c r="K99" i="9"/>
  <c r="M99" i="9"/>
  <c r="N99" i="9"/>
  <c r="J100" i="9"/>
  <c r="K100" i="9"/>
  <c r="M100" i="9"/>
  <c r="N100" i="9"/>
  <c r="J101" i="9"/>
  <c r="K101" i="9"/>
  <c r="M101" i="9"/>
  <c r="N101" i="9"/>
  <c r="J102" i="9"/>
  <c r="K102" i="9"/>
  <c r="M102" i="9"/>
  <c r="N102" i="9"/>
  <c r="J103" i="9"/>
  <c r="K103" i="9"/>
  <c r="M103" i="9"/>
  <c r="N103" i="9"/>
  <c r="J104" i="9"/>
  <c r="K104" i="9"/>
  <c r="M104" i="9"/>
  <c r="N104" i="9"/>
  <c r="J105" i="9"/>
  <c r="K105" i="9"/>
  <c r="M105" i="9"/>
  <c r="N105" i="9"/>
  <c r="J106" i="9"/>
  <c r="K106" i="9"/>
  <c r="M106" i="9"/>
  <c r="N106" i="9"/>
  <c r="J107" i="9"/>
  <c r="K107" i="9"/>
  <c r="M107" i="9"/>
  <c r="N107" i="9"/>
  <c r="J108" i="9"/>
  <c r="K108" i="9"/>
  <c r="M108" i="9"/>
  <c r="N108" i="9"/>
  <c r="J109" i="9"/>
  <c r="K109" i="9"/>
  <c r="M109" i="9"/>
  <c r="N109" i="9"/>
  <c r="J110" i="9"/>
  <c r="K110" i="9"/>
  <c r="M110" i="9"/>
  <c r="N110" i="9"/>
  <c r="J111" i="9"/>
  <c r="K111" i="9"/>
  <c r="M111" i="9"/>
  <c r="N111" i="9"/>
  <c r="J112" i="9"/>
  <c r="K112" i="9"/>
  <c r="M112" i="9"/>
  <c r="N112" i="9"/>
  <c r="J113" i="9"/>
  <c r="K113" i="9"/>
  <c r="M113" i="9"/>
  <c r="N113" i="9"/>
  <c r="J114" i="9"/>
  <c r="K114" i="9"/>
  <c r="M114" i="9"/>
  <c r="N114" i="9"/>
  <c r="J115" i="9"/>
  <c r="K115" i="9"/>
  <c r="M115" i="9"/>
  <c r="N115" i="9"/>
  <c r="J116" i="9"/>
  <c r="K116" i="9"/>
  <c r="M116" i="9"/>
  <c r="N116" i="9"/>
  <c r="J117" i="9"/>
  <c r="K117" i="9"/>
  <c r="M117" i="9"/>
  <c r="N117" i="9"/>
  <c r="J118" i="9"/>
  <c r="K118" i="9"/>
  <c r="M118" i="9"/>
  <c r="N118" i="9"/>
  <c r="J119" i="9"/>
  <c r="K119" i="9"/>
  <c r="M119" i="9"/>
  <c r="N119" i="9"/>
  <c r="J120" i="9"/>
  <c r="K120" i="9"/>
  <c r="M120" i="9"/>
  <c r="N120" i="9"/>
  <c r="J121" i="9"/>
  <c r="K121" i="9"/>
  <c r="M121" i="9"/>
  <c r="N121" i="9"/>
  <c r="J122" i="9"/>
  <c r="K122" i="9"/>
  <c r="M122" i="9"/>
  <c r="N122" i="9"/>
  <c r="J123" i="9"/>
  <c r="K123" i="9"/>
  <c r="M123" i="9"/>
  <c r="N123" i="9"/>
  <c r="J124" i="9"/>
  <c r="K124" i="9"/>
  <c r="M124" i="9"/>
  <c r="N124" i="9"/>
  <c r="J125" i="9"/>
  <c r="K125" i="9"/>
  <c r="M125" i="9"/>
  <c r="N125" i="9"/>
  <c r="J126" i="9"/>
  <c r="K126" i="9"/>
  <c r="M126" i="9"/>
  <c r="N126" i="9"/>
  <c r="J127" i="9"/>
  <c r="K127" i="9"/>
  <c r="M127" i="9"/>
  <c r="N127" i="9"/>
  <c r="J128" i="9"/>
  <c r="K128" i="9"/>
  <c r="M128" i="9"/>
  <c r="N128" i="9"/>
  <c r="J129" i="9"/>
  <c r="K129" i="9"/>
  <c r="M129" i="9"/>
  <c r="N129" i="9"/>
  <c r="J130" i="9"/>
  <c r="K130" i="9"/>
  <c r="M130" i="9"/>
  <c r="N130" i="9"/>
  <c r="J131" i="9"/>
  <c r="K131" i="9"/>
  <c r="M131" i="9"/>
  <c r="N131" i="9"/>
  <c r="J132" i="9"/>
  <c r="K132" i="9"/>
  <c r="M132" i="9"/>
  <c r="N132" i="9"/>
  <c r="J133" i="9"/>
  <c r="K133" i="9"/>
  <c r="M133" i="9"/>
  <c r="N133" i="9"/>
  <c r="J134" i="9"/>
  <c r="K134" i="9"/>
  <c r="M134" i="9"/>
  <c r="N134" i="9"/>
  <c r="J135" i="9"/>
  <c r="K135" i="9"/>
  <c r="M135" i="9"/>
  <c r="N135" i="9"/>
  <c r="J136" i="9"/>
  <c r="K136" i="9"/>
  <c r="M136" i="9"/>
  <c r="N136" i="9"/>
  <c r="J137" i="9"/>
  <c r="K137" i="9"/>
  <c r="M137" i="9"/>
  <c r="N137" i="9"/>
  <c r="J138" i="9"/>
  <c r="K138" i="9"/>
  <c r="M138" i="9"/>
  <c r="N138" i="9"/>
  <c r="J139" i="9"/>
  <c r="K139" i="9"/>
  <c r="M139" i="9"/>
  <c r="N139" i="9"/>
  <c r="J140" i="9"/>
  <c r="K140" i="9"/>
  <c r="M140" i="9"/>
  <c r="N140" i="9"/>
  <c r="J141" i="9"/>
  <c r="K141" i="9"/>
  <c r="M141" i="9"/>
  <c r="N141" i="9"/>
  <c r="J142" i="9"/>
  <c r="K142" i="9"/>
  <c r="M142" i="9"/>
  <c r="N142" i="9"/>
  <c r="J143" i="9"/>
  <c r="K143" i="9"/>
  <c r="M143" i="9"/>
  <c r="N143" i="9"/>
  <c r="J144" i="9"/>
  <c r="K144" i="9"/>
  <c r="M144" i="9"/>
  <c r="N144" i="9"/>
  <c r="J145" i="9"/>
  <c r="K145" i="9"/>
  <c r="M145" i="9"/>
  <c r="N145" i="9"/>
  <c r="J146" i="9"/>
  <c r="K146" i="9"/>
  <c r="M146" i="9"/>
  <c r="N146" i="9"/>
  <c r="J147" i="9"/>
  <c r="K147" i="9"/>
  <c r="M147" i="9"/>
  <c r="N147" i="9"/>
  <c r="J148" i="9"/>
  <c r="K148" i="9"/>
  <c r="M148" i="9"/>
  <c r="N148" i="9"/>
  <c r="J149" i="9"/>
  <c r="K149" i="9"/>
  <c r="M149" i="9"/>
  <c r="N149" i="9"/>
  <c r="J150" i="9"/>
  <c r="K150" i="9"/>
  <c r="M150" i="9"/>
  <c r="N150" i="9"/>
  <c r="J151" i="9"/>
  <c r="K151" i="9"/>
  <c r="M151" i="9"/>
  <c r="N151" i="9"/>
  <c r="J152" i="9"/>
  <c r="K152" i="9"/>
  <c r="M152" i="9"/>
  <c r="N152" i="9"/>
  <c r="J153" i="9"/>
  <c r="K153" i="9"/>
  <c r="M153" i="9"/>
  <c r="N153" i="9"/>
  <c r="J154" i="9"/>
  <c r="K154" i="9"/>
  <c r="M154" i="9"/>
  <c r="N154" i="9"/>
  <c r="J155" i="9"/>
  <c r="K155" i="9"/>
  <c r="M155" i="9"/>
  <c r="N155" i="9"/>
  <c r="J156" i="9"/>
  <c r="K156" i="9"/>
  <c r="M156" i="9"/>
  <c r="N156" i="9"/>
  <c r="J157" i="9"/>
  <c r="K157" i="9"/>
  <c r="M157" i="9"/>
  <c r="N157" i="9"/>
  <c r="J158" i="9"/>
  <c r="K158" i="9"/>
  <c r="M158" i="9"/>
  <c r="N158" i="9"/>
  <c r="J159" i="9"/>
  <c r="K159" i="9"/>
  <c r="M159" i="9"/>
  <c r="N159" i="9"/>
  <c r="J160" i="9"/>
  <c r="K160" i="9"/>
  <c r="M160" i="9"/>
  <c r="N160" i="9"/>
  <c r="J161" i="9"/>
  <c r="K161" i="9"/>
  <c r="M161" i="9"/>
  <c r="N161" i="9"/>
  <c r="J3" i="9"/>
  <c r="K3" i="9"/>
  <c r="M3" i="9"/>
  <c r="N3" i="9"/>
  <c r="N2" i="9"/>
  <c r="M2" i="9"/>
  <c r="K2" i="9"/>
  <c r="J2" i="9"/>
  <c r="B2" i="9"/>
  <c r="L101" i="9" l="1"/>
  <c r="L81" i="9"/>
  <c r="L168" i="9"/>
  <c r="L163" i="9"/>
  <c r="L161" i="9"/>
  <c r="L145" i="9"/>
  <c r="L5" i="9"/>
  <c r="L190" i="9"/>
  <c r="L186" i="9"/>
  <c r="L178" i="9"/>
  <c r="L3" i="9"/>
  <c r="L130" i="9"/>
  <c r="L110" i="9"/>
  <c r="L102" i="9"/>
  <c r="L78" i="9"/>
  <c r="L70" i="9"/>
  <c r="C188" i="11"/>
  <c r="D188" i="11" s="1"/>
  <c r="C189" i="11"/>
  <c r="D189" i="11" s="1"/>
  <c r="C428" i="11"/>
  <c r="D428" i="11" s="1"/>
  <c r="C429" i="11"/>
  <c r="D429" i="11" s="1"/>
  <c r="C471" i="11"/>
  <c r="D471" i="11" s="1"/>
  <c r="C374" i="11"/>
  <c r="D374" i="11" s="1"/>
  <c r="C375" i="11"/>
  <c r="D375" i="11" s="1"/>
  <c r="C376" i="11"/>
  <c r="D376" i="11" s="1"/>
  <c r="C350" i="11"/>
  <c r="D350" i="11" s="1"/>
  <c r="C351" i="11"/>
  <c r="D351" i="11" s="1"/>
  <c r="C352" i="11"/>
  <c r="D352" i="11" s="1"/>
  <c r="C326" i="11"/>
  <c r="D326" i="11" s="1"/>
  <c r="C327" i="11"/>
  <c r="D327" i="11" s="1"/>
  <c r="C328" i="11"/>
  <c r="D328" i="11" s="1"/>
  <c r="C302" i="11"/>
  <c r="D302" i="11" s="1"/>
  <c r="C303" i="11"/>
  <c r="D303" i="11" s="1"/>
  <c r="C304" i="11"/>
  <c r="D304" i="11" s="1"/>
  <c r="C282" i="11"/>
  <c r="D282" i="11" s="1"/>
  <c r="C283" i="11"/>
  <c r="D283" i="11" s="1"/>
  <c r="C266" i="11"/>
  <c r="D266" i="11" s="1"/>
  <c r="C267" i="11"/>
  <c r="D267" i="11" s="1"/>
  <c r="C250" i="11"/>
  <c r="D250" i="11" s="1"/>
  <c r="C251" i="11"/>
  <c r="D251" i="11" s="1"/>
  <c r="C234" i="11"/>
  <c r="D234" i="11" s="1"/>
  <c r="C235" i="11"/>
  <c r="D235" i="11" s="1"/>
  <c r="C218" i="11"/>
  <c r="D218" i="11" s="1"/>
  <c r="C219" i="11"/>
  <c r="D219" i="11" s="1"/>
  <c r="C202" i="11"/>
  <c r="D202" i="11" s="1"/>
  <c r="C203" i="11"/>
  <c r="D203" i="11" s="1"/>
  <c r="C186" i="11"/>
  <c r="D186" i="11" s="1"/>
  <c r="C187" i="11"/>
  <c r="D187" i="11" s="1"/>
  <c r="C170" i="11"/>
  <c r="D170" i="11" s="1"/>
  <c r="C171" i="11"/>
  <c r="D171" i="11" s="1"/>
  <c r="C151" i="11"/>
  <c r="D151" i="11" s="1"/>
  <c r="C152" i="11"/>
  <c r="D152" i="11" s="1"/>
  <c r="C150" i="11"/>
  <c r="D150" i="11" s="1"/>
  <c r="C126" i="11"/>
  <c r="D126" i="11" s="1"/>
  <c r="C127" i="11"/>
  <c r="D127" i="11" s="1"/>
  <c r="C128" i="11"/>
  <c r="D128" i="11" s="1"/>
  <c r="C102" i="11"/>
  <c r="D102" i="11" s="1"/>
  <c r="C103" i="11"/>
  <c r="D103" i="11" s="1"/>
  <c r="C104" i="11"/>
  <c r="D104" i="11" s="1"/>
  <c r="C80" i="11"/>
  <c r="D80" i="11" s="1"/>
  <c r="C78" i="11"/>
  <c r="D78" i="11" s="1"/>
  <c r="C79" i="11"/>
  <c r="D79" i="11" s="1"/>
  <c r="C58" i="11"/>
  <c r="D58" i="11" s="1"/>
  <c r="C59" i="11"/>
  <c r="D59" i="11" s="1"/>
  <c r="C42" i="11"/>
  <c r="D42" i="11" s="1"/>
  <c r="C43" i="11"/>
  <c r="D43" i="11" s="1"/>
  <c r="C26" i="11"/>
  <c r="D26" i="11" s="1"/>
  <c r="C27" i="11"/>
  <c r="D27" i="11" s="1"/>
  <c r="C10" i="11"/>
  <c r="D10" i="11" s="1"/>
  <c r="C11" i="11"/>
  <c r="D11" i="11" s="1"/>
  <c r="C478" i="11"/>
  <c r="D478" i="11" s="1"/>
  <c r="C442" i="11"/>
  <c r="D442" i="11" s="1"/>
  <c r="C443" i="11"/>
  <c r="D443" i="11" s="1"/>
  <c r="C470" i="11"/>
  <c r="D470" i="11" s="1"/>
  <c r="C426" i="11"/>
  <c r="D426" i="11" s="1"/>
  <c r="C427" i="11"/>
  <c r="D427" i="11" s="1"/>
  <c r="C410" i="11"/>
  <c r="D410" i="11" s="1"/>
  <c r="C411" i="11"/>
  <c r="D411" i="11" s="1"/>
  <c r="C462" i="11"/>
  <c r="D462" i="11" s="1"/>
  <c r="C394" i="11"/>
  <c r="D394" i="11" s="1"/>
  <c r="C454" i="11"/>
  <c r="D454" i="11" s="1"/>
  <c r="C395" i="11"/>
  <c r="D395" i="11" s="1"/>
  <c r="L174" i="9"/>
  <c r="L170" i="9"/>
  <c r="C353" i="11"/>
  <c r="D353" i="11" s="1"/>
  <c r="C354" i="11"/>
  <c r="D354" i="11" s="1"/>
  <c r="C355" i="11"/>
  <c r="D355" i="11" s="1"/>
  <c r="C107" i="11"/>
  <c r="D107" i="11" s="1"/>
  <c r="C105" i="11"/>
  <c r="D105" i="11" s="1"/>
  <c r="C106" i="11"/>
  <c r="D106" i="11" s="1"/>
  <c r="C12" i="11"/>
  <c r="D12" i="11" s="1"/>
  <c r="C13" i="11"/>
  <c r="D13" i="11" s="1"/>
  <c r="C2" i="11"/>
  <c r="D2" i="11" s="1"/>
  <c r="C3" i="11"/>
  <c r="D3" i="11" s="1"/>
  <c r="L66" i="9"/>
  <c r="C299" i="11"/>
  <c r="D299" i="11" s="1"/>
  <c r="C300" i="11"/>
  <c r="D300" i="11" s="1"/>
  <c r="C301" i="11"/>
  <c r="D301" i="11" s="1"/>
  <c r="C232" i="11"/>
  <c r="D232" i="11" s="1"/>
  <c r="C233" i="11"/>
  <c r="D233" i="11" s="1"/>
  <c r="C168" i="11"/>
  <c r="D168" i="11" s="1"/>
  <c r="C169" i="11"/>
  <c r="D169" i="11" s="1"/>
  <c r="C75" i="11"/>
  <c r="D75" i="11" s="1"/>
  <c r="C76" i="11"/>
  <c r="D76" i="11" s="1"/>
  <c r="C77" i="11"/>
  <c r="D77" i="11" s="1"/>
  <c r="C8" i="11"/>
  <c r="D8" i="11" s="1"/>
  <c r="C9" i="11"/>
  <c r="D9" i="11" s="1"/>
  <c r="C392" i="11"/>
  <c r="D392" i="11" s="1"/>
  <c r="C393" i="11"/>
  <c r="D393" i="11" s="1"/>
  <c r="C453" i="11"/>
  <c r="D453" i="11" s="1"/>
  <c r="L177" i="9"/>
  <c r="L173" i="9"/>
  <c r="L169" i="9"/>
  <c r="C306" i="11"/>
  <c r="D306" i="11" s="1"/>
  <c r="C307" i="11"/>
  <c r="D307" i="11" s="1"/>
  <c r="C305" i="11"/>
  <c r="D305" i="11" s="1"/>
  <c r="C204" i="11"/>
  <c r="D204" i="11" s="1"/>
  <c r="C205" i="11"/>
  <c r="D205" i="11" s="1"/>
  <c r="C81" i="11"/>
  <c r="D81" i="11" s="1"/>
  <c r="C82" i="11"/>
  <c r="D82" i="11" s="1"/>
  <c r="C83" i="11"/>
  <c r="D83" i="11" s="1"/>
  <c r="C368" i="11"/>
  <c r="D368" i="11" s="1"/>
  <c r="C369" i="11"/>
  <c r="D369" i="11" s="1"/>
  <c r="C370" i="11"/>
  <c r="D370" i="11" s="1"/>
  <c r="C6" i="11"/>
  <c r="D6" i="11" s="1"/>
  <c r="C7" i="11"/>
  <c r="D7" i="11" s="1"/>
  <c r="C390" i="11"/>
  <c r="D390" i="11" s="1"/>
  <c r="C391" i="11"/>
  <c r="D391" i="11" s="1"/>
  <c r="C452" i="11"/>
  <c r="D452" i="11" s="1"/>
  <c r="L113" i="9"/>
  <c r="L36" i="9"/>
  <c r="L28" i="9"/>
  <c r="L20" i="9"/>
  <c r="C366" i="11"/>
  <c r="D366" i="11" s="1"/>
  <c r="C367" i="11"/>
  <c r="D367" i="11" s="1"/>
  <c r="C365" i="11"/>
  <c r="D365" i="11" s="1"/>
  <c r="C341" i="11"/>
  <c r="D341" i="11" s="1"/>
  <c r="C342" i="11"/>
  <c r="D342" i="11" s="1"/>
  <c r="C343" i="11"/>
  <c r="D343" i="11" s="1"/>
  <c r="C317" i="11"/>
  <c r="D317" i="11" s="1"/>
  <c r="C318" i="11"/>
  <c r="D318" i="11" s="1"/>
  <c r="C319" i="11"/>
  <c r="D319" i="11" s="1"/>
  <c r="C293" i="11"/>
  <c r="D293" i="11" s="1"/>
  <c r="C294" i="11"/>
  <c r="D294" i="11" s="1"/>
  <c r="C295" i="11"/>
  <c r="D295" i="11" s="1"/>
  <c r="C276" i="11"/>
  <c r="D276" i="11" s="1"/>
  <c r="C277" i="11"/>
  <c r="D277" i="11" s="1"/>
  <c r="C260" i="11"/>
  <c r="D260" i="11" s="1"/>
  <c r="C261" i="11"/>
  <c r="D261" i="11" s="1"/>
  <c r="C244" i="11"/>
  <c r="D244" i="11" s="1"/>
  <c r="C245" i="11"/>
  <c r="D245" i="11" s="1"/>
  <c r="C228" i="11"/>
  <c r="D228" i="11" s="1"/>
  <c r="C229" i="11"/>
  <c r="D229" i="11" s="1"/>
  <c r="C212" i="11"/>
  <c r="D212" i="11" s="1"/>
  <c r="C213" i="11"/>
  <c r="D213" i="11" s="1"/>
  <c r="C196" i="11"/>
  <c r="D196" i="11" s="1"/>
  <c r="C197" i="11"/>
  <c r="D197" i="11" s="1"/>
  <c r="C180" i="11"/>
  <c r="D180" i="11" s="1"/>
  <c r="C181" i="11"/>
  <c r="D181" i="11" s="1"/>
  <c r="C164" i="11"/>
  <c r="D164" i="11" s="1"/>
  <c r="C165" i="11"/>
  <c r="D165" i="11" s="1"/>
  <c r="C141" i="11"/>
  <c r="D141" i="11" s="1"/>
  <c r="C142" i="11"/>
  <c r="D142" i="11" s="1"/>
  <c r="C143" i="11"/>
  <c r="D143" i="11" s="1"/>
  <c r="C118" i="11"/>
  <c r="D118" i="11" s="1"/>
  <c r="C119" i="11"/>
  <c r="D119" i="11" s="1"/>
  <c r="C117" i="11"/>
  <c r="D117" i="11" s="1"/>
  <c r="C93" i="11"/>
  <c r="D93" i="11" s="1"/>
  <c r="C94" i="11"/>
  <c r="D94" i="11" s="1"/>
  <c r="C95" i="11"/>
  <c r="D95" i="11" s="1"/>
  <c r="C69" i="11"/>
  <c r="D69" i="11" s="1"/>
  <c r="C70" i="11"/>
  <c r="D70" i="11" s="1"/>
  <c r="C71" i="11"/>
  <c r="D71" i="11" s="1"/>
  <c r="C52" i="11"/>
  <c r="D52" i="11" s="1"/>
  <c r="C53" i="11"/>
  <c r="D53" i="11" s="1"/>
  <c r="C36" i="11"/>
  <c r="D36" i="11" s="1"/>
  <c r="C37" i="11"/>
  <c r="D37" i="11" s="1"/>
  <c r="C20" i="11"/>
  <c r="D20" i="11" s="1"/>
  <c r="C21" i="11"/>
  <c r="D21" i="11" s="1"/>
  <c r="C4" i="11"/>
  <c r="D4" i="11" s="1"/>
  <c r="C5" i="11"/>
  <c r="D5" i="11" s="1"/>
  <c r="C436" i="11"/>
  <c r="D436" i="11" s="1"/>
  <c r="C437" i="11"/>
  <c r="D437" i="11" s="1"/>
  <c r="C475" i="11"/>
  <c r="D475" i="11" s="1"/>
  <c r="C467" i="11"/>
  <c r="D467" i="11" s="1"/>
  <c r="C420" i="11"/>
  <c r="D420" i="11" s="1"/>
  <c r="C421" i="11"/>
  <c r="D421" i="11" s="1"/>
  <c r="C404" i="11"/>
  <c r="D404" i="11" s="1"/>
  <c r="C405" i="11"/>
  <c r="D405" i="11" s="1"/>
  <c r="C459" i="11"/>
  <c r="D459" i="11" s="1"/>
  <c r="C388" i="11"/>
  <c r="D388" i="11" s="1"/>
  <c r="C389" i="11"/>
  <c r="D389" i="11" s="1"/>
  <c r="C451" i="11"/>
  <c r="D451" i="11" s="1"/>
  <c r="L188" i="9"/>
  <c r="C252" i="11"/>
  <c r="D252" i="11" s="1"/>
  <c r="C253" i="11"/>
  <c r="D253" i="11" s="1"/>
  <c r="C129" i="11"/>
  <c r="D129" i="11" s="1"/>
  <c r="C130" i="11"/>
  <c r="D130" i="11" s="1"/>
  <c r="C131" i="11"/>
  <c r="D131" i="11" s="1"/>
  <c r="C322" i="11"/>
  <c r="D322" i="11" s="1"/>
  <c r="C320" i="11"/>
  <c r="D320" i="11" s="1"/>
  <c r="C321" i="11"/>
  <c r="D321" i="11" s="1"/>
  <c r="C246" i="11"/>
  <c r="D246" i="11" s="1"/>
  <c r="C247" i="11"/>
  <c r="D247" i="11" s="1"/>
  <c r="C182" i="11"/>
  <c r="D182" i="11" s="1"/>
  <c r="C183" i="11"/>
  <c r="D183" i="11" s="1"/>
  <c r="C72" i="11"/>
  <c r="D72" i="11" s="1"/>
  <c r="C73" i="11"/>
  <c r="D73" i="11" s="1"/>
  <c r="C74" i="11"/>
  <c r="D74" i="11" s="1"/>
  <c r="C476" i="11"/>
  <c r="D476" i="11" s="1"/>
  <c r="C438" i="11"/>
  <c r="D438" i="11" s="1"/>
  <c r="C439" i="11"/>
  <c r="D439" i="11" s="1"/>
  <c r="C362" i="11"/>
  <c r="D362" i="11" s="1"/>
  <c r="C363" i="11"/>
  <c r="D363" i="11" s="1"/>
  <c r="C364" i="11"/>
  <c r="D364" i="11" s="1"/>
  <c r="C338" i="11"/>
  <c r="D338" i="11" s="1"/>
  <c r="C339" i="11"/>
  <c r="D339" i="11" s="1"/>
  <c r="C340" i="11"/>
  <c r="D340" i="11" s="1"/>
  <c r="C314" i="11"/>
  <c r="D314" i="11" s="1"/>
  <c r="C315" i="11"/>
  <c r="D315" i="11" s="1"/>
  <c r="C316" i="11"/>
  <c r="D316" i="11" s="1"/>
  <c r="C290" i="11"/>
  <c r="D290" i="11" s="1"/>
  <c r="C291" i="11"/>
  <c r="D291" i="11" s="1"/>
  <c r="C292" i="11"/>
  <c r="D292" i="11" s="1"/>
  <c r="C274" i="11"/>
  <c r="D274" i="11" s="1"/>
  <c r="C275" i="11"/>
  <c r="D275" i="11" s="1"/>
  <c r="C258" i="11"/>
  <c r="D258" i="11" s="1"/>
  <c r="C259" i="11"/>
  <c r="D259" i="11" s="1"/>
  <c r="C242" i="11"/>
  <c r="D242" i="11" s="1"/>
  <c r="C243" i="11"/>
  <c r="D243" i="11" s="1"/>
  <c r="C226" i="11"/>
  <c r="D226" i="11" s="1"/>
  <c r="C227" i="11"/>
  <c r="D227" i="11" s="1"/>
  <c r="C210" i="11"/>
  <c r="D210" i="11" s="1"/>
  <c r="C211" i="11"/>
  <c r="D211" i="11" s="1"/>
  <c r="C194" i="11"/>
  <c r="D194" i="11" s="1"/>
  <c r="C195" i="11"/>
  <c r="D195" i="11" s="1"/>
  <c r="C178" i="11"/>
  <c r="D178" i="11" s="1"/>
  <c r="C179" i="11"/>
  <c r="D179" i="11" s="1"/>
  <c r="C162" i="11"/>
  <c r="D162" i="11" s="1"/>
  <c r="C163" i="11"/>
  <c r="D163" i="11" s="1"/>
  <c r="C140" i="11"/>
  <c r="D140" i="11" s="1"/>
  <c r="C138" i="11"/>
  <c r="D138" i="11" s="1"/>
  <c r="C139" i="11"/>
  <c r="D139" i="11" s="1"/>
  <c r="C114" i="11"/>
  <c r="D114" i="11" s="1"/>
  <c r="C115" i="11"/>
  <c r="D115" i="11" s="1"/>
  <c r="C116" i="11"/>
  <c r="D116" i="11" s="1"/>
  <c r="C90" i="11"/>
  <c r="D90" i="11" s="1"/>
  <c r="C91" i="11"/>
  <c r="D91" i="11" s="1"/>
  <c r="C92" i="11"/>
  <c r="D92" i="11" s="1"/>
  <c r="C66" i="11"/>
  <c r="D66" i="11" s="1"/>
  <c r="C67" i="11"/>
  <c r="D67" i="11" s="1"/>
  <c r="C68" i="11"/>
  <c r="D68" i="11" s="1"/>
  <c r="C50" i="11"/>
  <c r="D50" i="11" s="1"/>
  <c r="C51" i="11"/>
  <c r="D51" i="11" s="1"/>
  <c r="C34" i="11"/>
  <c r="D34" i="11" s="1"/>
  <c r="C35" i="11"/>
  <c r="D35" i="11" s="1"/>
  <c r="C18" i="11"/>
  <c r="D18" i="11" s="1"/>
  <c r="C19" i="11"/>
  <c r="D19" i="11" s="1"/>
  <c r="C450" i="11"/>
  <c r="D450" i="11" s="1"/>
  <c r="C386" i="11"/>
  <c r="D386" i="11" s="1"/>
  <c r="C387" i="11"/>
  <c r="D387" i="11" s="1"/>
  <c r="C434" i="11"/>
  <c r="D434" i="11" s="1"/>
  <c r="C474" i="11"/>
  <c r="D474" i="11" s="1"/>
  <c r="C435" i="11"/>
  <c r="D435" i="11" s="1"/>
  <c r="C466" i="11"/>
  <c r="D466" i="11" s="1"/>
  <c r="C418" i="11"/>
  <c r="D418" i="11" s="1"/>
  <c r="C419" i="11"/>
  <c r="D419" i="11" s="1"/>
  <c r="C458" i="11"/>
  <c r="D458" i="11" s="1"/>
  <c r="C402" i="11"/>
  <c r="D402" i="11" s="1"/>
  <c r="C403" i="11"/>
  <c r="D403" i="11" s="1"/>
  <c r="C268" i="11"/>
  <c r="D268" i="11" s="1"/>
  <c r="C269" i="11"/>
  <c r="D269" i="11" s="1"/>
  <c r="C172" i="11"/>
  <c r="D172" i="11" s="1"/>
  <c r="C173" i="11"/>
  <c r="D173" i="11" s="1"/>
  <c r="C44" i="11"/>
  <c r="D44" i="11" s="1"/>
  <c r="C45" i="11"/>
  <c r="D45" i="11" s="1"/>
  <c r="C412" i="11"/>
  <c r="D412" i="11" s="1"/>
  <c r="C463" i="11"/>
  <c r="D463" i="11" s="1"/>
  <c r="C413" i="11"/>
  <c r="D413" i="11" s="1"/>
  <c r="C298" i="11"/>
  <c r="D298" i="11" s="1"/>
  <c r="C296" i="11"/>
  <c r="D296" i="11" s="1"/>
  <c r="C297" i="11"/>
  <c r="D297" i="11" s="1"/>
  <c r="C230" i="11"/>
  <c r="D230" i="11" s="1"/>
  <c r="C231" i="11"/>
  <c r="D231" i="11" s="1"/>
  <c r="C144" i="11"/>
  <c r="D144" i="11" s="1"/>
  <c r="C145" i="11"/>
  <c r="D145" i="11" s="1"/>
  <c r="C146" i="11"/>
  <c r="D146" i="11" s="1"/>
  <c r="C54" i="11"/>
  <c r="D54" i="11" s="1"/>
  <c r="C55" i="11"/>
  <c r="D55" i="11" s="1"/>
  <c r="C383" i="11"/>
  <c r="D383" i="11" s="1"/>
  <c r="C384" i="11"/>
  <c r="D384" i="11" s="1"/>
  <c r="C385" i="11"/>
  <c r="D385" i="11" s="1"/>
  <c r="C359" i="11"/>
  <c r="D359" i="11" s="1"/>
  <c r="C360" i="11"/>
  <c r="D360" i="11" s="1"/>
  <c r="C361" i="11"/>
  <c r="D361" i="11" s="1"/>
  <c r="C311" i="11"/>
  <c r="D311" i="11" s="1"/>
  <c r="C312" i="11"/>
  <c r="D312" i="11" s="1"/>
  <c r="C313" i="11"/>
  <c r="D313" i="11" s="1"/>
  <c r="C288" i="11"/>
  <c r="D288" i="11" s="1"/>
  <c r="C289" i="11"/>
  <c r="D289" i="11" s="1"/>
  <c r="C272" i="11"/>
  <c r="D272" i="11" s="1"/>
  <c r="C273" i="11"/>
  <c r="D273" i="11" s="1"/>
  <c r="C240" i="11"/>
  <c r="D240" i="11" s="1"/>
  <c r="C241" i="11"/>
  <c r="D241" i="11" s="1"/>
  <c r="C224" i="11"/>
  <c r="D224" i="11" s="1"/>
  <c r="C225" i="11"/>
  <c r="D225" i="11" s="1"/>
  <c r="C208" i="11"/>
  <c r="D208" i="11" s="1"/>
  <c r="C209" i="11"/>
  <c r="D209" i="11" s="1"/>
  <c r="C176" i="11"/>
  <c r="D176" i="11" s="1"/>
  <c r="C177" i="11"/>
  <c r="D177" i="11" s="1"/>
  <c r="C159" i="11"/>
  <c r="D159" i="11" s="1"/>
  <c r="C160" i="11"/>
  <c r="D160" i="11" s="1"/>
  <c r="C161" i="11"/>
  <c r="D161" i="11" s="1"/>
  <c r="C135" i="11"/>
  <c r="D135" i="11" s="1"/>
  <c r="C136" i="11"/>
  <c r="D136" i="11" s="1"/>
  <c r="C137" i="11"/>
  <c r="D137" i="11" s="1"/>
  <c r="C88" i="11"/>
  <c r="D88" i="11" s="1"/>
  <c r="C89" i="11"/>
  <c r="D89" i="11" s="1"/>
  <c r="C87" i="11"/>
  <c r="D87" i="11" s="1"/>
  <c r="C64" i="11"/>
  <c r="D64" i="11" s="1"/>
  <c r="C65" i="11"/>
  <c r="D65" i="11" s="1"/>
  <c r="C48" i="11"/>
  <c r="D48" i="11" s="1"/>
  <c r="C49" i="11"/>
  <c r="D49" i="11" s="1"/>
  <c r="C16" i="11"/>
  <c r="D16" i="11" s="1"/>
  <c r="C17" i="11"/>
  <c r="D17" i="11" s="1"/>
  <c r="C448" i="11"/>
  <c r="D448" i="11" s="1"/>
  <c r="C449" i="11"/>
  <c r="D449" i="11" s="1"/>
  <c r="C481" i="11"/>
  <c r="D481" i="11" s="1"/>
  <c r="C432" i="11"/>
  <c r="D432" i="11" s="1"/>
  <c r="C433" i="11"/>
  <c r="D433" i="11" s="1"/>
  <c r="C473" i="11"/>
  <c r="D473" i="11" s="1"/>
  <c r="C457" i="11"/>
  <c r="D457" i="11" s="1"/>
  <c r="C400" i="11"/>
  <c r="D400" i="11" s="1"/>
  <c r="C401" i="11"/>
  <c r="D401" i="11" s="1"/>
  <c r="L179" i="9"/>
  <c r="C329" i="11"/>
  <c r="D329" i="11" s="1"/>
  <c r="C330" i="11"/>
  <c r="D330" i="11" s="1"/>
  <c r="C331" i="11"/>
  <c r="D331" i="11" s="1"/>
  <c r="C236" i="11"/>
  <c r="D236" i="11" s="1"/>
  <c r="C237" i="11"/>
  <c r="D237" i="11" s="1"/>
  <c r="C28" i="11"/>
  <c r="D28" i="11" s="1"/>
  <c r="C29" i="11"/>
  <c r="D29" i="11" s="1"/>
  <c r="C396" i="11"/>
  <c r="D396" i="11" s="1"/>
  <c r="C397" i="11"/>
  <c r="D397" i="11" s="1"/>
  <c r="C455" i="11"/>
  <c r="D455" i="11" s="1"/>
  <c r="C278" i="11"/>
  <c r="D278" i="11" s="1"/>
  <c r="C279" i="11"/>
  <c r="D279" i="11" s="1"/>
  <c r="C214" i="11"/>
  <c r="D214" i="11" s="1"/>
  <c r="C215" i="11"/>
  <c r="D215" i="11" s="1"/>
  <c r="C166" i="11"/>
  <c r="D166" i="11" s="1"/>
  <c r="C167" i="11"/>
  <c r="D167" i="11" s="1"/>
  <c r="C96" i="11"/>
  <c r="D96" i="11" s="1"/>
  <c r="C97" i="11"/>
  <c r="D97" i="11" s="1"/>
  <c r="C98" i="11"/>
  <c r="D98" i="11" s="1"/>
  <c r="C22" i="11"/>
  <c r="D22" i="11" s="1"/>
  <c r="C23" i="11"/>
  <c r="D23" i="11" s="1"/>
  <c r="C406" i="11"/>
  <c r="D406" i="11" s="1"/>
  <c r="C407" i="11"/>
  <c r="D407" i="11" s="1"/>
  <c r="C460" i="11"/>
  <c r="D460" i="11" s="1"/>
  <c r="C380" i="11"/>
  <c r="D380" i="11" s="1"/>
  <c r="C381" i="11"/>
  <c r="D381" i="11" s="1"/>
  <c r="C382" i="11"/>
  <c r="D382" i="11" s="1"/>
  <c r="C358" i="11"/>
  <c r="D358" i="11" s="1"/>
  <c r="C356" i="11"/>
  <c r="D356" i="11" s="1"/>
  <c r="C357" i="11"/>
  <c r="D357" i="11" s="1"/>
  <c r="C333" i="11"/>
  <c r="D333" i="11" s="1"/>
  <c r="C334" i="11"/>
  <c r="D334" i="11" s="1"/>
  <c r="C332" i="11"/>
  <c r="D332" i="11" s="1"/>
  <c r="C308" i="11"/>
  <c r="D308" i="11" s="1"/>
  <c r="C309" i="11"/>
  <c r="D309" i="11" s="1"/>
  <c r="C310" i="11"/>
  <c r="D310" i="11" s="1"/>
  <c r="C286" i="11"/>
  <c r="D286" i="11" s="1"/>
  <c r="C287" i="11"/>
  <c r="D287" i="11" s="1"/>
  <c r="C270" i="11"/>
  <c r="D270" i="11" s="1"/>
  <c r="C271" i="11"/>
  <c r="D271" i="11" s="1"/>
  <c r="C254" i="11"/>
  <c r="D254" i="11" s="1"/>
  <c r="C255" i="11"/>
  <c r="D255" i="11" s="1"/>
  <c r="C238" i="11"/>
  <c r="D238" i="11" s="1"/>
  <c r="C239" i="11"/>
  <c r="D239" i="11" s="1"/>
  <c r="C222" i="11"/>
  <c r="D222" i="11" s="1"/>
  <c r="C223" i="11"/>
  <c r="D223" i="11" s="1"/>
  <c r="C206" i="11"/>
  <c r="D206" i="11" s="1"/>
  <c r="C207" i="11"/>
  <c r="D207" i="11" s="1"/>
  <c r="C190" i="11"/>
  <c r="D190" i="11" s="1"/>
  <c r="C191" i="11"/>
  <c r="D191" i="11" s="1"/>
  <c r="C174" i="11"/>
  <c r="D174" i="11" s="1"/>
  <c r="C175" i="11"/>
  <c r="D175" i="11" s="1"/>
  <c r="C156" i="11"/>
  <c r="D156" i="11" s="1"/>
  <c r="C157" i="11"/>
  <c r="D157" i="11" s="1"/>
  <c r="C158" i="11"/>
  <c r="D158" i="11" s="1"/>
  <c r="C132" i="11"/>
  <c r="D132" i="11" s="1"/>
  <c r="C133" i="11"/>
  <c r="D133" i="11" s="1"/>
  <c r="C134" i="11"/>
  <c r="D134" i="11" s="1"/>
  <c r="C108" i="11"/>
  <c r="D108" i="11" s="1"/>
  <c r="C109" i="11"/>
  <c r="D109" i="11" s="1"/>
  <c r="C110" i="11"/>
  <c r="D110" i="11" s="1"/>
  <c r="C84" i="11"/>
  <c r="D84" i="11" s="1"/>
  <c r="C85" i="11"/>
  <c r="D85" i="11" s="1"/>
  <c r="C86" i="11"/>
  <c r="D86" i="11" s="1"/>
  <c r="C62" i="11"/>
  <c r="D62" i="11" s="1"/>
  <c r="C63" i="11"/>
  <c r="D63" i="11" s="1"/>
  <c r="C46" i="11"/>
  <c r="D46" i="11" s="1"/>
  <c r="C47" i="11"/>
  <c r="D47" i="11" s="1"/>
  <c r="C30" i="11"/>
  <c r="D30" i="11" s="1"/>
  <c r="C31" i="11"/>
  <c r="D31" i="11" s="1"/>
  <c r="C14" i="11"/>
  <c r="D14" i="11" s="1"/>
  <c r="C15" i="11"/>
  <c r="D15" i="11" s="1"/>
  <c r="C480" i="11"/>
  <c r="D480" i="11" s="1"/>
  <c r="C446" i="11"/>
  <c r="D446" i="11" s="1"/>
  <c r="C447" i="11"/>
  <c r="D447" i="11" s="1"/>
  <c r="C430" i="11"/>
  <c r="D430" i="11" s="1"/>
  <c r="C431" i="11"/>
  <c r="D431" i="11" s="1"/>
  <c r="C472" i="11"/>
  <c r="D472" i="11" s="1"/>
  <c r="C414" i="11"/>
  <c r="D414" i="11" s="1"/>
  <c r="C415" i="11"/>
  <c r="D415" i="11" s="1"/>
  <c r="C464" i="11"/>
  <c r="D464" i="11" s="1"/>
  <c r="C456" i="11"/>
  <c r="D456" i="11" s="1"/>
  <c r="C398" i="11"/>
  <c r="D398" i="11" s="1"/>
  <c r="C399" i="11"/>
  <c r="D399" i="11" s="1"/>
  <c r="L182" i="9"/>
  <c r="L175" i="9"/>
  <c r="C347" i="11"/>
  <c r="D347" i="11" s="1"/>
  <c r="C348" i="11"/>
  <c r="D348" i="11" s="1"/>
  <c r="C349" i="11"/>
  <c r="D349" i="11" s="1"/>
  <c r="C264" i="11"/>
  <c r="D264" i="11" s="1"/>
  <c r="C265" i="11"/>
  <c r="D265" i="11" s="1"/>
  <c r="C200" i="11"/>
  <c r="D200" i="11" s="1"/>
  <c r="C201" i="11"/>
  <c r="D201" i="11" s="1"/>
  <c r="C124" i="11"/>
  <c r="D124" i="11" s="1"/>
  <c r="C125" i="11"/>
  <c r="D125" i="11" s="1"/>
  <c r="C123" i="11"/>
  <c r="D123" i="11" s="1"/>
  <c r="C40" i="11"/>
  <c r="D40" i="11" s="1"/>
  <c r="C41" i="11"/>
  <c r="D41" i="11" s="1"/>
  <c r="C469" i="11"/>
  <c r="D469" i="11" s="1"/>
  <c r="C424" i="11"/>
  <c r="D424" i="11" s="1"/>
  <c r="C425" i="11"/>
  <c r="D425" i="11" s="1"/>
  <c r="C285" i="11"/>
  <c r="D285" i="11" s="1"/>
  <c r="C284" i="11"/>
  <c r="D284" i="11" s="1"/>
  <c r="C479" i="11"/>
  <c r="D479" i="11" s="1"/>
  <c r="C444" i="11"/>
  <c r="D444" i="11" s="1"/>
  <c r="C445" i="11"/>
  <c r="D445" i="11" s="1"/>
  <c r="C60" i="11"/>
  <c r="D60" i="11" s="1"/>
  <c r="C61" i="11"/>
  <c r="D61" i="11" s="1"/>
  <c r="C153" i="11"/>
  <c r="D153" i="11" s="1"/>
  <c r="C154" i="11"/>
  <c r="D154" i="11" s="1"/>
  <c r="C155" i="11"/>
  <c r="D155" i="11" s="1"/>
  <c r="C377" i="11"/>
  <c r="D377" i="11" s="1"/>
  <c r="C378" i="11"/>
  <c r="D378" i="11" s="1"/>
  <c r="C379" i="11"/>
  <c r="D379" i="11" s="1"/>
  <c r="C221" i="11"/>
  <c r="D221" i="11" s="1"/>
  <c r="C220" i="11"/>
  <c r="D220" i="11" s="1"/>
  <c r="C373" i="11"/>
  <c r="D373" i="11" s="1"/>
  <c r="C371" i="11"/>
  <c r="D371" i="11" s="1"/>
  <c r="C372" i="11"/>
  <c r="D372" i="11" s="1"/>
  <c r="C280" i="11"/>
  <c r="D280" i="11" s="1"/>
  <c r="C281" i="11"/>
  <c r="D281" i="11" s="1"/>
  <c r="C216" i="11"/>
  <c r="D216" i="11" s="1"/>
  <c r="C217" i="11"/>
  <c r="D217" i="11" s="1"/>
  <c r="C147" i="11"/>
  <c r="D147" i="11" s="1"/>
  <c r="C148" i="11"/>
  <c r="D148" i="11" s="1"/>
  <c r="C149" i="11"/>
  <c r="D149" i="11" s="1"/>
  <c r="C56" i="11"/>
  <c r="D56" i="11" s="1"/>
  <c r="C57" i="11"/>
  <c r="D57" i="11" s="1"/>
  <c r="C441" i="11"/>
  <c r="D441" i="11" s="1"/>
  <c r="C440" i="11"/>
  <c r="D440" i="11" s="1"/>
  <c r="C477" i="11"/>
  <c r="D477" i="11" s="1"/>
  <c r="C345" i="11"/>
  <c r="D345" i="11" s="1"/>
  <c r="C346" i="11"/>
  <c r="D346" i="11" s="1"/>
  <c r="C344" i="11"/>
  <c r="D344" i="11" s="1"/>
  <c r="C262" i="11"/>
  <c r="D262" i="11" s="1"/>
  <c r="C263" i="11"/>
  <c r="D263" i="11" s="1"/>
  <c r="C199" i="11"/>
  <c r="D199" i="11" s="1"/>
  <c r="C198" i="11"/>
  <c r="D198" i="11" s="1"/>
  <c r="C120" i="11"/>
  <c r="D120" i="11" s="1"/>
  <c r="C121" i="11"/>
  <c r="D121" i="11" s="1"/>
  <c r="C122" i="11"/>
  <c r="D122" i="11" s="1"/>
  <c r="C38" i="11"/>
  <c r="D38" i="11" s="1"/>
  <c r="C39" i="11"/>
  <c r="D39" i="11" s="1"/>
  <c r="C422" i="11"/>
  <c r="D422" i="11" s="1"/>
  <c r="C423" i="11"/>
  <c r="D423" i="11" s="1"/>
  <c r="C468" i="11"/>
  <c r="D468" i="11" s="1"/>
  <c r="C192" i="11"/>
  <c r="D192" i="11" s="1"/>
  <c r="C193" i="11"/>
  <c r="D193" i="11" s="1"/>
  <c r="C32" i="11"/>
  <c r="D32" i="11" s="1"/>
  <c r="C33" i="11"/>
  <c r="D33" i="11" s="1"/>
  <c r="C335" i="11"/>
  <c r="D335" i="11" s="1"/>
  <c r="C336" i="11"/>
  <c r="D336" i="11" s="1"/>
  <c r="C337" i="11"/>
  <c r="D337" i="11" s="1"/>
  <c r="C256" i="11"/>
  <c r="D256" i="11" s="1"/>
  <c r="C257" i="11"/>
  <c r="D257" i="11" s="1"/>
  <c r="C111" i="11"/>
  <c r="D111" i="11" s="1"/>
  <c r="C112" i="11"/>
  <c r="D112" i="11" s="1"/>
  <c r="C113" i="11"/>
  <c r="D113" i="11" s="1"/>
  <c r="C416" i="11"/>
  <c r="D416" i="11" s="1"/>
  <c r="C465" i="11"/>
  <c r="D465" i="11" s="1"/>
  <c r="C417" i="11"/>
  <c r="D417" i="11" s="1"/>
  <c r="C248" i="11"/>
  <c r="D248" i="11" s="1"/>
  <c r="C249" i="11"/>
  <c r="D249" i="11" s="1"/>
  <c r="C184" i="11"/>
  <c r="D184" i="11" s="1"/>
  <c r="C185" i="11"/>
  <c r="D185" i="11" s="1"/>
  <c r="C99" i="11"/>
  <c r="D99" i="11" s="1"/>
  <c r="C100" i="11"/>
  <c r="D100" i="11" s="1"/>
  <c r="C101" i="11"/>
  <c r="D101" i="11" s="1"/>
  <c r="C323" i="11"/>
  <c r="D323" i="11" s="1"/>
  <c r="C324" i="11"/>
  <c r="D324" i="11" s="1"/>
  <c r="C325" i="11"/>
  <c r="D325" i="11" s="1"/>
  <c r="C24" i="11"/>
  <c r="D24" i="11" s="1"/>
  <c r="C25" i="11"/>
  <c r="D25" i="11" s="1"/>
  <c r="C461" i="11"/>
  <c r="D461" i="11" s="1"/>
  <c r="C408" i="11"/>
  <c r="D408" i="11" s="1"/>
  <c r="C409" i="11"/>
  <c r="D409" i="11" s="1"/>
  <c r="I3" i="20"/>
  <c r="J3" i="20" s="1"/>
  <c r="H3" i="20"/>
  <c r="L193" i="9"/>
  <c r="L171" i="9"/>
  <c r="L164" i="9"/>
  <c r="L158" i="9"/>
  <c r="L146" i="9"/>
  <c r="L65" i="9"/>
  <c r="L61" i="9"/>
  <c r="L59" i="9"/>
  <c r="L57" i="9"/>
  <c r="L55" i="9"/>
  <c r="L37" i="9"/>
  <c r="L21" i="9"/>
  <c r="L192" i="9"/>
  <c r="L181" i="9"/>
  <c r="L167" i="9"/>
  <c r="L141" i="9"/>
  <c r="L129" i="9"/>
  <c r="L125" i="9"/>
  <c r="L119" i="9"/>
  <c r="L89" i="9"/>
  <c r="L191" i="9"/>
  <c r="L184" i="9"/>
  <c r="L123" i="9"/>
  <c r="L93" i="9"/>
  <c r="L87" i="9"/>
  <c r="L124" i="9"/>
  <c r="L92" i="9"/>
  <c r="L88" i="9"/>
  <c r="L187" i="9"/>
  <c r="L180" i="9"/>
  <c r="L139" i="9"/>
  <c r="L121" i="9"/>
  <c r="L97" i="9"/>
  <c r="L91" i="9"/>
  <c r="L140" i="9"/>
  <c r="L120" i="9"/>
  <c r="L149" i="9"/>
  <c r="L60" i="9"/>
  <c r="L56" i="9"/>
  <c r="L44" i="9"/>
  <c r="L183" i="9"/>
  <c r="L176" i="9"/>
  <c r="L165" i="9"/>
  <c r="L94" i="9"/>
  <c r="L85" i="9"/>
  <c r="L82" i="9"/>
  <c r="L52" i="9"/>
  <c r="L49" i="9"/>
  <c r="L25" i="9"/>
  <c r="L24" i="9"/>
  <c r="L23" i="9"/>
  <c r="L22" i="9"/>
  <c r="L133" i="9"/>
  <c r="L126" i="9"/>
  <c r="L117" i="9"/>
  <c r="L114" i="9"/>
  <c r="L77" i="9"/>
  <c r="L76" i="9"/>
  <c r="L75" i="9"/>
  <c r="L12" i="9"/>
  <c r="L9" i="9"/>
  <c r="L8" i="9"/>
  <c r="L7" i="9"/>
  <c r="L6" i="9"/>
  <c r="L157" i="9"/>
  <c r="L156" i="9"/>
  <c r="L155" i="9"/>
  <c r="L153" i="9"/>
  <c r="L152" i="9"/>
  <c r="L151" i="9"/>
  <c r="L142" i="9"/>
  <c r="L134" i="9"/>
  <c r="L109" i="9"/>
  <c r="L108" i="9"/>
  <c r="L107" i="9"/>
  <c r="L98" i="9"/>
  <c r="L62" i="9"/>
  <c r="L53" i="9"/>
  <c r="L41" i="9"/>
  <c r="L40" i="9"/>
  <c r="L39" i="9"/>
  <c r="L38" i="9"/>
  <c r="L17" i="9"/>
  <c r="L137" i="9"/>
  <c r="L136" i="9"/>
  <c r="L135" i="9"/>
  <c r="L105" i="9"/>
  <c r="L104" i="9"/>
  <c r="L103" i="9"/>
  <c r="L73" i="9"/>
  <c r="L72" i="9"/>
  <c r="L71" i="9"/>
  <c r="L48" i="9"/>
  <c r="L47" i="9"/>
  <c r="L46" i="9"/>
  <c r="L32" i="9"/>
  <c r="L31" i="9"/>
  <c r="L30" i="9"/>
  <c r="L16" i="9"/>
  <c r="L15" i="9"/>
  <c r="L14" i="9"/>
  <c r="L150" i="9"/>
  <c r="L118" i="9"/>
  <c r="L86" i="9"/>
  <c r="L54" i="9"/>
  <c r="L148" i="9"/>
  <c r="L132" i="9"/>
  <c r="L116" i="9"/>
  <c r="L100" i="9"/>
  <c r="L84" i="9"/>
  <c r="L67" i="9"/>
  <c r="L4" i="9"/>
  <c r="L147" i="9"/>
  <c r="L131" i="9"/>
  <c r="L115" i="9"/>
  <c r="L99" i="9"/>
  <c r="L83" i="9"/>
  <c r="L68" i="9"/>
  <c r="L2" i="9"/>
  <c r="L160" i="9"/>
  <c r="L159" i="9"/>
  <c r="L154" i="9"/>
  <c r="L144" i="9"/>
  <c r="L143" i="9"/>
  <c r="L138" i="9"/>
  <c r="L128" i="9"/>
  <c r="L127" i="9"/>
  <c r="L122" i="9"/>
  <c r="L112" i="9"/>
  <c r="L111" i="9"/>
  <c r="L106" i="9"/>
  <c r="L96" i="9"/>
  <c r="L95" i="9"/>
  <c r="L90" i="9"/>
  <c r="L80" i="9"/>
  <c r="L79" i="9"/>
  <c r="L74" i="9"/>
  <c r="L64" i="9"/>
  <c r="L63" i="9"/>
  <c r="L58" i="9"/>
  <c r="L51" i="9"/>
  <c r="L50" i="9"/>
  <c r="L43" i="9"/>
  <c r="L42" i="9"/>
  <c r="L35" i="9"/>
  <c r="L34" i="9"/>
  <c r="L27" i="9"/>
  <c r="L26" i="9"/>
  <c r="L19" i="9"/>
  <c r="L18" i="9"/>
  <c r="L11" i="9"/>
  <c r="L10" i="9"/>
  <c r="H2684" i="20" l="1"/>
  <c r="I2684" i="20"/>
  <c r="J2684" i="20" s="1"/>
  <c r="H1854" i="20"/>
  <c r="I1854" i="20"/>
  <c r="J1854" i="20" s="1"/>
  <c r="H222" i="20"/>
  <c r="I222" i="20"/>
  <c r="J222" i="20" s="1"/>
  <c r="H478" i="20"/>
  <c r="I478" i="20"/>
  <c r="J478" i="20" s="1"/>
  <c r="H706" i="20"/>
  <c r="I706" i="20"/>
  <c r="J706" i="20" s="1"/>
  <c r="H1042" i="20"/>
  <c r="I1042" i="20"/>
  <c r="J1042" i="20" s="1"/>
  <c r="I1332" i="20"/>
  <c r="J1332" i="20" s="1"/>
  <c r="H1332" i="20"/>
  <c r="I66" i="20"/>
  <c r="J66" i="20" s="1"/>
  <c r="H66" i="20"/>
  <c r="I258" i="20"/>
  <c r="J258" i="20" s="1"/>
  <c r="H258" i="20"/>
  <c r="I386" i="20"/>
  <c r="J386" i="20" s="1"/>
  <c r="H386" i="20"/>
  <c r="I96" i="20"/>
  <c r="J96" i="20" s="1"/>
  <c r="H96" i="20"/>
  <c r="H384" i="20"/>
  <c r="I384" i="20"/>
  <c r="J384" i="20" s="1"/>
  <c r="I611" i="20"/>
  <c r="J611" i="20" s="1"/>
  <c r="H611" i="20"/>
  <c r="H803" i="20"/>
  <c r="I803" i="20"/>
  <c r="J803" i="20" s="1"/>
  <c r="I1059" i="20"/>
  <c r="J1059" i="20" s="1"/>
  <c r="H1059" i="20"/>
  <c r="H1319" i="20"/>
  <c r="I1319" i="20"/>
  <c r="J1319" i="20" s="1"/>
  <c r="H1609" i="20"/>
  <c r="I1609" i="20"/>
  <c r="J1609" i="20" s="1"/>
  <c r="H1857" i="20"/>
  <c r="I1857" i="20"/>
  <c r="J1857" i="20" s="1"/>
  <c r="I2081" i="20"/>
  <c r="J2081" i="20" s="1"/>
  <c r="H2081" i="20"/>
  <c r="H2669" i="20"/>
  <c r="I2669" i="20"/>
  <c r="J2669" i="20" s="1"/>
  <c r="I654" i="20"/>
  <c r="J654" i="20" s="1"/>
  <c r="H654" i="20"/>
  <c r="H878" i="20"/>
  <c r="I878" i="20"/>
  <c r="J878" i="20" s="1"/>
  <c r="I1128" i="20"/>
  <c r="J1128" i="20" s="1"/>
  <c r="H1128" i="20"/>
  <c r="I1352" i="20"/>
  <c r="J1352" i="20" s="1"/>
  <c r="H1352" i="20"/>
  <c r="H1576" i="20"/>
  <c r="I1576" i="20"/>
  <c r="J1576" i="20" s="1"/>
  <c r="H1836" i="20"/>
  <c r="I1836" i="20"/>
  <c r="J1836" i="20" s="1"/>
  <c r="H2092" i="20"/>
  <c r="I2092" i="20"/>
  <c r="J2092" i="20" s="1"/>
  <c r="H2287" i="20"/>
  <c r="I2287" i="20"/>
  <c r="J2287" i="20" s="1"/>
  <c r="I2543" i="20"/>
  <c r="J2543" i="20" s="1"/>
  <c r="H2543" i="20"/>
  <c r="H2709" i="20"/>
  <c r="I2709" i="20"/>
  <c r="J2709" i="20" s="1"/>
  <c r="H212" i="20"/>
  <c r="I212" i="20"/>
  <c r="J212" i="20" s="1"/>
  <c r="I500" i="20"/>
  <c r="J500" i="20" s="1"/>
  <c r="H500" i="20"/>
  <c r="H792" i="20"/>
  <c r="I792" i="20"/>
  <c r="J792" i="20" s="1"/>
  <c r="H984" i="20"/>
  <c r="I984" i="20"/>
  <c r="J984" i="20" s="1"/>
  <c r="I1266" i="20"/>
  <c r="J1266" i="20" s="1"/>
  <c r="H1266" i="20"/>
  <c r="H1490" i="20"/>
  <c r="I1490" i="20"/>
  <c r="J1490" i="20" s="1"/>
  <c r="H1685" i="20"/>
  <c r="I1685" i="20"/>
  <c r="J1685" i="20" s="1"/>
  <c r="H1941" i="20"/>
  <c r="I1941" i="20"/>
  <c r="J1941" i="20" s="1"/>
  <c r="H2162" i="20"/>
  <c r="I2162" i="20"/>
  <c r="J2162" i="20" s="1"/>
  <c r="I2425" i="20"/>
  <c r="J2425" i="20" s="1"/>
  <c r="H2425" i="20"/>
  <c r="H2333" i="20"/>
  <c r="I2333" i="20"/>
  <c r="J2333" i="20" s="1"/>
  <c r="I1597" i="20"/>
  <c r="J1597" i="20" s="1"/>
  <c r="H1597" i="20"/>
  <c r="H1815" i="20"/>
  <c r="I1815" i="20"/>
  <c r="J1815" i="20" s="1"/>
  <c r="H2039" i="20"/>
  <c r="I2039" i="20"/>
  <c r="J2039" i="20" s="1"/>
  <c r="H2299" i="20"/>
  <c r="I2299" i="20"/>
  <c r="J2299" i="20" s="1"/>
  <c r="H2459" i="20"/>
  <c r="I2459" i="20"/>
  <c r="J2459" i="20" s="1"/>
  <c r="H2715" i="20"/>
  <c r="I2715" i="20"/>
  <c r="J2715" i="20" s="1"/>
  <c r="H2380" i="20"/>
  <c r="I2380" i="20"/>
  <c r="J2380" i="20" s="1"/>
  <c r="I7" i="20"/>
  <c r="J7" i="20" s="1"/>
  <c r="H7" i="20"/>
  <c r="H231" i="20"/>
  <c r="I231" i="20"/>
  <c r="J231" i="20" s="1"/>
  <c r="H455" i="20"/>
  <c r="I455" i="20"/>
  <c r="J455" i="20" s="1"/>
  <c r="H705" i="20"/>
  <c r="I705" i="20"/>
  <c r="J705" i="20" s="1"/>
  <c r="H953" i="20"/>
  <c r="I953" i="20"/>
  <c r="J953" i="20" s="1"/>
  <c r="H1277" i="20"/>
  <c r="I1277" i="20"/>
  <c r="J1277" i="20" s="1"/>
  <c r="I11" i="20"/>
  <c r="J11" i="20" s="1"/>
  <c r="H11" i="20"/>
  <c r="H235" i="20"/>
  <c r="I235" i="20"/>
  <c r="J235" i="20" s="1"/>
  <c r="I427" i="20"/>
  <c r="J427" i="20" s="1"/>
  <c r="H427" i="20"/>
  <c r="I201" i="20"/>
  <c r="J201" i="20" s="1"/>
  <c r="H201" i="20"/>
  <c r="H457" i="20"/>
  <c r="I457" i="20"/>
  <c r="J457" i="20" s="1"/>
  <c r="H684" i="20"/>
  <c r="I684" i="20"/>
  <c r="J684" i="20" s="1"/>
  <c r="H812" i="20"/>
  <c r="I812" i="20"/>
  <c r="J812" i="20" s="1"/>
  <c r="H1094" i="20"/>
  <c r="I1094" i="20"/>
  <c r="J1094" i="20" s="1"/>
  <c r="I1318" i="20"/>
  <c r="J1318" i="20" s="1"/>
  <c r="H1318" i="20"/>
  <c r="H1542" i="20"/>
  <c r="I1542" i="20"/>
  <c r="J1542" i="20" s="1"/>
  <c r="I1770" i="20"/>
  <c r="J1770" i="20" s="1"/>
  <c r="H1770" i="20"/>
  <c r="I2058" i="20"/>
  <c r="J2058" i="20" s="1"/>
  <c r="H2058" i="20"/>
  <c r="I2689" i="20"/>
  <c r="J2689" i="20" s="1"/>
  <c r="H2689" i="20"/>
  <c r="I589" i="20"/>
  <c r="J589" i="20" s="1"/>
  <c r="H589" i="20"/>
  <c r="H813" i="20"/>
  <c r="I813" i="20"/>
  <c r="J813" i="20" s="1"/>
  <c r="I1076" i="20"/>
  <c r="J1076" i="20" s="1"/>
  <c r="H1076" i="20"/>
  <c r="H1297" i="20"/>
  <c r="I1297" i="20"/>
  <c r="J1297" i="20" s="1"/>
  <c r="H1521" i="20"/>
  <c r="I1521" i="20"/>
  <c r="J1521" i="20" s="1"/>
  <c r="I1771" i="20"/>
  <c r="J1771" i="20" s="1"/>
  <c r="H1771" i="20"/>
  <c r="I2091" i="20"/>
  <c r="J2091" i="20" s="1"/>
  <c r="H2091" i="20"/>
  <c r="I2286" i="20"/>
  <c r="J2286" i="20" s="1"/>
  <c r="H2286" i="20"/>
  <c r="H2542" i="20"/>
  <c r="I2542" i="20"/>
  <c r="J2542" i="20" s="1"/>
  <c r="H2517" i="20"/>
  <c r="I2517" i="20"/>
  <c r="J2517" i="20" s="1"/>
  <c r="I157" i="20"/>
  <c r="J157" i="20" s="1"/>
  <c r="H157" i="20"/>
  <c r="I221" i="20"/>
  <c r="J221" i="20" s="1"/>
  <c r="H221" i="20"/>
  <c r="H253" i="20"/>
  <c r="I253" i="20"/>
  <c r="J253" i="20" s="1"/>
  <c r="H285" i="20"/>
  <c r="I285" i="20"/>
  <c r="J285" i="20" s="1"/>
  <c r="I477" i="20"/>
  <c r="J477" i="20" s="1"/>
  <c r="H477" i="20"/>
  <c r="H509" i="20"/>
  <c r="I509" i="20"/>
  <c r="J509" i="20" s="1"/>
  <c r="H543" i="20"/>
  <c r="I543" i="20"/>
  <c r="J543" i="20" s="1"/>
  <c r="I567" i="20"/>
  <c r="J567" i="20" s="1"/>
  <c r="H567" i="20"/>
  <c r="H599" i="20"/>
  <c r="I599" i="20"/>
  <c r="J599" i="20" s="1"/>
  <c r="I631" i="20"/>
  <c r="J631" i="20" s="1"/>
  <c r="H631" i="20"/>
  <c r="I663" i="20"/>
  <c r="J663" i="20" s="1"/>
  <c r="H663" i="20"/>
  <c r="I695" i="20"/>
  <c r="J695" i="20" s="1"/>
  <c r="H695" i="20"/>
  <c r="I727" i="20"/>
  <c r="J727" i="20" s="1"/>
  <c r="H727" i="20"/>
  <c r="I759" i="20"/>
  <c r="J759" i="20" s="1"/>
  <c r="H759" i="20"/>
  <c r="I791" i="20"/>
  <c r="J791" i="20" s="1"/>
  <c r="H791" i="20"/>
  <c r="H823" i="20"/>
  <c r="I823" i="20"/>
  <c r="J823" i="20" s="1"/>
  <c r="H855" i="20"/>
  <c r="I855" i="20"/>
  <c r="J855" i="20" s="1"/>
  <c r="H887" i="20"/>
  <c r="I887" i="20"/>
  <c r="J887" i="20" s="1"/>
  <c r="H919" i="20"/>
  <c r="I919" i="20"/>
  <c r="J919" i="20" s="1"/>
  <c r="H951" i="20"/>
  <c r="I951" i="20"/>
  <c r="J951" i="20" s="1"/>
  <c r="H983" i="20"/>
  <c r="I983" i="20"/>
  <c r="J983" i="20" s="1"/>
  <c r="H1015" i="20"/>
  <c r="I1015" i="20"/>
  <c r="J1015" i="20" s="1"/>
  <c r="I1047" i="20"/>
  <c r="J1047" i="20" s="1"/>
  <c r="H1047" i="20"/>
  <c r="H1078" i="20"/>
  <c r="I1078" i="20"/>
  <c r="J1078" i="20" s="1"/>
  <c r="I1115" i="20"/>
  <c r="J1115" i="20" s="1"/>
  <c r="H1115" i="20"/>
  <c r="I1147" i="20"/>
  <c r="J1147" i="20" s="1"/>
  <c r="H1147" i="20"/>
  <c r="I1179" i="20"/>
  <c r="J1179" i="20" s="1"/>
  <c r="H1179" i="20"/>
  <c r="I1211" i="20"/>
  <c r="J1211" i="20" s="1"/>
  <c r="H1211" i="20"/>
  <c r="H1243" i="20"/>
  <c r="I1243" i="20"/>
  <c r="J1243" i="20" s="1"/>
  <c r="I1275" i="20"/>
  <c r="J1275" i="20" s="1"/>
  <c r="H1275" i="20"/>
  <c r="H1307" i="20"/>
  <c r="I1307" i="20"/>
  <c r="J1307" i="20" s="1"/>
  <c r="I1339" i="20"/>
  <c r="J1339" i="20" s="1"/>
  <c r="H1339" i="20"/>
  <c r="I1371" i="20"/>
  <c r="J1371" i="20" s="1"/>
  <c r="H1371" i="20"/>
  <c r="I1403" i="20"/>
  <c r="J1403" i="20" s="1"/>
  <c r="H1403" i="20"/>
  <c r="I1435" i="20"/>
  <c r="J1435" i="20" s="1"/>
  <c r="H1435" i="20"/>
  <c r="I1467" i="20"/>
  <c r="J1467" i="20" s="1"/>
  <c r="H1467" i="20"/>
  <c r="I1499" i="20"/>
  <c r="J1499" i="20" s="1"/>
  <c r="H1499" i="20"/>
  <c r="I1531" i="20"/>
  <c r="J1531" i="20" s="1"/>
  <c r="H1531" i="20"/>
  <c r="I1563" i="20"/>
  <c r="J1563" i="20" s="1"/>
  <c r="H1563" i="20"/>
  <c r="I1595" i="20"/>
  <c r="J1595" i="20" s="1"/>
  <c r="H1595" i="20"/>
  <c r="I1625" i="20"/>
  <c r="J1625" i="20" s="1"/>
  <c r="H1625" i="20"/>
  <c r="H1662" i="20"/>
  <c r="I1662" i="20"/>
  <c r="J1662" i="20" s="1"/>
  <c r="H1694" i="20"/>
  <c r="I1694" i="20"/>
  <c r="J1694" i="20" s="1"/>
  <c r="H1726" i="20"/>
  <c r="I1726" i="20"/>
  <c r="J1726" i="20" s="1"/>
  <c r="H1758" i="20"/>
  <c r="I1758" i="20"/>
  <c r="J1758" i="20" s="1"/>
  <c r="H1790" i="20"/>
  <c r="I1790" i="20"/>
  <c r="J1790" i="20" s="1"/>
  <c r="H1822" i="20"/>
  <c r="I1822" i="20"/>
  <c r="J1822" i="20" s="1"/>
  <c r="H30" i="20"/>
  <c r="I30" i="20"/>
  <c r="J30" i="20" s="1"/>
  <c r="H158" i="20"/>
  <c r="I158" i="20"/>
  <c r="J158" i="20" s="1"/>
  <c r="H286" i="20"/>
  <c r="I286" i="20"/>
  <c r="J286" i="20" s="1"/>
  <c r="H414" i="20"/>
  <c r="I414" i="20"/>
  <c r="J414" i="20" s="1"/>
  <c r="H578" i="20"/>
  <c r="I578" i="20"/>
  <c r="J578" i="20" s="1"/>
  <c r="H738" i="20"/>
  <c r="I738" i="20"/>
  <c r="J738" i="20" s="1"/>
  <c r="H914" i="20"/>
  <c r="I914" i="20"/>
  <c r="J914" i="20" s="1"/>
  <c r="I1116" i="20"/>
  <c r="J1116" i="20" s="1"/>
  <c r="H1116" i="20"/>
  <c r="H1268" i="20"/>
  <c r="I1268" i="20"/>
  <c r="J1268" i="20" s="1"/>
  <c r="I1396" i="20"/>
  <c r="J1396" i="20" s="1"/>
  <c r="H1396" i="20"/>
  <c r="H130" i="20"/>
  <c r="I130" i="20"/>
  <c r="J130" i="20" s="1"/>
  <c r="H226" i="20"/>
  <c r="I226" i="20"/>
  <c r="J226" i="20" s="1"/>
  <c r="I322" i="20"/>
  <c r="J322" i="20" s="1"/>
  <c r="H322" i="20"/>
  <c r="H354" i="20"/>
  <c r="I354" i="20"/>
  <c r="J354" i="20" s="1"/>
  <c r="H32" i="20"/>
  <c r="I32" i="20"/>
  <c r="J32" i="20" s="1"/>
  <c r="I224" i="20"/>
  <c r="J224" i="20" s="1"/>
  <c r="H224" i="20"/>
  <c r="I288" i="20"/>
  <c r="J288" i="20" s="1"/>
  <c r="H288" i="20"/>
  <c r="H480" i="20"/>
  <c r="I480" i="20"/>
  <c r="J480" i="20" s="1"/>
  <c r="H547" i="20"/>
  <c r="I547" i="20"/>
  <c r="J547" i="20" s="1"/>
  <c r="I739" i="20"/>
  <c r="J739" i="20" s="1"/>
  <c r="H739" i="20"/>
  <c r="I931" i="20"/>
  <c r="J931" i="20" s="1"/>
  <c r="H931" i="20"/>
  <c r="I995" i="20"/>
  <c r="J995" i="20" s="1"/>
  <c r="H995" i="20"/>
  <c r="I1191" i="20"/>
  <c r="J1191" i="20" s="1"/>
  <c r="H1191" i="20"/>
  <c r="H1255" i="20"/>
  <c r="I1255" i="20"/>
  <c r="J1255" i="20" s="1"/>
  <c r="H1447" i="20"/>
  <c r="I1447" i="20"/>
  <c r="J1447" i="20" s="1"/>
  <c r="I1665" i="20"/>
  <c r="J1665" i="20" s="1"/>
  <c r="H1665" i="20"/>
  <c r="H1729" i="20"/>
  <c r="I1729" i="20"/>
  <c r="J1729" i="20" s="1"/>
  <c r="H1921" i="20"/>
  <c r="I1921" i="20"/>
  <c r="J1921" i="20" s="1"/>
  <c r="I1985" i="20"/>
  <c r="J1985" i="20" s="1"/>
  <c r="H1985" i="20"/>
  <c r="H2179" i="20"/>
  <c r="I2179" i="20"/>
  <c r="J2179" i="20" s="1"/>
  <c r="H2413" i="20"/>
  <c r="I2413" i="20"/>
  <c r="J2413" i="20" s="1"/>
  <c r="H490" i="20"/>
  <c r="I490" i="20"/>
  <c r="J490" i="20" s="1"/>
  <c r="H686" i="20"/>
  <c r="I686" i="20"/>
  <c r="J686" i="20" s="1"/>
  <c r="I750" i="20"/>
  <c r="J750" i="20" s="1"/>
  <c r="H750" i="20"/>
  <c r="H942" i="20"/>
  <c r="I942" i="20"/>
  <c r="J942" i="20" s="1"/>
  <c r="H1096" i="20"/>
  <c r="I1096" i="20"/>
  <c r="J1096" i="20" s="1"/>
  <c r="H1192" i="20"/>
  <c r="I1192" i="20"/>
  <c r="J1192" i="20" s="1"/>
  <c r="H1384" i="20"/>
  <c r="I1384" i="20"/>
  <c r="J1384" i="20" s="1"/>
  <c r="I1448" i="20"/>
  <c r="J1448" i="20" s="1"/>
  <c r="H1448" i="20"/>
  <c r="I1644" i="20"/>
  <c r="J1644" i="20" s="1"/>
  <c r="H1644" i="20"/>
  <c r="H1804" i="20"/>
  <c r="I1804" i="20"/>
  <c r="J1804" i="20" s="1"/>
  <c r="H1900" i="20"/>
  <c r="I1900" i="20"/>
  <c r="J1900" i="20" s="1"/>
  <c r="H2060" i="20"/>
  <c r="I2060" i="20"/>
  <c r="J2060" i="20" s="1"/>
  <c r="H2160" i="20"/>
  <c r="I2160" i="20"/>
  <c r="J2160" i="20" s="1"/>
  <c r="H2351" i="20"/>
  <c r="I2351" i="20"/>
  <c r="J2351" i="20" s="1"/>
  <c r="I2511" i="20"/>
  <c r="J2511" i="20" s="1"/>
  <c r="H2511" i="20"/>
  <c r="I2575" i="20"/>
  <c r="J2575" i="20" s="1"/>
  <c r="H2575" i="20"/>
  <c r="I2735" i="20"/>
  <c r="J2735" i="20" s="1"/>
  <c r="H2735" i="20"/>
  <c r="H116" i="20"/>
  <c r="I116" i="20"/>
  <c r="J116" i="20" s="1"/>
  <c r="H180" i="20"/>
  <c r="I180" i="20"/>
  <c r="J180" i="20" s="1"/>
  <c r="I372" i="20"/>
  <c r="J372" i="20" s="1"/>
  <c r="H372" i="20"/>
  <c r="H568" i="20"/>
  <c r="I568" i="20"/>
  <c r="J568" i="20" s="1"/>
  <c r="H632" i="20"/>
  <c r="I632" i="20"/>
  <c r="J632" i="20" s="1"/>
  <c r="H824" i="20"/>
  <c r="I824" i="20"/>
  <c r="J824" i="20" s="1"/>
  <c r="I920" i="20"/>
  <c r="J920" i="20" s="1"/>
  <c r="H920" i="20"/>
  <c r="H1077" i="20"/>
  <c r="I1077" i="20"/>
  <c r="J1077" i="20" s="1"/>
  <c r="H1202" i="20"/>
  <c r="I1202" i="20"/>
  <c r="J1202" i="20" s="1"/>
  <c r="I1330" i="20"/>
  <c r="J1330" i="20" s="1"/>
  <c r="H1330" i="20"/>
  <c r="H1522" i="20"/>
  <c r="I1522" i="20"/>
  <c r="J1522" i="20" s="1"/>
  <c r="H1586" i="20"/>
  <c r="I1586" i="20"/>
  <c r="J1586" i="20" s="1"/>
  <c r="I1781" i="20"/>
  <c r="J1781" i="20" s="1"/>
  <c r="H1781" i="20"/>
  <c r="H1973" i="20"/>
  <c r="I1973" i="20"/>
  <c r="J1973" i="20" s="1"/>
  <c r="H2037" i="20"/>
  <c r="I2037" i="20"/>
  <c r="J2037" i="20" s="1"/>
  <c r="I2233" i="20"/>
  <c r="J2233" i="20" s="1"/>
  <c r="H2233" i="20"/>
  <c r="I2297" i="20"/>
  <c r="J2297" i="20" s="1"/>
  <c r="H2297" i="20"/>
  <c r="I2489" i="20"/>
  <c r="J2489" i="20" s="1"/>
  <c r="H2489" i="20"/>
  <c r="I2649" i="20"/>
  <c r="J2649" i="20" s="1"/>
  <c r="H2649" i="20"/>
  <c r="I1437" i="20"/>
  <c r="J1437" i="20" s="1"/>
  <c r="H1437" i="20"/>
  <c r="H1630" i="20"/>
  <c r="I1630" i="20"/>
  <c r="J1630" i="20" s="1"/>
  <c r="I1687" i="20"/>
  <c r="J1687" i="20" s="1"/>
  <c r="H1687" i="20"/>
  <c r="H1879" i="20"/>
  <c r="I1879" i="20"/>
  <c r="J1879" i="20" s="1"/>
  <c r="I2007" i="20"/>
  <c r="J2007" i="20" s="1"/>
  <c r="H2007" i="20"/>
  <c r="I2135" i="20"/>
  <c r="J2135" i="20" s="1"/>
  <c r="H2135" i="20"/>
  <c r="H2331" i="20"/>
  <c r="I2331" i="20"/>
  <c r="J2331" i="20" s="1"/>
  <c r="H2395" i="20"/>
  <c r="I2395" i="20"/>
  <c r="J2395" i="20" s="1"/>
  <c r="H2555" i="20"/>
  <c r="I2555" i="20"/>
  <c r="J2555" i="20" s="1"/>
  <c r="H2651" i="20"/>
  <c r="I2651" i="20"/>
  <c r="J2651" i="20" s="1"/>
  <c r="H2556" i="20"/>
  <c r="I2556" i="20"/>
  <c r="J2556" i="20" s="1"/>
  <c r="I135" i="20"/>
  <c r="J135" i="20" s="1"/>
  <c r="H135" i="20"/>
  <c r="H295" i="20"/>
  <c r="I295" i="20"/>
  <c r="J295" i="20" s="1"/>
  <c r="H423" i="20"/>
  <c r="I423" i="20"/>
  <c r="J423" i="20" s="1"/>
  <c r="H545" i="20"/>
  <c r="I545" i="20"/>
  <c r="J545" i="20" s="1"/>
  <c r="H673" i="20"/>
  <c r="I673" i="20"/>
  <c r="J673" i="20" s="1"/>
  <c r="H865" i="20"/>
  <c r="I865" i="20"/>
  <c r="J865" i="20" s="1"/>
  <c r="H993" i="20"/>
  <c r="I993" i="20"/>
  <c r="J993" i="20" s="1"/>
  <c r="H1245" i="20"/>
  <c r="I1245" i="20"/>
  <c r="J1245" i="20" s="1"/>
  <c r="H1373" i="20"/>
  <c r="I1373" i="20"/>
  <c r="J1373" i="20" s="1"/>
  <c r="I75" i="20"/>
  <c r="J75" i="20" s="1"/>
  <c r="H75" i="20"/>
  <c r="I203" i="20"/>
  <c r="J203" i="20" s="1"/>
  <c r="H203" i="20"/>
  <c r="I331" i="20"/>
  <c r="J331" i="20" s="1"/>
  <c r="H331" i="20"/>
  <c r="I395" i="20"/>
  <c r="J395" i="20" s="1"/>
  <c r="H395" i="20"/>
  <c r="I73" i="20"/>
  <c r="J73" i="20" s="1"/>
  <c r="H73" i="20"/>
  <c r="I105" i="20"/>
  <c r="J105" i="20" s="1"/>
  <c r="H105" i="20"/>
  <c r="I297" i="20"/>
  <c r="J297" i="20" s="1"/>
  <c r="H297" i="20"/>
  <c r="H489" i="20"/>
  <c r="I489" i="20"/>
  <c r="J489" i="20" s="1"/>
  <c r="I556" i="20"/>
  <c r="J556" i="20" s="1"/>
  <c r="H556" i="20"/>
  <c r="H780" i="20"/>
  <c r="I780" i="20"/>
  <c r="J780" i="20" s="1"/>
  <c r="I972" i="20"/>
  <c r="J972" i="20" s="1"/>
  <c r="H972" i="20"/>
  <c r="H1036" i="20"/>
  <c r="I1036" i="20"/>
  <c r="J1036" i="20" s="1"/>
  <c r="H1190" i="20"/>
  <c r="I1190" i="20"/>
  <c r="J1190" i="20" s="1"/>
  <c r="I1254" i="20"/>
  <c r="J1254" i="20" s="1"/>
  <c r="H1254" i="20"/>
  <c r="H1446" i="20"/>
  <c r="I1446" i="20"/>
  <c r="J1446" i="20" s="1"/>
  <c r="H1574" i="20"/>
  <c r="I1574" i="20"/>
  <c r="J1574" i="20" s="1"/>
  <c r="H1706" i="20"/>
  <c r="I1706" i="20"/>
  <c r="J1706" i="20" s="1"/>
  <c r="I1930" i="20"/>
  <c r="J1930" i="20" s="1"/>
  <c r="H1930" i="20"/>
  <c r="I1994" i="20"/>
  <c r="J1994" i="20" s="1"/>
  <c r="H1994" i="20"/>
  <c r="H2157" i="20"/>
  <c r="I2157" i="20"/>
  <c r="J2157" i="20" s="1"/>
  <c r="H2244" i="20"/>
  <c r="I2244" i="20"/>
  <c r="J2244" i="20" s="1"/>
  <c r="I467" i="20"/>
  <c r="J467" i="20" s="1"/>
  <c r="H467" i="20"/>
  <c r="I557" i="20"/>
  <c r="J557" i="20" s="1"/>
  <c r="H557" i="20"/>
  <c r="H717" i="20"/>
  <c r="I717" i="20"/>
  <c r="J717" i="20" s="1"/>
  <c r="I909" i="20"/>
  <c r="J909" i="20" s="1"/>
  <c r="H909" i="20"/>
  <c r="H1005" i="20"/>
  <c r="I1005" i="20"/>
  <c r="J1005" i="20" s="1"/>
  <c r="I1169" i="20"/>
  <c r="J1169" i="20" s="1"/>
  <c r="H1169" i="20"/>
  <c r="H1265" i="20"/>
  <c r="I1265" i="20"/>
  <c r="J1265" i="20" s="1"/>
  <c r="I1425" i="20"/>
  <c r="J1425" i="20" s="1"/>
  <c r="H1425" i="20"/>
  <c r="I1611" i="20"/>
  <c r="J1611" i="20" s="1"/>
  <c r="H1611" i="20"/>
  <c r="I1707" i="20"/>
  <c r="J1707" i="20" s="1"/>
  <c r="H1707" i="20"/>
  <c r="I1867" i="20"/>
  <c r="J1867" i="20" s="1"/>
  <c r="H1867" i="20"/>
  <c r="H1963" i="20"/>
  <c r="I1963" i="20"/>
  <c r="J1963" i="20" s="1"/>
  <c r="H2123" i="20"/>
  <c r="I2123" i="20"/>
  <c r="J2123" i="20" s="1"/>
  <c r="H2318" i="20"/>
  <c r="I2318" i="20"/>
  <c r="J2318" i="20" s="1"/>
  <c r="H2414" i="20"/>
  <c r="I2414" i="20"/>
  <c r="J2414" i="20" s="1"/>
  <c r="H2574" i="20"/>
  <c r="I2574" i="20"/>
  <c r="J2574" i="20" s="1"/>
  <c r="H2670" i="20"/>
  <c r="I2670" i="20"/>
  <c r="J2670" i="20" s="1"/>
  <c r="I61" i="20"/>
  <c r="J61" i="20" s="1"/>
  <c r="H61" i="20"/>
  <c r="H413" i="20"/>
  <c r="I413" i="20"/>
  <c r="J413" i="20" s="1"/>
  <c r="I15" i="20"/>
  <c r="J15" i="20" s="1"/>
  <c r="H15" i="20"/>
  <c r="I143" i="20"/>
  <c r="J143" i="20" s="1"/>
  <c r="H143" i="20"/>
  <c r="H207" i="20"/>
  <c r="I207" i="20"/>
  <c r="J207" i="20" s="1"/>
  <c r="H271" i="20"/>
  <c r="I271" i="20"/>
  <c r="J271" i="20" s="1"/>
  <c r="I399" i="20"/>
  <c r="J399" i="20" s="1"/>
  <c r="H399" i="20"/>
  <c r="I431" i="20"/>
  <c r="J431" i="20" s="1"/>
  <c r="H431" i="20"/>
  <c r="H463" i="20"/>
  <c r="I463" i="20"/>
  <c r="J463" i="20" s="1"/>
  <c r="H495" i="20"/>
  <c r="I495" i="20"/>
  <c r="J495" i="20" s="1"/>
  <c r="H521" i="20"/>
  <c r="I521" i="20"/>
  <c r="J521" i="20" s="1"/>
  <c r="H553" i="20"/>
  <c r="I553" i="20"/>
  <c r="J553" i="20" s="1"/>
  <c r="H585" i="20"/>
  <c r="I585" i="20"/>
  <c r="J585" i="20" s="1"/>
  <c r="H617" i="20"/>
  <c r="I617" i="20"/>
  <c r="J617" i="20" s="1"/>
  <c r="H649" i="20"/>
  <c r="I649" i="20"/>
  <c r="J649" i="20" s="1"/>
  <c r="I681" i="20"/>
  <c r="J681" i="20" s="1"/>
  <c r="H681" i="20"/>
  <c r="H713" i="20"/>
  <c r="I713" i="20"/>
  <c r="J713" i="20" s="1"/>
  <c r="I753" i="20"/>
  <c r="J753" i="20" s="1"/>
  <c r="H753" i="20"/>
  <c r="H793" i="20"/>
  <c r="I793" i="20"/>
  <c r="J793" i="20" s="1"/>
  <c r="H833" i="20"/>
  <c r="I833" i="20"/>
  <c r="J833" i="20" s="1"/>
  <c r="I881" i="20"/>
  <c r="J881" i="20" s="1"/>
  <c r="H881" i="20"/>
  <c r="H921" i="20"/>
  <c r="I921" i="20"/>
  <c r="J921" i="20" s="1"/>
  <c r="I961" i="20"/>
  <c r="J961" i="20" s="1"/>
  <c r="H961" i="20"/>
  <c r="H1009" i="20"/>
  <c r="I1009" i="20"/>
  <c r="J1009" i="20" s="1"/>
  <c r="H1049" i="20"/>
  <c r="I1049" i="20"/>
  <c r="J1049" i="20" s="1"/>
  <c r="H1093" i="20"/>
  <c r="I1093" i="20"/>
  <c r="J1093" i="20" s="1"/>
  <c r="H1133" i="20"/>
  <c r="I1133" i="20"/>
  <c r="J1133" i="20" s="1"/>
  <c r="I1181" i="20"/>
  <c r="J1181" i="20" s="1"/>
  <c r="H1181" i="20"/>
  <c r="H1221" i="20"/>
  <c r="I1221" i="20"/>
  <c r="J1221" i="20" s="1"/>
  <c r="H1253" i="20"/>
  <c r="I1253" i="20"/>
  <c r="J1253" i="20" s="1"/>
  <c r="I1285" i="20"/>
  <c r="J1285" i="20" s="1"/>
  <c r="H1285" i="20"/>
  <c r="I1317" i="20"/>
  <c r="J1317" i="20" s="1"/>
  <c r="H1317" i="20"/>
  <c r="I1349" i="20"/>
  <c r="J1349" i="20" s="1"/>
  <c r="H1349" i="20"/>
  <c r="H1381" i="20"/>
  <c r="I1381" i="20"/>
  <c r="J1381" i="20" s="1"/>
  <c r="H1413" i="20"/>
  <c r="I1413" i="20"/>
  <c r="J1413" i="20" s="1"/>
  <c r="I1034" i="20"/>
  <c r="J1034" i="20" s="1"/>
  <c r="H1034" i="20"/>
  <c r="I19" i="20"/>
  <c r="J19" i="20" s="1"/>
  <c r="H19" i="20"/>
  <c r="I51" i="20"/>
  <c r="J51" i="20" s="1"/>
  <c r="H51" i="20"/>
  <c r="I83" i="20"/>
  <c r="J83" i="20" s="1"/>
  <c r="H83" i="20"/>
  <c r="I115" i="20"/>
  <c r="J115" i="20" s="1"/>
  <c r="H115" i="20"/>
  <c r="I147" i="20"/>
  <c r="J147" i="20" s="1"/>
  <c r="H147" i="20"/>
  <c r="I179" i="20"/>
  <c r="J179" i="20" s="1"/>
  <c r="H179" i="20"/>
  <c r="I211" i="20"/>
  <c r="J211" i="20" s="1"/>
  <c r="H211" i="20"/>
  <c r="H243" i="20"/>
  <c r="I243" i="20"/>
  <c r="J243" i="20" s="1"/>
  <c r="I275" i="20"/>
  <c r="J275" i="20" s="1"/>
  <c r="H275" i="20"/>
  <c r="I307" i="20"/>
  <c r="J307" i="20" s="1"/>
  <c r="H307" i="20"/>
  <c r="I339" i="20"/>
  <c r="J339" i="20" s="1"/>
  <c r="H339" i="20"/>
  <c r="I371" i="20"/>
  <c r="J371" i="20" s="1"/>
  <c r="H371" i="20"/>
  <c r="I403" i="20"/>
  <c r="J403" i="20" s="1"/>
  <c r="H403" i="20"/>
  <c r="I435" i="20"/>
  <c r="J435" i="20" s="1"/>
  <c r="H435" i="20"/>
  <c r="H2373" i="20"/>
  <c r="I2373" i="20"/>
  <c r="J2373" i="20" s="1"/>
  <c r="H2629" i="20"/>
  <c r="I2629" i="20"/>
  <c r="J2629" i="20" s="1"/>
  <c r="I17" i="20"/>
  <c r="J17" i="20" s="1"/>
  <c r="H17" i="20"/>
  <c r="I49" i="20"/>
  <c r="J49" i="20" s="1"/>
  <c r="H49" i="20"/>
  <c r="I81" i="20"/>
  <c r="J81" i="20" s="1"/>
  <c r="H81" i="20"/>
  <c r="I113" i="20"/>
  <c r="J113" i="20" s="1"/>
  <c r="H113" i="20"/>
  <c r="I145" i="20"/>
  <c r="J145" i="20" s="1"/>
  <c r="H145" i="20"/>
  <c r="I177" i="20"/>
  <c r="J177" i="20" s="1"/>
  <c r="H177" i="20"/>
  <c r="I209" i="20"/>
  <c r="J209" i="20" s="1"/>
  <c r="H209" i="20"/>
  <c r="H241" i="20"/>
  <c r="I241" i="20"/>
  <c r="J241" i="20" s="1"/>
  <c r="I273" i="20"/>
  <c r="J273" i="20" s="1"/>
  <c r="H273" i="20"/>
  <c r="I305" i="20"/>
  <c r="J305" i="20" s="1"/>
  <c r="H305" i="20"/>
  <c r="H337" i="20"/>
  <c r="I337" i="20"/>
  <c r="J337" i="20" s="1"/>
  <c r="I369" i="20"/>
  <c r="J369" i="20" s="1"/>
  <c r="H369" i="20"/>
  <c r="H401" i="20"/>
  <c r="I401" i="20"/>
  <c r="J401" i="20" s="1"/>
  <c r="H433" i="20"/>
  <c r="I433" i="20"/>
  <c r="J433" i="20" s="1"/>
  <c r="I465" i="20"/>
  <c r="J465" i="20" s="1"/>
  <c r="H465" i="20"/>
  <c r="H497" i="20"/>
  <c r="I497" i="20"/>
  <c r="J497" i="20" s="1"/>
  <c r="I524" i="20"/>
  <c r="J524" i="20" s="1"/>
  <c r="H524" i="20"/>
  <c r="I564" i="20"/>
  <c r="J564" i="20" s="1"/>
  <c r="H564" i="20"/>
  <c r="H596" i="20"/>
  <c r="I596" i="20"/>
  <c r="J596" i="20" s="1"/>
  <c r="I628" i="20"/>
  <c r="J628" i="20" s="1"/>
  <c r="H628" i="20"/>
  <c r="I660" i="20"/>
  <c r="J660" i="20" s="1"/>
  <c r="H660" i="20"/>
  <c r="H692" i="20"/>
  <c r="I692" i="20"/>
  <c r="J692" i="20" s="1"/>
  <c r="I724" i="20"/>
  <c r="J724" i="20" s="1"/>
  <c r="H724" i="20"/>
  <c r="H756" i="20"/>
  <c r="I756" i="20"/>
  <c r="J756" i="20" s="1"/>
  <c r="I788" i="20"/>
  <c r="J788" i="20" s="1"/>
  <c r="H788" i="20"/>
  <c r="I820" i="20"/>
  <c r="J820" i="20" s="1"/>
  <c r="H820" i="20"/>
  <c r="H852" i="20"/>
  <c r="I852" i="20"/>
  <c r="J852" i="20" s="1"/>
  <c r="H884" i="20"/>
  <c r="I884" i="20"/>
  <c r="J884" i="20" s="1"/>
  <c r="H916" i="20"/>
  <c r="I916" i="20"/>
  <c r="J916" i="20" s="1"/>
  <c r="I948" i="20"/>
  <c r="J948" i="20" s="1"/>
  <c r="H948" i="20"/>
  <c r="H980" i="20"/>
  <c r="I980" i="20"/>
  <c r="J980" i="20" s="1"/>
  <c r="H126" i="20"/>
  <c r="I126" i="20"/>
  <c r="J126" i="20" s="1"/>
  <c r="H382" i="20"/>
  <c r="I382" i="20"/>
  <c r="J382" i="20" s="1"/>
  <c r="H642" i="20"/>
  <c r="I642" i="20"/>
  <c r="J642" i="20" s="1"/>
  <c r="I954" i="20"/>
  <c r="J954" i="20" s="1"/>
  <c r="H954" i="20"/>
  <c r="H1196" i="20"/>
  <c r="I1196" i="20"/>
  <c r="J1196" i="20" s="1"/>
  <c r="I1141" i="20"/>
  <c r="J1141" i="20" s="1"/>
  <c r="H1141" i="20"/>
  <c r="H290" i="20"/>
  <c r="I290" i="20"/>
  <c r="J290" i="20" s="1"/>
  <c r="I418" i="20"/>
  <c r="J418" i="20" s="1"/>
  <c r="H418" i="20"/>
  <c r="H128" i="20"/>
  <c r="I128" i="20"/>
  <c r="J128" i="20" s="1"/>
  <c r="H448" i="20"/>
  <c r="I448" i="20"/>
  <c r="J448" i="20" s="1"/>
  <c r="H707" i="20"/>
  <c r="I707" i="20"/>
  <c r="J707" i="20" s="1"/>
  <c r="I835" i="20"/>
  <c r="J835" i="20" s="1"/>
  <c r="H835" i="20"/>
  <c r="I1127" i="20"/>
  <c r="J1127" i="20" s="1"/>
  <c r="H1127" i="20"/>
  <c r="H1415" i="20"/>
  <c r="I1415" i="20"/>
  <c r="J1415" i="20" s="1"/>
  <c r="H1511" i="20"/>
  <c r="I1511" i="20"/>
  <c r="J1511" i="20" s="1"/>
  <c r="H1761" i="20"/>
  <c r="I1761" i="20"/>
  <c r="J1761" i="20" s="1"/>
  <c r="I2049" i="20"/>
  <c r="J2049" i="20" s="1"/>
  <c r="H2049" i="20"/>
  <c r="H2245" i="20"/>
  <c r="I2245" i="20"/>
  <c r="J2245" i="20" s="1"/>
  <c r="H590" i="20"/>
  <c r="I590" i="20"/>
  <c r="J590" i="20" s="1"/>
  <c r="I782" i="20"/>
  <c r="J782" i="20" s="1"/>
  <c r="H782" i="20"/>
  <c r="H974" i="20"/>
  <c r="I974" i="20"/>
  <c r="J974" i="20" s="1"/>
  <c r="H1224" i="20"/>
  <c r="I1224" i="20"/>
  <c r="J1224" i="20" s="1"/>
  <c r="H1480" i="20"/>
  <c r="I1480" i="20"/>
  <c r="J1480" i="20" s="1"/>
  <c r="H1708" i="20"/>
  <c r="I1708" i="20"/>
  <c r="J1708" i="20" s="1"/>
  <c r="H1932" i="20"/>
  <c r="I1932" i="20"/>
  <c r="J1932" i="20" s="1"/>
  <c r="H2223" i="20"/>
  <c r="I2223" i="20"/>
  <c r="J2223" i="20" s="1"/>
  <c r="H2415" i="20"/>
  <c r="I2415" i="20"/>
  <c r="J2415" i="20" s="1"/>
  <c r="I2639" i="20"/>
  <c r="J2639" i="20" s="1"/>
  <c r="H2639" i="20"/>
  <c r="H20" i="20"/>
  <c r="I20" i="20"/>
  <c r="J20" i="20" s="1"/>
  <c r="I244" i="20"/>
  <c r="J244" i="20" s="1"/>
  <c r="H244" i="20"/>
  <c r="I468" i="20"/>
  <c r="J468" i="20" s="1"/>
  <c r="H468" i="20"/>
  <c r="H728" i="20"/>
  <c r="I728" i="20"/>
  <c r="J728" i="20" s="1"/>
  <c r="H952" i="20"/>
  <c r="I952" i="20"/>
  <c r="J952" i="20" s="1"/>
  <c r="I1170" i="20"/>
  <c r="J1170" i="20" s="1"/>
  <c r="H1170" i="20"/>
  <c r="H1426" i="20"/>
  <c r="I1426" i="20"/>
  <c r="J1426" i="20" s="1"/>
  <c r="I1627" i="20"/>
  <c r="J1627" i="20" s="1"/>
  <c r="H1627" i="20"/>
  <c r="H1845" i="20"/>
  <c r="I1845" i="20"/>
  <c r="J1845" i="20" s="1"/>
  <c r="H2101" i="20"/>
  <c r="I2101" i="20"/>
  <c r="J2101" i="20" s="1"/>
  <c r="I2329" i="20"/>
  <c r="J2329" i="20" s="1"/>
  <c r="H2329" i="20"/>
  <c r="I2585" i="20"/>
  <c r="J2585" i="20" s="1"/>
  <c r="H2585" i="20"/>
  <c r="H1469" i="20"/>
  <c r="I1469" i="20"/>
  <c r="J1469" i="20" s="1"/>
  <c r="I1751" i="20"/>
  <c r="J1751" i="20" s="1"/>
  <c r="H1751" i="20"/>
  <c r="I1911" i="20"/>
  <c r="J1911" i="20" s="1"/>
  <c r="H1911" i="20"/>
  <c r="I2203" i="20"/>
  <c r="J2203" i="20" s="1"/>
  <c r="H2203" i="20"/>
  <c r="H873" i="20"/>
  <c r="I873" i="20"/>
  <c r="J873" i="20" s="1"/>
  <c r="I39" i="20"/>
  <c r="J39" i="20" s="1"/>
  <c r="H39" i="20"/>
  <c r="I199" i="20"/>
  <c r="J199" i="20" s="1"/>
  <c r="H199" i="20"/>
  <c r="H487" i="20"/>
  <c r="I487" i="20"/>
  <c r="J487" i="20" s="1"/>
  <c r="H737" i="20"/>
  <c r="I737" i="20"/>
  <c r="J737" i="20" s="1"/>
  <c r="H1080" i="20"/>
  <c r="I1080" i="20"/>
  <c r="J1080" i="20" s="1"/>
  <c r="H1309" i="20"/>
  <c r="I1309" i="20"/>
  <c r="J1309" i="20" s="1"/>
  <c r="I107" i="20"/>
  <c r="J107" i="20" s="1"/>
  <c r="H107" i="20"/>
  <c r="I299" i="20"/>
  <c r="J299" i="20" s="1"/>
  <c r="H299" i="20"/>
  <c r="I9" i="20"/>
  <c r="J9" i="20" s="1"/>
  <c r="H9" i="20"/>
  <c r="I137" i="20"/>
  <c r="J137" i="20" s="1"/>
  <c r="H137" i="20"/>
  <c r="H361" i="20"/>
  <c r="I361" i="20"/>
  <c r="J361" i="20" s="1"/>
  <c r="H620" i="20"/>
  <c r="I620" i="20"/>
  <c r="J620" i="20" s="1"/>
  <c r="H876" i="20"/>
  <c r="I876" i="20"/>
  <c r="J876" i="20" s="1"/>
  <c r="H1158" i="20"/>
  <c r="I1158" i="20"/>
  <c r="J1158" i="20" s="1"/>
  <c r="H1414" i="20"/>
  <c r="I1414" i="20"/>
  <c r="J1414" i="20" s="1"/>
  <c r="H1674" i="20"/>
  <c r="I1674" i="20"/>
  <c r="J1674" i="20" s="1"/>
  <c r="I1834" i="20"/>
  <c r="J1834" i="20" s="1"/>
  <c r="H1834" i="20"/>
  <c r="I2122" i="20"/>
  <c r="J2122" i="20" s="1"/>
  <c r="H2122" i="20"/>
  <c r="H2308" i="20"/>
  <c r="I2308" i="20"/>
  <c r="J2308" i="20" s="1"/>
  <c r="H653" i="20"/>
  <c r="I653" i="20"/>
  <c r="J653" i="20" s="1"/>
  <c r="H877" i="20"/>
  <c r="I877" i="20"/>
  <c r="J877" i="20" s="1"/>
  <c r="I1105" i="20"/>
  <c r="J1105" i="20" s="1"/>
  <c r="H1105" i="20"/>
  <c r="H1361" i="20"/>
  <c r="I1361" i="20"/>
  <c r="J1361" i="20" s="1"/>
  <c r="H1585" i="20"/>
  <c r="I1585" i="20"/>
  <c r="J1585" i="20" s="1"/>
  <c r="I1803" i="20"/>
  <c r="J1803" i="20" s="1"/>
  <c r="H1803" i="20"/>
  <c r="H1995" i="20"/>
  <c r="I1995" i="20"/>
  <c r="J1995" i="20" s="1"/>
  <c r="I2222" i="20"/>
  <c r="J2222" i="20" s="1"/>
  <c r="H2222" i="20"/>
  <c r="H2510" i="20"/>
  <c r="I2510" i="20"/>
  <c r="J2510" i="20" s="1"/>
  <c r="H2725" i="20"/>
  <c r="I2725" i="20"/>
  <c r="J2725" i="20" s="1"/>
  <c r="H189" i="20"/>
  <c r="I189" i="20"/>
  <c r="J189" i="20" s="1"/>
  <c r="I317" i="20"/>
  <c r="J317" i="20" s="1"/>
  <c r="H317" i="20"/>
  <c r="H79" i="20"/>
  <c r="I79" i="20"/>
  <c r="J79" i="20" s="1"/>
  <c r="H303" i="20"/>
  <c r="I303" i="20"/>
  <c r="J303" i="20" s="1"/>
  <c r="H78" i="20"/>
  <c r="I78" i="20"/>
  <c r="J78" i="20" s="1"/>
  <c r="H238" i="20"/>
  <c r="I238" i="20"/>
  <c r="J238" i="20" s="1"/>
  <c r="H366" i="20"/>
  <c r="I366" i="20"/>
  <c r="J366" i="20" s="1"/>
  <c r="H534" i="20"/>
  <c r="I534" i="20"/>
  <c r="J534" i="20" s="1"/>
  <c r="H690" i="20"/>
  <c r="I690" i="20"/>
  <c r="J690" i="20" s="1"/>
  <c r="H850" i="20"/>
  <c r="I850" i="20"/>
  <c r="J850" i="20" s="1"/>
  <c r="H1058" i="20"/>
  <c r="I1058" i="20"/>
  <c r="J1058" i="20" s="1"/>
  <c r="H1252" i="20"/>
  <c r="I1252" i="20"/>
  <c r="J1252" i="20" s="1"/>
  <c r="H1412" i="20"/>
  <c r="I1412" i="20"/>
  <c r="J1412" i="20" s="1"/>
  <c r="I82" i="20"/>
  <c r="J82" i="20" s="1"/>
  <c r="H82" i="20"/>
  <c r="I242" i="20"/>
  <c r="J242" i="20" s="1"/>
  <c r="H242" i="20"/>
  <c r="H2661" i="20"/>
  <c r="I2661" i="20"/>
  <c r="J2661" i="20" s="1"/>
  <c r="H16" i="20"/>
  <c r="I16" i="20"/>
  <c r="J16" i="20" s="1"/>
  <c r="I144" i="20"/>
  <c r="J144" i="20" s="1"/>
  <c r="H144" i="20"/>
  <c r="H176" i="20"/>
  <c r="I176" i="20"/>
  <c r="J176" i="20" s="1"/>
  <c r="I208" i="20"/>
  <c r="J208" i="20" s="1"/>
  <c r="H208" i="20"/>
  <c r="I240" i="20"/>
  <c r="J240" i="20" s="1"/>
  <c r="H240" i="20"/>
  <c r="H272" i="20"/>
  <c r="I272" i="20"/>
  <c r="J272" i="20" s="1"/>
  <c r="H304" i="20"/>
  <c r="I304" i="20"/>
  <c r="J304" i="20" s="1"/>
  <c r="H336" i="20"/>
  <c r="I336" i="20"/>
  <c r="J336" i="20" s="1"/>
  <c r="I368" i="20"/>
  <c r="J368" i="20" s="1"/>
  <c r="H368" i="20"/>
  <c r="H400" i="20"/>
  <c r="I400" i="20"/>
  <c r="J400" i="20" s="1"/>
  <c r="H432" i="20"/>
  <c r="I432" i="20"/>
  <c r="J432" i="20" s="1"/>
  <c r="H464" i="20"/>
  <c r="I464" i="20"/>
  <c r="J464" i="20" s="1"/>
  <c r="H496" i="20"/>
  <c r="I496" i="20"/>
  <c r="J496" i="20" s="1"/>
  <c r="H537" i="20"/>
  <c r="I537" i="20"/>
  <c r="J537" i="20" s="1"/>
  <c r="I563" i="20"/>
  <c r="J563" i="20" s="1"/>
  <c r="H563" i="20"/>
  <c r="H595" i="20"/>
  <c r="I595" i="20"/>
  <c r="J595" i="20" s="1"/>
  <c r="H627" i="20"/>
  <c r="I627" i="20"/>
  <c r="J627" i="20" s="1"/>
  <c r="H659" i="20"/>
  <c r="I659" i="20"/>
  <c r="J659" i="20" s="1"/>
  <c r="H691" i="20"/>
  <c r="I691" i="20"/>
  <c r="J691" i="20" s="1"/>
  <c r="I723" i="20"/>
  <c r="J723" i="20" s="1"/>
  <c r="H723" i="20"/>
  <c r="H755" i="20"/>
  <c r="I755" i="20"/>
  <c r="J755" i="20" s="1"/>
  <c r="I787" i="20"/>
  <c r="J787" i="20" s="1"/>
  <c r="H787" i="20"/>
  <c r="I819" i="20"/>
  <c r="J819" i="20" s="1"/>
  <c r="H819" i="20"/>
  <c r="I851" i="20"/>
  <c r="J851" i="20" s="1"/>
  <c r="H851" i="20"/>
  <c r="I883" i="20"/>
  <c r="J883" i="20" s="1"/>
  <c r="H883" i="20"/>
  <c r="I915" i="20"/>
  <c r="J915" i="20" s="1"/>
  <c r="H915" i="20"/>
  <c r="I947" i="20"/>
  <c r="J947" i="20" s="1"/>
  <c r="H947" i="20"/>
  <c r="I979" i="20"/>
  <c r="J979" i="20" s="1"/>
  <c r="H979" i="20"/>
  <c r="H94" i="20"/>
  <c r="I94" i="20"/>
  <c r="J94" i="20" s="1"/>
  <c r="H350" i="20"/>
  <c r="I350" i="20"/>
  <c r="J350" i="20" s="1"/>
  <c r="H610" i="20"/>
  <c r="I610" i="20"/>
  <c r="J610" i="20" s="1"/>
  <c r="H826" i="20"/>
  <c r="I826" i="20"/>
  <c r="J826" i="20" s="1"/>
  <c r="I1156" i="20"/>
  <c r="J1156" i="20" s="1"/>
  <c r="H1156" i="20"/>
  <c r="I1428" i="20"/>
  <c r="J1428" i="20" s="1"/>
  <c r="H1428" i="20"/>
  <c r="H162" i="20"/>
  <c r="I162" i="20"/>
  <c r="J162" i="20" s="1"/>
  <c r="I970" i="20"/>
  <c r="J970" i="20" s="1"/>
  <c r="H970" i="20"/>
  <c r="H192" i="20"/>
  <c r="I192" i="20"/>
  <c r="J192" i="20" s="1"/>
  <c r="I352" i="20"/>
  <c r="J352" i="20" s="1"/>
  <c r="H352" i="20"/>
  <c r="H675" i="20"/>
  <c r="I675" i="20"/>
  <c r="J675" i="20" s="1"/>
  <c r="I867" i="20"/>
  <c r="J867" i="20" s="1"/>
  <c r="H867" i="20"/>
  <c r="H1095" i="20"/>
  <c r="I1095" i="20"/>
  <c r="J1095" i="20" s="1"/>
  <c r="H1351" i="20"/>
  <c r="I1351" i="20"/>
  <c r="J1351" i="20" s="1"/>
  <c r="H1575" i="20"/>
  <c r="I1575" i="20"/>
  <c r="J1575" i="20" s="1"/>
  <c r="H1825" i="20"/>
  <c r="I1825" i="20"/>
  <c r="J1825" i="20" s="1"/>
  <c r="I2113" i="20"/>
  <c r="J2113" i="20" s="1"/>
  <c r="H2113" i="20"/>
  <c r="H2309" i="20"/>
  <c r="I2309" i="20"/>
  <c r="J2309" i="20" s="1"/>
  <c r="H528" i="20"/>
  <c r="I528" i="20"/>
  <c r="J528" i="20" s="1"/>
  <c r="H846" i="20"/>
  <c r="I846" i="20"/>
  <c r="J846" i="20" s="1"/>
  <c r="H1063" i="20"/>
  <c r="I1063" i="20"/>
  <c r="J1063" i="20" s="1"/>
  <c r="I1288" i="20"/>
  <c r="J1288" i="20" s="1"/>
  <c r="H1288" i="20"/>
  <c r="H1544" i="20"/>
  <c r="I1544" i="20"/>
  <c r="J1544" i="20" s="1"/>
  <c r="H1676" i="20"/>
  <c r="I1676" i="20"/>
  <c r="J1676" i="20" s="1"/>
  <c r="H1964" i="20"/>
  <c r="I1964" i="20"/>
  <c r="J1964" i="20" s="1"/>
  <c r="I2191" i="20"/>
  <c r="J2191" i="20" s="1"/>
  <c r="H2191" i="20"/>
  <c r="I2447" i="20"/>
  <c r="J2447" i="20" s="1"/>
  <c r="H2447" i="20"/>
  <c r="I2703" i="20"/>
  <c r="J2703" i="20" s="1"/>
  <c r="H2703" i="20"/>
  <c r="H84" i="20"/>
  <c r="I84" i="20"/>
  <c r="J84" i="20" s="1"/>
  <c r="I308" i="20"/>
  <c r="J308" i="20" s="1"/>
  <c r="H308" i="20"/>
  <c r="H530" i="20"/>
  <c r="I530" i="20"/>
  <c r="J530" i="20" s="1"/>
  <c r="H760" i="20"/>
  <c r="I760" i="20"/>
  <c r="J760" i="20" s="1"/>
  <c r="H1016" i="20"/>
  <c r="I1016" i="20"/>
  <c r="J1016" i="20" s="1"/>
  <c r="H1234" i="20"/>
  <c r="I1234" i="20"/>
  <c r="J1234" i="20" s="1"/>
  <c r="I1458" i="20"/>
  <c r="J1458" i="20" s="1"/>
  <c r="H1458" i="20"/>
  <c r="I1717" i="20"/>
  <c r="J1717" i="20" s="1"/>
  <c r="H1717" i="20"/>
  <c r="H1909" i="20"/>
  <c r="I1909" i="20"/>
  <c r="J1909" i="20" s="1"/>
  <c r="I2201" i="20"/>
  <c r="J2201" i="20" s="1"/>
  <c r="H2201" i="20"/>
  <c r="I2393" i="20"/>
  <c r="J2393" i="20" s="1"/>
  <c r="H2393" i="20"/>
  <c r="I2617" i="20"/>
  <c r="J2617" i="20" s="1"/>
  <c r="H2617" i="20"/>
  <c r="I1565" i="20"/>
  <c r="J1565" i="20" s="1"/>
  <c r="H1565" i="20"/>
  <c r="I1783" i="20"/>
  <c r="J1783" i="20" s="1"/>
  <c r="H1783" i="20"/>
  <c r="I2071" i="20"/>
  <c r="J2071" i="20" s="1"/>
  <c r="H2071" i="20"/>
  <c r="I2267" i="20"/>
  <c r="J2267" i="20" s="1"/>
  <c r="H2267" i="20"/>
  <c r="H2491" i="20"/>
  <c r="I2491" i="20"/>
  <c r="J2491" i="20" s="1"/>
  <c r="H2683" i="20"/>
  <c r="I2683" i="20"/>
  <c r="J2683" i="20" s="1"/>
  <c r="H2676" i="20"/>
  <c r="I2676" i="20"/>
  <c r="J2676" i="20" s="1"/>
  <c r="H71" i="20"/>
  <c r="I71" i="20"/>
  <c r="J71" i="20" s="1"/>
  <c r="H327" i="20"/>
  <c r="I327" i="20"/>
  <c r="J327" i="20" s="1"/>
  <c r="H577" i="20"/>
  <c r="I577" i="20"/>
  <c r="J577" i="20" s="1"/>
  <c r="I785" i="20"/>
  <c r="J785" i="20" s="1"/>
  <c r="H785" i="20"/>
  <c r="H1125" i="20"/>
  <c r="I1125" i="20"/>
  <c r="J1125" i="20" s="1"/>
  <c r="H1405" i="20"/>
  <c r="I1405" i="20"/>
  <c r="J1405" i="20" s="1"/>
  <c r="I139" i="20"/>
  <c r="J139" i="20" s="1"/>
  <c r="H139" i="20"/>
  <c r="H1109" i="20"/>
  <c r="I1109" i="20"/>
  <c r="J1109" i="20" s="1"/>
  <c r="H265" i="20"/>
  <c r="I265" i="20"/>
  <c r="J265" i="20" s="1"/>
  <c r="I425" i="20"/>
  <c r="J425" i="20" s="1"/>
  <c r="H425" i="20"/>
  <c r="H716" i="20"/>
  <c r="I716" i="20"/>
  <c r="J716" i="20" s="1"/>
  <c r="H844" i="20"/>
  <c r="I844" i="20"/>
  <c r="J844" i="20" s="1"/>
  <c r="H1060" i="20"/>
  <c r="I1060" i="20"/>
  <c r="J1060" i="20" s="1"/>
  <c r="I1350" i="20"/>
  <c r="J1350" i="20" s="1"/>
  <c r="H1350" i="20"/>
  <c r="H1510" i="20"/>
  <c r="I1510" i="20"/>
  <c r="J1510" i="20" s="1"/>
  <c r="H1802" i="20"/>
  <c r="I1802" i="20"/>
  <c r="J1802" i="20" s="1"/>
  <c r="H2026" i="20"/>
  <c r="I2026" i="20"/>
  <c r="J2026" i="20" s="1"/>
  <c r="H2212" i="20"/>
  <c r="I2212" i="20"/>
  <c r="J2212" i="20" s="1"/>
  <c r="H526" i="20"/>
  <c r="I526" i="20"/>
  <c r="J526" i="20" s="1"/>
  <c r="H781" i="20"/>
  <c r="I781" i="20"/>
  <c r="J781" i="20" s="1"/>
  <c r="I973" i="20"/>
  <c r="J973" i="20" s="1"/>
  <c r="H973" i="20"/>
  <c r="H1233" i="20"/>
  <c r="I1233" i="20"/>
  <c r="J1233" i="20" s="1"/>
  <c r="I1489" i="20"/>
  <c r="J1489" i="20" s="1"/>
  <c r="H1489" i="20"/>
  <c r="I1675" i="20"/>
  <c r="J1675" i="20" s="1"/>
  <c r="H1675" i="20"/>
  <c r="I1931" i="20"/>
  <c r="J1931" i="20" s="1"/>
  <c r="H1931" i="20"/>
  <c r="H2190" i="20"/>
  <c r="I2190" i="20"/>
  <c r="J2190" i="20" s="1"/>
  <c r="H2382" i="20"/>
  <c r="I2382" i="20"/>
  <c r="J2382" i="20" s="1"/>
  <c r="H2638" i="20"/>
  <c r="I2638" i="20"/>
  <c r="J2638" i="20" s="1"/>
  <c r="I29" i="20"/>
  <c r="J29" i="20" s="1"/>
  <c r="H29" i="20"/>
  <c r="H381" i="20"/>
  <c r="I381" i="20"/>
  <c r="J381" i="20" s="1"/>
  <c r="H239" i="20"/>
  <c r="I239" i="20"/>
  <c r="J239" i="20" s="1"/>
  <c r="H46" i="20"/>
  <c r="I46" i="20"/>
  <c r="J46" i="20" s="1"/>
  <c r="H174" i="20"/>
  <c r="I174" i="20"/>
  <c r="J174" i="20" s="1"/>
  <c r="H334" i="20"/>
  <c r="I334" i="20"/>
  <c r="J334" i="20" s="1"/>
  <c r="H494" i="20"/>
  <c r="I494" i="20"/>
  <c r="J494" i="20" s="1"/>
  <c r="H626" i="20"/>
  <c r="I626" i="20"/>
  <c r="J626" i="20" s="1"/>
  <c r="H802" i="20"/>
  <c r="I802" i="20"/>
  <c r="J802" i="20" s="1"/>
  <c r="H1018" i="20"/>
  <c r="I1018" i="20"/>
  <c r="J1018" i="20" s="1"/>
  <c r="H1180" i="20"/>
  <c r="I1180" i="20"/>
  <c r="J1180" i="20" s="1"/>
  <c r="H1348" i="20"/>
  <c r="I1348" i="20"/>
  <c r="J1348" i="20" s="1"/>
  <c r="I18" i="20"/>
  <c r="J18" i="20" s="1"/>
  <c r="H18" i="20"/>
  <c r="I146" i="20"/>
  <c r="J146" i="20" s="1"/>
  <c r="H146" i="20"/>
  <c r="I306" i="20"/>
  <c r="J306" i="20" s="1"/>
  <c r="H306" i="20"/>
  <c r="H434" i="20"/>
  <c r="I434" i="20"/>
  <c r="J434" i="20" s="1"/>
  <c r="I80" i="20"/>
  <c r="J80" i="20" s="1"/>
  <c r="H80" i="20"/>
  <c r="H23" i="20"/>
  <c r="I23" i="20"/>
  <c r="J23" i="20" s="1"/>
  <c r="H151" i="20"/>
  <c r="I151" i="20"/>
  <c r="J151" i="20" s="1"/>
  <c r="H247" i="20"/>
  <c r="I247" i="20"/>
  <c r="J247" i="20" s="1"/>
  <c r="I375" i="20"/>
  <c r="J375" i="20" s="1"/>
  <c r="H375" i="20"/>
  <c r="I503" i="20"/>
  <c r="J503" i="20" s="1"/>
  <c r="H503" i="20"/>
  <c r="H593" i="20"/>
  <c r="I593" i="20"/>
  <c r="J593" i="20" s="1"/>
  <c r="I721" i="20"/>
  <c r="J721" i="20" s="1"/>
  <c r="H721" i="20"/>
  <c r="H889" i="20"/>
  <c r="I889" i="20"/>
  <c r="J889" i="20" s="1"/>
  <c r="H1017" i="20"/>
  <c r="I1017" i="20"/>
  <c r="J1017" i="20" s="1"/>
  <c r="H1189" i="20"/>
  <c r="I1189" i="20"/>
  <c r="J1189" i="20" s="1"/>
  <c r="H1293" i="20"/>
  <c r="I1293" i="20"/>
  <c r="J1293" i="20" s="1"/>
  <c r="I1421" i="20"/>
  <c r="J1421" i="20" s="1"/>
  <c r="H1421" i="20"/>
  <c r="I91" i="20"/>
  <c r="J91" i="20" s="1"/>
  <c r="H91" i="20"/>
  <c r="I219" i="20"/>
  <c r="J219" i="20" s="1"/>
  <c r="H219" i="20"/>
  <c r="I315" i="20"/>
  <c r="J315" i="20" s="1"/>
  <c r="H315" i="20"/>
  <c r="H2685" i="20"/>
  <c r="I2685" i="20"/>
  <c r="J2685" i="20" s="1"/>
  <c r="I89" i="20"/>
  <c r="J89" i="20" s="1"/>
  <c r="H89" i="20"/>
  <c r="H217" i="20"/>
  <c r="I217" i="20"/>
  <c r="J217" i="20" s="1"/>
  <c r="H313" i="20"/>
  <c r="I313" i="20"/>
  <c r="J313" i="20" s="1"/>
  <c r="I377" i="20"/>
  <c r="J377" i="20" s="1"/>
  <c r="H377" i="20"/>
  <c r="H409" i="20"/>
  <c r="I409" i="20"/>
  <c r="J409" i="20" s="1"/>
  <c r="I441" i="20"/>
  <c r="J441" i="20" s="1"/>
  <c r="H441" i="20"/>
  <c r="I505" i="20"/>
  <c r="J505" i="20" s="1"/>
  <c r="H505" i="20"/>
  <c r="H1205" i="20"/>
  <c r="I1205" i="20"/>
  <c r="J1205" i="20" s="1"/>
  <c r="I254" i="20"/>
  <c r="J254" i="20" s="1"/>
  <c r="H254" i="20"/>
  <c r="H510" i="20"/>
  <c r="I510" i="20"/>
  <c r="J510" i="20" s="1"/>
  <c r="H786" i="20"/>
  <c r="I786" i="20"/>
  <c r="J786" i="20" s="1"/>
  <c r="H994" i="20"/>
  <c r="I994" i="20"/>
  <c r="J994" i="20" s="1"/>
  <c r="H1300" i="20"/>
  <c r="I1300" i="20"/>
  <c r="J1300" i="20" s="1"/>
  <c r="H34" i="20"/>
  <c r="I34" i="20"/>
  <c r="J34" i="20" s="1"/>
  <c r="H2533" i="20"/>
  <c r="I2533" i="20"/>
  <c r="J2533" i="20" s="1"/>
  <c r="H160" i="20"/>
  <c r="I160" i="20"/>
  <c r="J160" i="20" s="1"/>
  <c r="I416" i="20"/>
  <c r="J416" i="20" s="1"/>
  <c r="H416" i="20"/>
  <c r="H643" i="20"/>
  <c r="I643" i="20"/>
  <c r="J643" i="20" s="1"/>
  <c r="I899" i="20"/>
  <c r="J899" i="20" s="1"/>
  <c r="H899" i="20"/>
  <c r="H1159" i="20"/>
  <c r="I1159" i="20"/>
  <c r="J1159" i="20" s="1"/>
  <c r="H1383" i="20"/>
  <c r="I1383" i="20"/>
  <c r="J1383" i="20" s="1"/>
  <c r="I1543" i="20"/>
  <c r="J1543" i="20" s="1"/>
  <c r="H1543" i="20"/>
  <c r="H1793" i="20"/>
  <c r="I1793" i="20"/>
  <c r="J1793" i="20" s="1"/>
  <c r="I2017" i="20"/>
  <c r="J2017" i="20" s="1"/>
  <c r="H2017" i="20"/>
  <c r="I2277" i="20"/>
  <c r="J2277" i="20" s="1"/>
  <c r="H2277" i="20"/>
  <c r="I558" i="20"/>
  <c r="J558" i="20" s="1"/>
  <c r="H558" i="20"/>
  <c r="I814" i="20"/>
  <c r="J814" i="20" s="1"/>
  <c r="H814" i="20"/>
  <c r="H1006" i="20"/>
  <c r="I1006" i="20"/>
  <c r="J1006" i="20" s="1"/>
  <c r="I1256" i="20"/>
  <c r="J1256" i="20" s="1"/>
  <c r="H1256" i="20"/>
  <c r="I1512" i="20"/>
  <c r="J1512" i="20" s="1"/>
  <c r="H1512" i="20"/>
  <c r="H1740" i="20"/>
  <c r="I1740" i="20"/>
  <c r="J1740" i="20" s="1"/>
  <c r="H1996" i="20"/>
  <c r="I1996" i="20"/>
  <c r="J1996" i="20" s="1"/>
  <c r="I2255" i="20"/>
  <c r="J2255" i="20" s="1"/>
  <c r="H2255" i="20"/>
  <c r="H2383" i="20"/>
  <c r="I2383" i="20"/>
  <c r="J2383" i="20" s="1"/>
  <c r="I2671" i="20"/>
  <c r="J2671" i="20" s="1"/>
  <c r="H2671" i="20"/>
  <c r="H52" i="20"/>
  <c r="I52" i="20"/>
  <c r="J52" i="20" s="1"/>
  <c r="I276" i="20"/>
  <c r="J276" i="20" s="1"/>
  <c r="H276" i="20"/>
  <c r="H436" i="20"/>
  <c r="I436" i="20"/>
  <c r="J436" i="20" s="1"/>
  <c r="H664" i="20"/>
  <c r="I664" i="20"/>
  <c r="J664" i="20" s="1"/>
  <c r="H888" i="20"/>
  <c r="I888" i="20"/>
  <c r="J888" i="20" s="1"/>
  <c r="H1138" i="20"/>
  <c r="I1138" i="20"/>
  <c r="J1138" i="20" s="1"/>
  <c r="H1394" i="20"/>
  <c r="I1394" i="20"/>
  <c r="J1394" i="20" s="1"/>
  <c r="I1653" i="20"/>
  <c r="J1653" i="20" s="1"/>
  <c r="H1653" i="20"/>
  <c r="H1877" i="20"/>
  <c r="I1877" i="20"/>
  <c r="J1877" i="20" s="1"/>
  <c r="H2133" i="20"/>
  <c r="I2133" i="20"/>
  <c r="J2133" i="20" s="1"/>
  <c r="I2361" i="20"/>
  <c r="J2361" i="20" s="1"/>
  <c r="H2361" i="20"/>
  <c r="I2553" i="20"/>
  <c r="J2553" i="20" s="1"/>
  <c r="H2553" i="20"/>
  <c r="I1501" i="20"/>
  <c r="J1501" i="20" s="1"/>
  <c r="H1501" i="20"/>
  <c r="I1719" i="20"/>
  <c r="J1719" i="20" s="1"/>
  <c r="H1719" i="20"/>
  <c r="I1975" i="20"/>
  <c r="J1975" i="20" s="1"/>
  <c r="H1975" i="20"/>
  <c r="H2165" i="20"/>
  <c r="I2165" i="20"/>
  <c r="J2165" i="20" s="1"/>
  <c r="H2427" i="20"/>
  <c r="I2427" i="20"/>
  <c r="J2427" i="20" s="1"/>
  <c r="H2587" i="20"/>
  <c r="I2587" i="20"/>
  <c r="J2587" i="20" s="1"/>
  <c r="H2548" i="20"/>
  <c r="I2548" i="20"/>
  <c r="J2548" i="20" s="1"/>
  <c r="I1172" i="20"/>
  <c r="J1172" i="20" s="1"/>
  <c r="H1172" i="20"/>
  <c r="H167" i="20"/>
  <c r="I167" i="20"/>
  <c r="J167" i="20" s="1"/>
  <c r="H391" i="20"/>
  <c r="I391" i="20"/>
  <c r="J391" i="20" s="1"/>
  <c r="I609" i="20"/>
  <c r="J609" i="20" s="1"/>
  <c r="H609" i="20"/>
  <c r="H913" i="20"/>
  <c r="I913" i="20"/>
  <c r="J913" i="20" s="1"/>
  <c r="H1165" i="20"/>
  <c r="I1165" i="20"/>
  <c r="J1165" i="20" s="1"/>
  <c r="H778" i="20"/>
  <c r="I778" i="20"/>
  <c r="J778" i="20" s="1"/>
  <c r="H2565" i="20"/>
  <c r="I2565" i="20"/>
  <c r="J2565" i="20" s="1"/>
  <c r="I169" i="20"/>
  <c r="J169" i="20" s="1"/>
  <c r="H169" i="20"/>
  <c r="H393" i="20"/>
  <c r="I393" i="20"/>
  <c r="J393" i="20" s="1"/>
  <c r="H652" i="20"/>
  <c r="I652" i="20"/>
  <c r="J652" i="20" s="1"/>
  <c r="H940" i="20"/>
  <c r="I940" i="20"/>
  <c r="J940" i="20" s="1"/>
  <c r="H1126" i="20"/>
  <c r="I1126" i="20"/>
  <c r="J1126" i="20" s="1"/>
  <c r="H1382" i="20"/>
  <c r="I1382" i="20"/>
  <c r="J1382" i="20" s="1"/>
  <c r="H1642" i="20"/>
  <c r="I1642" i="20"/>
  <c r="J1642" i="20" s="1"/>
  <c r="H1866" i="20"/>
  <c r="I1866" i="20"/>
  <c r="J1866" i="20" s="1"/>
  <c r="I2090" i="20"/>
  <c r="J2090" i="20" s="1"/>
  <c r="H2090" i="20"/>
  <c r="H2445" i="20"/>
  <c r="I2445" i="20"/>
  <c r="J2445" i="20" s="1"/>
  <c r="I621" i="20"/>
  <c r="J621" i="20" s="1"/>
  <c r="H621" i="20"/>
  <c r="I845" i="20"/>
  <c r="J845" i="20" s="1"/>
  <c r="H845" i="20"/>
  <c r="I1137" i="20"/>
  <c r="J1137" i="20" s="1"/>
  <c r="H1137" i="20"/>
  <c r="H1329" i="20"/>
  <c r="I1329" i="20"/>
  <c r="J1329" i="20" s="1"/>
  <c r="I1553" i="20"/>
  <c r="J1553" i="20" s="1"/>
  <c r="H1553" i="20"/>
  <c r="I1835" i="20"/>
  <c r="J1835" i="20" s="1"/>
  <c r="H1835" i="20"/>
  <c r="H2027" i="20"/>
  <c r="I2027" i="20"/>
  <c r="J2027" i="20" s="1"/>
  <c r="H2254" i="20"/>
  <c r="I2254" i="20"/>
  <c r="J2254" i="20" s="1"/>
  <c r="H2478" i="20"/>
  <c r="I2478" i="20"/>
  <c r="J2478" i="20" s="1"/>
  <c r="H2734" i="20"/>
  <c r="I2734" i="20"/>
  <c r="J2734" i="20" s="1"/>
  <c r="H125" i="20"/>
  <c r="I125" i="20"/>
  <c r="J125" i="20" s="1"/>
  <c r="I445" i="20"/>
  <c r="J445" i="20" s="1"/>
  <c r="H445" i="20"/>
  <c r="H111" i="20"/>
  <c r="I111" i="20"/>
  <c r="J111" i="20" s="1"/>
  <c r="I335" i="20"/>
  <c r="J335" i="20" s="1"/>
  <c r="H335" i="20"/>
  <c r="H142" i="20"/>
  <c r="I142" i="20"/>
  <c r="J142" i="20" s="1"/>
  <c r="H270" i="20"/>
  <c r="I270" i="20"/>
  <c r="J270" i="20" s="1"/>
  <c r="H430" i="20"/>
  <c r="I430" i="20"/>
  <c r="J430" i="20" s="1"/>
  <c r="H594" i="20"/>
  <c r="I594" i="20"/>
  <c r="J594" i="20" s="1"/>
  <c r="H722" i="20"/>
  <c r="I722" i="20"/>
  <c r="J722" i="20" s="1"/>
  <c r="H930" i="20"/>
  <c r="I930" i="20"/>
  <c r="J930" i="20" s="1"/>
  <c r="H1132" i="20"/>
  <c r="I1132" i="20"/>
  <c r="J1132" i="20" s="1"/>
  <c r="H1284" i="20"/>
  <c r="I1284" i="20"/>
  <c r="J1284" i="20" s="1"/>
  <c r="H1173" i="20"/>
  <c r="I1173" i="20"/>
  <c r="J1173" i="20" s="1"/>
  <c r="H178" i="20"/>
  <c r="I178" i="20"/>
  <c r="J178" i="20" s="1"/>
  <c r="I338" i="20"/>
  <c r="J338" i="20" s="1"/>
  <c r="H338" i="20"/>
  <c r="H402" i="20"/>
  <c r="I402" i="20"/>
  <c r="J402" i="20" s="1"/>
  <c r="H48" i="20"/>
  <c r="I48" i="20"/>
  <c r="J48" i="20" s="1"/>
  <c r="H810" i="20"/>
  <c r="I810" i="20"/>
  <c r="J810" i="20" s="1"/>
  <c r="H87" i="20"/>
  <c r="I87" i="20"/>
  <c r="J87" i="20" s="1"/>
  <c r="H215" i="20"/>
  <c r="I215" i="20"/>
  <c r="J215" i="20" s="1"/>
  <c r="H343" i="20"/>
  <c r="I343" i="20"/>
  <c r="J343" i="20" s="1"/>
  <c r="I471" i="20"/>
  <c r="J471" i="20" s="1"/>
  <c r="H471" i="20"/>
  <c r="I561" i="20"/>
  <c r="J561" i="20" s="1"/>
  <c r="H561" i="20"/>
  <c r="H689" i="20"/>
  <c r="I689" i="20"/>
  <c r="J689" i="20" s="1"/>
  <c r="I801" i="20"/>
  <c r="J801" i="20" s="1"/>
  <c r="H801" i="20"/>
  <c r="H977" i="20"/>
  <c r="I977" i="20"/>
  <c r="J977" i="20" s="1"/>
  <c r="I1149" i="20"/>
  <c r="J1149" i="20" s="1"/>
  <c r="H1149" i="20"/>
  <c r="H1261" i="20"/>
  <c r="I1261" i="20"/>
  <c r="J1261" i="20" s="1"/>
  <c r="H1389" i="20"/>
  <c r="I1389" i="20"/>
  <c r="J1389" i="20" s="1"/>
  <c r="I59" i="20"/>
  <c r="J59" i="20" s="1"/>
  <c r="H59" i="20"/>
  <c r="I155" i="20"/>
  <c r="J155" i="20" s="1"/>
  <c r="H155" i="20"/>
  <c r="I283" i="20"/>
  <c r="J283" i="20" s="1"/>
  <c r="H283" i="20"/>
  <c r="I379" i="20"/>
  <c r="J379" i="20" s="1"/>
  <c r="H379" i="20"/>
  <c r="I443" i="20"/>
  <c r="J443" i="20" s="1"/>
  <c r="H443" i="20"/>
  <c r="I25" i="20"/>
  <c r="J25" i="20" s="1"/>
  <c r="H25" i="20"/>
  <c r="I153" i="20"/>
  <c r="J153" i="20" s="1"/>
  <c r="H153" i="20"/>
  <c r="H281" i="20"/>
  <c r="I281" i="20"/>
  <c r="J281" i="20" s="1"/>
  <c r="H473" i="20"/>
  <c r="I473" i="20"/>
  <c r="J473" i="20" s="1"/>
  <c r="H62" i="20"/>
  <c r="I62" i="20"/>
  <c r="J62" i="20" s="1"/>
  <c r="H190" i="20"/>
  <c r="I190" i="20"/>
  <c r="J190" i="20" s="1"/>
  <c r="H318" i="20"/>
  <c r="I318" i="20"/>
  <c r="J318" i="20" s="1"/>
  <c r="H446" i="20"/>
  <c r="I446" i="20"/>
  <c r="J446" i="20" s="1"/>
  <c r="H544" i="20"/>
  <c r="I544" i="20"/>
  <c r="J544" i="20" s="1"/>
  <c r="H674" i="20"/>
  <c r="I674" i="20"/>
  <c r="J674" i="20" s="1"/>
  <c r="I866" i="20"/>
  <c r="J866" i="20" s="1"/>
  <c r="H866" i="20"/>
  <c r="I1082" i="20"/>
  <c r="J1082" i="20" s="1"/>
  <c r="H1082" i="20"/>
  <c r="H1236" i="20"/>
  <c r="I1236" i="20"/>
  <c r="J1236" i="20" s="1"/>
  <c r="H1364" i="20"/>
  <c r="I1364" i="20"/>
  <c r="J1364" i="20" s="1"/>
  <c r="H98" i="20"/>
  <c r="I98" i="20"/>
  <c r="J98" i="20" s="1"/>
  <c r="I194" i="20"/>
  <c r="J194" i="20" s="1"/>
  <c r="H194" i="20"/>
  <c r="H2733" i="20"/>
  <c r="I2733" i="20"/>
  <c r="J2733" i="20" s="1"/>
  <c r="H64" i="20"/>
  <c r="I64" i="20"/>
  <c r="J64" i="20" s="1"/>
  <c r="H256" i="20"/>
  <c r="I256" i="20"/>
  <c r="J256" i="20" s="1"/>
  <c r="I320" i="20"/>
  <c r="J320" i="20" s="1"/>
  <c r="H320" i="20"/>
  <c r="I512" i="20"/>
  <c r="J512" i="20" s="1"/>
  <c r="H512" i="20"/>
  <c r="H579" i="20"/>
  <c r="I579" i="20"/>
  <c r="J579" i="20" s="1"/>
  <c r="H771" i="20"/>
  <c r="I771" i="20"/>
  <c r="J771" i="20" s="1"/>
  <c r="I963" i="20"/>
  <c r="J963" i="20" s="1"/>
  <c r="H963" i="20"/>
  <c r="I1027" i="20"/>
  <c r="J1027" i="20" s="1"/>
  <c r="H1027" i="20"/>
  <c r="H1223" i="20"/>
  <c r="I1223" i="20"/>
  <c r="J1223" i="20" s="1"/>
  <c r="H1287" i="20"/>
  <c r="I1287" i="20"/>
  <c r="J1287" i="20" s="1"/>
  <c r="H1479" i="20"/>
  <c r="I1479" i="20"/>
  <c r="J1479" i="20" s="1"/>
  <c r="I1632" i="20"/>
  <c r="J1632" i="20" s="1"/>
  <c r="H1632" i="20"/>
  <c r="H1697" i="20"/>
  <c r="I1697" i="20"/>
  <c r="J1697" i="20" s="1"/>
  <c r="H1889" i="20"/>
  <c r="I1889" i="20"/>
  <c r="J1889" i="20" s="1"/>
  <c r="H1953" i="20"/>
  <c r="I1953" i="20"/>
  <c r="J1953" i="20" s="1"/>
  <c r="I2145" i="20"/>
  <c r="J2145" i="20" s="1"/>
  <c r="H2145" i="20"/>
  <c r="I2213" i="20"/>
  <c r="J2213" i="20" s="1"/>
  <c r="H2213" i="20"/>
  <c r="I458" i="20"/>
  <c r="J458" i="20" s="1"/>
  <c r="H458" i="20"/>
  <c r="I622" i="20"/>
  <c r="J622" i="20" s="1"/>
  <c r="H622" i="20"/>
  <c r="I718" i="20"/>
  <c r="J718" i="20" s="1"/>
  <c r="H718" i="20"/>
  <c r="H910" i="20"/>
  <c r="I910" i="20"/>
  <c r="J910" i="20" s="1"/>
  <c r="H1038" i="20"/>
  <c r="I1038" i="20"/>
  <c r="J1038" i="20" s="1"/>
  <c r="H1160" i="20"/>
  <c r="I1160" i="20"/>
  <c r="J1160" i="20" s="1"/>
  <c r="H1320" i="20"/>
  <c r="I1320" i="20"/>
  <c r="J1320" i="20" s="1"/>
  <c r="H1416" i="20"/>
  <c r="I1416" i="20"/>
  <c r="J1416" i="20" s="1"/>
  <c r="I1610" i="20"/>
  <c r="J1610" i="20" s="1"/>
  <c r="H1610" i="20"/>
  <c r="H1772" i="20"/>
  <c r="I1772" i="20"/>
  <c r="J1772" i="20" s="1"/>
  <c r="H1868" i="20"/>
  <c r="I1868" i="20"/>
  <c r="J1868" i="20" s="1"/>
  <c r="H2028" i="20"/>
  <c r="I2028" i="20"/>
  <c r="J2028" i="20" s="1"/>
  <c r="H2124" i="20"/>
  <c r="I2124" i="20"/>
  <c r="J2124" i="20" s="1"/>
  <c r="H2319" i="20"/>
  <c r="I2319" i="20"/>
  <c r="J2319" i="20" s="1"/>
  <c r="H2479" i="20"/>
  <c r="I2479" i="20"/>
  <c r="J2479" i="20" s="1"/>
  <c r="I2607" i="20"/>
  <c r="J2607" i="20" s="1"/>
  <c r="H2607" i="20"/>
  <c r="H2485" i="20"/>
  <c r="I2485" i="20"/>
  <c r="J2485" i="20" s="1"/>
  <c r="H148" i="20"/>
  <c r="I148" i="20"/>
  <c r="J148" i="20" s="1"/>
  <c r="H340" i="20"/>
  <c r="I340" i="20"/>
  <c r="J340" i="20" s="1"/>
  <c r="I404" i="20"/>
  <c r="J404" i="20" s="1"/>
  <c r="H404" i="20"/>
  <c r="H600" i="20"/>
  <c r="I600" i="20"/>
  <c r="J600" i="20" s="1"/>
  <c r="I696" i="20"/>
  <c r="J696" i="20" s="1"/>
  <c r="H696" i="20"/>
  <c r="H856" i="20"/>
  <c r="I856" i="20"/>
  <c r="J856" i="20" s="1"/>
  <c r="I1048" i="20"/>
  <c r="J1048" i="20" s="1"/>
  <c r="H1048" i="20"/>
  <c r="H1106" i="20"/>
  <c r="I1106" i="20"/>
  <c r="J1106" i="20" s="1"/>
  <c r="H1298" i="20"/>
  <c r="I1298" i="20"/>
  <c r="J1298" i="20" s="1"/>
  <c r="H1362" i="20"/>
  <c r="I1362" i="20"/>
  <c r="J1362" i="20" s="1"/>
  <c r="H1554" i="20"/>
  <c r="I1554" i="20"/>
  <c r="J1554" i="20" s="1"/>
  <c r="H1749" i="20"/>
  <c r="I1749" i="20"/>
  <c r="J1749" i="20" s="1"/>
  <c r="H1813" i="20"/>
  <c r="I1813" i="20"/>
  <c r="J1813" i="20" s="1"/>
  <c r="H2005" i="20"/>
  <c r="I2005" i="20"/>
  <c r="J2005" i="20" s="1"/>
  <c r="H2069" i="20"/>
  <c r="I2069" i="20"/>
  <c r="J2069" i="20" s="1"/>
  <c r="I2265" i="20"/>
  <c r="J2265" i="20" s="1"/>
  <c r="H2265" i="20"/>
  <c r="I2457" i="20"/>
  <c r="J2457" i="20" s="1"/>
  <c r="H2457" i="20"/>
  <c r="I2521" i="20"/>
  <c r="J2521" i="20" s="1"/>
  <c r="H2521" i="20"/>
  <c r="H2589" i="20"/>
  <c r="I2589" i="20"/>
  <c r="J2589" i="20" s="1"/>
  <c r="I1533" i="20"/>
  <c r="J1533" i="20" s="1"/>
  <c r="H1533" i="20"/>
  <c r="H1655" i="20"/>
  <c r="I1655" i="20"/>
  <c r="J1655" i="20" s="1"/>
  <c r="I1847" i="20"/>
  <c r="J1847" i="20" s="1"/>
  <c r="H1847" i="20"/>
  <c r="I1943" i="20"/>
  <c r="J1943" i="20" s="1"/>
  <c r="H1943" i="20"/>
  <c r="H2103" i="20"/>
  <c r="I2103" i="20"/>
  <c r="J2103" i="20" s="1"/>
  <c r="H2235" i="20"/>
  <c r="I2235" i="20"/>
  <c r="J2235" i="20" s="1"/>
  <c r="H2363" i="20"/>
  <c r="I2363" i="20"/>
  <c r="J2363" i="20" s="1"/>
  <c r="H2523" i="20"/>
  <c r="I2523" i="20"/>
  <c r="J2523" i="20" s="1"/>
  <c r="I2619" i="20"/>
  <c r="J2619" i="20" s="1"/>
  <c r="H2619" i="20"/>
  <c r="H2420" i="20"/>
  <c r="I2420" i="20"/>
  <c r="J2420" i="20" s="1"/>
  <c r="H2700" i="20"/>
  <c r="I2700" i="20"/>
  <c r="J2700" i="20" s="1"/>
  <c r="H103" i="20"/>
  <c r="I103" i="20"/>
  <c r="J103" i="20" s="1"/>
  <c r="H263" i="20"/>
  <c r="I263" i="20"/>
  <c r="J263" i="20" s="1"/>
  <c r="I359" i="20"/>
  <c r="J359" i="20" s="1"/>
  <c r="H359" i="20"/>
  <c r="I522" i="20"/>
  <c r="J522" i="20" s="1"/>
  <c r="H522" i="20"/>
  <c r="H641" i="20"/>
  <c r="I641" i="20"/>
  <c r="J641" i="20" s="1"/>
  <c r="I825" i="20"/>
  <c r="J825" i="20" s="1"/>
  <c r="H825" i="20"/>
  <c r="I1041" i="20"/>
  <c r="J1041" i="20" s="1"/>
  <c r="H1041" i="20"/>
  <c r="H1213" i="20"/>
  <c r="I1213" i="20"/>
  <c r="J1213" i="20" s="1"/>
  <c r="H1341" i="20"/>
  <c r="I1341" i="20"/>
  <c r="J1341" i="20" s="1"/>
  <c r="I43" i="20"/>
  <c r="J43" i="20" s="1"/>
  <c r="H43" i="20"/>
  <c r="I171" i="20"/>
  <c r="J171" i="20" s="1"/>
  <c r="H171" i="20"/>
  <c r="I267" i="20"/>
  <c r="J267" i="20" s="1"/>
  <c r="H267" i="20"/>
  <c r="I363" i="20"/>
  <c r="J363" i="20" s="1"/>
  <c r="H363" i="20"/>
  <c r="I41" i="20"/>
  <c r="J41" i="20" s="1"/>
  <c r="H41" i="20"/>
  <c r="H233" i="20"/>
  <c r="I233" i="20"/>
  <c r="J233" i="20" s="1"/>
  <c r="H329" i="20"/>
  <c r="I329" i="20"/>
  <c r="J329" i="20" s="1"/>
  <c r="H525" i="20"/>
  <c r="I525" i="20"/>
  <c r="J525" i="20" s="1"/>
  <c r="I588" i="20"/>
  <c r="J588" i="20" s="1"/>
  <c r="H588" i="20"/>
  <c r="H748" i="20"/>
  <c r="I748" i="20"/>
  <c r="J748" i="20" s="1"/>
  <c r="I908" i="20"/>
  <c r="J908" i="20" s="1"/>
  <c r="H908" i="20"/>
  <c r="H1004" i="20"/>
  <c r="I1004" i="20"/>
  <c r="J1004" i="20" s="1"/>
  <c r="H1222" i="20"/>
  <c r="I1222" i="20"/>
  <c r="J1222" i="20" s="1"/>
  <c r="I1286" i="20"/>
  <c r="J1286" i="20" s="1"/>
  <c r="H1286" i="20"/>
  <c r="H1478" i="20"/>
  <c r="I1478" i="20"/>
  <c r="J1478" i="20" s="1"/>
  <c r="H1607" i="20"/>
  <c r="I1607" i="20"/>
  <c r="J1607" i="20" s="1"/>
  <c r="H1738" i="20"/>
  <c r="I1738" i="20"/>
  <c r="J1738" i="20" s="1"/>
  <c r="I1898" i="20"/>
  <c r="J1898" i="20" s="1"/>
  <c r="H1898" i="20"/>
  <c r="H1962" i="20"/>
  <c r="I1962" i="20"/>
  <c r="J1962" i="20" s="1"/>
  <c r="H2180" i="20"/>
  <c r="I2180" i="20"/>
  <c r="J2180" i="20" s="1"/>
  <c r="H2276" i="20"/>
  <c r="I2276" i="20"/>
  <c r="J2276" i="20" s="1"/>
  <c r="I499" i="20"/>
  <c r="J499" i="20" s="1"/>
  <c r="H499" i="20"/>
  <c r="H685" i="20"/>
  <c r="I685" i="20"/>
  <c r="J685" i="20" s="1"/>
  <c r="H749" i="20"/>
  <c r="I749" i="20"/>
  <c r="J749" i="20" s="1"/>
  <c r="H941" i="20"/>
  <c r="I941" i="20"/>
  <c r="J941" i="20" s="1"/>
  <c r="I1037" i="20"/>
  <c r="J1037" i="20" s="1"/>
  <c r="H1037" i="20"/>
  <c r="H1201" i="20"/>
  <c r="I1201" i="20"/>
  <c r="J1201" i="20" s="1"/>
  <c r="H1393" i="20"/>
  <c r="I1393" i="20"/>
  <c r="J1393" i="20" s="1"/>
  <c r="H1457" i="20"/>
  <c r="I1457" i="20"/>
  <c r="J1457" i="20" s="1"/>
  <c r="I1643" i="20"/>
  <c r="J1643" i="20" s="1"/>
  <c r="H1643" i="20"/>
  <c r="I1739" i="20"/>
  <c r="J1739" i="20" s="1"/>
  <c r="H1739" i="20"/>
  <c r="I1899" i="20"/>
  <c r="J1899" i="20" s="1"/>
  <c r="H1899" i="20"/>
  <c r="H2059" i="20"/>
  <c r="I2059" i="20"/>
  <c r="J2059" i="20" s="1"/>
  <c r="I2158" i="20"/>
  <c r="J2158" i="20" s="1"/>
  <c r="H2158" i="20"/>
  <c r="H2350" i="20"/>
  <c r="I2350" i="20"/>
  <c r="J2350" i="20" s="1"/>
  <c r="H2446" i="20"/>
  <c r="I2446" i="20"/>
  <c r="J2446" i="20" s="1"/>
  <c r="H2606" i="20"/>
  <c r="I2606" i="20"/>
  <c r="J2606" i="20" s="1"/>
  <c r="H2702" i="20"/>
  <c r="I2702" i="20"/>
  <c r="J2702" i="20" s="1"/>
  <c r="I93" i="20"/>
  <c r="J93" i="20" s="1"/>
  <c r="H93" i="20"/>
  <c r="I349" i="20"/>
  <c r="J349" i="20" s="1"/>
  <c r="H349" i="20"/>
  <c r="H47" i="20"/>
  <c r="I47" i="20"/>
  <c r="J47" i="20" s="1"/>
  <c r="H175" i="20"/>
  <c r="I175" i="20"/>
  <c r="J175" i="20" s="1"/>
  <c r="H367" i="20"/>
  <c r="I367" i="20"/>
  <c r="J367" i="20" s="1"/>
  <c r="H14" i="20"/>
  <c r="I14" i="20"/>
  <c r="J14" i="20" s="1"/>
  <c r="H110" i="20"/>
  <c r="I110" i="20"/>
  <c r="J110" i="20" s="1"/>
  <c r="H206" i="20"/>
  <c r="I206" i="20"/>
  <c r="J206" i="20" s="1"/>
  <c r="H302" i="20"/>
  <c r="I302" i="20"/>
  <c r="J302" i="20" s="1"/>
  <c r="H398" i="20"/>
  <c r="I398" i="20"/>
  <c r="J398" i="20" s="1"/>
  <c r="H462" i="20"/>
  <c r="I462" i="20"/>
  <c r="J462" i="20" s="1"/>
  <c r="H562" i="20"/>
  <c r="I562" i="20"/>
  <c r="J562" i="20" s="1"/>
  <c r="H658" i="20"/>
  <c r="I658" i="20"/>
  <c r="J658" i="20" s="1"/>
  <c r="H762" i="20"/>
  <c r="I762" i="20"/>
  <c r="J762" i="20" s="1"/>
  <c r="H890" i="20"/>
  <c r="I890" i="20"/>
  <c r="J890" i="20" s="1"/>
  <c r="H978" i="20"/>
  <c r="I978" i="20"/>
  <c r="J978" i="20" s="1"/>
  <c r="H1092" i="20"/>
  <c r="I1092" i="20"/>
  <c r="J1092" i="20" s="1"/>
  <c r="H1220" i="20"/>
  <c r="I1220" i="20"/>
  <c r="J1220" i="20" s="1"/>
  <c r="H1316" i="20"/>
  <c r="I1316" i="20"/>
  <c r="J1316" i="20" s="1"/>
  <c r="H1380" i="20"/>
  <c r="I1380" i="20"/>
  <c r="J1380" i="20" s="1"/>
  <c r="H50" i="20"/>
  <c r="I50" i="20"/>
  <c r="J50" i="20" s="1"/>
  <c r="H114" i="20"/>
  <c r="I114" i="20"/>
  <c r="J114" i="20" s="1"/>
  <c r="H210" i="20"/>
  <c r="I210" i="20"/>
  <c r="J210" i="20" s="1"/>
  <c r="I274" i="20"/>
  <c r="J274" i="20" s="1"/>
  <c r="H274" i="20"/>
  <c r="I370" i="20"/>
  <c r="J370" i="20" s="1"/>
  <c r="H370" i="20"/>
  <c r="H2405" i="20"/>
  <c r="I2405" i="20"/>
  <c r="J2405" i="20" s="1"/>
  <c r="I112" i="20"/>
  <c r="J112" i="20" s="1"/>
  <c r="H112" i="20"/>
  <c r="H55" i="20"/>
  <c r="I55" i="20"/>
  <c r="J55" i="20" s="1"/>
  <c r="H119" i="20"/>
  <c r="I119" i="20"/>
  <c r="J119" i="20" s="1"/>
  <c r="H183" i="20"/>
  <c r="I183" i="20"/>
  <c r="J183" i="20" s="1"/>
  <c r="H279" i="20"/>
  <c r="I279" i="20"/>
  <c r="J279" i="20" s="1"/>
  <c r="I311" i="20"/>
  <c r="J311" i="20" s="1"/>
  <c r="H311" i="20"/>
  <c r="H407" i="20"/>
  <c r="I407" i="20"/>
  <c r="J407" i="20" s="1"/>
  <c r="I439" i="20"/>
  <c r="J439" i="20" s="1"/>
  <c r="H439" i="20"/>
  <c r="H532" i="20"/>
  <c r="I532" i="20"/>
  <c r="J532" i="20" s="1"/>
  <c r="I625" i="20"/>
  <c r="J625" i="20" s="1"/>
  <c r="H625" i="20"/>
  <c r="I657" i="20"/>
  <c r="J657" i="20" s="1"/>
  <c r="H657" i="20"/>
  <c r="H761" i="20"/>
  <c r="I761" i="20"/>
  <c r="J761" i="20" s="1"/>
  <c r="H849" i="20"/>
  <c r="I849" i="20"/>
  <c r="J849" i="20" s="1"/>
  <c r="H929" i="20"/>
  <c r="I929" i="20"/>
  <c r="J929" i="20" s="1"/>
  <c r="H1057" i="20"/>
  <c r="I1057" i="20"/>
  <c r="J1057" i="20" s="1"/>
  <c r="H1101" i="20"/>
  <c r="I1101" i="20"/>
  <c r="J1101" i="20" s="1"/>
  <c r="I1229" i="20"/>
  <c r="J1229" i="20" s="1"/>
  <c r="H1229" i="20"/>
  <c r="H1325" i="20"/>
  <c r="I1325" i="20"/>
  <c r="J1325" i="20" s="1"/>
  <c r="H1357" i="20"/>
  <c r="I1357" i="20"/>
  <c r="J1357" i="20" s="1"/>
  <c r="H746" i="20"/>
  <c r="I746" i="20"/>
  <c r="J746" i="20" s="1"/>
  <c r="I27" i="20"/>
  <c r="J27" i="20" s="1"/>
  <c r="H27" i="20"/>
  <c r="I123" i="20"/>
  <c r="J123" i="20" s="1"/>
  <c r="H123" i="20"/>
  <c r="I187" i="20"/>
  <c r="J187" i="20" s="1"/>
  <c r="H187" i="20"/>
  <c r="I251" i="20"/>
  <c r="J251" i="20" s="1"/>
  <c r="H251" i="20"/>
  <c r="I347" i="20"/>
  <c r="J347" i="20" s="1"/>
  <c r="H347" i="20"/>
  <c r="I411" i="20"/>
  <c r="J411" i="20" s="1"/>
  <c r="H411" i="20"/>
  <c r="H2437" i="20"/>
  <c r="I2437" i="20"/>
  <c r="J2437" i="20" s="1"/>
  <c r="I57" i="20"/>
  <c r="J57" i="20" s="1"/>
  <c r="H57" i="20"/>
  <c r="I121" i="20"/>
  <c r="J121" i="20" s="1"/>
  <c r="H121" i="20"/>
  <c r="I185" i="20"/>
  <c r="J185" i="20" s="1"/>
  <c r="H185" i="20"/>
  <c r="H249" i="20"/>
  <c r="I249" i="20"/>
  <c r="J249" i="20" s="1"/>
  <c r="H345" i="20"/>
  <c r="I345" i="20"/>
  <c r="J345" i="20" s="1"/>
  <c r="H535" i="20"/>
  <c r="I535" i="20"/>
  <c r="J535" i="20" s="1"/>
  <c r="H1886" i="20"/>
  <c r="I1886" i="20"/>
  <c r="J1886" i="20" s="1"/>
  <c r="H1918" i="20"/>
  <c r="I1918" i="20"/>
  <c r="J1918" i="20" s="1"/>
  <c r="H1950" i="20"/>
  <c r="I1950" i="20"/>
  <c r="J1950" i="20" s="1"/>
  <c r="H1982" i="20"/>
  <c r="I1982" i="20"/>
  <c r="J1982" i="20" s="1"/>
  <c r="H2014" i="20"/>
  <c r="I2014" i="20"/>
  <c r="J2014" i="20" s="1"/>
  <c r="H2046" i="20"/>
  <c r="I2046" i="20"/>
  <c r="J2046" i="20" s="1"/>
  <c r="H2078" i="20"/>
  <c r="I2078" i="20"/>
  <c r="J2078" i="20" s="1"/>
  <c r="H2110" i="20"/>
  <c r="I2110" i="20"/>
  <c r="J2110" i="20" s="1"/>
  <c r="I2142" i="20"/>
  <c r="J2142" i="20" s="1"/>
  <c r="H2142" i="20"/>
  <c r="H2175" i="20"/>
  <c r="I2175" i="20"/>
  <c r="J2175" i="20" s="1"/>
  <c r="I2200" i="20"/>
  <c r="J2200" i="20" s="1"/>
  <c r="H2200" i="20"/>
  <c r="H2232" i="20"/>
  <c r="I2232" i="20"/>
  <c r="J2232" i="20" s="1"/>
  <c r="I2264" i="20"/>
  <c r="J2264" i="20" s="1"/>
  <c r="H2264" i="20"/>
  <c r="H2296" i="20"/>
  <c r="I2296" i="20"/>
  <c r="J2296" i="20" s="1"/>
  <c r="H2328" i="20"/>
  <c r="I2328" i="20"/>
  <c r="J2328" i="20" s="1"/>
  <c r="H2360" i="20"/>
  <c r="I2360" i="20"/>
  <c r="J2360" i="20" s="1"/>
  <c r="H2392" i="20"/>
  <c r="I2392" i="20"/>
  <c r="J2392" i="20" s="1"/>
  <c r="H2424" i="20"/>
  <c r="I2424" i="20"/>
  <c r="J2424" i="20" s="1"/>
  <c r="H2456" i="20"/>
  <c r="I2456" i="20"/>
  <c r="J2456" i="20" s="1"/>
  <c r="H2488" i="20"/>
  <c r="I2488" i="20"/>
  <c r="J2488" i="20" s="1"/>
  <c r="H2520" i="20"/>
  <c r="I2520" i="20"/>
  <c r="J2520" i="20" s="1"/>
  <c r="H2552" i="20"/>
  <c r="I2552" i="20"/>
  <c r="J2552" i="20" s="1"/>
  <c r="H2584" i="20"/>
  <c r="I2584" i="20"/>
  <c r="J2584" i="20" s="1"/>
  <c r="H2616" i="20"/>
  <c r="I2616" i="20"/>
  <c r="J2616" i="20" s="1"/>
  <c r="H2648" i="20"/>
  <c r="I2648" i="20"/>
  <c r="J2648" i="20" s="1"/>
  <c r="H2365" i="20"/>
  <c r="I2365" i="20"/>
  <c r="J2365" i="20" s="1"/>
  <c r="H2621" i="20"/>
  <c r="I2621" i="20"/>
  <c r="J2621" i="20" s="1"/>
  <c r="I1436" i="20"/>
  <c r="J1436" i="20" s="1"/>
  <c r="H1436" i="20"/>
  <c r="H1468" i="20"/>
  <c r="I1468" i="20"/>
  <c r="J1468" i="20" s="1"/>
  <c r="H1500" i="20"/>
  <c r="I1500" i="20"/>
  <c r="J1500" i="20" s="1"/>
  <c r="H1532" i="20"/>
  <c r="I1532" i="20"/>
  <c r="J1532" i="20" s="1"/>
  <c r="H1564" i="20"/>
  <c r="I1564" i="20"/>
  <c r="J1564" i="20" s="1"/>
  <c r="H1596" i="20"/>
  <c r="I1596" i="20"/>
  <c r="J1596" i="20" s="1"/>
  <c r="H1628" i="20"/>
  <c r="I1628" i="20"/>
  <c r="J1628" i="20" s="1"/>
  <c r="H1664" i="20"/>
  <c r="I1664" i="20"/>
  <c r="J1664" i="20" s="1"/>
  <c r="I1696" i="20"/>
  <c r="J1696" i="20" s="1"/>
  <c r="H1696" i="20"/>
  <c r="H1728" i="20"/>
  <c r="I1728" i="20"/>
  <c r="J1728" i="20" s="1"/>
  <c r="I1760" i="20"/>
  <c r="J1760" i="20" s="1"/>
  <c r="H1760" i="20"/>
  <c r="H1792" i="20"/>
  <c r="I1792" i="20"/>
  <c r="J1792" i="20" s="1"/>
  <c r="I1824" i="20"/>
  <c r="J1824" i="20" s="1"/>
  <c r="H1824" i="20"/>
  <c r="H1856" i="20"/>
  <c r="I1856" i="20"/>
  <c r="J1856" i="20" s="1"/>
  <c r="I1888" i="20"/>
  <c r="J1888" i="20" s="1"/>
  <c r="H1888" i="20"/>
  <c r="I1920" i="20"/>
  <c r="J1920" i="20" s="1"/>
  <c r="H1920" i="20"/>
  <c r="I1952" i="20"/>
  <c r="J1952" i="20" s="1"/>
  <c r="H1952" i="20"/>
  <c r="I1984" i="20"/>
  <c r="J1984" i="20" s="1"/>
  <c r="H1984" i="20"/>
  <c r="I2016" i="20"/>
  <c r="J2016" i="20" s="1"/>
  <c r="H2016" i="20"/>
  <c r="I2048" i="20"/>
  <c r="J2048" i="20" s="1"/>
  <c r="H2048" i="20"/>
  <c r="I2080" i="20"/>
  <c r="J2080" i="20" s="1"/>
  <c r="H2080" i="20"/>
  <c r="H2112" i="20"/>
  <c r="I2112" i="20"/>
  <c r="J2112" i="20" s="1"/>
  <c r="H2144" i="20"/>
  <c r="I2144" i="20"/>
  <c r="J2144" i="20" s="1"/>
  <c r="H2178" i="20"/>
  <c r="I2178" i="20"/>
  <c r="J2178" i="20" s="1"/>
  <c r="H2202" i="20"/>
  <c r="I2202" i="20"/>
  <c r="J2202" i="20" s="1"/>
  <c r="H2234" i="20"/>
  <c r="I2234" i="20"/>
  <c r="J2234" i="20" s="1"/>
  <c r="H2266" i="20"/>
  <c r="I2266" i="20"/>
  <c r="J2266" i="20" s="1"/>
  <c r="I2298" i="20"/>
  <c r="J2298" i="20" s="1"/>
  <c r="H2298" i="20"/>
  <c r="I2330" i="20"/>
  <c r="J2330" i="20" s="1"/>
  <c r="H2330" i="20"/>
  <c r="I2362" i="20"/>
  <c r="J2362" i="20" s="1"/>
  <c r="H2362" i="20"/>
  <c r="I2394" i="20"/>
  <c r="J2394" i="20" s="1"/>
  <c r="H2394" i="20"/>
  <c r="I2426" i="20"/>
  <c r="J2426" i="20" s="1"/>
  <c r="H2426" i="20"/>
  <c r="I2458" i="20"/>
  <c r="J2458" i="20" s="1"/>
  <c r="H2458" i="20"/>
  <c r="I2490" i="20"/>
  <c r="J2490" i="20" s="1"/>
  <c r="H2490" i="20"/>
  <c r="I2522" i="20"/>
  <c r="J2522" i="20" s="1"/>
  <c r="H2522" i="20"/>
  <c r="I2554" i="20"/>
  <c r="J2554" i="20" s="1"/>
  <c r="H2554" i="20"/>
  <c r="I2586" i="20"/>
  <c r="J2586" i="20" s="1"/>
  <c r="H2586" i="20"/>
  <c r="I2618" i="20"/>
  <c r="J2618" i="20" s="1"/>
  <c r="H2618" i="20"/>
  <c r="I2650" i="20"/>
  <c r="J2650" i="20" s="1"/>
  <c r="H2650" i="20"/>
  <c r="I2682" i="20"/>
  <c r="J2682" i="20" s="1"/>
  <c r="H2682" i="20"/>
  <c r="I2714" i="20"/>
  <c r="J2714" i="20" s="1"/>
  <c r="H2714" i="20"/>
  <c r="H2436" i="20"/>
  <c r="I2436" i="20"/>
  <c r="J2436" i="20" s="1"/>
  <c r="H2564" i="20"/>
  <c r="I2564" i="20"/>
  <c r="J2564" i="20" s="1"/>
  <c r="H2692" i="20"/>
  <c r="I2692" i="20"/>
  <c r="J2692" i="20" s="1"/>
  <c r="H2412" i="20"/>
  <c r="I2412" i="20"/>
  <c r="J2412" i="20" s="1"/>
  <c r="H2680" i="20"/>
  <c r="I2680" i="20"/>
  <c r="J2680" i="20" s="1"/>
  <c r="H2604" i="20"/>
  <c r="I2604" i="20"/>
  <c r="J2604" i="20" s="1"/>
  <c r="H905" i="20"/>
  <c r="I905" i="20"/>
  <c r="J905" i="20" s="1"/>
  <c r="H1204" i="20"/>
  <c r="I1204" i="20"/>
  <c r="J1204" i="20" s="1"/>
  <c r="H2732" i="20"/>
  <c r="I2732" i="20"/>
  <c r="J2732" i="20" s="1"/>
  <c r="H6" i="20"/>
  <c r="I6" i="20"/>
  <c r="J6" i="20" s="1"/>
  <c r="H38" i="20"/>
  <c r="I38" i="20"/>
  <c r="J38" i="20" s="1"/>
  <c r="H70" i="20"/>
  <c r="I70" i="20"/>
  <c r="J70" i="20" s="1"/>
  <c r="H102" i="20"/>
  <c r="I102" i="20"/>
  <c r="J102" i="20" s="1"/>
  <c r="H134" i="20"/>
  <c r="I134" i="20"/>
  <c r="J134" i="20" s="1"/>
  <c r="H166" i="20"/>
  <c r="I166" i="20"/>
  <c r="J166" i="20" s="1"/>
  <c r="H198" i="20"/>
  <c r="I198" i="20"/>
  <c r="J198" i="20" s="1"/>
  <c r="H230" i="20"/>
  <c r="I230" i="20"/>
  <c r="J230" i="20" s="1"/>
  <c r="H262" i="20"/>
  <c r="I262" i="20"/>
  <c r="J262" i="20" s="1"/>
  <c r="H294" i="20"/>
  <c r="I294" i="20"/>
  <c r="J294" i="20" s="1"/>
  <c r="H326" i="20"/>
  <c r="I326" i="20"/>
  <c r="J326" i="20" s="1"/>
  <c r="H358" i="20"/>
  <c r="I358" i="20"/>
  <c r="J358" i="20" s="1"/>
  <c r="H390" i="20"/>
  <c r="I390" i="20"/>
  <c r="J390" i="20" s="1"/>
  <c r="H422" i="20"/>
  <c r="I422" i="20"/>
  <c r="J422" i="20" s="1"/>
  <c r="H454" i="20"/>
  <c r="I454" i="20"/>
  <c r="J454" i="20" s="1"/>
  <c r="H486" i="20"/>
  <c r="I486" i="20"/>
  <c r="J486" i="20" s="1"/>
  <c r="I520" i="20"/>
  <c r="J520" i="20" s="1"/>
  <c r="H520" i="20"/>
  <c r="H554" i="20"/>
  <c r="I554" i="20"/>
  <c r="J554" i="20" s="1"/>
  <c r="H586" i="20"/>
  <c r="I586" i="20"/>
  <c r="J586" i="20" s="1"/>
  <c r="I618" i="20"/>
  <c r="J618" i="20" s="1"/>
  <c r="H618" i="20"/>
  <c r="I650" i="20"/>
  <c r="J650" i="20" s="1"/>
  <c r="H650" i="20"/>
  <c r="H682" i="20"/>
  <c r="I682" i="20"/>
  <c r="J682" i="20" s="1"/>
  <c r="H714" i="20"/>
  <c r="I714" i="20"/>
  <c r="J714" i="20" s="1"/>
  <c r="H754" i="20"/>
  <c r="I754" i="20"/>
  <c r="J754" i="20" s="1"/>
  <c r="H794" i="20"/>
  <c r="I794" i="20"/>
  <c r="J794" i="20" s="1"/>
  <c r="H834" i="20"/>
  <c r="I834" i="20"/>
  <c r="J834" i="20" s="1"/>
  <c r="H882" i="20"/>
  <c r="I882" i="20"/>
  <c r="J882" i="20" s="1"/>
  <c r="H922" i="20"/>
  <c r="I922" i="20"/>
  <c r="J922" i="20" s="1"/>
  <c r="H962" i="20"/>
  <c r="I962" i="20"/>
  <c r="J962" i="20" s="1"/>
  <c r="H1010" i="20"/>
  <c r="I1010" i="20"/>
  <c r="J1010" i="20" s="1"/>
  <c r="I1050" i="20"/>
  <c r="J1050" i="20" s="1"/>
  <c r="H1050" i="20"/>
  <c r="H1081" i="20"/>
  <c r="I1081" i="20"/>
  <c r="J1081" i="20" s="1"/>
  <c r="I1124" i="20"/>
  <c r="J1124" i="20" s="1"/>
  <c r="H1124" i="20"/>
  <c r="H1164" i="20"/>
  <c r="I1164" i="20"/>
  <c r="J1164" i="20" s="1"/>
  <c r="H1212" i="20"/>
  <c r="I1212" i="20"/>
  <c r="J1212" i="20" s="1"/>
  <c r="H1244" i="20"/>
  <c r="I1244" i="20"/>
  <c r="J1244" i="20" s="1"/>
  <c r="I1276" i="20"/>
  <c r="J1276" i="20" s="1"/>
  <c r="H1276" i="20"/>
  <c r="H1308" i="20"/>
  <c r="I1308" i="20"/>
  <c r="J1308" i="20" s="1"/>
  <c r="I1340" i="20"/>
  <c r="J1340" i="20" s="1"/>
  <c r="H1340" i="20"/>
  <c r="I1372" i="20"/>
  <c r="J1372" i="20" s="1"/>
  <c r="H1372" i="20"/>
  <c r="H1404" i="20"/>
  <c r="I1404" i="20"/>
  <c r="J1404" i="20" s="1"/>
  <c r="I906" i="20"/>
  <c r="J906" i="20" s="1"/>
  <c r="H906" i="20"/>
  <c r="I10" i="20"/>
  <c r="J10" i="20" s="1"/>
  <c r="H10" i="20"/>
  <c r="H42" i="20"/>
  <c r="I42" i="20"/>
  <c r="J42" i="20" s="1"/>
  <c r="I74" i="20"/>
  <c r="J74" i="20" s="1"/>
  <c r="H74" i="20"/>
  <c r="H106" i="20"/>
  <c r="I106" i="20"/>
  <c r="J106" i="20" s="1"/>
  <c r="H138" i="20"/>
  <c r="I138" i="20"/>
  <c r="J138" i="20" s="1"/>
  <c r="H170" i="20"/>
  <c r="I170" i="20"/>
  <c r="J170" i="20" s="1"/>
  <c r="I202" i="20"/>
  <c r="J202" i="20" s="1"/>
  <c r="H202" i="20"/>
  <c r="H234" i="20"/>
  <c r="I234" i="20"/>
  <c r="J234" i="20" s="1"/>
  <c r="I266" i="20"/>
  <c r="J266" i="20" s="1"/>
  <c r="H266" i="20"/>
  <c r="H298" i="20"/>
  <c r="I298" i="20"/>
  <c r="J298" i="20" s="1"/>
  <c r="H330" i="20"/>
  <c r="I330" i="20"/>
  <c r="J330" i="20" s="1"/>
  <c r="I362" i="20"/>
  <c r="J362" i="20" s="1"/>
  <c r="H362" i="20"/>
  <c r="H394" i="20"/>
  <c r="I394" i="20"/>
  <c r="J394" i="20" s="1"/>
  <c r="H426" i="20"/>
  <c r="I426" i="20"/>
  <c r="J426" i="20" s="1"/>
  <c r="H2341" i="20"/>
  <c r="I2341" i="20"/>
  <c r="J2341" i="20" s="1"/>
  <c r="H2597" i="20"/>
  <c r="I2597" i="20"/>
  <c r="J2597" i="20" s="1"/>
  <c r="I8" i="20"/>
  <c r="J8" i="20" s="1"/>
  <c r="H8" i="20"/>
  <c r="I40" i="20"/>
  <c r="J40" i="20" s="1"/>
  <c r="H40" i="20"/>
  <c r="I72" i="20"/>
  <c r="J72" i="20" s="1"/>
  <c r="H72" i="20"/>
  <c r="I104" i="20"/>
  <c r="J104" i="20" s="1"/>
  <c r="H104" i="20"/>
  <c r="I136" i="20"/>
  <c r="J136" i="20" s="1"/>
  <c r="H136" i="20"/>
  <c r="I168" i="20"/>
  <c r="J168" i="20" s="1"/>
  <c r="H168" i="20"/>
  <c r="I200" i="20"/>
  <c r="J200" i="20" s="1"/>
  <c r="H200" i="20"/>
  <c r="I232" i="20"/>
  <c r="J232" i="20" s="1"/>
  <c r="H232" i="20"/>
  <c r="I264" i="20"/>
  <c r="J264" i="20" s="1"/>
  <c r="H264" i="20"/>
  <c r="H296" i="20"/>
  <c r="I296" i="20"/>
  <c r="J296" i="20" s="1"/>
  <c r="I328" i="20"/>
  <c r="J328" i="20" s="1"/>
  <c r="H328" i="20"/>
  <c r="H360" i="20"/>
  <c r="I360" i="20"/>
  <c r="J360" i="20" s="1"/>
  <c r="I392" i="20"/>
  <c r="J392" i="20" s="1"/>
  <c r="H392" i="20"/>
  <c r="H424" i="20"/>
  <c r="I424" i="20"/>
  <c r="J424" i="20" s="1"/>
  <c r="I456" i="20"/>
  <c r="J456" i="20" s="1"/>
  <c r="H456" i="20"/>
  <c r="H488" i="20"/>
  <c r="I488" i="20"/>
  <c r="J488" i="20" s="1"/>
  <c r="I523" i="20"/>
  <c r="J523" i="20" s="1"/>
  <c r="H523" i="20"/>
  <c r="I555" i="20"/>
  <c r="J555" i="20" s="1"/>
  <c r="H555" i="20"/>
  <c r="H587" i="20"/>
  <c r="I587" i="20"/>
  <c r="J587" i="20" s="1"/>
  <c r="I619" i="20"/>
  <c r="J619" i="20" s="1"/>
  <c r="H619" i="20"/>
  <c r="I651" i="20"/>
  <c r="J651" i="20" s="1"/>
  <c r="H651" i="20"/>
  <c r="H683" i="20"/>
  <c r="I683" i="20"/>
  <c r="J683" i="20" s="1"/>
  <c r="I715" i="20"/>
  <c r="J715" i="20" s="1"/>
  <c r="H715" i="20"/>
  <c r="H747" i="20"/>
  <c r="I747" i="20"/>
  <c r="J747" i="20" s="1"/>
  <c r="I779" i="20"/>
  <c r="J779" i="20" s="1"/>
  <c r="H779" i="20"/>
  <c r="H811" i="20"/>
  <c r="I811" i="20"/>
  <c r="J811" i="20" s="1"/>
  <c r="I843" i="20"/>
  <c r="J843" i="20" s="1"/>
  <c r="H843" i="20"/>
  <c r="I875" i="20"/>
  <c r="J875" i="20" s="1"/>
  <c r="H875" i="20"/>
  <c r="I907" i="20"/>
  <c r="J907" i="20" s="1"/>
  <c r="H907" i="20"/>
  <c r="I939" i="20"/>
  <c r="J939" i="20" s="1"/>
  <c r="H939" i="20"/>
  <c r="I971" i="20"/>
  <c r="J971" i="20" s="1"/>
  <c r="H971" i="20"/>
  <c r="I1003" i="20"/>
  <c r="J1003" i="20" s="1"/>
  <c r="H1003" i="20"/>
  <c r="I1035" i="20"/>
  <c r="J1035" i="20" s="1"/>
  <c r="H1035" i="20"/>
  <c r="H1073" i="20"/>
  <c r="I1073" i="20"/>
  <c r="J1073" i="20" s="1"/>
  <c r="H1103" i="20"/>
  <c r="I1103" i="20"/>
  <c r="J1103" i="20" s="1"/>
  <c r="I1135" i="20"/>
  <c r="J1135" i="20" s="1"/>
  <c r="H1135" i="20"/>
  <c r="H1167" i="20"/>
  <c r="I1167" i="20"/>
  <c r="J1167" i="20" s="1"/>
  <c r="H1199" i="20"/>
  <c r="I1199" i="20"/>
  <c r="J1199" i="20" s="1"/>
  <c r="I1231" i="20"/>
  <c r="J1231" i="20" s="1"/>
  <c r="H1231" i="20"/>
  <c r="I1263" i="20"/>
  <c r="J1263" i="20" s="1"/>
  <c r="H1263" i="20"/>
  <c r="H1295" i="20"/>
  <c r="I1295" i="20"/>
  <c r="J1295" i="20" s="1"/>
  <c r="I1327" i="20"/>
  <c r="J1327" i="20" s="1"/>
  <c r="H1327" i="20"/>
  <c r="I1359" i="20"/>
  <c r="J1359" i="20" s="1"/>
  <c r="H1359" i="20"/>
  <c r="H1391" i="20"/>
  <c r="I1391" i="20"/>
  <c r="J1391" i="20" s="1"/>
  <c r="H1423" i="20"/>
  <c r="I1423" i="20"/>
  <c r="J1423" i="20" s="1"/>
  <c r="I1455" i="20"/>
  <c r="J1455" i="20" s="1"/>
  <c r="H1455" i="20"/>
  <c r="H1487" i="20"/>
  <c r="I1487" i="20"/>
  <c r="J1487" i="20" s="1"/>
  <c r="H1519" i="20"/>
  <c r="I1519" i="20"/>
  <c r="J1519" i="20" s="1"/>
  <c r="H1551" i="20"/>
  <c r="I1551" i="20"/>
  <c r="J1551" i="20" s="1"/>
  <c r="H1583" i="20"/>
  <c r="I1583" i="20"/>
  <c r="J1583" i="20" s="1"/>
  <c r="H1608" i="20"/>
  <c r="I1608" i="20"/>
  <c r="J1608" i="20" s="1"/>
  <c r="H1641" i="20"/>
  <c r="I1641" i="20"/>
  <c r="J1641" i="20" s="1"/>
  <c r="H1673" i="20"/>
  <c r="I1673" i="20"/>
  <c r="J1673" i="20" s="1"/>
  <c r="H1705" i="20"/>
  <c r="I1705" i="20"/>
  <c r="J1705" i="20" s="1"/>
  <c r="H1737" i="20"/>
  <c r="I1737" i="20"/>
  <c r="J1737" i="20" s="1"/>
  <c r="H1769" i="20"/>
  <c r="I1769" i="20"/>
  <c r="J1769" i="20" s="1"/>
  <c r="H1801" i="20"/>
  <c r="I1801" i="20"/>
  <c r="J1801" i="20" s="1"/>
  <c r="H1833" i="20"/>
  <c r="I1833" i="20"/>
  <c r="J1833" i="20" s="1"/>
  <c r="H1865" i="20"/>
  <c r="I1865" i="20"/>
  <c r="J1865" i="20" s="1"/>
  <c r="H1897" i="20"/>
  <c r="I1897" i="20"/>
  <c r="J1897" i="20" s="1"/>
  <c r="H1929" i="20"/>
  <c r="I1929" i="20"/>
  <c r="J1929" i="20" s="1"/>
  <c r="I1961" i="20"/>
  <c r="J1961" i="20" s="1"/>
  <c r="H1961" i="20"/>
  <c r="I1993" i="20"/>
  <c r="J1993" i="20" s="1"/>
  <c r="H1993" i="20"/>
  <c r="I2025" i="20"/>
  <c r="J2025" i="20" s="1"/>
  <c r="H2025" i="20"/>
  <c r="I2057" i="20"/>
  <c r="J2057" i="20" s="1"/>
  <c r="H2057" i="20"/>
  <c r="I2089" i="20"/>
  <c r="J2089" i="20" s="1"/>
  <c r="H2089" i="20"/>
  <c r="I2121" i="20"/>
  <c r="J2121" i="20" s="1"/>
  <c r="H2121" i="20"/>
  <c r="I2155" i="20"/>
  <c r="J2155" i="20" s="1"/>
  <c r="H2155" i="20"/>
  <c r="I2189" i="20"/>
  <c r="J2189" i="20" s="1"/>
  <c r="H2189" i="20"/>
  <c r="H2221" i="20"/>
  <c r="I2221" i="20"/>
  <c r="J2221" i="20" s="1"/>
  <c r="I2253" i="20"/>
  <c r="J2253" i="20" s="1"/>
  <c r="H2253" i="20"/>
  <c r="H2285" i="20"/>
  <c r="I2285" i="20"/>
  <c r="J2285" i="20" s="1"/>
  <c r="H2317" i="20"/>
  <c r="I2317" i="20"/>
  <c r="J2317" i="20" s="1"/>
  <c r="H2477" i="20"/>
  <c r="I2477" i="20"/>
  <c r="J2477" i="20" s="1"/>
  <c r="I2705" i="20"/>
  <c r="J2705" i="20" s="1"/>
  <c r="H2705" i="20"/>
  <c r="H466" i="20"/>
  <c r="I466" i="20"/>
  <c r="J466" i="20" s="1"/>
  <c r="I498" i="20"/>
  <c r="J498" i="20" s="1"/>
  <c r="H498" i="20"/>
  <c r="H527" i="20"/>
  <c r="I527" i="20"/>
  <c r="J527" i="20" s="1"/>
  <c r="I566" i="20"/>
  <c r="J566" i="20" s="1"/>
  <c r="H566" i="20"/>
  <c r="H598" i="20"/>
  <c r="I598" i="20"/>
  <c r="J598" i="20" s="1"/>
  <c r="I630" i="20"/>
  <c r="J630" i="20" s="1"/>
  <c r="H630" i="20"/>
  <c r="I662" i="20"/>
  <c r="J662" i="20" s="1"/>
  <c r="H662" i="20"/>
  <c r="H694" i="20"/>
  <c r="I694" i="20"/>
  <c r="J694" i="20" s="1"/>
  <c r="H726" i="20"/>
  <c r="I726" i="20"/>
  <c r="J726" i="20" s="1"/>
  <c r="H758" i="20"/>
  <c r="I758" i="20"/>
  <c r="J758" i="20" s="1"/>
  <c r="H790" i="20"/>
  <c r="I790" i="20"/>
  <c r="J790" i="20" s="1"/>
  <c r="H822" i="20"/>
  <c r="I822" i="20"/>
  <c r="J822" i="20" s="1"/>
  <c r="H854" i="20"/>
  <c r="I854" i="20"/>
  <c r="J854" i="20" s="1"/>
  <c r="H886" i="20"/>
  <c r="I886" i="20"/>
  <c r="J886" i="20" s="1"/>
  <c r="H918" i="20"/>
  <c r="I918" i="20"/>
  <c r="J918" i="20" s="1"/>
  <c r="H950" i="20"/>
  <c r="I950" i="20"/>
  <c r="J950" i="20" s="1"/>
  <c r="H982" i="20"/>
  <c r="I982" i="20"/>
  <c r="J982" i="20" s="1"/>
  <c r="H1014" i="20"/>
  <c r="I1014" i="20"/>
  <c r="J1014" i="20" s="1"/>
  <c r="H1046" i="20"/>
  <c r="I1046" i="20"/>
  <c r="J1046" i="20" s="1"/>
  <c r="H1074" i="20"/>
  <c r="I1074" i="20"/>
  <c r="J1074" i="20" s="1"/>
  <c r="H1104" i="20"/>
  <c r="I1104" i="20"/>
  <c r="J1104" i="20" s="1"/>
  <c r="H1136" i="20"/>
  <c r="I1136" i="20"/>
  <c r="J1136" i="20" s="1"/>
  <c r="H1168" i="20"/>
  <c r="I1168" i="20"/>
  <c r="J1168" i="20" s="1"/>
  <c r="H1200" i="20"/>
  <c r="I1200" i="20"/>
  <c r="J1200" i="20" s="1"/>
  <c r="I1232" i="20"/>
  <c r="J1232" i="20" s="1"/>
  <c r="H1232" i="20"/>
  <c r="H1264" i="20"/>
  <c r="I1264" i="20"/>
  <c r="J1264" i="20" s="1"/>
  <c r="I1296" i="20"/>
  <c r="J1296" i="20" s="1"/>
  <c r="H1296" i="20"/>
  <c r="H1328" i="20"/>
  <c r="I1328" i="20"/>
  <c r="J1328" i="20" s="1"/>
  <c r="H1360" i="20"/>
  <c r="I1360" i="20"/>
  <c r="J1360" i="20" s="1"/>
  <c r="H1392" i="20"/>
  <c r="I1392" i="20"/>
  <c r="J1392" i="20" s="1"/>
  <c r="I1424" i="20"/>
  <c r="J1424" i="20" s="1"/>
  <c r="H1424" i="20"/>
  <c r="H1456" i="20"/>
  <c r="I1456" i="20"/>
  <c r="J1456" i="20" s="1"/>
  <c r="I1488" i="20"/>
  <c r="J1488" i="20" s="1"/>
  <c r="H1488" i="20"/>
  <c r="H1520" i="20"/>
  <c r="I1520" i="20"/>
  <c r="J1520" i="20" s="1"/>
  <c r="H1552" i="20"/>
  <c r="I1552" i="20"/>
  <c r="J1552" i="20" s="1"/>
  <c r="H1584" i="20"/>
  <c r="I1584" i="20"/>
  <c r="J1584" i="20" s="1"/>
  <c r="H1624" i="20"/>
  <c r="I1624" i="20"/>
  <c r="J1624" i="20" s="1"/>
  <c r="H1652" i="20"/>
  <c r="I1652" i="20"/>
  <c r="J1652" i="20" s="1"/>
  <c r="I1684" i="20"/>
  <c r="J1684" i="20" s="1"/>
  <c r="H1684" i="20"/>
  <c r="H1716" i="20"/>
  <c r="I1716" i="20"/>
  <c r="J1716" i="20" s="1"/>
  <c r="H1748" i="20"/>
  <c r="I1748" i="20"/>
  <c r="J1748" i="20" s="1"/>
  <c r="H1780" i="20"/>
  <c r="I1780" i="20"/>
  <c r="J1780" i="20" s="1"/>
  <c r="H1812" i="20"/>
  <c r="I1812" i="20"/>
  <c r="J1812" i="20" s="1"/>
  <c r="H1844" i="20"/>
  <c r="I1844" i="20"/>
  <c r="J1844" i="20" s="1"/>
  <c r="H1876" i="20"/>
  <c r="I1876" i="20"/>
  <c r="J1876" i="20" s="1"/>
  <c r="H1908" i="20"/>
  <c r="I1908" i="20"/>
  <c r="J1908" i="20" s="1"/>
  <c r="H1940" i="20"/>
  <c r="I1940" i="20"/>
  <c r="J1940" i="20" s="1"/>
  <c r="H1972" i="20"/>
  <c r="I1972" i="20"/>
  <c r="J1972" i="20" s="1"/>
  <c r="H2004" i="20"/>
  <c r="I2004" i="20"/>
  <c r="J2004" i="20" s="1"/>
  <c r="H2036" i="20"/>
  <c r="I2036" i="20"/>
  <c r="J2036" i="20" s="1"/>
  <c r="H2068" i="20"/>
  <c r="I2068" i="20"/>
  <c r="J2068" i="20" s="1"/>
  <c r="H2100" i="20"/>
  <c r="I2100" i="20"/>
  <c r="J2100" i="20" s="1"/>
  <c r="H2132" i="20"/>
  <c r="I2132" i="20"/>
  <c r="J2132" i="20" s="1"/>
  <c r="H2159" i="20"/>
  <c r="I2159" i="20"/>
  <c r="J2159" i="20" s="1"/>
  <c r="H2199" i="20"/>
  <c r="I2199" i="20"/>
  <c r="J2199" i="20" s="1"/>
  <c r="H2231" i="20"/>
  <c r="I2231" i="20"/>
  <c r="J2231" i="20" s="1"/>
  <c r="H2263" i="20"/>
  <c r="I2263" i="20"/>
  <c r="J2263" i="20" s="1"/>
  <c r="I2295" i="20"/>
  <c r="J2295" i="20" s="1"/>
  <c r="H2295" i="20"/>
  <c r="I2327" i="20"/>
  <c r="J2327" i="20" s="1"/>
  <c r="H2327" i="20"/>
  <c r="I2359" i="20"/>
  <c r="J2359" i="20" s="1"/>
  <c r="H2359" i="20"/>
  <c r="I2391" i="20"/>
  <c r="J2391" i="20" s="1"/>
  <c r="H2391" i="20"/>
  <c r="I2423" i="20"/>
  <c r="J2423" i="20" s="1"/>
  <c r="H2423" i="20"/>
  <c r="I2455" i="20"/>
  <c r="J2455" i="20" s="1"/>
  <c r="H2455" i="20"/>
  <c r="H2487" i="20"/>
  <c r="I2487" i="20"/>
  <c r="J2487" i="20" s="1"/>
  <c r="I2519" i="20"/>
  <c r="J2519" i="20" s="1"/>
  <c r="H2519" i="20"/>
  <c r="H2551" i="20"/>
  <c r="I2551" i="20"/>
  <c r="J2551" i="20" s="1"/>
  <c r="I2583" i="20"/>
  <c r="J2583" i="20" s="1"/>
  <c r="H2583" i="20"/>
  <c r="H2615" i="20"/>
  <c r="I2615" i="20"/>
  <c r="J2615" i="20" s="1"/>
  <c r="H2647" i="20"/>
  <c r="I2647" i="20"/>
  <c r="J2647" i="20" s="1"/>
  <c r="H2679" i="20"/>
  <c r="I2679" i="20"/>
  <c r="J2679" i="20" s="1"/>
  <c r="H2711" i="20"/>
  <c r="I2711" i="20"/>
  <c r="J2711" i="20" s="1"/>
  <c r="I2743" i="20"/>
  <c r="J2743" i="20" s="1"/>
  <c r="H2743" i="20"/>
  <c r="H2549" i="20"/>
  <c r="I2549" i="20"/>
  <c r="J2549" i="20" s="1"/>
  <c r="H2741" i="20"/>
  <c r="I2741" i="20"/>
  <c r="J2741" i="20" s="1"/>
  <c r="H28" i="20"/>
  <c r="I28" i="20"/>
  <c r="J28" i="20" s="1"/>
  <c r="H60" i="20"/>
  <c r="I60" i="20"/>
  <c r="J60" i="20" s="1"/>
  <c r="H92" i="20"/>
  <c r="I92" i="20"/>
  <c r="J92" i="20" s="1"/>
  <c r="H124" i="20"/>
  <c r="I124" i="20"/>
  <c r="J124" i="20" s="1"/>
  <c r="H156" i="20"/>
  <c r="I156" i="20"/>
  <c r="J156" i="20" s="1"/>
  <c r="H188" i="20"/>
  <c r="I188" i="20"/>
  <c r="J188" i="20" s="1"/>
  <c r="H220" i="20"/>
  <c r="I220" i="20"/>
  <c r="J220" i="20" s="1"/>
  <c r="I252" i="20"/>
  <c r="J252" i="20" s="1"/>
  <c r="H252" i="20"/>
  <c r="H284" i="20"/>
  <c r="I284" i="20"/>
  <c r="J284" i="20" s="1"/>
  <c r="I316" i="20"/>
  <c r="J316" i="20" s="1"/>
  <c r="H316" i="20"/>
  <c r="H348" i="20"/>
  <c r="I348" i="20"/>
  <c r="J348" i="20" s="1"/>
  <c r="I380" i="20"/>
  <c r="J380" i="20" s="1"/>
  <c r="H380" i="20"/>
  <c r="I412" i="20"/>
  <c r="J412" i="20" s="1"/>
  <c r="H412" i="20"/>
  <c r="I444" i="20"/>
  <c r="J444" i="20" s="1"/>
  <c r="H444" i="20"/>
  <c r="I476" i="20"/>
  <c r="J476" i="20" s="1"/>
  <c r="H476" i="20"/>
  <c r="I508" i="20"/>
  <c r="J508" i="20" s="1"/>
  <c r="H508" i="20"/>
  <c r="I541" i="20"/>
  <c r="J541" i="20" s="1"/>
  <c r="H541" i="20"/>
  <c r="H576" i="20"/>
  <c r="I576" i="20"/>
  <c r="J576" i="20" s="1"/>
  <c r="H608" i="20"/>
  <c r="I608" i="20"/>
  <c r="J608" i="20" s="1"/>
  <c r="H640" i="20"/>
  <c r="I640" i="20"/>
  <c r="J640" i="20" s="1"/>
  <c r="H672" i="20"/>
  <c r="I672" i="20"/>
  <c r="J672" i="20" s="1"/>
  <c r="H704" i="20"/>
  <c r="I704" i="20"/>
  <c r="J704" i="20" s="1"/>
  <c r="H736" i="20"/>
  <c r="I736" i="20"/>
  <c r="J736" i="20" s="1"/>
  <c r="H768" i="20"/>
  <c r="I768" i="20"/>
  <c r="J768" i="20" s="1"/>
  <c r="I800" i="20"/>
  <c r="J800" i="20" s="1"/>
  <c r="H800" i="20"/>
  <c r="H832" i="20"/>
  <c r="I832" i="20"/>
  <c r="J832" i="20" s="1"/>
  <c r="H864" i="20"/>
  <c r="I864" i="20"/>
  <c r="J864" i="20" s="1"/>
  <c r="H896" i="20"/>
  <c r="I896" i="20"/>
  <c r="J896" i="20" s="1"/>
  <c r="H928" i="20"/>
  <c r="I928" i="20"/>
  <c r="J928" i="20" s="1"/>
  <c r="H960" i="20"/>
  <c r="I960" i="20"/>
  <c r="J960" i="20" s="1"/>
  <c r="H992" i="20"/>
  <c r="I992" i="20"/>
  <c r="J992" i="20" s="1"/>
  <c r="H1024" i="20"/>
  <c r="I1024" i="20"/>
  <c r="J1024" i="20" s="1"/>
  <c r="I1056" i="20"/>
  <c r="J1056" i="20" s="1"/>
  <c r="H1056" i="20"/>
  <c r="I1091" i="20"/>
  <c r="J1091" i="20" s="1"/>
  <c r="H1091" i="20"/>
  <c r="I1114" i="20"/>
  <c r="J1114" i="20" s="1"/>
  <c r="H1114" i="20"/>
  <c r="H1146" i="20"/>
  <c r="I1146" i="20"/>
  <c r="J1146" i="20" s="1"/>
  <c r="I1178" i="20"/>
  <c r="J1178" i="20" s="1"/>
  <c r="H1178" i="20"/>
  <c r="H1210" i="20"/>
  <c r="I1210" i="20"/>
  <c r="J1210" i="20" s="1"/>
  <c r="H1242" i="20"/>
  <c r="I1242" i="20"/>
  <c r="J1242" i="20" s="1"/>
  <c r="H1274" i="20"/>
  <c r="I1274" i="20"/>
  <c r="J1274" i="20" s="1"/>
  <c r="H1306" i="20"/>
  <c r="I1306" i="20"/>
  <c r="J1306" i="20" s="1"/>
  <c r="H1338" i="20"/>
  <c r="I1338" i="20"/>
  <c r="J1338" i="20" s="1"/>
  <c r="H1370" i="20"/>
  <c r="I1370" i="20"/>
  <c r="J1370" i="20" s="1"/>
  <c r="I1402" i="20"/>
  <c r="J1402" i="20" s="1"/>
  <c r="H1402" i="20"/>
  <c r="I1434" i="20"/>
  <c r="J1434" i="20" s="1"/>
  <c r="H1434" i="20"/>
  <c r="H1466" i="20"/>
  <c r="I1466" i="20"/>
  <c r="J1466" i="20" s="1"/>
  <c r="I1498" i="20"/>
  <c r="J1498" i="20" s="1"/>
  <c r="H1498" i="20"/>
  <c r="H1530" i="20"/>
  <c r="I1530" i="20"/>
  <c r="J1530" i="20" s="1"/>
  <c r="I1562" i="20"/>
  <c r="J1562" i="20" s="1"/>
  <c r="H1562" i="20"/>
  <c r="H1594" i="20"/>
  <c r="I1594" i="20"/>
  <c r="J1594" i="20" s="1"/>
  <c r="I1626" i="20"/>
  <c r="J1626" i="20" s="1"/>
  <c r="H1626" i="20"/>
  <c r="H1661" i="20"/>
  <c r="I1661" i="20"/>
  <c r="J1661" i="20" s="1"/>
  <c r="I1693" i="20"/>
  <c r="J1693" i="20" s="1"/>
  <c r="H1693" i="20"/>
  <c r="I1725" i="20"/>
  <c r="J1725" i="20" s="1"/>
  <c r="H1725" i="20"/>
  <c r="I1757" i="20"/>
  <c r="J1757" i="20" s="1"/>
  <c r="H1757" i="20"/>
  <c r="I1789" i="20"/>
  <c r="J1789" i="20" s="1"/>
  <c r="H1789" i="20"/>
  <c r="I1821" i="20"/>
  <c r="J1821" i="20" s="1"/>
  <c r="H1821" i="20"/>
  <c r="I1853" i="20"/>
  <c r="J1853" i="20" s="1"/>
  <c r="H1853" i="20"/>
  <c r="I1885" i="20"/>
  <c r="J1885" i="20" s="1"/>
  <c r="H1885" i="20"/>
  <c r="H1917" i="20"/>
  <c r="I1917" i="20"/>
  <c r="J1917" i="20" s="1"/>
  <c r="I1949" i="20"/>
  <c r="J1949" i="20" s="1"/>
  <c r="H1949" i="20"/>
  <c r="H1981" i="20"/>
  <c r="I1981" i="20"/>
  <c r="J1981" i="20" s="1"/>
  <c r="I2013" i="20"/>
  <c r="J2013" i="20" s="1"/>
  <c r="H2013" i="20"/>
  <c r="I2045" i="20"/>
  <c r="J2045" i="20" s="1"/>
  <c r="H2045" i="20"/>
  <c r="I2077" i="20"/>
  <c r="J2077" i="20" s="1"/>
  <c r="H2077" i="20"/>
  <c r="I2109" i="20"/>
  <c r="J2109" i="20" s="1"/>
  <c r="H2109" i="20"/>
  <c r="H2141" i="20"/>
  <c r="I2141" i="20"/>
  <c r="J2141" i="20" s="1"/>
  <c r="H2173" i="20"/>
  <c r="I2173" i="20"/>
  <c r="J2173" i="20" s="1"/>
  <c r="I2209" i="20"/>
  <c r="J2209" i="20" s="1"/>
  <c r="H2209" i="20"/>
  <c r="I2241" i="20"/>
  <c r="J2241" i="20" s="1"/>
  <c r="H2241" i="20"/>
  <c r="I2273" i="20"/>
  <c r="J2273" i="20" s="1"/>
  <c r="H2273" i="20"/>
  <c r="I2305" i="20"/>
  <c r="J2305" i="20" s="1"/>
  <c r="H2305" i="20"/>
  <c r="I2337" i="20"/>
  <c r="J2337" i="20" s="1"/>
  <c r="H2337" i="20"/>
  <c r="I2369" i="20"/>
  <c r="J2369" i="20" s="1"/>
  <c r="H2369" i="20"/>
  <c r="I2401" i="20"/>
  <c r="J2401" i="20" s="1"/>
  <c r="H2401" i="20"/>
  <c r="I2433" i="20"/>
  <c r="J2433" i="20" s="1"/>
  <c r="H2433" i="20"/>
  <c r="I2465" i="20"/>
  <c r="J2465" i="20" s="1"/>
  <c r="H2465" i="20"/>
  <c r="I2497" i="20"/>
  <c r="J2497" i="20" s="1"/>
  <c r="H2497" i="20"/>
  <c r="I2529" i="20"/>
  <c r="J2529" i="20" s="1"/>
  <c r="H2529" i="20"/>
  <c r="I2561" i="20"/>
  <c r="J2561" i="20" s="1"/>
  <c r="H2561" i="20"/>
  <c r="I2593" i="20"/>
  <c r="J2593" i="20" s="1"/>
  <c r="H2593" i="20"/>
  <c r="I2625" i="20"/>
  <c r="J2625" i="20" s="1"/>
  <c r="H2625" i="20"/>
  <c r="I2657" i="20"/>
  <c r="J2657" i="20" s="1"/>
  <c r="H2657" i="20"/>
  <c r="H2397" i="20"/>
  <c r="I2397" i="20"/>
  <c r="J2397" i="20" s="1"/>
  <c r="H2653" i="20"/>
  <c r="I2653" i="20"/>
  <c r="J2653" i="20" s="1"/>
  <c r="H1445" i="20"/>
  <c r="I1445" i="20"/>
  <c r="J1445" i="20" s="1"/>
  <c r="H1477" i="20"/>
  <c r="I1477" i="20"/>
  <c r="J1477" i="20" s="1"/>
  <c r="I1509" i="20"/>
  <c r="J1509" i="20" s="1"/>
  <c r="H1509" i="20"/>
  <c r="H1541" i="20"/>
  <c r="I1541" i="20"/>
  <c r="J1541" i="20" s="1"/>
  <c r="H1573" i="20"/>
  <c r="I1573" i="20"/>
  <c r="J1573" i="20" s="1"/>
  <c r="H1606" i="20"/>
  <c r="I1606" i="20"/>
  <c r="J1606" i="20" s="1"/>
  <c r="I1629" i="20"/>
  <c r="J1629" i="20" s="1"/>
  <c r="H1629" i="20"/>
  <c r="H1663" i="20"/>
  <c r="I1663" i="20"/>
  <c r="J1663" i="20" s="1"/>
  <c r="H1695" i="20"/>
  <c r="I1695" i="20"/>
  <c r="J1695" i="20" s="1"/>
  <c r="I1727" i="20"/>
  <c r="J1727" i="20" s="1"/>
  <c r="H1727" i="20"/>
  <c r="H1759" i="20"/>
  <c r="I1759" i="20"/>
  <c r="J1759" i="20" s="1"/>
  <c r="I1791" i="20"/>
  <c r="J1791" i="20" s="1"/>
  <c r="H1791" i="20"/>
  <c r="H1823" i="20"/>
  <c r="I1823" i="20"/>
  <c r="J1823" i="20" s="1"/>
  <c r="I1855" i="20"/>
  <c r="J1855" i="20" s="1"/>
  <c r="H1855" i="20"/>
  <c r="H1887" i="20"/>
  <c r="I1887" i="20"/>
  <c r="J1887" i="20" s="1"/>
  <c r="I1919" i="20"/>
  <c r="J1919" i="20" s="1"/>
  <c r="H1919" i="20"/>
  <c r="H1951" i="20"/>
  <c r="I1951" i="20"/>
  <c r="J1951" i="20" s="1"/>
  <c r="H1983" i="20"/>
  <c r="I1983" i="20"/>
  <c r="J1983" i="20" s="1"/>
  <c r="I2015" i="20"/>
  <c r="J2015" i="20" s="1"/>
  <c r="H2015" i="20"/>
  <c r="H2047" i="20"/>
  <c r="I2047" i="20"/>
  <c r="J2047" i="20" s="1"/>
  <c r="H2079" i="20"/>
  <c r="I2079" i="20"/>
  <c r="J2079" i="20" s="1"/>
  <c r="H2111" i="20"/>
  <c r="I2111" i="20"/>
  <c r="J2111" i="20" s="1"/>
  <c r="I2143" i="20"/>
  <c r="J2143" i="20" s="1"/>
  <c r="H2143" i="20"/>
  <c r="H2176" i="20"/>
  <c r="I2176" i="20"/>
  <c r="J2176" i="20" s="1"/>
  <c r="H2211" i="20"/>
  <c r="I2211" i="20"/>
  <c r="J2211" i="20" s="1"/>
  <c r="H2243" i="20"/>
  <c r="I2243" i="20"/>
  <c r="J2243" i="20" s="1"/>
  <c r="H2275" i="20"/>
  <c r="I2275" i="20"/>
  <c r="J2275" i="20" s="1"/>
  <c r="H2307" i="20"/>
  <c r="I2307" i="20"/>
  <c r="J2307" i="20" s="1"/>
  <c r="H2339" i="20"/>
  <c r="I2339" i="20"/>
  <c r="J2339" i="20" s="1"/>
  <c r="H2371" i="20"/>
  <c r="I2371" i="20"/>
  <c r="J2371" i="20" s="1"/>
  <c r="H2403" i="20"/>
  <c r="I2403" i="20"/>
  <c r="J2403" i="20" s="1"/>
  <c r="H2435" i="20"/>
  <c r="I2435" i="20"/>
  <c r="J2435" i="20" s="1"/>
  <c r="H2467" i="20"/>
  <c r="I2467" i="20"/>
  <c r="J2467" i="20" s="1"/>
  <c r="H2499" i="20"/>
  <c r="I2499" i="20"/>
  <c r="J2499" i="20" s="1"/>
  <c r="H2531" i="20"/>
  <c r="I2531" i="20"/>
  <c r="J2531" i="20" s="1"/>
  <c r="H2563" i="20"/>
  <c r="I2563" i="20"/>
  <c r="J2563" i="20" s="1"/>
  <c r="H2595" i="20"/>
  <c r="I2595" i="20"/>
  <c r="J2595" i="20" s="1"/>
  <c r="H2627" i="20"/>
  <c r="I2627" i="20"/>
  <c r="J2627" i="20" s="1"/>
  <c r="H2659" i="20"/>
  <c r="I2659" i="20"/>
  <c r="J2659" i="20" s="1"/>
  <c r="H2691" i="20"/>
  <c r="I2691" i="20"/>
  <c r="J2691" i="20" s="1"/>
  <c r="H2723" i="20"/>
  <c r="I2723" i="20"/>
  <c r="J2723" i="20" s="1"/>
  <c r="H2452" i="20"/>
  <c r="I2452" i="20"/>
  <c r="J2452" i="20" s="1"/>
  <c r="H2580" i="20"/>
  <c r="I2580" i="20"/>
  <c r="J2580" i="20" s="1"/>
  <c r="H2708" i="20"/>
  <c r="I2708" i="20"/>
  <c r="J2708" i="20" s="1"/>
  <c r="H2428" i="20"/>
  <c r="I2428" i="20"/>
  <c r="J2428" i="20" s="1"/>
  <c r="I2712" i="20"/>
  <c r="J2712" i="20" s="1"/>
  <c r="H2712" i="20"/>
  <c r="H2668" i="20"/>
  <c r="I2668" i="20"/>
  <c r="J2668" i="20" s="1"/>
  <c r="H937" i="20"/>
  <c r="I937" i="20"/>
  <c r="J937" i="20" s="1"/>
  <c r="H2364" i="20"/>
  <c r="I2364" i="20"/>
  <c r="J2364" i="20" s="1"/>
  <c r="H2688" i="20"/>
  <c r="I2688" i="20"/>
  <c r="J2688" i="20" s="1"/>
  <c r="H1012" i="20"/>
  <c r="I1012" i="20"/>
  <c r="J1012" i="20" s="1"/>
  <c r="I1044" i="20"/>
  <c r="J1044" i="20" s="1"/>
  <c r="H1044" i="20"/>
  <c r="I1071" i="20"/>
  <c r="J1071" i="20" s="1"/>
  <c r="H1071" i="20"/>
  <c r="H1102" i="20"/>
  <c r="I1102" i="20"/>
  <c r="J1102" i="20" s="1"/>
  <c r="H1134" i="20"/>
  <c r="I1134" i="20"/>
  <c r="J1134" i="20" s="1"/>
  <c r="H1166" i="20"/>
  <c r="I1166" i="20"/>
  <c r="J1166" i="20" s="1"/>
  <c r="H1198" i="20"/>
  <c r="I1198" i="20"/>
  <c r="J1198" i="20" s="1"/>
  <c r="H1230" i="20"/>
  <c r="I1230" i="20"/>
  <c r="J1230" i="20" s="1"/>
  <c r="I1262" i="20"/>
  <c r="J1262" i="20" s="1"/>
  <c r="H1262" i="20"/>
  <c r="I1294" i="20"/>
  <c r="J1294" i="20" s="1"/>
  <c r="H1294" i="20"/>
  <c r="I1326" i="20"/>
  <c r="J1326" i="20" s="1"/>
  <c r="H1326" i="20"/>
  <c r="I1358" i="20"/>
  <c r="J1358" i="20" s="1"/>
  <c r="H1358" i="20"/>
  <c r="H1390" i="20"/>
  <c r="I1390" i="20"/>
  <c r="J1390" i="20" s="1"/>
  <c r="H1422" i="20"/>
  <c r="I1422" i="20"/>
  <c r="J1422" i="20" s="1"/>
  <c r="H1454" i="20"/>
  <c r="I1454" i="20"/>
  <c r="J1454" i="20" s="1"/>
  <c r="H1486" i="20"/>
  <c r="I1486" i="20"/>
  <c r="J1486" i="20" s="1"/>
  <c r="H1518" i="20"/>
  <c r="I1518" i="20"/>
  <c r="J1518" i="20" s="1"/>
  <c r="H1550" i="20"/>
  <c r="I1550" i="20"/>
  <c r="J1550" i="20" s="1"/>
  <c r="H1582" i="20"/>
  <c r="I1582" i="20"/>
  <c r="J1582" i="20" s="1"/>
  <c r="H1621" i="20"/>
  <c r="I1621" i="20"/>
  <c r="J1621" i="20" s="1"/>
  <c r="I1650" i="20"/>
  <c r="J1650" i="20" s="1"/>
  <c r="H1650" i="20"/>
  <c r="H1682" i="20"/>
  <c r="I1682" i="20"/>
  <c r="J1682" i="20" s="1"/>
  <c r="H1714" i="20"/>
  <c r="I1714" i="20"/>
  <c r="J1714" i="20" s="1"/>
  <c r="H1746" i="20"/>
  <c r="I1746" i="20"/>
  <c r="J1746" i="20" s="1"/>
  <c r="H1778" i="20"/>
  <c r="I1778" i="20"/>
  <c r="J1778" i="20" s="1"/>
  <c r="H1810" i="20"/>
  <c r="I1810" i="20"/>
  <c r="J1810" i="20" s="1"/>
  <c r="I1842" i="20"/>
  <c r="J1842" i="20" s="1"/>
  <c r="H1842" i="20"/>
  <c r="H1874" i="20"/>
  <c r="I1874" i="20"/>
  <c r="J1874" i="20" s="1"/>
  <c r="I1906" i="20"/>
  <c r="J1906" i="20" s="1"/>
  <c r="H1906" i="20"/>
  <c r="H1938" i="20"/>
  <c r="I1938" i="20"/>
  <c r="J1938" i="20" s="1"/>
  <c r="H1970" i="20"/>
  <c r="I1970" i="20"/>
  <c r="J1970" i="20" s="1"/>
  <c r="H2002" i="20"/>
  <c r="I2002" i="20"/>
  <c r="J2002" i="20" s="1"/>
  <c r="H2034" i="20"/>
  <c r="I2034" i="20"/>
  <c r="J2034" i="20" s="1"/>
  <c r="H2066" i="20"/>
  <c r="I2066" i="20"/>
  <c r="J2066" i="20" s="1"/>
  <c r="H2098" i="20"/>
  <c r="I2098" i="20"/>
  <c r="J2098" i="20" s="1"/>
  <c r="H2130" i="20"/>
  <c r="I2130" i="20"/>
  <c r="J2130" i="20" s="1"/>
  <c r="H2156" i="20"/>
  <c r="I2156" i="20"/>
  <c r="J2156" i="20" s="1"/>
  <c r="H2188" i="20"/>
  <c r="I2188" i="20"/>
  <c r="J2188" i="20" s="1"/>
  <c r="H2220" i="20"/>
  <c r="I2220" i="20"/>
  <c r="J2220" i="20" s="1"/>
  <c r="H2252" i="20"/>
  <c r="I2252" i="20"/>
  <c r="J2252" i="20" s="1"/>
  <c r="H2284" i="20"/>
  <c r="I2284" i="20"/>
  <c r="J2284" i="20" s="1"/>
  <c r="H2316" i="20"/>
  <c r="I2316" i="20"/>
  <c r="J2316" i="20" s="1"/>
  <c r="H2509" i="20"/>
  <c r="I2509" i="20"/>
  <c r="J2509" i="20" s="1"/>
  <c r="I2721" i="20"/>
  <c r="J2721" i="20" s="1"/>
  <c r="H2721" i="20"/>
  <c r="I475" i="20"/>
  <c r="J475" i="20" s="1"/>
  <c r="H475" i="20"/>
  <c r="I507" i="20"/>
  <c r="J507" i="20" s="1"/>
  <c r="H507" i="20"/>
  <c r="H540" i="20"/>
  <c r="I540" i="20"/>
  <c r="J540" i="20" s="1"/>
  <c r="I565" i="20"/>
  <c r="J565" i="20" s="1"/>
  <c r="H565" i="20"/>
  <c r="I597" i="20"/>
  <c r="J597" i="20" s="1"/>
  <c r="H597" i="20"/>
  <c r="I629" i="20"/>
  <c r="J629" i="20" s="1"/>
  <c r="H629" i="20"/>
  <c r="H661" i="20"/>
  <c r="I661" i="20"/>
  <c r="J661" i="20" s="1"/>
  <c r="H693" i="20"/>
  <c r="I693" i="20"/>
  <c r="J693" i="20" s="1"/>
  <c r="H725" i="20"/>
  <c r="I725" i="20"/>
  <c r="J725" i="20" s="1"/>
  <c r="H757" i="20"/>
  <c r="I757" i="20"/>
  <c r="J757" i="20" s="1"/>
  <c r="H789" i="20"/>
  <c r="I789" i="20"/>
  <c r="J789" i="20" s="1"/>
  <c r="I821" i="20"/>
  <c r="J821" i="20" s="1"/>
  <c r="H821" i="20"/>
  <c r="H853" i="20"/>
  <c r="I853" i="20"/>
  <c r="J853" i="20" s="1"/>
  <c r="H885" i="20"/>
  <c r="I885" i="20"/>
  <c r="J885" i="20" s="1"/>
  <c r="H917" i="20"/>
  <c r="I917" i="20"/>
  <c r="J917" i="20" s="1"/>
  <c r="H949" i="20"/>
  <c r="I949" i="20"/>
  <c r="J949" i="20" s="1"/>
  <c r="H981" i="20"/>
  <c r="I981" i="20"/>
  <c r="J981" i="20" s="1"/>
  <c r="H1013" i="20"/>
  <c r="I1013" i="20"/>
  <c r="J1013" i="20" s="1"/>
  <c r="H1045" i="20"/>
  <c r="I1045" i="20"/>
  <c r="J1045" i="20" s="1"/>
  <c r="I1075" i="20"/>
  <c r="J1075" i="20" s="1"/>
  <c r="H1075" i="20"/>
  <c r="H1113" i="20"/>
  <c r="I1113" i="20"/>
  <c r="J1113" i="20" s="1"/>
  <c r="H1145" i="20"/>
  <c r="I1145" i="20"/>
  <c r="J1145" i="20" s="1"/>
  <c r="I1177" i="20"/>
  <c r="J1177" i="20" s="1"/>
  <c r="H1177" i="20"/>
  <c r="H1209" i="20"/>
  <c r="I1209" i="20"/>
  <c r="J1209" i="20" s="1"/>
  <c r="H1241" i="20"/>
  <c r="I1241" i="20"/>
  <c r="J1241" i="20" s="1"/>
  <c r="H1273" i="20"/>
  <c r="I1273" i="20"/>
  <c r="J1273" i="20" s="1"/>
  <c r="H1305" i="20"/>
  <c r="I1305" i="20"/>
  <c r="J1305" i="20" s="1"/>
  <c r="H1337" i="20"/>
  <c r="I1337" i="20"/>
  <c r="J1337" i="20" s="1"/>
  <c r="H1369" i="20"/>
  <c r="I1369" i="20"/>
  <c r="J1369" i="20" s="1"/>
  <c r="H1401" i="20"/>
  <c r="I1401" i="20"/>
  <c r="J1401" i="20" s="1"/>
  <c r="H1433" i="20"/>
  <c r="I1433" i="20"/>
  <c r="J1433" i="20" s="1"/>
  <c r="H1465" i="20"/>
  <c r="I1465" i="20"/>
  <c r="J1465" i="20" s="1"/>
  <c r="I1497" i="20"/>
  <c r="J1497" i="20" s="1"/>
  <c r="H1497" i="20"/>
  <c r="H1529" i="20"/>
  <c r="I1529" i="20"/>
  <c r="J1529" i="20" s="1"/>
  <c r="H1561" i="20"/>
  <c r="I1561" i="20"/>
  <c r="J1561" i="20" s="1"/>
  <c r="H1593" i="20"/>
  <c r="I1593" i="20"/>
  <c r="J1593" i="20" s="1"/>
  <c r="H1622" i="20"/>
  <c r="I1622" i="20"/>
  <c r="J1622" i="20" s="1"/>
  <c r="I1651" i="20"/>
  <c r="J1651" i="20" s="1"/>
  <c r="H1651" i="20"/>
  <c r="I1683" i="20"/>
  <c r="J1683" i="20" s="1"/>
  <c r="H1683" i="20"/>
  <c r="I1715" i="20"/>
  <c r="J1715" i="20" s="1"/>
  <c r="H1715" i="20"/>
  <c r="I1747" i="20"/>
  <c r="J1747" i="20" s="1"/>
  <c r="H1747" i="20"/>
  <c r="I1779" i="20"/>
  <c r="J1779" i="20" s="1"/>
  <c r="H1779" i="20"/>
  <c r="I1811" i="20"/>
  <c r="J1811" i="20" s="1"/>
  <c r="H1811" i="20"/>
  <c r="I1843" i="20"/>
  <c r="J1843" i="20" s="1"/>
  <c r="H1843" i="20"/>
  <c r="I1875" i="20"/>
  <c r="J1875" i="20" s="1"/>
  <c r="H1875" i="20"/>
  <c r="I1907" i="20"/>
  <c r="J1907" i="20" s="1"/>
  <c r="H1907" i="20"/>
  <c r="I1939" i="20"/>
  <c r="J1939" i="20" s="1"/>
  <c r="H1939" i="20"/>
  <c r="I1971" i="20"/>
  <c r="J1971" i="20" s="1"/>
  <c r="H1971" i="20"/>
  <c r="I2003" i="20"/>
  <c r="J2003" i="20" s="1"/>
  <c r="H2003" i="20"/>
  <c r="I2035" i="20"/>
  <c r="J2035" i="20" s="1"/>
  <c r="H2035" i="20"/>
  <c r="I2067" i="20"/>
  <c r="J2067" i="20" s="1"/>
  <c r="H2067" i="20"/>
  <c r="I2099" i="20"/>
  <c r="J2099" i="20" s="1"/>
  <c r="H2099" i="20"/>
  <c r="I2131" i="20"/>
  <c r="J2131" i="20" s="1"/>
  <c r="H2131" i="20"/>
  <c r="H2172" i="20"/>
  <c r="I2172" i="20"/>
  <c r="J2172" i="20" s="1"/>
  <c r="I2198" i="20"/>
  <c r="J2198" i="20" s="1"/>
  <c r="H2198" i="20"/>
  <c r="H2230" i="20"/>
  <c r="I2230" i="20"/>
  <c r="J2230" i="20" s="1"/>
  <c r="I2262" i="20"/>
  <c r="J2262" i="20" s="1"/>
  <c r="H2262" i="20"/>
  <c r="H2294" i="20"/>
  <c r="I2294" i="20"/>
  <c r="J2294" i="20" s="1"/>
  <c r="H2326" i="20"/>
  <c r="I2326" i="20"/>
  <c r="J2326" i="20" s="1"/>
  <c r="H2358" i="20"/>
  <c r="I2358" i="20"/>
  <c r="J2358" i="20" s="1"/>
  <c r="H2390" i="20"/>
  <c r="I2390" i="20"/>
  <c r="J2390" i="20" s="1"/>
  <c r="H2422" i="20"/>
  <c r="I2422" i="20"/>
  <c r="J2422" i="20" s="1"/>
  <c r="H2454" i="20"/>
  <c r="I2454" i="20"/>
  <c r="J2454" i="20" s="1"/>
  <c r="H2486" i="20"/>
  <c r="I2486" i="20"/>
  <c r="J2486" i="20" s="1"/>
  <c r="H2518" i="20"/>
  <c r="I2518" i="20"/>
  <c r="J2518" i="20" s="1"/>
  <c r="H2550" i="20"/>
  <c r="I2550" i="20"/>
  <c r="J2550" i="20" s="1"/>
  <c r="H2582" i="20"/>
  <c r="I2582" i="20"/>
  <c r="J2582" i="20" s="1"/>
  <c r="I2614" i="20"/>
  <c r="J2614" i="20" s="1"/>
  <c r="H2614" i="20"/>
  <c r="I2646" i="20"/>
  <c r="J2646" i="20" s="1"/>
  <c r="H2646" i="20"/>
  <c r="I2678" i="20"/>
  <c r="J2678" i="20" s="1"/>
  <c r="H2678" i="20"/>
  <c r="I2710" i="20"/>
  <c r="J2710" i="20" s="1"/>
  <c r="H2710" i="20"/>
  <c r="H2742" i="20"/>
  <c r="I2742" i="20"/>
  <c r="J2742" i="20" s="1"/>
  <c r="H2581" i="20"/>
  <c r="I2581" i="20"/>
  <c r="J2581" i="20" s="1"/>
  <c r="H5" i="20"/>
  <c r="I5" i="20"/>
  <c r="J5" i="20" s="1"/>
  <c r="H37" i="20"/>
  <c r="I37" i="20"/>
  <c r="J37" i="20" s="1"/>
  <c r="H69" i="20"/>
  <c r="I69" i="20"/>
  <c r="J69" i="20" s="1"/>
  <c r="H101" i="20"/>
  <c r="I101" i="20"/>
  <c r="J101" i="20" s="1"/>
  <c r="H133" i="20"/>
  <c r="I133" i="20"/>
  <c r="J133" i="20" s="1"/>
  <c r="H165" i="20"/>
  <c r="I165" i="20"/>
  <c r="J165" i="20" s="1"/>
  <c r="H197" i="20"/>
  <c r="I197" i="20"/>
  <c r="J197" i="20" s="1"/>
  <c r="I229" i="20"/>
  <c r="J229" i="20" s="1"/>
  <c r="H229" i="20"/>
  <c r="I261" i="20"/>
  <c r="J261" i="20" s="1"/>
  <c r="H261" i="20"/>
  <c r="H293" i="20"/>
  <c r="I293" i="20"/>
  <c r="J293" i="20" s="1"/>
  <c r="H325" i="20"/>
  <c r="I325" i="20"/>
  <c r="J325" i="20" s="1"/>
  <c r="H357" i="20"/>
  <c r="I357" i="20"/>
  <c r="J357" i="20" s="1"/>
  <c r="I389" i="20"/>
  <c r="J389" i="20" s="1"/>
  <c r="H389" i="20"/>
  <c r="H421" i="20"/>
  <c r="I421" i="20"/>
  <c r="J421" i="20" s="1"/>
  <c r="I453" i="20"/>
  <c r="J453" i="20" s="1"/>
  <c r="H453" i="20"/>
  <c r="H485" i="20"/>
  <c r="I485" i="20"/>
  <c r="J485" i="20" s="1"/>
  <c r="I519" i="20"/>
  <c r="J519" i="20" s="1"/>
  <c r="H519" i="20"/>
  <c r="H542" i="20"/>
  <c r="I542" i="20"/>
  <c r="J542" i="20" s="1"/>
  <c r="H575" i="20"/>
  <c r="I575" i="20"/>
  <c r="J575" i="20" s="1"/>
  <c r="H607" i="20"/>
  <c r="I607" i="20"/>
  <c r="J607" i="20" s="1"/>
  <c r="H639" i="20"/>
  <c r="I639" i="20"/>
  <c r="J639" i="20" s="1"/>
  <c r="I671" i="20"/>
  <c r="J671" i="20" s="1"/>
  <c r="H671" i="20"/>
  <c r="I703" i="20"/>
  <c r="J703" i="20" s="1"/>
  <c r="H703" i="20"/>
  <c r="I735" i="20"/>
  <c r="J735" i="20" s="1"/>
  <c r="H735" i="20"/>
  <c r="I767" i="20"/>
  <c r="J767" i="20" s="1"/>
  <c r="H767" i="20"/>
  <c r="I799" i="20"/>
  <c r="J799" i="20" s="1"/>
  <c r="H799" i="20"/>
  <c r="I831" i="20"/>
  <c r="J831" i="20" s="1"/>
  <c r="H831" i="20"/>
  <c r="H863" i="20"/>
  <c r="I863" i="20"/>
  <c r="J863" i="20" s="1"/>
  <c r="H895" i="20"/>
  <c r="I895" i="20"/>
  <c r="J895" i="20" s="1"/>
  <c r="H927" i="20"/>
  <c r="I927" i="20"/>
  <c r="J927" i="20" s="1"/>
  <c r="H959" i="20"/>
  <c r="I959" i="20"/>
  <c r="J959" i="20" s="1"/>
  <c r="H991" i="20"/>
  <c r="I991" i="20"/>
  <c r="J991" i="20" s="1"/>
  <c r="H1023" i="20"/>
  <c r="I1023" i="20"/>
  <c r="J1023" i="20" s="1"/>
  <c r="I1055" i="20"/>
  <c r="J1055" i="20" s="1"/>
  <c r="H1055" i="20"/>
  <c r="H1089" i="20"/>
  <c r="I1089" i="20"/>
  <c r="J1089" i="20" s="1"/>
  <c r="I1123" i="20"/>
  <c r="J1123" i="20" s="1"/>
  <c r="H1123" i="20"/>
  <c r="I1155" i="20"/>
  <c r="J1155" i="20" s="1"/>
  <c r="H1155" i="20"/>
  <c r="I1187" i="20"/>
  <c r="J1187" i="20" s="1"/>
  <c r="H1187" i="20"/>
  <c r="I1219" i="20"/>
  <c r="J1219" i="20" s="1"/>
  <c r="H1219" i="20"/>
  <c r="H1251" i="20"/>
  <c r="I1251" i="20"/>
  <c r="J1251" i="20" s="1"/>
  <c r="I1283" i="20"/>
  <c r="J1283" i="20" s="1"/>
  <c r="H1283" i="20"/>
  <c r="H1315" i="20"/>
  <c r="I1315" i="20"/>
  <c r="J1315" i="20" s="1"/>
  <c r="I1347" i="20"/>
  <c r="J1347" i="20" s="1"/>
  <c r="H1347" i="20"/>
  <c r="I1379" i="20"/>
  <c r="J1379" i="20" s="1"/>
  <c r="H1379" i="20"/>
  <c r="I1411" i="20"/>
  <c r="J1411" i="20" s="1"/>
  <c r="H1411" i="20"/>
  <c r="I1443" i="20"/>
  <c r="J1443" i="20" s="1"/>
  <c r="H1443" i="20"/>
  <c r="I1475" i="20"/>
  <c r="J1475" i="20" s="1"/>
  <c r="H1475" i="20"/>
  <c r="I1507" i="20"/>
  <c r="J1507" i="20" s="1"/>
  <c r="H1507" i="20"/>
  <c r="I1539" i="20"/>
  <c r="J1539" i="20" s="1"/>
  <c r="H1539" i="20"/>
  <c r="I1571" i="20"/>
  <c r="J1571" i="20" s="1"/>
  <c r="H1571" i="20"/>
  <c r="I1603" i="20"/>
  <c r="J1603" i="20" s="1"/>
  <c r="H1603" i="20"/>
  <c r="H1638" i="20"/>
  <c r="I1638" i="20"/>
  <c r="J1638" i="20" s="1"/>
  <c r="H1670" i="20"/>
  <c r="I1670" i="20"/>
  <c r="J1670" i="20" s="1"/>
  <c r="H1702" i="20"/>
  <c r="I1702" i="20"/>
  <c r="J1702" i="20" s="1"/>
  <c r="H1734" i="20"/>
  <c r="I1734" i="20"/>
  <c r="J1734" i="20" s="1"/>
  <c r="H1766" i="20"/>
  <c r="I1766" i="20"/>
  <c r="J1766" i="20" s="1"/>
  <c r="H1798" i="20"/>
  <c r="I1798" i="20"/>
  <c r="J1798" i="20" s="1"/>
  <c r="H1830" i="20"/>
  <c r="I1830" i="20"/>
  <c r="J1830" i="20" s="1"/>
  <c r="H1862" i="20"/>
  <c r="I1862" i="20"/>
  <c r="J1862" i="20" s="1"/>
  <c r="H1894" i="20"/>
  <c r="I1894" i="20"/>
  <c r="J1894" i="20" s="1"/>
  <c r="H1926" i="20"/>
  <c r="I1926" i="20"/>
  <c r="J1926" i="20" s="1"/>
  <c r="I1958" i="20"/>
  <c r="J1958" i="20" s="1"/>
  <c r="H1958" i="20"/>
  <c r="H1990" i="20"/>
  <c r="I1990" i="20"/>
  <c r="J1990" i="20" s="1"/>
  <c r="I2022" i="20"/>
  <c r="J2022" i="20" s="1"/>
  <c r="H2022" i="20"/>
  <c r="I2054" i="20"/>
  <c r="J2054" i="20" s="1"/>
  <c r="H2054" i="20"/>
  <c r="I2086" i="20"/>
  <c r="J2086" i="20" s="1"/>
  <c r="H2086" i="20"/>
  <c r="H2118" i="20"/>
  <c r="I2118" i="20"/>
  <c r="J2118" i="20" s="1"/>
  <c r="H2151" i="20"/>
  <c r="I2151" i="20"/>
  <c r="J2151" i="20" s="1"/>
  <c r="H2174" i="20"/>
  <c r="I2174" i="20"/>
  <c r="J2174" i="20" s="1"/>
  <c r="H2208" i="20"/>
  <c r="I2208" i="20"/>
  <c r="J2208" i="20" s="1"/>
  <c r="H2240" i="20"/>
  <c r="I2240" i="20"/>
  <c r="J2240" i="20" s="1"/>
  <c r="H2272" i="20"/>
  <c r="I2272" i="20"/>
  <c r="J2272" i="20" s="1"/>
  <c r="H2304" i="20"/>
  <c r="I2304" i="20"/>
  <c r="J2304" i="20" s="1"/>
  <c r="H2336" i="20"/>
  <c r="I2336" i="20"/>
  <c r="J2336" i="20" s="1"/>
  <c r="H2368" i="20"/>
  <c r="I2368" i="20"/>
  <c r="J2368" i="20" s="1"/>
  <c r="H2400" i="20"/>
  <c r="I2400" i="20"/>
  <c r="J2400" i="20" s="1"/>
  <c r="H2432" i="20"/>
  <c r="I2432" i="20"/>
  <c r="J2432" i="20" s="1"/>
  <c r="H2464" i="20"/>
  <c r="I2464" i="20"/>
  <c r="J2464" i="20" s="1"/>
  <c r="H2496" i="20"/>
  <c r="I2496" i="20"/>
  <c r="J2496" i="20" s="1"/>
  <c r="H2528" i="20"/>
  <c r="I2528" i="20"/>
  <c r="J2528" i="20" s="1"/>
  <c r="H2560" i="20"/>
  <c r="I2560" i="20"/>
  <c r="J2560" i="20" s="1"/>
  <c r="H2592" i="20"/>
  <c r="I2592" i="20"/>
  <c r="J2592" i="20" s="1"/>
  <c r="H2624" i="20"/>
  <c r="I2624" i="20"/>
  <c r="J2624" i="20" s="1"/>
  <c r="H2656" i="20"/>
  <c r="I2656" i="20"/>
  <c r="J2656" i="20" s="1"/>
  <c r="H2429" i="20"/>
  <c r="I2429" i="20"/>
  <c r="J2429" i="20" s="1"/>
  <c r="I2681" i="20"/>
  <c r="J2681" i="20" s="1"/>
  <c r="H2681" i="20"/>
  <c r="H1444" i="20"/>
  <c r="I1444" i="20"/>
  <c r="J1444" i="20" s="1"/>
  <c r="H1476" i="20"/>
  <c r="I1476" i="20"/>
  <c r="J1476" i="20" s="1"/>
  <c r="H1508" i="20"/>
  <c r="I1508" i="20"/>
  <c r="J1508" i="20" s="1"/>
  <c r="H1540" i="20"/>
  <c r="I1540" i="20"/>
  <c r="J1540" i="20" s="1"/>
  <c r="H1572" i="20"/>
  <c r="I1572" i="20"/>
  <c r="J1572" i="20" s="1"/>
  <c r="I1604" i="20"/>
  <c r="J1604" i="20" s="1"/>
  <c r="H1604" i="20"/>
  <c r="H1640" i="20"/>
  <c r="I1640" i="20"/>
  <c r="J1640" i="20" s="1"/>
  <c r="H1672" i="20"/>
  <c r="I1672" i="20"/>
  <c r="J1672" i="20" s="1"/>
  <c r="I1704" i="20"/>
  <c r="J1704" i="20" s="1"/>
  <c r="H1704" i="20"/>
  <c r="H1736" i="20"/>
  <c r="I1736" i="20"/>
  <c r="J1736" i="20" s="1"/>
  <c r="I1768" i="20"/>
  <c r="J1768" i="20" s="1"/>
  <c r="H1768" i="20"/>
  <c r="H1800" i="20"/>
  <c r="I1800" i="20"/>
  <c r="J1800" i="20" s="1"/>
  <c r="I1832" i="20"/>
  <c r="J1832" i="20" s="1"/>
  <c r="H1832" i="20"/>
  <c r="H1864" i="20"/>
  <c r="I1864" i="20"/>
  <c r="J1864" i="20" s="1"/>
  <c r="I1896" i="20"/>
  <c r="J1896" i="20" s="1"/>
  <c r="H1896" i="20"/>
  <c r="H1928" i="20"/>
  <c r="I1928" i="20"/>
  <c r="J1928" i="20" s="1"/>
  <c r="I1960" i="20"/>
  <c r="J1960" i="20" s="1"/>
  <c r="H1960" i="20"/>
  <c r="H1992" i="20"/>
  <c r="I1992" i="20"/>
  <c r="J1992" i="20" s="1"/>
  <c r="H2024" i="20"/>
  <c r="I2024" i="20"/>
  <c r="J2024" i="20" s="1"/>
  <c r="H2056" i="20"/>
  <c r="I2056" i="20"/>
  <c r="J2056" i="20" s="1"/>
  <c r="H2088" i="20"/>
  <c r="I2088" i="20"/>
  <c r="J2088" i="20" s="1"/>
  <c r="H2120" i="20"/>
  <c r="I2120" i="20"/>
  <c r="J2120" i="20" s="1"/>
  <c r="H2154" i="20"/>
  <c r="I2154" i="20"/>
  <c r="J2154" i="20" s="1"/>
  <c r="I2177" i="20"/>
  <c r="J2177" i="20" s="1"/>
  <c r="H2177" i="20"/>
  <c r="I2210" i="20"/>
  <c r="J2210" i="20" s="1"/>
  <c r="H2210" i="20"/>
  <c r="H2242" i="20"/>
  <c r="I2242" i="20"/>
  <c r="J2242" i="20" s="1"/>
  <c r="I2274" i="20"/>
  <c r="J2274" i="20" s="1"/>
  <c r="H2274" i="20"/>
  <c r="I2306" i="20"/>
  <c r="J2306" i="20" s="1"/>
  <c r="H2306" i="20"/>
  <c r="I2338" i="20"/>
  <c r="J2338" i="20" s="1"/>
  <c r="H2338" i="20"/>
  <c r="I2370" i="20"/>
  <c r="J2370" i="20" s="1"/>
  <c r="H2370" i="20"/>
  <c r="I2402" i="20"/>
  <c r="J2402" i="20" s="1"/>
  <c r="H2402" i="20"/>
  <c r="I2434" i="20"/>
  <c r="J2434" i="20" s="1"/>
  <c r="H2434" i="20"/>
  <c r="I2466" i="20"/>
  <c r="J2466" i="20" s="1"/>
  <c r="H2466" i="20"/>
  <c r="I2498" i="20"/>
  <c r="J2498" i="20" s="1"/>
  <c r="H2498" i="20"/>
  <c r="I2530" i="20"/>
  <c r="J2530" i="20" s="1"/>
  <c r="H2530" i="20"/>
  <c r="I2562" i="20"/>
  <c r="J2562" i="20" s="1"/>
  <c r="H2562" i="20"/>
  <c r="I2594" i="20"/>
  <c r="J2594" i="20" s="1"/>
  <c r="H2594" i="20"/>
  <c r="I2626" i="20"/>
  <c r="J2626" i="20" s="1"/>
  <c r="H2626" i="20"/>
  <c r="I2658" i="20"/>
  <c r="J2658" i="20" s="1"/>
  <c r="H2658" i="20"/>
  <c r="I2690" i="20"/>
  <c r="J2690" i="20" s="1"/>
  <c r="H2690" i="20"/>
  <c r="I2722" i="20"/>
  <c r="J2722" i="20" s="1"/>
  <c r="H2722" i="20"/>
  <c r="H2340" i="20"/>
  <c r="I2340" i="20"/>
  <c r="J2340" i="20" s="1"/>
  <c r="H2468" i="20"/>
  <c r="I2468" i="20"/>
  <c r="J2468" i="20" s="1"/>
  <c r="H2596" i="20"/>
  <c r="I2596" i="20"/>
  <c r="J2596" i="20" s="1"/>
  <c r="H2724" i="20"/>
  <c r="I2724" i="20"/>
  <c r="J2724" i="20" s="1"/>
  <c r="H2476" i="20"/>
  <c r="I2476" i="20"/>
  <c r="J2476" i="20" s="1"/>
  <c r="H2744" i="20"/>
  <c r="I2744" i="20"/>
  <c r="J2744" i="20" s="1"/>
  <c r="H2716" i="20"/>
  <c r="I2716" i="20"/>
  <c r="J2716" i="20" s="1"/>
  <c r="I969" i="20"/>
  <c r="J969" i="20" s="1"/>
  <c r="H969" i="20"/>
  <c r="H2444" i="20"/>
  <c r="I2444" i="20"/>
  <c r="J2444" i="20" s="1"/>
  <c r="H2720" i="20"/>
  <c r="I2720" i="20"/>
  <c r="J2720" i="20" s="1"/>
  <c r="I1011" i="20"/>
  <c r="J1011" i="20" s="1"/>
  <c r="H1011" i="20"/>
  <c r="I1043" i="20"/>
  <c r="J1043" i="20" s="1"/>
  <c r="H1043" i="20"/>
  <c r="H1072" i="20"/>
  <c r="I1072" i="20"/>
  <c r="J1072" i="20" s="1"/>
  <c r="I1111" i="20"/>
  <c r="J1111" i="20" s="1"/>
  <c r="H1111" i="20"/>
  <c r="H1143" i="20"/>
  <c r="I1143" i="20"/>
  <c r="J1143" i="20" s="1"/>
  <c r="I1175" i="20"/>
  <c r="J1175" i="20" s="1"/>
  <c r="H1175" i="20"/>
  <c r="H1207" i="20"/>
  <c r="I1207" i="20"/>
  <c r="J1207" i="20" s="1"/>
  <c r="H1239" i="20"/>
  <c r="I1239" i="20"/>
  <c r="J1239" i="20" s="1"/>
  <c r="I1271" i="20"/>
  <c r="J1271" i="20" s="1"/>
  <c r="H1271" i="20"/>
  <c r="H1303" i="20"/>
  <c r="I1303" i="20"/>
  <c r="J1303" i="20" s="1"/>
  <c r="H1335" i="20"/>
  <c r="I1335" i="20"/>
  <c r="J1335" i="20" s="1"/>
  <c r="H1367" i="20"/>
  <c r="I1367" i="20"/>
  <c r="J1367" i="20" s="1"/>
  <c r="H1399" i="20"/>
  <c r="I1399" i="20"/>
  <c r="J1399" i="20" s="1"/>
  <c r="I1431" i="20"/>
  <c r="J1431" i="20" s="1"/>
  <c r="H1431" i="20"/>
  <c r="I1463" i="20"/>
  <c r="J1463" i="20" s="1"/>
  <c r="H1463" i="20"/>
  <c r="I1495" i="20"/>
  <c r="J1495" i="20" s="1"/>
  <c r="H1495" i="20"/>
  <c r="H1527" i="20"/>
  <c r="I1527" i="20"/>
  <c r="J1527" i="20" s="1"/>
  <c r="I1559" i="20"/>
  <c r="J1559" i="20" s="1"/>
  <c r="H1559" i="20"/>
  <c r="I1591" i="20"/>
  <c r="J1591" i="20" s="1"/>
  <c r="H1591" i="20"/>
  <c r="I1619" i="20"/>
  <c r="J1619" i="20" s="1"/>
  <c r="H1619" i="20"/>
  <c r="H1649" i="20"/>
  <c r="I1649" i="20"/>
  <c r="J1649" i="20" s="1"/>
  <c r="I1681" i="20"/>
  <c r="J1681" i="20" s="1"/>
  <c r="H1681" i="20"/>
  <c r="I1713" i="20"/>
  <c r="J1713" i="20" s="1"/>
  <c r="H1713" i="20"/>
  <c r="H1745" i="20"/>
  <c r="I1745" i="20"/>
  <c r="J1745" i="20" s="1"/>
  <c r="H1777" i="20"/>
  <c r="I1777" i="20"/>
  <c r="J1777" i="20" s="1"/>
  <c r="H1809" i="20"/>
  <c r="I1809" i="20"/>
  <c r="J1809" i="20" s="1"/>
  <c r="H1841" i="20"/>
  <c r="I1841" i="20"/>
  <c r="J1841" i="20" s="1"/>
  <c r="H1873" i="20"/>
  <c r="I1873" i="20"/>
  <c r="J1873" i="20" s="1"/>
  <c r="H1905" i="20"/>
  <c r="I1905" i="20"/>
  <c r="J1905" i="20" s="1"/>
  <c r="H1937" i="20"/>
  <c r="I1937" i="20"/>
  <c r="J1937" i="20" s="1"/>
  <c r="I1969" i="20"/>
  <c r="J1969" i="20" s="1"/>
  <c r="H1969" i="20"/>
  <c r="I2001" i="20"/>
  <c r="J2001" i="20" s="1"/>
  <c r="H2001" i="20"/>
  <c r="I2033" i="20"/>
  <c r="J2033" i="20" s="1"/>
  <c r="H2033" i="20"/>
  <c r="I2065" i="20"/>
  <c r="J2065" i="20" s="1"/>
  <c r="H2065" i="20"/>
  <c r="I2097" i="20"/>
  <c r="J2097" i="20" s="1"/>
  <c r="H2097" i="20"/>
  <c r="I2129" i="20"/>
  <c r="J2129" i="20" s="1"/>
  <c r="H2129" i="20"/>
  <c r="I2169" i="20"/>
  <c r="J2169" i="20" s="1"/>
  <c r="H2169" i="20"/>
  <c r="I2197" i="20"/>
  <c r="J2197" i="20" s="1"/>
  <c r="H2197" i="20"/>
  <c r="H2229" i="20"/>
  <c r="I2229" i="20"/>
  <c r="J2229" i="20" s="1"/>
  <c r="I2261" i="20"/>
  <c r="J2261" i="20" s="1"/>
  <c r="H2261" i="20"/>
  <c r="H2293" i="20"/>
  <c r="I2293" i="20"/>
  <c r="J2293" i="20" s="1"/>
  <c r="H2325" i="20"/>
  <c r="I2325" i="20"/>
  <c r="J2325" i="20" s="1"/>
  <c r="H2541" i="20"/>
  <c r="I2541" i="20"/>
  <c r="J2541" i="20" s="1"/>
  <c r="H2737" i="20"/>
  <c r="I2737" i="20"/>
  <c r="J2737" i="20" s="1"/>
  <c r="H474" i="20"/>
  <c r="I474" i="20"/>
  <c r="J474" i="20" s="1"/>
  <c r="H506" i="20"/>
  <c r="I506" i="20"/>
  <c r="J506" i="20" s="1"/>
  <c r="I538" i="20"/>
  <c r="J538" i="20" s="1"/>
  <c r="H538" i="20"/>
  <c r="I574" i="20"/>
  <c r="J574" i="20" s="1"/>
  <c r="H574" i="20"/>
  <c r="H606" i="20"/>
  <c r="I606" i="20"/>
  <c r="J606" i="20" s="1"/>
  <c r="H638" i="20"/>
  <c r="I638" i="20"/>
  <c r="J638" i="20" s="1"/>
  <c r="H670" i="20"/>
  <c r="I670" i="20"/>
  <c r="J670" i="20" s="1"/>
  <c r="H702" i="20"/>
  <c r="I702" i="20"/>
  <c r="J702" i="20" s="1"/>
  <c r="H734" i="20"/>
  <c r="I734" i="20"/>
  <c r="J734" i="20" s="1"/>
  <c r="H766" i="20"/>
  <c r="I766" i="20"/>
  <c r="J766" i="20" s="1"/>
  <c r="I798" i="20"/>
  <c r="J798" i="20" s="1"/>
  <c r="H798" i="20"/>
  <c r="H830" i="20"/>
  <c r="I830" i="20"/>
  <c r="J830" i="20" s="1"/>
  <c r="H862" i="20"/>
  <c r="I862" i="20"/>
  <c r="J862" i="20" s="1"/>
  <c r="H894" i="20"/>
  <c r="I894" i="20"/>
  <c r="J894" i="20" s="1"/>
  <c r="H926" i="20"/>
  <c r="I926" i="20"/>
  <c r="J926" i="20" s="1"/>
  <c r="H958" i="20"/>
  <c r="I958" i="20"/>
  <c r="J958" i="20" s="1"/>
  <c r="H990" i="20"/>
  <c r="I990" i="20"/>
  <c r="J990" i="20" s="1"/>
  <c r="H1022" i="20"/>
  <c r="I1022" i="20"/>
  <c r="J1022" i="20" s="1"/>
  <c r="H1054" i="20"/>
  <c r="I1054" i="20"/>
  <c r="J1054" i="20" s="1"/>
  <c r="I1088" i="20"/>
  <c r="J1088" i="20" s="1"/>
  <c r="H1088" i="20"/>
  <c r="H1112" i="20"/>
  <c r="I1112" i="20"/>
  <c r="J1112" i="20" s="1"/>
  <c r="H1144" i="20"/>
  <c r="I1144" i="20"/>
  <c r="J1144" i="20" s="1"/>
  <c r="I1176" i="20"/>
  <c r="J1176" i="20" s="1"/>
  <c r="H1176" i="20"/>
  <c r="I1208" i="20"/>
  <c r="J1208" i="20" s="1"/>
  <c r="H1208" i="20"/>
  <c r="H1240" i="20"/>
  <c r="I1240" i="20"/>
  <c r="J1240" i="20" s="1"/>
  <c r="I1272" i="20"/>
  <c r="J1272" i="20" s="1"/>
  <c r="H1272" i="20"/>
  <c r="H1304" i="20"/>
  <c r="I1304" i="20"/>
  <c r="J1304" i="20" s="1"/>
  <c r="I1336" i="20"/>
  <c r="J1336" i="20" s="1"/>
  <c r="H1336" i="20"/>
  <c r="H1368" i="20"/>
  <c r="I1368" i="20"/>
  <c r="J1368" i="20" s="1"/>
  <c r="I1400" i="20"/>
  <c r="J1400" i="20" s="1"/>
  <c r="H1400" i="20"/>
  <c r="H1432" i="20"/>
  <c r="I1432" i="20"/>
  <c r="J1432" i="20" s="1"/>
  <c r="H1464" i="20"/>
  <c r="I1464" i="20"/>
  <c r="J1464" i="20" s="1"/>
  <c r="H1496" i="20"/>
  <c r="I1496" i="20"/>
  <c r="J1496" i="20" s="1"/>
  <c r="I1528" i="20"/>
  <c r="J1528" i="20" s="1"/>
  <c r="H1528" i="20"/>
  <c r="H1560" i="20"/>
  <c r="I1560" i="20"/>
  <c r="J1560" i="20" s="1"/>
  <c r="H1592" i="20"/>
  <c r="I1592" i="20"/>
  <c r="J1592" i="20" s="1"/>
  <c r="I1623" i="20"/>
  <c r="J1623" i="20" s="1"/>
  <c r="H1623" i="20"/>
  <c r="H1660" i="20"/>
  <c r="I1660" i="20"/>
  <c r="J1660" i="20" s="1"/>
  <c r="H1692" i="20"/>
  <c r="I1692" i="20"/>
  <c r="J1692" i="20" s="1"/>
  <c r="H1724" i="20"/>
  <c r="I1724" i="20"/>
  <c r="J1724" i="20" s="1"/>
  <c r="H1756" i="20"/>
  <c r="I1756" i="20"/>
  <c r="J1756" i="20" s="1"/>
  <c r="H1788" i="20"/>
  <c r="I1788" i="20"/>
  <c r="J1788" i="20" s="1"/>
  <c r="H1820" i="20"/>
  <c r="I1820" i="20"/>
  <c r="J1820" i="20" s="1"/>
  <c r="H1852" i="20"/>
  <c r="I1852" i="20"/>
  <c r="J1852" i="20" s="1"/>
  <c r="H1884" i="20"/>
  <c r="I1884" i="20"/>
  <c r="J1884" i="20" s="1"/>
  <c r="H1916" i="20"/>
  <c r="I1916" i="20"/>
  <c r="J1916" i="20" s="1"/>
  <c r="H1948" i="20"/>
  <c r="I1948" i="20"/>
  <c r="J1948" i="20" s="1"/>
  <c r="H1980" i="20"/>
  <c r="I1980" i="20"/>
  <c r="J1980" i="20" s="1"/>
  <c r="H2012" i="20"/>
  <c r="I2012" i="20"/>
  <c r="J2012" i="20" s="1"/>
  <c r="H2044" i="20"/>
  <c r="I2044" i="20"/>
  <c r="J2044" i="20" s="1"/>
  <c r="H2076" i="20"/>
  <c r="I2076" i="20"/>
  <c r="J2076" i="20" s="1"/>
  <c r="H2108" i="20"/>
  <c r="I2108" i="20"/>
  <c r="J2108" i="20" s="1"/>
  <c r="H2140" i="20"/>
  <c r="I2140" i="20"/>
  <c r="J2140" i="20" s="1"/>
  <c r="H2170" i="20"/>
  <c r="I2170" i="20"/>
  <c r="J2170" i="20" s="1"/>
  <c r="H2207" i="20"/>
  <c r="I2207" i="20"/>
  <c r="J2207" i="20" s="1"/>
  <c r="H2239" i="20"/>
  <c r="I2239" i="20"/>
  <c r="J2239" i="20" s="1"/>
  <c r="I2271" i="20"/>
  <c r="J2271" i="20" s="1"/>
  <c r="H2271" i="20"/>
  <c r="I2303" i="20"/>
  <c r="J2303" i="20" s="1"/>
  <c r="H2303" i="20"/>
  <c r="I2335" i="20"/>
  <c r="J2335" i="20" s="1"/>
  <c r="H2335" i="20"/>
  <c r="I2367" i="20"/>
  <c r="J2367" i="20" s="1"/>
  <c r="H2367" i="20"/>
  <c r="I2399" i="20"/>
  <c r="J2399" i="20" s="1"/>
  <c r="H2399" i="20"/>
  <c r="I2431" i="20"/>
  <c r="J2431" i="20" s="1"/>
  <c r="H2431" i="20"/>
  <c r="H2463" i="20"/>
  <c r="I2463" i="20"/>
  <c r="J2463" i="20" s="1"/>
  <c r="H2495" i="20"/>
  <c r="I2495" i="20"/>
  <c r="J2495" i="20" s="1"/>
  <c r="H2527" i="20"/>
  <c r="I2527" i="20"/>
  <c r="J2527" i="20" s="1"/>
  <c r="H2559" i="20"/>
  <c r="I2559" i="20"/>
  <c r="J2559" i="20" s="1"/>
  <c r="H2591" i="20"/>
  <c r="I2591" i="20"/>
  <c r="J2591" i="20" s="1"/>
  <c r="H2623" i="20"/>
  <c r="I2623" i="20"/>
  <c r="J2623" i="20" s="1"/>
  <c r="H2655" i="20"/>
  <c r="I2655" i="20"/>
  <c r="J2655" i="20" s="1"/>
  <c r="H2687" i="20"/>
  <c r="I2687" i="20"/>
  <c r="J2687" i="20" s="1"/>
  <c r="H2719" i="20"/>
  <c r="I2719" i="20"/>
  <c r="J2719" i="20" s="1"/>
  <c r="H2357" i="20"/>
  <c r="I2357" i="20"/>
  <c r="J2357" i="20" s="1"/>
  <c r="H2613" i="20"/>
  <c r="I2613" i="20"/>
  <c r="J2613" i="20" s="1"/>
  <c r="H4" i="20"/>
  <c r="I4" i="20"/>
  <c r="J4" i="20" s="1"/>
  <c r="H36" i="20"/>
  <c r="I36" i="20"/>
  <c r="J36" i="20" s="1"/>
  <c r="H68" i="20"/>
  <c r="I68" i="20"/>
  <c r="J68" i="20" s="1"/>
  <c r="H100" i="20"/>
  <c r="I100" i="20"/>
  <c r="J100" i="20" s="1"/>
  <c r="H132" i="20"/>
  <c r="I132" i="20"/>
  <c r="J132" i="20" s="1"/>
  <c r="H164" i="20"/>
  <c r="I164" i="20"/>
  <c r="J164" i="20" s="1"/>
  <c r="H196" i="20"/>
  <c r="I196" i="20"/>
  <c r="J196" i="20" s="1"/>
  <c r="I228" i="20"/>
  <c r="J228" i="20" s="1"/>
  <c r="H228" i="20"/>
  <c r="I260" i="20"/>
  <c r="J260" i="20" s="1"/>
  <c r="H260" i="20"/>
  <c r="H292" i="20"/>
  <c r="I292" i="20"/>
  <c r="J292" i="20" s="1"/>
  <c r="H324" i="20"/>
  <c r="I324" i="20"/>
  <c r="J324" i="20" s="1"/>
  <c r="I356" i="20"/>
  <c r="J356" i="20" s="1"/>
  <c r="H356" i="20"/>
  <c r="H388" i="20"/>
  <c r="I388" i="20"/>
  <c r="J388" i="20" s="1"/>
  <c r="H420" i="20"/>
  <c r="I420" i="20"/>
  <c r="J420" i="20" s="1"/>
  <c r="H452" i="20"/>
  <c r="I452" i="20"/>
  <c r="J452" i="20" s="1"/>
  <c r="H484" i="20"/>
  <c r="I484" i="20"/>
  <c r="J484" i="20" s="1"/>
  <c r="I517" i="20"/>
  <c r="J517" i="20" s="1"/>
  <c r="H517" i="20"/>
  <c r="H552" i="20"/>
  <c r="I552" i="20"/>
  <c r="J552" i="20" s="1"/>
  <c r="H584" i="20"/>
  <c r="I584" i="20"/>
  <c r="J584" i="20" s="1"/>
  <c r="H616" i="20"/>
  <c r="I616" i="20"/>
  <c r="J616" i="20" s="1"/>
  <c r="H648" i="20"/>
  <c r="I648" i="20"/>
  <c r="J648" i="20" s="1"/>
  <c r="H680" i="20"/>
  <c r="I680" i="20"/>
  <c r="J680" i="20" s="1"/>
  <c r="I712" i="20"/>
  <c r="J712" i="20" s="1"/>
  <c r="H712" i="20"/>
  <c r="H744" i="20"/>
  <c r="I744" i="20"/>
  <c r="J744" i="20" s="1"/>
  <c r="I776" i="20"/>
  <c r="J776" i="20" s="1"/>
  <c r="H776" i="20"/>
  <c r="I808" i="20"/>
  <c r="J808" i="20" s="1"/>
  <c r="H808" i="20"/>
  <c r="H840" i="20"/>
  <c r="I840" i="20"/>
  <c r="J840" i="20" s="1"/>
  <c r="H872" i="20"/>
  <c r="I872" i="20"/>
  <c r="J872" i="20" s="1"/>
  <c r="H904" i="20"/>
  <c r="I904" i="20"/>
  <c r="J904" i="20" s="1"/>
  <c r="H936" i="20"/>
  <c r="I936" i="20"/>
  <c r="J936" i="20" s="1"/>
  <c r="H968" i="20"/>
  <c r="I968" i="20"/>
  <c r="J968" i="20" s="1"/>
  <c r="I1000" i="20"/>
  <c r="J1000" i="20" s="1"/>
  <c r="H1000" i="20"/>
  <c r="H1032" i="20"/>
  <c r="I1032" i="20"/>
  <c r="J1032" i="20" s="1"/>
  <c r="I1067" i="20"/>
  <c r="J1067" i="20" s="1"/>
  <c r="H1067" i="20"/>
  <c r="H1090" i="20"/>
  <c r="I1090" i="20"/>
  <c r="J1090" i="20" s="1"/>
  <c r="H1122" i="20"/>
  <c r="I1122" i="20"/>
  <c r="J1122" i="20" s="1"/>
  <c r="H1154" i="20"/>
  <c r="I1154" i="20"/>
  <c r="J1154" i="20" s="1"/>
  <c r="I1186" i="20"/>
  <c r="J1186" i="20" s="1"/>
  <c r="H1186" i="20"/>
  <c r="H1218" i="20"/>
  <c r="I1218" i="20"/>
  <c r="J1218" i="20" s="1"/>
  <c r="H1250" i="20"/>
  <c r="I1250" i="20"/>
  <c r="J1250" i="20" s="1"/>
  <c r="I1282" i="20"/>
  <c r="J1282" i="20" s="1"/>
  <c r="H1282" i="20"/>
  <c r="H1314" i="20"/>
  <c r="I1314" i="20"/>
  <c r="J1314" i="20" s="1"/>
  <c r="I1346" i="20"/>
  <c r="J1346" i="20" s="1"/>
  <c r="H1346" i="20"/>
  <c r="H1378" i="20"/>
  <c r="I1378" i="20"/>
  <c r="J1378" i="20" s="1"/>
  <c r="H1410" i="20"/>
  <c r="I1410" i="20"/>
  <c r="J1410" i="20" s="1"/>
  <c r="H1442" i="20"/>
  <c r="I1442" i="20"/>
  <c r="J1442" i="20" s="1"/>
  <c r="H1474" i="20"/>
  <c r="I1474" i="20"/>
  <c r="J1474" i="20" s="1"/>
  <c r="H1506" i="20"/>
  <c r="I1506" i="20"/>
  <c r="J1506" i="20" s="1"/>
  <c r="H1538" i="20"/>
  <c r="I1538" i="20"/>
  <c r="J1538" i="20" s="1"/>
  <c r="I1570" i="20"/>
  <c r="J1570" i="20" s="1"/>
  <c r="H1570" i="20"/>
  <c r="H1602" i="20"/>
  <c r="I1602" i="20"/>
  <c r="J1602" i="20" s="1"/>
  <c r="H1637" i="20"/>
  <c r="I1637" i="20"/>
  <c r="J1637" i="20" s="1"/>
  <c r="H1669" i="20"/>
  <c r="I1669" i="20"/>
  <c r="J1669" i="20" s="1"/>
  <c r="H1701" i="20"/>
  <c r="I1701" i="20"/>
  <c r="J1701" i="20" s="1"/>
  <c r="H1733" i="20"/>
  <c r="I1733" i="20"/>
  <c r="J1733" i="20" s="1"/>
  <c r="H1765" i="20"/>
  <c r="I1765" i="20"/>
  <c r="J1765" i="20" s="1"/>
  <c r="H1797" i="20"/>
  <c r="I1797" i="20"/>
  <c r="J1797" i="20" s="1"/>
  <c r="I1829" i="20"/>
  <c r="J1829" i="20" s="1"/>
  <c r="H1829" i="20"/>
  <c r="H1861" i="20"/>
  <c r="I1861" i="20"/>
  <c r="J1861" i="20" s="1"/>
  <c r="I1893" i="20"/>
  <c r="J1893" i="20" s="1"/>
  <c r="H1893" i="20"/>
  <c r="H1925" i="20"/>
  <c r="I1925" i="20"/>
  <c r="J1925" i="20" s="1"/>
  <c r="I1957" i="20"/>
  <c r="J1957" i="20" s="1"/>
  <c r="H1957" i="20"/>
  <c r="H1989" i="20"/>
  <c r="I1989" i="20"/>
  <c r="J1989" i="20" s="1"/>
  <c r="I2021" i="20"/>
  <c r="J2021" i="20" s="1"/>
  <c r="H2021" i="20"/>
  <c r="H2053" i="20"/>
  <c r="I2053" i="20"/>
  <c r="J2053" i="20" s="1"/>
  <c r="H2085" i="20"/>
  <c r="I2085" i="20"/>
  <c r="J2085" i="20" s="1"/>
  <c r="H2117" i="20"/>
  <c r="I2117" i="20"/>
  <c r="J2117" i="20" s="1"/>
  <c r="I2149" i="20"/>
  <c r="J2149" i="20" s="1"/>
  <c r="H2149" i="20"/>
  <c r="I2185" i="20"/>
  <c r="J2185" i="20" s="1"/>
  <c r="H2185" i="20"/>
  <c r="I2217" i="20"/>
  <c r="J2217" i="20" s="1"/>
  <c r="H2217" i="20"/>
  <c r="I2249" i="20"/>
  <c r="J2249" i="20" s="1"/>
  <c r="H2249" i="20"/>
  <c r="I2281" i="20"/>
  <c r="J2281" i="20" s="1"/>
  <c r="H2281" i="20"/>
  <c r="I2313" i="20"/>
  <c r="J2313" i="20" s="1"/>
  <c r="H2313" i="20"/>
  <c r="I2345" i="20"/>
  <c r="J2345" i="20" s="1"/>
  <c r="H2345" i="20"/>
  <c r="I2377" i="20"/>
  <c r="J2377" i="20" s="1"/>
  <c r="H2377" i="20"/>
  <c r="I2409" i="20"/>
  <c r="J2409" i="20" s="1"/>
  <c r="H2409" i="20"/>
  <c r="I2441" i="20"/>
  <c r="J2441" i="20" s="1"/>
  <c r="H2441" i="20"/>
  <c r="I2473" i="20"/>
  <c r="J2473" i="20" s="1"/>
  <c r="H2473" i="20"/>
  <c r="I2505" i="20"/>
  <c r="J2505" i="20" s="1"/>
  <c r="H2505" i="20"/>
  <c r="I2537" i="20"/>
  <c r="J2537" i="20" s="1"/>
  <c r="H2537" i="20"/>
  <c r="I2569" i="20"/>
  <c r="J2569" i="20" s="1"/>
  <c r="H2569" i="20"/>
  <c r="I2601" i="20"/>
  <c r="J2601" i="20" s="1"/>
  <c r="H2601" i="20"/>
  <c r="I2633" i="20"/>
  <c r="J2633" i="20" s="1"/>
  <c r="H2633" i="20"/>
  <c r="I2665" i="20"/>
  <c r="J2665" i="20" s="1"/>
  <c r="H2665" i="20"/>
  <c r="H2461" i="20"/>
  <c r="I2461" i="20"/>
  <c r="J2461" i="20" s="1"/>
  <c r="I2697" i="20"/>
  <c r="J2697" i="20" s="1"/>
  <c r="H2697" i="20"/>
  <c r="H1453" i="20"/>
  <c r="I1453" i="20"/>
  <c r="J1453" i="20" s="1"/>
  <c r="H1485" i="20"/>
  <c r="I1485" i="20"/>
  <c r="J1485" i="20" s="1"/>
  <c r="H1517" i="20"/>
  <c r="I1517" i="20"/>
  <c r="J1517" i="20" s="1"/>
  <c r="H1549" i="20"/>
  <c r="I1549" i="20"/>
  <c r="J1549" i="20" s="1"/>
  <c r="H1581" i="20"/>
  <c r="I1581" i="20"/>
  <c r="J1581" i="20" s="1"/>
  <c r="H1605" i="20"/>
  <c r="I1605" i="20"/>
  <c r="J1605" i="20" s="1"/>
  <c r="H1639" i="20"/>
  <c r="I1639" i="20"/>
  <c r="J1639" i="20" s="1"/>
  <c r="H1671" i="20"/>
  <c r="I1671" i="20"/>
  <c r="J1671" i="20" s="1"/>
  <c r="H1703" i="20"/>
  <c r="I1703" i="20"/>
  <c r="J1703" i="20" s="1"/>
  <c r="H1735" i="20"/>
  <c r="I1735" i="20"/>
  <c r="J1735" i="20" s="1"/>
  <c r="H1767" i="20"/>
  <c r="I1767" i="20"/>
  <c r="J1767" i="20" s="1"/>
  <c r="H1799" i="20"/>
  <c r="I1799" i="20"/>
  <c r="J1799" i="20" s="1"/>
  <c r="H1831" i="20"/>
  <c r="I1831" i="20"/>
  <c r="J1831" i="20" s="1"/>
  <c r="I1863" i="20"/>
  <c r="J1863" i="20" s="1"/>
  <c r="H1863" i="20"/>
  <c r="I1895" i="20"/>
  <c r="J1895" i="20" s="1"/>
  <c r="H1895" i="20"/>
  <c r="I1927" i="20"/>
  <c r="J1927" i="20" s="1"/>
  <c r="H1927" i="20"/>
  <c r="I1959" i="20"/>
  <c r="J1959" i="20" s="1"/>
  <c r="H1959" i="20"/>
  <c r="I1991" i="20"/>
  <c r="J1991" i="20" s="1"/>
  <c r="H1991" i="20"/>
  <c r="H2023" i="20"/>
  <c r="I2023" i="20"/>
  <c r="J2023" i="20" s="1"/>
  <c r="I2055" i="20"/>
  <c r="J2055" i="20" s="1"/>
  <c r="H2055" i="20"/>
  <c r="I2087" i="20"/>
  <c r="J2087" i="20" s="1"/>
  <c r="H2087" i="20"/>
  <c r="H2119" i="20"/>
  <c r="I2119" i="20"/>
  <c r="J2119" i="20" s="1"/>
  <c r="H2152" i="20"/>
  <c r="I2152" i="20"/>
  <c r="J2152" i="20" s="1"/>
  <c r="H2187" i="20"/>
  <c r="I2187" i="20"/>
  <c r="J2187" i="20" s="1"/>
  <c r="H2219" i="20"/>
  <c r="I2219" i="20"/>
  <c r="J2219" i="20" s="1"/>
  <c r="H2251" i="20"/>
  <c r="I2251" i="20"/>
  <c r="J2251" i="20" s="1"/>
  <c r="I2283" i="20"/>
  <c r="J2283" i="20" s="1"/>
  <c r="H2283" i="20"/>
  <c r="H2315" i="20"/>
  <c r="I2315" i="20"/>
  <c r="J2315" i="20" s="1"/>
  <c r="H2347" i="20"/>
  <c r="I2347" i="20"/>
  <c r="J2347" i="20" s="1"/>
  <c r="H2379" i="20"/>
  <c r="I2379" i="20"/>
  <c r="J2379" i="20" s="1"/>
  <c r="H2411" i="20"/>
  <c r="I2411" i="20"/>
  <c r="J2411" i="20" s="1"/>
  <c r="I2443" i="20"/>
  <c r="J2443" i="20" s="1"/>
  <c r="H2443" i="20"/>
  <c r="H2475" i="20"/>
  <c r="I2475" i="20"/>
  <c r="J2475" i="20" s="1"/>
  <c r="I2507" i="20"/>
  <c r="J2507" i="20" s="1"/>
  <c r="H2507" i="20"/>
  <c r="H2539" i="20"/>
  <c r="I2539" i="20"/>
  <c r="J2539" i="20" s="1"/>
  <c r="I2571" i="20"/>
  <c r="J2571" i="20" s="1"/>
  <c r="H2571" i="20"/>
  <c r="I2603" i="20"/>
  <c r="J2603" i="20" s="1"/>
  <c r="H2603" i="20"/>
  <c r="I2635" i="20"/>
  <c r="J2635" i="20" s="1"/>
  <c r="H2635" i="20"/>
  <c r="I2667" i="20"/>
  <c r="J2667" i="20" s="1"/>
  <c r="H2667" i="20"/>
  <c r="I2699" i="20"/>
  <c r="J2699" i="20" s="1"/>
  <c r="H2699" i="20"/>
  <c r="I2731" i="20"/>
  <c r="J2731" i="20" s="1"/>
  <c r="H2731" i="20"/>
  <c r="H2356" i="20"/>
  <c r="I2356" i="20"/>
  <c r="J2356" i="20" s="1"/>
  <c r="H2484" i="20"/>
  <c r="I2484" i="20"/>
  <c r="J2484" i="20" s="1"/>
  <c r="H2612" i="20"/>
  <c r="I2612" i="20"/>
  <c r="J2612" i="20" s="1"/>
  <c r="I2740" i="20"/>
  <c r="J2740" i="20" s="1"/>
  <c r="H2740" i="20"/>
  <c r="H2524" i="20"/>
  <c r="I2524" i="20"/>
  <c r="J2524" i="20" s="1"/>
  <c r="H2332" i="20"/>
  <c r="I2332" i="20"/>
  <c r="J2332" i="20" s="1"/>
  <c r="H745" i="20"/>
  <c r="I745" i="20"/>
  <c r="J745" i="20" s="1"/>
  <c r="H1001" i="20"/>
  <c r="I1001" i="20"/>
  <c r="J1001" i="20" s="1"/>
  <c r="H2492" i="20"/>
  <c r="I2492" i="20"/>
  <c r="J2492" i="20" s="1"/>
  <c r="H2704" i="20"/>
  <c r="I2704" i="20"/>
  <c r="J2704" i="20" s="1"/>
  <c r="H636" i="20"/>
  <c r="I636" i="20"/>
  <c r="J636" i="20" s="1"/>
  <c r="H764" i="20"/>
  <c r="I764" i="20"/>
  <c r="J764" i="20" s="1"/>
  <c r="H860" i="20"/>
  <c r="I860" i="20"/>
  <c r="J860" i="20" s="1"/>
  <c r="I988" i="20"/>
  <c r="J988" i="20" s="1"/>
  <c r="H988" i="20"/>
  <c r="H1052" i="20"/>
  <c r="I1052" i="20"/>
  <c r="J1052" i="20" s="1"/>
  <c r="H1142" i="20"/>
  <c r="I1142" i="20"/>
  <c r="J1142" i="20" s="1"/>
  <c r="H1174" i="20"/>
  <c r="I1174" i="20"/>
  <c r="J1174" i="20" s="1"/>
  <c r="H1206" i="20"/>
  <c r="I1206" i="20"/>
  <c r="J1206" i="20" s="1"/>
  <c r="I1238" i="20"/>
  <c r="J1238" i="20" s="1"/>
  <c r="H1238" i="20"/>
  <c r="I1270" i="20"/>
  <c r="J1270" i="20" s="1"/>
  <c r="H1270" i="20"/>
  <c r="I1302" i="20"/>
  <c r="J1302" i="20" s="1"/>
  <c r="H1302" i="20"/>
  <c r="I1334" i="20"/>
  <c r="J1334" i="20" s="1"/>
  <c r="H1334" i="20"/>
  <c r="I1366" i="20"/>
  <c r="J1366" i="20" s="1"/>
  <c r="H1366" i="20"/>
  <c r="H1398" i="20"/>
  <c r="I1398" i="20"/>
  <c r="J1398" i="20" s="1"/>
  <c r="H1430" i="20"/>
  <c r="I1430" i="20"/>
  <c r="J1430" i="20" s="1"/>
  <c r="H1462" i="20"/>
  <c r="I1462" i="20"/>
  <c r="J1462" i="20" s="1"/>
  <c r="H1494" i="20"/>
  <c r="I1494" i="20"/>
  <c r="J1494" i="20" s="1"/>
  <c r="H1526" i="20"/>
  <c r="I1526" i="20"/>
  <c r="J1526" i="20" s="1"/>
  <c r="H1558" i="20"/>
  <c r="I1558" i="20"/>
  <c r="J1558" i="20" s="1"/>
  <c r="H1590" i="20"/>
  <c r="I1590" i="20"/>
  <c r="J1590" i="20" s="1"/>
  <c r="I1620" i="20"/>
  <c r="J1620" i="20" s="1"/>
  <c r="H1620" i="20"/>
  <c r="H1658" i="20"/>
  <c r="I1658" i="20"/>
  <c r="J1658" i="20" s="1"/>
  <c r="I1690" i="20"/>
  <c r="J1690" i="20" s="1"/>
  <c r="H1690" i="20"/>
  <c r="H1722" i="20"/>
  <c r="I1722" i="20"/>
  <c r="J1722" i="20" s="1"/>
  <c r="H1754" i="20"/>
  <c r="I1754" i="20"/>
  <c r="J1754" i="20" s="1"/>
  <c r="H1786" i="20"/>
  <c r="I1786" i="20"/>
  <c r="J1786" i="20" s="1"/>
  <c r="H1818" i="20"/>
  <c r="I1818" i="20"/>
  <c r="J1818" i="20" s="1"/>
  <c r="I1850" i="20"/>
  <c r="J1850" i="20" s="1"/>
  <c r="H1850" i="20"/>
  <c r="H1882" i="20"/>
  <c r="I1882" i="20"/>
  <c r="J1882" i="20" s="1"/>
  <c r="I1914" i="20"/>
  <c r="J1914" i="20" s="1"/>
  <c r="H1914" i="20"/>
  <c r="I1946" i="20"/>
  <c r="J1946" i="20" s="1"/>
  <c r="H1946" i="20"/>
  <c r="I1978" i="20"/>
  <c r="J1978" i="20" s="1"/>
  <c r="H1978" i="20"/>
  <c r="I2010" i="20"/>
  <c r="J2010" i="20" s="1"/>
  <c r="H2010" i="20"/>
  <c r="H2042" i="20"/>
  <c r="I2042" i="20"/>
  <c r="J2042" i="20" s="1"/>
  <c r="I2074" i="20"/>
  <c r="J2074" i="20" s="1"/>
  <c r="H2074" i="20"/>
  <c r="H2106" i="20"/>
  <c r="I2106" i="20"/>
  <c r="J2106" i="20" s="1"/>
  <c r="I2138" i="20"/>
  <c r="J2138" i="20" s="1"/>
  <c r="H2138" i="20"/>
  <c r="H2167" i="20"/>
  <c r="I2167" i="20"/>
  <c r="J2167" i="20" s="1"/>
  <c r="H2196" i="20"/>
  <c r="I2196" i="20"/>
  <c r="J2196" i="20" s="1"/>
  <c r="H2228" i="20"/>
  <c r="I2228" i="20"/>
  <c r="J2228" i="20" s="1"/>
  <c r="H2260" i="20"/>
  <c r="I2260" i="20"/>
  <c r="J2260" i="20" s="1"/>
  <c r="H2292" i="20"/>
  <c r="I2292" i="20"/>
  <c r="J2292" i="20" s="1"/>
  <c r="H2324" i="20"/>
  <c r="I2324" i="20"/>
  <c r="J2324" i="20" s="1"/>
  <c r="H2573" i="20"/>
  <c r="I2573" i="20"/>
  <c r="J2573" i="20" s="1"/>
  <c r="I451" i="20"/>
  <c r="J451" i="20" s="1"/>
  <c r="H451" i="20"/>
  <c r="I483" i="20"/>
  <c r="J483" i="20" s="1"/>
  <c r="H483" i="20"/>
  <c r="H516" i="20"/>
  <c r="I516" i="20"/>
  <c r="J516" i="20" s="1"/>
  <c r="H539" i="20"/>
  <c r="I539" i="20"/>
  <c r="J539" i="20" s="1"/>
  <c r="I573" i="20"/>
  <c r="J573" i="20" s="1"/>
  <c r="H573" i="20"/>
  <c r="I605" i="20"/>
  <c r="J605" i="20" s="1"/>
  <c r="H605" i="20"/>
  <c r="I637" i="20"/>
  <c r="J637" i="20" s="1"/>
  <c r="H637" i="20"/>
  <c r="H669" i="20"/>
  <c r="I669" i="20"/>
  <c r="J669" i="20" s="1"/>
  <c r="H701" i="20"/>
  <c r="I701" i="20"/>
  <c r="J701" i="20" s="1"/>
  <c r="H733" i="20"/>
  <c r="I733" i="20"/>
  <c r="J733" i="20" s="1"/>
  <c r="H765" i="20"/>
  <c r="I765" i="20"/>
  <c r="J765" i="20" s="1"/>
  <c r="H797" i="20"/>
  <c r="I797" i="20"/>
  <c r="J797" i="20" s="1"/>
  <c r="I829" i="20"/>
  <c r="J829" i="20" s="1"/>
  <c r="H829" i="20"/>
  <c r="H861" i="20"/>
  <c r="I861" i="20"/>
  <c r="J861" i="20" s="1"/>
  <c r="H893" i="20"/>
  <c r="I893" i="20"/>
  <c r="J893" i="20" s="1"/>
  <c r="H925" i="20"/>
  <c r="I925" i="20"/>
  <c r="J925" i="20" s="1"/>
  <c r="H957" i="20"/>
  <c r="I957" i="20"/>
  <c r="J957" i="20" s="1"/>
  <c r="H989" i="20"/>
  <c r="I989" i="20"/>
  <c r="J989" i="20" s="1"/>
  <c r="H1021" i="20"/>
  <c r="I1021" i="20"/>
  <c r="J1021" i="20" s="1"/>
  <c r="I1053" i="20"/>
  <c r="J1053" i="20" s="1"/>
  <c r="H1053" i="20"/>
  <c r="H1086" i="20"/>
  <c r="I1086" i="20"/>
  <c r="J1086" i="20" s="1"/>
  <c r="I1121" i="20"/>
  <c r="J1121" i="20" s="1"/>
  <c r="H1121" i="20"/>
  <c r="H1153" i="20"/>
  <c r="I1153" i="20"/>
  <c r="J1153" i="20" s="1"/>
  <c r="H1185" i="20"/>
  <c r="I1185" i="20"/>
  <c r="J1185" i="20" s="1"/>
  <c r="H1217" i="20"/>
  <c r="I1217" i="20"/>
  <c r="J1217" i="20" s="1"/>
  <c r="H1249" i="20"/>
  <c r="I1249" i="20"/>
  <c r="J1249" i="20" s="1"/>
  <c r="H1281" i="20"/>
  <c r="I1281" i="20"/>
  <c r="J1281" i="20" s="1"/>
  <c r="H1313" i="20"/>
  <c r="I1313" i="20"/>
  <c r="J1313" i="20" s="1"/>
  <c r="H1345" i="20"/>
  <c r="I1345" i="20"/>
  <c r="J1345" i="20" s="1"/>
  <c r="H1377" i="20"/>
  <c r="I1377" i="20"/>
  <c r="J1377" i="20" s="1"/>
  <c r="I1409" i="20"/>
  <c r="J1409" i="20" s="1"/>
  <c r="H1409" i="20"/>
  <c r="H1441" i="20"/>
  <c r="I1441" i="20"/>
  <c r="J1441" i="20" s="1"/>
  <c r="H1473" i="20"/>
  <c r="I1473" i="20"/>
  <c r="J1473" i="20" s="1"/>
  <c r="H1505" i="20"/>
  <c r="I1505" i="20"/>
  <c r="J1505" i="20" s="1"/>
  <c r="H1537" i="20"/>
  <c r="I1537" i="20"/>
  <c r="J1537" i="20" s="1"/>
  <c r="H1569" i="20"/>
  <c r="I1569" i="20"/>
  <c r="J1569" i="20" s="1"/>
  <c r="H1601" i="20"/>
  <c r="I1601" i="20"/>
  <c r="J1601" i="20" s="1"/>
  <c r="H1636" i="20"/>
  <c r="I1636" i="20"/>
  <c r="J1636" i="20" s="1"/>
  <c r="I1659" i="20"/>
  <c r="J1659" i="20" s="1"/>
  <c r="H1659" i="20"/>
  <c r="I1691" i="20"/>
  <c r="J1691" i="20" s="1"/>
  <c r="H1691" i="20"/>
  <c r="I1723" i="20"/>
  <c r="J1723" i="20" s="1"/>
  <c r="H1723" i="20"/>
  <c r="I1755" i="20"/>
  <c r="J1755" i="20" s="1"/>
  <c r="H1755" i="20"/>
  <c r="I1787" i="20"/>
  <c r="J1787" i="20" s="1"/>
  <c r="H1787" i="20"/>
  <c r="I1819" i="20"/>
  <c r="J1819" i="20" s="1"/>
  <c r="H1819" i="20"/>
  <c r="I1851" i="20"/>
  <c r="J1851" i="20" s="1"/>
  <c r="H1851" i="20"/>
  <c r="I1883" i="20"/>
  <c r="J1883" i="20" s="1"/>
  <c r="H1883" i="20"/>
  <c r="I1915" i="20"/>
  <c r="J1915" i="20" s="1"/>
  <c r="H1915" i="20"/>
  <c r="I1947" i="20"/>
  <c r="J1947" i="20" s="1"/>
  <c r="H1947" i="20"/>
  <c r="H1979" i="20"/>
  <c r="I1979" i="20"/>
  <c r="J1979" i="20" s="1"/>
  <c r="H2011" i="20"/>
  <c r="I2011" i="20"/>
  <c r="J2011" i="20" s="1"/>
  <c r="H2043" i="20"/>
  <c r="I2043" i="20"/>
  <c r="J2043" i="20" s="1"/>
  <c r="H2075" i="20"/>
  <c r="I2075" i="20"/>
  <c r="J2075" i="20" s="1"/>
  <c r="I2107" i="20"/>
  <c r="J2107" i="20" s="1"/>
  <c r="H2107" i="20"/>
  <c r="I2139" i="20"/>
  <c r="J2139" i="20" s="1"/>
  <c r="H2139" i="20"/>
  <c r="H2171" i="20"/>
  <c r="I2171" i="20"/>
  <c r="J2171" i="20" s="1"/>
  <c r="I2206" i="20"/>
  <c r="J2206" i="20" s="1"/>
  <c r="H2206" i="20"/>
  <c r="H2238" i="20"/>
  <c r="I2238" i="20"/>
  <c r="J2238" i="20" s="1"/>
  <c r="I2270" i="20"/>
  <c r="J2270" i="20" s="1"/>
  <c r="H2270" i="20"/>
  <c r="H2302" i="20"/>
  <c r="I2302" i="20"/>
  <c r="J2302" i="20" s="1"/>
  <c r="H2334" i="20"/>
  <c r="I2334" i="20"/>
  <c r="J2334" i="20" s="1"/>
  <c r="H2366" i="20"/>
  <c r="I2366" i="20"/>
  <c r="J2366" i="20" s="1"/>
  <c r="H2398" i="20"/>
  <c r="I2398" i="20"/>
  <c r="J2398" i="20" s="1"/>
  <c r="H2430" i="20"/>
  <c r="I2430" i="20"/>
  <c r="J2430" i="20" s="1"/>
  <c r="H2462" i="20"/>
  <c r="I2462" i="20"/>
  <c r="J2462" i="20" s="1"/>
  <c r="I2494" i="20"/>
  <c r="J2494" i="20" s="1"/>
  <c r="H2494" i="20"/>
  <c r="I2526" i="20"/>
  <c r="J2526" i="20" s="1"/>
  <c r="H2526" i="20"/>
  <c r="I2558" i="20"/>
  <c r="J2558" i="20" s="1"/>
  <c r="H2558" i="20"/>
  <c r="H2590" i="20"/>
  <c r="I2590" i="20"/>
  <c r="J2590" i="20" s="1"/>
  <c r="H2622" i="20"/>
  <c r="I2622" i="20"/>
  <c r="J2622" i="20" s="1"/>
  <c r="H2654" i="20"/>
  <c r="I2654" i="20"/>
  <c r="J2654" i="20" s="1"/>
  <c r="H2686" i="20"/>
  <c r="I2686" i="20"/>
  <c r="J2686" i="20" s="1"/>
  <c r="H2718" i="20"/>
  <c r="I2718" i="20"/>
  <c r="J2718" i="20" s="1"/>
  <c r="H2389" i="20"/>
  <c r="I2389" i="20"/>
  <c r="J2389" i="20" s="1"/>
  <c r="H2645" i="20"/>
  <c r="I2645" i="20"/>
  <c r="J2645" i="20" s="1"/>
  <c r="I13" i="20"/>
  <c r="J13" i="20" s="1"/>
  <c r="H13" i="20"/>
  <c r="H45" i="20"/>
  <c r="I45" i="20"/>
  <c r="J45" i="20" s="1"/>
  <c r="H77" i="20"/>
  <c r="I77" i="20"/>
  <c r="J77" i="20" s="1"/>
  <c r="H109" i="20"/>
  <c r="I109" i="20"/>
  <c r="J109" i="20" s="1"/>
  <c r="I141" i="20"/>
  <c r="J141" i="20" s="1"/>
  <c r="H141" i="20"/>
  <c r="H173" i="20"/>
  <c r="I173" i="20"/>
  <c r="J173" i="20" s="1"/>
  <c r="I205" i="20"/>
  <c r="J205" i="20" s="1"/>
  <c r="H205" i="20"/>
  <c r="I237" i="20"/>
  <c r="J237" i="20" s="1"/>
  <c r="H237" i="20"/>
  <c r="I269" i="20"/>
  <c r="J269" i="20" s="1"/>
  <c r="H269" i="20"/>
  <c r="H301" i="20"/>
  <c r="I301" i="20"/>
  <c r="J301" i="20" s="1"/>
  <c r="H333" i="20"/>
  <c r="I333" i="20"/>
  <c r="J333" i="20" s="1"/>
  <c r="H365" i="20"/>
  <c r="I365" i="20"/>
  <c r="J365" i="20" s="1"/>
  <c r="I397" i="20"/>
  <c r="J397" i="20" s="1"/>
  <c r="H397" i="20"/>
  <c r="H429" i="20"/>
  <c r="I429" i="20"/>
  <c r="J429" i="20" s="1"/>
  <c r="H461" i="20"/>
  <c r="I461" i="20"/>
  <c r="J461" i="20" s="1"/>
  <c r="H493" i="20"/>
  <c r="I493" i="20"/>
  <c r="J493" i="20" s="1"/>
  <c r="H518" i="20"/>
  <c r="I518" i="20"/>
  <c r="J518" i="20" s="1"/>
  <c r="H551" i="20"/>
  <c r="I551" i="20"/>
  <c r="J551" i="20" s="1"/>
  <c r="H583" i="20"/>
  <c r="I583" i="20"/>
  <c r="J583" i="20" s="1"/>
  <c r="H615" i="20"/>
  <c r="I615" i="20"/>
  <c r="J615" i="20" s="1"/>
  <c r="H647" i="20"/>
  <c r="I647" i="20"/>
  <c r="J647" i="20" s="1"/>
  <c r="I679" i="20"/>
  <c r="J679" i="20" s="1"/>
  <c r="H679" i="20"/>
  <c r="I711" i="20"/>
  <c r="J711" i="20" s="1"/>
  <c r="H711" i="20"/>
  <c r="I743" i="20"/>
  <c r="J743" i="20" s="1"/>
  <c r="H743" i="20"/>
  <c r="I775" i="20"/>
  <c r="J775" i="20" s="1"/>
  <c r="H775" i="20"/>
  <c r="I807" i="20"/>
  <c r="J807" i="20" s="1"/>
  <c r="H807" i="20"/>
  <c r="I839" i="20"/>
  <c r="J839" i="20" s="1"/>
  <c r="H839" i="20"/>
  <c r="H871" i="20"/>
  <c r="I871" i="20"/>
  <c r="J871" i="20" s="1"/>
  <c r="I903" i="20"/>
  <c r="J903" i="20" s="1"/>
  <c r="H903" i="20"/>
  <c r="I935" i="20"/>
  <c r="J935" i="20" s="1"/>
  <c r="H935" i="20"/>
  <c r="I967" i="20"/>
  <c r="J967" i="20" s="1"/>
  <c r="H967" i="20"/>
  <c r="H999" i="20"/>
  <c r="I999" i="20"/>
  <c r="J999" i="20" s="1"/>
  <c r="H1031" i="20"/>
  <c r="I1031" i="20"/>
  <c r="J1031" i="20" s="1"/>
  <c r="I1065" i="20"/>
  <c r="J1065" i="20" s="1"/>
  <c r="H1065" i="20"/>
  <c r="I1099" i="20"/>
  <c r="J1099" i="20" s="1"/>
  <c r="H1099" i="20"/>
  <c r="I1131" i="20"/>
  <c r="J1131" i="20" s="1"/>
  <c r="H1131" i="20"/>
  <c r="I1163" i="20"/>
  <c r="J1163" i="20" s="1"/>
  <c r="H1163" i="20"/>
  <c r="I1195" i="20"/>
  <c r="J1195" i="20" s="1"/>
  <c r="H1195" i="20"/>
  <c r="I1227" i="20"/>
  <c r="J1227" i="20" s="1"/>
  <c r="H1227" i="20"/>
  <c r="I1259" i="20"/>
  <c r="J1259" i="20" s="1"/>
  <c r="H1259" i="20"/>
  <c r="I1291" i="20"/>
  <c r="J1291" i="20" s="1"/>
  <c r="H1291" i="20"/>
  <c r="I1323" i="20"/>
  <c r="J1323" i="20" s="1"/>
  <c r="H1323" i="20"/>
  <c r="I1355" i="20"/>
  <c r="J1355" i="20" s="1"/>
  <c r="H1355" i="20"/>
  <c r="I1387" i="20"/>
  <c r="J1387" i="20" s="1"/>
  <c r="H1387" i="20"/>
  <c r="I1419" i="20"/>
  <c r="J1419" i="20" s="1"/>
  <c r="H1419" i="20"/>
  <c r="I1451" i="20"/>
  <c r="J1451" i="20" s="1"/>
  <c r="H1451" i="20"/>
  <c r="I1483" i="20"/>
  <c r="J1483" i="20" s="1"/>
  <c r="H1483" i="20"/>
  <c r="I1515" i="20"/>
  <c r="J1515" i="20" s="1"/>
  <c r="H1515" i="20"/>
  <c r="I1547" i="20"/>
  <c r="J1547" i="20" s="1"/>
  <c r="H1547" i="20"/>
  <c r="I1579" i="20"/>
  <c r="J1579" i="20" s="1"/>
  <c r="H1579" i="20"/>
  <c r="H1615" i="20"/>
  <c r="I1615" i="20"/>
  <c r="J1615" i="20" s="1"/>
  <c r="H1646" i="20"/>
  <c r="I1646" i="20"/>
  <c r="J1646" i="20" s="1"/>
  <c r="H1678" i="20"/>
  <c r="I1678" i="20"/>
  <c r="J1678" i="20" s="1"/>
  <c r="H1710" i="20"/>
  <c r="I1710" i="20"/>
  <c r="J1710" i="20" s="1"/>
  <c r="H1742" i="20"/>
  <c r="I1742" i="20"/>
  <c r="J1742" i="20" s="1"/>
  <c r="H1774" i="20"/>
  <c r="I1774" i="20"/>
  <c r="J1774" i="20" s="1"/>
  <c r="H1806" i="20"/>
  <c r="I1806" i="20"/>
  <c r="J1806" i="20" s="1"/>
  <c r="H1838" i="20"/>
  <c r="I1838" i="20"/>
  <c r="J1838" i="20" s="1"/>
  <c r="H1870" i="20"/>
  <c r="I1870" i="20"/>
  <c r="J1870" i="20" s="1"/>
  <c r="H1902" i="20"/>
  <c r="I1902" i="20"/>
  <c r="J1902" i="20" s="1"/>
  <c r="H1934" i="20"/>
  <c r="I1934" i="20"/>
  <c r="J1934" i="20" s="1"/>
  <c r="H1966" i="20"/>
  <c r="I1966" i="20"/>
  <c r="J1966" i="20" s="1"/>
  <c r="H1998" i="20"/>
  <c r="I1998" i="20"/>
  <c r="J1998" i="20" s="1"/>
  <c r="I2030" i="20"/>
  <c r="J2030" i="20" s="1"/>
  <c r="H2030" i="20"/>
  <c r="H2062" i="20"/>
  <c r="I2062" i="20"/>
  <c r="J2062" i="20" s="1"/>
  <c r="I2094" i="20"/>
  <c r="J2094" i="20" s="1"/>
  <c r="H2094" i="20"/>
  <c r="H2126" i="20"/>
  <c r="I2126" i="20"/>
  <c r="J2126" i="20" s="1"/>
  <c r="H2150" i="20"/>
  <c r="I2150" i="20"/>
  <c r="J2150" i="20" s="1"/>
  <c r="H2184" i="20"/>
  <c r="I2184" i="20"/>
  <c r="J2184" i="20" s="1"/>
  <c r="I2216" i="20"/>
  <c r="J2216" i="20" s="1"/>
  <c r="H2216" i="20"/>
  <c r="H2248" i="20"/>
  <c r="I2248" i="20"/>
  <c r="J2248" i="20" s="1"/>
  <c r="H2280" i="20"/>
  <c r="I2280" i="20"/>
  <c r="J2280" i="20" s="1"/>
  <c r="H2312" i="20"/>
  <c r="I2312" i="20"/>
  <c r="J2312" i="20" s="1"/>
  <c r="H2344" i="20"/>
  <c r="I2344" i="20"/>
  <c r="J2344" i="20" s="1"/>
  <c r="H2376" i="20"/>
  <c r="I2376" i="20"/>
  <c r="J2376" i="20" s="1"/>
  <c r="H2408" i="20"/>
  <c r="I2408" i="20"/>
  <c r="J2408" i="20" s="1"/>
  <c r="H2440" i="20"/>
  <c r="I2440" i="20"/>
  <c r="J2440" i="20" s="1"/>
  <c r="H2472" i="20"/>
  <c r="I2472" i="20"/>
  <c r="J2472" i="20" s="1"/>
  <c r="H2504" i="20"/>
  <c r="I2504" i="20"/>
  <c r="J2504" i="20" s="1"/>
  <c r="H2536" i="20"/>
  <c r="I2536" i="20"/>
  <c r="J2536" i="20" s="1"/>
  <c r="H2568" i="20"/>
  <c r="I2568" i="20"/>
  <c r="J2568" i="20" s="1"/>
  <c r="I2600" i="20"/>
  <c r="J2600" i="20" s="1"/>
  <c r="H2600" i="20"/>
  <c r="I2632" i="20"/>
  <c r="J2632" i="20" s="1"/>
  <c r="H2632" i="20"/>
  <c r="I2664" i="20"/>
  <c r="J2664" i="20" s="1"/>
  <c r="H2664" i="20"/>
  <c r="H2493" i="20"/>
  <c r="I2493" i="20"/>
  <c r="J2493" i="20" s="1"/>
  <c r="I2713" i="20"/>
  <c r="J2713" i="20" s="1"/>
  <c r="H2713" i="20"/>
  <c r="H1452" i="20"/>
  <c r="I1452" i="20"/>
  <c r="J1452" i="20" s="1"/>
  <c r="H1484" i="20"/>
  <c r="I1484" i="20"/>
  <c r="J1484" i="20" s="1"/>
  <c r="H1516" i="20"/>
  <c r="I1516" i="20"/>
  <c r="J1516" i="20" s="1"/>
  <c r="H1548" i="20"/>
  <c r="I1548" i="20"/>
  <c r="J1548" i="20" s="1"/>
  <c r="I1580" i="20"/>
  <c r="J1580" i="20" s="1"/>
  <c r="H1580" i="20"/>
  <c r="H1618" i="20"/>
  <c r="I1618" i="20"/>
  <c r="J1618" i="20" s="1"/>
  <c r="H1648" i="20"/>
  <c r="I1648" i="20"/>
  <c r="J1648" i="20" s="1"/>
  <c r="H1680" i="20"/>
  <c r="I1680" i="20"/>
  <c r="J1680" i="20" s="1"/>
  <c r="H1712" i="20"/>
  <c r="I1712" i="20"/>
  <c r="J1712" i="20" s="1"/>
  <c r="I1744" i="20"/>
  <c r="J1744" i="20" s="1"/>
  <c r="H1744" i="20"/>
  <c r="H1776" i="20"/>
  <c r="I1776" i="20"/>
  <c r="J1776" i="20" s="1"/>
  <c r="I1808" i="20"/>
  <c r="J1808" i="20" s="1"/>
  <c r="H1808" i="20"/>
  <c r="H1840" i="20"/>
  <c r="I1840" i="20"/>
  <c r="J1840" i="20" s="1"/>
  <c r="I1872" i="20"/>
  <c r="J1872" i="20" s="1"/>
  <c r="H1872" i="20"/>
  <c r="I1904" i="20"/>
  <c r="J1904" i="20" s="1"/>
  <c r="H1904" i="20"/>
  <c r="I1936" i="20"/>
  <c r="J1936" i="20" s="1"/>
  <c r="H1936" i="20"/>
  <c r="I1968" i="20"/>
  <c r="J1968" i="20" s="1"/>
  <c r="H1968" i="20"/>
  <c r="I2000" i="20"/>
  <c r="J2000" i="20" s="1"/>
  <c r="H2000" i="20"/>
  <c r="I2032" i="20"/>
  <c r="J2032" i="20" s="1"/>
  <c r="H2032" i="20"/>
  <c r="I2064" i="20"/>
  <c r="J2064" i="20" s="1"/>
  <c r="H2064" i="20"/>
  <c r="I2096" i="20"/>
  <c r="J2096" i="20" s="1"/>
  <c r="H2096" i="20"/>
  <c r="I2128" i="20"/>
  <c r="J2128" i="20" s="1"/>
  <c r="H2128" i="20"/>
  <c r="I2153" i="20"/>
  <c r="J2153" i="20" s="1"/>
  <c r="H2153" i="20"/>
  <c r="I2186" i="20"/>
  <c r="J2186" i="20" s="1"/>
  <c r="H2186" i="20"/>
  <c r="H2218" i="20"/>
  <c r="I2218" i="20"/>
  <c r="J2218" i="20" s="1"/>
  <c r="I2250" i="20"/>
  <c r="J2250" i="20" s="1"/>
  <c r="H2250" i="20"/>
  <c r="H2282" i="20"/>
  <c r="I2282" i="20"/>
  <c r="J2282" i="20" s="1"/>
  <c r="I2314" i="20"/>
  <c r="J2314" i="20" s="1"/>
  <c r="H2314" i="20"/>
  <c r="I2346" i="20"/>
  <c r="J2346" i="20" s="1"/>
  <c r="H2346" i="20"/>
  <c r="I2378" i="20"/>
  <c r="J2378" i="20" s="1"/>
  <c r="H2378" i="20"/>
  <c r="I2410" i="20"/>
  <c r="J2410" i="20" s="1"/>
  <c r="H2410" i="20"/>
  <c r="I2442" i="20"/>
  <c r="J2442" i="20" s="1"/>
  <c r="H2442" i="20"/>
  <c r="I2474" i="20"/>
  <c r="J2474" i="20" s="1"/>
  <c r="H2474" i="20"/>
  <c r="I2506" i="20"/>
  <c r="J2506" i="20" s="1"/>
  <c r="H2506" i="20"/>
  <c r="I2538" i="20"/>
  <c r="J2538" i="20" s="1"/>
  <c r="H2538" i="20"/>
  <c r="I2570" i="20"/>
  <c r="J2570" i="20" s="1"/>
  <c r="H2570" i="20"/>
  <c r="I2602" i="20"/>
  <c r="J2602" i="20" s="1"/>
  <c r="H2602" i="20"/>
  <c r="I2634" i="20"/>
  <c r="J2634" i="20" s="1"/>
  <c r="H2634" i="20"/>
  <c r="I2666" i="20"/>
  <c r="J2666" i="20" s="1"/>
  <c r="H2666" i="20"/>
  <c r="I2698" i="20"/>
  <c r="J2698" i="20" s="1"/>
  <c r="H2698" i="20"/>
  <c r="I2730" i="20"/>
  <c r="J2730" i="20" s="1"/>
  <c r="H2730" i="20"/>
  <c r="H2372" i="20"/>
  <c r="I2372" i="20"/>
  <c r="J2372" i="20" s="1"/>
  <c r="H2500" i="20"/>
  <c r="I2500" i="20"/>
  <c r="J2500" i="20" s="1"/>
  <c r="H2628" i="20"/>
  <c r="I2628" i="20"/>
  <c r="J2628" i="20" s="1"/>
  <c r="I2696" i="20"/>
  <c r="J2696" i="20" s="1"/>
  <c r="H2696" i="20"/>
  <c r="H2572" i="20"/>
  <c r="I2572" i="20"/>
  <c r="J2572" i="20" s="1"/>
  <c r="H2396" i="20"/>
  <c r="I2396" i="20"/>
  <c r="J2396" i="20" s="1"/>
  <c r="H777" i="20"/>
  <c r="I777" i="20"/>
  <c r="J777" i="20" s="1"/>
  <c r="H1033" i="20"/>
  <c r="I1033" i="20"/>
  <c r="J1033" i="20" s="1"/>
  <c r="H2540" i="20"/>
  <c r="I2540" i="20"/>
  <c r="J2540" i="20" s="1"/>
  <c r="H2736" i="20"/>
  <c r="I2736" i="20"/>
  <c r="J2736" i="20" s="1"/>
  <c r="H604" i="20"/>
  <c r="I604" i="20"/>
  <c r="J604" i="20" s="1"/>
  <c r="H700" i="20"/>
  <c r="I700" i="20"/>
  <c r="J700" i="20" s="1"/>
  <c r="H828" i="20"/>
  <c r="I828" i="20"/>
  <c r="J828" i="20" s="1"/>
  <c r="I924" i="20"/>
  <c r="J924" i="20" s="1"/>
  <c r="H924" i="20"/>
  <c r="H1110" i="20"/>
  <c r="I1110" i="20"/>
  <c r="J1110" i="20" s="1"/>
  <c r="H22" i="20"/>
  <c r="I22" i="20"/>
  <c r="J22" i="20" s="1"/>
  <c r="H86" i="20"/>
  <c r="I86" i="20"/>
  <c r="J86" i="20" s="1"/>
  <c r="H182" i="20"/>
  <c r="I182" i="20"/>
  <c r="J182" i="20" s="1"/>
  <c r="I278" i="20"/>
  <c r="J278" i="20" s="1"/>
  <c r="H278" i="20"/>
  <c r="H342" i="20"/>
  <c r="I342" i="20"/>
  <c r="J342" i="20" s="1"/>
  <c r="H438" i="20"/>
  <c r="I438" i="20"/>
  <c r="J438" i="20" s="1"/>
  <c r="I533" i="20"/>
  <c r="J533" i="20" s="1"/>
  <c r="H533" i="20"/>
  <c r="I602" i="20"/>
  <c r="J602" i="20" s="1"/>
  <c r="H602" i="20"/>
  <c r="H698" i="20"/>
  <c r="I698" i="20"/>
  <c r="J698" i="20" s="1"/>
  <c r="H818" i="20"/>
  <c r="I818" i="20"/>
  <c r="J818" i="20" s="1"/>
  <c r="H898" i="20"/>
  <c r="I898" i="20"/>
  <c r="J898" i="20" s="1"/>
  <c r="H1026" i="20"/>
  <c r="I1026" i="20"/>
  <c r="J1026" i="20" s="1"/>
  <c r="H1148" i="20"/>
  <c r="I1148" i="20"/>
  <c r="J1148" i="20" s="1"/>
  <c r="H1228" i="20"/>
  <c r="I1228" i="20"/>
  <c r="J1228" i="20" s="1"/>
  <c r="I1324" i="20"/>
  <c r="J1324" i="20" s="1"/>
  <c r="H1324" i="20"/>
  <c r="H1420" i="20"/>
  <c r="I1420" i="20"/>
  <c r="J1420" i="20" s="1"/>
  <c r="I26" i="20"/>
  <c r="J26" i="20" s="1"/>
  <c r="H26" i="20"/>
  <c r="I122" i="20"/>
  <c r="J122" i="20" s="1"/>
  <c r="H122" i="20"/>
  <c r="I186" i="20"/>
  <c r="J186" i="20" s="1"/>
  <c r="H186" i="20"/>
  <c r="H282" i="20"/>
  <c r="I282" i="20"/>
  <c r="J282" i="20" s="1"/>
  <c r="I378" i="20"/>
  <c r="J378" i="20" s="1"/>
  <c r="H378" i="20"/>
  <c r="H2469" i="20"/>
  <c r="I2469" i="20"/>
  <c r="J2469" i="20" s="1"/>
  <c r="H56" i="20"/>
  <c r="I56" i="20"/>
  <c r="J56" i="20" s="1"/>
  <c r="I120" i="20"/>
  <c r="J120" i="20" s="1"/>
  <c r="H120" i="20"/>
  <c r="H216" i="20"/>
  <c r="I216" i="20"/>
  <c r="J216" i="20" s="1"/>
  <c r="H312" i="20"/>
  <c r="I312" i="20"/>
  <c r="J312" i="20" s="1"/>
  <c r="I376" i="20"/>
  <c r="J376" i="20" s="1"/>
  <c r="H376" i="20"/>
  <c r="I472" i="20"/>
  <c r="J472" i="20" s="1"/>
  <c r="H472" i="20"/>
  <c r="I571" i="20"/>
  <c r="J571" i="20" s="1"/>
  <c r="H571" i="20"/>
  <c r="H635" i="20"/>
  <c r="I635" i="20"/>
  <c r="J635" i="20" s="1"/>
  <c r="H731" i="20"/>
  <c r="I731" i="20"/>
  <c r="J731" i="20" s="1"/>
  <c r="I827" i="20"/>
  <c r="J827" i="20" s="1"/>
  <c r="H827" i="20"/>
  <c r="I891" i="20"/>
  <c r="J891" i="20" s="1"/>
  <c r="H891" i="20"/>
  <c r="I987" i="20"/>
  <c r="J987" i="20" s="1"/>
  <c r="H987" i="20"/>
  <c r="I1083" i="20"/>
  <c r="J1083" i="20" s="1"/>
  <c r="H1083" i="20"/>
  <c r="H1151" i="20"/>
  <c r="I1151" i="20"/>
  <c r="J1151" i="20" s="1"/>
  <c r="I1247" i="20"/>
  <c r="J1247" i="20" s="1"/>
  <c r="H1247" i="20"/>
  <c r="H1311" i="20"/>
  <c r="I1311" i="20"/>
  <c r="J1311" i="20" s="1"/>
  <c r="H1407" i="20"/>
  <c r="I1407" i="20"/>
  <c r="J1407" i="20" s="1"/>
  <c r="H1503" i="20"/>
  <c r="I1503" i="20"/>
  <c r="J1503" i="20" s="1"/>
  <c r="H1599" i="20"/>
  <c r="I1599" i="20"/>
  <c r="J1599" i="20" s="1"/>
  <c r="H1657" i="20"/>
  <c r="I1657" i="20"/>
  <c r="J1657" i="20" s="1"/>
  <c r="H1753" i="20"/>
  <c r="I1753" i="20"/>
  <c r="J1753" i="20" s="1"/>
  <c r="H1849" i="20"/>
  <c r="I1849" i="20"/>
  <c r="J1849" i="20" s="1"/>
  <c r="H1913" i="20"/>
  <c r="I1913" i="20"/>
  <c r="J1913" i="20" s="1"/>
  <c r="I2009" i="20"/>
  <c r="J2009" i="20" s="1"/>
  <c r="H2009" i="20"/>
  <c r="I2105" i="20"/>
  <c r="J2105" i="20" s="1"/>
  <c r="H2105" i="20"/>
  <c r="H2168" i="20"/>
  <c r="I2168" i="20"/>
  <c r="J2168" i="20" s="1"/>
  <c r="H2269" i="20"/>
  <c r="I2269" i="20"/>
  <c r="J2269" i="20" s="1"/>
  <c r="H2349" i="20"/>
  <c r="I2349" i="20"/>
  <c r="J2349" i="20" s="1"/>
  <c r="I450" i="20"/>
  <c r="J450" i="20" s="1"/>
  <c r="H450" i="20"/>
  <c r="I550" i="20"/>
  <c r="J550" i="20" s="1"/>
  <c r="H550" i="20"/>
  <c r="H646" i="20"/>
  <c r="I646" i="20"/>
  <c r="J646" i="20" s="1"/>
  <c r="H710" i="20"/>
  <c r="I710" i="20"/>
  <c r="J710" i="20" s="1"/>
  <c r="H774" i="20"/>
  <c r="I774" i="20"/>
  <c r="J774" i="20" s="1"/>
  <c r="H806" i="20"/>
  <c r="I806" i="20"/>
  <c r="J806" i="20" s="1"/>
  <c r="H870" i="20"/>
  <c r="I870" i="20"/>
  <c r="J870" i="20" s="1"/>
  <c r="H902" i="20"/>
  <c r="I902" i="20"/>
  <c r="J902" i="20" s="1"/>
  <c r="H934" i="20"/>
  <c r="I934" i="20"/>
  <c r="J934" i="20" s="1"/>
  <c r="H966" i="20"/>
  <c r="I966" i="20"/>
  <c r="J966" i="20" s="1"/>
  <c r="H998" i="20"/>
  <c r="I998" i="20"/>
  <c r="J998" i="20" s="1"/>
  <c r="H1030" i="20"/>
  <c r="I1030" i="20"/>
  <c r="J1030" i="20" s="1"/>
  <c r="H1064" i="20"/>
  <c r="I1064" i="20"/>
  <c r="J1064" i="20" s="1"/>
  <c r="H1087" i="20"/>
  <c r="I1087" i="20"/>
  <c r="J1087" i="20" s="1"/>
  <c r="I1120" i="20"/>
  <c r="J1120" i="20" s="1"/>
  <c r="H1120" i="20"/>
  <c r="H1152" i="20"/>
  <c r="I1152" i="20"/>
  <c r="J1152" i="20" s="1"/>
  <c r="I1184" i="20"/>
  <c r="J1184" i="20" s="1"/>
  <c r="H1184" i="20"/>
  <c r="H1216" i="20"/>
  <c r="I1216" i="20"/>
  <c r="J1216" i="20" s="1"/>
  <c r="H1248" i="20"/>
  <c r="I1248" i="20"/>
  <c r="J1248" i="20" s="1"/>
  <c r="H1280" i="20"/>
  <c r="I1280" i="20"/>
  <c r="J1280" i="20" s="1"/>
  <c r="H1312" i="20"/>
  <c r="I1312" i="20"/>
  <c r="J1312" i="20" s="1"/>
  <c r="I1344" i="20"/>
  <c r="J1344" i="20" s="1"/>
  <c r="H1344" i="20"/>
  <c r="I1376" i="20"/>
  <c r="J1376" i="20" s="1"/>
  <c r="H1376" i="20"/>
  <c r="H1408" i="20"/>
  <c r="I1408" i="20"/>
  <c r="J1408" i="20" s="1"/>
  <c r="I1440" i="20"/>
  <c r="J1440" i="20" s="1"/>
  <c r="H1440" i="20"/>
  <c r="H1472" i="20"/>
  <c r="I1472" i="20"/>
  <c r="J1472" i="20" s="1"/>
  <c r="I1504" i="20"/>
  <c r="J1504" i="20" s="1"/>
  <c r="H1504" i="20"/>
  <c r="H1536" i="20"/>
  <c r="I1536" i="20"/>
  <c r="J1536" i="20" s="1"/>
  <c r="I1568" i="20"/>
  <c r="J1568" i="20" s="1"/>
  <c r="H1568" i="20"/>
  <c r="H1600" i="20"/>
  <c r="I1600" i="20"/>
  <c r="J1600" i="20" s="1"/>
  <c r="H1634" i="20"/>
  <c r="I1634" i="20"/>
  <c r="J1634" i="20" s="1"/>
  <c r="H1668" i="20"/>
  <c r="I1668" i="20"/>
  <c r="J1668" i="20" s="1"/>
  <c r="H1700" i="20"/>
  <c r="I1700" i="20"/>
  <c r="J1700" i="20" s="1"/>
  <c r="H1732" i="20"/>
  <c r="I1732" i="20"/>
  <c r="J1732" i="20" s="1"/>
  <c r="H1764" i="20"/>
  <c r="I1764" i="20"/>
  <c r="J1764" i="20" s="1"/>
  <c r="H1796" i="20"/>
  <c r="I1796" i="20"/>
  <c r="J1796" i="20" s="1"/>
  <c r="H1828" i="20"/>
  <c r="I1828" i="20"/>
  <c r="J1828" i="20" s="1"/>
  <c r="H1860" i="20"/>
  <c r="I1860" i="20"/>
  <c r="J1860" i="20" s="1"/>
  <c r="H1892" i="20"/>
  <c r="I1892" i="20"/>
  <c r="J1892" i="20" s="1"/>
  <c r="H1924" i="20"/>
  <c r="I1924" i="20"/>
  <c r="J1924" i="20" s="1"/>
  <c r="H1956" i="20"/>
  <c r="I1956" i="20"/>
  <c r="J1956" i="20" s="1"/>
  <c r="H1988" i="20"/>
  <c r="I1988" i="20"/>
  <c r="J1988" i="20" s="1"/>
  <c r="H2020" i="20"/>
  <c r="I2020" i="20"/>
  <c r="J2020" i="20" s="1"/>
  <c r="H2052" i="20"/>
  <c r="I2052" i="20"/>
  <c r="J2052" i="20" s="1"/>
  <c r="H2084" i="20"/>
  <c r="I2084" i="20"/>
  <c r="J2084" i="20" s="1"/>
  <c r="H2116" i="20"/>
  <c r="I2116" i="20"/>
  <c r="J2116" i="20" s="1"/>
  <c r="H2148" i="20"/>
  <c r="I2148" i="20"/>
  <c r="J2148" i="20" s="1"/>
  <c r="I2183" i="20"/>
  <c r="J2183" i="20" s="1"/>
  <c r="H2183" i="20"/>
  <c r="H2215" i="20"/>
  <c r="I2215" i="20"/>
  <c r="J2215" i="20" s="1"/>
  <c r="I2247" i="20"/>
  <c r="J2247" i="20" s="1"/>
  <c r="H2247" i="20"/>
  <c r="H2279" i="20"/>
  <c r="I2279" i="20"/>
  <c r="J2279" i="20" s="1"/>
  <c r="I2311" i="20"/>
  <c r="J2311" i="20" s="1"/>
  <c r="H2311" i="20"/>
  <c r="I2343" i="20"/>
  <c r="J2343" i="20" s="1"/>
  <c r="H2343" i="20"/>
  <c r="I2375" i="20"/>
  <c r="J2375" i="20" s="1"/>
  <c r="H2375" i="20"/>
  <c r="I2407" i="20"/>
  <c r="J2407" i="20" s="1"/>
  <c r="H2407" i="20"/>
  <c r="H2439" i="20"/>
  <c r="I2439" i="20"/>
  <c r="J2439" i="20" s="1"/>
  <c r="H2471" i="20"/>
  <c r="I2471" i="20"/>
  <c r="J2471" i="20" s="1"/>
  <c r="H2503" i="20"/>
  <c r="I2503" i="20"/>
  <c r="J2503" i="20" s="1"/>
  <c r="H2535" i="20"/>
  <c r="I2535" i="20"/>
  <c r="J2535" i="20" s="1"/>
  <c r="H2567" i="20"/>
  <c r="I2567" i="20"/>
  <c r="J2567" i="20" s="1"/>
  <c r="H2599" i="20"/>
  <c r="I2599" i="20"/>
  <c r="J2599" i="20" s="1"/>
  <c r="H2631" i="20"/>
  <c r="I2631" i="20"/>
  <c r="J2631" i="20" s="1"/>
  <c r="H2663" i="20"/>
  <c r="I2663" i="20"/>
  <c r="J2663" i="20" s="1"/>
  <c r="H2695" i="20"/>
  <c r="I2695" i="20"/>
  <c r="J2695" i="20" s="1"/>
  <c r="H2727" i="20"/>
  <c r="I2727" i="20"/>
  <c r="J2727" i="20" s="1"/>
  <c r="H2421" i="20"/>
  <c r="I2421" i="20"/>
  <c r="J2421" i="20" s="1"/>
  <c r="H2677" i="20"/>
  <c r="I2677" i="20"/>
  <c r="J2677" i="20" s="1"/>
  <c r="H12" i="20"/>
  <c r="I12" i="20"/>
  <c r="J12" i="20" s="1"/>
  <c r="H44" i="20"/>
  <c r="I44" i="20"/>
  <c r="J44" i="20" s="1"/>
  <c r="H76" i="20"/>
  <c r="I76" i="20"/>
  <c r="J76" i="20" s="1"/>
  <c r="H108" i="20"/>
  <c r="I108" i="20"/>
  <c r="J108" i="20" s="1"/>
  <c r="H140" i="20"/>
  <c r="I140" i="20"/>
  <c r="J140" i="20" s="1"/>
  <c r="H172" i="20"/>
  <c r="I172" i="20"/>
  <c r="J172" i="20" s="1"/>
  <c r="H204" i="20"/>
  <c r="I204" i="20"/>
  <c r="J204" i="20" s="1"/>
  <c r="I236" i="20"/>
  <c r="J236" i="20" s="1"/>
  <c r="H236" i="20"/>
  <c r="I268" i="20"/>
  <c r="J268" i="20" s="1"/>
  <c r="H268" i="20"/>
  <c r="H300" i="20"/>
  <c r="I300" i="20"/>
  <c r="J300" i="20" s="1"/>
  <c r="H332" i="20"/>
  <c r="I332" i="20"/>
  <c r="J332" i="20" s="1"/>
  <c r="H364" i="20"/>
  <c r="I364" i="20"/>
  <c r="J364" i="20" s="1"/>
  <c r="H396" i="20"/>
  <c r="I396" i="20"/>
  <c r="J396" i="20" s="1"/>
  <c r="H428" i="20"/>
  <c r="I428" i="20"/>
  <c r="J428" i="20" s="1"/>
  <c r="I460" i="20"/>
  <c r="J460" i="20" s="1"/>
  <c r="H460" i="20"/>
  <c r="I492" i="20"/>
  <c r="J492" i="20" s="1"/>
  <c r="H492" i="20"/>
  <c r="I531" i="20"/>
  <c r="J531" i="20" s="1"/>
  <c r="H531" i="20"/>
  <c r="H560" i="20"/>
  <c r="I560" i="20"/>
  <c r="J560" i="20" s="1"/>
  <c r="H592" i="20"/>
  <c r="I592" i="20"/>
  <c r="J592" i="20" s="1"/>
  <c r="H624" i="20"/>
  <c r="I624" i="20"/>
  <c r="J624" i="20" s="1"/>
  <c r="H656" i="20"/>
  <c r="I656" i="20"/>
  <c r="J656" i="20" s="1"/>
  <c r="H688" i="20"/>
  <c r="I688" i="20"/>
  <c r="J688" i="20" s="1"/>
  <c r="H720" i="20"/>
  <c r="I720" i="20"/>
  <c r="J720" i="20" s="1"/>
  <c r="H752" i="20"/>
  <c r="I752" i="20"/>
  <c r="J752" i="20" s="1"/>
  <c r="I784" i="20"/>
  <c r="J784" i="20" s="1"/>
  <c r="H784" i="20"/>
  <c r="H816" i="20"/>
  <c r="I816" i="20"/>
  <c r="J816" i="20" s="1"/>
  <c r="I848" i="20"/>
  <c r="J848" i="20" s="1"/>
  <c r="H848" i="20"/>
  <c r="H880" i="20"/>
  <c r="I880" i="20"/>
  <c r="J880" i="20" s="1"/>
  <c r="I912" i="20"/>
  <c r="J912" i="20" s="1"/>
  <c r="H912" i="20"/>
  <c r="H944" i="20"/>
  <c r="I944" i="20"/>
  <c r="J944" i="20" s="1"/>
  <c r="I976" i="20"/>
  <c r="J976" i="20" s="1"/>
  <c r="H976" i="20"/>
  <c r="I1008" i="20"/>
  <c r="J1008" i="20" s="1"/>
  <c r="H1008" i="20"/>
  <c r="I1040" i="20"/>
  <c r="J1040" i="20" s="1"/>
  <c r="H1040" i="20"/>
  <c r="H1066" i="20"/>
  <c r="I1066" i="20"/>
  <c r="J1066" i="20" s="1"/>
  <c r="H1098" i="20"/>
  <c r="I1098" i="20"/>
  <c r="J1098" i="20" s="1"/>
  <c r="I1130" i="20"/>
  <c r="J1130" i="20" s="1"/>
  <c r="H1130" i="20"/>
  <c r="H1162" i="20"/>
  <c r="I1162" i="20"/>
  <c r="J1162" i="20" s="1"/>
  <c r="H1194" i="20"/>
  <c r="I1194" i="20"/>
  <c r="J1194" i="20" s="1"/>
  <c r="H1226" i="20"/>
  <c r="I1226" i="20"/>
  <c r="J1226" i="20" s="1"/>
  <c r="H1258" i="20"/>
  <c r="I1258" i="20"/>
  <c r="J1258" i="20" s="1"/>
  <c r="H1290" i="20"/>
  <c r="I1290" i="20"/>
  <c r="J1290" i="20" s="1"/>
  <c r="H1322" i="20"/>
  <c r="I1322" i="20"/>
  <c r="J1322" i="20" s="1"/>
  <c r="H1354" i="20"/>
  <c r="I1354" i="20"/>
  <c r="J1354" i="20" s="1"/>
  <c r="H1386" i="20"/>
  <c r="I1386" i="20"/>
  <c r="J1386" i="20" s="1"/>
  <c r="H1418" i="20"/>
  <c r="I1418" i="20"/>
  <c r="J1418" i="20" s="1"/>
  <c r="H1450" i="20"/>
  <c r="I1450" i="20"/>
  <c r="J1450" i="20" s="1"/>
  <c r="I1482" i="20"/>
  <c r="J1482" i="20" s="1"/>
  <c r="H1482" i="20"/>
  <c r="H1514" i="20"/>
  <c r="I1514" i="20"/>
  <c r="J1514" i="20" s="1"/>
  <c r="H1546" i="20"/>
  <c r="I1546" i="20"/>
  <c r="J1546" i="20" s="1"/>
  <c r="H1578" i="20"/>
  <c r="I1578" i="20"/>
  <c r="J1578" i="20" s="1"/>
  <c r="H1613" i="20"/>
  <c r="I1613" i="20"/>
  <c r="J1613" i="20" s="1"/>
  <c r="H1645" i="20"/>
  <c r="I1645" i="20"/>
  <c r="J1645" i="20" s="1"/>
  <c r="I1677" i="20"/>
  <c r="J1677" i="20" s="1"/>
  <c r="H1677" i="20"/>
  <c r="H1709" i="20"/>
  <c r="I1709" i="20"/>
  <c r="J1709" i="20" s="1"/>
  <c r="H1741" i="20"/>
  <c r="I1741" i="20"/>
  <c r="J1741" i="20" s="1"/>
  <c r="I1773" i="20"/>
  <c r="J1773" i="20" s="1"/>
  <c r="H1773" i="20"/>
  <c r="H1805" i="20"/>
  <c r="I1805" i="20"/>
  <c r="J1805" i="20" s="1"/>
  <c r="H1837" i="20"/>
  <c r="I1837" i="20"/>
  <c r="J1837" i="20" s="1"/>
  <c r="H1869" i="20"/>
  <c r="I1869" i="20"/>
  <c r="J1869" i="20" s="1"/>
  <c r="H1901" i="20"/>
  <c r="I1901" i="20"/>
  <c r="J1901" i="20" s="1"/>
  <c r="I1933" i="20"/>
  <c r="J1933" i="20" s="1"/>
  <c r="H1933" i="20"/>
  <c r="H1965" i="20"/>
  <c r="I1965" i="20"/>
  <c r="J1965" i="20" s="1"/>
  <c r="I1997" i="20"/>
  <c r="J1997" i="20" s="1"/>
  <c r="H1997" i="20"/>
  <c r="H2029" i="20"/>
  <c r="I2029" i="20"/>
  <c r="J2029" i="20" s="1"/>
  <c r="I2061" i="20"/>
  <c r="J2061" i="20" s="1"/>
  <c r="H2061" i="20"/>
  <c r="I2093" i="20"/>
  <c r="J2093" i="20" s="1"/>
  <c r="H2093" i="20"/>
  <c r="H2125" i="20"/>
  <c r="I2125" i="20"/>
  <c r="J2125" i="20" s="1"/>
  <c r="H2163" i="20"/>
  <c r="I2163" i="20"/>
  <c r="J2163" i="20" s="1"/>
  <c r="I2193" i="20"/>
  <c r="J2193" i="20" s="1"/>
  <c r="H2193" i="20"/>
  <c r="I2225" i="20"/>
  <c r="J2225" i="20" s="1"/>
  <c r="H2225" i="20"/>
  <c r="I2257" i="20"/>
  <c r="J2257" i="20" s="1"/>
  <c r="H2257" i="20"/>
  <c r="I2289" i="20"/>
  <c r="J2289" i="20" s="1"/>
  <c r="H2289" i="20"/>
  <c r="I2321" i="20"/>
  <c r="J2321" i="20" s="1"/>
  <c r="H2321" i="20"/>
  <c r="I2353" i="20"/>
  <c r="J2353" i="20" s="1"/>
  <c r="H2353" i="20"/>
  <c r="I2385" i="20"/>
  <c r="J2385" i="20" s="1"/>
  <c r="H2385" i="20"/>
  <c r="I2417" i="20"/>
  <c r="J2417" i="20" s="1"/>
  <c r="H2417" i="20"/>
  <c r="I2449" i="20"/>
  <c r="J2449" i="20" s="1"/>
  <c r="H2449" i="20"/>
  <c r="I2481" i="20"/>
  <c r="J2481" i="20" s="1"/>
  <c r="H2481" i="20"/>
  <c r="I2513" i="20"/>
  <c r="J2513" i="20" s="1"/>
  <c r="H2513" i="20"/>
  <c r="I2545" i="20"/>
  <c r="J2545" i="20" s="1"/>
  <c r="H2545" i="20"/>
  <c r="I2577" i="20"/>
  <c r="J2577" i="20" s="1"/>
  <c r="H2577" i="20"/>
  <c r="I2609" i="20"/>
  <c r="J2609" i="20" s="1"/>
  <c r="H2609" i="20"/>
  <c r="I2641" i="20"/>
  <c r="J2641" i="20" s="1"/>
  <c r="H2641" i="20"/>
  <c r="I2673" i="20"/>
  <c r="J2673" i="20" s="1"/>
  <c r="H2673" i="20"/>
  <c r="H2525" i="20"/>
  <c r="I2525" i="20"/>
  <c r="J2525" i="20" s="1"/>
  <c r="I2729" i="20"/>
  <c r="J2729" i="20" s="1"/>
  <c r="H2729" i="20"/>
  <c r="H1461" i="20"/>
  <c r="I1461" i="20"/>
  <c r="J1461" i="20" s="1"/>
  <c r="H1493" i="20"/>
  <c r="I1493" i="20"/>
  <c r="J1493" i="20" s="1"/>
  <c r="H1525" i="20"/>
  <c r="I1525" i="20"/>
  <c r="J1525" i="20" s="1"/>
  <c r="H1557" i="20"/>
  <c r="I1557" i="20"/>
  <c r="J1557" i="20" s="1"/>
  <c r="H1589" i="20"/>
  <c r="I1589" i="20"/>
  <c r="J1589" i="20" s="1"/>
  <c r="I1616" i="20"/>
  <c r="J1616" i="20" s="1"/>
  <c r="H1616" i="20"/>
  <c r="H1647" i="20"/>
  <c r="I1647" i="20"/>
  <c r="J1647" i="20" s="1"/>
  <c r="H1679" i="20"/>
  <c r="I1679" i="20"/>
  <c r="J1679" i="20" s="1"/>
  <c r="H1711" i="20"/>
  <c r="I1711" i="20"/>
  <c r="J1711" i="20" s="1"/>
  <c r="I1743" i="20"/>
  <c r="J1743" i="20" s="1"/>
  <c r="H1743" i="20"/>
  <c r="H1775" i="20"/>
  <c r="I1775" i="20"/>
  <c r="J1775" i="20" s="1"/>
  <c r="I1807" i="20"/>
  <c r="J1807" i="20" s="1"/>
  <c r="H1807" i="20"/>
  <c r="H1839" i="20"/>
  <c r="I1839" i="20"/>
  <c r="J1839" i="20" s="1"/>
  <c r="I1871" i="20"/>
  <c r="J1871" i="20" s="1"/>
  <c r="H1871" i="20"/>
  <c r="H1903" i="20"/>
  <c r="I1903" i="20"/>
  <c r="J1903" i="20" s="1"/>
  <c r="I1935" i="20"/>
  <c r="J1935" i="20" s="1"/>
  <c r="H1935" i="20"/>
  <c r="H1967" i="20"/>
  <c r="I1967" i="20"/>
  <c r="J1967" i="20" s="1"/>
  <c r="H1999" i="20"/>
  <c r="I1999" i="20"/>
  <c r="J1999" i="20" s="1"/>
  <c r="H2031" i="20"/>
  <c r="I2031" i="20"/>
  <c r="J2031" i="20" s="1"/>
  <c r="H2063" i="20"/>
  <c r="I2063" i="20"/>
  <c r="J2063" i="20" s="1"/>
  <c r="H2095" i="20"/>
  <c r="I2095" i="20"/>
  <c r="J2095" i="20" s="1"/>
  <c r="H2127" i="20"/>
  <c r="I2127" i="20"/>
  <c r="J2127" i="20" s="1"/>
  <c r="H2166" i="20"/>
  <c r="I2166" i="20"/>
  <c r="J2166" i="20" s="1"/>
  <c r="I2195" i="20"/>
  <c r="J2195" i="20" s="1"/>
  <c r="H2195" i="20"/>
  <c r="H2227" i="20"/>
  <c r="I2227" i="20"/>
  <c r="J2227" i="20" s="1"/>
  <c r="I2259" i="20"/>
  <c r="J2259" i="20" s="1"/>
  <c r="H2259" i="20"/>
  <c r="H2291" i="20"/>
  <c r="I2291" i="20"/>
  <c r="J2291" i="20" s="1"/>
  <c r="H2323" i="20"/>
  <c r="I2323" i="20"/>
  <c r="J2323" i="20" s="1"/>
  <c r="H2355" i="20"/>
  <c r="I2355" i="20"/>
  <c r="J2355" i="20" s="1"/>
  <c r="H2387" i="20"/>
  <c r="I2387" i="20"/>
  <c r="J2387" i="20" s="1"/>
  <c r="H2419" i="20"/>
  <c r="I2419" i="20"/>
  <c r="J2419" i="20" s="1"/>
  <c r="I2451" i="20"/>
  <c r="J2451" i="20" s="1"/>
  <c r="H2451" i="20"/>
  <c r="I2483" i="20"/>
  <c r="J2483" i="20" s="1"/>
  <c r="H2483" i="20"/>
  <c r="I2515" i="20"/>
  <c r="J2515" i="20" s="1"/>
  <c r="H2515" i="20"/>
  <c r="I2547" i="20"/>
  <c r="J2547" i="20" s="1"/>
  <c r="H2547" i="20"/>
  <c r="I2579" i="20"/>
  <c r="J2579" i="20" s="1"/>
  <c r="H2579" i="20"/>
  <c r="H2611" i="20"/>
  <c r="I2611" i="20"/>
  <c r="J2611" i="20" s="1"/>
  <c r="H2643" i="20"/>
  <c r="I2643" i="20"/>
  <c r="J2643" i="20" s="1"/>
  <c r="H2675" i="20"/>
  <c r="I2675" i="20"/>
  <c r="J2675" i="20" s="1"/>
  <c r="H2707" i="20"/>
  <c r="I2707" i="20"/>
  <c r="J2707" i="20" s="1"/>
  <c r="I2739" i="20"/>
  <c r="J2739" i="20" s="1"/>
  <c r="H2739" i="20"/>
  <c r="H2388" i="20"/>
  <c r="I2388" i="20"/>
  <c r="J2388" i="20" s="1"/>
  <c r="H2516" i="20"/>
  <c r="I2516" i="20"/>
  <c r="J2516" i="20" s="1"/>
  <c r="H2644" i="20"/>
  <c r="I2644" i="20"/>
  <c r="J2644" i="20" s="1"/>
  <c r="I2728" i="20"/>
  <c r="J2728" i="20" s="1"/>
  <c r="H2728" i="20"/>
  <c r="H2620" i="20"/>
  <c r="I2620" i="20"/>
  <c r="J2620" i="20" s="1"/>
  <c r="H2460" i="20"/>
  <c r="I2460" i="20"/>
  <c r="J2460" i="20" s="1"/>
  <c r="H809" i="20"/>
  <c r="I809" i="20"/>
  <c r="J809" i="20" s="1"/>
  <c r="I1108" i="20"/>
  <c r="J1108" i="20" s="1"/>
  <c r="H1108" i="20"/>
  <c r="H2588" i="20"/>
  <c r="I2588" i="20"/>
  <c r="J2588" i="20" s="1"/>
  <c r="H572" i="20"/>
  <c r="I572" i="20"/>
  <c r="J572" i="20" s="1"/>
  <c r="H668" i="20"/>
  <c r="I668" i="20"/>
  <c r="J668" i="20" s="1"/>
  <c r="H732" i="20"/>
  <c r="I732" i="20"/>
  <c r="J732" i="20" s="1"/>
  <c r="H796" i="20"/>
  <c r="I796" i="20"/>
  <c r="J796" i="20" s="1"/>
  <c r="H892" i="20"/>
  <c r="I892" i="20"/>
  <c r="J892" i="20" s="1"/>
  <c r="H956" i="20"/>
  <c r="I956" i="20"/>
  <c r="J956" i="20" s="1"/>
  <c r="H1020" i="20"/>
  <c r="I1020" i="20"/>
  <c r="J1020" i="20" s="1"/>
  <c r="I1085" i="20"/>
  <c r="J1085" i="20" s="1"/>
  <c r="H1085" i="20"/>
  <c r="I938" i="20"/>
  <c r="J938" i="20" s="1"/>
  <c r="H938" i="20"/>
  <c r="H54" i="20"/>
  <c r="I54" i="20"/>
  <c r="J54" i="20" s="1"/>
  <c r="H118" i="20"/>
  <c r="I118" i="20"/>
  <c r="J118" i="20" s="1"/>
  <c r="H150" i="20"/>
  <c r="I150" i="20"/>
  <c r="J150" i="20" s="1"/>
  <c r="H214" i="20"/>
  <c r="I214" i="20"/>
  <c r="J214" i="20" s="1"/>
  <c r="H246" i="20"/>
  <c r="I246" i="20"/>
  <c r="J246" i="20" s="1"/>
  <c r="H310" i="20"/>
  <c r="I310" i="20"/>
  <c r="J310" i="20" s="1"/>
  <c r="H374" i="20"/>
  <c r="I374" i="20"/>
  <c r="J374" i="20" s="1"/>
  <c r="H406" i="20"/>
  <c r="I406" i="20"/>
  <c r="J406" i="20" s="1"/>
  <c r="H470" i="20"/>
  <c r="I470" i="20"/>
  <c r="J470" i="20" s="1"/>
  <c r="H502" i="20"/>
  <c r="I502" i="20"/>
  <c r="J502" i="20" s="1"/>
  <c r="I570" i="20"/>
  <c r="J570" i="20" s="1"/>
  <c r="H570" i="20"/>
  <c r="I634" i="20"/>
  <c r="J634" i="20" s="1"/>
  <c r="H634" i="20"/>
  <c r="H666" i="20"/>
  <c r="I666" i="20"/>
  <c r="J666" i="20" s="1"/>
  <c r="H730" i="20"/>
  <c r="I730" i="20"/>
  <c r="J730" i="20" s="1"/>
  <c r="H770" i="20"/>
  <c r="I770" i="20"/>
  <c r="J770" i="20" s="1"/>
  <c r="H858" i="20"/>
  <c r="I858" i="20"/>
  <c r="J858" i="20" s="1"/>
  <c r="H946" i="20"/>
  <c r="I946" i="20"/>
  <c r="J946" i="20" s="1"/>
  <c r="H986" i="20"/>
  <c r="I986" i="20"/>
  <c r="J986" i="20" s="1"/>
  <c r="H1068" i="20"/>
  <c r="I1068" i="20"/>
  <c r="J1068" i="20" s="1"/>
  <c r="H1100" i="20"/>
  <c r="I1100" i="20"/>
  <c r="J1100" i="20" s="1"/>
  <c r="H1188" i="20"/>
  <c r="I1188" i="20"/>
  <c r="J1188" i="20" s="1"/>
  <c r="I1260" i="20"/>
  <c r="J1260" i="20" s="1"/>
  <c r="H1260" i="20"/>
  <c r="H1292" i="20"/>
  <c r="I1292" i="20"/>
  <c r="J1292" i="20" s="1"/>
  <c r="H1356" i="20"/>
  <c r="I1356" i="20"/>
  <c r="J1356" i="20" s="1"/>
  <c r="H1388" i="20"/>
  <c r="I1388" i="20"/>
  <c r="J1388" i="20" s="1"/>
  <c r="H874" i="20"/>
  <c r="I874" i="20"/>
  <c r="J874" i="20" s="1"/>
  <c r="I58" i="20"/>
  <c r="J58" i="20" s="1"/>
  <c r="H58" i="20"/>
  <c r="I90" i="20"/>
  <c r="J90" i="20" s="1"/>
  <c r="H90" i="20"/>
  <c r="I154" i="20"/>
  <c r="J154" i="20" s="1"/>
  <c r="H154" i="20"/>
  <c r="H218" i="20"/>
  <c r="I218" i="20"/>
  <c r="J218" i="20" s="1"/>
  <c r="H250" i="20"/>
  <c r="I250" i="20"/>
  <c r="J250" i="20" s="1"/>
  <c r="I314" i="20"/>
  <c r="J314" i="20" s="1"/>
  <c r="H314" i="20"/>
  <c r="H346" i="20"/>
  <c r="I346" i="20"/>
  <c r="J346" i="20" s="1"/>
  <c r="H410" i="20"/>
  <c r="I410" i="20"/>
  <c r="J410" i="20" s="1"/>
  <c r="H442" i="20"/>
  <c r="I442" i="20"/>
  <c r="J442" i="20" s="1"/>
  <c r="H2701" i="20"/>
  <c r="I2701" i="20"/>
  <c r="J2701" i="20" s="1"/>
  <c r="H24" i="20"/>
  <c r="I24" i="20"/>
  <c r="J24" i="20" s="1"/>
  <c r="I88" i="20"/>
  <c r="J88" i="20" s="1"/>
  <c r="H88" i="20"/>
  <c r="I152" i="20"/>
  <c r="J152" i="20" s="1"/>
  <c r="H152" i="20"/>
  <c r="H184" i="20"/>
  <c r="I184" i="20"/>
  <c r="J184" i="20" s="1"/>
  <c r="I248" i="20"/>
  <c r="J248" i="20" s="1"/>
  <c r="H248" i="20"/>
  <c r="I280" i="20"/>
  <c r="J280" i="20" s="1"/>
  <c r="H280" i="20"/>
  <c r="I344" i="20"/>
  <c r="J344" i="20" s="1"/>
  <c r="H344" i="20"/>
  <c r="H408" i="20"/>
  <c r="I408" i="20"/>
  <c r="J408" i="20" s="1"/>
  <c r="I440" i="20"/>
  <c r="J440" i="20" s="1"/>
  <c r="H440" i="20"/>
  <c r="H504" i="20"/>
  <c r="I504" i="20"/>
  <c r="J504" i="20" s="1"/>
  <c r="H536" i="20"/>
  <c r="I536" i="20"/>
  <c r="J536" i="20" s="1"/>
  <c r="H603" i="20"/>
  <c r="I603" i="20"/>
  <c r="J603" i="20" s="1"/>
  <c r="H667" i="20"/>
  <c r="I667" i="20"/>
  <c r="J667" i="20" s="1"/>
  <c r="H699" i="20"/>
  <c r="I699" i="20"/>
  <c r="J699" i="20" s="1"/>
  <c r="I763" i="20"/>
  <c r="J763" i="20" s="1"/>
  <c r="H763" i="20"/>
  <c r="I795" i="20"/>
  <c r="J795" i="20" s="1"/>
  <c r="H795" i="20"/>
  <c r="I859" i="20"/>
  <c r="J859" i="20" s="1"/>
  <c r="H859" i="20"/>
  <c r="I923" i="20"/>
  <c r="J923" i="20" s="1"/>
  <c r="H923" i="20"/>
  <c r="I955" i="20"/>
  <c r="J955" i="20" s="1"/>
  <c r="H955" i="20"/>
  <c r="I1019" i="20"/>
  <c r="J1019" i="20" s="1"/>
  <c r="H1019" i="20"/>
  <c r="I1051" i="20"/>
  <c r="J1051" i="20" s="1"/>
  <c r="H1051" i="20"/>
  <c r="H1119" i="20"/>
  <c r="I1119" i="20"/>
  <c r="J1119" i="20" s="1"/>
  <c r="H1183" i="20"/>
  <c r="I1183" i="20"/>
  <c r="J1183" i="20" s="1"/>
  <c r="H1215" i="20"/>
  <c r="I1215" i="20"/>
  <c r="J1215" i="20" s="1"/>
  <c r="I1279" i="20"/>
  <c r="J1279" i="20" s="1"/>
  <c r="H1279" i="20"/>
  <c r="I1343" i="20"/>
  <c r="J1343" i="20" s="1"/>
  <c r="H1343" i="20"/>
  <c r="H1375" i="20"/>
  <c r="I1375" i="20"/>
  <c r="J1375" i="20" s="1"/>
  <c r="I1439" i="20"/>
  <c r="J1439" i="20" s="1"/>
  <c r="H1439" i="20"/>
  <c r="H1471" i="20"/>
  <c r="I1471" i="20"/>
  <c r="J1471" i="20" s="1"/>
  <c r="H1535" i="20"/>
  <c r="I1535" i="20"/>
  <c r="J1535" i="20" s="1"/>
  <c r="I1567" i="20"/>
  <c r="J1567" i="20" s="1"/>
  <c r="H1567" i="20"/>
  <c r="H1633" i="20"/>
  <c r="I1633" i="20"/>
  <c r="J1633" i="20" s="1"/>
  <c r="I1689" i="20"/>
  <c r="J1689" i="20" s="1"/>
  <c r="H1689" i="20"/>
  <c r="H1721" i="20"/>
  <c r="I1721" i="20"/>
  <c r="J1721" i="20" s="1"/>
  <c r="H1785" i="20"/>
  <c r="I1785" i="20"/>
  <c r="J1785" i="20" s="1"/>
  <c r="H1817" i="20"/>
  <c r="I1817" i="20"/>
  <c r="J1817" i="20" s="1"/>
  <c r="H1881" i="20"/>
  <c r="I1881" i="20"/>
  <c r="J1881" i="20" s="1"/>
  <c r="H1945" i="20"/>
  <c r="I1945" i="20"/>
  <c r="J1945" i="20" s="1"/>
  <c r="I1977" i="20"/>
  <c r="J1977" i="20" s="1"/>
  <c r="H1977" i="20"/>
  <c r="I2041" i="20"/>
  <c r="J2041" i="20" s="1"/>
  <c r="H2041" i="20"/>
  <c r="I2073" i="20"/>
  <c r="J2073" i="20" s="1"/>
  <c r="H2073" i="20"/>
  <c r="I2137" i="20"/>
  <c r="J2137" i="20" s="1"/>
  <c r="H2137" i="20"/>
  <c r="H2205" i="20"/>
  <c r="I2205" i="20"/>
  <c r="J2205" i="20" s="1"/>
  <c r="H2237" i="20"/>
  <c r="I2237" i="20"/>
  <c r="J2237" i="20" s="1"/>
  <c r="H2301" i="20"/>
  <c r="I2301" i="20"/>
  <c r="J2301" i="20" s="1"/>
  <c r="H2605" i="20"/>
  <c r="I2605" i="20"/>
  <c r="J2605" i="20" s="1"/>
  <c r="H482" i="20"/>
  <c r="I482" i="20"/>
  <c r="J482" i="20" s="1"/>
  <c r="I514" i="20"/>
  <c r="J514" i="20" s="1"/>
  <c r="H514" i="20"/>
  <c r="H582" i="20"/>
  <c r="I582" i="20"/>
  <c r="J582" i="20" s="1"/>
  <c r="H614" i="20"/>
  <c r="I614" i="20"/>
  <c r="J614" i="20" s="1"/>
  <c r="H678" i="20"/>
  <c r="I678" i="20"/>
  <c r="J678" i="20" s="1"/>
  <c r="H742" i="20"/>
  <c r="I742" i="20"/>
  <c r="J742" i="20" s="1"/>
  <c r="H838" i="20"/>
  <c r="I838" i="20"/>
  <c r="J838" i="20" s="1"/>
  <c r="H1070" i="20"/>
  <c r="I1070" i="20"/>
  <c r="J1070" i="20" s="1"/>
  <c r="I31" i="20"/>
  <c r="J31" i="20" s="1"/>
  <c r="H31" i="20"/>
  <c r="I63" i="20"/>
  <c r="J63" i="20" s="1"/>
  <c r="H63" i="20"/>
  <c r="H95" i="20"/>
  <c r="I95" i="20"/>
  <c r="J95" i="20" s="1"/>
  <c r="I127" i="20"/>
  <c r="J127" i="20" s="1"/>
  <c r="H127" i="20"/>
  <c r="H159" i="20"/>
  <c r="I159" i="20"/>
  <c r="J159" i="20" s="1"/>
  <c r="I191" i="20"/>
  <c r="J191" i="20" s="1"/>
  <c r="H191" i="20"/>
  <c r="I223" i="20"/>
  <c r="J223" i="20" s="1"/>
  <c r="H223" i="20"/>
  <c r="H255" i="20"/>
  <c r="I255" i="20"/>
  <c r="J255" i="20" s="1"/>
  <c r="H287" i="20"/>
  <c r="I287" i="20"/>
  <c r="J287" i="20" s="1"/>
  <c r="H319" i="20"/>
  <c r="I319" i="20"/>
  <c r="J319" i="20" s="1"/>
  <c r="H351" i="20"/>
  <c r="I351" i="20"/>
  <c r="J351" i="20" s="1"/>
  <c r="I383" i="20"/>
  <c r="J383" i="20" s="1"/>
  <c r="H383" i="20"/>
  <c r="H415" i="20"/>
  <c r="I415" i="20"/>
  <c r="J415" i="20" s="1"/>
  <c r="I447" i="20"/>
  <c r="J447" i="20" s="1"/>
  <c r="H447" i="20"/>
  <c r="H479" i="20"/>
  <c r="I479" i="20"/>
  <c r="J479" i="20" s="1"/>
  <c r="I511" i="20"/>
  <c r="J511" i="20" s="1"/>
  <c r="H511" i="20"/>
  <c r="H546" i="20"/>
  <c r="I546" i="20"/>
  <c r="J546" i="20" s="1"/>
  <c r="I569" i="20"/>
  <c r="J569" i="20" s="1"/>
  <c r="H569" i="20"/>
  <c r="H601" i="20"/>
  <c r="I601" i="20"/>
  <c r="J601" i="20" s="1"/>
  <c r="H633" i="20"/>
  <c r="I633" i="20"/>
  <c r="J633" i="20" s="1"/>
  <c r="H665" i="20"/>
  <c r="I665" i="20"/>
  <c r="J665" i="20" s="1"/>
  <c r="H697" i="20"/>
  <c r="I697" i="20"/>
  <c r="J697" i="20" s="1"/>
  <c r="H729" i="20"/>
  <c r="I729" i="20"/>
  <c r="J729" i="20" s="1"/>
  <c r="I769" i="20"/>
  <c r="J769" i="20" s="1"/>
  <c r="H769" i="20"/>
  <c r="H817" i="20"/>
  <c r="I817" i="20"/>
  <c r="J817" i="20" s="1"/>
  <c r="H857" i="20"/>
  <c r="I857" i="20"/>
  <c r="J857" i="20" s="1"/>
  <c r="I897" i="20"/>
  <c r="J897" i="20" s="1"/>
  <c r="H897" i="20"/>
  <c r="H945" i="20"/>
  <c r="I945" i="20"/>
  <c r="J945" i="20" s="1"/>
  <c r="H985" i="20"/>
  <c r="I985" i="20"/>
  <c r="J985" i="20" s="1"/>
  <c r="I1025" i="20"/>
  <c r="J1025" i="20" s="1"/>
  <c r="H1025" i="20"/>
  <c r="I1069" i="20"/>
  <c r="J1069" i="20" s="1"/>
  <c r="H1069" i="20"/>
  <c r="I1117" i="20"/>
  <c r="J1117" i="20" s="1"/>
  <c r="H1117" i="20"/>
  <c r="H1157" i="20"/>
  <c r="I1157" i="20"/>
  <c r="J1157" i="20" s="1"/>
  <c r="H1197" i="20"/>
  <c r="I1197" i="20"/>
  <c r="J1197" i="20" s="1"/>
  <c r="I1237" i="20"/>
  <c r="J1237" i="20" s="1"/>
  <c r="H1237" i="20"/>
  <c r="I1269" i="20"/>
  <c r="J1269" i="20" s="1"/>
  <c r="H1269" i="20"/>
  <c r="I1301" i="20"/>
  <c r="J1301" i="20" s="1"/>
  <c r="H1301" i="20"/>
  <c r="I1333" i="20"/>
  <c r="J1333" i="20" s="1"/>
  <c r="H1333" i="20"/>
  <c r="H1365" i="20"/>
  <c r="I1365" i="20"/>
  <c r="J1365" i="20" s="1"/>
  <c r="H1397" i="20"/>
  <c r="I1397" i="20"/>
  <c r="J1397" i="20" s="1"/>
  <c r="H1429" i="20"/>
  <c r="I1429" i="20"/>
  <c r="J1429" i="20" s="1"/>
  <c r="H1002" i="20"/>
  <c r="I1002" i="20"/>
  <c r="J1002" i="20" s="1"/>
  <c r="I35" i="20"/>
  <c r="J35" i="20" s="1"/>
  <c r="H35" i="20"/>
  <c r="I67" i="20"/>
  <c r="J67" i="20" s="1"/>
  <c r="H67" i="20"/>
  <c r="I99" i="20"/>
  <c r="J99" i="20" s="1"/>
  <c r="H99" i="20"/>
  <c r="I131" i="20"/>
  <c r="J131" i="20" s="1"/>
  <c r="H131" i="20"/>
  <c r="I163" i="20"/>
  <c r="J163" i="20" s="1"/>
  <c r="H163" i="20"/>
  <c r="I195" i="20"/>
  <c r="J195" i="20" s="1"/>
  <c r="H195" i="20"/>
  <c r="I227" i="20"/>
  <c r="J227" i="20" s="1"/>
  <c r="H227" i="20"/>
  <c r="H259" i="20"/>
  <c r="I259" i="20"/>
  <c r="J259" i="20" s="1"/>
  <c r="I291" i="20"/>
  <c r="J291" i="20" s="1"/>
  <c r="H291" i="20"/>
  <c r="I323" i="20"/>
  <c r="J323" i="20" s="1"/>
  <c r="H323" i="20"/>
  <c r="I355" i="20"/>
  <c r="J355" i="20" s="1"/>
  <c r="H355" i="20"/>
  <c r="I387" i="20"/>
  <c r="J387" i="20" s="1"/>
  <c r="H387" i="20"/>
  <c r="I419" i="20"/>
  <c r="J419" i="20" s="1"/>
  <c r="H419" i="20"/>
  <c r="I842" i="20"/>
  <c r="J842" i="20" s="1"/>
  <c r="H842" i="20"/>
  <c r="H2501" i="20"/>
  <c r="I2501" i="20"/>
  <c r="J2501" i="20" s="1"/>
  <c r="H2717" i="20"/>
  <c r="I2717" i="20"/>
  <c r="J2717" i="20" s="1"/>
  <c r="I33" i="20"/>
  <c r="J33" i="20" s="1"/>
  <c r="H33" i="20"/>
  <c r="I65" i="20"/>
  <c r="J65" i="20" s="1"/>
  <c r="H65" i="20"/>
  <c r="I97" i="20"/>
  <c r="J97" i="20" s="1"/>
  <c r="H97" i="20"/>
  <c r="I129" i="20"/>
  <c r="J129" i="20" s="1"/>
  <c r="H129" i="20"/>
  <c r="I161" i="20"/>
  <c r="J161" i="20" s="1"/>
  <c r="H161" i="20"/>
  <c r="I193" i="20"/>
  <c r="J193" i="20" s="1"/>
  <c r="H193" i="20"/>
  <c r="I225" i="20"/>
  <c r="J225" i="20" s="1"/>
  <c r="H225" i="20"/>
  <c r="I257" i="20"/>
  <c r="J257" i="20" s="1"/>
  <c r="H257" i="20"/>
  <c r="H289" i="20"/>
  <c r="I289" i="20"/>
  <c r="J289" i="20" s="1"/>
  <c r="H321" i="20"/>
  <c r="I321" i="20"/>
  <c r="J321" i="20" s="1"/>
  <c r="H353" i="20"/>
  <c r="I353" i="20"/>
  <c r="J353" i="20" s="1"/>
  <c r="I385" i="20"/>
  <c r="J385" i="20" s="1"/>
  <c r="H385" i="20"/>
  <c r="H417" i="20"/>
  <c r="I417" i="20"/>
  <c r="J417" i="20" s="1"/>
  <c r="I449" i="20"/>
  <c r="J449" i="20" s="1"/>
  <c r="H449" i="20"/>
  <c r="H481" i="20"/>
  <c r="I481" i="20"/>
  <c r="J481" i="20" s="1"/>
  <c r="H513" i="20"/>
  <c r="I513" i="20"/>
  <c r="J513" i="20" s="1"/>
  <c r="H548" i="20"/>
  <c r="I548" i="20"/>
  <c r="J548" i="20" s="1"/>
  <c r="I580" i="20"/>
  <c r="J580" i="20" s="1"/>
  <c r="H580" i="20"/>
  <c r="H612" i="20"/>
  <c r="I612" i="20"/>
  <c r="J612" i="20" s="1"/>
  <c r="I644" i="20"/>
  <c r="J644" i="20" s="1"/>
  <c r="H644" i="20"/>
  <c r="H676" i="20"/>
  <c r="I676" i="20"/>
  <c r="J676" i="20" s="1"/>
  <c r="I708" i="20"/>
  <c r="J708" i="20" s="1"/>
  <c r="H708" i="20"/>
  <c r="H740" i="20"/>
  <c r="I740" i="20"/>
  <c r="J740" i="20" s="1"/>
  <c r="H772" i="20"/>
  <c r="I772" i="20"/>
  <c r="J772" i="20" s="1"/>
  <c r="I804" i="20"/>
  <c r="J804" i="20" s="1"/>
  <c r="H804" i="20"/>
  <c r="H836" i="20"/>
  <c r="I836" i="20"/>
  <c r="J836" i="20" s="1"/>
  <c r="H868" i="20"/>
  <c r="I868" i="20"/>
  <c r="J868" i="20" s="1"/>
  <c r="I900" i="20"/>
  <c r="J900" i="20" s="1"/>
  <c r="H900" i="20"/>
  <c r="H932" i="20"/>
  <c r="I932" i="20"/>
  <c r="J932" i="20" s="1"/>
  <c r="I964" i="20"/>
  <c r="J964" i="20" s="1"/>
  <c r="H964" i="20"/>
  <c r="I996" i="20"/>
  <c r="J996" i="20" s="1"/>
  <c r="H996" i="20"/>
  <c r="H1028" i="20"/>
  <c r="I1028" i="20"/>
  <c r="J1028" i="20" s="1"/>
  <c r="H1061" i="20"/>
  <c r="I1061" i="20"/>
  <c r="J1061" i="20" s="1"/>
  <c r="H1084" i="20"/>
  <c r="I1084" i="20"/>
  <c r="J1084" i="20" s="1"/>
  <c r="H1118" i="20"/>
  <c r="I1118" i="20"/>
  <c r="J1118" i="20" s="1"/>
  <c r="H1150" i="20"/>
  <c r="I1150" i="20"/>
  <c r="J1150" i="20" s="1"/>
  <c r="H1182" i="20"/>
  <c r="I1182" i="20"/>
  <c r="J1182" i="20" s="1"/>
  <c r="H1214" i="20"/>
  <c r="I1214" i="20"/>
  <c r="J1214" i="20" s="1"/>
  <c r="I1246" i="20"/>
  <c r="J1246" i="20" s="1"/>
  <c r="H1246" i="20"/>
  <c r="I1278" i="20"/>
  <c r="J1278" i="20" s="1"/>
  <c r="H1278" i="20"/>
  <c r="I1310" i="20"/>
  <c r="J1310" i="20" s="1"/>
  <c r="H1310" i="20"/>
  <c r="I1342" i="20"/>
  <c r="J1342" i="20" s="1"/>
  <c r="H1342" i="20"/>
  <c r="I1374" i="20"/>
  <c r="J1374" i="20" s="1"/>
  <c r="H1374" i="20"/>
  <c r="H1406" i="20"/>
  <c r="I1406" i="20"/>
  <c r="J1406" i="20" s="1"/>
  <c r="H1438" i="20"/>
  <c r="I1438" i="20"/>
  <c r="J1438" i="20" s="1"/>
  <c r="H1470" i="20"/>
  <c r="I1470" i="20"/>
  <c r="J1470" i="20" s="1"/>
  <c r="H1502" i="20"/>
  <c r="I1502" i="20"/>
  <c r="J1502" i="20" s="1"/>
  <c r="H1534" i="20"/>
  <c r="I1534" i="20"/>
  <c r="J1534" i="20" s="1"/>
  <c r="H1566" i="20"/>
  <c r="I1566" i="20"/>
  <c r="J1566" i="20" s="1"/>
  <c r="H1598" i="20"/>
  <c r="I1598" i="20"/>
  <c r="J1598" i="20" s="1"/>
  <c r="I1631" i="20"/>
  <c r="J1631" i="20" s="1"/>
  <c r="H1631" i="20"/>
  <c r="H1666" i="20"/>
  <c r="I1666" i="20"/>
  <c r="J1666" i="20" s="1"/>
  <c r="H1698" i="20"/>
  <c r="I1698" i="20"/>
  <c r="J1698" i="20" s="1"/>
  <c r="I1730" i="20"/>
  <c r="J1730" i="20" s="1"/>
  <c r="H1730" i="20"/>
  <c r="H1762" i="20"/>
  <c r="I1762" i="20"/>
  <c r="J1762" i="20" s="1"/>
  <c r="H1794" i="20"/>
  <c r="I1794" i="20"/>
  <c r="J1794" i="20" s="1"/>
  <c r="H1826" i="20"/>
  <c r="I1826" i="20"/>
  <c r="J1826" i="20" s="1"/>
  <c r="H1858" i="20"/>
  <c r="I1858" i="20"/>
  <c r="J1858" i="20" s="1"/>
  <c r="H1890" i="20"/>
  <c r="I1890" i="20"/>
  <c r="J1890" i="20" s="1"/>
  <c r="I1922" i="20"/>
  <c r="J1922" i="20" s="1"/>
  <c r="H1922" i="20"/>
  <c r="H1954" i="20"/>
  <c r="I1954" i="20"/>
  <c r="J1954" i="20" s="1"/>
  <c r="H1986" i="20"/>
  <c r="I1986" i="20"/>
  <c r="J1986" i="20" s="1"/>
  <c r="H2018" i="20"/>
  <c r="I2018" i="20"/>
  <c r="J2018" i="20" s="1"/>
  <c r="H2050" i="20"/>
  <c r="I2050" i="20"/>
  <c r="J2050" i="20" s="1"/>
  <c r="I2082" i="20"/>
  <c r="J2082" i="20" s="1"/>
  <c r="H2082" i="20"/>
  <c r="H2114" i="20"/>
  <c r="I2114" i="20"/>
  <c r="J2114" i="20" s="1"/>
  <c r="I2146" i="20"/>
  <c r="J2146" i="20" s="1"/>
  <c r="H2146" i="20"/>
  <c r="H2181" i="20"/>
  <c r="I2181" i="20"/>
  <c r="J2181" i="20" s="1"/>
  <c r="H2204" i="20"/>
  <c r="I2204" i="20"/>
  <c r="J2204" i="20" s="1"/>
  <c r="H2236" i="20"/>
  <c r="I2236" i="20"/>
  <c r="J2236" i="20" s="1"/>
  <c r="H2268" i="20"/>
  <c r="I2268" i="20"/>
  <c r="J2268" i="20" s="1"/>
  <c r="H2300" i="20"/>
  <c r="I2300" i="20"/>
  <c r="J2300" i="20" s="1"/>
  <c r="H2381" i="20"/>
  <c r="I2381" i="20"/>
  <c r="J2381" i="20" s="1"/>
  <c r="H2637" i="20"/>
  <c r="I2637" i="20"/>
  <c r="J2637" i="20" s="1"/>
  <c r="I459" i="20"/>
  <c r="J459" i="20" s="1"/>
  <c r="H459" i="20"/>
  <c r="I491" i="20"/>
  <c r="J491" i="20" s="1"/>
  <c r="H491" i="20"/>
  <c r="I515" i="20"/>
  <c r="J515" i="20" s="1"/>
  <c r="H515" i="20"/>
  <c r="I549" i="20"/>
  <c r="J549" i="20" s="1"/>
  <c r="H549" i="20"/>
  <c r="I581" i="20"/>
  <c r="J581" i="20" s="1"/>
  <c r="H581" i="20"/>
  <c r="I613" i="20"/>
  <c r="J613" i="20" s="1"/>
  <c r="H613" i="20"/>
  <c r="I645" i="20"/>
  <c r="J645" i="20" s="1"/>
  <c r="H645" i="20"/>
  <c r="I677" i="20"/>
  <c r="J677" i="20" s="1"/>
  <c r="H677" i="20"/>
  <c r="I709" i="20"/>
  <c r="J709" i="20" s="1"/>
  <c r="H709" i="20"/>
  <c r="H741" i="20"/>
  <c r="I741" i="20"/>
  <c r="J741" i="20" s="1"/>
  <c r="I773" i="20"/>
  <c r="J773" i="20" s="1"/>
  <c r="H773" i="20"/>
  <c r="H805" i="20"/>
  <c r="I805" i="20"/>
  <c r="J805" i="20" s="1"/>
  <c r="I837" i="20"/>
  <c r="J837" i="20" s="1"/>
  <c r="H837" i="20"/>
  <c r="I869" i="20"/>
  <c r="J869" i="20" s="1"/>
  <c r="H869" i="20"/>
  <c r="H901" i="20"/>
  <c r="I901" i="20"/>
  <c r="J901" i="20" s="1"/>
  <c r="H933" i="20"/>
  <c r="I933" i="20"/>
  <c r="J933" i="20" s="1"/>
  <c r="H965" i="20"/>
  <c r="I965" i="20"/>
  <c r="J965" i="20" s="1"/>
  <c r="H997" i="20"/>
  <c r="I997" i="20"/>
  <c r="J997" i="20" s="1"/>
  <c r="H1029" i="20"/>
  <c r="I1029" i="20"/>
  <c r="J1029" i="20" s="1"/>
  <c r="H1062" i="20"/>
  <c r="I1062" i="20"/>
  <c r="J1062" i="20" s="1"/>
  <c r="I1097" i="20"/>
  <c r="J1097" i="20" s="1"/>
  <c r="H1097" i="20"/>
  <c r="H1129" i="20"/>
  <c r="I1129" i="20"/>
  <c r="J1129" i="20" s="1"/>
  <c r="H1161" i="20"/>
  <c r="I1161" i="20"/>
  <c r="J1161" i="20" s="1"/>
  <c r="H1193" i="20"/>
  <c r="I1193" i="20"/>
  <c r="J1193" i="20" s="1"/>
  <c r="H1225" i="20"/>
  <c r="I1225" i="20"/>
  <c r="J1225" i="20" s="1"/>
  <c r="H1257" i="20"/>
  <c r="I1257" i="20"/>
  <c r="J1257" i="20" s="1"/>
  <c r="H1289" i="20"/>
  <c r="I1289" i="20"/>
  <c r="J1289" i="20" s="1"/>
  <c r="H1321" i="20"/>
  <c r="I1321" i="20"/>
  <c r="J1321" i="20" s="1"/>
  <c r="H1353" i="20"/>
  <c r="I1353" i="20"/>
  <c r="J1353" i="20" s="1"/>
  <c r="I1385" i="20"/>
  <c r="J1385" i="20" s="1"/>
  <c r="H1385" i="20"/>
  <c r="H1417" i="20"/>
  <c r="I1417" i="20"/>
  <c r="J1417" i="20" s="1"/>
  <c r="H1449" i="20"/>
  <c r="I1449" i="20"/>
  <c r="J1449" i="20" s="1"/>
  <c r="H1481" i="20"/>
  <c r="I1481" i="20"/>
  <c r="J1481" i="20" s="1"/>
  <c r="H1513" i="20"/>
  <c r="I1513" i="20"/>
  <c r="J1513" i="20" s="1"/>
  <c r="H1545" i="20"/>
  <c r="I1545" i="20"/>
  <c r="J1545" i="20" s="1"/>
  <c r="I1577" i="20"/>
  <c r="J1577" i="20" s="1"/>
  <c r="H1577" i="20"/>
  <c r="H1612" i="20"/>
  <c r="I1612" i="20"/>
  <c r="J1612" i="20" s="1"/>
  <c r="I1635" i="20"/>
  <c r="J1635" i="20" s="1"/>
  <c r="H1635" i="20"/>
  <c r="I1667" i="20"/>
  <c r="J1667" i="20" s="1"/>
  <c r="H1667" i="20"/>
  <c r="I1699" i="20"/>
  <c r="J1699" i="20" s="1"/>
  <c r="H1699" i="20"/>
  <c r="I1731" i="20"/>
  <c r="J1731" i="20" s="1"/>
  <c r="H1731" i="20"/>
  <c r="I1763" i="20"/>
  <c r="J1763" i="20" s="1"/>
  <c r="H1763" i="20"/>
  <c r="I1795" i="20"/>
  <c r="J1795" i="20" s="1"/>
  <c r="H1795" i="20"/>
  <c r="I1827" i="20"/>
  <c r="J1827" i="20" s="1"/>
  <c r="H1827" i="20"/>
  <c r="I1859" i="20"/>
  <c r="J1859" i="20" s="1"/>
  <c r="H1859" i="20"/>
  <c r="I1891" i="20"/>
  <c r="J1891" i="20" s="1"/>
  <c r="H1891" i="20"/>
  <c r="I1923" i="20"/>
  <c r="J1923" i="20" s="1"/>
  <c r="H1923" i="20"/>
  <c r="I1955" i="20"/>
  <c r="J1955" i="20" s="1"/>
  <c r="H1955" i="20"/>
  <c r="I1987" i="20"/>
  <c r="J1987" i="20" s="1"/>
  <c r="H1987" i="20"/>
  <c r="I2019" i="20"/>
  <c r="J2019" i="20" s="1"/>
  <c r="H2019" i="20"/>
  <c r="H2051" i="20"/>
  <c r="I2051" i="20"/>
  <c r="J2051" i="20" s="1"/>
  <c r="I2083" i="20"/>
  <c r="J2083" i="20" s="1"/>
  <c r="H2083" i="20"/>
  <c r="I2115" i="20"/>
  <c r="J2115" i="20" s="1"/>
  <c r="H2115" i="20"/>
  <c r="H2147" i="20"/>
  <c r="I2147" i="20"/>
  <c r="J2147" i="20" s="1"/>
  <c r="H2182" i="20"/>
  <c r="I2182" i="20"/>
  <c r="J2182" i="20" s="1"/>
  <c r="H2214" i="20"/>
  <c r="I2214" i="20"/>
  <c r="J2214" i="20" s="1"/>
  <c r="H2246" i="20"/>
  <c r="I2246" i="20"/>
  <c r="J2246" i="20" s="1"/>
  <c r="H2278" i="20"/>
  <c r="I2278" i="20"/>
  <c r="J2278" i="20" s="1"/>
  <c r="H2310" i="20"/>
  <c r="I2310" i="20"/>
  <c r="J2310" i="20" s="1"/>
  <c r="H2342" i="20"/>
  <c r="I2342" i="20"/>
  <c r="J2342" i="20" s="1"/>
  <c r="H2374" i="20"/>
  <c r="I2374" i="20"/>
  <c r="J2374" i="20" s="1"/>
  <c r="H2406" i="20"/>
  <c r="I2406" i="20"/>
  <c r="J2406" i="20" s="1"/>
  <c r="I2438" i="20"/>
  <c r="J2438" i="20" s="1"/>
  <c r="H2438" i="20"/>
  <c r="H2470" i="20"/>
  <c r="I2470" i="20"/>
  <c r="J2470" i="20" s="1"/>
  <c r="I2502" i="20"/>
  <c r="J2502" i="20" s="1"/>
  <c r="H2502" i="20"/>
  <c r="H2534" i="20"/>
  <c r="I2534" i="20"/>
  <c r="J2534" i="20" s="1"/>
  <c r="I2566" i="20"/>
  <c r="J2566" i="20" s="1"/>
  <c r="H2566" i="20"/>
  <c r="H2598" i="20"/>
  <c r="I2598" i="20"/>
  <c r="J2598" i="20" s="1"/>
  <c r="H2630" i="20"/>
  <c r="I2630" i="20"/>
  <c r="J2630" i="20" s="1"/>
  <c r="H2662" i="20"/>
  <c r="I2662" i="20"/>
  <c r="J2662" i="20" s="1"/>
  <c r="H2694" i="20"/>
  <c r="I2694" i="20"/>
  <c r="J2694" i="20" s="1"/>
  <c r="I2726" i="20"/>
  <c r="J2726" i="20" s="1"/>
  <c r="H2726" i="20"/>
  <c r="H2453" i="20"/>
  <c r="I2453" i="20"/>
  <c r="J2453" i="20" s="1"/>
  <c r="H2693" i="20"/>
  <c r="I2693" i="20"/>
  <c r="J2693" i="20" s="1"/>
  <c r="I21" i="20"/>
  <c r="J21" i="20" s="1"/>
  <c r="H21" i="20"/>
  <c r="I53" i="20"/>
  <c r="J53" i="20" s="1"/>
  <c r="H53" i="20"/>
  <c r="H85" i="20"/>
  <c r="I85" i="20"/>
  <c r="J85" i="20" s="1"/>
  <c r="H117" i="20"/>
  <c r="I117" i="20"/>
  <c r="J117" i="20" s="1"/>
  <c r="I149" i="20"/>
  <c r="J149" i="20" s="1"/>
  <c r="H149" i="20"/>
  <c r="I181" i="20"/>
  <c r="J181" i="20" s="1"/>
  <c r="H181" i="20"/>
  <c r="H213" i="20"/>
  <c r="I213" i="20"/>
  <c r="J213" i="20" s="1"/>
  <c r="I245" i="20"/>
  <c r="J245" i="20" s="1"/>
  <c r="H245" i="20"/>
  <c r="I277" i="20"/>
  <c r="J277" i="20" s="1"/>
  <c r="H277" i="20"/>
  <c r="H309" i="20"/>
  <c r="I309" i="20"/>
  <c r="J309" i="20" s="1"/>
  <c r="I341" i="20"/>
  <c r="J341" i="20" s="1"/>
  <c r="H341" i="20"/>
  <c r="H373" i="20"/>
  <c r="I373" i="20"/>
  <c r="J373" i="20" s="1"/>
  <c r="H405" i="20"/>
  <c r="I405" i="20"/>
  <c r="J405" i="20" s="1"/>
  <c r="I437" i="20"/>
  <c r="J437" i="20" s="1"/>
  <c r="H437" i="20"/>
  <c r="H469" i="20"/>
  <c r="I469" i="20"/>
  <c r="J469" i="20" s="1"/>
  <c r="H501" i="20"/>
  <c r="I501" i="20"/>
  <c r="J501" i="20" s="1"/>
  <c r="H529" i="20"/>
  <c r="I529" i="20"/>
  <c r="J529" i="20" s="1"/>
  <c r="H559" i="20"/>
  <c r="I559" i="20"/>
  <c r="J559" i="20" s="1"/>
  <c r="H591" i="20"/>
  <c r="I591" i="20"/>
  <c r="J591" i="20" s="1"/>
  <c r="I623" i="20"/>
  <c r="J623" i="20" s="1"/>
  <c r="H623" i="20"/>
  <c r="I655" i="20"/>
  <c r="J655" i="20" s="1"/>
  <c r="H655" i="20"/>
  <c r="I687" i="20"/>
  <c r="J687" i="20" s="1"/>
  <c r="H687" i="20"/>
  <c r="I719" i="20"/>
  <c r="J719" i="20" s="1"/>
  <c r="H719" i="20"/>
  <c r="I751" i="20"/>
  <c r="J751" i="20" s="1"/>
  <c r="H751" i="20"/>
  <c r="I783" i="20"/>
  <c r="J783" i="20" s="1"/>
  <c r="H783" i="20"/>
  <c r="I815" i="20"/>
  <c r="J815" i="20" s="1"/>
  <c r="H815" i="20"/>
  <c r="I847" i="20"/>
  <c r="J847" i="20" s="1"/>
  <c r="H847" i="20"/>
  <c r="H879" i="20"/>
  <c r="I879" i="20"/>
  <c r="J879" i="20" s="1"/>
  <c r="H911" i="20"/>
  <c r="I911" i="20"/>
  <c r="J911" i="20" s="1"/>
  <c r="H943" i="20"/>
  <c r="I943" i="20"/>
  <c r="J943" i="20" s="1"/>
  <c r="H975" i="20"/>
  <c r="I975" i="20"/>
  <c r="J975" i="20" s="1"/>
  <c r="H1007" i="20"/>
  <c r="I1007" i="20"/>
  <c r="J1007" i="20" s="1"/>
  <c r="H1039" i="20"/>
  <c r="I1039" i="20"/>
  <c r="J1039" i="20" s="1"/>
  <c r="I1079" i="20"/>
  <c r="J1079" i="20" s="1"/>
  <c r="H1079" i="20"/>
  <c r="I1107" i="20"/>
  <c r="J1107" i="20" s="1"/>
  <c r="H1107" i="20"/>
  <c r="I1139" i="20"/>
  <c r="J1139" i="20" s="1"/>
  <c r="H1139" i="20"/>
  <c r="I1171" i="20"/>
  <c r="J1171" i="20" s="1"/>
  <c r="H1171" i="20"/>
  <c r="I1203" i="20"/>
  <c r="J1203" i="20" s="1"/>
  <c r="H1203" i="20"/>
  <c r="I1235" i="20"/>
  <c r="J1235" i="20" s="1"/>
  <c r="H1235" i="20"/>
  <c r="H1267" i="20"/>
  <c r="I1267" i="20"/>
  <c r="J1267" i="20" s="1"/>
  <c r="I1299" i="20"/>
  <c r="J1299" i="20" s="1"/>
  <c r="H1299" i="20"/>
  <c r="H1331" i="20"/>
  <c r="I1331" i="20"/>
  <c r="J1331" i="20" s="1"/>
  <c r="H1363" i="20"/>
  <c r="I1363" i="20"/>
  <c r="J1363" i="20" s="1"/>
  <c r="I1395" i="20"/>
  <c r="J1395" i="20" s="1"/>
  <c r="H1395" i="20"/>
  <c r="I1427" i="20"/>
  <c r="J1427" i="20" s="1"/>
  <c r="H1427" i="20"/>
  <c r="I1459" i="20"/>
  <c r="J1459" i="20" s="1"/>
  <c r="H1459" i="20"/>
  <c r="I1491" i="20"/>
  <c r="J1491" i="20" s="1"/>
  <c r="H1491" i="20"/>
  <c r="I1523" i="20"/>
  <c r="J1523" i="20" s="1"/>
  <c r="H1523" i="20"/>
  <c r="I1555" i="20"/>
  <c r="J1555" i="20" s="1"/>
  <c r="H1555" i="20"/>
  <c r="I1587" i="20"/>
  <c r="J1587" i="20" s="1"/>
  <c r="H1587" i="20"/>
  <c r="H1614" i="20"/>
  <c r="I1614" i="20"/>
  <c r="J1614" i="20" s="1"/>
  <c r="H1654" i="20"/>
  <c r="I1654" i="20"/>
  <c r="J1654" i="20" s="1"/>
  <c r="H1686" i="20"/>
  <c r="I1686" i="20"/>
  <c r="J1686" i="20" s="1"/>
  <c r="H1718" i="20"/>
  <c r="I1718" i="20"/>
  <c r="J1718" i="20" s="1"/>
  <c r="H1750" i="20"/>
  <c r="I1750" i="20"/>
  <c r="J1750" i="20" s="1"/>
  <c r="H1782" i="20"/>
  <c r="I1782" i="20"/>
  <c r="J1782" i="20" s="1"/>
  <c r="H1814" i="20"/>
  <c r="I1814" i="20"/>
  <c r="J1814" i="20" s="1"/>
  <c r="H1846" i="20"/>
  <c r="I1846" i="20"/>
  <c r="J1846" i="20" s="1"/>
  <c r="H1878" i="20"/>
  <c r="I1878" i="20"/>
  <c r="J1878" i="20" s="1"/>
  <c r="H1910" i="20"/>
  <c r="I1910" i="20"/>
  <c r="J1910" i="20" s="1"/>
  <c r="H1942" i="20"/>
  <c r="I1942" i="20"/>
  <c r="J1942" i="20" s="1"/>
  <c r="H1974" i="20"/>
  <c r="I1974" i="20"/>
  <c r="J1974" i="20" s="1"/>
  <c r="I2006" i="20"/>
  <c r="J2006" i="20" s="1"/>
  <c r="H2006" i="20"/>
  <c r="H2038" i="20"/>
  <c r="I2038" i="20"/>
  <c r="J2038" i="20" s="1"/>
  <c r="I2070" i="20"/>
  <c r="J2070" i="20" s="1"/>
  <c r="H2070" i="20"/>
  <c r="H2102" i="20"/>
  <c r="I2102" i="20"/>
  <c r="J2102" i="20" s="1"/>
  <c r="H2134" i="20"/>
  <c r="I2134" i="20"/>
  <c r="J2134" i="20" s="1"/>
  <c r="I2161" i="20"/>
  <c r="J2161" i="20" s="1"/>
  <c r="H2161" i="20"/>
  <c r="I2192" i="20"/>
  <c r="J2192" i="20" s="1"/>
  <c r="H2192" i="20"/>
  <c r="H2224" i="20"/>
  <c r="I2224" i="20"/>
  <c r="J2224" i="20" s="1"/>
  <c r="I2256" i="20"/>
  <c r="J2256" i="20" s="1"/>
  <c r="H2256" i="20"/>
  <c r="H2288" i="20"/>
  <c r="I2288" i="20"/>
  <c r="J2288" i="20" s="1"/>
  <c r="H2320" i="20"/>
  <c r="I2320" i="20"/>
  <c r="J2320" i="20" s="1"/>
  <c r="H2352" i="20"/>
  <c r="I2352" i="20"/>
  <c r="J2352" i="20" s="1"/>
  <c r="H2384" i="20"/>
  <c r="I2384" i="20"/>
  <c r="J2384" i="20" s="1"/>
  <c r="H2416" i="20"/>
  <c r="I2416" i="20"/>
  <c r="J2416" i="20" s="1"/>
  <c r="H2448" i="20"/>
  <c r="I2448" i="20"/>
  <c r="J2448" i="20" s="1"/>
  <c r="H2480" i="20"/>
  <c r="I2480" i="20"/>
  <c r="J2480" i="20" s="1"/>
  <c r="H2512" i="20"/>
  <c r="I2512" i="20"/>
  <c r="J2512" i="20" s="1"/>
  <c r="H2544" i="20"/>
  <c r="I2544" i="20"/>
  <c r="J2544" i="20" s="1"/>
  <c r="H2576" i="20"/>
  <c r="I2576" i="20"/>
  <c r="J2576" i="20" s="1"/>
  <c r="H2608" i="20"/>
  <c r="I2608" i="20"/>
  <c r="J2608" i="20" s="1"/>
  <c r="H2640" i="20"/>
  <c r="I2640" i="20"/>
  <c r="J2640" i="20" s="1"/>
  <c r="H2672" i="20"/>
  <c r="I2672" i="20"/>
  <c r="J2672" i="20" s="1"/>
  <c r="H2557" i="20"/>
  <c r="I2557" i="20"/>
  <c r="J2557" i="20" s="1"/>
  <c r="H2745" i="20"/>
  <c r="I2745" i="20"/>
  <c r="J2745" i="20" s="1"/>
  <c r="H1460" i="20"/>
  <c r="I1460" i="20"/>
  <c r="J1460" i="20" s="1"/>
  <c r="I1492" i="20"/>
  <c r="J1492" i="20" s="1"/>
  <c r="H1492" i="20"/>
  <c r="I1524" i="20"/>
  <c r="J1524" i="20" s="1"/>
  <c r="H1524" i="20"/>
  <c r="I1556" i="20"/>
  <c r="J1556" i="20" s="1"/>
  <c r="H1556" i="20"/>
  <c r="H1588" i="20"/>
  <c r="I1588" i="20"/>
  <c r="J1588" i="20" s="1"/>
  <c r="I1617" i="20"/>
  <c r="J1617" i="20" s="1"/>
  <c r="H1617" i="20"/>
  <c r="H1656" i="20"/>
  <c r="I1656" i="20"/>
  <c r="J1656" i="20" s="1"/>
  <c r="H1688" i="20"/>
  <c r="I1688" i="20"/>
  <c r="J1688" i="20" s="1"/>
  <c r="H1720" i="20"/>
  <c r="I1720" i="20"/>
  <c r="J1720" i="20" s="1"/>
  <c r="H1752" i="20"/>
  <c r="I1752" i="20"/>
  <c r="J1752" i="20" s="1"/>
  <c r="H1784" i="20"/>
  <c r="I1784" i="20"/>
  <c r="J1784" i="20" s="1"/>
  <c r="H1816" i="20"/>
  <c r="I1816" i="20"/>
  <c r="J1816" i="20" s="1"/>
  <c r="H1848" i="20"/>
  <c r="I1848" i="20"/>
  <c r="J1848" i="20" s="1"/>
  <c r="H1880" i="20"/>
  <c r="I1880" i="20"/>
  <c r="J1880" i="20" s="1"/>
  <c r="H1912" i="20"/>
  <c r="I1912" i="20"/>
  <c r="J1912" i="20" s="1"/>
  <c r="I1944" i="20"/>
  <c r="J1944" i="20" s="1"/>
  <c r="H1944" i="20"/>
  <c r="H1976" i="20"/>
  <c r="I1976" i="20"/>
  <c r="J1976" i="20" s="1"/>
  <c r="H2008" i="20"/>
  <c r="I2008" i="20"/>
  <c r="J2008" i="20" s="1"/>
  <c r="H2040" i="20"/>
  <c r="I2040" i="20"/>
  <c r="J2040" i="20" s="1"/>
  <c r="I2072" i="20"/>
  <c r="J2072" i="20" s="1"/>
  <c r="H2072" i="20"/>
  <c r="I2104" i="20"/>
  <c r="J2104" i="20" s="1"/>
  <c r="H2104" i="20"/>
  <c r="I2136" i="20"/>
  <c r="J2136" i="20" s="1"/>
  <c r="H2136" i="20"/>
  <c r="H2164" i="20"/>
  <c r="I2164" i="20"/>
  <c r="J2164" i="20" s="1"/>
  <c r="I2194" i="20"/>
  <c r="J2194" i="20" s="1"/>
  <c r="H2194" i="20"/>
  <c r="H2226" i="20"/>
  <c r="I2226" i="20"/>
  <c r="J2226" i="20" s="1"/>
  <c r="I2258" i="20"/>
  <c r="J2258" i="20" s="1"/>
  <c r="H2258" i="20"/>
  <c r="H2290" i="20"/>
  <c r="I2290" i="20"/>
  <c r="J2290" i="20" s="1"/>
  <c r="I2322" i="20"/>
  <c r="J2322" i="20" s="1"/>
  <c r="H2322" i="20"/>
  <c r="I2354" i="20"/>
  <c r="J2354" i="20" s="1"/>
  <c r="H2354" i="20"/>
  <c r="I2386" i="20"/>
  <c r="J2386" i="20" s="1"/>
  <c r="H2386" i="20"/>
  <c r="I2418" i="20"/>
  <c r="J2418" i="20" s="1"/>
  <c r="H2418" i="20"/>
  <c r="I2450" i="20"/>
  <c r="J2450" i="20" s="1"/>
  <c r="H2450" i="20"/>
  <c r="I2482" i="20"/>
  <c r="J2482" i="20" s="1"/>
  <c r="H2482" i="20"/>
  <c r="I2514" i="20"/>
  <c r="J2514" i="20" s="1"/>
  <c r="H2514" i="20"/>
  <c r="I2546" i="20"/>
  <c r="J2546" i="20" s="1"/>
  <c r="H2546" i="20"/>
  <c r="I2578" i="20"/>
  <c r="J2578" i="20" s="1"/>
  <c r="H2578" i="20"/>
  <c r="I2610" i="20"/>
  <c r="J2610" i="20" s="1"/>
  <c r="H2610" i="20"/>
  <c r="I2642" i="20"/>
  <c r="J2642" i="20" s="1"/>
  <c r="H2642" i="20"/>
  <c r="I2674" i="20"/>
  <c r="J2674" i="20" s="1"/>
  <c r="H2674" i="20"/>
  <c r="I2706" i="20"/>
  <c r="J2706" i="20" s="1"/>
  <c r="H2706" i="20"/>
  <c r="H2738" i="20"/>
  <c r="I2738" i="20"/>
  <c r="J2738" i="20" s="1"/>
  <c r="H2404" i="20"/>
  <c r="I2404" i="20"/>
  <c r="J2404" i="20" s="1"/>
  <c r="H2532" i="20"/>
  <c r="I2532" i="20"/>
  <c r="J2532" i="20" s="1"/>
  <c r="H2660" i="20"/>
  <c r="I2660" i="20"/>
  <c r="J2660" i="20" s="1"/>
  <c r="H2348" i="20"/>
  <c r="I2348" i="20"/>
  <c r="J2348" i="20" s="1"/>
  <c r="H2652" i="20"/>
  <c r="I2652" i="20"/>
  <c r="J2652" i="20" s="1"/>
  <c r="H2508" i="20"/>
  <c r="I2508" i="20"/>
  <c r="J2508" i="20" s="1"/>
  <c r="H841" i="20"/>
  <c r="I841" i="20"/>
  <c r="J841" i="20" s="1"/>
  <c r="H1140" i="20"/>
  <c r="I1140" i="20"/>
  <c r="J1140" i="20" s="1"/>
  <c r="H2636" i="20"/>
  <c r="I2636" i="20"/>
  <c r="J2636" i="20" s="1"/>
  <c r="M358" i="11"/>
  <c r="M357" i="11"/>
  <c r="M356" i="11"/>
  <c r="M310" i="11"/>
  <c r="M309" i="11"/>
  <c r="M308" i="11"/>
  <c r="M271" i="11"/>
  <c r="M270" i="11"/>
  <c r="M230" i="11"/>
  <c r="M231" i="11"/>
  <c r="M191" i="11"/>
  <c r="M190" i="11"/>
  <c r="M157" i="11"/>
  <c r="M158" i="11"/>
  <c r="M156" i="11"/>
  <c r="M121" i="11"/>
  <c r="M122" i="11"/>
  <c r="M120" i="11"/>
  <c r="M85" i="11"/>
  <c r="M86" i="11"/>
  <c r="M84" i="11"/>
  <c r="M54" i="11"/>
  <c r="M55" i="11"/>
  <c r="M15" i="11"/>
  <c r="M14" i="11"/>
  <c r="M382" i="11"/>
  <c r="M380" i="11"/>
  <c r="M381" i="11"/>
  <c r="M334" i="11"/>
  <c r="M332" i="11"/>
  <c r="M333" i="11"/>
  <c r="M286" i="11"/>
  <c r="M287" i="11"/>
  <c r="M255" i="11"/>
  <c r="M254" i="11"/>
  <c r="M222" i="11"/>
  <c r="M223" i="11"/>
  <c r="M198" i="11"/>
  <c r="M199" i="11"/>
  <c r="M166" i="11"/>
  <c r="M167" i="11"/>
  <c r="M109" i="11"/>
  <c r="M108" i="11"/>
  <c r="M110" i="11"/>
  <c r="M46" i="11"/>
  <c r="M47" i="11"/>
  <c r="M6" i="11"/>
  <c r="M7" i="11"/>
  <c r="M61" i="11"/>
  <c r="M60" i="11"/>
  <c r="M370" i="11"/>
  <c r="M368" i="11"/>
  <c r="M369" i="11"/>
  <c r="M322" i="11"/>
  <c r="M320" i="11"/>
  <c r="M321" i="11"/>
  <c r="M298" i="11"/>
  <c r="M297" i="11"/>
  <c r="M296" i="11"/>
  <c r="M262" i="11"/>
  <c r="M263" i="11"/>
  <c r="M238" i="11"/>
  <c r="M239" i="11"/>
  <c r="M207" i="11"/>
  <c r="M206" i="11"/>
  <c r="M174" i="11"/>
  <c r="M175" i="11"/>
  <c r="M145" i="11"/>
  <c r="M144" i="11"/>
  <c r="M146" i="11"/>
  <c r="M97" i="11"/>
  <c r="M96" i="11"/>
  <c r="M98" i="11"/>
  <c r="M63" i="11"/>
  <c r="M62" i="11"/>
  <c r="M38" i="11"/>
  <c r="M39" i="11"/>
  <c r="M22" i="11"/>
  <c r="M23" i="11"/>
  <c r="M3" i="11"/>
  <c r="M366" i="11"/>
  <c r="M367" i="11"/>
  <c r="M365" i="11"/>
  <c r="M342" i="11"/>
  <c r="M341" i="11"/>
  <c r="M343" i="11"/>
  <c r="M318" i="11"/>
  <c r="M319" i="11"/>
  <c r="M317" i="11"/>
  <c r="M293" i="11"/>
  <c r="M294" i="11"/>
  <c r="M295" i="11"/>
  <c r="M277" i="11"/>
  <c r="M276" i="11"/>
  <c r="M253" i="11"/>
  <c r="M252" i="11"/>
  <c r="M245" i="11"/>
  <c r="M244" i="11"/>
  <c r="M229" i="11"/>
  <c r="M228" i="11"/>
  <c r="M205" i="11"/>
  <c r="M204" i="11"/>
  <c r="M189" i="11"/>
  <c r="M188" i="11"/>
  <c r="M173" i="11"/>
  <c r="M172" i="11"/>
  <c r="M153" i="11"/>
  <c r="M155" i="11"/>
  <c r="M154" i="11"/>
  <c r="M129" i="11"/>
  <c r="M130" i="11"/>
  <c r="M131" i="11"/>
  <c r="M105" i="11"/>
  <c r="M107" i="11"/>
  <c r="M106" i="11"/>
  <c r="M81" i="11"/>
  <c r="M82" i="11"/>
  <c r="M83" i="11"/>
  <c r="M53" i="11"/>
  <c r="M52" i="11"/>
  <c r="M37" i="11"/>
  <c r="M36" i="11"/>
  <c r="M21" i="11"/>
  <c r="M20" i="11"/>
  <c r="M5" i="11"/>
  <c r="M4" i="11"/>
  <c r="M374" i="11"/>
  <c r="M375" i="11"/>
  <c r="M376" i="11"/>
  <c r="M362" i="11"/>
  <c r="M363" i="11"/>
  <c r="M364" i="11"/>
  <c r="M350" i="11"/>
  <c r="M352" i="11"/>
  <c r="M351" i="11"/>
  <c r="M338" i="11"/>
  <c r="M340" i="11"/>
  <c r="M339" i="11"/>
  <c r="M326" i="11"/>
  <c r="M327" i="11"/>
  <c r="M328" i="11"/>
  <c r="M314" i="11"/>
  <c r="M315" i="11"/>
  <c r="M316" i="11"/>
  <c r="M302" i="11"/>
  <c r="M304" i="11"/>
  <c r="M303" i="11"/>
  <c r="M292" i="11"/>
  <c r="M291" i="11"/>
  <c r="M290" i="11"/>
  <c r="M283" i="11"/>
  <c r="M282" i="11"/>
  <c r="M274" i="11"/>
  <c r="M275" i="11"/>
  <c r="M267" i="11"/>
  <c r="M266" i="11"/>
  <c r="M258" i="11"/>
  <c r="M259" i="11"/>
  <c r="M251" i="11"/>
  <c r="M250" i="11"/>
  <c r="M243" i="11"/>
  <c r="M242" i="11"/>
  <c r="M235" i="11"/>
  <c r="M234" i="11"/>
  <c r="M227" i="11"/>
  <c r="M226" i="11"/>
  <c r="M219" i="11"/>
  <c r="M218" i="11"/>
  <c r="M210" i="11"/>
  <c r="M211" i="11"/>
  <c r="M203" i="11"/>
  <c r="M202" i="11"/>
  <c r="M194" i="11"/>
  <c r="M195" i="11"/>
  <c r="M187" i="11"/>
  <c r="M186" i="11"/>
  <c r="M179" i="11"/>
  <c r="M178" i="11"/>
  <c r="M171" i="11"/>
  <c r="M170" i="11"/>
  <c r="M163" i="11"/>
  <c r="M162" i="11"/>
  <c r="M150" i="11"/>
  <c r="M151" i="11"/>
  <c r="M152" i="11"/>
  <c r="M139" i="11"/>
  <c r="M138" i="11"/>
  <c r="M140" i="11"/>
  <c r="M128" i="11"/>
  <c r="M127" i="11"/>
  <c r="M126" i="11"/>
  <c r="M115" i="11"/>
  <c r="M116" i="11"/>
  <c r="M114" i="11"/>
  <c r="M102" i="11"/>
  <c r="M103" i="11"/>
  <c r="M104" i="11"/>
  <c r="M91" i="11"/>
  <c r="M92" i="11"/>
  <c r="M90" i="11"/>
  <c r="M80" i="11"/>
  <c r="M79" i="11"/>
  <c r="M78" i="11"/>
  <c r="M66" i="11"/>
  <c r="M67" i="11"/>
  <c r="M68" i="11"/>
  <c r="M59" i="11"/>
  <c r="M58" i="11"/>
  <c r="M51" i="11"/>
  <c r="M50" i="11"/>
  <c r="M43" i="11"/>
  <c r="M42" i="11"/>
  <c r="M35" i="11"/>
  <c r="M34" i="11"/>
  <c r="M27" i="11"/>
  <c r="M26" i="11"/>
  <c r="M18" i="11"/>
  <c r="M19" i="11"/>
  <c r="M11" i="11"/>
  <c r="M10" i="11"/>
  <c r="M346" i="11"/>
  <c r="M345" i="11"/>
  <c r="M344" i="11"/>
  <c r="M278" i="11"/>
  <c r="M279" i="11"/>
  <c r="M246" i="11"/>
  <c r="M247" i="11"/>
  <c r="M214" i="11"/>
  <c r="M215" i="11"/>
  <c r="M182" i="11"/>
  <c r="M183" i="11"/>
  <c r="M133" i="11"/>
  <c r="M134" i="11"/>
  <c r="M132" i="11"/>
  <c r="M73" i="11"/>
  <c r="M72" i="11"/>
  <c r="M74" i="11"/>
  <c r="M30" i="11"/>
  <c r="M31" i="11"/>
  <c r="M378" i="11"/>
  <c r="M379" i="11"/>
  <c r="M377" i="11"/>
  <c r="M354" i="11"/>
  <c r="M353" i="11"/>
  <c r="M355" i="11"/>
  <c r="M330" i="11"/>
  <c r="M331" i="11"/>
  <c r="M329" i="11"/>
  <c r="M306" i="11"/>
  <c r="M305" i="11"/>
  <c r="M307" i="11"/>
  <c r="M285" i="11"/>
  <c r="M284" i="11"/>
  <c r="M269" i="11"/>
  <c r="M268" i="11"/>
  <c r="M261" i="11"/>
  <c r="M260" i="11"/>
  <c r="M237" i="11"/>
  <c r="M236" i="11"/>
  <c r="M221" i="11"/>
  <c r="M220" i="11"/>
  <c r="M213" i="11"/>
  <c r="M212" i="11"/>
  <c r="M197" i="11"/>
  <c r="M196" i="11"/>
  <c r="M181" i="11"/>
  <c r="M180" i="11"/>
  <c r="M165" i="11"/>
  <c r="M164" i="11"/>
  <c r="M141" i="11"/>
  <c r="M143" i="11"/>
  <c r="M142" i="11"/>
  <c r="M117" i="11"/>
  <c r="M118" i="11"/>
  <c r="M119" i="11"/>
  <c r="M93" i="11"/>
  <c r="M94" i="11"/>
  <c r="M95" i="11"/>
  <c r="M69" i="11"/>
  <c r="M70" i="11"/>
  <c r="M71" i="11"/>
  <c r="M45" i="11"/>
  <c r="M44" i="11"/>
  <c r="M29" i="11"/>
  <c r="M28" i="11"/>
  <c r="M13" i="11"/>
  <c r="M12" i="11"/>
  <c r="M384" i="11"/>
  <c r="M385" i="11"/>
  <c r="M383" i="11"/>
  <c r="M373" i="11"/>
  <c r="M372" i="11"/>
  <c r="M371" i="11"/>
  <c r="M359" i="11"/>
  <c r="M361" i="11"/>
  <c r="M360" i="11"/>
  <c r="M347" i="11"/>
  <c r="M348" i="11"/>
  <c r="M349" i="11"/>
  <c r="M336" i="11"/>
  <c r="M337" i="11"/>
  <c r="M335" i="11"/>
  <c r="M325" i="11"/>
  <c r="M324" i="11"/>
  <c r="M323" i="11"/>
  <c r="M311" i="11"/>
  <c r="M313" i="11"/>
  <c r="M312" i="11"/>
  <c r="M299" i="11"/>
  <c r="M300" i="11"/>
  <c r="M301" i="11"/>
  <c r="M289" i="11"/>
  <c r="M288" i="11"/>
  <c r="M281" i="11"/>
  <c r="M280" i="11"/>
  <c r="M273" i="11"/>
  <c r="M272" i="11"/>
  <c r="M265" i="11"/>
  <c r="M264" i="11"/>
  <c r="M257" i="11"/>
  <c r="M256" i="11"/>
  <c r="M249" i="11"/>
  <c r="M248" i="11"/>
  <c r="M241" i="11"/>
  <c r="M240" i="11"/>
  <c r="M233" i="11"/>
  <c r="M232" i="11"/>
  <c r="M225" i="11"/>
  <c r="M224" i="11"/>
  <c r="M217" i="11"/>
  <c r="M216" i="11"/>
  <c r="M209" i="11"/>
  <c r="M208" i="11"/>
  <c r="M201" i="11"/>
  <c r="M200" i="11"/>
  <c r="M193" i="11"/>
  <c r="M192" i="11"/>
  <c r="M185" i="11"/>
  <c r="M184" i="11"/>
  <c r="M177" i="11"/>
  <c r="M176" i="11"/>
  <c r="M169" i="11"/>
  <c r="M168" i="11"/>
  <c r="M161" i="11"/>
  <c r="M160" i="11"/>
  <c r="M159" i="11"/>
  <c r="M149" i="11"/>
  <c r="M148" i="11"/>
  <c r="M147" i="11"/>
  <c r="M137" i="11"/>
  <c r="M136" i="11"/>
  <c r="M135" i="11"/>
  <c r="M125" i="11"/>
  <c r="M123" i="11"/>
  <c r="M124" i="11"/>
  <c r="M113" i="11"/>
  <c r="M112" i="11"/>
  <c r="M111" i="11"/>
  <c r="M101" i="11"/>
  <c r="M100" i="11"/>
  <c r="M99" i="11"/>
  <c r="M89" i="11"/>
  <c r="M87" i="11"/>
  <c r="M88" i="11"/>
  <c r="M77" i="11"/>
  <c r="M75" i="11"/>
  <c r="M76" i="11"/>
  <c r="M65" i="11"/>
  <c r="M64" i="11"/>
  <c r="M57" i="11"/>
  <c r="M56" i="11"/>
  <c r="M49" i="11"/>
  <c r="M48" i="11"/>
  <c r="M41" i="11"/>
  <c r="M40" i="11"/>
  <c r="M33" i="11"/>
  <c r="M32" i="11"/>
  <c r="M25" i="11"/>
  <c r="M24" i="11"/>
  <c r="M17" i="11"/>
  <c r="M16" i="11"/>
  <c r="M9" i="11"/>
  <c r="M8" i="11"/>
</calcChain>
</file>

<file path=xl/sharedStrings.xml><?xml version="1.0" encoding="utf-8"?>
<sst xmlns="http://schemas.openxmlformats.org/spreadsheetml/2006/main" count="19717" uniqueCount="428">
  <si>
    <t>time_period_name</t>
  </si>
  <si>
    <t>time_period</t>
  </si>
  <si>
    <t>regular_season</t>
  </si>
  <si>
    <t>rs</t>
  </si>
  <si>
    <t>playoffs</t>
  </si>
  <si>
    <t>plyff</t>
  </si>
  <si>
    <t>pre_season</t>
  </si>
  <si>
    <t>pre_rs</t>
  </si>
  <si>
    <t>post_season</t>
  </si>
  <si>
    <t>post_rs</t>
  </si>
  <si>
    <t>round</t>
  </si>
  <si>
    <t>wild_card_round</t>
  </si>
  <si>
    <t>divisonal_round</t>
  </si>
  <si>
    <t>conference_championship</t>
  </si>
  <si>
    <t>super_bowl</t>
  </si>
  <si>
    <t>person_abbrv</t>
  </si>
  <si>
    <t>Tony</t>
  </si>
  <si>
    <t>t</t>
  </si>
  <si>
    <t>Andrew</t>
  </si>
  <si>
    <t>a</t>
  </si>
  <si>
    <t>Kid</t>
  </si>
  <si>
    <t>k</t>
  </si>
  <si>
    <t>ATL</t>
  </si>
  <si>
    <t>East</t>
  </si>
  <si>
    <t>Atlanta Falcons</t>
  </si>
  <si>
    <t>Arizona Cardinals</t>
  </si>
  <si>
    <t>NFC</t>
  </si>
  <si>
    <t>South</t>
  </si>
  <si>
    <t>West</t>
  </si>
  <si>
    <t>conf</t>
  </si>
  <si>
    <t>w</t>
  </si>
  <si>
    <t>AFC</t>
  </si>
  <si>
    <t>div</t>
  </si>
  <si>
    <t>North</t>
  </si>
  <si>
    <t>Most Valuable Player</t>
  </si>
  <si>
    <t>mvp</t>
  </si>
  <si>
    <t>Defensive Player of the Year</t>
  </si>
  <si>
    <t>dpoy</t>
  </si>
  <si>
    <t>Coach of the Year</t>
  </si>
  <si>
    <t>coy</t>
  </si>
  <si>
    <t>General Manager of the Year</t>
  </si>
  <si>
    <t>Offensive Player of the Year</t>
  </si>
  <si>
    <t>opoy</t>
  </si>
  <si>
    <t>yr_start</t>
  </si>
  <si>
    <t>w_sportsbook</t>
  </si>
  <si>
    <t>odds_over</t>
  </si>
  <si>
    <t>odds_under</t>
  </si>
  <si>
    <t>prob_implied_over</t>
  </si>
  <si>
    <t>prob_implied_under</t>
  </si>
  <si>
    <t>prob_implied_diff</t>
  </si>
  <si>
    <t>underdog_over</t>
  </si>
  <si>
    <t>underdog_under</t>
  </si>
  <si>
    <t>Passing Champion</t>
  </si>
  <si>
    <t>Rushing Champion</t>
  </si>
  <si>
    <t>Receiving Champion</t>
  </si>
  <si>
    <t>Sack Champion</t>
  </si>
  <si>
    <t>Interception Champion</t>
  </si>
  <si>
    <t>Comeback Player of the Year</t>
  </si>
  <si>
    <t>Assistant Coach of the Year</t>
  </si>
  <si>
    <t>rush_champ</t>
  </si>
  <si>
    <t>rec_champ</t>
  </si>
  <si>
    <t>sack_champ</t>
  </si>
  <si>
    <t>int_champ</t>
  </si>
  <si>
    <t>cbpoy</t>
  </si>
  <si>
    <t>acoy</t>
  </si>
  <si>
    <t>pass_champ</t>
  </si>
  <si>
    <t>ARI</t>
  </si>
  <si>
    <t>BAL</t>
  </si>
  <si>
    <t>BUF</t>
  </si>
  <si>
    <t>CAR</t>
  </si>
  <si>
    <t>CHI</t>
  </si>
  <si>
    <t>CIN</t>
  </si>
  <si>
    <t>CLE</t>
  </si>
  <si>
    <t>DAL</t>
  </si>
  <si>
    <t>DEN</t>
  </si>
  <si>
    <t>DET</t>
  </si>
  <si>
    <t>GB</t>
  </si>
  <si>
    <t>HOU</t>
  </si>
  <si>
    <t>IND</t>
  </si>
  <si>
    <t>JAX</t>
  </si>
  <si>
    <t>KC</t>
  </si>
  <si>
    <t>MIA</t>
  </si>
  <si>
    <t>MIN</t>
  </si>
  <si>
    <t>NE</t>
  </si>
  <si>
    <t>NO</t>
  </si>
  <si>
    <t>NYG</t>
  </si>
  <si>
    <t>NYJ</t>
  </si>
  <si>
    <t>OAK</t>
  </si>
  <si>
    <t>PHI</t>
  </si>
  <si>
    <t>PIT</t>
  </si>
  <si>
    <t>SD</t>
  </si>
  <si>
    <t>SEA</t>
  </si>
  <si>
    <t>SF</t>
  </si>
  <si>
    <t>STL</t>
  </si>
  <si>
    <t>TB</t>
  </si>
  <si>
    <t>TEN</t>
  </si>
  <si>
    <t>WAS</t>
  </si>
  <si>
    <t>result</t>
  </si>
  <si>
    <t>Balitmore Ravens</t>
  </si>
  <si>
    <t>Buffalo Bills</t>
  </si>
  <si>
    <t>Carolina Panthers</t>
  </si>
  <si>
    <t>Chicago Bears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</si>
  <si>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</si>
  <si>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</si>
  <si>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</si>
  <si>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</si>
  <si>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</si>
  <si>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</si>
  <si>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</si>
  <si>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</si>
  <si>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</si>
  <si>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Miami Dolphins</t>
  </si>
  <si>
    <t>Minnesota Vikings</t>
  </si>
  <si>
    <t>New England Patriots</t>
  </si>
  <si>
    <t>New York Giants</t>
  </si>
  <si>
    <t>New York Jets</t>
  </si>
  <si>
    <t>Oakland Raiders</t>
  </si>
  <si>
    <t>Philadelphia Eagles</t>
  </si>
  <si>
    <t>San Diego Chargers</t>
  </si>
  <si>
    <t>Seattle Seahawks</t>
  </si>
  <si>
    <t>San Francisco 49ers</t>
  </si>
  <si>
    <t>Tampa Bay Buccaneers</t>
  </si>
  <si>
    <t>Tennesee Titans</t>
  </si>
  <si>
    <t>Washington Redskins</t>
  </si>
  <si>
    <t>LAC</t>
  </si>
  <si>
    <t>LAR</t>
  </si>
  <si>
    <t>http://www.oddsshark.com/nfl/2016-nfl-season-win-totals</t>
  </si>
  <si>
    <t>source</t>
  </si>
  <si>
    <t>source_url</t>
  </si>
  <si>
    <t>source_date</t>
  </si>
  <si>
    <t>retrieval_url</t>
  </si>
  <si>
    <t>person</t>
  </si>
  <si>
    <t>team_away</t>
  </si>
  <si>
    <t>team_home</t>
  </si>
  <si>
    <t>score_away</t>
  </si>
  <si>
    <t>score_home</t>
  </si>
  <si>
    <t>pick_result</t>
  </si>
  <si>
    <t>pick</t>
  </si>
  <si>
    <t>confidence</t>
  </si>
  <si>
    <t>http://www.oddsshark.com/nfl/2017-nfl-season-win-totals</t>
  </si>
  <si>
    <t>Bovada</t>
  </si>
  <si>
    <t>line_home_open</t>
  </si>
  <si>
    <t>line_home_close</t>
  </si>
  <si>
    <t>week</t>
  </si>
  <si>
    <t>line_home_pick</t>
  </si>
  <si>
    <t>t2</t>
  </si>
  <si>
    <t>LA</t>
  </si>
  <si>
    <t>CIIN</t>
  </si>
  <si>
    <t>pick_result_spread</t>
  </si>
  <si>
    <t>pick_result_straight</t>
  </si>
  <si>
    <t>confidence_spread</t>
  </si>
  <si>
    <t>Dal</t>
  </si>
  <si>
    <t>PIY</t>
  </si>
  <si>
    <t>line_home_pick_diff</t>
  </si>
  <si>
    <t>line_home_change</t>
  </si>
  <si>
    <t>winner</t>
  </si>
  <si>
    <t>Peyton Manning</t>
  </si>
  <si>
    <t>LeSean McCoy</t>
  </si>
  <si>
    <t>Josh Gordon</t>
  </si>
  <si>
    <t>Robert Mathis</t>
  </si>
  <si>
    <t>Richard Sherman</t>
  </si>
  <si>
    <t>Luke Kuechly</t>
  </si>
  <si>
    <t>Philip Rivers</t>
  </si>
  <si>
    <t>Ron Rivera</t>
  </si>
  <si>
    <t>Eddie Lacy</t>
  </si>
  <si>
    <t>Sheldon Richardson</t>
  </si>
  <si>
    <t>Offensive Rookie of the Year</t>
  </si>
  <si>
    <t>Defensive Rookie of the Year</t>
  </si>
  <si>
    <t>oroy</t>
  </si>
  <si>
    <t>droy</t>
  </si>
  <si>
    <t>Aaron Rodgers</t>
  </si>
  <si>
    <t>Drew Brees</t>
  </si>
  <si>
    <t>DeMarco Murray</t>
  </si>
  <si>
    <t>Antonio Brown</t>
  </si>
  <si>
    <t>Justin Houston</t>
  </si>
  <si>
    <t>Glover Quin</t>
  </si>
  <si>
    <t>J. J. Watt</t>
  </si>
  <si>
    <t>Rob Grownkowski</t>
  </si>
  <si>
    <t>Odell Beckham Jr.</t>
  </si>
  <si>
    <t>Aaron Donald</t>
  </si>
  <si>
    <t>Bruce Arians</t>
  </si>
  <si>
    <t>Cam Newton</t>
  </si>
  <si>
    <t>Adrian Peterson</t>
  </si>
  <si>
    <t>Julio Jones</t>
  </si>
  <si>
    <t>Reggie Nelson</t>
  </si>
  <si>
    <t>Eric Berry</t>
  </si>
  <si>
    <t>Todd Gurley</t>
  </si>
  <si>
    <t>Marcus Peters</t>
  </si>
  <si>
    <t>Matt Ryan</t>
  </si>
  <si>
    <t>Ezekiel Elliott</t>
  </si>
  <si>
    <t>T. Y. Hilton</t>
  </si>
  <si>
    <t>Vic Beasley</t>
  </si>
  <si>
    <t>Casey Hayward</t>
  </si>
  <si>
    <t>Khalil Mack</t>
  </si>
  <si>
    <t>Jordy Nelson</t>
  </si>
  <si>
    <t>Dak Prescott</t>
  </si>
  <si>
    <t>Joey Bosa</t>
  </si>
  <si>
    <t>Jason Garrett</t>
  </si>
  <si>
    <t>Kyle Shanahan</t>
  </si>
  <si>
    <t>Arian Foster</t>
  </si>
  <si>
    <t>Calvin Johnson</t>
  </si>
  <si>
    <t>Cameron Wake</t>
  </si>
  <si>
    <t>Brandon Flowers</t>
  </si>
  <si>
    <t>Robert Griffin III</t>
  </si>
  <si>
    <t>Joe Philbin</t>
  </si>
  <si>
    <t>Giovani Bernard</t>
  </si>
  <si>
    <t>Jarvis Jones</t>
  </si>
  <si>
    <t>Jonathan Joseph</t>
  </si>
  <si>
    <t>Earl Thomas</t>
  </si>
  <si>
    <t>Rob Gronkowski</t>
  </si>
  <si>
    <t>Brandin Cooks</t>
  </si>
  <si>
    <t>Jadeveon Clowney</t>
  </si>
  <si>
    <t>Bill Belichick</t>
  </si>
  <si>
    <t>Andrew Luck</t>
  </si>
  <si>
    <t>Andre Johnson</t>
  </si>
  <si>
    <t>Marcus Trufant</t>
  </si>
  <si>
    <t>Jameis Winston</t>
  </si>
  <si>
    <t>Shane Ray</t>
  </si>
  <si>
    <t>Mike Zimmer</t>
  </si>
  <si>
    <t>Russel Wilson</t>
  </si>
  <si>
    <t>Ben Roethlisberger</t>
  </si>
  <si>
    <t>David Johson</t>
  </si>
  <si>
    <t>Alterraun Verner</t>
  </si>
  <si>
    <t>Jamaal Charles</t>
  </si>
  <si>
    <t>Darron Lee</t>
  </si>
  <si>
    <t>Ken Whisenhunt</t>
  </si>
  <si>
    <t>Alfred Morris</t>
  </si>
  <si>
    <t>Aldon Smith</t>
  </si>
  <si>
    <t>Brandon Browner</t>
  </si>
  <si>
    <t>J.J. Watt</t>
  </si>
  <si>
    <t>Brian Orakpo</t>
  </si>
  <si>
    <t>Marc Trestman</t>
  </si>
  <si>
    <t>E.J. Manuel</t>
  </si>
  <si>
    <t>Demarcus Ware</t>
  </si>
  <si>
    <t>Patrick Peterson</t>
  </si>
  <si>
    <t>Jimmy Graham</t>
  </si>
  <si>
    <t>Percy Harvin</t>
  </si>
  <si>
    <t>Blake Bortles</t>
  </si>
  <si>
    <t>Andew Luck</t>
  </si>
  <si>
    <t>Jamal Charles</t>
  </si>
  <si>
    <t>Von Miller</t>
  </si>
  <si>
    <t>Amari Cooper</t>
  </si>
  <si>
    <t>Vic Beasely</t>
  </si>
  <si>
    <t>Gary Kubiak</t>
  </si>
  <si>
    <t>Ezekiel Elliot</t>
  </si>
  <si>
    <t>Tyrann Matthiey</t>
  </si>
  <si>
    <t>DeForest Buckner</t>
  </si>
  <si>
    <t>Andy Reid</t>
  </si>
  <si>
    <t>Jim Bob Cooter</t>
  </si>
  <si>
    <t>LeVeon Bell</t>
  </si>
  <si>
    <t>Mike Tomlin</t>
  </si>
  <si>
    <t>Jalen Ramsey</t>
  </si>
  <si>
    <t>Christian McCaffrey</t>
  </si>
  <si>
    <t>Jarrad Davis</t>
  </si>
  <si>
    <t>Scott Linehan</t>
  </si>
  <si>
    <t>John Schneider</t>
  </si>
  <si>
    <t>w_pick</t>
  </si>
  <si>
    <t>AFC North</t>
  </si>
  <si>
    <t>AFC South</t>
  </si>
  <si>
    <t>AFC East</t>
  </si>
  <si>
    <t>AFC West</t>
  </si>
  <si>
    <t>NFC North</t>
  </si>
  <si>
    <t>NFC South</t>
  </si>
  <si>
    <t>NFC East</t>
  </si>
  <si>
    <t>NFC West</t>
  </si>
  <si>
    <t>conf_id</t>
  </si>
  <si>
    <t>div_id</t>
  </si>
  <si>
    <t>time_period_id</t>
  </si>
  <si>
    <t>game_results_name</t>
  </si>
  <si>
    <t>Tom Brady</t>
  </si>
  <si>
    <t>Mike Evans</t>
  </si>
  <si>
    <t>Xavier Rhodes</t>
  </si>
  <si>
    <t>Derek Barnett</t>
  </si>
  <si>
    <t>Wade Phillips</t>
  </si>
  <si>
    <t>pts_home</t>
  </si>
  <si>
    <t>pts_away</t>
  </si>
  <si>
    <t>tm_name_full</t>
  </si>
  <si>
    <t>tm</t>
  </si>
  <si>
    <t>tm_away</t>
  </si>
  <si>
    <t>tm_home</t>
  </si>
  <si>
    <t>tm_winner_spread</t>
  </si>
  <si>
    <t>tm_winner_straight</t>
  </si>
  <si>
    <t>tm_pick_spread</t>
  </si>
  <si>
    <t>tm_pick_straight</t>
  </si>
  <si>
    <t>tm_pick</t>
  </si>
  <si>
    <t>tm_away_pts_pick</t>
  </si>
  <si>
    <t>tm_home_pts_pick</t>
  </si>
  <si>
    <t>Average of line_home_pick_diff</t>
  </si>
  <si>
    <t>Average of pick_result_spread</t>
  </si>
  <si>
    <t>round_num</t>
  </si>
  <si>
    <t>award_name_full</t>
  </si>
  <si>
    <t>award</t>
  </si>
  <si>
    <t>season</t>
  </si>
  <si>
    <t>wk</t>
  </si>
  <si>
    <t>tm_num</t>
  </si>
  <si>
    <t>status</t>
  </si>
  <si>
    <t>city</t>
  </si>
  <si>
    <t>Atlanta</t>
  </si>
  <si>
    <t>Baltimore</t>
  </si>
  <si>
    <t>Buffalo</t>
  </si>
  <si>
    <t>Chicago</t>
  </si>
  <si>
    <t>Cleveland</t>
  </si>
  <si>
    <t>Dallas</t>
  </si>
  <si>
    <t>Denver</t>
  </si>
  <si>
    <t>Detroit</t>
  </si>
  <si>
    <t>Houston</t>
  </si>
  <si>
    <t>Indianapolis</t>
  </si>
  <si>
    <t>Jacksonville</t>
  </si>
  <si>
    <t>Miami</t>
  </si>
  <si>
    <t>Oakland</t>
  </si>
  <si>
    <t>Philadelphia</t>
  </si>
  <si>
    <t>Pittsburgh</t>
  </si>
  <si>
    <t>Seattle</t>
  </si>
  <si>
    <t>Green Bay</t>
  </si>
  <si>
    <t>Kansas City</t>
  </si>
  <si>
    <t>Minneapolis</t>
  </si>
  <si>
    <t>New Orleans</t>
  </si>
  <si>
    <t>New York City</t>
  </si>
  <si>
    <t>Los Angeles</t>
  </si>
  <si>
    <t>San Francisco</t>
  </si>
  <si>
    <t>Tampa Bay</t>
  </si>
  <si>
    <t>Nashville</t>
  </si>
  <si>
    <t>Washington, D.C.</t>
  </si>
  <si>
    <t>St. Louis</t>
  </si>
  <si>
    <t>Los Angeles Rams</t>
  </si>
  <si>
    <t>New Orleans St.s</t>
  </si>
  <si>
    <t>St. Louis Rams</t>
  </si>
  <si>
    <t>Pittsburgh Steelers</t>
  </si>
  <si>
    <t>Cincinnati Bengals</t>
  </si>
  <si>
    <t>Cincinnati</t>
  </si>
  <si>
    <t>Charlotte</t>
  </si>
  <si>
    <t>Glendale</t>
  </si>
  <si>
    <t>Foxborough</t>
  </si>
  <si>
    <t>Los Angeles Chargers</t>
  </si>
  <si>
    <t>SDO</t>
  </si>
  <si>
    <t>GBY</t>
  </si>
  <si>
    <t>KCY</t>
  </si>
  <si>
    <t>NWE</t>
  </si>
  <si>
    <t>SFO</t>
  </si>
  <si>
    <t>TBY</t>
  </si>
  <si>
    <t>NOR</t>
  </si>
  <si>
    <t>NEW</t>
  </si>
  <si>
    <t>total_open</t>
  </si>
  <si>
    <t>total_close</t>
  </si>
  <si>
    <t>off</t>
  </si>
  <si>
    <t>wk_time_period</t>
  </si>
  <si>
    <t>LA Chargers</t>
  </si>
  <si>
    <t>Minnesota</t>
  </si>
  <si>
    <t>N.Y. Giants</t>
  </si>
  <si>
    <t>Tennessee</t>
  </si>
  <si>
    <t>Arizona</t>
  </si>
  <si>
    <t>LA Rams</t>
  </si>
  <si>
    <t>Washington</t>
  </si>
  <si>
    <t>New England</t>
  </si>
  <si>
    <t>Carolina</t>
  </si>
  <si>
    <t>N.Y. Jets</t>
  </si>
  <si>
    <t>tm_name_predictiontracker</t>
  </si>
  <si>
    <t>San Diego</t>
  </si>
  <si>
    <t>Grand Total</t>
  </si>
  <si>
    <t>Sum of pick_result</t>
  </si>
  <si>
    <t>Tony_v2</t>
  </si>
  <si>
    <t>tm_name_teamrankings</t>
  </si>
  <si>
    <t>NY Giants</t>
  </si>
  <si>
    <t>NY Jets</t>
  </si>
  <si>
    <t>record_id</t>
  </si>
  <si>
    <t>person_id</t>
  </si>
  <si>
    <t>tm_id</t>
  </si>
  <si>
    <t>season_id</t>
  </si>
  <si>
    <t>win_total_pick_id</t>
  </si>
  <si>
    <t>win_total_result_id</t>
  </si>
  <si>
    <t>win_total_result_description</t>
  </si>
  <si>
    <t>game_result_id</t>
  </si>
  <si>
    <t>game_result_description</t>
  </si>
  <si>
    <t>game_pick_id</t>
  </si>
  <si>
    <t>plyff_tm_id</t>
  </si>
  <si>
    <t>plyff_pick_pre_rs_id</t>
  </si>
  <si>
    <t>plyff_tm_description</t>
  </si>
  <si>
    <t>award_id</t>
  </si>
  <si>
    <t>award_result_id</t>
  </si>
  <si>
    <t>award_pick_id</t>
  </si>
  <si>
    <t>award_result_description</t>
  </si>
  <si>
    <t>https://www.oddsshark.com/nfl/nfl-over-under-win-totals</t>
  </si>
  <si>
    <t>NA</t>
  </si>
  <si>
    <t>Keenan Allen</t>
  </si>
  <si>
    <t>Sean McVay</t>
  </si>
  <si>
    <t>Alvin Kamara</t>
  </si>
  <si>
    <t>Marshon Lattimore</t>
  </si>
  <si>
    <t>Pat Shurmur</t>
  </si>
  <si>
    <t>Kareem Hunt</t>
  </si>
  <si>
    <t>Chandler Jones</t>
  </si>
  <si>
    <t>Howie Roseman</t>
  </si>
  <si>
    <t>eoy</t>
  </si>
  <si>
    <t>Reggie McKenzie</t>
  </si>
  <si>
    <t>Everson Griffin</t>
  </si>
  <si>
    <t>Darius Slay, Kevin Byard</t>
  </si>
  <si>
    <t>Saquon Barkley</t>
  </si>
  <si>
    <t>Roquan Smith</t>
  </si>
  <si>
    <t>Josh McDaniels</t>
  </si>
  <si>
    <t>Dave Gettleman</t>
  </si>
  <si>
    <t>Xavien Howard</t>
  </si>
  <si>
    <t>nfl_award_result</t>
  </si>
  <si>
    <t>nfl_award_result_header</t>
  </si>
  <si>
    <t>nfl_conf</t>
  </si>
  <si>
    <t>nfl_conf_header</t>
  </si>
  <si>
    <t>nfl_div</t>
  </si>
  <si>
    <t>nfl_div_header</t>
  </si>
  <si>
    <t>nfl_game_pick_with_header</t>
  </si>
  <si>
    <t>nfl_game_pick</t>
  </si>
  <si>
    <t>nfl_game_result</t>
  </si>
  <si>
    <t>nfl_game_result_header</t>
  </si>
  <si>
    <t>nfl_game_result_score</t>
  </si>
  <si>
    <t>nfl_game_result_scores</t>
  </si>
  <si>
    <t>nfl_game_result_score_header</t>
  </si>
  <si>
    <t>nfl_plyff_tm</t>
  </si>
  <si>
    <t>nfl_plyff_tm_header</t>
  </si>
  <si>
    <t>nfl_win_total_pick_with_header</t>
  </si>
  <si>
    <t>nfl_win_total_pick</t>
  </si>
  <si>
    <t>nfl_win_total_result</t>
  </si>
  <si>
    <t>nfl_win_total_result_header</t>
  </si>
  <si>
    <t>name</t>
  </si>
  <si>
    <t>worksheet</t>
  </si>
  <si>
    <t>row1</t>
  </si>
  <si>
    <t>col1</t>
  </si>
  <si>
    <t>row2</t>
  </si>
  <si>
    <t>col2</t>
  </si>
  <si>
    <t>cell1</t>
  </si>
  <si>
    <t>cell2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</si>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</sst>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0" xfId="0" applyFont="1"/>
    <xf numFmtId="0" fontId="1" fillId="0" borderId="0" xfId="0" applyFont="1"/>
    <xf numFmtId="14" fontId="0" fillId="0" borderId="0" xfId="0" applyNumberFormat="1"/>
    <xf numFmtId="0" fontId="0" fillId="0" borderId="0" xfId="0" applyNumberFormat="1" applyFont="1"/>
    <xf numFmtId="0" fontId="1" fillId="0" borderId="0" xfId="0" applyNumberFormat="1" applyFont="1"/>
    <xf numFmtId="0" fontId="0" fillId="0" borderId="0" xfId="0" applyNumberFormat="1"/>
    <xf numFmtId="0" fontId="0" fillId="2" borderId="0" xfId="0" applyFont="1" applyFill="1"/>
    <xf numFmtId="0" fontId="0" fillId="3" borderId="0" xfId="0" applyFont="1" applyFill="1"/>
    <xf numFmtId="0" fontId="0" fillId="0" borderId="0" xfId="0" applyFont="1" applyFill="1"/>
    <xf numFmtId="0" fontId="0" fillId="0" borderId="0" xfId="0" applyFill="1"/>
    <xf numFmtId="0" fontId="0" fillId="3" borderId="0" xfId="0" applyFill="1"/>
    <xf numFmtId="0" fontId="0" fillId="2" borderId="0" xfId="0" applyFill="1"/>
    <xf numFmtId="0" fontId="1" fillId="0" borderId="0" xfId="1" applyFont="1"/>
    <xf numFmtId="0" fontId="0" fillId="0" borderId="0" xfId="1" applyFont="1"/>
    <xf numFmtId="0" fontId="0" fillId="0" borderId="0" xfId="0" pivotButton="1"/>
    <xf numFmtId="0" fontId="0" fillId="4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5" borderId="0" xfId="0" applyFont="1" applyFill="1"/>
    <xf numFmtId="0" fontId="0" fillId="6" borderId="0" xfId="0" applyFont="1" applyFill="1"/>
    <xf numFmtId="0" fontId="0" fillId="0" borderId="0" xfId="0"/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[db_nfl.xlsx]nfl_win_total_picks_pivot!PivotTable1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nfl_win_total_picks_pivot!$C$3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nfl_win_total_picks_pivot!$A$4:$B$18</c:f>
              <c:multiLvlStrCache>
                <c:ptCount val="15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Kid</c:v>
                  </c:pt>
                  <c:pt idx="4">
                    <c:v>Tony</c:v>
                  </c:pt>
                  <c:pt idx="5">
                    <c:v>Andrew</c:v>
                  </c:pt>
                  <c:pt idx="6">
                    <c:v>Tony</c:v>
                  </c:pt>
                  <c:pt idx="7">
                    <c:v>Andrew</c:v>
                  </c:pt>
                  <c:pt idx="8">
                    <c:v>Tony</c:v>
                  </c:pt>
                  <c:pt idx="9">
                    <c:v>Andrew</c:v>
                  </c:pt>
                  <c:pt idx="10">
                    <c:v>Tony</c:v>
                  </c:pt>
                  <c:pt idx="11">
                    <c:v>Tony_v2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Tony_v2</c:v>
                  </c:pt>
                </c:lvl>
                <c:lvl>
                  <c:pt idx="0">
                    <c:v>2012</c:v>
                  </c:pt>
                  <c:pt idx="2">
                    <c:v>2013</c:v>
                  </c:pt>
                  <c:pt idx="5">
                    <c:v>2014</c:v>
                  </c:pt>
                  <c:pt idx="7">
                    <c:v>2015</c:v>
                  </c:pt>
                  <c:pt idx="9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nfl_win_total_picks_pivot!$C$4:$C$18</c:f>
              <c:numCache>
                <c:formatCode>General</c:formatCode>
                <c:ptCount val="15"/>
                <c:pt idx="0">
                  <c:v>15</c:v>
                </c:pt>
                <c:pt idx="1">
                  <c:v>20</c:v>
                </c:pt>
                <c:pt idx="2">
                  <c:v>19</c:v>
                </c:pt>
                <c:pt idx="3">
                  <c:v>13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19</c:v>
                </c:pt>
                <c:pt idx="12">
                  <c:v>19</c:v>
                </c:pt>
                <c:pt idx="13">
                  <c:v>13</c:v>
                </c:pt>
                <c:pt idx="1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A-4ACE-BACA-496C49F5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4983784"/>
        <c:axId val="584984176"/>
      </c:barChart>
      <c:catAx>
        <c:axId val="584983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84176"/>
        <c:crosses val="autoZero"/>
        <c:auto val="1"/>
        <c:lblAlgn val="ctr"/>
        <c:lblOffset val="100"/>
        <c:noMultiLvlLbl val="0"/>
      </c:catAx>
      <c:valAx>
        <c:axId val="58498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98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[db_nfl.xlsx]nfl_game_picks_pivot!PivotTable1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nfl_game_picks_pivot!$D$3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nfl_game_picks_pivot!$A$4:$C$40</c:f>
              <c:multiLvlStrCache>
                <c:ptCount val="36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Tony</c:v>
                  </c:pt>
                  <c:pt idx="4">
                    <c:v>Andrew</c:v>
                  </c:pt>
                  <c:pt idx="5">
                    <c:v>Tony</c:v>
                  </c:pt>
                  <c:pt idx="6">
                    <c:v>Andrew</c:v>
                  </c:pt>
                  <c:pt idx="7">
                    <c:v>Tony</c:v>
                  </c:pt>
                  <c:pt idx="8">
                    <c:v>Andrew</c:v>
                  </c:pt>
                  <c:pt idx="9">
                    <c:v>Tony</c:v>
                  </c:pt>
                  <c:pt idx="10">
                    <c:v>Andrew</c:v>
                  </c:pt>
                  <c:pt idx="11">
                    <c:v>Tony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Andrew</c:v>
                  </c:pt>
                  <c:pt idx="15">
                    <c:v>Tony</c:v>
                  </c:pt>
                  <c:pt idx="16">
                    <c:v>Andrew</c:v>
                  </c:pt>
                  <c:pt idx="17">
                    <c:v>Tony</c:v>
                  </c:pt>
                  <c:pt idx="18">
                    <c:v>Andrew</c:v>
                  </c:pt>
                  <c:pt idx="19">
                    <c:v>Tony</c:v>
                  </c:pt>
                  <c:pt idx="20">
                    <c:v>Andrew</c:v>
                  </c:pt>
                  <c:pt idx="21">
                    <c:v>Tony</c:v>
                  </c:pt>
                  <c:pt idx="22">
                    <c:v>Andrew</c:v>
                  </c:pt>
                  <c:pt idx="23">
                    <c:v>Tony</c:v>
                  </c:pt>
                  <c:pt idx="24">
                    <c:v>Andrew</c:v>
                  </c:pt>
                  <c:pt idx="25">
                    <c:v>Tony</c:v>
                  </c:pt>
                  <c:pt idx="26">
                    <c:v>Andrew</c:v>
                  </c:pt>
                  <c:pt idx="27">
                    <c:v>Tony</c:v>
                  </c:pt>
                  <c:pt idx="28">
                    <c:v>Andrew</c:v>
                  </c:pt>
                  <c:pt idx="29">
                    <c:v>Tony</c:v>
                  </c:pt>
                  <c:pt idx="30">
                    <c:v>Andrew</c:v>
                  </c:pt>
                  <c:pt idx="31">
                    <c:v>Tony</c:v>
                  </c:pt>
                  <c:pt idx="32">
                    <c:v>Andrew</c:v>
                  </c:pt>
                  <c:pt idx="33">
                    <c:v>Tony</c:v>
                  </c:pt>
                  <c:pt idx="34">
                    <c:v>Andrew</c:v>
                  </c:pt>
                  <c:pt idx="35">
                    <c:v>Tony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4">
                    <c:v>3</c:v>
                  </c:pt>
                  <c:pt idx="6">
                    <c:v>4</c:v>
                  </c:pt>
                  <c:pt idx="8">
                    <c:v>5</c:v>
                  </c:pt>
                  <c:pt idx="10">
                    <c:v>6</c:v>
                  </c:pt>
                  <c:pt idx="12">
                    <c:v>7</c:v>
                  </c:pt>
                  <c:pt idx="14">
                    <c:v>8</c:v>
                  </c:pt>
                  <c:pt idx="16">
                    <c:v>9</c:v>
                  </c:pt>
                  <c:pt idx="18">
                    <c:v>10</c:v>
                  </c:pt>
                  <c:pt idx="20">
                    <c:v>11</c:v>
                  </c:pt>
                  <c:pt idx="22">
                    <c:v>12</c:v>
                  </c:pt>
                  <c:pt idx="24">
                    <c:v>13</c:v>
                  </c:pt>
                  <c:pt idx="26">
                    <c:v>14</c:v>
                  </c:pt>
                  <c:pt idx="28">
                    <c:v>15</c:v>
                  </c:pt>
                  <c:pt idx="30">
                    <c:v>16</c:v>
                  </c:pt>
                  <c:pt idx="32">
                    <c:v>17</c:v>
                  </c:pt>
                  <c:pt idx="34">
                    <c:v>18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nfl_game_picks_pivot!$D$4:$D$40</c:f>
              <c:numCache>
                <c:formatCode>General</c:formatCode>
                <c:ptCount val="36"/>
                <c:pt idx="0">
                  <c:v>0.4</c:v>
                </c:pt>
                <c:pt idx="1">
                  <c:v>0.46666666666666667</c:v>
                </c:pt>
                <c:pt idx="2">
                  <c:v>0.25</c:v>
                </c:pt>
                <c:pt idx="3">
                  <c:v>0.4375</c:v>
                </c:pt>
                <c:pt idx="4">
                  <c:v>0.5</c:v>
                </c:pt>
                <c:pt idx="5">
                  <c:v>0.625</c:v>
                </c:pt>
                <c:pt idx="6">
                  <c:v>0.625</c:v>
                </c:pt>
                <c:pt idx="7">
                  <c:v>0.6875</c:v>
                </c:pt>
                <c:pt idx="8">
                  <c:v>0.5</c:v>
                </c:pt>
                <c:pt idx="9">
                  <c:v>0.5</c:v>
                </c:pt>
                <c:pt idx="10">
                  <c:v>0.35714285714285715</c:v>
                </c:pt>
                <c:pt idx="11">
                  <c:v>0.5</c:v>
                </c:pt>
                <c:pt idx="12">
                  <c:v>0.26666666666666666</c:v>
                </c:pt>
                <c:pt idx="13">
                  <c:v>0.33333333333333331</c:v>
                </c:pt>
                <c:pt idx="14">
                  <c:v>0.53846153846153844</c:v>
                </c:pt>
                <c:pt idx="15">
                  <c:v>0.46153846153846156</c:v>
                </c:pt>
                <c:pt idx="16">
                  <c:v>0.46153846153846156</c:v>
                </c:pt>
                <c:pt idx="17">
                  <c:v>0.53846153846153844</c:v>
                </c:pt>
                <c:pt idx="18">
                  <c:v>0.35714285714285715</c:v>
                </c:pt>
                <c:pt idx="19">
                  <c:v>0.5714285714285714</c:v>
                </c:pt>
                <c:pt idx="20">
                  <c:v>0.6428571428571429</c:v>
                </c:pt>
                <c:pt idx="21">
                  <c:v>0.5714285714285714</c:v>
                </c:pt>
                <c:pt idx="22">
                  <c:v>0.375</c:v>
                </c:pt>
                <c:pt idx="23">
                  <c:v>0.5625</c:v>
                </c:pt>
                <c:pt idx="24">
                  <c:v>0.5625</c:v>
                </c:pt>
                <c:pt idx="25">
                  <c:v>0.625</c:v>
                </c:pt>
                <c:pt idx="26">
                  <c:v>0.4375</c:v>
                </c:pt>
                <c:pt idx="27">
                  <c:v>0.625</c:v>
                </c:pt>
                <c:pt idx="28">
                  <c:v>0.4375</c:v>
                </c:pt>
                <c:pt idx="29">
                  <c:v>0.5</c:v>
                </c:pt>
                <c:pt idx="30">
                  <c:v>0.4375</c:v>
                </c:pt>
                <c:pt idx="31">
                  <c:v>0.375</c:v>
                </c:pt>
                <c:pt idx="32">
                  <c:v>0.625</c:v>
                </c:pt>
                <c:pt idx="33">
                  <c:v>0.6875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A-4BE8-8AFA-652F5A0E4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466136"/>
        <c:axId val="584466528"/>
      </c:barChart>
      <c:catAx>
        <c:axId val="584466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6528"/>
        <c:crosses val="autoZero"/>
        <c:auto val="1"/>
        <c:lblAlgn val="ctr"/>
        <c:lblOffset val="100"/>
        <c:noMultiLvlLbl val="0"/>
      </c:catAx>
      <c:valAx>
        <c:axId val="58446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[db_nfl.xlsx]nfl_game_picks_pivot_2!PivotTable1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nfl_game_picks_pivot_2!$D$3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nfl_game_picks_pivot_2!$A$4:$C$39</c:f>
              <c:multiLvlStrCache>
                <c:ptCount val="36"/>
                <c:lvl>
                  <c:pt idx="0">
                    <c:v>Andrew</c:v>
                  </c:pt>
                  <c:pt idx="1">
                    <c:v>Tony</c:v>
                  </c:pt>
                  <c:pt idx="2">
                    <c:v>Andrew</c:v>
                  </c:pt>
                  <c:pt idx="3">
                    <c:v>Tony</c:v>
                  </c:pt>
                  <c:pt idx="4">
                    <c:v>Andrew</c:v>
                  </c:pt>
                  <c:pt idx="5">
                    <c:v>Tony</c:v>
                  </c:pt>
                  <c:pt idx="6">
                    <c:v>Andrew</c:v>
                  </c:pt>
                  <c:pt idx="7">
                    <c:v>Tony</c:v>
                  </c:pt>
                  <c:pt idx="8">
                    <c:v>Andrew</c:v>
                  </c:pt>
                  <c:pt idx="9">
                    <c:v>Tony</c:v>
                  </c:pt>
                  <c:pt idx="10">
                    <c:v>Andrew</c:v>
                  </c:pt>
                  <c:pt idx="11">
                    <c:v>Tony</c:v>
                  </c:pt>
                  <c:pt idx="12">
                    <c:v>Andrew</c:v>
                  </c:pt>
                  <c:pt idx="13">
                    <c:v>Tony</c:v>
                  </c:pt>
                  <c:pt idx="14">
                    <c:v>Andrew</c:v>
                  </c:pt>
                  <c:pt idx="15">
                    <c:v>Tony</c:v>
                  </c:pt>
                  <c:pt idx="16">
                    <c:v>Andrew</c:v>
                  </c:pt>
                  <c:pt idx="17">
                    <c:v>Tony</c:v>
                  </c:pt>
                  <c:pt idx="18">
                    <c:v>Andrew</c:v>
                  </c:pt>
                  <c:pt idx="19">
                    <c:v>Tony</c:v>
                  </c:pt>
                  <c:pt idx="20">
                    <c:v>Andrew</c:v>
                  </c:pt>
                  <c:pt idx="21">
                    <c:v>Tony</c:v>
                  </c:pt>
                  <c:pt idx="22">
                    <c:v>Andrew</c:v>
                  </c:pt>
                  <c:pt idx="23">
                    <c:v>Tony</c:v>
                  </c:pt>
                  <c:pt idx="24">
                    <c:v>Andrew</c:v>
                  </c:pt>
                  <c:pt idx="25">
                    <c:v>Tony</c:v>
                  </c:pt>
                  <c:pt idx="26">
                    <c:v>Andrew</c:v>
                  </c:pt>
                  <c:pt idx="27">
                    <c:v>Tony</c:v>
                  </c:pt>
                  <c:pt idx="28">
                    <c:v>Andrew</c:v>
                  </c:pt>
                  <c:pt idx="29">
                    <c:v>Tony</c:v>
                  </c:pt>
                  <c:pt idx="30">
                    <c:v>Andrew</c:v>
                  </c:pt>
                  <c:pt idx="31">
                    <c:v>Tony</c:v>
                  </c:pt>
                  <c:pt idx="32">
                    <c:v>Andrew</c:v>
                  </c:pt>
                  <c:pt idx="33">
                    <c:v>Tony</c:v>
                  </c:pt>
                  <c:pt idx="34">
                    <c:v>Andrew</c:v>
                  </c:pt>
                  <c:pt idx="35">
                    <c:v>Tony</c:v>
                  </c:pt>
                </c:lvl>
                <c:lvl>
                  <c:pt idx="0">
                    <c:v>1</c:v>
                  </c:pt>
                  <c:pt idx="2">
                    <c:v>2</c:v>
                  </c:pt>
                  <c:pt idx="4">
                    <c:v>3</c:v>
                  </c:pt>
                  <c:pt idx="6">
                    <c:v>4</c:v>
                  </c:pt>
                  <c:pt idx="8">
                    <c:v>5</c:v>
                  </c:pt>
                  <c:pt idx="10">
                    <c:v>6</c:v>
                  </c:pt>
                  <c:pt idx="12">
                    <c:v>7</c:v>
                  </c:pt>
                  <c:pt idx="14">
                    <c:v>8</c:v>
                  </c:pt>
                  <c:pt idx="16">
                    <c:v>9</c:v>
                  </c:pt>
                  <c:pt idx="18">
                    <c:v>10</c:v>
                  </c:pt>
                  <c:pt idx="20">
                    <c:v>11</c:v>
                  </c:pt>
                  <c:pt idx="22">
                    <c:v>12</c:v>
                  </c:pt>
                  <c:pt idx="24">
                    <c:v>13</c:v>
                  </c:pt>
                  <c:pt idx="26">
                    <c:v>14</c:v>
                  </c:pt>
                  <c:pt idx="28">
                    <c:v>15</c:v>
                  </c:pt>
                  <c:pt idx="30">
                    <c:v>16</c:v>
                  </c:pt>
                  <c:pt idx="32">
                    <c:v>17</c:v>
                  </c:pt>
                  <c:pt idx="34">
                    <c:v>18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nfl_game_picks_pivot_2!$D$4:$D$39</c:f>
              <c:numCache>
                <c:formatCode>General</c:formatCode>
                <c:ptCount val="36"/>
                <c:pt idx="0">
                  <c:v>2.3333333333333335</c:v>
                </c:pt>
                <c:pt idx="1">
                  <c:v>1.5666666666666667</c:v>
                </c:pt>
                <c:pt idx="2">
                  <c:v>1.21875</c:v>
                </c:pt>
                <c:pt idx="3">
                  <c:v>1.1875</c:v>
                </c:pt>
                <c:pt idx="4">
                  <c:v>2.4</c:v>
                </c:pt>
                <c:pt idx="5">
                  <c:v>2.7666666666666666</c:v>
                </c:pt>
                <c:pt idx="6">
                  <c:v>1.71875</c:v>
                </c:pt>
                <c:pt idx="7">
                  <c:v>2.15625</c:v>
                </c:pt>
                <c:pt idx="8">
                  <c:v>1.7857142857142858</c:v>
                </c:pt>
                <c:pt idx="9">
                  <c:v>1.5357142857142858</c:v>
                </c:pt>
                <c:pt idx="10">
                  <c:v>1.4090909090909092</c:v>
                </c:pt>
                <c:pt idx="11">
                  <c:v>1.9090909090909092</c:v>
                </c:pt>
                <c:pt idx="12">
                  <c:v>1.1000000000000001</c:v>
                </c:pt>
                <c:pt idx="13">
                  <c:v>1.3666666666666667</c:v>
                </c:pt>
                <c:pt idx="14">
                  <c:v>1.4230769230769231</c:v>
                </c:pt>
                <c:pt idx="15">
                  <c:v>1.7307692307692308</c:v>
                </c:pt>
                <c:pt idx="16">
                  <c:v>1.5769230769230769</c:v>
                </c:pt>
                <c:pt idx="17">
                  <c:v>1.8461538461538463</c:v>
                </c:pt>
                <c:pt idx="18">
                  <c:v>1.6071428571428572</c:v>
                </c:pt>
                <c:pt idx="19">
                  <c:v>1.4285714285714286</c:v>
                </c:pt>
                <c:pt idx="20">
                  <c:v>1.5</c:v>
                </c:pt>
                <c:pt idx="21">
                  <c:v>1.5357142857142858</c:v>
                </c:pt>
                <c:pt idx="22">
                  <c:v>1.9375</c:v>
                </c:pt>
                <c:pt idx="23">
                  <c:v>2.03125</c:v>
                </c:pt>
                <c:pt idx="24">
                  <c:v>1.65625</c:v>
                </c:pt>
                <c:pt idx="25">
                  <c:v>1.34375</c:v>
                </c:pt>
                <c:pt idx="26">
                  <c:v>1.71875</c:v>
                </c:pt>
                <c:pt idx="27">
                  <c:v>1.53125</c:v>
                </c:pt>
                <c:pt idx="28">
                  <c:v>1.53125</c:v>
                </c:pt>
                <c:pt idx="29">
                  <c:v>1.90625</c:v>
                </c:pt>
                <c:pt idx="30">
                  <c:v>1.84375</c:v>
                </c:pt>
                <c:pt idx="31">
                  <c:v>2.15625</c:v>
                </c:pt>
                <c:pt idx="32">
                  <c:v>3.125</c:v>
                </c:pt>
                <c:pt idx="33">
                  <c:v>3.625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C-4570-B287-99C2116E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468880"/>
        <c:axId val="584469272"/>
      </c:barChart>
      <c:catAx>
        <c:axId val="584468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9272"/>
        <c:crosses val="autoZero"/>
        <c:auto val="1"/>
        <c:lblAlgn val="ctr"/>
        <c:lblOffset val="100"/>
        <c:noMultiLvlLbl val="0"/>
      </c:catAx>
      <c:valAx>
        <c:axId val="58446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</xdr:colOff>
      <xdr:row>2</xdr:row>
      <xdr:rowOff>90486</xdr:rowOff>
    </xdr:from>
    <xdr:to>
      <xdr:col>11</xdr:col>
      <xdr:colOff>476250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185737</xdr:colOff>
      <xdr:row>1</xdr:row>
      <xdr:rowOff>190499</xdr:rowOff>
    </xdr:from>
    <xdr:to>
      <xdr:col>8</xdr:col>
      <xdr:colOff>466725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366712</xdr:colOff>
      <xdr:row>1</xdr:row>
      <xdr:rowOff>171450</xdr:rowOff>
    </xdr:from>
    <xdr:to>
      <xdr:col>11</xdr:col>
      <xdr:colOff>438150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br, Anthony" refreshedDate="43100.832681481479" createdVersion="5" refreshedVersion="5" minRefreshableVersion="3" recordCount="3234" xr:uid="{00000000-000A-0000-FFFF-FFFF00000000}">
  <cacheSource type="worksheet">
    <worksheetSource name="nfl_game_picks_with_header"/>
  </cacheSource>
  <cacheFields count="23">
    <cacheField name="id" numFmtId="0">
      <sharedItems containsSemiMixedTypes="0" containsString="0" containsNumber="1" containsInteger="1" minValue="1" maxValue="3218"/>
    </cacheField>
    <cacheField name="game_results_id" numFmtId="0">
      <sharedItems containsSemiMixedTypes="0" containsString="0" containsNumber="1" containsInteger="1" minValue="1" maxValue="1595"/>
    </cacheField>
    <cacheField name="game_results_name" numFmtId="0">
      <sharedItems/>
    </cacheField>
    <cacheField name="line_home_open" numFmtId="0">
      <sharedItems containsMixedTypes="1" containsNumber="1" minValue="-16.5" maxValue="14"/>
    </cacheField>
    <cacheField name="line_home_close" numFmtId="0">
      <sharedItems containsMixedTypes="1" containsNumber="1" minValue="-27.5" maxValue="16.5"/>
    </cacheField>
    <cacheField name="pts_home" numFmtId="0">
      <sharedItems containsMixedTypes="1" containsNumber="1" containsInteger="1" minValue="0" maxValue="59"/>
    </cacheField>
    <cacheField name="pts_away" numFmtId="0">
      <sharedItems containsMixedTypes="1" containsNumber="1" containsInteger="1" minValue="0" maxValue="56"/>
    </cacheField>
    <cacheField name="season" numFmtId="0">
      <sharedItems containsSemiMixedTypes="0" containsString="0" containsNumber="1" containsInteger="1" minValue="2012" maxValue="2017" count="6">
        <n v="2012"/>
        <n v="2013"/>
        <n v="2014"/>
        <n v="2015"/>
        <n v="2016"/>
        <n v="2017"/>
      </sharedItems>
    </cacheField>
    <cacheField name="wk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</sharedItems>
    </cacheField>
    <cacheField name="time_period" numFmtId="0">
      <sharedItems/>
    </cacheField>
    <cacheField name="tm_winner_spread" numFmtId="0">
      <sharedItems/>
    </cacheField>
    <cacheField name="tm_winner_straight" numFmtId="0">
      <sharedItems/>
    </cacheField>
    <cacheField name="line_home_change" numFmtId="0">
      <sharedItems containsMixedTypes="1" containsNumber="1" minValue="-8.5" maxValue="26"/>
    </cacheField>
    <cacheField name="person" numFmtId="0">
      <sharedItems count="3">
        <s v="a"/>
        <s v="t"/>
        <s v="k"/>
      </sharedItems>
    </cacheField>
    <cacheField name="line_home_pick" numFmtId="0">
      <sharedItems containsString="0" containsBlank="1" containsNumber="1" minValue="-28" maxValue="17.5"/>
    </cacheField>
    <cacheField name="line_home_pick_diff" numFmtId="0">
      <sharedItems containsMixedTypes="1" containsNumber="1" minValue="0" maxValue="17"/>
    </cacheField>
    <cacheField name="tm_away_pts_pick" numFmtId="0">
      <sharedItems containsString="0" containsBlank="1" containsNumber="1" containsInteger="1" minValue="10" maxValue="26"/>
    </cacheField>
    <cacheField name="tm_home_pts_pick" numFmtId="0">
      <sharedItems containsString="0" containsBlank="1" containsNumber="1" containsInteger="1" minValue="14" maxValue="31"/>
    </cacheField>
    <cacheField name="tm_pick_spread" numFmtId="0">
      <sharedItems containsBlank="1"/>
    </cacheField>
    <cacheField name="confidence_spread" numFmtId="0">
      <sharedItems containsString="0" containsBlank="1" containsNumber="1" minValue="0.51" maxValue="16"/>
    </cacheField>
    <cacheField name="pick_result_spread" numFmtId="0">
      <sharedItems containsString="0" containsBlank="1" containsNumber="1" containsInteger="1" minValue="0" maxValue="1"/>
    </cacheField>
    <cacheField name="tm_pick_straight" numFmtId="0">
      <sharedItems containsBlank="1"/>
    </cacheField>
    <cacheField name="pick_result_straight" numFmtId="0">
      <sharedItems containsBlank="1"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Habr, Anthony" refreshedDate="43101.536271180557" createdVersion="5" refreshedVersion="5" minRefreshableVersion="3" recordCount="480" xr:uid="{00000000-000A-0000-FFFF-FFFF01000000}">
  <cacheSource type="worksheet">
    <worksheetSource name="nfl_win_total_picks_with_header"/>
  </cacheSource>
  <cacheFields count="11">
    <cacheField name="id" numFmtId="0">
      <sharedItems containsSemiMixedTypes="0" containsString="0" containsNumber="1" containsInteger="1" minValue="1" maxValue="480"/>
    </cacheField>
    <cacheField name="win_total_results_id" numFmtId="0">
      <sharedItems containsSemiMixedTypes="0" containsString="0" containsNumber="1" containsInteger="1" minValue="1" maxValue="192"/>
    </cacheField>
    <cacheField name="win_total_results_name" numFmtId="0">
      <sharedItems count="192">
        <s v="2012_ARI"/>
        <s v="2012_ATL"/>
        <s v="2012_BAL"/>
        <s v="2012_BUF"/>
        <s v="2012_CAR"/>
        <s v="2012_CHI"/>
        <s v="2012_CIN"/>
        <s v="2012_CLE"/>
        <s v="2012_DAL"/>
        <s v="2012_DEN"/>
        <s v="2012_DET"/>
        <s v="2012_GBY"/>
        <s v="2012_HOU"/>
        <s v="2012_IND"/>
        <s v="2012_JAX"/>
        <s v="2012_KCY"/>
        <s v="2012_MIA"/>
        <s v="2012_MIN"/>
        <s v="2012_NWE"/>
        <s v="2012_NOR"/>
        <s v="2012_NYG"/>
        <s v="2012_NYJ"/>
        <s v="2012_OAK"/>
        <s v="2012_PHI"/>
        <s v="2012_PIT"/>
        <s v="2012_SD"/>
        <s v="2012_SEA"/>
        <s v="2012_SFO"/>
        <s v="2012_STL"/>
        <s v="2012_TBY"/>
        <s v="2012_TEN"/>
        <s v="2012_WAS"/>
        <s v="2013_ARI"/>
        <s v="2013_ATL"/>
        <s v="2013_BAL"/>
        <s v="2013_BUF"/>
        <s v="2013_CAR"/>
        <s v="2013_CHI"/>
        <s v="2013_CIN"/>
        <s v="2013_CLE"/>
        <s v="2013_DAL"/>
        <s v="2013_DEN"/>
        <s v="2013_DET"/>
        <s v="2013_GBY"/>
        <s v="2013_HOU"/>
        <s v="2013_IND"/>
        <s v="2013_JAX"/>
        <s v="2013_KCY"/>
        <s v="2013_MIA"/>
        <s v="2013_MIN"/>
        <s v="2013_NWE"/>
        <s v="2013_NOR"/>
        <s v="2013_NYG"/>
        <s v="2013_NYJ"/>
        <s v="2013_OAK"/>
        <s v="2013_PHI"/>
        <s v="2013_PIT"/>
        <s v="2013_SD"/>
        <s v="2013_SEA"/>
        <s v="2013_SFO"/>
        <s v="2013_STL"/>
        <s v="2013_TBY"/>
        <s v="2013_TEN"/>
        <s v="2013_WAS"/>
        <s v="2014_ARI"/>
        <s v="2014_ATL"/>
        <s v="2014_BAL"/>
        <s v="2014_BUF"/>
        <s v="2014_CAR"/>
        <s v="2014_CHI"/>
        <s v="2014_CIN"/>
        <s v="2014_CLE"/>
        <s v="2014_DAL"/>
        <s v="2014_DEN"/>
        <s v="2014_DET"/>
        <s v="2014_GBY"/>
        <s v="2014_HOU"/>
        <s v="2014_IND"/>
        <s v="2014_JAX"/>
        <s v="2014_KCY"/>
        <s v="2014_MIA"/>
        <s v="2014_MIN"/>
        <s v="2014_NWE"/>
        <s v="2014_NOR"/>
        <s v="2014_NYG"/>
        <s v="2014_NYJ"/>
        <s v="2014_OAK"/>
        <s v="2014_PHI"/>
        <s v="2014_PIT"/>
        <s v="2014_SD"/>
        <s v="2014_SEA"/>
        <s v="2014_SFO"/>
        <s v="2014_STL"/>
        <s v="2014_TBY"/>
        <s v="2014_TEN"/>
        <s v="2014_WAS"/>
        <s v="2015_ARI"/>
        <s v="2015_ATL"/>
        <s v="2015_BAL"/>
        <s v="2015_BUF"/>
        <s v="2015_CAR"/>
        <s v="2015_CHI"/>
        <s v="2015_CIN"/>
        <s v="2015_CLE"/>
        <s v="2015_DAL"/>
        <s v="2015_DEN"/>
        <s v="2015_DET"/>
        <s v="2015_GBY"/>
        <s v="2015_HOU"/>
        <s v="2015_IND"/>
        <s v="2015_JAX"/>
        <s v="2015_KCY"/>
        <s v="2015_MIA"/>
        <s v="2015_MIN"/>
        <s v="2015_NWE"/>
        <s v="2015_NOR"/>
        <s v="2015_NYG"/>
        <s v="2015_NYJ"/>
        <s v="2015_OAK"/>
        <s v="2015_PHI"/>
        <s v="2015_PIT"/>
        <s v="2015_SD"/>
        <s v="2015_SEA"/>
        <s v="2015_SFO"/>
        <s v="2015_STL"/>
        <s v="2015_TBY"/>
        <s v="2015_TEN"/>
        <s v="2015_WAS"/>
        <s v="2016_ARI"/>
        <s v="2016_ATL"/>
        <s v="2016_BAL"/>
        <s v="2016_BUF"/>
        <s v="2016_CAR"/>
        <s v="2016_CHI"/>
        <s v="2016_CIN"/>
        <s v="2016_CLE"/>
        <s v="2016_DAL"/>
        <s v="2016_DEN"/>
        <s v="2016_DET"/>
        <s v="2016_GBY"/>
        <s v="2016_HOU"/>
        <s v="2016_IND"/>
        <s v="2016_JAX"/>
        <s v="2016_KCY"/>
        <s v="2016_MIA"/>
        <s v="2016_MIN"/>
        <s v="2016_NWE"/>
        <s v="2016_NOR"/>
        <s v="2016_NYG"/>
        <s v="2016_NYJ"/>
        <s v="2016_OAK"/>
        <s v="2016_PHI"/>
        <s v="2016_PIT"/>
        <s v="2016_SD"/>
        <s v="2016_SEA"/>
        <s v="2016_SFO"/>
        <s v="2016_STL"/>
        <s v="2016_TBY"/>
        <s v="2016_TEN"/>
        <s v="2016_WAS"/>
        <s v="2017_ARI"/>
        <s v="2017_ATL"/>
        <s v="2017_BAL"/>
        <s v="2017_BUF"/>
        <s v="2017_CAR"/>
        <s v="2017_CHI"/>
        <s v="2017_CIN"/>
        <s v="2017_CLE"/>
        <s v="2017_DAL"/>
        <s v="2017_DEN"/>
        <s v="2017_DET"/>
        <s v="2017_GBY"/>
        <s v="2017_HOU"/>
        <s v="2017_IND"/>
        <s v="2017_JAX"/>
        <s v="2017_KCY"/>
        <s v="2017_MIA"/>
        <s v="2017_MIN"/>
        <s v="2017_NWE"/>
        <s v="2017_NOR"/>
        <s v="2017_NYG"/>
        <s v="2017_NYJ"/>
        <s v="2017_OAK"/>
        <s v="2017_PHI"/>
        <s v="2017_PIT"/>
        <s v="2017_LAC"/>
        <s v="2017_SEA"/>
        <s v="2017_SFO"/>
        <s v="2017_LAR"/>
        <s v="2017_TBY"/>
        <s v="2017_TEN"/>
        <s v="2017_WAS"/>
      </sharedItems>
    </cacheField>
    <cacheField name="season" numFmtId="0">
      <sharedItems containsSemiMixedTypes="0" containsString="0" containsNumber="1" containsInteger="1" minValue="2012" maxValue="2017" count="6">
        <n v="2012"/>
        <n v="2013"/>
        <n v="2014"/>
        <n v="2015"/>
        <n v="2016"/>
        <n v="2017"/>
      </sharedItems>
    </cacheField>
    <cacheField name="person" numFmtId="0">
      <sharedItems count="4">
        <s v="a"/>
        <s v="t"/>
        <s v="k"/>
        <s v="t2"/>
      </sharedItems>
    </cacheField>
    <cacheField name="w_sportsbook" numFmtId="0">
      <sharedItems containsSemiMixedTypes="0" containsString="0" containsNumber="1" minValue="4.5" maxValue="12.5"/>
    </cacheField>
    <cacheField name="w_pick" numFmtId="0">
      <sharedItems containsSemiMixedTypes="0" containsString="0" containsNumber="1" containsInteger="1" minValue="2" maxValue="14"/>
    </cacheField>
    <cacheField name="pick" numFmtId="0">
      <sharedItems/>
    </cacheField>
    <cacheField name="confidence" numFmtId="0">
      <sharedItems containsBlank="1" containsMixedTypes="1" containsNumber="1" containsInteger="1" minValue="1" maxValue="32"/>
    </cacheField>
    <cacheField name="result" numFmtId="0">
      <sharedItems/>
    </cacheField>
    <cacheField name="pick_resul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34">
  <r>
    <n v="1"/>
    <n v="1"/>
    <s v="2012_01_DAL@NYG"/>
    <s v=""/>
    <n v="-3.5"/>
    <n v="17"/>
    <n v="24"/>
    <x v="0"/>
    <x v="0"/>
    <s v="rs"/>
    <s v="DAL"/>
    <s v="DAL"/>
    <s v=""/>
    <x v="0"/>
    <n v="-5"/>
    <s v=""/>
    <m/>
    <m/>
    <s v="DAL"/>
    <m/>
    <n v="1"/>
    <m/>
    <s v=""/>
  </r>
  <r>
    <n v="2"/>
    <n v="1"/>
    <s v="2012_01_DAL@NYG"/>
    <s v=""/>
    <n v="-3.5"/>
    <n v="17"/>
    <n v="24"/>
    <x v="0"/>
    <x v="0"/>
    <s v="rs"/>
    <s v="DAL"/>
    <s v="DAL"/>
    <s v=""/>
    <x v="1"/>
    <n v="-4"/>
    <s v=""/>
    <m/>
    <m/>
    <s v="NYG"/>
    <m/>
    <n v="0"/>
    <m/>
    <s v=""/>
  </r>
  <r>
    <n v="3"/>
    <n v="2"/>
    <s v="2012_01_IND@CHI"/>
    <s v=""/>
    <n v="-9.5"/>
    <n v="41"/>
    <n v="21"/>
    <x v="0"/>
    <x v="0"/>
    <s v="rs"/>
    <s v="CHI"/>
    <s v="CHI"/>
    <s v=""/>
    <x v="0"/>
    <n v="-11"/>
    <s v=""/>
    <m/>
    <m/>
    <s v="IND"/>
    <m/>
    <n v="0"/>
    <m/>
    <s v=""/>
  </r>
  <r>
    <n v="4"/>
    <n v="2"/>
    <s v="2012_01_IND@CHI"/>
    <s v=""/>
    <n v="-9.5"/>
    <n v="41"/>
    <n v="21"/>
    <x v="0"/>
    <x v="0"/>
    <s v="rs"/>
    <s v="CHI"/>
    <s v="CHI"/>
    <s v=""/>
    <x v="1"/>
    <n v="-10.5"/>
    <s v=""/>
    <m/>
    <m/>
    <s v="CHI"/>
    <m/>
    <n v="1"/>
    <m/>
    <s v=""/>
  </r>
  <r>
    <n v="5"/>
    <n v="3"/>
    <s v="2012_01_JAX@MIN"/>
    <s v=""/>
    <n v="-3.5"/>
    <n v="26"/>
    <n v="23"/>
    <x v="0"/>
    <x v="0"/>
    <s v="rs"/>
    <s v="JAX"/>
    <s v="MIN"/>
    <s v=""/>
    <x v="0"/>
    <n v="-5"/>
    <s v=""/>
    <m/>
    <m/>
    <s v="JAX"/>
    <m/>
    <n v="1"/>
    <m/>
    <s v=""/>
  </r>
  <r>
    <n v="6"/>
    <n v="3"/>
    <s v="2012_01_JAX@MIN"/>
    <s v=""/>
    <n v="-3.5"/>
    <n v="26"/>
    <n v="23"/>
    <x v="0"/>
    <x v="0"/>
    <s v="rs"/>
    <s v="JAX"/>
    <s v="MIN"/>
    <s v=""/>
    <x v="1"/>
    <n v="-3"/>
    <s v=""/>
    <m/>
    <m/>
    <s v="JAX"/>
    <m/>
    <n v="1"/>
    <m/>
    <s v=""/>
  </r>
  <r>
    <n v="7"/>
    <n v="4"/>
    <s v="2012_01_BUF@NYJ"/>
    <s v=""/>
    <n v="-3"/>
    <n v="48"/>
    <n v="28"/>
    <x v="0"/>
    <x v="0"/>
    <s v="rs"/>
    <s v="NYJ"/>
    <s v="NYJ"/>
    <s v=""/>
    <x v="0"/>
    <n v="-6"/>
    <s v=""/>
    <m/>
    <m/>
    <s v="NYJ"/>
    <m/>
    <n v="1"/>
    <m/>
    <s v=""/>
  </r>
  <r>
    <n v="8"/>
    <n v="4"/>
    <s v="2012_01_BUF@NYJ"/>
    <s v=""/>
    <n v="-3"/>
    <n v="48"/>
    <n v="28"/>
    <x v="0"/>
    <x v="0"/>
    <s v="rs"/>
    <s v="NYJ"/>
    <s v="NYJ"/>
    <s v=""/>
    <x v="1"/>
    <n v="-3.5"/>
    <s v=""/>
    <m/>
    <m/>
    <s v="BUF"/>
    <m/>
    <n v="0"/>
    <m/>
    <s v=""/>
  </r>
  <r>
    <n v="9"/>
    <n v="5"/>
    <s v="2012_01_MIA@HOU"/>
    <s v=""/>
    <n v="-12.5"/>
    <n v="30"/>
    <n v="10"/>
    <x v="0"/>
    <x v="0"/>
    <s v="rs"/>
    <s v="HOU"/>
    <s v="HOU"/>
    <s v=""/>
    <x v="0"/>
    <n v="-12.5"/>
    <s v=""/>
    <m/>
    <m/>
    <s v="HOU"/>
    <m/>
    <n v="1"/>
    <m/>
    <s v=""/>
  </r>
  <r>
    <n v="10"/>
    <n v="5"/>
    <s v="2012_01_MIA@HOU"/>
    <s v=""/>
    <n v="-12.5"/>
    <n v="30"/>
    <n v="10"/>
    <x v="0"/>
    <x v="0"/>
    <s v="rs"/>
    <s v="HOU"/>
    <s v="HOU"/>
    <s v=""/>
    <x v="1"/>
    <n v="-9.5"/>
    <s v=""/>
    <m/>
    <m/>
    <s v="MIA"/>
    <m/>
    <n v="0"/>
    <m/>
    <s v=""/>
  </r>
  <r>
    <n v="11"/>
    <n v="6"/>
    <s v="2012_01_NWE@TEN"/>
    <s v=""/>
    <n v="5.5"/>
    <n v="13"/>
    <n v="34"/>
    <x v="0"/>
    <x v="0"/>
    <s v="rs"/>
    <s v="NWE"/>
    <s v="NWE"/>
    <s v=""/>
    <x v="0"/>
    <n v="12"/>
    <s v=""/>
    <m/>
    <m/>
    <s v="NWE"/>
    <m/>
    <n v="1"/>
    <m/>
    <s v=""/>
  </r>
  <r>
    <n v="12"/>
    <n v="6"/>
    <s v="2012_01_NWE@TEN"/>
    <s v=""/>
    <n v="5.5"/>
    <n v="13"/>
    <n v="34"/>
    <x v="0"/>
    <x v="0"/>
    <s v="rs"/>
    <s v="NWE"/>
    <s v="NWE"/>
    <s v=""/>
    <x v="1"/>
    <n v="13"/>
    <s v=""/>
    <m/>
    <m/>
    <s v="NWE"/>
    <m/>
    <n v="1"/>
    <m/>
    <s v=""/>
  </r>
  <r>
    <n v="13"/>
    <n v="7"/>
    <s v="2012_01_STL@DET"/>
    <s v=""/>
    <n v="-7"/>
    <n v="27"/>
    <n v="23"/>
    <x v="0"/>
    <x v="0"/>
    <s v="rs"/>
    <s v="STL"/>
    <s v="DET"/>
    <s v=""/>
    <x v="0"/>
    <n v="-8.5"/>
    <s v=""/>
    <m/>
    <m/>
    <s v="STL"/>
    <m/>
    <n v="1"/>
    <m/>
    <s v=""/>
  </r>
  <r>
    <n v="14"/>
    <n v="7"/>
    <s v="2012_01_STL@DET"/>
    <s v=""/>
    <n v="-7"/>
    <n v="27"/>
    <n v="23"/>
    <x v="0"/>
    <x v="0"/>
    <s v="rs"/>
    <s v="STL"/>
    <s v="DET"/>
    <s v=""/>
    <x v="1"/>
    <n v="-10.5"/>
    <s v=""/>
    <m/>
    <m/>
    <s v="DET"/>
    <m/>
    <n v="0"/>
    <m/>
    <s v=""/>
  </r>
  <r>
    <n v="15"/>
    <n v="8"/>
    <s v="2012_01_WAS@NOR"/>
    <s v=""/>
    <n v="-7"/>
    <n v="32"/>
    <n v="40"/>
    <x v="0"/>
    <x v="0"/>
    <s v="rs"/>
    <s v="WAS"/>
    <s v="WAS"/>
    <s v=""/>
    <x v="0"/>
    <n v="-7"/>
    <s v=""/>
    <m/>
    <m/>
    <s v="NOR"/>
    <m/>
    <n v="0"/>
    <m/>
    <s v=""/>
  </r>
  <r>
    <n v="16"/>
    <n v="8"/>
    <s v="2012_01_WAS@NOR"/>
    <s v=""/>
    <n v="-7"/>
    <n v="32"/>
    <n v="40"/>
    <x v="0"/>
    <x v="0"/>
    <s v="rs"/>
    <s v="WAS"/>
    <s v="WAS"/>
    <s v=""/>
    <x v="1"/>
    <n v="-7"/>
    <s v=""/>
    <m/>
    <m/>
    <s v="NOR"/>
    <m/>
    <n v="0"/>
    <m/>
    <s v=""/>
  </r>
  <r>
    <n v="17"/>
    <n v="9"/>
    <s v="2012_01_PHI@CLE"/>
    <s v=""/>
    <n v="8.5"/>
    <n v="16"/>
    <n v="17"/>
    <x v="0"/>
    <x v="0"/>
    <s v="rs"/>
    <s v="CLE"/>
    <s v="PHI"/>
    <s v=""/>
    <x v="0"/>
    <n v="7.5"/>
    <s v=""/>
    <m/>
    <m/>
    <s v="PHI"/>
    <m/>
    <n v="0"/>
    <m/>
    <s v=""/>
  </r>
  <r>
    <n v="18"/>
    <n v="9"/>
    <s v="2012_01_PHI@CLE"/>
    <s v=""/>
    <n v="8.5"/>
    <n v="16"/>
    <n v="17"/>
    <x v="0"/>
    <x v="0"/>
    <s v="rs"/>
    <s v="CLE"/>
    <s v="PHI"/>
    <s v=""/>
    <x v="1"/>
    <n v="7"/>
    <s v=""/>
    <m/>
    <m/>
    <s v="CLE"/>
    <m/>
    <n v="1"/>
    <m/>
    <s v=""/>
  </r>
  <r>
    <n v="19"/>
    <n v="10"/>
    <s v="2012_01_ATL@KCY"/>
    <s v=""/>
    <n v="3"/>
    <n v="24"/>
    <n v="40"/>
    <x v="0"/>
    <x v="0"/>
    <s v="rs"/>
    <s v="ATL"/>
    <s v="ATL"/>
    <s v=""/>
    <x v="0"/>
    <n v="4.5"/>
    <s v=""/>
    <m/>
    <m/>
    <s v="ATL"/>
    <m/>
    <n v="1"/>
    <m/>
    <s v=""/>
  </r>
  <r>
    <n v="20"/>
    <n v="10"/>
    <s v="2012_01_ATL@KCY"/>
    <s v=""/>
    <n v="3"/>
    <n v="24"/>
    <n v="40"/>
    <x v="0"/>
    <x v="0"/>
    <s v="rs"/>
    <s v="ATL"/>
    <s v="ATL"/>
    <s v=""/>
    <x v="1"/>
    <n v="3"/>
    <s v=""/>
    <m/>
    <m/>
    <s v="ATL"/>
    <m/>
    <n v="1"/>
    <m/>
    <s v=""/>
  </r>
  <r>
    <n v="21"/>
    <n v="11"/>
    <s v="2012_01_SFO@GBY"/>
    <s v=""/>
    <n v="-5"/>
    <n v="22"/>
    <n v="30"/>
    <x v="0"/>
    <x v="0"/>
    <s v="rs"/>
    <s v="SFO"/>
    <s v="SFO"/>
    <s v=""/>
    <x v="0"/>
    <n v="-4"/>
    <s v=""/>
    <m/>
    <m/>
    <s v="SFO"/>
    <m/>
    <n v="1"/>
    <m/>
    <s v=""/>
  </r>
  <r>
    <n v="22"/>
    <n v="11"/>
    <s v="2012_01_SFO@GBY"/>
    <s v=""/>
    <n v="-5"/>
    <n v="22"/>
    <n v="30"/>
    <x v="0"/>
    <x v="0"/>
    <s v="rs"/>
    <s v="SFO"/>
    <s v="SFO"/>
    <s v=""/>
    <x v="1"/>
    <n v="-4.5"/>
    <s v=""/>
    <m/>
    <m/>
    <s v="SFO"/>
    <m/>
    <n v="1"/>
    <m/>
    <s v=""/>
  </r>
  <r>
    <n v="23"/>
    <n v="12"/>
    <s v="2012_01_SEA@ARI"/>
    <s v=""/>
    <n v="2.5"/>
    <n v="20"/>
    <n v="16"/>
    <x v="0"/>
    <x v="0"/>
    <s v="rs"/>
    <s v="ARI"/>
    <s v="ARI"/>
    <s v=""/>
    <x v="0"/>
    <n v="-3"/>
    <s v=""/>
    <m/>
    <m/>
    <s v="SEA"/>
    <m/>
    <n v="0"/>
    <m/>
    <s v=""/>
  </r>
  <r>
    <n v="24"/>
    <n v="12"/>
    <s v="2012_01_SEA@ARI"/>
    <s v=""/>
    <n v="2.5"/>
    <n v="20"/>
    <n v="16"/>
    <x v="0"/>
    <x v="0"/>
    <s v="rs"/>
    <s v="ARI"/>
    <s v="ARI"/>
    <s v=""/>
    <x v="1"/>
    <n v="-2.5"/>
    <s v=""/>
    <m/>
    <m/>
    <s v="SEA"/>
    <m/>
    <n v="0"/>
    <m/>
    <s v=""/>
  </r>
  <r>
    <n v="25"/>
    <n v="13"/>
    <s v="2012_01_CAR@TBY"/>
    <s v=""/>
    <n v="2.5"/>
    <n v="16"/>
    <n v="10"/>
    <x v="0"/>
    <x v="0"/>
    <s v="rs"/>
    <s v="TBY"/>
    <s v="TBY"/>
    <s v=""/>
    <x v="0"/>
    <n v="2.5"/>
    <s v=""/>
    <m/>
    <m/>
    <s v="TBY"/>
    <m/>
    <n v="1"/>
    <m/>
    <s v=""/>
  </r>
  <r>
    <n v="26"/>
    <n v="13"/>
    <s v="2012_01_CAR@TBY"/>
    <s v=""/>
    <n v="2.5"/>
    <n v="16"/>
    <n v="10"/>
    <x v="0"/>
    <x v="0"/>
    <s v="rs"/>
    <s v="TBY"/>
    <s v="TBY"/>
    <s v=""/>
    <x v="1"/>
    <n v="3"/>
    <s v=""/>
    <m/>
    <m/>
    <s v="TBY"/>
    <m/>
    <n v="1"/>
    <m/>
    <s v=""/>
  </r>
  <r>
    <n v="27"/>
    <n v="14"/>
    <s v="2012_01_PIT@DEN"/>
    <s v=""/>
    <n v="-1.5"/>
    <n v="31"/>
    <n v="19"/>
    <x v="0"/>
    <x v="0"/>
    <s v="rs"/>
    <s v="DEN"/>
    <s v="DEN"/>
    <s v=""/>
    <x v="0"/>
    <n v="-3.5"/>
    <s v=""/>
    <m/>
    <m/>
    <s v="DEN"/>
    <m/>
    <n v="1"/>
    <m/>
    <s v=""/>
  </r>
  <r>
    <n v="28"/>
    <n v="14"/>
    <s v="2012_01_PIT@DEN"/>
    <s v=""/>
    <n v="-1.5"/>
    <n v="31"/>
    <n v="19"/>
    <x v="0"/>
    <x v="0"/>
    <s v="rs"/>
    <s v="DEN"/>
    <s v="DEN"/>
    <s v=""/>
    <x v="1"/>
    <n v="-2"/>
    <s v=""/>
    <m/>
    <m/>
    <s v="DEN"/>
    <m/>
    <n v="1"/>
    <m/>
    <s v=""/>
  </r>
  <r>
    <n v="29"/>
    <n v="15"/>
    <s v="2012_01_CIN@BAL"/>
    <s v=""/>
    <n v="-6"/>
    <n v="44"/>
    <n v="13"/>
    <x v="0"/>
    <x v="0"/>
    <s v="rs"/>
    <s v="BAL"/>
    <s v="BAL"/>
    <s v=""/>
    <x v="0"/>
    <n v="-7.5"/>
    <s v=""/>
    <m/>
    <m/>
    <s v="BAL"/>
    <m/>
    <n v="1"/>
    <m/>
    <s v=""/>
  </r>
  <r>
    <n v="30"/>
    <n v="15"/>
    <s v="2012_01_CIN@BAL"/>
    <s v=""/>
    <n v="-6"/>
    <n v="44"/>
    <n v="13"/>
    <x v="0"/>
    <x v="0"/>
    <s v="rs"/>
    <s v="BAL"/>
    <s v="BAL"/>
    <s v=""/>
    <x v="1"/>
    <n v="-6"/>
    <s v=""/>
    <m/>
    <m/>
    <s v="CIN"/>
    <m/>
    <n v="0"/>
    <m/>
    <s v=""/>
  </r>
  <r>
    <n v="31"/>
    <n v="16"/>
    <s v="2012_01_SD@OAK"/>
    <s v=""/>
    <n v="1"/>
    <n v="14"/>
    <n v="22"/>
    <x v="0"/>
    <x v="0"/>
    <s v="rs"/>
    <s v="SD"/>
    <s v="SD"/>
    <s v=""/>
    <x v="0"/>
    <n v="2"/>
    <s v=""/>
    <m/>
    <m/>
    <s v="OAK"/>
    <m/>
    <n v="0"/>
    <m/>
    <s v=""/>
  </r>
  <r>
    <n v="32"/>
    <n v="16"/>
    <s v="2012_01_SD@OAK"/>
    <s v=""/>
    <n v="1"/>
    <n v="14"/>
    <n v="22"/>
    <x v="0"/>
    <x v="0"/>
    <s v="rs"/>
    <s v="SD"/>
    <s v="SD"/>
    <s v=""/>
    <x v="1"/>
    <n v="3"/>
    <s v=""/>
    <m/>
    <m/>
    <s v="SD"/>
    <m/>
    <n v="1"/>
    <m/>
    <s v=""/>
  </r>
  <r>
    <n v="33"/>
    <n v="17"/>
    <s v="2012_02_CHI@GBY"/>
    <s v=""/>
    <n v="-5.5"/>
    <n v="23"/>
    <n v="10"/>
    <x v="0"/>
    <x v="1"/>
    <s v="rs"/>
    <s v="GBY"/>
    <s v="GBY"/>
    <s v=""/>
    <x v="0"/>
    <n v="-6"/>
    <s v=""/>
    <m/>
    <m/>
    <s v="CHI"/>
    <m/>
    <n v="0"/>
    <m/>
    <s v=""/>
  </r>
  <r>
    <n v="34"/>
    <n v="17"/>
    <s v="2012_02_CHI@GBY"/>
    <s v=""/>
    <n v="-5.5"/>
    <n v="23"/>
    <n v="10"/>
    <x v="0"/>
    <x v="1"/>
    <s v="rs"/>
    <s v="GBY"/>
    <s v="GBY"/>
    <s v=""/>
    <x v="1"/>
    <n v="-4"/>
    <s v=""/>
    <m/>
    <m/>
    <s v="CHI"/>
    <m/>
    <n v="0"/>
    <m/>
    <s v=""/>
  </r>
  <r>
    <n v="35"/>
    <n v="18"/>
    <s v="2012_02_TBY@NYG"/>
    <s v=""/>
    <n v="-7.5"/>
    <n v="41"/>
    <n v="34"/>
    <x v="0"/>
    <x v="1"/>
    <s v="rs"/>
    <s v="TBY"/>
    <s v="NYG"/>
    <s v=""/>
    <x v="0"/>
    <n v="-7"/>
    <s v=""/>
    <m/>
    <m/>
    <s v="TBY"/>
    <m/>
    <n v="1"/>
    <m/>
    <s v=""/>
  </r>
  <r>
    <n v="36"/>
    <n v="18"/>
    <s v="2012_02_TBY@NYG"/>
    <s v=""/>
    <n v="-7.5"/>
    <n v="41"/>
    <n v="34"/>
    <x v="0"/>
    <x v="1"/>
    <s v="rs"/>
    <s v="TBY"/>
    <s v="NYG"/>
    <s v=""/>
    <x v="1"/>
    <n v="-4"/>
    <s v=""/>
    <m/>
    <m/>
    <s v="TBY"/>
    <m/>
    <n v="1"/>
    <m/>
    <s v=""/>
  </r>
  <r>
    <n v="37"/>
    <n v="19"/>
    <s v="2012_02_NOR@CAR"/>
    <s v=""/>
    <n v="2.5"/>
    <n v="35"/>
    <n v="27"/>
    <x v="0"/>
    <x v="1"/>
    <s v="rs"/>
    <s v="CAR"/>
    <s v="CAR"/>
    <s v=""/>
    <x v="0"/>
    <n v="3"/>
    <s v=""/>
    <m/>
    <m/>
    <s v="NOR"/>
    <m/>
    <n v="0"/>
    <m/>
    <s v=""/>
  </r>
  <r>
    <n v="38"/>
    <n v="19"/>
    <s v="2012_02_NOR@CAR"/>
    <s v=""/>
    <n v="2.5"/>
    <n v="35"/>
    <n v="27"/>
    <x v="0"/>
    <x v="1"/>
    <s v="rs"/>
    <s v="CAR"/>
    <s v="CAR"/>
    <s v=""/>
    <x v="1"/>
    <n v="-1.5"/>
    <s v=""/>
    <m/>
    <m/>
    <s v="CAR"/>
    <m/>
    <n v="1"/>
    <m/>
    <s v=""/>
  </r>
  <r>
    <n v="39"/>
    <n v="20"/>
    <s v="2012_02_ARI@NWE"/>
    <s v=""/>
    <n v="-13.5"/>
    <n v="18"/>
    <n v="20"/>
    <x v="0"/>
    <x v="1"/>
    <s v="rs"/>
    <s v="ARI"/>
    <s v="ARI"/>
    <s v=""/>
    <x v="0"/>
    <n v="-12"/>
    <s v=""/>
    <m/>
    <m/>
    <s v="NWE"/>
    <m/>
    <n v="0"/>
    <m/>
    <s v=""/>
  </r>
  <r>
    <n v="40"/>
    <n v="20"/>
    <s v="2012_02_ARI@NWE"/>
    <s v=""/>
    <n v="-13.5"/>
    <n v="18"/>
    <n v="20"/>
    <x v="0"/>
    <x v="1"/>
    <s v="rs"/>
    <s v="ARI"/>
    <s v="ARI"/>
    <s v=""/>
    <x v="1"/>
    <n v="-13"/>
    <s v=""/>
    <m/>
    <m/>
    <s v="NWE"/>
    <m/>
    <n v="0"/>
    <m/>
    <s v=""/>
  </r>
  <r>
    <n v="41"/>
    <n v="21"/>
    <s v="2012_02_MIN@IND"/>
    <s v=""/>
    <n v="1.5"/>
    <n v="23"/>
    <n v="20"/>
    <x v="0"/>
    <x v="1"/>
    <s v="rs"/>
    <s v="IND"/>
    <s v="IND"/>
    <s v=""/>
    <x v="0"/>
    <n v="-2"/>
    <s v=""/>
    <m/>
    <m/>
    <s v="MIN"/>
    <m/>
    <n v="0"/>
    <m/>
    <s v=""/>
  </r>
  <r>
    <n v="42"/>
    <n v="21"/>
    <s v="2012_02_MIN@IND"/>
    <s v=""/>
    <n v="1.5"/>
    <n v="23"/>
    <n v="20"/>
    <x v="0"/>
    <x v="1"/>
    <s v="rs"/>
    <s v="IND"/>
    <s v="IND"/>
    <s v=""/>
    <x v="1"/>
    <n v="-3"/>
    <s v=""/>
    <m/>
    <m/>
    <s v="MIN"/>
    <m/>
    <n v="0"/>
    <m/>
    <s v=""/>
  </r>
  <r>
    <n v="43"/>
    <n v="22"/>
    <s v="2012_02_BAL@PHI"/>
    <s v=""/>
    <n v="-2.5"/>
    <n v="24"/>
    <n v="23"/>
    <x v="0"/>
    <x v="1"/>
    <s v="rs"/>
    <s v="BAL"/>
    <s v="PHI"/>
    <s v=""/>
    <x v="0"/>
    <n v="2.5"/>
    <s v=""/>
    <m/>
    <m/>
    <s v="BAL"/>
    <m/>
    <n v="1"/>
    <m/>
    <s v=""/>
  </r>
  <r>
    <n v="44"/>
    <n v="22"/>
    <s v="2012_02_BAL@PHI"/>
    <s v=""/>
    <n v="-2.5"/>
    <n v="24"/>
    <n v="23"/>
    <x v="0"/>
    <x v="1"/>
    <s v="rs"/>
    <s v="BAL"/>
    <s v="PHI"/>
    <s v=""/>
    <x v="1"/>
    <n v="3"/>
    <s v=""/>
    <m/>
    <m/>
    <s v="BAL"/>
    <m/>
    <n v="1"/>
    <m/>
    <s v=""/>
  </r>
  <r>
    <n v="45"/>
    <n v="23"/>
    <s v="2012_02_KCY@BUF"/>
    <s v=""/>
    <n v="-3.5"/>
    <n v="35"/>
    <n v="17"/>
    <x v="0"/>
    <x v="1"/>
    <s v="rs"/>
    <s v="BUF"/>
    <s v="BUF"/>
    <s v=""/>
    <x v="0"/>
    <n v="-3.5"/>
    <s v=""/>
    <m/>
    <m/>
    <s v="BUF"/>
    <m/>
    <n v="1"/>
    <m/>
    <s v=""/>
  </r>
  <r>
    <n v="46"/>
    <n v="23"/>
    <s v="2012_02_KCY@BUF"/>
    <s v=""/>
    <n v="-3.5"/>
    <n v="35"/>
    <n v="17"/>
    <x v="0"/>
    <x v="1"/>
    <s v="rs"/>
    <s v="BUF"/>
    <s v="BUF"/>
    <s v=""/>
    <x v="1"/>
    <n v="-3"/>
    <s v=""/>
    <m/>
    <m/>
    <s v="KCY"/>
    <m/>
    <n v="0"/>
    <m/>
    <s v=""/>
  </r>
  <r>
    <n v="47"/>
    <n v="24"/>
    <s v="2012_02_CLE@CIN"/>
    <s v=""/>
    <n v="-6.5"/>
    <n v="34"/>
    <n v="27"/>
    <x v="0"/>
    <x v="1"/>
    <s v="rs"/>
    <s v="CIN"/>
    <s v="CIN"/>
    <s v=""/>
    <x v="0"/>
    <n v="-7"/>
    <s v=""/>
    <m/>
    <m/>
    <s v="CIN"/>
    <m/>
    <n v="1"/>
    <m/>
    <s v=""/>
  </r>
  <r>
    <n v="48"/>
    <n v="24"/>
    <s v="2012_02_CLE@CIN"/>
    <s v=""/>
    <n v="-6.5"/>
    <n v="34"/>
    <n v="27"/>
    <x v="0"/>
    <x v="1"/>
    <s v="rs"/>
    <s v="CIN"/>
    <s v="CIN"/>
    <s v=""/>
    <x v="1"/>
    <n v="-6"/>
    <s v=""/>
    <m/>
    <m/>
    <s v="CIN"/>
    <m/>
    <n v="1"/>
    <m/>
    <s v=""/>
  </r>
  <r>
    <n v="49"/>
    <n v="25"/>
    <s v="2012_02_HOU@JAX"/>
    <s v=""/>
    <n v="7.5"/>
    <n v="7"/>
    <n v="27"/>
    <x v="0"/>
    <x v="1"/>
    <s v="rs"/>
    <s v="HOU"/>
    <s v="HOU"/>
    <s v=""/>
    <x v="0"/>
    <n v="8.5"/>
    <s v=""/>
    <m/>
    <m/>
    <s v="HOU"/>
    <m/>
    <n v="1"/>
    <m/>
    <s v=""/>
  </r>
  <r>
    <n v="50"/>
    <n v="25"/>
    <s v="2012_02_HOU@JAX"/>
    <s v=""/>
    <n v="7.5"/>
    <n v="7"/>
    <n v="27"/>
    <x v="0"/>
    <x v="1"/>
    <s v="rs"/>
    <s v="HOU"/>
    <s v="HOU"/>
    <s v=""/>
    <x v="1"/>
    <n v="7.5"/>
    <s v=""/>
    <m/>
    <m/>
    <s v="JAX"/>
    <m/>
    <n v="0"/>
    <m/>
    <s v=""/>
  </r>
  <r>
    <n v="51"/>
    <n v="26"/>
    <s v="2012_02_OAK@MIA"/>
    <s v=""/>
    <n v="2.5"/>
    <n v="35"/>
    <n v="13"/>
    <x v="0"/>
    <x v="1"/>
    <s v="rs"/>
    <s v="MIA"/>
    <s v="MIA"/>
    <s v=""/>
    <x v="0"/>
    <n v="-1"/>
    <s v=""/>
    <m/>
    <m/>
    <s v="OAK"/>
    <m/>
    <n v="0"/>
    <m/>
    <s v=""/>
  </r>
  <r>
    <n v="52"/>
    <n v="26"/>
    <s v="2012_02_OAK@MIA"/>
    <s v=""/>
    <n v="2.5"/>
    <n v="35"/>
    <n v="13"/>
    <x v="0"/>
    <x v="1"/>
    <s v="rs"/>
    <s v="MIA"/>
    <s v="MIA"/>
    <s v=""/>
    <x v="1"/>
    <n v="-1"/>
    <s v=""/>
    <m/>
    <m/>
    <s v="MIA"/>
    <m/>
    <n v="1"/>
    <m/>
    <s v=""/>
  </r>
  <r>
    <n v="53"/>
    <n v="27"/>
    <s v="2012_02_WAS@STL"/>
    <s v=""/>
    <n v="3.5"/>
    <n v="31"/>
    <n v="28"/>
    <x v="0"/>
    <x v="1"/>
    <s v="rs"/>
    <s v="STL"/>
    <s v="STL"/>
    <s v=""/>
    <x v="0"/>
    <n v="3"/>
    <s v=""/>
    <m/>
    <m/>
    <s v="STL"/>
    <m/>
    <n v="1"/>
    <m/>
    <s v=""/>
  </r>
  <r>
    <n v="54"/>
    <n v="27"/>
    <s v="2012_02_WAS@STL"/>
    <s v=""/>
    <n v="3.5"/>
    <n v="31"/>
    <n v="28"/>
    <x v="0"/>
    <x v="1"/>
    <s v="rs"/>
    <s v="STL"/>
    <s v="STL"/>
    <s v=""/>
    <x v="1"/>
    <n v="3.5"/>
    <s v=""/>
    <m/>
    <m/>
    <s v="STL"/>
    <m/>
    <n v="1"/>
    <m/>
    <s v=""/>
  </r>
  <r>
    <n v="55"/>
    <n v="28"/>
    <s v="2012_02_NYJ@PIT"/>
    <s v=""/>
    <n v="-6.5"/>
    <n v="27"/>
    <n v="10"/>
    <x v="0"/>
    <x v="1"/>
    <s v="rs"/>
    <s v="PIT"/>
    <s v="PIT"/>
    <s v=""/>
    <x v="0"/>
    <n v="-4"/>
    <s v=""/>
    <m/>
    <m/>
    <s v="NYJ"/>
    <m/>
    <n v="0"/>
    <m/>
    <s v=""/>
  </r>
  <r>
    <n v="56"/>
    <n v="28"/>
    <s v="2012_02_NYJ@PIT"/>
    <s v=""/>
    <n v="-6.5"/>
    <n v="27"/>
    <n v="10"/>
    <x v="0"/>
    <x v="1"/>
    <s v="rs"/>
    <s v="PIT"/>
    <s v="PIT"/>
    <s v=""/>
    <x v="1"/>
    <n v="-3"/>
    <s v=""/>
    <m/>
    <m/>
    <s v="NYJ"/>
    <m/>
    <n v="0"/>
    <m/>
    <s v=""/>
  </r>
  <r>
    <n v="57"/>
    <n v="29"/>
    <s v="2012_02_TEN@SD"/>
    <s v=""/>
    <n v="-6.5"/>
    <n v="38"/>
    <n v="10"/>
    <x v="0"/>
    <x v="1"/>
    <s v="rs"/>
    <s v="SD"/>
    <s v="SD"/>
    <s v=""/>
    <x v="0"/>
    <n v="-5.5"/>
    <s v=""/>
    <m/>
    <m/>
    <s v="TEN"/>
    <m/>
    <n v="0"/>
    <m/>
    <s v=""/>
  </r>
  <r>
    <n v="58"/>
    <n v="29"/>
    <s v="2012_02_TEN@SD"/>
    <s v=""/>
    <n v="-6.5"/>
    <n v="38"/>
    <n v="10"/>
    <x v="0"/>
    <x v="1"/>
    <s v="rs"/>
    <s v="SD"/>
    <s v="SD"/>
    <s v=""/>
    <x v="1"/>
    <n v="-4.5"/>
    <s v=""/>
    <m/>
    <m/>
    <s v="TEN"/>
    <m/>
    <n v="0"/>
    <m/>
    <s v=""/>
  </r>
  <r>
    <n v="59"/>
    <n v="30"/>
    <s v="2012_02_DAL@SEA"/>
    <s v=""/>
    <n v="3.5"/>
    <n v="27"/>
    <n v="7"/>
    <x v="0"/>
    <x v="1"/>
    <s v="rs"/>
    <s v="SEA"/>
    <s v="SEA"/>
    <s v=""/>
    <x v="0"/>
    <n v="4.5"/>
    <s v=""/>
    <m/>
    <m/>
    <s v="DAL"/>
    <m/>
    <n v="0"/>
    <m/>
    <s v=""/>
  </r>
  <r>
    <n v="60"/>
    <n v="30"/>
    <s v="2012_02_DAL@SEA"/>
    <s v=""/>
    <n v="3.5"/>
    <n v="27"/>
    <n v="7"/>
    <x v="0"/>
    <x v="1"/>
    <s v="rs"/>
    <s v="SEA"/>
    <s v="SEA"/>
    <s v=""/>
    <x v="1"/>
    <n v="4"/>
    <s v=""/>
    <m/>
    <m/>
    <s v="DAL"/>
    <m/>
    <n v="0"/>
    <m/>
    <s v=""/>
  </r>
  <r>
    <n v="61"/>
    <n v="31"/>
    <s v="2012_02_DET@SFO"/>
    <s v=""/>
    <n v="-6.5"/>
    <n v="27"/>
    <n v="19"/>
    <x v="0"/>
    <x v="1"/>
    <s v="rs"/>
    <s v="SFO"/>
    <s v="SFO"/>
    <s v=""/>
    <x v="0"/>
    <n v="-6"/>
    <s v=""/>
    <m/>
    <m/>
    <s v="SFO"/>
    <m/>
    <n v="1"/>
    <m/>
    <s v=""/>
  </r>
  <r>
    <n v="62"/>
    <n v="31"/>
    <s v="2012_02_DET@SFO"/>
    <s v=""/>
    <n v="-6.5"/>
    <n v="27"/>
    <n v="19"/>
    <x v="0"/>
    <x v="1"/>
    <s v="rs"/>
    <s v="SFO"/>
    <s v="SFO"/>
    <s v=""/>
    <x v="1"/>
    <n v="-8"/>
    <s v=""/>
    <m/>
    <m/>
    <s v="SFO"/>
    <m/>
    <n v="1"/>
    <m/>
    <s v=""/>
  </r>
  <r>
    <n v="63"/>
    <n v="32"/>
    <s v="2012_02_DEN@ATL"/>
    <s v=""/>
    <n v="-3.5"/>
    <n v="27"/>
    <n v="21"/>
    <x v="0"/>
    <x v="1"/>
    <s v="rs"/>
    <s v="ATL"/>
    <s v="ATL"/>
    <s v=""/>
    <x v="0"/>
    <n v="-2.5"/>
    <s v=""/>
    <m/>
    <m/>
    <s v="ATL"/>
    <m/>
    <n v="1"/>
    <m/>
    <s v=""/>
  </r>
  <r>
    <n v="64"/>
    <n v="32"/>
    <s v="2012_02_DEN@ATL"/>
    <s v=""/>
    <n v="-3.5"/>
    <n v="27"/>
    <n v="21"/>
    <x v="0"/>
    <x v="1"/>
    <s v="rs"/>
    <s v="ATL"/>
    <s v="ATL"/>
    <s v=""/>
    <x v="1"/>
    <n v="-3"/>
    <s v=""/>
    <m/>
    <m/>
    <s v="ATL"/>
    <m/>
    <n v="1"/>
    <m/>
    <s v=""/>
  </r>
  <r>
    <n v="65"/>
    <n v="33"/>
    <s v="2012_03_NYG@CAR"/>
    <s v=""/>
    <n v="1.5"/>
    <n v="7"/>
    <n v="36"/>
    <x v="0"/>
    <x v="2"/>
    <s v="rs"/>
    <s v="NYG"/>
    <s v="NYG"/>
    <s v=""/>
    <x v="0"/>
    <n v="3"/>
    <s v=""/>
    <m/>
    <m/>
    <s v="NYG"/>
    <m/>
    <n v="1"/>
    <m/>
    <s v=""/>
  </r>
  <r>
    <n v="66"/>
    <n v="33"/>
    <s v="2012_03_NYG@CAR"/>
    <s v=""/>
    <n v="1.5"/>
    <n v="7"/>
    <n v="36"/>
    <x v="0"/>
    <x v="2"/>
    <s v="rs"/>
    <s v="NYG"/>
    <s v="NYG"/>
    <s v=""/>
    <x v="1"/>
    <n v="2"/>
    <s v=""/>
    <m/>
    <m/>
    <s v="CAR"/>
    <m/>
    <n v="0"/>
    <m/>
    <s v=""/>
  </r>
  <r>
    <n v="67"/>
    <n v="34"/>
    <s v="2012_03_TBY@DAL"/>
    <s v=""/>
    <n v="-7.5"/>
    <n v="16"/>
    <n v="10"/>
    <x v="0"/>
    <x v="2"/>
    <s v="rs"/>
    <s v="TBY"/>
    <s v="DAL"/>
    <s v=""/>
    <x v="0"/>
    <n v="-5.5"/>
    <s v=""/>
    <m/>
    <m/>
    <s v="TBY"/>
    <m/>
    <n v="1"/>
    <m/>
    <s v=""/>
  </r>
  <r>
    <n v="68"/>
    <n v="34"/>
    <s v="2012_03_TBY@DAL"/>
    <s v=""/>
    <n v="-7.5"/>
    <n v="16"/>
    <n v="10"/>
    <x v="0"/>
    <x v="2"/>
    <s v="rs"/>
    <s v="TBY"/>
    <s v="DAL"/>
    <s v=""/>
    <x v="1"/>
    <n v="-3"/>
    <s v=""/>
    <m/>
    <m/>
    <s v="TBY"/>
    <m/>
    <n v="1"/>
    <m/>
    <s v=""/>
  </r>
  <r>
    <n v="69"/>
    <n v="35"/>
    <s v="2012_03_STL@CHI"/>
    <s v=""/>
    <n v="-7.5"/>
    <n v="23"/>
    <n v="6"/>
    <x v="0"/>
    <x v="2"/>
    <s v="rs"/>
    <s v="CHI"/>
    <s v="CHI"/>
    <s v=""/>
    <x v="0"/>
    <n v="-6.5"/>
    <s v=""/>
    <m/>
    <m/>
    <s v="CHI"/>
    <m/>
    <n v="1"/>
    <m/>
    <s v=""/>
  </r>
  <r>
    <n v="70"/>
    <n v="35"/>
    <s v="2012_03_STL@CHI"/>
    <s v=""/>
    <n v="-7.5"/>
    <n v="23"/>
    <n v="6"/>
    <x v="0"/>
    <x v="2"/>
    <s v="rs"/>
    <s v="CHI"/>
    <s v="CHI"/>
    <s v=""/>
    <x v="1"/>
    <n v="-6.5"/>
    <s v=""/>
    <m/>
    <m/>
    <s v="STL"/>
    <m/>
    <n v="0"/>
    <m/>
    <s v=""/>
  </r>
  <r>
    <n v="71"/>
    <n v="36"/>
    <s v="2012_03_SFO@MIN"/>
    <s v=""/>
    <n v="7.5"/>
    <n v="24"/>
    <n v="13"/>
    <x v="0"/>
    <x v="2"/>
    <s v="rs"/>
    <s v="MIN"/>
    <s v="MIN"/>
    <s v=""/>
    <x v="0"/>
    <n v="8.5"/>
    <s v=""/>
    <m/>
    <m/>
    <s v="SFO"/>
    <m/>
    <n v="0"/>
    <m/>
    <s v=""/>
  </r>
  <r>
    <n v="72"/>
    <n v="36"/>
    <s v="2012_03_SFO@MIN"/>
    <s v=""/>
    <n v="7.5"/>
    <n v="24"/>
    <n v="13"/>
    <x v="0"/>
    <x v="2"/>
    <s v="rs"/>
    <s v="MIN"/>
    <s v="MIN"/>
    <s v=""/>
    <x v="1"/>
    <n v="7"/>
    <s v=""/>
    <m/>
    <m/>
    <s v="SFO"/>
    <m/>
    <n v="0"/>
    <m/>
    <s v=""/>
  </r>
  <r>
    <n v="73"/>
    <n v="37"/>
    <s v="2012_03_DET@TEN"/>
    <s v=""/>
    <n v="3.5"/>
    <n v="44"/>
    <n v="41"/>
    <x v="0"/>
    <x v="2"/>
    <s v="rs"/>
    <s v="TEN"/>
    <s v="TEN"/>
    <s v=""/>
    <x v="0"/>
    <n v="3"/>
    <s v=""/>
    <m/>
    <m/>
    <s v="DET"/>
    <m/>
    <n v="0"/>
    <m/>
    <s v=""/>
  </r>
  <r>
    <n v="74"/>
    <n v="37"/>
    <s v="2012_03_DET@TEN"/>
    <s v=""/>
    <n v="3.5"/>
    <n v="44"/>
    <n v="41"/>
    <x v="0"/>
    <x v="2"/>
    <s v="rs"/>
    <s v="TEN"/>
    <s v="TEN"/>
    <s v=""/>
    <x v="1"/>
    <n v="4.5"/>
    <s v=""/>
    <m/>
    <m/>
    <s v="TEN"/>
    <m/>
    <n v="1"/>
    <m/>
    <s v=""/>
  </r>
  <r>
    <n v="75"/>
    <n v="38"/>
    <s v="2012_03_CIN@WAS"/>
    <s v=""/>
    <n v="-3.5"/>
    <n v="31"/>
    <n v="38"/>
    <x v="0"/>
    <x v="2"/>
    <s v="rs"/>
    <s v="CIN"/>
    <s v="CIN"/>
    <s v=""/>
    <x v="0"/>
    <n v="-3"/>
    <s v=""/>
    <m/>
    <m/>
    <s v="CIN"/>
    <m/>
    <n v="1"/>
    <m/>
    <s v=""/>
  </r>
  <r>
    <n v="76"/>
    <n v="38"/>
    <s v="2012_03_CIN@WAS"/>
    <s v=""/>
    <n v="-3.5"/>
    <n v="31"/>
    <n v="38"/>
    <x v="0"/>
    <x v="2"/>
    <s v="rs"/>
    <s v="CIN"/>
    <s v="CIN"/>
    <s v=""/>
    <x v="1"/>
    <n v="-3.5"/>
    <s v=""/>
    <m/>
    <m/>
    <s v="CIN"/>
    <m/>
    <n v="1"/>
    <m/>
    <s v=""/>
  </r>
  <r>
    <n v="77"/>
    <n v="39"/>
    <s v="2012_03_KCY@NOR"/>
    <s v=""/>
    <n v="-8.5"/>
    <n v="24"/>
    <n v="27"/>
    <x v="0"/>
    <x v="2"/>
    <s v="rs"/>
    <s v="KCY"/>
    <s v="KCY"/>
    <s v=""/>
    <x v="0"/>
    <n v="-7"/>
    <s v=""/>
    <m/>
    <m/>
    <s v="KCY"/>
    <m/>
    <n v="1"/>
    <m/>
    <s v=""/>
  </r>
  <r>
    <n v="78"/>
    <n v="39"/>
    <s v="2012_03_KCY@NOR"/>
    <s v=""/>
    <n v="-8.5"/>
    <n v="24"/>
    <n v="27"/>
    <x v="0"/>
    <x v="2"/>
    <s v="rs"/>
    <s v="KCY"/>
    <s v="KCY"/>
    <s v=""/>
    <x v="1"/>
    <n v="-8"/>
    <s v=""/>
    <m/>
    <m/>
    <s v="KCY"/>
    <m/>
    <n v="1"/>
    <m/>
    <s v=""/>
  </r>
  <r>
    <n v="79"/>
    <n v="40"/>
    <s v="2012_03_NYJ@MIA"/>
    <s v=""/>
    <n v="3.5"/>
    <n v="20"/>
    <n v="23"/>
    <x v="0"/>
    <x v="2"/>
    <s v="rs"/>
    <s v="MIA"/>
    <s v="NYJ"/>
    <s v=""/>
    <x v="0"/>
    <n v="2.5"/>
    <s v=""/>
    <m/>
    <m/>
    <s v="NYJ"/>
    <m/>
    <n v="0"/>
    <m/>
    <s v=""/>
  </r>
  <r>
    <n v="80"/>
    <n v="40"/>
    <s v="2012_03_NYJ@MIA"/>
    <s v=""/>
    <n v="3.5"/>
    <n v="20"/>
    <n v="23"/>
    <x v="0"/>
    <x v="2"/>
    <s v="rs"/>
    <s v="MIA"/>
    <s v="NYJ"/>
    <s v=""/>
    <x v="1"/>
    <n v="2.5"/>
    <s v=""/>
    <m/>
    <m/>
    <s v="NYJ"/>
    <m/>
    <n v="0"/>
    <m/>
    <s v=""/>
  </r>
  <r>
    <n v="81"/>
    <n v="41"/>
    <s v="2012_03_BUF@CLE"/>
    <s v=""/>
    <n v="2.5"/>
    <n v="14"/>
    <n v="24"/>
    <x v="0"/>
    <x v="2"/>
    <s v="rs"/>
    <s v="BUF"/>
    <s v="BUF"/>
    <s v=""/>
    <x v="0"/>
    <n v="2"/>
    <s v=""/>
    <m/>
    <m/>
    <s v="CLE"/>
    <m/>
    <n v="0"/>
    <m/>
    <s v=""/>
  </r>
  <r>
    <n v="82"/>
    <n v="41"/>
    <s v="2012_03_BUF@CLE"/>
    <s v=""/>
    <n v="2.5"/>
    <n v="14"/>
    <n v="24"/>
    <x v="0"/>
    <x v="2"/>
    <s v="rs"/>
    <s v="BUF"/>
    <s v="BUF"/>
    <s v=""/>
    <x v="1"/>
    <n v="2.5"/>
    <s v=""/>
    <m/>
    <m/>
    <s v="CLE"/>
    <m/>
    <n v="0"/>
    <m/>
    <s v=""/>
  </r>
  <r>
    <n v="83"/>
    <n v="42"/>
    <s v="2012_03_JAX@IND"/>
    <s v=""/>
    <n v="-3.5"/>
    <n v="17"/>
    <n v="22"/>
    <x v="0"/>
    <x v="2"/>
    <s v="rs"/>
    <s v="JAX"/>
    <s v="JAX"/>
    <s v=""/>
    <x v="0"/>
    <n v="-3.5"/>
    <s v=""/>
    <m/>
    <m/>
    <s v="IND"/>
    <m/>
    <n v="0"/>
    <m/>
    <s v=""/>
  </r>
  <r>
    <n v="84"/>
    <n v="42"/>
    <s v="2012_03_JAX@IND"/>
    <s v=""/>
    <n v="-3.5"/>
    <n v="17"/>
    <n v="22"/>
    <x v="0"/>
    <x v="2"/>
    <s v="rs"/>
    <s v="JAX"/>
    <s v="JAX"/>
    <s v=""/>
    <x v="1"/>
    <n v="-3.5"/>
    <s v=""/>
    <m/>
    <m/>
    <s v="IND"/>
    <m/>
    <n v="0"/>
    <m/>
    <s v=""/>
  </r>
  <r>
    <n v="85"/>
    <n v="43"/>
    <s v="2012_03_PHI@ARI"/>
    <s v=""/>
    <n v="4.5"/>
    <n v="27"/>
    <n v="6"/>
    <x v="0"/>
    <x v="2"/>
    <s v="rs"/>
    <s v="ARI"/>
    <s v="ARI"/>
    <s v=""/>
    <x v="0"/>
    <n v="3"/>
    <s v=""/>
    <m/>
    <m/>
    <s v="ARI"/>
    <m/>
    <n v="1"/>
    <m/>
    <s v=""/>
  </r>
  <r>
    <n v="86"/>
    <n v="43"/>
    <s v="2012_03_PHI@ARI"/>
    <s v=""/>
    <n v="4.5"/>
    <n v="27"/>
    <n v="6"/>
    <x v="0"/>
    <x v="2"/>
    <s v="rs"/>
    <s v="ARI"/>
    <s v="ARI"/>
    <s v=""/>
    <x v="1"/>
    <n v="3"/>
    <s v=""/>
    <m/>
    <m/>
    <s v="PHI"/>
    <m/>
    <n v="0"/>
    <m/>
    <s v=""/>
  </r>
  <r>
    <n v="87"/>
    <n v="44"/>
    <s v="2012_03_ATL@SD"/>
    <s v=""/>
    <n v="-2.5"/>
    <n v="3"/>
    <n v="27"/>
    <x v="0"/>
    <x v="2"/>
    <s v="rs"/>
    <s v="ATL"/>
    <s v="ATL"/>
    <s v=""/>
    <x v="0"/>
    <n v="-2"/>
    <s v=""/>
    <m/>
    <m/>
    <s v="SD"/>
    <m/>
    <n v="0"/>
    <m/>
    <s v=""/>
  </r>
  <r>
    <n v="88"/>
    <n v="44"/>
    <s v="2012_03_ATL@SD"/>
    <s v=""/>
    <n v="-2.5"/>
    <n v="3"/>
    <n v="27"/>
    <x v="0"/>
    <x v="2"/>
    <s v="rs"/>
    <s v="ATL"/>
    <s v="ATL"/>
    <s v=""/>
    <x v="1"/>
    <n v="-1.5"/>
    <s v=""/>
    <m/>
    <m/>
    <s v="SD"/>
    <m/>
    <n v="0"/>
    <m/>
    <s v=""/>
  </r>
  <r>
    <n v="89"/>
    <n v="45"/>
    <s v="2012_03_HOU@DEN"/>
    <s v=""/>
    <n v="1.5"/>
    <n v="25"/>
    <n v="31"/>
    <x v="0"/>
    <x v="2"/>
    <s v="rs"/>
    <s v="HOU"/>
    <s v="HOU"/>
    <s v=""/>
    <x v="0"/>
    <n v="1"/>
    <s v=""/>
    <m/>
    <m/>
    <s v="HOU"/>
    <m/>
    <n v="1"/>
    <m/>
    <s v=""/>
  </r>
  <r>
    <n v="90"/>
    <n v="45"/>
    <s v="2012_03_HOU@DEN"/>
    <s v=""/>
    <n v="1.5"/>
    <n v="25"/>
    <n v="31"/>
    <x v="0"/>
    <x v="2"/>
    <s v="rs"/>
    <s v="HOU"/>
    <s v="HOU"/>
    <s v=""/>
    <x v="1"/>
    <n v="0"/>
    <s v=""/>
    <m/>
    <m/>
    <s v="DEN"/>
    <m/>
    <n v="0"/>
    <m/>
    <s v=""/>
  </r>
  <r>
    <n v="91"/>
    <n v="46"/>
    <s v="2012_03_PIT@OAK"/>
    <s v=""/>
    <n v="4.5"/>
    <n v="34"/>
    <n v="31"/>
    <x v="0"/>
    <x v="2"/>
    <s v="rs"/>
    <s v="OAK"/>
    <s v="OAK"/>
    <s v=""/>
    <x v="0"/>
    <n v="5.5"/>
    <s v=""/>
    <m/>
    <m/>
    <s v="PIT"/>
    <m/>
    <n v="0"/>
    <m/>
    <s v=""/>
  </r>
  <r>
    <n v="92"/>
    <n v="46"/>
    <s v="2012_03_PIT@OAK"/>
    <s v=""/>
    <n v="4.5"/>
    <n v="34"/>
    <n v="31"/>
    <x v="0"/>
    <x v="2"/>
    <s v="rs"/>
    <s v="OAK"/>
    <s v="OAK"/>
    <s v=""/>
    <x v="1"/>
    <n v="6"/>
    <s v=""/>
    <m/>
    <m/>
    <s v="OAK"/>
    <m/>
    <n v="1"/>
    <m/>
    <s v=""/>
  </r>
  <r>
    <n v="93"/>
    <n v="47"/>
    <s v="2012_03_NWE@BAL"/>
    <s v=""/>
    <n v="-2.5"/>
    <n v="31"/>
    <n v="30"/>
    <x v="0"/>
    <x v="2"/>
    <s v="rs"/>
    <s v="NWE"/>
    <s v="BAL"/>
    <s v=""/>
    <x v="0"/>
    <n v="-3"/>
    <s v=""/>
    <m/>
    <m/>
    <s v="NWE"/>
    <m/>
    <n v="1"/>
    <m/>
    <s v=""/>
  </r>
  <r>
    <n v="94"/>
    <n v="47"/>
    <s v="2012_03_NWE@BAL"/>
    <s v=""/>
    <n v="-2.5"/>
    <n v="31"/>
    <n v="30"/>
    <x v="0"/>
    <x v="2"/>
    <s v="rs"/>
    <s v="NWE"/>
    <s v="BAL"/>
    <s v=""/>
    <x v="1"/>
    <n v="-1.5"/>
    <s v=""/>
    <m/>
    <m/>
    <s v="BAL"/>
    <m/>
    <n v="0"/>
    <m/>
    <s v=""/>
  </r>
  <r>
    <n v="95"/>
    <n v="48"/>
    <s v="2012_03_GBY@SEA"/>
    <s v=""/>
    <n v="3.5"/>
    <n v="14"/>
    <n v="12"/>
    <x v="0"/>
    <x v="2"/>
    <s v="rs"/>
    <s v="SEA"/>
    <s v="SEA"/>
    <s v=""/>
    <x v="0"/>
    <n v="5"/>
    <s v=""/>
    <m/>
    <m/>
    <s v="SEA"/>
    <m/>
    <n v="1"/>
    <m/>
    <s v=""/>
  </r>
  <r>
    <n v="96"/>
    <n v="48"/>
    <s v="2012_03_GBY@SEA"/>
    <s v=""/>
    <n v="3.5"/>
    <n v="14"/>
    <n v="12"/>
    <x v="0"/>
    <x v="2"/>
    <s v="rs"/>
    <s v="SEA"/>
    <s v="SEA"/>
    <s v=""/>
    <x v="1"/>
    <n v="6"/>
    <s v=""/>
    <m/>
    <m/>
    <s v="SEA"/>
    <m/>
    <n v="1"/>
    <m/>
    <s v=""/>
  </r>
  <r>
    <n v="97"/>
    <n v="49"/>
    <s v="2012_04_CLE@BAL"/>
    <s v=""/>
    <n v="-12.5"/>
    <n v="23"/>
    <n v="16"/>
    <x v="0"/>
    <x v="3"/>
    <s v="rs"/>
    <s v="CLE"/>
    <s v="BAL"/>
    <s v=""/>
    <x v="0"/>
    <n v="-10"/>
    <s v=""/>
    <m/>
    <m/>
    <s v="BAL"/>
    <m/>
    <n v="0"/>
    <m/>
    <s v=""/>
  </r>
  <r>
    <n v="98"/>
    <n v="49"/>
    <s v="2012_04_CLE@BAL"/>
    <s v=""/>
    <n v="-12.5"/>
    <n v="23"/>
    <n v="16"/>
    <x v="0"/>
    <x v="3"/>
    <s v="rs"/>
    <s v="CLE"/>
    <s v="BAL"/>
    <s v=""/>
    <x v="1"/>
    <n v="-10.5"/>
    <s v=""/>
    <m/>
    <m/>
    <s v="CLE"/>
    <m/>
    <n v="1"/>
    <m/>
    <s v=""/>
  </r>
  <r>
    <n v="99"/>
    <n v="50"/>
    <s v="2012_04_NWE@BUF"/>
    <s v=""/>
    <n v="3.5"/>
    <n v="28"/>
    <n v="52"/>
    <x v="0"/>
    <x v="3"/>
    <s v="rs"/>
    <s v="NWE"/>
    <s v="NWE"/>
    <s v=""/>
    <x v="0"/>
    <n v="4.5"/>
    <s v=""/>
    <m/>
    <m/>
    <s v="BUF"/>
    <m/>
    <n v="0"/>
    <m/>
    <s v=""/>
  </r>
  <r>
    <n v="100"/>
    <n v="50"/>
    <s v="2012_04_NWE@BUF"/>
    <s v=""/>
    <n v="3.5"/>
    <n v="28"/>
    <n v="52"/>
    <x v="0"/>
    <x v="3"/>
    <s v="rs"/>
    <s v="NWE"/>
    <s v="NWE"/>
    <s v=""/>
    <x v="1"/>
    <n v="3"/>
    <s v=""/>
    <m/>
    <m/>
    <s v="BUF"/>
    <m/>
    <n v="0"/>
    <m/>
    <s v=""/>
  </r>
  <r>
    <n v="101"/>
    <n v="51"/>
    <s v="2012_04_TEN@HOU"/>
    <s v=""/>
    <n v="-12.5"/>
    <n v="38"/>
    <n v="14"/>
    <x v="0"/>
    <x v="3"/>
    <s v="rs"/>
    <s v="HOU"/>
    <s v="HOU"/>
    <s v=""/>
    <x v="0"/>
    <n v="-9"/>
    <s v=""/>
    <m/>
    <m/>
    <s v="TEN"/>
    <m/>
    <n v="0"/>
    <m/>
    <s v=""/>
  </r>
  <r>
    <n v="102"/>
    <n v="51"/>
    <s v="2012_04_TEN@HOU"/>
    <s v=""/>
    <n v="-12.5"/>
    <n v="38"/>
    <n v="14"/>
    <x v="0"/>
    <x v="3"/>
    <s v="rs"/>
    <s v="HOU"/>
    <s v="HOU"/>
    <s v=""/>
    <x v="1"/>
    <n v="-13"/>
    <s v=""/>
    <m/>
    <m/>
    <s v="HOU"/>
    <m/>
    <n v="1"/>
    <m/>
    <s v=""/>
  </r>
  <r>
    <n v="103"/>
    <n v="52"/>
    <s v="2012_04_SD@KCY"/>
    <s v=""/>
    <n v="0.5"/>
    <n v="20"/>
    <n v="37"/>
    <x v="0"/>
    <x v="3"/>
    <s v="rs"/>
    <s v="SD"/>
    <s v="SD"/>
    <s v=""/>
    <x v="0"/>
    <n v="3"/>
    <s v=""/>
    <m/>
    <m/>
    <s v="KCY"/>
    <m/>
    <n v="0"/>
    <m/>
    <s v=""/>
  </r>
  <r>
    <n v="104"/>
    <n v="52"/>
    <s v="2012_04_SD@KCY"/>
    <s v=""/>
    <n v="0.5"/>
    <n v="20"/>
    <n v="37"/>
    <x v="0"/>
    <x v="3"/>
    <s v="rs"/>
    <s v="SD"/>
    <s v="SD"/>
    <s v=""/>
    <x v="1"/>
    <n v="3"/>
    <s v=""/>
    <m/>
    <m/>
    <s v="KCY"/>
    <m/>
    <n v="0"/>
    <m/>
    <s v=""/>
  </r>
  <r>
    <n v="105"/>
    <n v="53"/>
    <s v="2012_04_MIN@DET"/>
    <s v=""/>
    <n v="-6.5"/>
    <n v="13"/>
    <n v="20"/>
    <x v="0"/>
    <x v="3"/>
    <s v="rs"/>
    <s v="MIN"/>
    <s v="MIN"/>
    <s v=""/>
    <x v="0"/>
    <n v="-7.5"/>
    <s v=""/>
    <m/>
    <m/>
    <s v="MIN"/>
    <m/>
    <n v="1"/>
    <m/>
    <s v=""/>
  </r>
  <r>
    <n v="106"/>
    <n v="53"/>
    <s v="2012_04_MIN@DET"/>
    <s v=""/>
    <n v="-6.5"/>
    <n v="13"/>
    <n v="20"/>
    <x v="0"/>
    <x v="3"/>
    <s v="rs"/>
    <s v="MIN"/>
    <s v="MIN"/>
    <s v=""/>
    <x v="1"/>
    <n v="-6.5"/>
    <s v=""/>
    <m/>
    <m/>
    <s v="MIN"/>
    <m/>
    <n v="1"/>
    <m/>
    <s v=""/>
  </r>
  <r>
    <n v="107"/>
    <n v="54"/>
    <s v="2012_04_CAR@ATL"/>
    <s v=""/>
    <n v="-7.5"/>
    <n v="30"/>
    <n v="28"/>
    <x v="0"/>
    <x v="3"/>
    <s v="rs"/>
    <s v="CAR"/>
    <s v="ATL"/>
    <s v=""/>
    <x v="0"/>
    <n v="-8"/>
    <s v=""/>
    <m/>
    <m/>
    <s v="CAR"/>
    <m/>
    <n v="1"/>
    <m/>
    <s v=""/>
  </r>
  <r>
    <n v="108"/>
    <n v="54"/>
    <s v="2012_04_CAR@ATL"/>
    <s v=""/>
    <n v="-7.5"/>
    <n v="30"/>
    <n v="28"/>
    <x v="0"/>
    <x v="3"/>
    <s v="rs"/>
    <s v="CAR"/>
    <s v="ATL"/>
    <s v=""/>
    <x v="1"/>
    <n v="-7"/>
    <s v=""/>
    <m/>
    <m/>
    <s v="CAR"/>
    <m/>
    <n v="1"/>
    <m/>
    <s v=""/>
  </r>
  <r>
    <n v="109"/>
    <n v="55"/>
    <s v="2012_04_SEA@STL"/>
    <s v=""/>
    <n v="2.5"/>
    <n v="19"/>
    <n v="13"/>
    <x v="0"/>
    <x v="3"/>
    <s v="rs"/>
    <s v="STL"/>
    <s v="STL"/>
    <s v=""/>
    <x v="0"/>
    <n v="2.5"/>
    <s v=""/>
    <m/>
    <m/>
    <s v="SEA"/>
    <m/>
    <n v="0"/>
    <m/>
    <s v=""/>
  </r>
  <r>
    <n v="110"/>
    <n v="55"/>
    <s v="2012_04_SEA@STL"/>
    <s v=""/>
    <n v="2.5"/>
    <n v="19"/>
    <n v="13"/>
    <x v="0"/>
    <x v="3"/>
    <s v="rs"/>
    <s v="STL"/>
    <s v="STL"/>
    <s v=""/>
    <x v="1"/>
    <n v="1.5"/>
    <s v=""/>
    <m/>
    <m/>
    <s v="SEA"/>
    <m/>
    <n v="0"/>
    <m/>
    <s v=""/>
  </r>
  <r>
    <n v="111"/>
    <n v="56"/>
    <s v="2012_04_SFO@NYJ"/>
    <s v=""/>
    <n v="3.5"/>
    <n v="0"/>
    <n v="34"/>
    <x v="0"/>
    <x v="3"/>
    <s v="rs"/>
    <s v="SFO"/>
    <s v="SFO"/>
    <s v=""/>
    <x v="0"/>
    <n v="3.5"/>
    <s v=""/>
    <m/>
    <m/>
    <s v="SFO"/>
    <m/>
    <n v="1"/>
    <m/>
    <s v=""/>
  </r>
  <r>
    <n v="112"/>
    <n v="56"/>
    <s v="2012_04_SFO@NYJ"/>
    <s v=""/>
    <n v="3.5"/>
    <n v="0"/>
    <n v="34"/>
    <x v="0"/>
    <x v="3"/>
    <s v="rs"/>
    <s v="SFO"/>
    <s v="SFO"/>
    <s v=""/>
    <x v="1"/>
    <n v="3.5"/>
    <s v=""/>
    <m/>
    <m/>
    <s v="NYJ"/>
    <m/>
    <n v="0"/>
    <m/>
    <s v=""/>
  </r>
  <r>
    <n v="113"/>
    <n v="57"/>
    <s v="2012_04_MIA@ARI"/>
    <s v=""/>
    <n v="-6.5"/>
    <n v="24"/>
    <n v="21"/>
    <x v="0"/>
    <x v="3"/>
    <s v="rs"/>
    <s v="MIA"/>
    <s v="ARI"/>
    <s v=""/>
    <x v="0"/>
    <n v="-7.5"/>
    <s v=""/>
    <m/>
    <m/>
    <s v="ARI"/>
    <m/>
    <n v="0"/>
    <m/>
    <s v=""/>
  </r>
  <r>
    <n v="114"/>
    <n v="57"/>
    <s v="2012_04_MIA@ARI"/>
    <s v=""/>
    <n v="-6.5"/>
    <n v="24"/>
    <n v="21"/>
    <x v="0"/>
    <x v="3"/>
    <s v="rs"/>
    <s v="MIA"/>
    <s v="ARI"/>
    <s v=""/>
    <x v="1"/>
    <n v="-9.5"/>
    <s v=""/>
    <m/>
    <m/>
    <s v="ARI"/>
    <m/>
    <n v="0"/>
    <m/>
    <s v=""/>
  </r>
  <r>
    <n v="115"/>
    <n v="58"/>
    <s v="2012_04_OAK@DEN"/>
    <s v=""/>
    <n v="-6.5"/>
    <n v="37"/>
    <n v="6"/>
    <x v="0"/>
    <x v="3"/>
    <s v="rs"/>
    <s v="DEN"/>
    <s v="DEN"/>
    <s v=""/>
    <x v="0"/>
    <n v="-7"/>
    <s v=""/>
    <m/>
    <m/>
    <s v="OAK"/>
    <m/>
    <n v="0"/>
    <m/>
    <s v=""/>
  </r>
  <r>
    <n v="116"/>
    <n v="58"/>
    <s v="2012_04_OAK@DEN"/>
    <s v=""/>
    <n v="-6.5"/>
    <n v="37"/>
    <n v="6"/>
    <x v="0"/>
    <x v="3"/>
    <s v="rs"/>
    <s v="DEN"/>
    <s v="DEN"/>
    <s v=""/>
    <x v="1"/>
    <n v="-6"/>
    <s v=""/>
    <m/>
    <m/>
    <s v="OAK"/>
    <m/>
    <n v="0"/>
    <m/>
    <s v=""/>
  </r>
  <r>
    <n v="117"/>
    <n v="59"/>
    <s v="2012_04_CIN@JAX"/>
    <s v=""/>
    <n v="1.5"/>
    <n v="10"/>
    <n v="27"/>
    <x v="0"/>
    <x v="3"/>
    <s v="rs"/>
    <s v="CIN"/>
    <s v="CIN"/>
    <s v=""/>
    <x v="0"/>
    <n v="4"/>
    <s v=""/>
    <m/>
    <m/>
    <s v="CIN"/>
    <m/>
    <n v="1"/>
    <m/>
    <s v=""/>
  </r>
  <r>
    <n v="118"/>
    <n v="59"/>
    <s v="2012_04_CIN@JAX"/>
    <s v=""/>
    <n v="1.5"/>
    <n v="10"/>
    <n v="27"/>
    <x v="0"/>
    <x v="3"/>
    <s v="rs"/>
    <s v="CIN"/>
    <s v="CIN"/>
    <s v=""/>
    <x v="1"/>
    <n v="2.5"/>
    <s v=""/>
    <m/>
    <m/>
    <s v="CIN"/>
    <m/>
    <n v="1"/>
    <m/>
    <s v=""/>
  </r>
  <r>
    <n v="119"/>
    <n v="60"/>
    <s v="2012_04_NOR@GBY"/>
    <s v=""/>
    <n v="-7.5"/>
    <n v="28"/>
    <n v="27"/>
    <x v="0"/>
    <x v="3"/>
    <s v="rs"/>
    <s v="NOR"/>
    <s v="GBY"/>
    <s v=""/>
    <x v="0"/>
    <n v="-8"/>
    <s v=""/>
    <m/>
    <m/>
    <s v="NOR"/>
    <m/>
    <n v="1"/>
    <m/>
    <s v=""/>
  </r>
  <r>
    <n v="120"/>
    <n v="60"/>
    <s v="2012_04_NOR@GBY"/>
    <s v=""/>
    <n v="-7.5"/>
    <n v="28"/>
    <n v="27"/>
    <x v="0"/>
    <x v="3"/>
    <s v="rs"/>
    <s v="NOR"/>
    <s v="GBY"/>
    <s v=""/>
    <x v="1"/>
    <n v="-10"/>
    <s v=""/>
    <m/>
    <m/>
    <s v="NOR"/>
    <m/>
    <n v="1"/>
    <m/>
    <s v=""/>
  </r>
  <r>
    <n v="121"/>
    <n v="61"/>
    <s v="2012_04_WAS@TBY"/>
    <s v=""/>
    <n v="-2.5"/>
    <n v="22"/>
    <n v="24"/>
    <x v="0"/>
    <x v="3"/>
    <s v="rs"/>
    <s v="WAS"/>
    <s v="WAS"/>
    <s v=""/>
    <x v="0"/>
    <n v="-1.5"/>
    <s v=""/>
    <m/>
    <m/>
    <s v="TBY"/>
    <m/>
    <n v="0"/>
    <m/>
    <s v=""/>
  </r>
  <r>
    <n v="122"/>
    <n v="61"/>
    <s v="2012_04_WAS@TBY"/>
    <s v=""/>
    <n v="-2.5"/>
    <n v="22"/>
    <n v="24"/>
    <x v="0"/>
    <x v="3"/>
    <s v="rs"/>
    <s v="WAS"/>
    <s v="WAS"/>
    <s v=""/>
    <x v="1"/>
    <n v="-2.5"/>
    <s v=""/>
    <m/>
    <m/>
    <s v="TBY"/>
    <m/>
    <n v="0"/>
    <m/>
    <s v=""/>
  </r>
  <r>
    <n v="123"/>
    <n v="62"/>
    <s v="2012_04_NYG@PHI"/>
    <s v=""/>
    <n v="-2.5"/>
    <n v="19"/>
    <n v="17"/>
    <x v="0"/>
    <x v="3"/>
    <s v="rs"/>
    <s v="NYG"/>
    <s v="PHI"/>
    <s v=""/>
    <x v="0"/>
    <n v="-3"/>
    <s v=""/>
    <m/>
    <m/>
    <s v="NYG"/>
    <m/>
    <n v="1"/>
    <m/>
    <s v=""/>
  </r>
  <r>
    <n v="124"/>
    <n v="62"/>
    <s v="2012_04_NYG@PHI"/>
    <s v=""/>
    <n v="-2.5"/>
    <n v="19"/>
    <n v="17"/>
    <x v="0"/>
    <x v="3"/>
    <s v="rs"/>
    <s v="NYG"/>
    <s v="PHI"/>
    <s v=""/>
    <x v="1"/>
    <n v="-3"/>
    <s v=""/>
    <m/>
    <m/>
    <s v="PHI"/>
    <m/>
    <n v="0"/>
    <m/>
    <s v=""/>
  </r>
  <r>
    <n v="125"/>
    <n v="63"/>
    <s v="2012_04_CHI@DAL"/>
    <s v=""/>
    <n v="-3.5"/>
    <n v="18"/>
    <n v="34"/>
    <x v="0"/>
    <x v="3"/>
    <s v="rs"/>
    <s v="CHI"/>
    <s v="CHI"/>
    <s v=""/>
    <x v="0"/>
    <n v="-5"/>
    <s v=""/>
    <m/>
    <m/>
    <s v="DAL"/>
    <m/>
    <n v="0"/>
    <m/>
    <s v=""/>
  </r>
  <r>
    <n v="126"/>
    <n v="63"/>
    <s v="2012_04_CHI@DAL"/>
    <s v=""/>
    <n v="-3.5"/>
    <n v="18"/>
    <n v="34"/>
    <x v="0"/>
    <x v="3"/>
    <s v="rs"/>
    <s v="CHI"/>
    <s v="CHI"/>
    <s v=""/>
    <x v="1"/>
    <n v="-3.5"/>
    <s v=""/>
    <m/>
    <m/>
    <s v="CHI"/>
    <m/>
    <n v="1"/>
    <m/>
    <s v=""/>
  </r>
  <r>
    <n v="127"/>
    <n v="64"/>
    <s v="2012_05_ARI@STL"/>
    <s v=""/>
    <n v="1.5"/>
    <n v="17"/>
    <n v="3"/>
    <x v="0"/>
    <x v="4"/>
    <s v="rs"/>
    <s v="STL"/>
    <s v="STL"/>
    <s v=""/>
    <x v="0"/>
    <n v="3"/>
    <s v=""/>
    <m/>
    <m/>
    <s v="STL"/>
    <m/>
    <n v="1"/>
    <m/>
    <s v=""/>
  </r>
  <r>
    <n v="128"/>
    <n v="64"/>
    <s v="2012_05_ARI@STL"/>
    <s v=""/>
    <n v="1.5"/>
    <n v="17"/>
    <n v="3"/>
    <x v="0"/>
    <x v="4"/>
    <s v="rs"/>
    <s v="STL"/>
    <s v="STL"/>
    <s v=""/>
    <x v="1"/>
    <n v="3.5"/>
    <s v=""/>
    <m/>
    <m/>
    <s v="ARI"/>
    <m/>
    <n v="0"/>
    <m/>
    <s v=""/>
  </r>
  <r>
    <n v="129"/>
    <n v="65"/>
    <s v="2012_05_ATL@WAS"/>
    <s v=""/>
    <n v="3.5"/>
    <n v="17"/>
    <n v="24"/>
    <x v="0"/>
    <x v="4"/>
    <s v="rs"/>
    <s v="ATL"/>
    <s v="ATL"/>
    <s v=""/>
    <x v="0"/>
    <n v="4"/>
    <s v=""/>
    <m/>
    <m/>
    <s v="WAS"/>
    <m/>
    <n v="0"/>
    <m/>
    <s v=""/>
  </r>
  <r>
    <n v="130"/>
    <n v="65"/>
    <s v="2012_05_ATL@WAS"/>
    <s v=""/>
    <n v="3.5"/>
    <n v="17"/>
    <n v="24"/>
    <x v="0"/>
    <x v="4"/>
    <s v="rs"/>
    <s v="ATL"/>
    <s v="ATL"/>
    <s v=""/>
    <x v="1"/>
    <n v="3.5"/>
    <s v=""/>
    <m/>
    <m/>
    <s v="ATL"/>
    <m/>
    <n v="1"/>
    <m/>
    <s v=""/>
  </r>
  <r>
    <n v="131"/>
    <n v="66"/>
    <s v="2012_05_PHI@PIT"/>
    <s v=""/>
    <n v="-3.5"/>
    <n v="16"/>
    <n v="14"/>
    <x v="0"/>
    <x v="4"/>
    <s v="rs"/>
    <s v="PHI"/>
    <s v="PIT"/>
    <s v=""/>
    <x v="0"/>
    <n v="-2.5"/>
    <s v=""/>
    <m/>
    <m/>
    <s v="PHI"/>
    <m/>
    <n v="1"/>
    <m/>
    <s v=""/>
  </r>
  <r>
    <n v="132"/>
    <n v="66"/>
    <s v="2012_05_PHI@PIT"/>
    <s v=""/>
    <n v="-3.5"/>
    <n v="16"/>
    <n v="14"/>
    <x v="0"/>
    <x v="4"/>
    <s v="rs"/>
    <s v="PHI"/>
    <s v="PIT"/>
    <s v=""/>
    <x v="1"/>
    <n v="-3"/>
    <s v=""/>
    <m/>
    <m/>
    <s v="PIT"/>
    <m/>
    <n v="0"/>
    <m/>
    <s v=""/>
  </r>
  <r>
    <n v="133"/>
    <n v="67"/>
    <s v="2012_05_GBY@IND"/>
    <s v=""/>
    <n v="7.5"/>
    <n v="30"/>
    <n v="27"/>
    <x v="0"/>
    <x v="4"/>
    <s v="rs"/>
    <s v="IND"/>
    <s v="IND"/>
    <s v=""/>
    <x v="0"/>
    <n v="6.5"/>
    <s v=""/>
    <m/>
    <m/>
    <s v="GBY"/>
    <m/>
    <n v="0"/>
    <m/>
    <s v=""/>
  </r>
  <r>
    <n v="134"/>
    <n v="67"/>
    <s v="2012_05_GBY@IND"/>
    <s v=""/>
    <n v="7.5"/>
    <n v="30"/>
    <n v="27"/>
    <x v="0"/>
    <x v="4"/>
    <s v="rs"/>
    <s v="IND"/>
    <s v="IND"/>
    <s v=""/>
    <x v="1"/>
    <n v="5.5"/>
    <s v=""/>
    <m/>
    <m/>
    <s v="IND"/>
    <m/>
    <n v="1"/>
    <m/>
    <s v=""/>
  </r>
  <r>
    <n v="135"/>
    <n v="68"/>
    <s v="2012_05_CLE@NYG"/>
    <s v=""/>
    <n v="-9.5"/>
    <n v="41"/>
    <n v="27"/>
    <x v="0"/>
    <x v="4"/>
    <s v="rs"/>
    <s v="NYG"/>
    <s v="NYG"/>
    <s v=""/>
    <x v="0"/>
    <n v="-10"/>
    <s v=""/>
    <m/>
    <m/>
    <s v="CLE"/>
    <m/>
    <n v="0"/>
    <m/>
    <s v=""/>
  </r>
  <r>
    <n v="136"/>
    <n v="68"/>
    <s v="2012_05_CLE@NYG"/>
    <s v=""/>
    <n v="-9.5"/>
    <n v="41"/>
    <n v="27"/>
    <x v="0"/>
    <x v="4"/>
    <s v="rs"/>
    <s v="NYG"/>
    <s v="NYG"/>
    <s v=""/>
    <x v="1"/>
    <n v="-7.5"/>
    <s v=""/>
    <m/>
    <m/>
    <s v="CLE"/>
    <m/>
    <n v="0"/>
    <m/>
    <s v=""/>
  </r>
  <r>
    <n v="137"/>
    <n v="69"/>
    <s v="2012_05_TEN@MIN"/>
    <s v=""/>
    <n v="-5.5"/>
    <n v="30"/>
    <n v="7"/>
    <x v="0"/>
    <x v="4"/>
    <s v="rs"/>
    <s v="MIN"/>
    <s v="MIN"/>
    <s v=""/>
    <x v="0"/>
    <n v="-5"/>
    <s v=""/>
    <m/>
    <m/>
    <s v="MIN"/>
    <m/>
    <n v="1"/>
    <m/>
    <s v=""/>
  </r>
  <r>
    <n v="138"/>
    <n v="69"/>
    <s v="2012_05_TEN@MIN"/>
    <s v=""/>
    <n v="-5.5"/>
    <n v="30"/>
    <n v="7"/>
    <x v="0"/>
    <x v="4"/>
    <s v="rs"/>
    <s v="MIN"/>
    <s v="MIN"/>
    <s v=""/>
    <x v="1"/>
    <n v="-4"/>
    <s v=""/>
    <m/>
    <m/>
    <s v="TEN"/>
    <m/>
    <n v="0"/>
    <m/>
    <s v=""/>
  </r>
  <r>
    <n v="139"/>
    <n v="70"/>
    <s v="2012_05_MIA@CIN"/>
    <s v=""/>
    <n v="-4.5"/>
    <n v="13"/>
    <n v="17"/>
    <x v="0"/>
    <x v="4"/>
    <s v="rs"/>
    <s v="MIA"/>
    <s v="MIA"/>
    <s v=""/>
    <x v="0"/>
    <n v="-7.5"/>
    <s v=""/>
    <m/>
    <m/>
    <s v="CIIN"/>
    <m/>
    <n v="0"/>
    <m/>
    <s v=""/>
  </r>
  <r>
    <n v="140"/>
    <n v="70"/>
    <s v="2012_05_MIA@CIN"/>
    <s v=""/>
    <n v="-4.5"/>
    <n v="13"/>
    <n v="17"/>
    <x v="0"/>
    <x v="4"/>
    <s v="rs"/>
    <s v="MIA"/>
    <s v="MIA"/>
    <s v=""/>
    <x v="1"/>
    <n v="-6.5"/>
    <s v=""/>
    <m/>
    <m/>
    <s v="MIA"/>
    <m/>
    <n v="1"/>
    <m/>
    <s v=""/>
  </r>
  <r>
    <n v="141"/>
    <n v="71"/>
    <s v="2012_05_BAL@KCY"/>
    <s v=""/>
    <n v="4.5"/>
    <n v="6"/>
    <n v="9"/>
    <x v="0"/>
    <x v="4"/>
    <s v="rs"/>
    <s v="KCY"/>
    <s v="BAL"/>
    <s v=""/>
    <x v="0"/>
    <n v="5"/>
    <s v=""/>
    <m/>
    <m/>
    <s v="BAL"/>
    <m/>
    <n v="0"/>
    <m/>
    <s v=""/>
  </r>
  <r>
    <n v="142"/>
    <n v="71"/>
    <s v="2012_05_BAL@KCY"/>
    <s v=""/>
    <n v="4.5"/>
    <n v="6"/>
    <n v="9"/>
    <x v="0"/>
    <x v="4"/>
    <s v="rs"/>
    <s v="KCY"/>
    <s v="BAL"/>
    <s v=""/>
    <x v="1"/>
    <n v="4"/>
    <s v=""/>
    <m/>
    <m/>
    <s v="BAL"/>
    <m/>
    <n v="0"/>
    <m/>
    <s v=""/>
  </r>
  <r>
    <n v="143"/>
    <n v="72"/>
    <s v="2012_05_SEA@CAR"/>
    <s v=""/>
    <n v="-3.5"/>
    <n v="12"/>
    <n v="16"/>
    <x v="0"/>
    <x v="4"/>
    <s v="rs"/>
    <s v="SEA"/>
    <s v="SEA"/>
    <s v=""/>
    <x v="0"/>
    <n v="-1.5"/>
    <s v=""/>
    <m/>
    <m/>
    <s v="CAR"/>
    <m/>
    <n v="0"/>
    <m/>
    <s v=""/>
  </r>
  <r>
    <n v="144"/>
    <n v="72"/>
    <s v="2012_05_SEA@CAR"/>
    <s v=""/>
    <n v="-3.5"/>
    <n v="12"/>
    <n v="16"/>
    <x v="0"/>
    <x v="4"/>
    <s v="rs"/>
    <s v="SEA"/>
    <s v="SEA"/>
    <s v=""/>
    <x v="1"/>
    <n v="-3"/>
    <s v=""/>
    <m/>
    <m/>
    <s v="SEA"/>
    <m/>
    <n v="1"/>
    <m/>
    <s v=""/>
  </r>
  <r>
    <n v="145"/>
    <n v="73"/>
    <s v="2012_05_CHI@JAX"/>
    <s v=""/>
    <n v="5.5"/>
    <n v="3"/>
    <n v="41"/>
    <x v="0"/>
    <x v="4"/>
    <s v="rs"/>
    <s v="CHI"/>
    <s v="CHI"/>
    <s v=""/>
    <x v="0"/>
    <n v="2.5"/>
    <s v=""/>
    <m/>
    <m/>
    <s v="JAX"/>
    <m/>
    <n v="0"/>
    <m/>
    <s v=""/>
  </r>
  <r>
    <n v="146"/>
    <n v="73"/>
    <s v="2012_05_CHI@JAX"/>
    <s v=""/>
    <n v="5.5"/>
    <n v="3"/>
    <n v="41"/>
    <x v="0"/>
    <x v="4"/>
    <s v="rs"/>
    <s v="CHI"/>
    <s v="CHI"/>
    <s v=""/>
    <x v="1"/>
    <n v="3"/>
    <s v=""/>
    <m/>
    <m/>
    <s v="JAX"/>
    <m/>
    <n v="0"/>
    <m/>
    <s v=""/>
  </r>
  <r>
    <n v="147"/>
    <n v="74"/>
    <s v="2012_05_DEN@NWE"/>
    <s v=""/>
    <n v="-6.5"/>
    <n v="31"/>
    <n v="21"/>
    <x v="0"/>
    <x v="4"/>
    <s v="rs"/>
    <s v="NWE"/>
    <s v="NWE"/>
    <s v=""/>
    <x v="0"/>
    <n v="-5"/>
    <s v=""/>
    <m/>
    <m/>
    <s v="DEN"/>
    <m/>
    <n v="0"/>
    <m/>
    <s v=""/>
  </r>
  <r>
    <n v="148"/>
    <n v="74"/>
    <s v="2012_05_DEN@NWE"/>
    <s v=""/>
    <n v="-6.5"/>
    <n v="31"/>
    <n v="21"/>
    <x v="0"/>
    <x v="4"/>
    <s v="rs"/>
    <s v="NWE"/>
    <s v="NWE"/>
    <s v=""/>
    <x v="1"/>
    <n v="-3.5"/>
    <s v=""/>
    <m/>
    <m/>
    <s v="DEN"/>
    <m/>
    <n v="0"/>
    <m/>
    <s v=""/>
  </r>
  <r>
    <n v="149"/>
    <n v="75"/>
    <s v="2012_05_BUF@SFO"/>
    <s v=""/>
    <n v="-8.5"/>
    <n v="45"/>
    <n v="3"/>
    <x v="0"/>
    <x v="4"/>
    <s v="rs"/>
    <s v="SFO"/>
    <s v="SFO"/>
    <s v=""/>
    <x v="0"/>
    <n v="-8"/>
    <s v=""/>
    <m/>
    <m/>
    <s v="SFO"/>
    <m/>
    <n v="1"/>
    <m/>
    <s v=""/>
  </r>
  <r>
    <n v="150"/>
    <n v="75"/>
    <s v="2012_05_BUF@SFO"/>
    <s v=""/>
    <n v="-8.5"/>
    <n v="45"/>
    <n v="3"/>
    <x v="0"/>
    <x v="4"/>
    <s v="rs"/>
    <s v="SFO"/>
    <s v="SFO"/>
    <s v=""/>
    <x v="1"/>
    <n v="-7"/>
    <s v=""/>
    <m/>
    <m/>
    <s v="SFO"/>
    <m/>
    <n v="1"/>
    <m/>
    <s v=""/>
  </r>
  <r>
    <n v="151"/>
    <n v="76"/>
    <s v="2012_05_SD@NOR"/>
    <s v=""/>
    <n v="-3.5"/>
    <n v="31"/>
    <n v="24"/>
    <x v="0"/>
    <x v="4"/>
    <s v="rs"/>
    <s v="NOR"/>
    <s v="NOR"/>
    <s v=""/>
    <x v="0"/>
    <n v="-4"/>
    <s v=""/>
    <m/>
    <m/>
    <s v="NOR"/>
    <m/>
    <n v="1"/>
    <m/>
    <s v=""/>
  </r>
  <r>
    <n v="152"/>
    <n v="76"/>
    <s v="2012_05_SD@NOR"/>
    <s v=""/>
    <n v="-3.5"/>
    <n v="31"/>
    <n v="24"/>
    <x v="0"/>
    <x v="4"/>
    <s v="rs"/>
    <s v="NOR"/>
    <s v="NOR"/>
    <s v=""/>
    <x v="1"/>
    <n v="-2.5"/>
    <s v=""/>
    <m/>
    <m/>
    <s v="NOR"/>
    <m/>
    <n v="1"/>
    <m/>
    <s v=""/>
  </r>
  <r>
    <n v="153"/>
    <n v="77"/>
    <s v="2012_05_HOU@NYJ"/>
    <s v=""/>
    <n v="7.5"/>
    <n v="17"/>
    <n v="23"/>
    <x v="0"/>
    <x v="4"/>
    <s v="rs"/>
    <s v="NYJ"/>
    <s v="HOU"/>
    <s v=""/>
    <x v="0"/>
    <n v="4"/>
    <s v=""/>
    <m/>
    <m/>
    <s v="HOU"/>
    <m/>
    <n v="0"/>
    <m/>
    <s v=""/>
  </r>
  <r>
    <n v="154"/>
    <n v="77"/>
    <s v="2012_05_HOU@NYJ"/>
    <s v=""/>
    <n v="7.5"/>
    <n v="17"/>
    <n v="23"/>
    <x v="0"/>
    <x v="4"/>
    <s v="rs"/>
    <s v="NYJ"/>
    <s v="HOU"/>
    <s v=""/>
    <x v="1"/>
    <n v="5.5"/>
    <s v=""/>
    <m/>
    <m/>
    <s v="HOU"/>
    <m/>
    <n v="0"/>
    <m/>
    <s v=""/>
  </r>
  <r>
    <n v="155"/>
    <n v="78"/>
    <s v="2012_06_PIT@TEN"/>
    <s v=""/>
    <n v="5.5"/>
    <n v="26"/>
    <n v="23"/>
    <x v="0"/>
    <x v="5"/>
    <s v="rs"/>
    <s v="TEN"/>
    <s v="TEN"/>
    <s v=""/>
    <x v="0"/>
    <n v="5.5"/>
    <s v=""/>
    <m/>
    <m/>
    <s v="PIT"/>
    <m/>
    <n v="0"/>
    <m/>
    <s v=""/>
  </r>
  <r>
    <n v="156"/>
    <n v="78"/>
    <s v="2012_06_PIT@TEN"/>
    <s v=""/>
    <n v="5.5"/>
    <n v="26"/>
    <n v="23"/>
    <x v="0"/>
    <x v="5"/>
    <s v="rs"/>
    <s v="TEN"/>
    <s v="TEN"/>
    <s v=""/>
    <x v="1"/>
    <n v="7"/>
    <s v=""/>
    <m/>
    <m/>
    <s v="TEN"/>
    <m/>
    <n v="1"/>
    <m/>
    <s v=""/>
  </r>
  <r>
    <n v="157"/>
    <n v="79"/>
    <s v="2012_06_OAK@ATL"/>
    <s v=""/>
    <n v="-8.5"/>
    <n v="23"/>
    <n v="20"/>
    <x v="0"/>
    <x v="5"/>
    <s v="rs"/>
    <s v="OAK"/>
    <s v="ATL"/>
    <s v=""/>
    <x v="0"/>
    <n v="-11"/>
    <s v=""/>
    <m/>
    <m/>
    <s v="ATL"/>
    <m/>
    <n v="0"/>
    <m/>
    <s v=""/>
  </r>
  <r>
    <n v="158"/>
    <n v="79"/>
    <s v="2012_06_OAK@ATL"/>
    <s v=""/>
    <n v="-8.5"/>
    <n v="23"/>
    <n v="20"/>
    <x v="0"/>
    <x v="5"/>
    <s v="rs"/>
    <s v="OAK"/>
    <s v="ATL"/>
    <s v=""/>
    <x v="1"/>
    <n v="-13"/>
    <s v=""/>
    <m/>
    <m/>
    <s v="ATL"/>
    <m/>
    <n v="0"/>
    <m/>
    <s v=""/>
  </r>
  <r>
    <n v="159"/>
    <n v="80"/>
    <s v="2012_06_KCY@TBY"/>
    <s v=""/>
    <n v="-3.5"/>
    <n v="38"/>
    <n v="10"/>
    <x v="0"/>
    <x v="5"/>
    <s v="rs"/>
    <s v="TBY"/>
    <s v="TBY"/>
    <s v=""/>
    <x v="0"/>
    <n v="-4"/>
    <s v=""/>
    <m/>
    <m/>
    <s v="TBY"/>
    <m/>
    <n v="1"/>
    <m/>
    <s v=""/>
  </r>
  <r>
    <n v="160"/>
    <n v="80"/>
    <s v="2012_06_KCY@TBY"/>
    <s v=""/>
    <n v="-3.5"/>
    <n v="38"/>
    <n v="10"/>
    <x v="0"/>
    <x v="5"/>
    <s v="rs"/>
    <s v="TBY"/>
    <s v="TBY"/>
    <s v=""/>
    <x v="1"/>
    <n v="-4"/>
    <s v=""/>
    <m/>
    <m/>
    <s v="TBY"/>
    <m/>
    <n v="1"/>
    <m/>
    <s v=""/>
  </r>
  <r>
    <n v="161"/>
    <n v="81"/>
    <s v="2012_06_IND@NYJ"/>
    <s v=""/>
    <n v="-3.5"/>
    <n v="35"/>
    <n v="9"/>
    <x v="0"/>
    <x v="5"/>
    <s v="rs"/>
    <s v="NYJ"/>
    <s v="NYJ"/>
    <s v=""/>
    <x v="0"/>
    <n v="-4.5"/>
    <s v=""/>
    <m/>
    <m/>
    <s v="IND"/>
    <m/>
    <n v="0"/>
    <m/>
    <s v=""/>
  </r>
  <r>
    <n v="162"/>
    <n v="81"/>
    <s v="2012_06_IND@NYJ"/>
    <s v=""/>
    <n v="-3.5"/>
    <n v="35"/>
    <n v="9"/>
    <x v="0"/>
    <x v="5"/>
    <s v="rs"/>
    <s v="NYJ"/>
    <s v="NYJ"/>
    <s v=""/>
    <x v="1"/>
    <n v="-1"/>
    <s v=""/>
    <m/>
    <m/>
    <s v="NYJ"/>
    <m/>
    <n v="1"/>
    <m/>
    <s v=""/>
  </r>
  <r>
    <n v="163"/>
    <n v="82"/>
    <s v="2012_06_CIN@CLE"/>
    <s v=""/>
    <n v="2.5"/>
    <n v="34"/>
    <n v="24"/>
    <x v="0"/>
    <x v="5"/>
    <s v="rs"/>
    <s v="CLE"/>
    <s v="CLE"/>
    <s v=""/>
    <x v="0"/>
    <n v="3.5"/>
    <s v=""/>
    <m/>
    <m/>
    <s v="CIN"/>
    <m/>
    <n v="0"/>
    <m/>
    <s v=""/>
  </r>
  <r>
    <n v="164"/>
    <n v="82"/>
    <s v="2012_06_CIN@CLE"/>
    <s v=""/>
    <n v="2.5"/>
    <n v="34"/>
    <n v="24"/>
    <x v="0"/>
    <x v="5"/>
    <s v="rs"/>
    <s v="CLE"/>
    <s v="CLE"/>
    <s v=""/>
    <x v="1"/>
    <n v="2.5"/>
    <s v=""/>
    <m/>
    <m/>
    <s v="CIN"/>
    <m/>
    <n v="0"/>
    <m/>
    <s v=""/>
  </r>
  <r>
    <n v="165"/>
    <n v="83"/>
    <s v="2012_06_DET@PHI"/>
    <s v=""/>
    <n v="-5.5"/>
    <n v="23"/>
    <n v="26"/>
    <x v="0"/>
    <x v="5"/>
    <s v="rs"/>
    <s v="DET"/>
    <s v="DET"/>
    <s v=""/>
    <x v="0"/>
    <n v="-6"/>
    <s v=""/>
    <m/>
    <m/>
    <s v="DET"/>
    <m/>
    <n v="1"/>
    <m/>
    <s v=""/>
  </r>
  <r>
    <n v="166"/>
    <n v="83"/>
    <s v="2012_06_DET@PHI"/>
    <s v=""/>
    <n v="-5.5"/>
    <n v="23"/>
    <n v="26"/>
    <x v="0"/>
    <x v="5"/>
    <s v="rs"/>
    <s v="DET"/>
    <s v="DET"/>
    <s v=""/>
    <x v="1"/>
    <n v="-3.5"/>
    <s v=""/>
    <m/>
    <m/>
    <s v="DET"/>
    <m/>
    <n v="1"/>
    <m/>
    <s v=""/>
  </r>
  <r>
    <n v="167"/>
    <n v="84"/>
    <s v="2012_06_STL@MIA"/>
    <s v=""/>
    <n v="-3.5"/>
    <n v="17"/>
    <n v="14"/>
    <x v="0"/>
    <x v="5"/>
    <s v="rs"/>
    <s v="STL"/>
    <s v="MIA"/>
    <s v=""/>
    <x v="0"/>
    <n v="-1.5"/>
    <s v=""/>
    <m/>
    <m/>
    <s v="STL"/>
    <m/>
    <n v="1"/>
    <m/>
    <s v=""/>
  </r>
  <r>
    <n v="168"/>
    <n v="84"/>
    <s v="2012_06_STL@MIA"/>
    <s v=""/>
    <n v="-3.5"/>
    <n v="17"/>
    <n v="14"/>
    <x v="0"/>
    <x v="5"/>
    <s v="rs"/>
    <s v="STL"/>
    <s v="MIA"/>
    <s v=""/>
    <x v="1"/>
    <n v="-1"/>
    <s v=""/>
    <m/>
    <m/>
    <s v="MIA"/>
    <m/>
    <n v="0"/>
    <m/>
    <s v=""/>
  </r>
  <r>
    <n v="169"/>
    <n v="85"/>
    <s v="2012_06_DAL@BAL"/>
    <s v=""/>
    <n v="-3.5"/>
    <n v="31"/>
    <n v="29"/>
    <x v="0"/>
    <x v="5"/>
    <s v="rs"/>
    <s v="DAL"/>
    <s v="BAL"/>
    <s v=""/>
    <x v="0"/>
    <n v="-6"/>
    <s v=""/>
    <m/>
    <m/>
    <s v="DAL"/>
    <m/>
    <n v="1"/>
    <m/>
    <s v=""/>
  </r>
  <r>
    <n v="170"/>
    <n v="85"/>
    <s v="2012_06_DAL@BAL"/>
    <s v=""/>
    <n v="-3.5"/>
    <n v="31"/>
    <n v="29"/>
    <x v="0"/>
    <x v="5"/>
    <s v="rs"/>
    <s v="DAL"/>
    <s v="BAL"/>
    <s v=""/>
    <x v="1"/>
    <n v="-7"/>
    <s v=""/>
    <m/>
    <m/>
    <s v="DAL"/>
    <m/>
    <n v="1"/>
    <m/>
    <s v=""/>
  </r>
  <r>
    <n v="171"/>
    <n v="86"/>
    <s v="2012_06_BUF@ARI"/>
    <s v=""/>
    <n v="-4.5"/>
    <n v="16"/>
    <n v="19"/>
    <x v="0"/>
    <x v="5"/>
    <s v="rs"/>
    <s v="BUF"/>
    <s v="BUF"/>
    <s v=""/>
    <x v="0"/>
    <n v="-7"/>
    <s v=""/>
    <m/>
    <m/>
    <s v="ARI"/>
    <m/>
    <n v="0"/>
    <m/>
    <s v=""/>
  </r>
  <r>
    <n v="172"/>
    <n v="86"/>
    <s v="2012_06_BUF@ARI"/>
    <s v=""/>
    <n v="-4.5"/>
    <n v="16"/>
    <n v="19"/>
    <x v="0"/>
    <x v="5"/>
    <s v="rs"/>
    <s v="BUF"/>
    <s v="BUF"/>
    <s v=""/>
    <x v="1"/>
    <n v="-4"/>
    <s v=""/>
    <m/>
    <m/>
    <s v="ARI"/>
    <m/>
    <n v="0"/>
    <m/>
    <s v=""/>
  </r>
  <r>
    <n v="173"/>
    <n v="87"/>
    <s v="2012_06_NWE@SEA"/>
    <s v=""/>
    <n v="3.5"/>
    <n v="24"/>
    <n v="23"/>
    <x v="0"/>
    <x v="5"/>
    <s v="rs"/>
    <s v="SEA"/>
    <s v="SEA"/>
    <s v=""/>
    <x v="0"/>
    <n v="3"/>
    <s v=""/>
    <m/>
    <m/>
    <s v="NWE"/>
    <m/>
    <n v="0"/>
    <m/>
    <s v=""/>
  </r>
  <r>
    <n v="174"/>
    <n v="87"/>
    <s v="2012_06_NWE@SEA"/>
    <s v=""/>
    <n v="3.5"/>
    <n v="24"/>
    <n v="23"/>
    <x v="0"/>
    <x v="5"/>
    <s v="rs"/>
    <s v="SEA"/>
    <s v="SEA"/>
    <s v=""/>
    <x v="1"/>
    <n v="4.5"/>
    <s v=""/>
    <m/>
    <m/>
    <s v="NWE"/>
    <m/>
    <n v="0"/>
    <m/>
    <s v=""/>
  </r>
  <r>
    <n v="175"/>
    <n v="88"/>
    <s v="2012_06_NYG@SFO"/>
    <s v=""/>
    <n v="-5.5"/>
    <n v="3"/>
    <n v="26"/>
    <x v="0"/>
    <x v="5"/>
    <s v="rs"/>
    <s v="NYG"/>
    <s v="NYG"/>
    <s v=""/>
    <x v="0"/>
    <n v="-4.5"/>
    <s v=""/>
    <m/>
    <m/>
    <s v="SFO"/>
    <m/>
    <n v="0"/>
    <m/>
    <s v=""/>
  </r>
  <r>
    <n v="176"/>
    <n v="88"/>
    <s v="2012_06_NYG@SFO"/>
    <s v=""/>
    <n v="-5.5"/>
    <n v="3"/>
    <n v="26"/>
    <x v="0"/>
    <x v="5"/>
    <s v="rs"/>
    <s v="NYG"/>
    <s v="NYG"/>
    <s v=""/>
    <x v="1"/>
    <n v="-5.5"/>
    <s v=""/>
    <m/>
    <m/>
    <s v="SFO"/>
    <m/>
    <n v="0"/>
    <m/>
    <s v=""/>
  </r>
  <r>
    <n v="177"/>
    <n v="89"/>
    <s v="2012_06_MIN@WAS"/>
    <s v=""/>
    <n v="-2.5"/>
    <n v="38"/>
    <n v="26"/>
    <x v="0"/>
    <x v="5"/>
    <s v="rs"/>
    <s v="WAS"/>
    <s v="WAS"/>
    <s v=""/>
    <x v="0"/>
    <n v="1.5"/>
    <s v=""/>
    <m/>
    <m/>
    <s v="WAS"/>
    <m/>
    <n v="1"/>
    <m/>
    <s v=""/>
  </r>
  <r>
    <n v="178"/>
    <n v="89"/>
    <s v="2012_06_MIN@WAS"/>
    <s v=""/>
    <n v="-2.5"/>
    <n v="38"/>
    <n v="26"/>
    <x v="0"/>
    <x v="5"/>
    <s v="rs"/>
    <s v="WAS"/>
    <s v="WAS"/>
    <s v=""/>
    <x v="1"/>
    <n v="2.5"/>
    <s v=""/>
    <m/>
    <m/>
    <s v="MIN"/>
    <m/>
    <n v="0"/>
    <m/>
    <s v=""/>
  </r>
  <r>
    <n v="179"/>
    <n v="90"/>
    <s v="2012_06_GBY@HOU"/>
    <s v=""/>
    <n v="-3.5"/>
    <n v="24"/>
    <n v="42"/>
    <x v="0"/>
    <x v="5"/>
    <s v="rs"/>
    <s v="GBY"/>
    <s v="GBY"/>
    <s v=""/>
    <x v="0"/>
    <n v="-3.5"/>
    <s v=""/>
    <m/>
    <m/>
    <s v="HOU"/>
    <m/>
    <n v="0"/>
    <m/>
    <s v=""/>
  </r>
  <r>
    <n v="180"/>
    <n v="90"/>
    <s v="2012_06_GBY@HOU"/>
    <s v=""/>
    <n v="-3.5"/>
    <n v="24"/>
    <n v="42"/>
    <x v="0"/>
    <x v="5"/>
    <s v="rs"/>
    <s v="GBY"/>
    <s v="GBY"/>
    <s v=""/>
    <x v="1"/>
    <n v="-6.5"/>
    <s v=""/>
    <m/>
    <m/>
    <s v="HOU"/>
    <m/>
    <n v="0"/>
    <m/>
    <s v=""/>
  </r>
  <r>
    <n v="181"/>
    <n v="91"/>
    <s v="2012_06_DEN@SD"/>
    <s v=""/>
    <n v="-2.5"/>
    <n v="24"/>
    <n v="35"/>
    <x v="0"/>
    <x v="5"/>
    <s v="rs"/>
    <s v="DEN"/>
    <s v="DEN"/>
    <s v=""/>
    <x v="0"/>
    <n v="-3"/>
    <s v=""/>
    <m/>
    <m/>
    <s v="DEN"/>
    <m/>
    <n v="1"/>
    <m/>
    <s v=""/>
  </r>
  <r>
    <n v="182"/>
    <n v="91"/>
    <s v="2012_06_DEN@SD"/>
    <s v=""/>
    <n v="-2.5"/>
    <n v="24"/>
    <n v="35"/>
    <x v="0"/>
    <x v="5"/>
    <s v="rs"/>
    <s v="DEN"/>
    <s v="DEN"/>
    <s v=""/>
    <x v="1"/>
    <n v="-1.5"/>
    <s v=""/>
    <m/>
    <m/>
    <s v="DEN"/>
    <m/>
    <n v="1"/>
    <m/>
    <s v=""/>
  </r>
  <r>
    <n v="183"/>
    <n v="92"/>
    <s v="2012_07_SEA@SFO"/>
    <s v=""/>
    <n v="-7.5"/>
    <n v="13"/>
    <n v="6"/>
    <x v="0"/>
    <x v="6"/>
    <s v="rs"/>
    <s v="SEA"/>
    <s v="SFO"/>
    <s v=""/>
    <x v="0"/>
    <n v="-6.5"/>
    <s v=""/>
    <m/>
    <m/>
    <s v="SEA"/>
    <m/>
    <n v="1"/>
    <m/>
    <s v=""/>
  </r>
  <r>
    <n v="184"/>
    <n v="92"/>
    <s v="2012_07_SEA@SFO"/>
    <s v=""/>
    <n v="-7.5"/>
    <n v="13"/>
    <n v="6"/>
    <x v="0"/>
    <x v="6"/>
    <s v="rs"/>
    <s v="SEA"/>
    <s v="SFO"/>
    <s v=""/>
    <x v="1"/>
    <n v="-4.5"/>
    <s v=""/>
    <m/>
    <m/>
    <s v="SEA"/>
    <m/>
    <n v="1"/>
    <m/>
    <s v=""/>
  </r>
  <r>
    <n v="185"/>
    <n v="93"/>
    <s v="2012_07_WAS@NYG"/>
    <s v=""/>
    <n v="-6.5"/>
    <n v="27"/>
    <n v="23"/>
    <x v="0"/>
    <x v="6"/>
    <s v="rs"/>
    <s v="WAS"/>
    <s v="NYG"/>
    <s v=""/>
    <x v="0"/>
    <n v="-7"/>
    <s v=""/>
    <m/>
    <m/>
    <s v="WAS"/>
    <m/>
    <n v="1"/>
    <m/>
    <s v=""/>
  </r>
  <r>
    <n v="186"/>
    <n v="93"/>
    <s v="2012_07_WAS@NYG"/>
    <s v=""/>
    <n v="-6.5"/>
    <n v="27"/>
    <n v="23"/>
    <x v="0"/>
    <x v="6"/>
    <s v="rs"/>
    <s v="WAS"/>
    <s v="NYG"/>
    <s v=""/>
    <x v="1"/>
    <n v="-5.5"/>
    <s v=""/>
    <m/>
    <m/>
    <s v="NYG"/>
    <m/>
    <n v="0"/>
    <m/>
    <s v=""/>
  </r>
  <r>
    <n v="187"/>
    <n v="94"/>
    <s v="2012_07_ARI@MIN"/>
    <s v=""/>
    <n v="-5.5"/>
    <n v="21"/>
    <n v="14"/>
    <x v="0"/>
    <x v="6"/>
    <s v="rs"/>
    <s v="MIN"/>
    <s v="MIN"/>
    <s v=""/>
    <x v="0"/>
    <n v="-4"/>
    <s v=""/>
    <m/>
    <m/>
    <s v="MIN"/>
    <m/>
    <n v="1"/>
    <m/>
    <s v=""/>
  </r>
  <r>
    <n v="188"/>
    <n v="94"/>
    <s v="2012_07_ARI@MIN"/>
    <s v=""/>
    <n v="-5.5"/>
    <n v="21"/>
    <n v="14"/>
    <x v="0"/>
    <x v="6"/>
    <s v="rs"/>
    <s v="MIN"/>
    <s v="MIN"/>
    <s v=""/>
    <x v="1"/>
    <n v="-3"/>
    <s v=""/>
    <m/>
    <m/>
    <s v="ARI"/>
    <m/>
    <n v="0"/>
    <m/>
    <s v=""/>
  </r>
  <r>
    <n v="189"/>
    <n v="95"/>
    <s v="2012_07_DAL@CAR"/>
    <s v=""/>
    <n v="2.5"/>
    <n v="14"/>
    <n v="19"/>
    <x v="0"/>
    <x v="6"/>
    <s v="rs"/>
    <s v="DAL"/>
    <s v="DAL"/>
    <s v=""/>
    <x v="0"/>
    <n v="2.5"/>
    <s v=""/>
    <m/>
    <m/>
    <s v="DAL"/>
    <m/>
    <n v="1"/>
    <m/>
    <s v=""/>
  </r>
  <r>
    <n v="190"/>
    <n v="95"/>
    <s v="2012_07_DAL@CAR"/>
    <s v=""/>
    <n v="2.5"/>
    <n v="14"/>
    <n v="19"/>
    <x v="0"/>
    <x v="6"/>
    <s v="rs"/>
    <s v="DAL"/>
    <s v="DAL"/>
    <s v=""/>
    <x v="1"/>
    <n v="2.5"/>
    <s v=""/>
    <m/>
    <m/>
    <s v="DAL"/>
    <m/>
    <n v="1"/>
    <m/>
    <s v=""/>
  </r>
  <r>
    <n v="191"/>
    <n v="96"/>
    <s v="2012_07_NOR@TBY"/>
    <s v=""/>
    <n v="2.5"/>
    <n v="28"/>
    <n v="35"/>
    <x v="0"/>
    <x v="6"/>
    <s v="rs"/>
    <s v="NOR"/>
    <s v="NOR"/>
    <s v=""/>
    <x v="0"/>
    <n v="3"/>
    <s v=""/>
    <m/>
    <m/>
    <s v="NOR"/>
    <m/>
    <n v="1"/>
    <m/>
    <s v=""/>
  </r>
  <r>
    <n v="192"/>
    <n v="96"/>
    <s v="2012_07_NOR@TBY"/>
    <s v=""/>
    <n v="2.5"/>
    <n v="28"/>
    <n v="35"/>
    <x v="0"/>
    <x v="6"/>
    <s v="rs"/>
    <s v="NOR"/>
    <s v="NOR"/>
    <s v=""/>
    <x v="1"/>
    <n v="1.5"/>
    <s v=""/>
    <m/>
    <m/>
    <s v="TBY"/>
    <m/>
    <n v="0"/>
    <m/>
    <s v=""/>
  </r>
  <r>
    <n v="193"/>
    <n v="97"/>
    <s v="2012_07_GBY@STL"/>
    <s v=""/>
    <n v="5.5"/>
    <n v="20"/>
    <n v="30"/>
    <x v="0"/>
    <x v="6"/>
    <s v="rs"/>
    <s v="GBY"/>
    <s v="GBY"/>
    <s v=""/>
    <x v="0"/>
    <n v="5.5"/>
    <s v=""/>
    <m/>
    <m/>
    <s v="STL"/>
    <m/>
    <n v="0"/>
    <m/>
    <s v=""/>
  </r>
  <r>
    <n v="194"/>
    <n v="97"/>
    <s v="2012_07_GBY@STL"/>
    <s v=""/>
    <n v="5.5"/>
    <n v="20"/>
    <n v="30"/>
    <x v="0"/>
    <x v="6"/>
    <s v="rs"/>
    <s v="GBY"/>
    <s v="GBY"/>
    <s v=""/>
    <x v="1"/>
    <n v="6"/>
    <s v=""/>
    <m/>
    <m/>
    <s v="GBY"/>
    <m/>
    <n v="1"/>
    <m/>
    <s v=""/>
  </r>
  <r>
    <n v="195"/>
    <n v="98"/>
    <s v="2012_07_BAL@HOU"/>
    <s v=""/>
    <n v="-6.5"/>
    <n v="43"/>
    <n v="13"/>
    <x v="0"/>
    <x v="6"/>
    <s v="rs"/>
    <s v="HOU"/>
    <s v="HOU"/>
    <s v=""/>
    <x v="0"/>
    <n v="-3.5"/>
    <s v=""/>
    <m/>
    <m/>
    <s v="HOU"/>
    <m/>
    <n v="1"/>
    <m/>
    <s v=""/>
  </r>
  <r>
    <n v="196"/>
    <n v="98"/>
    <s v="2012_07_BAL@HOU"/>
    <s v=""/>
    <n v="-6.5"/>
    <n v="43"/>
    <n v="13"/>
    <x v="0"/>
    <x v="6"/>
    <s v="rs"/>
    <s v="HOU"/>
    <s v="HOU"/>
    <s v=""/>
    <x v="1"/>
    <n v="-3"/>
    <s v=""/>
    <m/>
    <m/>
    <s v="BAL"/>
    <m/>
    <n v="0"/>
    <m/>
    <s v=""/>
  </r>
  <r>
    <n v="197"/>
    <n v="99"/>
    <s v="2012_07_CLE@IND"/>
    <s v=""/>
    <n v="-3.5"/>
    <n v="17"/>
    <n v="13"/>
    <x v="0"/>
    <x v="6"/>
    <s v="rs"/>
    <s v="IND"/>
    <s v="IND"/>
    <s v=""/>
    <x v="0"/>
    <n v="-4.5"/>
    <s v=""/>
    <m/>
    <m/>
    <s v="CLE"/>
    <m/>
    <n v="0"/>
    <m/>
    <s v=""/>
  </r>
  <r>
    <n v="198"/>
    <n v="99"/>
    <s v="2012_07_CLE@IND"/>
    <s v=""/>
    <n v="-3.5"/>
    <n v="17"/>
    <n v="13"/>
    <x v="0"/>
    <x v="6"/>
    <s v="rs"/>
    <s v="IND"/>
    <s v="IND"/>
    <s v=""/>
    <x v="1"/>
    <n v="-3"/>
    <s v=""/>
    <m/>
    <m/>
    <s v="CLE"/>
    <m/>
    <n v="0"/>
    <m/>
    <s v=""/>
  </r>
  <r>
    <n v="199"/>
    <n v="100"/>
    <s v="2012_07_TEN@BUF"/>
    <s v=""/>
    <n v="-3.5"/>
    <n v="34"/>
    <n v="35"/>
    <x v="0"/>
    <x v="6"/>
    <s v="rs"/>
    <s v="TEN"/>
    <s v="TEN"/>
    <s v=""/>
    <x v="0"/>
    <n v="-4"/>
    <s v=""/>
    <m/>
    <m/>
    <s v="BUF"/>
    <m/>
    <n v="0"/>
    <m/>
    <s v=""/>
  </r>
  <r>
    <n v="200"/>
    <n v="100"/>
    <s v="2012_07_TEN@BUF"/>
    <s v=""/>
    <n v="-3.5"/>
    <n v="34"/>
    <n v="35"/>
    <x v="0"/>
    <x v="6"/>
    <s v="rs"/>
    <s v="TEN"/>
    <s v="TEN"/>
    <s v=""/>
    <x v="1"/>
    <n v="-3.5"/>
    <s v=""/>
    <m/>
    <m/>
    <s v="TEN"/>
    <m/>
    <n v="1"/>
    <m/>
    <s v=""/>
  </r>
  <r>
    <n v="201"/>
    <n v="101"/>
    <s v="2012_07_NYJ@NWE"/>
    <s v=""/>
    <n v="-10.5"/>
    <n v="29"/>
    <n v="26"/>
    <x v="0"/>
    <x v="6"/>
    <s v="rs"/>
    <s v="NYJ"/>
    <s v="NWE"/>
    <s v=""/>
    <x v="0"/>
    <n v="-7"/>
    <s v=""/>
    <m/>
    <m/>
    <s v="NYJ"/>
    <m/>
    <n v="1"/>
    <m/>
    <s v=""/>
  </r>
  <r>
    <n v="202"/>
    <n v="101"/>
    <s v="2012_07_NYJ@NWE"/>
    <s v=""/>
    <n v="-10.5"/>
    <n v="29"/>
    <n v="26"/>
    <x v="0"/>
    <x v="6"/>
    <s v="rs"/>
    <s v="NYJ"/>
    <s v="NWE"/>
    <s v=""/>
    <x v="1"/>
    <n v="-7"/>
    <s v=""/>
    <m/>
    <m/>
    <s v="NYJ"/>
    <m/>
    <n v="1"/>
    <m/>
    <s v=""/>
  </r>
  <r>
    <n v="203"/>
    <n v="102"/>
    <s v="2012_07_JAX@OAK"/>
    <s v=""/>
    <n v="-4.5"/>
    <n v="26"/>
    <n v="23"/>
    <x v="0"/>
    <x v="6"/>
    <s v="rs"/>
    <s v="JAX"/>
    <s v="OAK"/>
    <s v=""/>
    <x v="0"/>
    <n v="-3.5"/>
    <s v=""/>
    <m/>
    <m/>
    <s v="JAX"/>
    <m/>
    <n v="1"/>
    <m/>
    <s v=""/>
  </r>
  <r>
    <n v="204"/>
    <n v="102"/>
    <s v="2012_07_JAX@OAK"/>
    <s v=""/>
    <n v="-4.5"/>
    <n v="26"/>
    <n v="23"/>
    <x v="0"/>
    <x v="6"/>
    <s v="rs"/>
    <s v="JAX"/>
    <s v="OAK"/>
    <s v=""/>
    <x v="1"/>
    <n v="-3"/>
    <s v=""/>
    <m/>
    <m/>
    <s v="JAX"/>
    <m/>
    <n v="1"/>
    <m/>
    <s v=""/>
  </r>
  <r>
    <n v="205"/>
    <n v="103"/>
    <s v="2012_07_PIT@CIN"/>
    <s v=""/>
    <n v="2.5"/>
    <n v="17"/>
    <n v="24"/>
    <x v="0"/>
    <x v="6"/>
    <s v="rs"/>
    <s v="PIT"/>
    <s v="PIT"/>
    <s v=""/>
    <x v="0"/>
    <n v="1"/>
    <s v=""/>
    <m/>
    <m/>
    <s v="PIT"/>
    <m/>
    <n v="1"/>
    <m/>
    <s v=""/>
  </r>
  <r>
    <n v="206"/>
    <n v="103"/>
    <s v="2012_07_PIT@CIN"/>
    <s v=""/>
    <n v="2.5"/>
    <n v="17"/>
    <n v="24"/>
    <x v="0"/>
    <x v="6"/>
    <s v="rs"/>
    <s v="PIT"/>
    <s v="PIT"/>
    <s v=""/>
    <x v="1"/>
    <n v="-2.5"/>
    <s v=""/>
    <m/>
    <m/>
    <s v="CIN"/>
    <m/>
    <n v="0"/>
    <m/>
    <s v=""/>
  </r>
  <r>
    <n v="207"/>
    <n v="104"/>
    <s v="2012_07_DET@CHI"/>
    <s v=""/>
    <n v="-5.5"/>
    <n v="13"/>
    <n v="7"/>
    <x v="0"/>
    <x v="6"/>
    <s v="rs"/>
    <s v="CHI"/>
    <s v="CHI"/>
    <s v=""/>
    <x v="0"/>
    <n v="-6.5"/>
    <s v=""/>
    <m/>
    <m/>
    <s v="DET"/>
    <m/>
    <n v="0"/>
    <m/>
    <s v=""/>
  </r>
  <r>
    <n v="208"/>
    <n v="104"/>
    <s v="2012_07_DET@CHI"/>
    <s v=""/>
    <n v="-5.5"/>
    <n v="13"/>
    <n v="7"/>
    <x v="0"/>
    <x v="6"/>
    <s v="rs"/>
    <s v="CHI"/>
    <s v="CHI"/>
    <s v=""/>
    <x v="1"/>
    <n v="-3.5"/>
    <s v=""/>
    <m/>
    <m/>
    <s v="CHI"/>
    <m/>
    <n v="1"/>
    <m/>
    <s v=""/>
  </r>
  <r>
    <n v="209"/>
    <n v="105"/>
    <s v="2012_08_TBY@MIN"/>
    <s v=""/>
    <n v="-6.5"/>
    <n v="17"/>
    <n v="36"/>
    <x v="0"/>
    <x v="7"/>
    <s v="rs"/>
    <s v="TBY"/>
    <s v="TBY"/>
    <s v=""/>
    <x v="0"/>
    <n v="-6"/>
    <s v=""/>
    <m/>
    <m/>
    <s v="TBY"/>
    <m/>
    <n v="1"/>
    <m/>
    <s v=""/>
  </r>
  <r>
    <n v="210"/>
    <n v="105"/>
    <s v="2012_08_TBY@MIN"/>
    <s v=""/>
    <n v="-6.5"/>
    <n v="17"/>
    <n v="36"/>
    <x v="0"/>
    <x v="7"/>
    <s v="rs"/>
    <s v="TBY"/>
    <s v="TBY"/>
    <s v=""/>
    <x v="1"/>
    <n v="-7"/>
    <s v=""/>
    <m/>
    <m/>
    <s v="TBY"/>
    <m/>
    <n v="1"/>
    <m/>
    <s v=""/>
  </r>
  <r>
    <n v="211"/>
    <n v="106"/>
    <s v="2012_08_JAX@GBY"/>
    <s v=""/>
    <n v="-13.5"/>
    <n v="24"/>
    <n v="15"/>
    <x v="0"/>
    <x v="7"/>
    <s v="rs"/>
    <s v="JAX"/>
    <s v="GBY"/>
    <s v=""/>
    <x v="0"/>
    <n v="-13"/>
    <s v=""/>
    <m/>
    <m/>
    <s v="GBY"/>
    <m/>
    <n v="0"/>
    <m/>
    <s v=""/>
  </r>
  <r>
    <n v="212"/>
    <n v="106"/>
    <s v="2012_08_JAX@GBY"/>
    <s v=""/>
    <n v="-13.5"/>
    <n v="24"/>
    <n v="15"/>
    <x v="0"/>
    <x v="7"/>
    <s v="rs"/>
    <s v="JAX"/>
    <s v="GBY"/>
    <s v=""/>
    <x v="1"/>
    <n v="-14"/>
    <s v=""/>
    <m/>
    <m/>
    <s v="GBY"/>
    <m/>
    <n v="0"/>
    <m/>
    <s v=""/>
  </r>
  <r>
    <n v="213"/>
    <n v="107"/>
    <s v="2012_08_MIA@NYJ"/>
    <s v=""/>
    <n v="-2.5"/>
    <n v="9"/>
    <n v="30"/>
    <x v="0"/>
    <x v="7"/>
    <s v="rs"/>
    <s v="MIA"/>
    <s v="MIA"/>
    <s v=""/>
    <x v="0"/>
    <n v="-4.5"/>
    <s v=""/>
    <m/>
    <m/>
    <s v="MIA"/>
    <m/>
    <n v="1"/>
    <m/>
    <s v=""/>
  </r>
  <r>
    <n v="214"/>
    <n v="107"/>
    <s v="2012_08_MIA@NYJ"/>
    <s v=""/>
    <n v="-2.5"/>
    <n v="9"/>
    <n v="30"/>
    <x v="0"/>
    <x v="7"/>
    <s v="rs"/>
    <s v="MIA"/>
    <s v="MIA"/>
    <s v=""/>
    <x v="1"/>
    <n v="-3.5"/>
    <s v=""/>
    <m/>
    <m/>
    <s v="NYJ"/>
    <m/>
    <n v="0"/>
    <m/>
    <s v=""/>
  </r>
  <r>
    <n v="215"/>
    <n v="108"/>
    <s v="2012_08_SD@CLE"/>
    <s v=""/>
    <n v="2.5"/>
    <n v="7"/>
    <n v="6"/>
    <x v="0"/>
    <x v="7"/>
    <s v="rs"/>
    <s v="CLE"/>
    <s v="CLE"/>
    <s v=""/>
    <x v="0"/>
    <n v="3"/>
    <s v=""/>
    <m/>
    <m/>
    <s v="SD"/>
    <m/>
    <n v="0"/>
    <m/>
    <s v=""/>
  </r>
  <r>
    <n v="216"/>
    <n v="108"/>
    <s v="2012_08_SD@CLE"/>
    <s v=""/>
    <n v="2.5"/>
    <n v="7"/>
    <n v="6"/>
    <x v="0"/>
    <x v="7"/>
    <s v="rs"/>
    <s v="CLE"/>
    <s v="CLE"/>
    <s v=""/>
    <x v="1"/>
    <n v="2.5"/>
    <s v=""/>
    <m/>
    <m/>
    <s v="SD"/>
    <m/>
    <n v="0"/>
    <m/>
    <s v=""/>
  </r>
  <r>
    <n v="217"/>
    <n v="109"/>
    <s v="2012_08_IND@TEN"/>
    <s v=""/>
    <n v="-3.5"/>
    <n v="13"/>
    <n v="19"/>
    <x v="0"/>
    <x v="7"/>
    <s v="rs"/>
    <s v="IND"/>
    <s v="IND"/>
    <s v=""/>
    <x v="0"/>
    <n v="-2"/>
    <s v=""/>
    <m/>
    <m/>
    <s v="IND"/>
    <m/>
    <n v="1"/>
    <m/>
    <s v=""/>
  </r>
  <r>
    <n v="218"/>
    <n v="109"/>
    <s v="2012_08_IND@TEN"/>
    <s v=""/>
    <n v="-3.5"/>
    <n v="13"/>
    <n v="19"/>
    <x v="0"/>
    <x v="7"/>
    <s v="rs"/>
    <s v="IND"/>
    <s v="IND"/>
    <s v=""/>
    <x v="1"/>
    <n v="-3"/>
    <s v=""/>
    <m/>
    <m/>
    <s v="IND"/>
    <m/>
    <n v="1"/>
    <m/>
    <s v=""/>
  </r>
  <r>
    <n v="219"/>
    <n v="110"/>
    <s v="2012_08_NWE@STL"/>
    <s v=""/>
    <n v="6.5"/>
    <n v="7"/>
    <n v="45"/>
    <x v="0"/>
    <x v="7"/>
    <s v="rs"/>
    <s v="NWE"/>
    <s v="NWE"/>
    <s v=""/>
    <x v="0"/>
    <n v="10.5"/>
    <s v=""/>
    <m/>
    <m/>
    <s v="STL"/>
    <m/>
    <n v="0"/>
    <m/>
    <s v=""/>
  </r>
  <r>
    <n v="220"/>
    <n v="110"/>
    <s v="2012_08_NWE@STL"/>
    <s v=""/>
    <n v="6.5"/>
    <n v="7"/>
    <n v="45"/>
    <x v="0"/>
    <x v="7"/>
    <s v="rs"/>
    <s v="NWE"/>
    <s v="NWE"/>
    <s v=""/>
    <x v="1"/>
    <n v="3.5"/>
    <s v=""/>
    <m/>
    <m/>
    <s v="STL"/>
    <m/>
    <n v="0"/>
    <m/>
    <s v=""/>
  </r>
  <r>
    <n v="221"/>
    <n v="111"/>
    <s v="2012_08_ATL@PHI"/>
    <s v=""/>
    <n v="-2.5"/>
    <n v="17"/>
    <n v="30"/>
    <x v="0"/>
    <x v="7"/>
    <s v="rs"/>
    <s v="ATL"/>
    <s v="ATL"/>
    <s v=""/>
    <x v="0"/>
    <n v="-1"/>
    <s v=""/>
    <m/>
    <m/>
    <s v="PHI"/>
    <m/>
    <n v="0"/>
    <m/>
    <s v=""/>
  </r>
  <r>
    <n v="222"/>
    <n v="111"/>
    <s v="2012_08_ATL@PHI"/>
    <s v=""/>
    <n v="-2.5"/>
    <n v="17"/>
    <n v="30"/>
    <x v="0"/>
    <x v="7"/>
    <s v="rs"/>
    <s v="ATL"/>
    <s v="ATL"/>
    <s v=""/>
    <x v="1"/>
    <n v="2"/>
    <s v=""/>
    <m/>
    <m/>
    <s v="PHI"/>
    <m/>
    <n v="0"/>
    <m/>
    <s v=""/>
  </r>
  <r>
    <n v="223"/>
    <n v="112"/>
    <s v="2012_08_CAR@CHI"/>
    <s v=""/>
    <n v="-7.5"/>
    <n v="23"/>
    <n v="22"/>
    <x v="0"/>
    <x v="7"/>
    <s v="rs"/>
    <s v="CAR"/>
    <s v="CHI"/>
    <s v=""/>
    <x v="0"/>
    <n v="-7.5"/>
    <s v=""/>
    <m/>
    <m/>
    <s v="CAR"/>
    <m/>
    <n v="1"/>
    <m/>
    <s v=""/>
  </r>
  <r>
    <n v="224"/>
    <n v="112"/>
    <s v="2012_08_CAR@CHI"/>
    <s v=""/>
    <n v="-7.5"/>
    <n v="23"/>
    <n v="22"/>
    <x v="0"/>
    <x v="7"/>
    <s v="rs"/>
    <s v="CAR"/>
    <s v="CHI"/>
    <s v=""/>
    <x v="1"/>
    <n v="-7"/>
    <s v=""/>
    <m/>
    <m/>
    <s v="CAR"/>
    <m/>
    <n v="1"/>
    <m/>
    <s v=""/>
  </r>
  <r>
    <n v="225"/>
    <n v="113"/>
    <s v="2012_08_SEA@DET"/>
    <s v=""/>
    <n v="-2.5"/>
    <n v="28"/>
    <n v="24"/>
    <x v="0"/>
    <x v="7"/>
    <s v="rs"/>
    <s v="DET"/>
    <s v="DET"/>
    <s v=""/>
    <x v="0"/>
    <n v="-2.5"/>
    <s v=""/>
    <m/>
    <m/>
    <s v="SEA"/>
    <m/>
    <n v="0"/>
    <m/>
    <s v=""/>
  </r>
  <r>
    <n v="226"/>
    <n v="113"/>
    <s v="2012_08_SEA@DET"/>
    <s v=""/>
    <n v="-2.5"/>
    <n v="28"/>
    <n v="24"/>
    <x v="0"/>
    <x v="7"/>
    <s v="rs"/>
    <s v="DET"/>
    <s v="DET"/>
    <s v=""/>
    <x v="1"/>
    <n v="1.5"/>
    <s v=""/>
    <m/>
    <m/>
    <s v="DET"/>
    <m/>
    <n v="1"/>
    <m/>
    <s v=""/>
  </r>
  <r>
    <n v="227"/>
    <n v="114"/>
    <s v="2012_08_WAS@PIT"/>
    <s v=""/>
    <n v="-5.5"/>
    <n v="27"/>
    <n v="12"/>
    <x v="0"/>
    <x v="7"/>
    <s v="rs"/>
    <s v="PIT"/>
    <s v="PIT"/>
    <s v=""/>
    <x v="0"/>
    <n v="-4"/>
    <s v=""/>
    <m/>
    <m/>
    <s v="WAS"/>
    <m/>
    <n v="0"/>
    <m/>
    <s v=""/>
  </r>
  <r>
    <n v="228"/>
    <n v="114"/>
    <s v="2012_08_WAS@PIT"/>
    <s v=""/>
    <n v="-5.5"/>
    <n v="27"/>
    <n v="12"/>
    <x v="0"/>
    <x v="7"/>
    <s v="rs"/>
    <s v="PIT"/>
    <s v="PIT"/>
    <s v=""/>
    <x v="1"/>
    <n v="-4.5"/>
    <s v=""/>
    <m/>
    <m/>
    <s v="WAS"/>
    <m/>
    <n v="0"/>
    <m/>
    <s v=""/>
  </r>
  <r>
    <n v="229"/>
    <n v="115"/>
    <s v="2012_08_OAK@KCY"/>
    <s v=""/>
    <n v="-1.5"/>
    <n v="16"/>
    <n v="26"/>
    <x v="0"/>
    <x v="7"/>
    <s v="rs"/>
    <s v="OAK"/>
    <s v="OAK"/>
    <s v=""/>
    <x v="0"/>
    <n v="-1"/>
    <s v=""/>
    <m/>
    <m/>
    <s v="KCY"/>
    <m/>
    <n v="0"/>
    <m/>
    <s v=""/>
  </r>
  <r>
    <n v="230"/>
    <n v="115"/>
    <s v="2012_08_OAK@KCY"/>
    <s v=""/>
    <n v="-1.5"/>
    <n v="16"/>
    <n v="26"/>
    <x v="0"/>
    <x v="7"/>
    <s v="rs"/>
    <s v="OAK"/>
    <s v="OAK"/>
    <s v=""/>
    <x v="1"/>
    <n v="-3"/>
    <s v=""/>
    <m/>
    <m/>
    <s v="KCY"/>
    <m/>
    <n v="0"/>
    <m/>
    <s v=""/>
  </r>
  <r>
    <n v="231"/>
    <n v="116"/>
    <s v="2012_08_NYG@DAL"/>
    <s v=""/>
    <n v="1.5"/>
    <n v="24"/>
    <n v="29"/>
    <x v="0"/>
    <x v="7"/>
    <s v="rs"/>
    <s v="NYG"/>
    <s v="NYG"/>
    <s v=""/>
    <x v="0"/>
    <n v="-2"/>
    <s v=""/>
    <m/>
    <m/>
    <s v="DAL"/>
    <m/>
    <n v="0"/>
    <m/>
    <s v=""/>
  </r>
  <r>
    <n v="232"/>
    <n v="116"/>
    <s v="2012_08_NYG@DAL"/>
    <s v=""/>
    <n v="1.5"/>
    <n v="24"/>
    <n v="29"/>
    <x v="0"/>
    <x v="7"/>
    <s v="rs"/>
    <s v="NYG"/>
    <s v="NYG"/>
    <s v=""/>
    <x v="1"/>
    <n v="-3"/>
    <s v=""/>
    <m/>
    <m/>
    <s v="NYG"/>
    <m/>
    <n v="1"/>
    <m/>
    <s v=""/>
  </r>
  <r>
    <n v="233"/>
    <n v="117"/>
    <s v="2012_08_NOR@DEN"/>
    <s v=""/>
    <n v="-6.5"/>
    <n v="34"/>
    <n v="14"/>
    <x v="0"/>
    <x v="7"/>
    <s v="rs"/>
    <s v="DEN"/>
    <s v="DEN"/>
    <s v=""/>
    <x v="0"/>
    <n v="-4"/>
    <s v=""/>
    <m/>
    <m/>
    <s v="NOR"/>
    <m/>
    <n v="0"/>
    <m/>
    <s v=""/>
  </r>
  <r>
    <n v="234"/>
    <n v="117"/>
    <s v="2012_08_NOR@DEN"/>
    <s v=""/>
    <n v="-6.5"/>
    <n v="34"/>
    <n v="14"/>
    <x v="0"/>
    <x v="7"/>
    <s v="rs"/>
    <s v="DEN"/>
    <s v="DEN"/>
    <s v=""/>
    <x v="1"/>
    <n v="-4.5"/>
    <s v=""/>
    <m/>
    <m/>
    <s v="NOR"/>
    <m/>
    <n v="0"/>
    <m/>
    <s v=""/>
  </r>
  <r>
    <n v="235"/>
    <n v="118"/>
    <s v="2012_08_SFO@ARI"/>
    <s v=""/>
    <n v="6.5"/>
    <n v="3"/>
    <n v="24"/>
    <x v="0"/>
    <x v="7"/>
    <s v="rs"/>
    <s v="SFO"/>
    <s v="SFO"/>
    <s v=""/>
    <x v="0"/>
    <n v="6"/>
    <s v=""/>
    <m/>
    <m/>
    <s v="SFO"/>
    <m/>
    <n v="1"/>
    <m/>
    <s v=""/>
  </r>
  <r>
    <n v="236"/>
    <n v="118"/>
    <s v="2012_08_SFO@ARI"/>
    <s v=""/>
    <n v="6.5"/>
    <n v="3"/>
    <n v="24"/>
    <x v="0"/>
    <x v="7"/>
    <s v="rs"/>
    <s v="SFO"/>
    <s v="SFO"/>
    <s v=""/>
    <x v="1"/>
    <n v="3"/>
    <s v=""/>
    <m/>
    <m/>
    <s v="SFO"/>
    <m/>
    <n v="1"/>
    <m/>
    <s v=""/>
  </r>
  <r>
    <n v="237"/>
    <n v="119"/>
    <s v="2012_09_KCY@SD"/>
    <s v=""/>
    <n v="-8.5"/>
    <n v="31"/>
    <n v="13"/>
    <x v="0"/>
    <x v="8"/>
    <s v="rs"/>
    <s v="SD"/>
    <s v="SD"/>
    <s v=""/>
    <x v="0"/>
    <n v="-7"/>
    <s v=""/>
    <m/>
    <m/>
    <s v="SD"/>
    <m/>
    <n v="1"/>
    <m/>
    <s v=""/>
  </r>
  <r>
    <n v="238"/>
    <n v="119"/>
    <s v="2012_09_KCY@SD"/>
    <s v=""/>
    <n v="-8.5"/>
    <n v="31"/>
    <n v="13"/>
    <x v="0"/>
    <x v="8"/>
    <s v="rs"/>
    <s v="SD"/>
    <s v="SD"/>
    <s v=""/>
    <x v="1"/>
    <n v="-7"/>
    <s v=""/>
    <m/>
    <m/>
    <s v="KCY"/>
    <m/>
    <n v="0"/>
    <m/>
    <s v=""/>
  </r>
  <r>
    <n v="239"/>
    <n v="120"/>
    <s v="2012_09_CAR@WAS"/>
    <s v=""/>
    <n v="-3.5"/>
    <n v="13"/>
    <n v="21"/>
    <x v="0"/>
    <x v="8"/>
    <s v="rs"/>
    <s v="CAR"/>
    <s v="CAR"/>
    <s v=""/>
    <x v="0"/>
    <n v="-6"/>
    <s v=""/>
    <m/>
    <m/>
    <s v="WAS"/>
    <m/>
    <n v="0"/>
    <m/>
    <s v=""/>
  </r>
  <r>
    <n v="240"/>
    <n v="120"/>
    <s v="2012_09_CAR@WAS"/>
    <s v=""/>
    <n v="-3.5"/>
    <n v="13"/>
    <n v="21"/>
    <x v="0"/>
    <x v="8"/>
    <s v="rs"/>
    <s v="CAR"/>
    <s v="CAR"/>
    <s v=""/>
    <x v="1"/>
    <n v="-5.5"/>
    <s v=""/>
    <m/>
    <m/>
    <s v="CAR"/>
    <m/>
    <n v="1"/>
    <m/>
    <s v=""/>
  </r>
  <r>
    <n v="241"/>
    <n v="121"/>
    <s v="2012_09_ARI@GBY"/>
    <s v=""/>
    <n v="-10.5"/>
    <n v="31"/>
    <n v="17"/>
    <x v="0"/>
    <x v="8"/>
    <s v="rs"/>
    <s v="GBY"/>
    <s v="GBY"/>
    <s v=""/>
    <x v="0"/>
    <n v="-10.5"/>
    <s v=""/>
    <m/>
    <m/>
    <s v="ARI"/>
    <m/>
    <n v="0"/>
    <m/>
    <s v=""/>
  </r>
  <r>
    <n v="242"/>
    <n v="121"/>
    <s v="2012_09_ARI@GBY"/>
    <s v=""/>
    <n v="-10.5"/>
    <n v="31"/>
    <n v="17"/>
    <x v="0"/>
    <x v="8"/>
    <s v="rs"/>
    <s v="GBY"/>
    <s v="GBY"/>
    <s v=""/>
    <x v="1"/>
    <n v="-10.5"/>
    <s v=""/>
    <m/>
    <m/>
    <s v="GBY"/>
    <m/>
    <n v="1"/>
    <m/>
    <s v=""/>
  </r>
  <r>
    <n v="243"/>
    <n v="122"/>
    <s v="2012_09_DET@JAX"/>
    <s v=""/>
    <n v="3.5"/>
    <n v="14"/>
    <n v="31"/>
    <x v="0"/>
    <x v="8"/>
    <s v="rs"/>
    <s v="DET"/>
    <s v="DET"/>
    <s v=""/>
    <x v="0"/>
    <n v="2.5"/>
    <s v=""/>
    <m/>
    <m/>
    <s v="JAX"/>
    <m/>
    <n v="0"/>
    <m/>
    <s v=""/>
  </r>
  <r>
    <n v="244"/>
    <n v="122"/>
    <s v="2012_09_DET@JAX"/>
    <s v=""/>
    <n v="3.5"/>
    <n v="14"/>
    <n v="31"/>
    <x v="0"/>
    <x v="8"/>
    <s v="rs"/>
    <s v="DET"/>
    <s v="DET"/>
    <s v=""/>
    <x v="1"/>
    <n v="3"/>
    <s v=""/>
    <m/>
    <m/>
    <s v="JAX"/>
    <m/>
    <n v="0"/>
    <m/>
    <s v=""/>
  </r>
  <r>
    <n v="245"/>
    <n v="123"/>
    <s v="2012_09_CHI@TEN"/>
    <s v=""/>
    <n v="3.5"/>
    <n v="20"/>
    <n v="51"/>
    <x v="0"/>
    <x v="8"/>
    <s v="rs"/>
    <s v="CHI"/>
    <s v="CHI"/>
    <s v=""/>
    <x v="0"/>
    <n v="7"/>
    <s v=""/>
    <m/>
    <m/>
    <s v="CHI"/>
    <m/>
    <n v="1"/>
    <m/>
    <s v=""/>
  </r>
  <r>
    <n v="246"/>
    <n v="123"/>
    <s v="2012_09_CHI@TEN"/>
    <s v=""/>
    <n v="3.5"/>
    <n v="20"/>
    <n v="51"/>
    <x v="0"/>
    <x v="8"/>
    <s v="rs"/>
    <s v="CHI"/>
    <s v="CHI"/>
    <s v=""/>
    <x v="1"/>
    <n v="4"/>
    <s v=""/>
    <m/>
    <m/>
    <s v="CHI"/>
    <m/>
    <n v="1"/>
    <m/>
    <s v=""/>
  </r>
  <r>
    <n v="247"/>
    <n v="124"/>
    <s v="2012_09_DEN@CIN"/>
    <s v=""/>
    <n v="3.5"/>
    <n v="23"/>
    <n v="31"/>
    <x v="0"/>
    <x v="8"/>
    <s v="rs"/>
    <s v="DEN"/>
    <s v="DEN"/>
    <s v=""/>
    <x v="0"/>
    <n v="2.5"/>
    <s v=""/>
    <m/>
    <m/>
    <s v="DEN"/>
    <m/>
    <n v="1"/>
    <m/>
    <s v=""/>
  </r>
  <r>
    <n v="248"/>
    <n v="124"/>
    <s v="2012_09_DEN@CIN"/>
    <s v=""/>
    <n v="3.5"/>
    <n v="23"/>
    <n v="31"/>
    <x v="0"/>
    <x v="8"/>
    <s v="rs"/>
    <s v="DEN"/>
    <s v="DEN"/>
    <s v=""/>
    <x v="1"/>
    <n v="3"/>
    <s v=""/>
    <m/>
    <m/>
    <s v="DEN"/>
    <m/>
    <n v="1"/>
    <m/>
    <s v=""/>
  </r>
  <r>
    <n v="249"/>
    <n v="125"/>
    <s v="2012_09_BAL@CLE"/>
    <s v=""/>
    <n v="3.5"/>
    <n v="15"/>
    <n v="25"/>
    <x v="0"/>
    <x v="8"/>
    <s v="rs"/>
    <s v="BAL"/>
    <s v="BAL"/>
    <s v=""/>
    <x v="0"/>
    <n v="5.5"/>
    <s v=""/>
    <m/>
    <m/>
    <s v="CLE"/>
    <m/>
    <n v="0"/>
    <m/>
    <s v=""/>
  </r>
  <r>
    <n v="250"/>
    <n v="125"/>
    <s v="2012_09_BAL@CLE"/>
    <s v=""/>
    <n v="3.5"/>
    <n v="15"/>
    <n v="25"/>
    <x v="0"/>
    <x v="8"/>
    <s v="rs"/>
    <s v="BAL"/>
    <s v="BAL"/>
    <s v=""/>
    <x v="1"/>
    <n v="6"/>
    <s v=""/>
    <m/>
    <m/>
    <s v="CLE"/>
    <m/>
    <n v="0"/>
    <m/>
    <s v=""/>
  </r>
  <r>
    <n v="251"/>
    <n v="126"/>
    <s v="2012_09_BUF@HOU"/>
    <s v=""/>
    <n v="-10.5"/>
    <n v="21"/>
    <n v="9"/>
    <x v="0"/>
    <x v="8"/>
    <s v="rs"/>
    <s v="HOU"/>
    <s v="HOU"/>
    <s v=""/>
    <x v="0"/>
    <n v="-12"/>
    <s v=""/>
    <m/>
    <m/>
    <s v="HOU"/>
    <m/>
    <n v="1"/>
    <m/>
    <s v=""/>
  </r>
  <r>
    <n v="252"/>
    <n v="126"/>
    <s v="2012_09_BUF@HOU"/>
    <s v=""/>
    <n v="-10.5"/>
    <n v="21"/>
    <n v="9"/>
    <x v="0"/>
    <x v="8"/>
    <s v="rs"/>
    <s v="HOU"/>
    <s v="HOU"/>
    <s v=""/>
    <x v="1"/>
    <n v="-10.5"/>
    <s v=""/>
    <m/>
    <m/>
    <s v="HOU"/>
    <m/>
    <n v="1"/>
    <m/>
    <s v=""/>
  </r>
  <r>
    <n v="253"/>
    <n v="127"/>
    <s v="2012_09_MIA@IND"/>
    <s v=""/>
    <n v="2.5"/>
    <n v="23"/>
    <n v="20"/>
    <x v="0"/>
    <x v="8"/>
    <s v="rs"/>
    <s v="IND"/>
    <s v="IND"/>
    <s v=""/>
    <x v="0"/>
    <n v="-2.5"/>
    <s v=""/>
    <m/>
    <m/>
    <s v="MIA"/>
    <m/>
    <n v="0"/>
    <m/>
    <s v=""/>
  </r>
  <r>
    <n v="254"/>
    <n v="127"/>
    <s v="2012_09_MIA@IND"/>
    <s v=""/>
    <n v="2.5"/>
    <n v="23"/>
    <n v="20"/>
    <x v="0"/>
    <x v="8"/>
    <s v="rs"/>
    <s v="IND"/>
    <s v="IND"/>
    <s v=""/>
    <x v="1"/>
    <n v="-3"/>
    <s v=""/>
    <m/>
    <m/>
    <s v="MIA"/>
    <m/>
    <n v="0"/>
    <m/>
    <s v=""/>
  </r>
  <r>
    <n v="255"/>
    <n v="128"/>
    <s v="2012_09_MIN@SEA"/>
    <s v=""/>
    <n v="-4.5"/>
    <n v="30"/>
    <n v="20"/>
    <x v="0"/>
    <x v="8"/>
    <s v="rs"/>
    <s v="SEA"/>
    <s v="SEA"/>
    <s v=""/>
    <x v="0"/>
    <n v="-5.5"/>
    <s v=""/>
    <m/>
    <m/>
    <s v="SEA"/>
    <m/>
    <n v="1"/>
    <m/>
    <s v=""/>
  </r>
  <r>
    <n v="256"/>
    <n v="128"/>
    <s v="2012_09_MIN@SEA"/>
    <s v=""/>
    <n v="-4.5"/>
    <n v="30"/>
    <n v="20"/>
    <x v="0"/>
    <x v="8"/>
    <s v="rs"/>
    <s v="SEA"/>
    <s v="SEA"/>
    <s v=""/>
    <x v="1"/>
    <n v="-3"/>
    <s v=""/>
    <m/>
    <m/>
    <s v="MIN"/>
    <m/>
    <n v="0"/>
    <m/>
    <s v=""/>
  </r>
  <r>
    <n v="257"/>
    <n v="129"/>
    <s v="2012_09_TBY@OAK"/>
    <s v=""/>
    <n v="-1.5"/>
    <n v="32"/>
    <n v="42"/>
    <x v="0"/>
    <x v="8"/>
    <s v="rs"/>
    <s v="TBY"/>
    <s v="TBY"/>
    <s v=""/>
    <x v="0"/>
    <n v="-3"/>
    <s v=""/>
    <m/>
    <m/>
    <s v="TBY"/>
    <m/>
    <n v="1"/>
    <m/>
    <s v=""/>
  </r>
  <r>
    <n v="258"/>
    <n v="129"/>
    <s v="2012_09_TBY@OAK"/>
    <s v=""/>
    <n v="-1.5"/>
    <n v="32"/>
    <n v="42"/>
    <x v="0"/>
    <x v="8"/>
    <s v="rs"/>
    <s v="TBY"/>
    <s v="TBY"/>
    <s v=""/>
    <x v="1"/>
    <n v="-3.5"/>
    <s v=""/>
    <m/>
    <m/>
    <s v="OAK"/>
    <m/>
    <n v="0"/>
    <m/>
    <s v=""/>
  </r>
  <r>
    <n v="259"/>
    <n v="130"/>
    <s v="2012_09_PIT@NYG"/>
    <s v=""/>
    <n v="-3.5"/>
    <n v="20"/>
    <n v="24"/>
    <x v="0"/>
    <x v="8"/>
    <s v="rs"/>
    <s v="PIT"/>
    <s v="PIT"/>
    <s v=""/>
    <x v="0"/>
    <n v="-5"/>
    <s v=""/>
    <m/>
    <m/>
    <s v="PIT"/>
    <m/>
    <n v="1"/>
    <m/>
    <s v=""/>
  </r>
  <r>
    <n v="260"/>
    <n v="130"/>
    <s v="2012_09_PIT@NYG"/>
    <s v=""/>
    <n v="-3.5"/>
    <n v="20"/>
    <n v="24"/>
    <x v="0"/>
    <x v="8"/>
    <s v="rs"/>
    <s v="PIT"/>
    <s v="PIT"/>
    <s v=""/>
    <x v="1"/>
    <n v="-3.5"/>
    <s v=""/>
    <m/>
    <m/>
    <s v="PIT"/>
    <m/>
    <n v="1"/>
    <m/>
    <s v=""/>
  </r>
  <r>
    <n v="261"/>
    <n v="131"/>
    <s v="2012_09_DAL@ATL"/>
    <s v=""/>
    <n v="-4.5"/>
    <n v="19"/>
    <n v="13"/>
    <x v="0"/>
    <x v="8"/>
    <s v="rs"/>
    <s v="ATL"/>
    <s v="ATL"/>
    <s v=""/>
    <x v="0"/>
    <n v="-5"/>
    <s v=""/>
    <m/>
    <m/>
    <s v="DAL"/>
    <m/>
    <n v="0"/>
    <m/>
    <s v=""/>
  </r>
  <r>
    <n v="262"/>
    <n v="131"/>
    <s v="2012_09_DAL@ATL"/>
    <s v=""/>
    <n v="-4.5"/>
    <n v="19"/>
    <n v="13"/>
    <x v="0"/>
    <x v="8"/>
    <s v="rs"/>
    <s v="ATL"/>
    <s v="ATL"/>
    <s v=""/>
    <x v="1"/>
    <n v="-7.5"/>
    <s v=""/>
    <m/>
    <m/>
    <s v="DAL"/>
    <m/>
    <n v="0"/>
    <m/>
    <s v=""/>
  </r>
  <r>
    <n v="263"/>
    <n v="132"/>
    <s v="2012_09_PHI@NOR"/>
    <s v=""/>
    <n v="-3.5"/>
    <n v="28"/>
    <n v="13"/>
    <x v="0"/>
    <x v="8"/>
    <s v="rs"/>
    <s v="NOR"/>
    <s v="NOR"/>
    <s v=""/>
    <x v="0"/>
    <n v="-3"/>
    <s v=""/>
    <m/>
    <m/>
    <s v="NOR"/>
    <m/>
    <n v="1"/>
    <m/>
    <s v=""/>
  </r>
  <r>
    <n v="264"/>
    <n v="132"/>
    <s v="2012_09_PHI@NOR"/>
    <s v=""/>
    <n v="-3.5"/>
    <n v="28"/>
    <n v="13"/>
    <x v="0"/>
    <x v="8"/>
    <s v="rs"/>
    <s v="NOR"/>
    <s v="NOR"/>
    <s v=""/>
    <x v="1"/>
    <n v="-2.5"/>
    <s v=""/>
    <m/>
    <m/>
    <s v="NOR"/>
    <m/>
    <n v="1"/>
    <m/>
    <s v=""/>
  </r>
  <r>
    <n v="265"/>
    <n v="133"/>
    <s v="2012_10_IND@JAX"/>
    <s v=""/>
    <n v="3.5"/>
    <n v="10"/>
    <n v="27"/>
    <x v="0"/>
    <x v="9"/>
    <s v="rs"/>
    <s v="IND"/>
    <s v="IND"/>
    <s v=""/>
    <x v="0"/>
    <n v="2"/>
    <s v=""/>
    <m/>
    <m/>
    <s v="IND"/>
    <m/>
    <n v="1"/>
    <m/>
    <s v=""/>
  </r>
  <r>
    <n v="266"/>
    <n v="133"/>
    <s v="2012_10_IND@JAX"/>
    <s v=""/>
    <n v="3.5"/>
    <n v="10"/>
    <n v="27"/>
    <x v="0"/>
    <x v="9"/>
    <s v="rs"/>
    <s v="IND"/>
    <s v="IND"/>
    <s v=""/>
    <x v="1"/>
    <n v="2.5"/>
    <s v=""/>
    <m/>
    <m/>
    <s v="IND"/>
    <m/>
    <n v="1"/>
    <m/>
    <s v=""/>
  </r>
  <r>
    <n v="267"/>
    <n v="134"/>
    <s v="2012_10_DEN@CAR"/>
    <s v=""/>
    <n v="3.5"/>
    <n v="14"/>
    <n v="36"/>
    <x v="0"/>
    <x v="9"/>
    <s v="rs"/>
    <s v="DEN"/>
    <s v="DEN"/>
    <s v=""/>
    <x v="0"/>
    <n v="4"/>
    <s v=""/>
    <m/>
    <m/>
    <s v="CAR"/>
    <m/>
    <n v="0"/>
    <m/>
    <s v=""/>
  </r>
  <r>
    <n v="268"/>
    <n v="134"/>
    <s v="2012_10_DEN@CAR"/>
    <s v=""/>
    <n v="3.5"/>
    <n v="14"/>
    <n v="36"/>
    <x v="0"/>
    <x v="9"/>
    <s v="rs"/>
    <s v="DEN"/>
    <s v="DEN"/>
    <s v=""/>
    <x v="1"/>
    <n v="3.5"/>
    <s v=""/>
    <m/>
    <m/>
    <s v="CAR"/>
    <m/>
    <n v="0"/>
    <m/>
    <s v=""/>
  </r>
  <r>
    <n v="269"/>
    <n v="135"/>
    <s v="2012_10_SD@TBY"/>
    <s v=""/>
    <n v="-3.5"/>
    <n v="34"/>
    <n v="24"/>
    <x v="0"/>
    <x v="9"/>
    <s v="rs"/>
    <s v="TBY"/>
    <s v="TBY"/>
    <s v=""/>
    <x v="0"/>
    <n v="-3"/>
    <s v=""/>
    <m/>
    <m/>
    <s v="TBY"/>
    <m/>
    <n v="1"/>
    <m/>
    <s v=""/>
  </r>
  <r>
    <n v="270"/>
    <n v="135"/>
    <s v="2012_10_SD@TBY"/>
    <s v=""/>
    <n v="-3.5"/>
    <n v="34"/>
    <n v="24"/>
    <x v="0"/>
    <x v="9"/>
    <s v="rs"/>
    <s v="TBY"/>
    <s v="TBY"/>
    <s v=""/>
    <x v="1"/>
    <n v="-3"/>
    <s v=""/>
    <m/>
    <m/>
    <s v="TBY"/>
    <m/>
    <n v="1"/>
    <m/>
    <s v=""/>
  </r>
  <r>
    <n v="271"/>
    <n v="136"/>
    <s v="2012_10_TEN@MIA"/>
    <s v=""/>
    <n v="-6.5"/>
    <n v="3"/>
    <n v="37"/>
    <x v="0"/>
    <x v="9"/>
    <s v="rs"/>
    <s v="TEN"/>
    <s v="TEN"/>
    <s v=""/>
    <x v="0"/>
    <n v="-5"/>
    <s v=""/>
    <m/>
    <m/>
    <s v="MIA"/>
    <m/>
    <n v="0"/>
    <m/>
    <s v=""/>
  </r>
  <r>
    <n v="272"/>
    <n v="136"/>
    <s v="2012_10_TEN@MIA"/>
    <s v=""/>
    <n v="-6.5"/>
    <n v="3"/>
    <n v="37"/>
    <x v="0"/>
    <x v="9"/>
    <s v="rs"/>
    <s v="TEN"/>
    <s v="TEN"/>
    <s v=""/>
    <x v="1"/>
    <n v="-4.5"/>
    <s v=""/>
    <m/>
    <m/>
    <s v="TEN"/>
    <m/>
    <n v="1"/>
    <m/>
    <s v=""/>
  </r>
  <r>
    <n v="273"/>
    <n v="137"/>
    <s v="2012_10_BUF@NWE"/>
    <s v=""/>
    <n v="-11.5"/>
    <n v="37"/>
    <n v="31"/>
    <x v="0"/>
    <x v="9"/>
    <s v="rs"/>
    <s v="BUF"/>
    <s v="NWE"/>
    <s v=""/>
    <x v="0"/>
    <n v="-11"/>
    <s v=""/>
    <m/>
    <m/>
    <s v="NWE"/>
    <m/>
    <n v="0"/>
    <m/>
    <s v=""/>
  </r>
  <r>
    <n v="274"/>
    <n v="137"/>
    <s v="2012_10_BUF@NWE"/>
    <s v=""/>
    <n v="-11.5"/>
    <n v="37"/>
    <n v="31"/>
    <x v="0"/>
    <x v="9"/>
    <s v="rs"/>
    <s v="BUF"/>
    <s v="NWE"/>
    <s v=""/>
    <x v="1"/>
    <n v="-10"/>
    <s v=""/>
    <m/>
    <m/>
    <s v="BUF"/>
    <m/>
    <n v="1"/>
    <m/>
    <s v=""/>
  </r>
  <r>
    <n v="275"/>
    <n v="138"/>
    <s v="2012_10_OAK@BAL"/>
    <s v=""/>
    <n v="-7.5"/>
    <n v="55"/>
    <n v="20"/>
    <x v="0"/>
    <x v="9"/>
    <s v="rs"/>
    <s v="BAL"/>
    <s v="BAL"/>
    <s v=""/>
    <x v="0"/>
    <n v="-8"/>
    <s v=""/>
    <m/>
    <m/>
    <s v="OAK"/>
    <m/>
    <n v="0"/>
    <m/>
    <s v=""/>
  </r>
  <r>
    <n v="276"/>
    <n v="138"/>
    <s v="2012_10_OAK@BAL"/>
    <s v=""/>
    <n v="-7.5"/>
    <n v="55"/>
    <n v="20"/>
    <x v="0"/>
    <x v="9"/>
    <s v="rs"/>
    <s v="BAL"/>
    <s v="BAL"/>
    <s v=""/>
    <x v="1"/>
    <n v="-7"/>
    <s v=""/>
    <m/>
    <m/>
    <s v="OAK"/>
    <m/>
    <n v="0"/>
    <m/>
    <s v=""/>
  </r>
  <r>
    <n v="277"/>
    <n v="139"/>
    <s v="2012_10_NYG@CIN"/>
    <s v=""/>
    <n v="4.5"/>
    <n v="31"/>
    <n v="13"/>
    <x v="0"/>
    <x v="9"/>
    <s v="rs"/>
    <s v="CIN"/>
    <s v="CIN"/>
    <s v=""/>
    <x v="0"/>
    <n v="3"/>
    <s v=""/>
    <m/>
    <m/>
    <s v="NYG"/>
    <m/>
    <n v="0"/>
    <m/>
    <s v=""/>
  </r>
  <r>
    <n v="278"/>
    <n v="139"/>
    <s v="2012_10_NYG@CIN"/>
    <s v=""/>
    <n v="4.5"/>
    <n v="31"/>
    <n v="13"/>
    <x v="0"/>
    <x v="9"/>
    <s v="rs"/>
    <s v="CIN"/>
    <s v="CIN"/>
    <s v=""/>
    <x v="1"/>
    <n v="3.5"/>
    <s v=""/>
    <m/>
    <m/>
    <s v="CIN"/>
    <m/>
    <n v="1"/>
    <m/>
    <s v=""/>
  </r>
  <r>
    <n v="279"/>
    <n v="140"/>
    <s v="2012_10_ATL@NOR"/>
    <s v=""/>
    <n v="2.5"/>
    <n v="31"/>
    <n v="27"/>
    <x v="0"/>
    <x v="9"/>
    <s v="rs"/>
    <s v="NOR"/>
    <s v="NOR"/>
    <s v=""/>
    <x v="0"/>
    <n v="-2"/>
    <s v=""/>
    <m/>
    <m/>
    <s v="ATL"/>
    <m/>
    <n v="0"/>
    <m/>
    <s v=""/>
  </r>
  <r>
    <n v="280"/>
    <n v="140"/>
    <s v="2012_10_ATL@NOR"/>
    <s v=""/>
    <n v="2.5"/>
    <n v="31"/>
    <n v="27"/>
    <x v="0"/>
    <x v="9"/>
    <s v="rs"/>
    <s v="NOR"/>
    <s v="NOR"/>
    <s v=""/>
    <x v="1"/>
    <n v="3"/>
    <s v=""/>
    <m/>
    <m/>
    <s v="ATL"/>
    <m/>
    <n v="0"/>
    <m/>
    <s v=""/>
  </r>
  <r>
    <n v="281"/>
    <n v="141"/>
    <s v="2012_10_DET@MIN"/>
    <s v=""/>
    <n v="2.5"/>
    <n v="34"/>
    <n v="24"/>
    <x v="0"/>
    <x v="9"/>
    <s v="rs"/>
    <s v="MIN"/>
    <s v="MIN"/>
    <s v=""/>
    <x v="0"/>
    <n v="1"/>
    <s v=""/>
    <m/>
    <m/>
    <s v="MIN"/>
    <m/>
    <n v="1"/>
    <m/>
    <s v=""/>
  </r>
  <r>
    <n v="282"/>
    <n v="141"/>
    <s v="2012_10_DET@MIN"/>
    <s v=""/>
    <n v="2.5"/>
    <n v="34"/>
    <n v="24"/>
    <x v="0"/>
    <x v="9"/>
    <s v="rs"/>
    <s v="MIN"/>
    <s v="MIN"/>
    <s v=""/>
    <x v="1"/>
    <n v="-1.5"/>
    <s v=""/>
    <m/>
    <m/>
    <s v="MIN"/>
    <m/>
    <n v="1"/>
    <m/>
    <s v=""/>
  </r>
  <r>
    <n v="283"/>
    <n v="142"/>
    <s v="2012_10_NYJ@SEA"/>
    <s v=""/>
    <n v="-6.5"/>
    <n v="28"/>
    <n v="7"/>
    <x v="0"/>
    <x v="9"/>
    <s v="rs"/>
    <s v="SEA"/>
    <s v="SEA"/>
    <s v=""/>
    <x v="0"/>
    <n v="-5.5"/>
    <s v=""/>
    <m/>
    <m/>
    <s v="SEA"/>
    <m/>
    <n v="1"/>
    <m/>
    <s v=""/>
  </r>
  <r>
    <n v="284"/>
    <n v="142"/>
    <s v="2012_10_NYJ@SEA"/>
    <s v=""/>
    <n v="-6.5"/>
    <n v="28"/>
    <n v="7"/>
    <x v="0"/>
    <x v="9"/>
    <s v="rs"/>
    <s v="SEA"/>
    <s v="SEA"/>
    <s v=""/>
    <x v="1"/>
    <n v="-5.5"/>
    <s v=""/>
    <m/>
    <m/>
    <s v="NYJ"/>
    <m/>
    <n v="0"/>
    <m/>
    <s v=""/>
  </r>
  <r>
    <n v="285"/>
    <n v="143"/>
    <s v="2012_10_DAL@PHI"/>
    <s v=""/>
    <n v="-1.5"/>
    <n v="23"/>
    <n v="38"/>
    <x v="0"/>
    <x v="9"/>
    <s v="rs"/>
    <s v="DAL"/>
    <s v="DAL"/>
    <s v=""/>
    <x v="0"/>
    <n v="-2.5"/>
    <s v=""/>
    <m/>
    <m/>
    <s v="DAL"/>
    <m/>
    <n v="1"/>
    <m/>
    <s v=""/>
  </r>
  <r>
    <n v="286"/>
    <n v="143"/>
    <s v="2012_10_DAL@PHI"/>
    <s v=""/>
    <n v="-1.5"/>
    <n v="23"/>
    <n v="38"/>
    <x v="0"/>
    <x v="9"/>
    <s v="rs"/>
    <s v="DAL"/>
    <s v="DAL"/>
    <s v=""/>
    <x v="1"/>
    <n v="-3"/>
    <s v=""/>
    <m/>
    <m/>
    <s v="DAL"/>
    <m/>
    <n v="1"/>
    <m/>
    <s v=""/>
  </r>
  <r>
    <n v="287"/>
    <n v="144"/>
    <s v="2012_10_STL@SFO"/>
    <s v=""/>
    <n v="-11.5"/>
    <n v="24"/>
    <n v="24"/>
    <x v="0"/>
    <x v="9"/>
    <s v="rs"/>
    <s v="STL"/>
    <s v="na"/>
    <s v=""/>
    <x v="0"/>
    <n v="-10"/>
    <s v=""/>
    <m/>
    <m/>
    <s v="SFO"/>
    <m/>
    <n v="0"/>
    <m/>
    <s v=""/>
  </r>
  <r>
    <n v="288"/>
    <n v="144"/>
    <s v="2012_10_STL@SFO"/>
    <s v=""/>
    <n v="-11.5"/>
    <n v="24"/>
    <n v="24"/>
    <x v="0"/>
    <x v="9"/>
    <s v="rs"/>
    <s v="STL"/>
    <s v="na"/>
    <s v=""/>
    <x v="1"/>
    <n v="-10.5"/>
    <s v=""/>
    <m/>
    <m/>
    <s v="STL"/>
    <m/>
    <n v="1"/>
    <m/>
    <s v=""/>
  </r>
  <r>
    <n v="289"/>
    <n v="145"/>
    <s v="2012_10_HOU@CHI"/>
    <s v=""/>
    <n v="-1.5"/>
    <n v="6"/>
    <n v="13"/>
    <x v="0"/>
    <x v="9"/>
    <s v="rs"/>
    <s v="HOU"/>
    <s v="HOU"/>
    <s v=""/>
    <x v="0"/>
    <n v="-3.5"/>
    <s v=""/>
    <m/>
    <m/>
    <s v="CHI"/>
    <m/>
    <n v="0"/>
    <m/>
    <s v=""/>
  </r>
  <r>
    <n v="290"/>
    <n v="145"/>
    <s v="2012_10_HOU@CHI"/>
    <s v=""/>
    <n v="-1.5"/>
    <n v="6"/>
    <n v="13"/>
    <x v="0"/>
    <x v="9"/>
    <s v="rs"/>
    <s v="HOU"/>
    <s v="HOU"/>
    <s v=""/>
    <x v="1"/>
    <n v="-3"/>
    <s v=""/>
    <m/>
    <m/>
    <s v="CHI"/>
    <m/>
    <n v="0"/>
    <m/>
    <s v=""/>
  </r>
  <r>
    <n v="291"/>
    <n v="146"/>
    <s v="2012_10_KCY@PIT"/>
    <s v=""/>
    <n v="-12.5"/>
    <n v="16"/>
    <n v="13"/>
    <x v="0"/>
    <x v="9"/>
    <s v="rs"/>
    <s v="KCY"/>
    <s v="PIT"/>
    <s v=""/>
    <x v="0"/>
    <n v="-10.5"/>
    <s v=""/>
    <m/>
    <m/>
    <s v="PIT"/>
    <m/>
    <n v="0"/>
    <m/>
    <s v=""/>
  </r>
  <r>
    <n v="292"/>
    <n v="146"/>
    <s v="2012_10_KCY@PIT"/>
    <s v=""/>
    <n v="-12.5"/>
    <n v="16"/>
    <n v="13"/>
    <x v="0"/>
    <x v="9"/>
    <s v="rs"/>
    <s v="KCY"/>
    <s v="PIT"/>
    <s v=""/>
    <x v="1"/>
    <n v="-13"/>
    <s v=""/>
    <m/>
    <m/>
    <s v="PIT"/>
    <m/>
    <n v="0"/>
    <m/>
    <s v=""/>
  </r>
  <r>
    <n v="293"/>
    <n v="147"/>
    <s v="2012_11_MIA@BUF"/>
    <s v=""/>
    <n v="-1.5"/>
    <n v="19"/>
    <n v="14"/>
    <x v="0"/>
    <x v="10"/>
    <s v="rs"/>
    <s v="BUF"/>
    <s v="BUF"/>
    <s v=""/>
    <x v="0"/>
    <n v="-1"/>
    <s v=""/>
    <m/>
    <m/>
    <s v="BUF"/>
    <m/>
    <n v="1"/>
    <m/>
    <s v=""/>
  </r>
  <r>
    <n v="294"/>
    <n v="147"/>
    <s v="2012_11_MIA@BUF"/>
    <s v=""/>
    <n v="-1.5"/>
    <n v="19"/>
    <n v="14"/>
    <x v="0"/>
    <x v="10"/>
    <s v="rs"/>
    <s v="BUF"/>
    <s v="BUF"/>
    <s v=""/>
    <x v="1"/>
    <n v="-3"/>
    <s v=""/>
    <m/>
    <m/>
    <s v="BUF"/>
    <m/>
    <n v="1"/>
    <m/>
    <s v=""/>
  </r>
  <r>
    <n v="295"/>
    <n v="148"/>
    <s v="2012_11_PHI@WAS"/>
    <s v=""/>
    <n v="-3.5"/>
    <n v="31"/>
    <n v="6"/>
    <x v="0"/>
    <x v="10"/>
    <s v="rs"/>
    <s v="WAS"/>
    <s v="WAS"/>
    <s v=""/>
    <x v="0"/>
    <n v="-5.5"/>
    <s v=""/>
    <m/>
    <m/>
    <s v="WAS"/>
    <m/>
    <n v="1"/>
    <m/>
    <s v=""/>
  </r>
  <r>
    <n v="296"/>
    <n v="148"/>
    <s v="2012_11_PHI@WAS"/>
    <s v=""/>
    <n v="-3.5"/>
    <n v="31"/>
    <n v="6"/>
    <x v="0"/>
    <x v="10"/>
    <s v="rs"/>
    <s v="WAS"/>
    <s v="WAS"/>
    <s v=""/>
    <x v="1"/>
    <n v="-4"/>
    <s v=""/>
    <m/>
    <m/>
    <s v="WAS"/>
    <m/>
    <n v="1"/>
    <m/>
    <s v=""/>
  </r>
  <r>
    <n v="297"/>
    <n v="149"/>
    <s v="2012_11_GBY@DET"/>
    <s v=""/>
    <n v="3.5"/>
    <n v="20"/>
    <n v="24"/>
    <x v="0"/>
    <x v="10"/>
    <s v="rs"/>
    <s v="GBY"/>
    <s v="GBY"/>
    <s v=""/>
    <x v="0"/>
    <n v="5"/>
    <s v=""/>
    <m/>
    <m/>
    <s v="GBY"/>
    <m/>
    <n v="1"/>
    <m/>
    <s v=""/>
  </r>
  <r>
    <n v="298"/>
    <n v="149"/>
    <s v="2012_11_GBY@DET"/>
    <s v=""/>
    <n v="3.5"/>
    <n v="20"/>
    <n v="24"/>
    <x v="0"/>
    <x v="10"/>
    <s v="rs"/>
    <s v="GBY"/>
    <s v="GBY"/>
    <s v=""/>
    <x v="1"/>
    <n v="5.5"/>
    <s v=""/>
    <m/>
    <m/>
    <s v="DET"/>
    <m/>
    <n v="0"/>
    <m/>
    <s v=""/>
  </r>
  <r>
    <n v="299"/>
    <n v="150"/>
    <s v="2012_11_ARI@ATL"/>
    <s v=""/>
    <n v="-9.5"/>
    <n v="23"/>
    <n v="19"/>
    <x v="0"/>
    <x v="10"/>
    <s v="rs"/>
    <s v="ARI"/>
    <s v="ATL"/>
    <s v=""/>
    <x v="0"/>
    <n v="-9.5"/>
    <s v=""/>
    <m/>
    <m/>
    <s v="ARI"/>
    <m/>
    <n v="1"/>
    <m/>
    <s v=""/>
  </r>
  <r>
    <n v="300"/>
    <n v="150"/>
    <s v="2012_11_ARI@ATL"/>
    <s v=""/>
    <n v="-9.5"/>
    <n v="23"/>
    <n v="19"/>
    <x v="0"/>
    <x v="10"/>
    <s v="rs"/>
    <s v="ARI"/>
    <s v="ATL"/>
    <s v=""/>
    <x v="1"/>
    <n v="-10.5"/>
    <s v=""/>
    <m/>
    <m/>
    <s v="ARI"/>
    <m/>
    <n v="1"/>
    <m/>
    <s v=""/>
  </r>
  <r>
    <n v="301"/>
    <n v="151"/>
    <s v="2012_11_TBY@CAR"/>
    <s v=""/>
    <n v="1.5"/>
    <n v="21"/>
    <n v="27"/>
    <x v="0"/>
    <x v="10"/>
    <s v="rs"/>
    <s v="TBY"/>
    <s v="TBY"/>
    <s v=""/>
    <x v="0"/>
    <n v="2"/>
    <s v=""/>
    <m/>
    <m/>
    <s v="TBY"/>
    <m/>
    <n v="1"/>
    <m/>
    <s v=""/>
  </r>
  <r>
    <n v="302"/>
    <n v="151"/>
    <s v="2012_11_TBY@CAR"/>
    <s v=""/>
    <n v="1.5"/>
    <n v="21"/>
    <n v="27"/>
    <x v="0"/>
    <x v="10"/>
    <s v="rs"/>
    <s v="TBY"/>
    <s v="TBY"/>
    <s v=""/>
    <x v="1"/>
    <n v="-1.5"/>
    <s v=""/>
    <m/>
    <m/>
    <s v="TBY"/>
    <m/>
    <n v="1"/>
    <m/>
    <s v=""/>
  </r>
  <r>
    <n v="303"/>
    <n v="152"/>
    <s v="2012_11_CLE@DAL"/>
    <s v=""/>
    <n v="-7.5"/>
    <n v="23"/>
    <n v="20"/>
    <x v="0"/>
    <x v="10"/>
    <s v="rs"/>
    <s v="CLE"/>
    <s v="DAL"/>
    <s v=""/>
    <x v="0"/>
    <n v="-7"/>
    <s v=""/>
    <m/>
    <m/>
    <s v="CLE"/>
    <m/>
    <n v="1"/>
    <m/>
    <s v=""/>
  </r>
  <r>
    <n v="304"/>
    <n v="152"/>
    <s v="2012_11_CLE@DAL"/>
    <s v=""/>
    <n v="-7.5"/>
    <n v="23"/>
    <n v="20"/>
    <x v="0"/>
    <x v="10"/>
    <s v="rs"/>
    <s v="CLE"/>
    <s v="DAL"/>
    <s v=""/>
    <x v="1"/>
    <n v="-7"/>
    <s v=""/>
    <m/>
    <m/>
    <s v="CLE"/>
    <m/>
    <n v="1"/>
    <m/>
    <s v=""/>
  </r>
  <r>
    <n v="305"/>
    <n v="153"/>
    <s v="2012_11_NYJ@STL"/>
    <s v=""/>
    <n v="-3.5"/>
    <n v="13"/>
    <n v="27"/>
    <x v="0"/>
    <x v="10"/>
    <s v="rs"/>
    <s v="NYJ"/>
    <s v="NYJ"/>
    <s v=""/>
    <x v="0"/>
    <n v="-5"/>
    <s v=""/>
    <m/>
    <m/>
    <s v="STL"/>
    <m/>
    <n v="0"/>
    <m/>
    <s v=""/>
  </r>
  <r>
    <n v="306"/>
    <n v="153"/>
    <s v="2012_11_NYJ@STL"/>
    <s v=""/>
    <n v="-3.5"/>
    <n v="13"/>
    <n v="27"/>
    <x v="0"/>
    <x v="10"/>
    <s v="rs"/>
    <s v="NYJ"/>
    <s v="NYJ"/>
    <s v=""/>
    <x v="1"/>
    <n v="-4"/>
    <s v=""/>
    <m/>
    <m/>
    <s v="STL"/>
    <m/>
    <n v="0"/>
    <m/>
    <s v=""/>
  </r>
  <r>
    <n v="307"/>
    <n v="154"/>
    <s v="2012_11_JAX@HOU"/>
    <s v=""/>
    <n v="-15.5"/>
    <n v="43"/>
    <n v="37"/>
    <x v="0"/>
    <x v="10"/>
    <s v="rs"/>
    <s v="JAX"/>
    <s v="HOU"/>
    <s v=""/>
    <x v="0"/>
    <n v="-17"/>
    <s v=""/>
    <m/>
    <m/>
    <s v="HOU"/>
    <m/>
    <n v="0"/>
    <m/>
    <s v=""/>
  </r>
  <r>
    <n v="308"/>
    <n v="154"/>
    <s v="2012_11_JAX@HOU"/>
    <s v=""/>
    <n v="-15.5"/>
    <n v="43"/>
    <n v="37"/>
    <x v="0"/>
    <x v="10"/>
    <s v="rs"/>
    <s v="JAX"/>
    <s v="HOU"/>
    <s v=""/>
    <x v="1"/>
    <n v="-13.5"/>
    <s v=""/>
    <m/>
    <m/>
    <s v="JAX"/>
    <m/>
    <n v="1"/>
    <m/>
    <s v=""/>
  </r>
  <r>
    <n v="309"/>
    <n v="155"/>
    <s v="2012_11_CIN@KCY"/>
    <s v=""/>
    <n v="3.5"/>
    <n v="6"/>
    <n v="28"/>
    <x v="0"/>
    <x v="10"/>
    <s v="rs"/>
    <s v="CIN"/>
    <s v="CIN"/>
    <s v=""/>
    <x v="0"/>
    <n v="4"/>
    <s v=""/>
    <m/>
    <m/>
    <s v="CIN"/>
    <m/>
    <n v="1"/>
    <m/>
    <s v=""/>
  </r>
  <r>
    <n v="310"/>
    <n v="155"/>
    <s v="2012_11_CIN@KCY"/>
    <s v=""/>
    <n v="3.5"/>
    <n v="6"/>
    <n v="28"/>
    <x v="0"/>
    <x v="10"/>
    <s v="rs"/>
    <s v="CIN"/>
    <s v="CIN"/>
    <s v=""/>
    <x v="1"/>
    <n v="4.5"/>
    <s v=""/>
    <m/>
    <m/>
    <s v="CIN"/>
    <m/>
    <n v="1"/>
    <m/>
    <s v=""/>
  </r>
  <r>
    <n v="311"/>
    <n v="156"/>
    <s v="2012_11_IND@NWE"/>
    <s v=""/>
    <n v="-9.5"/>
    <n v="59"/>
    <n v="24"/>
    <x v="0"/>
    <x v="10"/>
    <s v="rs"/>
    <s v="NWE"/>
    <s v="NWE"/>
    <s v=""/>
    <x v="0"/>
    <n v="-8.5"/>
    <s v=""/>
    <m/>
    <m/>
    <s v="IND"/>
    <m/>
    <n v="0"/>
    <m/>
    <s v=""/>
  </r>
  <r>
    <n v="312"/>
    <n v="156"/>
    <s v="2012_11_IND@NWE"/>
    <s v=""/>
    <n v="-9.5"/>
    <n v="59"/>
    <n v="24"/>
    <x v="0"/>
    <x v="10"/>
    <s v="rs"/>
    <s v="NWE"/>
    <s v="NWE"/>
    <s v=""/>
    <x v="1"/>
    <n v="-7.5"/>
    <s v=""/>
    <m/>
    <m/>
    <s v="IND"/>
    <m/>
    <n v="0"/>
    <m/>
    <s v=""/>
  </r>
  <r>
    <n v="313"/>
    <n v="157"/>
    <s v="2012_11_NOR@OAK"/>
    <s v=""/>
    <n v="4.5"/>
    <n v="17"/>
    <n v="38"/>
    <x v="0"/>
    <x v="10"/>
    <s v="rs"/>
    <s v="NOR"/>
    <s v="NOR"/>
    <s v=""/>
    <x v="0"/>
    <n v="4"/>
    <s v=""/>
    <m/>
    <m/>
    <s v="NOR"/>
    <m/>
    <n v="1"/>
    <m/>
    <s v=""/>
  </r>
  <r>
    <n v="314"/>
    <n v="157"/>
    <s v="2012_11_NOR@OAK"/>
    <s v=""/>
    <n v="4.5"/>
    <n v="17"/>
    <n v="38"/>
    <x v="0"/>
    <x v="10"/>
    <s v="rs"/>
    <s v="NOR"/>
    <s v="NOR"/>
    <s v=""/>
    <x v="1"/>
    <n v="3.5"/>
    <s v=""/>
    <m/>
    <m/>
    <s v="OAK"/>
    <m/>
    <n v="0"/>
    <m/>
    <s v=""/>
  </r>
  <r>
    <n v="315"/>
    <n v="158"/>
    <s v="2012_11_SD@DEN"/>
    <s v=""/>
    <n v="-7.5"/>
    <n v="30"/>
    <n v="23"/>
    <x v="0"/>
    <x v="10"/>
    <s v="rs"/>
    <s v="SD"/>
    <s v="DEN"/>
    <s v=""/>
    <x v="0"/>
    <n v="-7"/>
    <s v=""/>
    <m/>
    <m/>
    <s v="SD"/>
    <m/>
    <n v="1"/>
    <m/>
    <s v=""/>
  </r>
  <r>
    <n v="316"/>
    <n v="158"/>
    <s v="2012_11_SD@DEN"/>
    <s v=""/>
    <n v="-7.5"/>
    <n v="30"/>
    <n v="23"/>
    <x v="0"/>
    <x v="10"/>
    <s v="rs"/>
    <s v="SD"/>
    <s v="DEN"/>
    <s v=""/>
    <x v="1"/>
    <n v="-8"/>
    <s v=""/>
    <m/>
    <m/>
    <s v="DEN"/>
    <m/>
    <n v="0"/>
    <m/>
    <s v=""/>
  </r>
  <r>
    <n v="317"/>
    <n v="159"/>
    <s v="2012_11_BAL@PIT"/>
    <s v=""/>
    <n v="-3.5"/>
    <n v="10"/>
    <n v="13"/>
    <x v="0"/>
    <x v="10"/>
    <s v="rs"/>
    <s v="BAL"/>
    <s v="BAL"/>
    <s v=""/>
    <x v="0"/>
    <n v="-3"/>
    <s v=""/>
    <m/>
    <m/>
    <s v="BAL"/>
    <m/>
    <n v="1"/>
    <m/>
    <s v=""/>
  </r>
  <r>
    <n v="318"/>
    <n v="159"/>
    <s v="2012_11_BAL@PIT"/>
    <s v=""/>
    <n v="-3.5"/>
    <n v="10"/>
    <n v="13"/>
    <x v="0"/>
    <x v="10"/>
    <s v="rs"/>
    <s v="BAL"/>
    <s v="BAL"/>
    <s v=""/>
    <x v="1"/>
    <n v="-3.5"/>
    <s v=""/>
    <m/>
    <m/>
    <s v="BAL"/>
    <m/>
    <n v="1"/>
    <m/>
    <s v=""/>
  </r>
  <r>
    <n v="319"/>
    <n v="160"/>
    <s v="2012_11_CHI@SFO"/>
    <s v=""/>
    <n v="-4.5"/>
    <n v="32"/>
    <n v="7"/>
    <x v="0"/>
    <x v="10"/>
    <s v="rs"/>
    <s v="SFO"/>
    <s v="SFO"/>
    <s v=""/>
    <x v="0"/>
    <n v="-4"/>
    <s v=""/>
    <m/>
    <m/>
    <s v="SFO"/>
    <m/>
    <n v="1"/>
    <m/>
    <s v=""/>
  </r>
  <r>
    <n v="320"/>
    <n v="160"/>
    <s v="2012_11_CHI@SFO"/>
    <s v=""/>
    <n v="-4.5"/>
    <n v="32"/>
    <n v="7"/>
    <x v="0"/>
    <x v="10"/>
    <s v="rs"/>
    <s v="SFO"/>
    <s v="SFO"/>
    <s v=""/>
    <x v="1"/>
    <n v="-3.5"/>
    <s v=""/>
    <m/>
    <m/>
    <s v="CHI"/>
    <m/>
    <n v="0"/>
    <m/>
    <s v=""/>
  </r>
  <r>
    <n v="321"/>
    <n v="161"/>
    <s v="2012_12_HOU@DET"/>
    <s v=""/>
    <n v="3.5"/>
    <n v="31"/>
    <n v="34"/>
    <x v="0"/>
    <x v="11"/>
    <s v="rs"/>
    <s v="DET"/>
    <s v="HOU"/>
    <s v=""/>
    <x v="0"/>
    <n v="3"/>
    <s v=""/>
    <m/>
    <m/>
    <s v="HOU"/>
    <m/>
    <n v="0"/>
    <m/>
    <s v=""/>
  </r>
  <r>
    <n v="322"/>
    <n v="161"/>
    <s v="2012_12_HOU@DET"/>
    <s v=""/>
    <n v="3.5"/>
    <n v="31"/>
    <n v="34"/>
    <x v="0"/>
    <x v="11"/>
    <s v="rs"/>
    <s v="DET"/>
    <s v="HOU"/>
    <s v=""/>
    <x v="1"/>
    <n v="7"/>
    <s v=""/>
    <m/>
    <m/>
    <s v="DET"/>
    <m/>
    <n v="1"/>
    <m/>
    <s v=""/>
  </r>
  <r>
    <n v="323"/>
    <n v="162"/>
    <s v="2012_12_WAS@DAL"/>
    <s v=""/>
    <n v="-3.5"/>
    <n v="31"/>
    <n v="38"/>
    <x v="0"/>
    <x v="11"/>
    <s v="rs"/>
    <s v="WAS"/>
    <s v="WAS"/>
    <s v=""/>
    <x v="0"/>
    <n v="-6"/>
    <s v=""/>
    <m/>
    <m/>
    <s v="DAL"/>
    <m/>
    <n v="0"/>
    <m/>
    <s v=""/>
  </r>
  <r>
    <n v="324"/>
    <n v="162"/>
    <s v="2012_12_WAS@DAL"/>
    <s v=""/>
    <n v="-3.5"/>
    <n v="31"/>
    <n v="38"/>
    <x v="0"/>
    <x v="11"/>
    <s v="rs"/>
    <s v="WAS"/>
    <s v="WAS"/>
    <s v=""/>
    <x v="1"/>
    <n v="-3"/>
    <s v=""/>
    <m/>
    <m/>
    <s v="WAS"/>
    <m/>
    <n v="1"/>
    <m/>
    <s v=""/>
  </r>
  <r>
    <n v="325"/>
    <n v="163"/>
    <s v="2012_12_NWE@NYJ"/>
    <s v=""/>
    <n v="6.5"/>
    <n v="19"/>
    <n v="49"/>
    <x v="0"/>
    <x v="11"/>
    <s v="rs"/>
    <s v="NWE"/>
    <s v="NWE"/>
    <s v=""/>
    <x v="0"/>
    <n v="5.5"/>
    <s v=""/>
    <m/>
    <m/>
    <s v="NYJ"/>
    <m/>
    <n v="0"/>
    <m/>
    <s v=""/>
  </r>
  <r>
    <n v="326"/>
    <n v="163"/>
    <s v="2012_12_NWE@NYJ"/>
    <s v=""/>
    <n v="6.5"/>
    <n v="19"/>
    <n v="49"/>
    <x v="0"/>
    <x v="11"/>
    <s v="rs"/>
    <s v="NWE"/>
    <s v="NWE"/>
    <s v=""/>
    <x v="1"/>
    <n v="6.5"/>
    <s v=""/>
    <m/>
    <m/>
    <s v="NYJ"/>
    <m/>
    <n v="0"/>
    <m/>
    <s v=""/>
  </r>
  <r>
    <n v="327"/>
    <n v="164"/>
    <s v="2012_12_OAK@CIN"/>
    <s v=""/>
    <n v="-7.5"/>
    <n v="34"/>
    <n v="10"/>
    <x v="0"/>
    <x v="11"/>
    <s v="rs"/>
    <s v="CIN"/>
    <s v="CIN"/>
    <s v=""/>
    <x v="0"/>
    <n v="-6.5"/>
    <s v=""/>
    <m/>
    <m/>
    <s v="CIN"/>
    <m/>
    <n v="1"/>
    <m/>
    <s v=""/>
  </r>
  <r>
    <n v="328"/>
    <n v="164"/>
    <s v="2012_12_OAK@CIN"/>
    <s v=""/>
    <n v="-7.5"/>
    <n v="34"/>
    <n v="10"/>
    <x v="0"/>
    <x v="11"/>
    <s v="rs"/>
    <s v="CIN"/>
    <s v="CIN"/>
    <s v=""/>
    <x v="1"/>
    <n v="-7.5"/>
    <s v=""/>
    <m/>
    <m/>
    <s v="OAK"/>
    <m/>
    <n v="0"/>
    <m/>
    <s v=""/>
  </r>
  <r>
    <n v="329"/>
    <n v="165"/>
    <s v="2012_12_PIT@CLE"/>
    <s v=""/>
    <n v="3.5"/>
    <n v="20"/>
    <n v="14"/>
    <x v="0"/>
    <x v="11"/>
    <s v="rs"/>
    <s v="CLE"/>
    <s v="CLE"/>
    <s v=""/>
    <x v="0"/>
    <n v="3"/>
    <s v=""/>
    <m/>
    <m/>
    <s v="CLE"/>
    <m/>
    <n v="1"/>
    <m/>
    <s v=""/>
  </r>
  <r>
    <n v="330"/>
    <n v="165"/>
    <s v="2012_12_PIT@CLE"/>
    <s v=""/>
    <n v="3.5"/>
    <n v="20"/>
    <n v="14"/>
    <x v="0"/>
    <x v="11"/>
    <s v="rs"/>
    <s v="CLE"/>
    <s v="CLE"/>
    <s v=""/>
    <x v="1"/>
    <n v="3.5"/>
    <s v=""/>
    <m/>
    <m/>
    <s v="CLE"/>
    <m/>
    <n v="1"/>
    <m/>
    <s v=""/>
  </r>
  <r>
    <n v="331"/>
    <n v="166"/>
    <s v="2012_12_BUF@IND"/>
    <s v=""/>
    <n v="-3.5"/>
    <n v="20"/>
    <n v="13"/>
    <x v="0"/>
    <x v="11"/>
    <s v="rs"/>
    <s v="IND"/>
    <s v="IND"/>
    <s v=""/>
    <x v="0"/>
    <n v="-4.5"/>
    <s v=""/>
    <m/>
    <m/>
    <s v="BUF"/>
    <m/>
    <n v="0"/>
    <m/>
    <s v=""/>
  </r>
  <r>
    <n v="332"/>
    <n v="166"/>
    <s v="2012_12_BUF@IND"/>
    <s v=""/>
    <n v="-3.5"/>
    <n v="20"/>
    <n v="13"/>
    <x v="0"/>
    <x v="11"/>
    <s v="rs"/>
    <s v="IND"/>
    <s v="IND"/>
    <s v=""/>
    <x v="1"/>
    <n v="-5.5"/>
    <s v=""/>
    <m/>
    <m/>
    <s v="IND"/>
    <m/>
    <n v="1"/>
    <m/>
    <s v=""/>
  </r>
  <r>
    <n v="333"/>
    <n v="167"/>
    <s v="2012_12_TEN@JAX"/>
    <s v=""/>
    <n v="2.5"/>
    <n v="24"/>
    <n v="19"/>
    <x v="0"/>
    <x v="11"/>
    <s v="rs"/>
    <s v="JAX"/>
    <s v="JAX"/>
    <s v=""/>
    <x v="0"/>
    <n v="-1.5"/>
    <s v=""/>
    <m/>
    <m/>
    <s v="JAX"/>
    <m/>
    <n v="1"/>
    <m/>
    <s v=""/>
  </r>
  <r>
    <n v="334"/>
    <n v="167"/>
    <s v="2012_12_TEN@JAX"/>
    <s v=""/>
    <n v="2.5"/>
    <n v="24"/>
    <n v="19"/>
    <x v="0"/>
    <x v="11"/>
    <s v="rs"/>
    <s v="JAX"/>
    <s v="JAX"/>
    <s v=""/>
    <x v="1"/>
    <n v="-2.5"/>
    <s v=""/>
    <m/>
    <m/>
    <s v="TEN"/>
    <m/>
    <n v="0"/>
    <m/>
    <s v=""/>
  </r>
  <r>
    <n v="335"/>
    <n v="168"/>
    <s v="2012_12_DEN@KCY"/>
    <s v=""/>
    <n v="10.5"/>
    <n v="9"/>
    <n v="17"/>
    <x v="0"/>
    <x v="11"/>
    <s v="rs"/>
    <s v="KCY"/>
    <s v="DEN"/>
    <s v=""/>
    <x v="0"/>
    <n v="6.5"/>
    <s v=""/>
    <m/>
    <m/>
    <s v="DEN"/>
    <m/>
    <n v="0"/>
    <m/>
    <s v=""/>
  </r>
  <r>
    <n v="336"/>
    <n v="168"/>
    <s v="2012_12_DEN@KCY"/>
    <s v=""/>
    <n v="10.5"/>
    <n v="9"/>
    <n v="17"/>
    <x v="0"/>
    <x v="11"/>
    <s v="rs"/>
    <s v="KCY"/>
    <s v="DEN"/>
    <s v=""/>
    <x v="1"/>
    <n v="8"/>
    <s v=""/>
    <m/>
    <m/>
    <s v="DEN"/>
    <m/>
    <n v="0"/>
    <m/>
    <s v=""/>
  </r>
  <r>
    <n v="337"/>
    <n v="169"/>
    <s v="2012_12_MIN@CHI"/>
    <s v=""/>
    <n v="-5.5"/>
    <n v="28"/>
    <n v="10"/>
    <x v="0"/>
    <x v="11"/>
    <s v="rs"/>
    <s v="CHI"/>
    <s v="CHI"/>
    <s v=""/>
    <x v="0"/>
    <n v="-4"/>
    <s v=""/>
    <m/>
    <m/>
    <s v="MIN"/>
    <m/>
    <n v="0"/>
    <m/>
    <s v=""/>
  </r>
  <r>
    <n v="338"/>
    <n v="169"/>
    <s v="2012_12_MIN@CHI"/>
    <s v=""/>
    <n v="-5.5"/>
    <n v="28"/>
    <n v="10"/>
    <x v="0"/>
    <x v="11"/>
    <s v="rs"/>
    <s v="CHI"/>
    <s v="CHI"/>
    <s v=""/>
    <x v="1"/>
    <n v="-5.5"/>
    <s v=""/>
    <m/>
    <m/>
    <s v="MIN"/>
    <m/>
    <n v="0"/>
    <m/>
    <s v=""/>
  </r>
  <r>
    <n v="339"/>
    <n v="170"/>
    <s v="2012_12_ATL@TBY"/>
    <s v=""/>
    <n v="0.5"/>
    <n v="23"/>
    <n v="24"/>
    <x v="0"/>
    <x v="11"/>
    <s v="rs"/>
    <s v="ATL"/>
    <s v="ATL"/>
    <s v=""/>
    <x v="0"/>
    <n v="2"/>
    <s v=""/>
    <m/>
    <m/>
    <s v="TBY"/>
    <m/>
    <n v="0"/>
    <m/>
    <s v=""/>
  </r>
  <r>
    <n v="340"/>
    <n v="170"/>
    <s v="2012_12_ATL@TBY"/>
    <s v=""/>
    <n v="0.5"/>
    <n v="23"/>
    <n v="24"/>
    <x v="0"/>
    <x v="11"/>
    <s v="rs"/>
    <s v="ATL"/>
    <s v="ATL"/>
    <s v=""/>
    <x v="1"/>
    <n v="3"/>
    <s v=""/>
    <m/>
    <m/>
    <s v="ATL"/>
    <m/>
    <n v="1"/>
    <m/>
    <s v=""/>
  </r>
  <r>
    <n v="341"/>
    <n v="171"/>
    <s v="2012_12_SEA@MIA"/>
    <s v=""/>
    <n v="2.5"/>
    <n v="24"/>
    <n v="21"/>
    <x v="0"/>
    <x v="11"/>
    <s v="rs"/>
    <s v="MIA"/>
    <s v="MIA"/>
    <s v=""/>
    <x v="0"/>
    <n v="2.5"/>
    <s v=""/>
    <m/>
    <m/>
    <s v="MIN"/>
    <m/>
    <n v="0"/>
    <m/>
    <s v=""/>
  </r>
  <r>
    <n v="342"/>
    <n v="171"/>
    <s v="2012_12_SEA@MIA"/>
    <s v=""/>
    <n v="2.5"/>
    <n v="24"/>
    <n v="21"/>
    <x v="0"/>
    <x v="11"/>
    <s v="rs"/>
    <s v="MIA"/>
    <s v="MIA"/>
    <s v=""/>
    <x v="1"/>
    <n v="2"/>
    <s v=""/>
    <m/>
    <m/>
    <s v="MIA"/>
    <m/>
    <n v="1"/>
    <m/>
    <s v=""/>
  </r>
  <r>
    <n v="343"/>
    <n v="172"/>
    <s v="2012_12_BAL@SD"/>
    <s v=""/>
    <n v="0.5"/>
    <n v="13"/>
    <n v="16"/>
    <x v="0"/>
    <x v="11"/>
    <s v="rs"/>
    <s v="BAL"/>
    <s v="BAL"/>
    <s v=""/>
    <x v="0"/>
    <n v="2"/>
    <s v=""/>
    <m/>
    <m/>
    <s v="BAL"/>
    <m/>
    <n v="1"/>
    <m/>
    <s v=""/>
  </r>
  <r>
    <n v="344"/>
    <n v="172"/>
    <s v="2012_12_BAL@SD"/>
    <s v=""/>
    <n v="0.5"/>
    <n v="13"/>
    <n v="16"/>
    <x v="0"/>
    <x v="11"/>
    <s v="rs"/>
    <s v="BAL"/>
    <s v="BAL"/>
    <s v=""/>
    <x v="1"/>
    <n v="3.5"/>
    <s v=""/>
    <m/>
    <m/>
    <s v="BAL"/>
    <m/>
    <n v="1"/>
    <m/>
    <s v=""/>
  </r>
  <r>
    <n v="345"/>
    <n v="173"/>
    <s v="2012_12_SFO@NOR"/>
    <s v=""/>
    <n v="-1.5"/>
    <n v="21"/>
    <n v="31"/>
    <x v="0"/>
    <x v="11"/>
    <s v="rs"/>
    <s v="SFO"/>
    <s v="SFO"/>
    <s v=""/>
    <x v="0"/>
    <n v="-2"/>
    <s v=""/>
    <m/>
    <m/>
    <s v="SFO"/>
    <m/>
    <n v="1"/>
    <m/>
    <s v=""/>
  </r>
  <r>
    <n v="346"/>
    <n v="173"/>
    <s v="2012_12_SFO@NOR"/>
    <s v=""/>
    <n v="-1.5"/>
    <n v="21"/>
    <n v="31"/>
    <x v="0"/>
    <x v="11"/>
    <s v="rs"/>
    <s v="SFO"/>
    <s v="SFO"/>
    <s v=""/>
    <x v="1"/>
    <n v="-1.5"/>
    <s v=""/>
    <m/>
    <m/>
    <s v="SFO"/>
    <m/>
    <n v="1"/>
    <m/>
    <s v=""/>
  </r>
  <r>
    <n v="347"/>
    <n v="174"/>
    <s v="2012_12_STL@ARI"/>
    <s v=""/>
    <n v="-2.5"/>
    <n v="17"/>
    <n v="31"/>
    <x v="0"/>
    <x v="11"/>
    <s v="rs"/>
    <s v="STL"/>
    <s v="STL"/>
    <s v=""/>
    <x v="0"/>
    <n v="-3"/>
    <s v=""/>
    <m/>
    <m/>
    <s v="STL"/>
    <m/>
    <n v="1"/>
    <m/>
    <s v=""/>
  </r>
  <r>
    <n v="348"/>
    <n v="174"/>
    <s v="2012_12_STL@ARI"/>
    <s v=""/>
    <n v="-2.5"/>
    <n v="17"/>
    <n v="31"/>
    <x v="0"/>
    <x v="11"/>
    <s v="rs"/>
    <s v="STL"/>
    <s v="STL"/>
    <s v=""/>
    <x v="1"/>
    <n v="-1.5"/>
    <s v=""/>
    <m/>
    <m/>
    <s v="ARI"/>
    <m/>
    <n v="0"/>
    <m/>
    <s v=""/>
  </r>
  <r>
    <n v="349"/>
    <n v="175"/>
    <s v="2012_12_GBY@NYG"/>
    <s v=""/>
    <n v="-2.5"/>
    <n v="38"/>
    <n v="10"/>
    <x v="0"/>
    <x v="11"/>
    <s v="rs"/>
    <s v="NYG"/>
    <s v="NYG"/>
    <s v=""/>
    <x v="0"/>
    <n v="3"/>
    <s v=""/>
    <m/>
    <m/>
    <s v="GBY"/>
    <m/>
    <n v="0"/>
    <m/>
    <s v=""/>
  </r>
  <r>
    <n v="350"/>
    <n v="175"/>
    <s v="2012_12_GBY@NYG"/>
    <s v=""/>
    <n v="-2.5"/>
    <n v="38"/>
    <n v="10"/>
    <x v="0"/>
    <x v="11"/>
    <s v="rs"/>
    <s v="NYG"/>
    <s v="NYG"/>
    <s v=""/>
    <x v="1"/>
    <n v="2.5"/>
    <s v=""/>
    <m/>
    <m/>
    <s v="GBY"/>
    <m/>
    <n v="0"/>
    <m/>
    <s v=""/>
  </r>
  <r>
    <n v="351"/>
    <n v="176"/>
    <s v="2012_12_CAR@PHI"/>
    <s v=""/>
    <n v="-2.5"/>
    <n v="22"/>
    <n v="30"/>
    <x v="0"/>
    <x v="11"/>
    <s v="rs"/>
    <s v="CAR"/>
    <s v="CAR"/>
    <s v=""/>
    <x v="0"/>
    <n v="-1"/>
    <s v=""/>
    <m/>
    <m/>
    <s v="CAR"/>
    <m/>
    <n v="1"/>
    <m/>
    <s v=""/>
  </r>
  <r>
    <n v="352"/>
    <n v="176"/>
    <s v="2012_12_CAR@PHI"/>
    <s v=""/>
    <n v="-2.5"/>
    <n v="22"/>
    <n v="30"/>
    <x v="0"/>
    <x v="11"/>
    <s v="rs"/>
    <s v="CAR"/>
    <s v="CAR"/>
    <s v=""/>
    <x v="1"/>
    <n v="1.5"/>
    <s v=""/>
    <m/>
    <m/>
    <s v="CAR"/>
    <m/>
    <n v="1"/>
    <m/>
    <s v=""/>
  </r>
  <r>
    <n v="353"/>
    <n v="177"/>
    <s v="2012_13_NOR@ATL"/>
    <s v=""/>
    <n v="-3.5"/>
    <n v="23"/>
    <n v="13"/>
    <x v="0"/>
    <x v="12"/>
    <s v="rs"/>
    <s v="ATL"/>
    <s v="ATL"/>
    <s v=""/>
    <x v="0"/>
    <n v="-5"/>
    <s v=""/>
    <m/>
    <m/>
    <s v="NOR"/>
    <m/>
    <n v="0"/>
    <m/>
    <s v=""/>
  </r>
  <r>
    <n v="354"/>
    <n v="177"/>
    <s v="2012_13_NOR@ATL"/>
    <s v=""/>
    <n v="-3.5"/>
    <n v="23"/>
    <n v="13"/>
    <x v="0"/>
    <x v="12"/>
    <s v="rs"/>
    <s v="ATL"/>
    <s v="ATL"/>
    <s v=""/>
    <x v="1"/>
    <n v="-4.5"/>
    <s v=""/>
    <m/>
    <m/>
    <s v="NOR"/>
    <m/>
    <n v="0"/>
    <m/>
    <s v=""/>
  </r>
  <r>
    <n v="355"/>
    <n v="178"/>
    <s v="2012_13_SEA@CHI"/>
    <s v=""/>
    <n v="-4.5"/>
    <n v="17"/>
    <n v="23"/>
    <x v="0"/>
    <x v="12"/>
    <s v="rs"/>
    <s v="SEA"/>
    <s v="SEA"/>
    <s v=""/>
    <x v="0"/>
    <n v="-6"/>
    <s v=""/>
    <m/>
    <m/>
    <s v="CHI"/>
    <m/>
    <n v="0"/>
    <m/>
    <s v=""/>
  </r>
  <r>
    <n v="356"/>
    <n v="178"/>
    <s v="2012_13_SEA@CHI"/>
    <s v=""/>
    <n v="-4.5"/>
    <n v="17"/>
    <n v="23"/>
    <x v="0"/>
    <x v="12"/>
    <s v="rs"/>
    <s v="SEA"/>
    <s v="SEA"/>
    <s v=""/>
    <x v="1"/>
    <n v="-7"/>
    <s v=""/>
    <m/>
    <m/>
    <s v="CHI"/>
    <m/>
    <n v="0"/>
    <m/>
    <s v=""/>
  </r>
  <r>
    <n v="357"/>
    <n v="179"/>
    <s v="2012_13_MIN@GBY"/>
    <s v=""/>
    <n v="-9.5"/>
    <n v="23"/>
    <n v="14"/>
    <x v="0"/>
    <x v="12"/>
    <s v="rs"/>
    <s v="MIN"/>
    <s v="GBY"/>
    <s v=""/>
    <x v="0"/>
    <n v="-9"/>
    <s v=""/>
    <m/>
    <m/>
    <s v="MIN"/>
    <m/>
    <n v="1"/>
    <m/>
    <s v=""/>
  </r>
  <r>
    <n v="358"/>
    <n v="179"/>
    <s v="2012_13_MIN@GBY"/>
    <s v=""/>
    <n v="-9.5"/>
    <n v="23"/>
    <n v="14"/>
    <x v="0"/>
    <x v="12"/>
    <s v="rs"/>
    <s v="MIN"/>
    <s v="GBY"/>
    <s v=""/>
    <x v="1"/>
    <n v="-5.5"/>
    <s v=""/>
    <m/>
    <m/>
    <s v="MIN"/>
    <m/>
    <n v="1"/>
    <m/>
    <s v=""/>
  </r>
  <r>
    <n v="359"/>
    <n v="180"/>
    <s v="2012_13_SFO@STL"/>
    <s v=""/>
    <n v="7.5"/>
    <n v="16"/>
    <n v="13"/>
    <x v="0"/>
    <x v="12"/>
    <s v="rs"/>
    <s v="STL"/>
    <s v="STL"/>
    <s v=""/>
    <x v="0"/>
    <n v="4.5"/>
    <s v=""/>
    <m/>
    <m/>
    <s v="STL"/>
    <m/>
    <n v="1"/>
    <m/>
    <s v=""/>
  </r>
  <r>
    <n v="360"/>
    <n v="180"/>
    <s v="2012_13_SFO@STL"/>
    <s v=""/>
    <n v="7.5"/>
    <n v="16"/>
    <n v="13"/>
    <x v="0"/>
    <x v="12"/>
    <s v="rs"/>
    <s v="STL"/>
    <s v="STL"/>
    <s v=""/>
    <x v="1"/>
    <n v="6"/>
    <s v=""/>
    <m/>
    <m/>
    <s v="STL"/>
    <m/>
    <n v="1"/>
    <m/>
    <s v=""/>
  </r>
  <r>
    <n v="361"/>
    <n v="181"/>
    <s v="2012_13_ARI@NYJ"/>
    <s v=""/>
    <n v="-4.5"/>
    <n v="7"/>
    <n v="6"/>
    <x v="0"/>
    <x v="12"/>
    <s v="rs"/>
    <s v="ARI"/>
    <s v="NYJ"/>
    <s v=""/>
    <x v="0"/>
    <n v="-4.5"/>
    <s v=""/>
    <m/>
    <m/>
    <s v="NYJ"/>
    <m/>
    <n v="0"/>
    <m/>
    <s v=""/>
  </r>
  <r>
    <n v="362"/>
    <n v="181"/>
    <s v="2012_13_ARI@NYJ"/>
    <s v=""/>
    <n v="-4.5"/>
    <n v="7"/>
    <n v="6"/>
    <x v="0"/>
    <x v="12"/>
    <s v="rs"/>
    <s v="ARI"/>
    <s v="NYJ"/>
    <s v=""/>
    <x v="1"/>
    <n v="-3.5"/>
    <s v=""/>
    <m/>
    <m/>
    <s v="NYJ"/>
    <m/>
    <n v="0"/>
    <m/>
    <s v=""/>
  </r>
  <r>
    <n v="363"/>
    <n v="182"/>
    <s v="2012_13_CAR@KCY"/>
    <s v=""/>
    <n v="3.5"/>
    <n v="27"/>
    <n v="21"/>
    <x v="0"/>
    <x v="12"/>
    <s v="rs"/>
    <s v="KCY"/>
    <s v="KCY"/>
    <s v=""/>
    <x v="0"/>
    <n v="1.5"/>
    <s v=""/>
    <m/>
    <m/>
    <s v="CAR"/>
    <m/>
    <n v="0"/>
    <m/>
    <s v=""/>
  </r>
  <r>
    <n v="364"/>
    <n v="182"/>
    <s v="2012_13_CAR@KCY"/>
    <s v=""/>
    <n v="3.5"/>
    <n v="27"/>
    <n v="21"/>
    <x v="0"/>
    <x v="12"/>
    <s v="rs"/>
    <s v="KCY"/>
    <s v="KCY"/>
    <s v=""/>
    <x v="1"/>
    <n v="2"/>
    <s v=""/>
    <m/>
    <m/>
    <s v="KCY"/>
    <m/>
    <n v="1"/>
    <m/>
    <s v=""/>
  </r>
  <r>
    <n v="365"/>
    <n v="183"/>
    <s v="2012_13_IND@DET"/>
    <s v=""/>
    <n v="-4.5"/>
    <n v="33"/>
    <n v="35"/>
    <x v="0"/>
    <x v="12"/>
    <s v="rs"/>
    <s v="IND"/>
    <s v="IND"/>
    <s v=""/>
    <x v="0"/>
    <n v="-3.5"/>
    <s v=""/>
    <m/>
    <m/>
    <s v="IND"/>
    <m/>
    <n v="1"/>
    <m/>
    <s v=""/>
  </r>
  <r>
    <n v="366"/>
    <n v="183"/>
    <s v="2012_13_IND@DET"/>
    <s v=""/>
    <n v="-4.5"/>
    <n v="33"/>
    <n v="35"/>
    <x v="0"/>
    <x v="12"/>
    <s v="rs"/>
    <s v="IND"/>
    <s v="IND"/>
    <s v=""/>
    <x v="1"/>
    <n v="-3.5"/>
    <s v=""/>
    <m/>
    <m/>
    <s v="IND"/>
    <m/>
    <n v="1"/>
    <m/>
    <s v=""/>
  </r>
  <r>
    <n v="367"/>
    <n v="184"/>
    <s v="2012_13_JAX@BUF"/>
    <s v=""/>
    <n v="-6.5"/>
    <n v="34"/>
    <n v="18"/>
    <x v="0"/>
    <x v="12"/>
    <s v="rs"/>
    <s v="BUF"/>
    <s v="BUF"/>
    <s v=""/>
    <x v="0"/>
    <n v="-5"/>
    <s v=""/>
    <m/>
    <m/>
    <s v="JAX"/>
    <m/>
    <n v="0"/>
    <m/>
    <s v=""/>
  </r>
  <r>
    <n v="368"/>
    <n v="184"/>
    <s v="2012_13_JAX@BUF"/>
    <s v=""/>
    <n v="-6.5"/>
    <n v="34"/>
    <n v="18"/>
    <x v="0"/>
    <x v="12"/>
    <s v="rs"/>
    <s v="BUF"/>
    <s v="BUF"/>
    <s v=""/>
    <x v="1"/>
    <n v="-3.5"/>
    <s v=""/>
    <m/>
    <m/>
    <s v="JAX"/>
    <m/>
    <n v="0"/>
    <m/>
    <s v=""/>
  </r>
  <r>
    <n v="369"/>
    <n v="185"/>
    <s v="2012_13_NWE@MIA"/>
    <s v=""/>
    <n v="7.5"/>
    <n v="16"/>
    <n v="23"/>
    <x v="0"/>
    <x v="12"/>
    <s v="rs"/>
    <s v="MIA"/>
    <s v="NWE"/>
    <s v=""/>
    <x v="0"/>
    <n v="6"/>
    <s v=""/>
    <m/>
    <m/>
    <s v="NWE"/>
    <m/>
    <n v="0"/>
    <m/>
    <s v=""/>
  </r>
  <r>
    <n v="370"/>
    <n v="185"/>
    <s v="2012_13_NWE@MIA"/>
    <s v=""/>
    <n v="7.5"/>
    <n v="16"/>
    <n v="23"/>
    <x v="0"/>
    <x v="12"/>
    <s v="rs"/>
    <s v="MIA"/>
    <s v="NWE"/>
    <s v=""/>
    <x v="1"/>
    <n v="7.5"/>
    <s v=""/>
    <m/>
    <m/>
    <s v="NWE"/>
    <m/>
    <n v="0"/>
    <m/>
    <s v=""/>
  </r>
  <r>
    <n v="371"/>
    <n v="186"/>
    <s v="2012_13_HOU@TEN"/>
    <s v=""/>
    <n v="5.5"/>
    <n v="10"/>
    <n v="24"/>
    <x v="0"/>
    <x v="12"/>
    <s v="rs"/>
    <s v="HOU"/>
    <s v="HOU"/>
    <s v=""/>
    <x v="0"/>
    <n v="7.5"/>
    <s v=""/>
    <m/>
    <m/>
    <s v="HOU"/>
    <m/>
    <n v="1"/>
    <m/>
    <s v=""/>
  </r>
  <r>
    <n v="372"/>
    <n v="186"/>
    <s v="2012_13_HOU@TEN"/>
    <s v=""/>
    <n v="5.5"/>
    <n v="10"/>
    <n v="24"/>
    <x v="0"/>
    <x v="12"/>
    <s v="rs"/>
    <s v="HOU"/>
    <s v="HOU"/>
    <s v=""/>
    <x v="1"/>
    <n v="7.5"/>
    <s v=""/>
    <m/>
    <m/>
    <s v="HOU"/>
    <m/>
    <n v="1"/>
    <m/>
    <s v=""/>
  </r>
  <r>
    <n v="373"/>
    <n v="187"/>
    <s v="2012_13_TBY@DEN"/>
    <s v=""/>
    <n v="-6.5"/>
    <n v="31"/>
    <n v="23"/>
    <x v="0"/>
    <x v="12"/>
    <s v="rs"/>
    <s v="DEN"/>
    <s v="DEN"/>
    <s v=""/>
    <x v="0"/>
    <n v="-7"/>
    <s v=""/>
    <m/>
    <m/>
    <s v="TBY"/>
    <m/>
    <n v="0"/>
    <m/>
    <s v=""/>
  </r>
  <r>
    <n v="374"/>
    <n v="187"/>
    <s v="2012_13_TBY@DEN"/>
    <s v=""/>
    <n v="-6.5"/>
    <n v="31"/>
    <n v="23"/>
    <x v="0"/>
    <x v="12"/>
    <s v="rs"/>
    <s v="DEN"/>
    <s v="DEN"/>
    <s v=""/>
    <x v="1"/>
    <n v="-4"/>
    <s v=""/>
    <m/>
    <m/>
    <s v="TBY"/>
    <m/>
    <n v="0"/>
    <m/>
    <s v=""/>
  </r>
  <r>
    <n v="375"/>
    <n v="188"/>
    <s v="2012_13_PIT@BAL"/>
    <s v=""/>
    <n v="-6.5"/>
    <n v="20"/>
    <n v="23"/>
    <x v="0"/>
    <x v="12"/>
    <s v="rs"/>
    <s v="PIT"/>
    <s v="PIT"/>
    <s v=""/>
    <x v="0"/>
    <n v="-4.5"/>
    <s v=""/>
    <m/>
    <m/>
    <s v="PIT"/>
    <m/>
    <n v="1"/>
    <m/>
    <s v=""/>
  </r>
  <r>
    <n v="376"/>
    <n v="188"/>
    <s v="2012_13_PIT@BAL"/>
    <s v=""/>
    <n v="-6.5"/>
    <n v="20"/>
    <n v="23"/>
    <x v="0"/>
    <x v="12"/>
    <s v="rs"/>
    <s v="PIT"/>
    <s v="PIT"/>
    <s v=""/>
    <x v="1"/>
    <n v="-3.5"/>
    <s v=""/>
    <m/>
    <m/>
    <s v="PIT"/>
    <m/>
    <n v="1"/>
    <m/>
    <s v=""/>
  </r>
  <r>
    <n v="377"/>
    <n v="189"/>
    <s v="2012_13_CLE@OAK"/>
    <s v=""/>
    <n v="-0.5"/>
    <n v="17"/>
    <n v="20"/>
    <x v="0"/>
    <x v="12"/>
    <s v="rs"/>
    <s v="CLE"/>
    <s v="CLE"/>
    <s v=""/>
    <x v="0"/>
    <n v="-3"/>
    <s v=""/>
    <m/>
    <m/>
    <s v="CLE"/>
    <m/>
    <n v="1"/>
    <m/>
    <s v=""/>
  </r>
  <r>
    <n v="378"/>
    <n v="189"/>
    <s v="2012_13_CLE@OAK"/>
    <s v=""/>
    <n v="-0.5"/>
    <n v="17"/>
    <n v="20"/>
    <x v="0"/>
    <x v="12"/>
    <s v="rs"/>
    <s v="CLE"/>
    <s v="CLE"/>
    <s v=""/>
    <x v="1"/>
    <n v="-2.5"/>
    <s v=""/>
    <m/>
    <m/>
    <s v="CLE"/>
    <m/>
    <n v="1"/>
    <m/>
    <s v=""/>
  </r>
  <r>
    <n v="379"/>
    <n v="190"/>
    <s v="2012_13_CIN@SD"/>
    <s v=""/>
    <n v="1.5"/>
    <n v="13"/>
    <n v="20"/>
    <x v="0"/>
    <x v="12"/>
    <s v="rs"/>
    <s v="CIN"/>
    <s v="CIN"/>
    <s v=""/>
    <x v="0"/>
    <n v="-2"/>
    <s v=""/>
    <m/>
    <m/>
    <s v="CIN"/>
    <m/>
    <n v="1"/>
    <m/>
    <s v=""/>
  </r>
  <r>
    <n v="380"/>
    <n v="190"/>
    <s v="2012_13_CIN@SD"/>
    <s v=""/>
    <n v="1.5"/>
    <n v="13"/>
    <n v="20"/>
    <x v="0"/>
    <x v="12"/>
    <s v="rs"/>
    <s v="CIN"/>
    <s v="CIN"/>
    <s v=""/>
    <x v="1"/>
    <n v="1.5"/>
    <s v=""/>
    <m/>
    <m/>
    <s v="CIN"/>
    <m/>
    <n v="1"/>
    <m/>
    <s v=""/>
  </r>
  <r>
    <n v="381"/>
    <n v="191"/>
    <s v="2012_13_PHI@DAL"/>
    <s v=""/>
    <n v="-9.5"/>
    <n v="38"/>
    <n v="33"/>
    <x v="0"/>
    <x v="12"/>
    <s v="rs"/>
    <s v="PHI"/>
    <s v="DAL"/>
    <s v=""/>
    <x v="0"/>
    <n v="-6"/>
    <s v=""/>
    <m/>
    <m/>
    <s v="PHI"/>
    <m/>
    <n v="1"/>
    <m/>
    <s v=""/>
  </r>
  <r>
    <n v="382"/>
    <n v="191"/>
    <s v="2012_13_PHI@DAL"/>
    <s v=""/>
    <n v="-9.5"/>
    <n v="38"/>
    <n v="33"/>
    <x v="0"/>
    <x v="12"/>
    <s v="rs"/>
    <s v="PHI"/>
    <s v="DAL"/>
    <s v=""/>
    <x v="1"/>
    <n v="-4.5"/>
    <s v=""/>
    <m/>
    <m/>
    <s v="DAL"/>
    <m/>
    <n v="0"/>
    <m/>
    <s v=""/>
  </r>
  <r>
    <n v="383"/>
    <n v="192"/>
    <s v="2012_13_NYG@WAS"/>
    <s v=""/>
    <n v="2.5"/>
    <n v="17"/>
    <n v="16"/>
    <x v="0"/>
    <x v="12"/>
    <s v="rs"/>
    <s v="WAS"/>
    <s v="WAS"/>
    <s v=""/>
    <x v="0"/>
    <n v="2"/>
    <s v=""/>
    <m/>
    <m/>
    <s v="WAS"/>
    <m/>
    <n v="1"/>
    <m/>
    <s v=""/>
  </r>
  <r>
    <n v="384"/>
    <n v="192"/>
    <s v="2012_13_NYG@WAS"/>
    <s v=""/>
    <n v="2.5"/>
    <n v="17"/>
    <n v="16"/>
    <x v="0"/>
    <x v="12"/>
    <s v="rs"/>
    <s v="WAS"/>
    <s v="WAS"/>
    <s v=""/>
    <x v="1"/>
    <n v="2.5"/>
    <s v=""/>
    <m/>
    <m/>
    <s v="WAS"/>
    <m/>
    <n v="1"/>
    <m/>
    <s v=""/>
  </r>
  <r>
    <n v="385"/>
    <n v="193"/>
    <s v="2012_14_DEN@OAK"/>
    <s v=""/>
    <n v="10.5"/>
    <n v="13"/>
    <n v="26"/>
    <x v="0"/>
    <x v="13"/>
    <s v="rs"/>
    <s v="DEN"/>
    <s v="DEN"/>
    <s v=""/>
    <x v="0"/>
    <n v="9.5"/>
    <s v=""/>
    <m/>
    <m/>
    <s v="OAK"/>
    <m/>
    <n v="0"/>
    <m/>
    <s v=""/>
  </r>
  <r>
    <n v="386"/>
    <n v="193"/>
    <s v="2012_14_DEN@OAK"/>
    <s v=""/>
    <n v="10.5"/>
    <n v="13"/>
    <n v="26"/>
    <x v="0"/>
    <x v="13"/>
    <s v="rs"/>
    <s v="DEN"/>
    <s v="DEN"/>
    <s v=""/>
    <x v="1"/>
    <n v="8.5"/>
    <s v=""/>
    <m/>
    <m/>
    <s v="OAK"/>
    <m/>
    <n v="0"/>
    <m/>
    <s v=""/>
  </r>
  <r>
    <n v="387"/>
    <n v="194"/>
    <s v="2012_14_BAL@WAS"/>
    <s v=""/>
    <n v="-0.5"/>
    <n v="31"/>
    <n v="28"/>
    <x v="0"/>
    <x v="13"/>
    <s v="rs"/>
    <s v="WAS"/>
    <s v="WAS"/>
    <s v=""/>
    <x v="0"/>
    <n v="1"/>
    <s v=""/>
    <m/>
    <m/>
    <s v="WAS"/>
    <m/>
    <n v="1"/>
    <m/>
    <s v=""/>
  </r>
  <r>
    <n v="388"/>
    <n v="194"/>
    <s v="2012_14_BAL@WAS"/>
    <s v=""/>
    <n v="-0.5"/>
    <n v="31"/>
    <n v="28"/>
    <x v="0"/>
    <x v="13"/>
    <s v="rs"/>
    <s v="WAS"/>
    <s v="WAS"/>
    <s v=""/>
    <x v="1"/>
    <n v="2.5"/>
    <s v=""/>
    <m/>
    <m/>
    <s v="WAS"/>
    <m/>
    <n v="1"/>
    <m/>
    <s v=""/>
  </r>
  <r>
    <n v="389"/>
    <n v="195"/>
    <s v="2012_14_KCY@CLE"/>
    <s v=""/>
    <n v="-5.5"/>
    <n v="30"/>
    <n v="7"/>
    <x v="0"/>
    <x v="13"/>
    <s v="rs"/>
    <s v="CLE"/>
    <s v="CLE"/>
    <s v=""/>
    <x v="0"/>
    <n v="-5.5"/>
    <s v=""/>
    <m/>
    <m/>
    <s v="KCY"/>
    <m/>
    <n v="0"/>
    <m/>
    <s v=""/>
  </r>
  <r>
    <n v="390"/>
    <n v="195"/>
    <s v="2012_14_KCY@CLE"/>
    <s v=""/>
    <n v="-5.5"/>
    <n v="30"/>
    <n v="7"/>
    <x v="0"/>
    <x v="13"/>
    <s v="rs"/>
    <s v="CLE"/>
    <s v="CLE"/>
    <s v=""/>
    <x v="1"/>
    <n v="-3.5"/>
    <s v=""/>
    <m/>
    <m/>
    <s v="KCY"/>
    <m/>
    <n v="0"/>
    <m/>
    <s v=""/>
  </r>
  <r>
    <n v="391"/>
    <n v="196"/>
    <s v="2012_14_SD@PIT"/>
    <s v=""/>
    <n v="-6.5"/>
    <n v="24"/>
    <n v="34"/>
    <x v="0"/>
    <x v="13"/>
    <s v="rs"/>
    <s v="SD"/>
    <s v="SD"/>
    <s v=""/>
    <x v="0"/>
    <n v="-6"/>
    <s v=""/>
    <m/>
    <m/>
    <s v="SD"/>
    <m/>
    <n v="1"/>
    <m/>
    <s v=""/>
  </r>
  <r>
    <n v="392"/>
    <n v="196"/>
    <s v="2012_14_SD@PIT"/>
    <s v=""/>
    <n v="-6.5"/>
    <n v="24"/>
    <n v="34"/>
    <x v="0"/>
    <x v="13"/>
    <s v="rs"/>
    <s v="SD"/>
    <s v="SD"/>
    <s v=""/>
    <x v="1"/>
    <n v="-5.5"/>
    <s v=""/>
    <m/>
    <m/>
    <s v="SD"/>
    <m/>
    <n v="1"/>
    <m/>
    <s v=""/>
  </r>
  <r>
    <n v="393"/>
    <n v="197"/>
    <s v="2012_14_TEN@IND"/>
    <s v=""/>
    <n v="-5.5"/>
    <n v="27"/>
    <n v="23"/>
    <x v="0"/>
    <x v="13"/>
    <s v="rs"/>
    <s v="TEN"/>
    <s v="IND"/>
    <s v=""/>
    <x v="0"/>
    <n v="-7"/>
    <s v=""/>
    <m/>
    <m/>
    <s v="TEN"/>
    <m/>
    <n v="1"/>
    <m/>
    <s v=""/>
  </r>
  <r>
    <n v="394"/>
    <n v="197"/>
    <s v="2012_14_TEN@IND"/>
    <s v=""/>
    <n v="-5.5"/>
    <n v="27"/>
    <n v="23"/>
    <x v="0"/>
    <x v="13"/>
    <s v="rs"/>
    <s v="TEN"/>
    <s v="IND"/>
    <s v=""/>
    <x v="1"/>
    <n v="-5.5"/>
    <s v=""/>
    <m/>
    <m/>
    <s v="TEN"/>
    <m/>
    <n v="1"/>
    <m/>
    <s v=""/>
  </r>
  <r>
    <n v="395"/>
    <n v="198"/>
    <s v="2012_14_NYJ@JAX"/>
    <s v=""/>
    <n v="2.5"/>
    <n v="10"/>
    <n v="17"/>
    <x v="0"/>
    <x v="13"/>
    <s v="rs"/>
    <s v="NYJ"/>
    <s v="NYJ"/>
    <s v=""/>
    <x v="0"/>
    <n v="2"/>
    <s v=""/>
    <m/>
    <m/>
    <s v="JAX"/>
    <m/>
    <n v="0"/>
    <m/>
    <s v=""/>
  </r>
  <r>
    <n v="396"/>
    <n v="198"/>
    <s v="2012_14_NYJ@JAX"/>
    <s v=""/>
    <n v="2.5"/>
    <n v="10"/>
    <n v="17"/>
    <x v="0"/>
    <x v="13"/>
    <s v="rs"/>
    <s v="NYJ"/>
    <s v="NYJ"/>
    <s v=""/>
    <x v="1"/>
    <n v="2"/>
    <s v=""/>
    <m/>
    <m/>
    <s v="JAX"/>
    <m/>
    <n v="0"/>
    <m/>
    <s v=""/>
  </r>
  <r>
    <n v="397"/>
    <n v="199"/>
    <s v="2012_14_CHI@MIN"/>
    <s v=""/>
    <n v="2.5"/>
    <n v="21"/>
    <n v="14"/>
    <x v="0"/>
    <x v="13"/>
    <s v="rs"/>
    <s v="MIN"/>
    <s v="MIN"/>
    <s v=""/>
    <x v="0"/>
    <n v="3"/>
    <s v=""/>
    <m/>
    <m/>
    <s v="CHI"/>
    <m/>
    <n v="0"/>
    <m/>
    <s v=""/>
  </r>
  <r>
    <n v="398"/>
    <n v="199"/>
    <s v="2012_14_CHI@MIN"/>
    <s v=""/>
    <n v="2.5"/>
    <n v="21"/>
    <n v="14"/>
    <x v="0"/>
    <x v="13"/>
    <s v="rs"/>
    <s v="MIN"/>
    <s v="MIN"/>
    <s v=""/>
    <x v="1"/>
    <n v="-1.5"/>
    <s v=""/>
    <m/>
    <m/>
    <s v="MIN"/>
    <m/>
    <n v="1"/>
    <m/>
    <s v=""/>
  </r>
  <r>
    <n v="399"/>
    <n v="200"/>
    <s v="2012_14_ATL@CAR"/>
    <s v=""/>
    <n v="3.5"/>
    <n v="30"/>
    <n v="20"/>
    <x v="0"/>
    <x v="13"/>
    <s v="rs"/>
    <s v="CAR"/>
    <s v="CAR"/>
    <s v=""/>
    <x v="0"/>
    <n v="4.5"/>
    <s v=""/>
    <m/>
    <m/>
    <s v="CAR"/>
    <m/>
    <n v="1"/>
    <m/>
    <s v=""/>
  </r>
  <r>
    <n v="400"/>
    <n v="200"/>
    <s v="2012_14_ATL@CAR"/>
    <s v=""/>
    <n v="3.5"/>
    <n v="30"/>
    <n v="20"/>
    <x v="0"/>
    <x v="13"/>
    <s v="rs"/>
    <s v="CAR"/>
    <s v="CAR"/>
    <s v=""/>
    <x v="1"/>
    <n v="4.5"/>
    <s v=""/>
    <m/>
    <m/>
    <s v="ATL"/>
    <m/>
    <n v="0"/>
    <m/>
    <s v=""/>
  </r>
  <r>
    <n v="401"/>
    <n v="201"/>
    <s v="2012_14_PHI@TBY"/>
    <s v=""/>
    <n v="-7.5"/>
    <n v="21"/>
    <n v="23"/>
    <x v="0"/>
    <x v="13"/>
    <s v="rs"/>
    <s v="PHI"/>
    <s v="PHI"/>
    <s v=""/>
    <x v="0"/>
    <n v="-7.5"/>
    <s v=""/>
    <m/>
    <m/>
    <s v="PHI"/>
    <m/>
    <n v="1"/>
    <m/>
    <s v=""/>
  </r>
  <r>
    <n v="402"/>
    <n v="201"/>
    <s v="2012_14_PHI@TBY"/>
    <s v=""/>
    <n v="-7.5"/>
    <n v="21"/>
    <n v="23"/>
    <x v="0"/>
    <x v="13"/>
    <s v="rs"/>
    <s v="PHI"/>
    <s v="PHI"/>
    <s v=""/>
    <x v="1"/>
    <n v="-6"/>
    <s v=""/>
    <m/>
    <m/>
    <s v="TBY"/>
    <m/>
    <n v="0"/>
    <m/>
    <s v=""/>
  </r>
  <r>
    <n v="403"/>
    <n v="202"/>
    <s v="2012_14_STL@BUF"/>
    <s v=""/>
    <n v="-3.5"/>
    <n v="12"/>
    <n v="15"/>
    <x v="0"/>
    <x v="13"/>
    <s v="rs"/>
    <s v="STL"/>
    <s v="STL"/>
    <s v=""/>
    <x v="0"/>
    <n v="-1"/>
    <s v=""/>
    <m/>
    <m/>
    <s v="STL"/>
    <m/>
    <n v="1"/>
    <m/>
    <s v=""/>
  </r>
  <r>
    <n v="404"/>
    <n v="202"/>
    <s v="2012_14_STL@BUF"/>
    <s v=""/>
    <n v="-3.5"/>
    <n v="12"/>
    <n v="15"/>
    <x v="0"/>
    <x v="13"/>
    <s v="rs"/>
    <s v="STL"/>
    <s v="STL"/>
    <s v=""/>
    <x v="1"/>
    <n v="-2"/>
    <s v=""/>
    <m/>
    <m/>
    <s v="STL"/>
    <m/>
    <n v="1"/>
    <m/>
    <s v=""/>
  </r>
  <r>
    <n v="405"/>
    <n v="203"/>
    <s v="2012_14_DAL@CIN"/>
    <s v=""/>
    <n v="-3.5"/>
    <n v="19"/>
    <n v="20"/>
    <x v="0"/>
    <x v="13"/>
    <s v="rs"/>
    <s v="DAL"/>
    <s v="DAL"/>
    <s v=""/>
    <x v="0"/>
    <n v="-2.5"/>
    <s v=""/>
    <m/>
    <m/>
    <s v="DAL"/>
    <m/>
    <n v="1"/>
    <m/>
    <s v=""/>
  </r>
  <r>
    <n v="406"/>
    <n v="203"/>
    <s v="2012_14_DAL@CIN"/>
    <s v=""/>
    <n v="-3.5"/>
    <n v="19"/>
    <n v="20"/>
    <x v="0"/>
    <x v="13"/>
    <s v="rs"/>
    <s v="DAL"/>
    <s v="DAL"/>
    <s v=""/>
    <x v="1"/>
    <n v="-2.5"/>
    <s v=""/>
    <m/>
    <m/>
    <s v="CIN"/>
    <m/>
    <n v="0"/>
    <m/>
    <s v=""/>
  </r>
  <r>
    <n v="407"/>
    <n v="204"/>
    <s v="2012_14_MIA@SFO"/>
    <s v=""/>
    <n v="-10.5"/>
    <n v="27"/>
    <n v="13"/>
    <x v="0"/>
    <x v="13"/>
    <s v="rs"/>
    <s v="SFO"/>
    <s v="SFO"/>
    <s v=""/>
    <x v="0"/>
    <n v="-8"/>
    <s v=""/>
    <m/>
    <m/>
    <s v="MIA"/>
    <m/>
    <n v="0"/>
    <m/>
    <s v=""/>
  </r>
  <r>
    <n v="408"/>
    <n v="204"/>
    <s v="2012_14_MIA@SFO"/>
    <s v=""/>
    <n v="-10.5"/>
    <n v="27"/>
    <n v="13"/>
    <x v="0"/>
    <x v="13"/>
    <s v="rs"/>
    <s v="SFO"/>
    <s v="SFO"/>
    <s v=""/>
    <x v="1"/>
    <n v="-7.5"/>
    <s v=""/>
    <m/>
    <m/>
    <s v="MIA"/>
    <m/>
    <n v="0"/>
    <m/>
    <s v=""/>
  </r>
  <r>
    <n v="409"/>
    <n v="205"/>
    <s v="2012_14_NOR@NYG"/>
    <s v=""/>
    <n v="-5.5"/>
    <n v="52"/>
    <n v="27"/>
    <x v="0"/>
    <x v="13"/>
    <s v="rs"/>
    <s v="NYG"/>
    <s v="NYG"/>
    <s v=""/>
    <x v="0"/>
    <n v="-5"/>
    <s v=""/>
    <m/>
    <m/>
    <s v="NYG"/>
    <m/>
    <n v="1"/>
    <m/>
    <s v=""/>
  </r>
  <r>
    <n v="410"/>
    <n v="205"/>
    <s v="2012_14_NOR@NYG"/>
    <s v=""/>
    <n v="-5.5"/>
    <n v="52"/>
    <n v="27"/>
    <x v="0"/>
    <x v="13"/>
    <s v="rs"/>
    <s v="NYG"/>
    <s v="NYG"/>
    <s v=""/>
    <x v="1"/>
    <n v="-6.5"/>
    <s v=""/>
    <m/>
    <m/>
    <s v="NYG"/>
    <m/>
    <n v="1"/>
    <m/>
    <s v=""/>
  </r>
  <r>
    <n v="411"/>
    <n v="206"/>
    <s v="2012_14_ARI@SEA"/>
    <s v=""/>
    <n v="-10.5"/>
    <n v="58"/>
    <n v="0"/>
    <x v="0"/>
    <x v="13"/>
    <s v="rs"/>
    <s v="SEA"/>
    <s v="SEA"/>
    <s v=""/>
    <x v="0"/>
    <n v="-9"/>
    <s v=""/>
    <m/>
    <m/>
    <s v="ARI"/>
    <m/>
    <n v="0"/>
    <m/>
    <s v=""/>
  </r>
  <r>
    <n v="412"/>
    <n v="206"/>
    <s v="2012_14_ARI@SEA"/>
    <s v=""/>
    <n v="-10.5"/>
    <n v="58"/>
    <n v="0"/>
    <x v="0"/>
    <x v="13"/>
    <s v="rs"/>
    <s v="SEA"/>
    <s v="SEA"/>
    <s v=""/>
    <x v="1"/>
    <n v="-7.5"/>
    <s v=""/>
    <m/>
    <m/>
    <s v="SEA"/>
    <m/>
    <n v="1"/>
    <m/>
    <s v=""/>
  </r>
  <r>
    <n v="413"/>
    <n v="207"/>
    <s v="2012_14_DET@GBY"/>
    <s v=""/>
    <n v="-6.5"/>
    <n v="27"/>
    <n v="20"/>
    <x v="0"/>
    <x v="13"/>
    <s v="rs"/>
    <s v="GBY"/>
    <s v="GBY"/>
    <s v=""/>
    <x v="0"/>
    <n v="-8"/>
    <s v=""/>
    <m/>
    <m/>
    <s v="DET"/>
    <m/>
    <n v="0"/>
    <m/>
    <s v=""/>
  </r>
  <r>
    <n v="414"/>
    <n v="207"/>
    <s v="2012_14_DET@GBY"/>
    <s v=""/>
    <n v="-6.5"/>
    <n v="27"/>
    <n v="20"/>
    <x v="0"/>
    <x v="13"/>
    <s v="rs"/>
    <s v="GBY"/>
    <s v="GBY"/>
    <s v=""/>
    <x v="1"/>
    <n v="-7.5"/>
    <s v=""/>
    <m/>
    <m/>
    <s v="DET"/>
    <m/>
    <n v="0"/>
    <m/>
    <s v=""/>
  </r>
  <r>
    <n v="415"/>
    <n v="208"/>
    <s v="2012_14_HOU@NWE"/>
    <s v=""/>
    <n v="-4.5"/>
    <n v="42"/>
    <n v="14"/>
    <x v="0"/>
    <x v="13"/>
    <s v="rs"/>
    <s v="NWE"/>
    <s v="NWE"/>
    <s v=""/>
    <x v="0"/>
    <n v="-3"/>
    <s v=""/>
    <m/>
    <m/>
    <s v="NWE"/>
    <m/>
    <n v="1"/>
    <m/>
    <s v=""/>
  </r>
  <r>
    <n v="416"/>
    <n v="208"/>
    <s v="2012_14_HOU@NWE"/>
    <s v=""/>
    <n v="-4.5"/>
    <n v="42"/>
    <n v="14"/>
    <x v="0"/>
    <x v="13"/>
    <s v="rs"/>
    <s v="NWE"/>
    <s v="NWE"/>
    <s v=""/>
    <x v="1"/>
    <n v="-3"/>
    <s v=""/>
    <m/>
    <m/>
    <s v="HOU"/>
    <m/>
    <n v="0"/>
    <m/>
    <s v=""/>
  </r>
  <r>
    <n v="417"/>
    <n v="209"/>
    <s v="2012_15_CIN@PHI"/>
    <s v=""/>
    <n v="3.5"/>
    <n v="13"/>
    <n v="34"/>
    <x v="0"/>
    <x v="14"/>
    <s v="rs"/>
    <s v="CIN"/>
    <s v="CIN"/>
    <s v=""/>
    <x v="0"/>
    <n v="2"/>
    <s v=""/>
    <m/>
    <m/>
    <s v="PHI"/>
    <m/>
    <n v="0"/>
    <m/>
    <s v=""/>
  </r>
  <r>
    <n v="418"/>
    <n v="209"/>
    <s v="2012_15_CIN@PHI"/>
    <s v=""/>
    <n v="3.5"/>
    <n v="13"/>
    <n v="34"/>
    <x v="0"/>
    <x v="14"/>
    <s v="rs"/>
    <s v="CIN"/>
    <s v="CIN"/>
    <s v=""/>
    <x v="1"/>
    <n v="2.5"/>
    <s v=""/>
    <m/>
    <m/>
    <s v="PHI"/>
    <m/>
    <n v="0"/>
    <m/>
    <s v=""/>
  </r>
  <r>
    <n v="419"/>
    <n v="210"/>
    <s v="2012_15_GBY@CHI"/>
    <s v=""/>
    <n v="2.5"/>
    <n v="13"/>
    <n v="21"/>
    <x v="0"/>
    <x v="14"/>
    <s v="rs"/>
    <s v="GBY"/>
    <s v="GBY"/>
    <s v=""/>
    <x v="0"/>
    <n v="3"/>
    <s v=""/>
    <m/>
    <m/>
    <s v="GBY"/>
    <m/>
    <n v="1"/>
    <m/>
    <s v=""/>
  </r>
  <r>
    <n v="420"/>
    <n v="210"/>
    <s v="2012_15_GBY@CHI"/>
    <s v=""/>
    <n v="2.5"/>
    <n v="13"/>
    <n v="21"/>
    <x v="0"/>
    <x v="14"/>
    <s v="rs"/>
    <s v="GBY"/>
    <s v="GBY"/>
    <s v=""/>
    <x v="1"/>
    <n v="3.5"/>
    <s v=""/>
    <m/>
    <m/>
    <s v="CHI"/>
    <m/>
    <n v="0"/>
    <m/>
    <s v=""/>
  </r>
  <r>
    <n v="421"/>
    <n v="211"/>
    <s v="2012_15_NYG@ATL"/>
    <s v=""/>
    <n v="-1.5"/>
    <n v="34"/>
    <n v="0"/>
    <x v="0"/>
    <x v="14"/>
    <s v="rs"/>
    <s v="ATL"/>
    <s v="ATL"/>
    <s v=""/>
    <x v="0"/>
    <n v="1.5"/>
    <s v=""/>
    <m/>
    <m/>
    <s v="NYG"/>
    <m/>
    <n v="0"/>
    <m/>
    <s v=""/>
  </r>
  <r>
    <n v="422"/>
    <n v="211"/>
    <s v="2012_15_NYG@ATL"/>
    <s v=""/>
    <n v="-1.5"/>
    <n v="34"/>
    <n v="0"/>
    <x v="0"/>
    <x v="14"/>
    <s v="rs"/>
    <s v="ATL"/>
    <s v="ATL"/>
    <s v=""/>
    <x v="1"/>
    <n v="3"/>
    <s v=""/>
    <m/>
    <m/>
    <s v="NYG"/>
    <m/>
    <n v="0"/>
    <m/>
    <s v=""/>
  </r>
  <r>
    <n v="423"/>
    <n v="212"/>
    <s v="2012_15_TBY@NOR"/>
    <s v=""/>
    <n v="-3.5"/>
    <n v="41"/>
    <n v="0"/>
    <x v="0"/>
    <x v="14"/>
    <s v="rs"/>
    <s v="NOR"/>
    <s v="NOR"/>
    <s v=""/>
    <x v="0"/>
    <n v="-4.5"/>
    <s v=""/>
    <m/>
    <m/>
    <s v="TBY"/>
    <m/>
    <n v="0"/>
    <m/>
    <s v=""/>
  </r>
  <r>
    <n v="424"/>
    <n v="212"/>
    <s v="2012_15_TBY@NOR"/>
    <s v=""/>
    <n v="-3.5"/>
    <n v="41"/>
    <n v="0"/>
    <x v="0"/>
    <x v="14"/>
    <s v="rs"/>
    <s v="NOR"/>
    <s v="NOR"/>
    <s v=""/>
    <x v="1"/>
    <n v="-2.5"/>
    <s v=""/>
    <m/>
    <m/>
    <s v="TBY"/>
    <m/>
    <n v="0"/>
    <m/>
    <s v=""/>
  </r>
  <r>
    <n v="425"/>
    <n v="213"/>
    <s v="2012_15_MIN@STL"/>
    <s v=""/>
    <n v="-2.5"/>
    <n v="22"/>
    <n v="36"/>
    <x v="0"/>
    <x v="14"/>
    <s v="rs"/>
    <s v="MIN"/>
    <s v="MIN"/>
    <s v=""/>
    <x v="0"/>
    <n v="-1"/>
    <s v=""/>
    <m/>
    <m/>
    <s v="STL"/>
    <m/>
    <n v="0"/>
    <m/>
    <s v=""/>
  </r>
  <r>
    <n v="426"/>
    <n v="213"/>
    <s v="2012_15_MIN@STL"/>
    <s v=""/>
    <n v="-2.5"/>
    <n v="22"/>
    <n v="36"/>
    <x v="0"/>
    <x v="14"/>
    <s v="rs"/>
    <s v="MIN"/>
    <s v="MIN"/>
    <s v=""/>
    <x v="1"/>
    <n v="0"/>
    <s v=""/>
    <m/>
    <m/>
    <s v="STL"/>
    <m/>
    <n v="0"/>
    <m/>
    <s v=""/>
  </r>
  <r>
    <n v="427"/>
    <n v="214"/>
    <s v="2012_15_WAS@CLE"/>
    <s v=""/>
    <n v="-1.5"/>
    <n v="21"/>
    <n v="38"/>
    <x v="0"/>
    <x v="14"/>
    <s v="rs"/>
    <s v="WAS"/>
    <s v="WAS"/>
    <s v=""/>
    <x v="0"/>
    <n v="3.5"/>
    <s v=""/>
    <m/>
    <m/>
    <s v="WAS"/>
    <m/>
    <n v="1"/>
    <m/>
    <s v=""/>
  </r>
  <r>
    <n v="428"/>
    <n v="214"/>
    <s v="2012_15_WAS@CLE"/>
    <s v=""/>
    <n v="-1.5"/>
    <n v="21"/>
    <n v="38"/>
    <x v="0"/>
    <x v="14"/>
    <s v="rs"/>
    <s v="WAS"/>
    <s v="WAS"/>
    <s v=""/>
    <x v="1"/>
    <n v="1.5"/>
    <s v=""/>
    <m/>
    <m/>
    <s v="CLE"/>
    <m/>
    <n v="0"/>
    <m/>
    <s v=""/>
  </r>
  <r>
    <n v="429"/>
    <n v="215"/>
    <s v="2012_15_JAX@MIA"/>
    <s v=""/>
    <n v="-7.5"/>
    <n v="24"/>
    <n v="3"/>
    <x v="0"/>
    <x v="14"/>
    <s v="rs"/>
    <s v="MIA"/>
    <s v="MIA"/>
    <s v=""/>
    <x v="0"/>
    <n v="-6"/>
    <s v=""/>
    <m/>
    <m/>
    <s v="JAX"/>
    <m/>
    <n v="0"/>
    <m/>
    <s v=""/>
  </r>
  <r>
    <n v="430"/>
    <n v="215"/>
    <s v="2012_15_JAX@MIA"/>
    <s v=""/>
    <n v="-7.5"/>
    <n v="24"/>
    <n v="3"/>
    <x v="0"/>
    <x v="14"/>
    <s v="rs"/>
    <s v="MIA"/>
    <s v="MIA"/>
    <s v=""/>
    <x v="1"/>
    <n v="-5.5"/>
    <s v=""/>
    <m/>
    <m/>
    <s v="JAX"/>
    <m/>
    <n v="0"/>
    <m/>
    <s v=""/>
  </r>
  <r>
    <n v="431"/>
    <n v="216"/>
    <s v="2012_15_DEN@BAL"/>
    <s v=""/>
    <n v="2.5"/>
    <n v="17"/>
    <n v="34"/>
    <x v="0"/>
    <x v="14"/>
    <s v="rs"/>
    <s v="DEN"/>
    <s v="DEN"/>
    <s v=""/>
    <x v="0"/>
    <n v="2.5"/>
    <s v=""/>
    <m/>
    <m/>
    <s v="DEN"/>
    <m/>
    <n v="1"/>
    <m/>
    <s v=""/>
  </r>
  <r>
    <n v="432"/>
    <n v="216"/>
    <s v="2012_15_DEN@BAL"/>
    <s v=""/>
    <n v="2.5"/>
    <n v="17"/>
    <n v="34"/>
    <x v="0"/>
    <x v="14"/>
    <s v="rs"/>
    <s v="DEN"/>
    <s v="DEN"/>
    <s v=""/>
    <x v="1"/>
    <n v="3"/>
    <s v=""/>
    <m/>
    <m/>
    <s v="BAL"/>
    <m/>
    <n v="0"/>
    <m/>
    <s v=""/>
  </r>
  <r>
    <n v="433"/>
    <n v="217"/>
    <s v="2012_15_IND@HOU"/>
    <s v=""/>
    <n v="-7.5"/>
    <n v="29"/>
    <n v="17"/>
    <x v="0"/>
    <x v="14"/>
    <s v="rs"/>
    <s v="HOU"/>
    <s v="HOU"/>
    <s v=""/>
    <x v="0"/>
    <n v="-7.5"/>
    <s v=""/>
    <m/>
    <m/>
    <s v="IND"/>
    <m/>
    <n v="0"/>
    <m/>
    <s v=""/>
  </r>
  <r>
    <n v="434"/>
    <n v="217"/>
    <s v="2012_15_IND@HOU"/>
    <s v=""/>
    <n v="-7.5"/>
    <n v="29"/>
    <n v="17"/>
    <x v="0"/>
    <x v="14"/>
    <s v="rs"/>
    <s v="HOU"/>
    <s v="HOU"/>
    <s v=""/>
    <x v="1"/>
    <n v="-7.5"/>
    <s v=""/>
    <m/>
    <m/>
    <s v="IND"/>
    <m/>
    <n v="0"/>
    <m/>
    <s v=""/>
  </r>
  <r>
    <n v="435"/>
    <n v="218"/>
    <s v="2012_15_DET@ARI"/>
    <s v=""/>
    <n v="5.5"/>
    <n v="38"/>
    <n v="10"/>
    <x v="0"/>
    <x v="14"/>
    <s v="rs"/>
    <s v="ARI"/>
    <s v="ARI"/>
    <s v=""/>
    <x v="0"/>
    <n v="5.5"/>
    <s v=""/>
    <m/>
    <m/>
    <s v="ARI"/>
    <m/>
    <n v="1"/>
    <m/>
    <s v=""/>
  </r>
  <r>
    <n v="436"/>
    <n v="218"/>
    <s v="2012_15_DET@ARI"/>
    <s v=""/>
    <n v="5.5"/>
    <n v="38"/>
    <n v="10"/>
    <x v="0"/>
    <x v="14"/>
    <s v="rs"/>
    <s v="ARI"/>
    <s v="ARI"/>
    <s v=""/>
    <x v="1"/>
    <n v="6"/>
    <s v=""/>
    <m/>
    <m/>
    <s v="DET"/>
    <m/>
    <n v="0"/>
    <m/>
    <s v=""/>
  </r>
  <r>
    <n v="437"/>
    <n v="219"/>
    <s v="2012_15_CAR@SD"/>
    <s v=""/>
    <n v="-2.5"/>
    <n v="7"/>
    <n v="31"/>
    <x v="0"/>
    <x v="14"/>
    <s v="rs"/>
    <s v="CAR"/>
    <s v="CAR"/>
    <s v=""/>
    <x v="0"/>
    <n v="-4"/>
    <s v=""/>
    <m/>
    <m/>
    <s v="CAR"/>
    <m/>
    <n v="1"/>
    <m/>
    <s v=""/>
  </r>
  <r>
    <n v="438"/>
    <n v="219"/>
    <s v="2012_15_CAR@SD"/>
    <s v=""/>
    <n v="-2.5"/>
    <n v="7"/>
    <n v="31"/>
    <x v="0"/>
    <x v="14"/>
    <s v="rs"/>
    <s v="CAR"/>
    <s v="CAR"/>
    <s v=""/>
    <x v="1"/>
    <n v="-3.5"/>
    <s v=""/>
    <m/>
    <m/>
    <s v="CAR"/>
    <m/>
    <n v="1"/>
    <m/>
    <s v=""/>
  </r>
  <r>
    <n v="439"/>
    <n v="220"/>
    <s v="2012_15_SEA@BUF"/>
    <s v=""/>
    <n v="5.5"/>
    <n v="17"/>
    <n v="50"/>
    <x v="0"/>
    <x v="14"/>
    <s v="rs"/>
    <s v="SEA"/>
    <s v="SEA"/>
    <s v=""/>
    <x v="0"/>
    <n v="3.5"/>
    <s v=""/>
    <m/>
    <m/>
    <s v="SEA"/>
    <m/>
    <n v="1"/>
    <m/>
    <s v=""/>
  </r>
  <r>
    <n v="440"/>
    <n v="220"/>
    <s v="2012_15_SEA@BUF"/>
    <s v=""/>
    <n v="5.5"/>
    <n v="17"/>
    <n v="50"/>
    <x v="0"/>
    <x v="14"/>
    <s v="rs"/>
    <s v="SEA"/>
    <s v="SEA"/>
    <s v=""/>
    <x v="1"/>
    <n v="1.5"/>
    <s v=""/>
    <m/>
    <m/>
    <s v="SEA"/>
    <m/>
    <n v="1"/>
    <m/>
    <s v=""/>
  </r>
  <r>
    <n v="441"/>
    <n v="221"/>
    <s v="2012_15_PIT@DAL"/>
    <s v=""/>
    <n v="1.5"/>
    <n v="27"/>
    <n v="24"/>
    <x v="0"/>
    <x v="14"/>
    <s v="rs"/>
    <s v="DAL"/>
    <s v="DAL"/>
    <s v=""/>
    <x v="0"/>
    <n v="-5"/>
    <s v=""/>
    <m/>
    <m/>
    <s v="DAL"/>
    <m/>
    <n v="1"/>
    <m/>
    <s v=""/>
  </r>
  <r>
    <n v="442"/>
    <n v="221"/>
    <s v="2012_15_PIT@DAL"/>
    <s v=""/>
    <n v="1.5"/>
    <n v="27"/>
    <n v="24"/>
    <x v="0"/>
    <x v="14"/>
    <s v="rs"/>
    <s v="DAL"/>
    <s v="DAL"/>
    <s v=""/>
    <x v="1"/>
    <n v="-3"/>
    <s v=""/>
    <m/>
    <m/>
    <s v="DAL"/>
    <m/>
    <n v="1"/>
    <m/>
    <s v=""/>
  </r>
  <r>
    <n v="443"/>
    <n v="222"/>
    <s v="2012_15_KCY@OAK"/>
    <s v=""/>
    <n v="-2.5"/>
    <n v="15"/>
    <n v="0"/>
    <x v="0"/>
    <x v="14"/>
    <s v="rs"/>
    <s v="OAK"/>
    <s v="OAK"/>
    <s v=""/>
    <x v="0"/>
    <n v="-3.5"/>
    <s v=""/>
    <m/>
    <m/>
    <s v="KCY"/>
    <m/>
    <n v="0"/>
    <m/>
    <s v=""/>
  </r>
  <r>
    <n v="444"/>
    <n v="222"/>
    <s v="2012_15_KCY@OAK"/>
    <s v=""/>
    <n v="-2.5"/>
    <n v="15"/>
    <n v="0"/>
    <x v="0"/>
    <x v="14"/>
    <s v="rs"/>
    <s v="OAK"/>
    <s v="OAK"/>
    <s v=""/>
    <x v="1"/>
    <n v="-3.5"/>
    <s v=""/>
    <m/>
    <m/>
    <s v="KCY"/>
    <m/>
    <n v="0"/>
    <m/>
    <s v=""/>
  </r>
  <r>
    <n v="445"/>
    <n v="223"/>
    <s v="2012_15_SFO@NWE"/>
    <s v=""/>
    <n v="-5.5"/>
    <n v="34"/>
    <n v="41"/>
    <x v="0"/>
    <x v="14"/>
    <s v="rs"/>
    <s v="SFO"/>
    <s v="SFO"/>
    <s v=""/>
    <x v="0"/>
    <n v="-4.5"/>
    <s v=""/>
    <m/>
    <m/>
    <s v="NWE"/>
    <m/>
    <n v="0"/>
    <m/>
    <s v=""/>
  </r>
  <r>
    <n v="446"/>
    <n v="223"/>
    <s v="2012_15_SFO@NWE"/>
    <s v=""/>
    <n v="-5.5"/>
    <n v="34"/>
    <n v="41"/>
    <x v="0"/>
    <x v="14"/>
    <s v="rs"/>
    <s v="SFO"/>
    <s v="SFO"/>
    <s v=""/>
    <x v="1"/>
    <n v="-6"/>
    <s v=""/>
    <m/>
    <m/>
    <s v="SFO"/>
    <m/>
    <n v="1"/>
    <m/>
    <s v=""/>
  </r>
  <r>
    <n v="447"/>
    <n v="224"/>
    <s v="2012_15_NYJ@TEN"/>
    <s v=""/>
    <n v="-1.5"/>
    <n v="14"/>
    <n v="10"/>
    <x v="0"/>
    <x v="14"/>
    <s v="rs"/>
    <s v="TEN"/>
    <s v="TEN"/>
    <s v=""/>
    <x v="0"/>
    <n v="-1.5"/>
    <s v=""/>
    <m/>
    <m/>
    <s v="TEN"/>
    <m/>
    <n v="1"/>
    <m/>
    <s v=""/>
  </r>
  <r>
    <n v="448"/>
    <n v="224"/>
    <s v="2012_15_NYJ@TEN"/>
    <s v=""/>
    <n v="-1.5"/>
    <n v="14"/>
    <n v="10"/>
    <x v="0"/>
    <x v="14"/>
    <s v="rs"/>
    <s v="TEN"/>
    <s v="TEN"/>
    <s v=""/>
    <x v="1"/>
    <n v="-3"/>
    <s v=""/>
    <m/>
    <m/>
    <s v="TEN"/>
    <m/>
    <n v="1"/>
    <m/>
    <s v=""/>
  </r>
  <r>
    <n v="449"/>
    <n v="225"/>
    <s v="2012_16_ATL@DET"/>
    <s v=""/>
    <n v="3.5"/>
    <n v="18"/>
    <n v="31"/>
    <x v="0"/>
    <x v="15"/>
    <s v="rs"/>
    <s v="ATL"/>
    <s v="ATL"/>
    <s v=""/>
    <x v="0"/>
    <n v="3"/>
    <s v=""/>
    <m/>
    <m/>
    <s v="ATL"/>
    <m/>
    <n v="1"/>
    <m/>
    <s v=""/>
  </r>
  <r>
    <n v="450"/>
    <n v="225"/>
    <s v="2012_16_ATL@DET"/>
    <s v=""/>
    <n v="3.5"/>
    <n v="18"/>
    <n v="31"/>
    <x v="0"/>
    <x v="15"/>
    <s v="rs"/>
    <s v="ATL"/>
    <s v="ATL"/>
    <s v=""/>
    <x v="1"/>
    <n v="4.5"/>
    <s v=""/>
    <m/>
    <m/>
    <s v="ATL"/>
    <m/>
    <n v="1"/>
    <m/>
    <s v=""/>
  </r>
  <r>
    <n v="451"/>
    <n v="226"/>
    <s v="2012_16_TEN@GBY"/>
    <s v=""/>
    <n v="-12.5"/>
    <n v="55"/>
    <n v="7"/>
    <x v="0"/>
    <x v="15"/>
    <s v="rs"/>
    <s v="GBY"/>
    <s v="GBY"/>
    <s v=""/>
    <x v="0"/>
    <n v="-9.5"/>
    <s v=""/>
    <m/>
    <m/>
    <s v="TEN"/>
    <m/>
    <n v="0"/>
    <m/>
    <s v=""/>
  </r>
  <r>
    <n v="452"/>
    <n v="226"/>
    <s v="2012_16_TEN@GBY"/>
    <s v=""/>
    <n v="-12.5"/>
    <n v="55"/>
    <n v="7"/>
    <x v="0"/>
    <x v="15"/>
    <s v="rs"/>
    <s v="GBY"/>
    <s v="GBY"/>
    <s v=""/>
    <x v="1"/>
    <n v="-10"/>
    <s v=""/>
    <m/>
    <m/>
    <s v="GBY"/>
    <m/>
    <n v="1"/>
    <m/>
    <s v=""/>
  </r>
  <r>
    <n v="453"/>
    <n v="227"/>
    <s v="2012_16_OAK@CAR"/>
    <s v=""/>
    <n v="-8.5"/>
    <n v="17"/>
    <n v="6"/>
    <x v="0"/>
    <x v="15"/>
    <s v="rs"/>
    <s v="CAR"/>
    <s v="CAR"/>
    <s v=""/>
    <x v="0"/>
    <n v="-6.5"/>
    <s v=""/>
    <m/>
    <m/>
    <s v="CAR"/>
    <m/>
    <n v="1"/>
    <m/>
    <s v=""/>
  </r>
  <r>
    <n v="454"/>
    <n v="227"/>
    <s v="2012_16_OAK@CAR"/>
    <s v=""/>
    <n v="-8.5"/>
    <n v="17"/>
    <n v="6"/>
    <x v="0"/>
    <x v="15"/>
    <s v="rs"/>
    <s v="CAR"/>
    <s v="CAR"/>
    <s v=""/>
    <x v="1"/>
    <n v="-6.5"/>
    <s v=""/>
    <m/>
    <m/>
    <s v="CAR"/>
    <m/>
    <n v="1"/>
    <m/>
    <s v=""/>
  </r>
  <r>
    <n v="455"/>
    <n v="228"/>
    <s v="2012_16_BUF@MIA"/>
    <s v=""/>
    <n v="-4.5"/>
    <n v="24"/>
    <n v="10"/>
    <x v="0"/>
    <x v="15"/>
    <s v="rs"/>
    <s v="MIA"/>
    <s v="MIA"/>
    <s v=""/>
    <x v="0"/>
    <n v="-4.5"/>
    <s v=""/>
    <m/>
    <m/>
    <s v="MIA"/>
    <m/>
    <n v="1"/>
    <m/>
    <s v=""/>
  </r>
  <r>
    <n v="456"/>
    <n v="228"/>
    <s v="2012_16_BUF@MIA"/>
    <s v=""/>
    <n v="-4.5"/>
    <n v="24"/>
    <n v="10"/>
    <x v="0"/>
    <x v="15"/>
    <s v="rs"/>
    <s v="MIA"/>
    <s v="MIA"/>
    <s v=""/>
    <x v="1"/>
    <n v="-5.5"/>
    <s v=""/>
    <m/>
    <m/>
    <s v="MIA"/>
    <m/>
    <n v="1"/>
    <m/>
    <s v=""/>
  </r>
  <r>
    <n v="457"/>
    <n v="229"/>
    <s v="2012_16_CIN@PIT"/>
    <s v=""/>
    <n v="-4.5"/>
    <n v="10"/>
    <n v="13"/>
    <x v="0"/>
    <x v="15"/>
    <s v="rs"/>
    <s v="CIN"/>
    <s v="CIN"/>
    <s v=""/>
    <x v="0"/>
    <n v="-4.5"/>
    <s v=""/>
    <m/>
    <m/>
    <s v="CIN"/>
    <m/>
    <n v="1"/>
    <m/>
    <s v=""/>
  </r>
  <r>
    <n v="458"/>
    <n v="229"/>
    <s v="2012_16_CIN@PIT"/>
    <s v=""/>
    <n v="-4.5"/>
    <n v="10"/>
    <n v="13"/>
    <x v="0"/>
    <x v="15"/>
    <s v="rs"/>
    <s v="CIN"/>
    <s v="CIN"/>
    <s v=""/>
    <x v="1"/>
    <n v="-3"/>
    <s v=""/>
    <m/>
    <m/>
    <s v="CIN"/>
    <m/>
    <n v="1"/>
    <m/>
    <s v=""/>
  </r>
  <r>
    <n v="459"/>
    <n v="230"/>
    <s v="2012_16_NWE@JAX"/>
    <s v=""/>
    <n v="14.5"/>
    <n v="16"/>
    <n v="23"/>
    <x v="0"/>
    <x v="15"/>
    <s v="rs"/>
    <s v="JAX"/>
    <s v="NWE"/>
    <s v=""/>
    <x v="0"/>
    <n v="7.5"/>
    <s v=""/>
    <m/>
    <m/>
    <s v="NWE"/>
    <m/>
    <n v="0"/>
    <m/>
    <s v=""/>
  </r>
  <r>
    <n v="460"/>
    <n v="230"/>
    <s v="2012_16_NWE@JAX"/>
    <s v=""/>
    <n v="14.5"/>
    <n v="16"/>
    <n v="23"/>
    <x v="0"/>
    <x v="15"/>
    <s v="rs"/>
    <s v="JAX"/>
    <s v="NWE"/>
    <s v=""/>
    <x v="1"/>
    <n v="7"/>
    <s v=""/>
    <m/>
    <m/>
    <s v="JAX"/>
    <m/>
    <n v="1"/>
    <m/>
    <s v=""/>
  </r>
  <r>
    <n v="461"/>
    <n v="231"/>
    <s v="2012_16_IND@KCY"/>
    <s v=""/>
    <n v="6.5"/>
    <n v="13"/>
    <n v="20"/>
    <x v="0"/>
    <x v="15"/>
    <s v="rs"/>
    <s v="IND"/>
    <s v="IND"/>
    <s v=""/>
    <x v="0"/>
    <n v="3"/>
    <s v=""/>
    <m/>
    <m/>
    <s v="KCY"/>
    <m/>
    <n v="0"/>
    <m/>
    <s v=""/>
  </r>
  <r>
    <n v="462"/>
    <n v="231"/>
    <s v="2012_16_IND@KCY"/>
    <s v=""/>
    <n v="6.5"/>
    <n v="13"/>
    <n v="20"/>
    <x v="0"/>
    <x v="15"/>
    <s v="rs"/>
    <s v="IND"/>
    <s v="IND"/>
    <s v=""/>
    <x v="1"/>
    <n v="2.5"/>
    <s v=""/>
    <m/>
    <m/>
    <s v="KCY"/>
    <m/>
    <n v="0"/>
    <m/>
    <s v=""/>
  </r>
  <r>
    <n v="463"/>
    <n v="232"/>
    <s v="2012_16_NOR@DAL"/>
    <s v=""/>
    <n v="-3.5"/>
    <n v="31"/>
    <n v="34"/>
    <x v="0"/>
    <x v="15"/>
    <s v="rs"/>
    <s v="NOR"/>
    <s v="NOR"/>
    <s v=""/>
    <x v="0"/>
    <n v="-4"/>
    <s v=""/>
    <m/>
    <m/>
    <s v="DAL"/>
    <m/>
    <n v="0"/>
    <m/>
    <s v=""/>
  </r>
  <r>
    <n v="464"/>
    <n v="232"/>
    <s v="2012_16_NOR@DAL"/>
    <s v=""/>
    <n v="-3.5"/>
    <n v="31"/>
    <n v="34"/>
    <x v="0"/>
    <x v="15"/>
    <s v="rs"/>
    <s v="NOR"/>
    <s v="NOR"/>
    <s v=""/>
    <x v="1"/>
    <n v="-3"/>
    <s v=""/>
    <m/>
    <m/>
    <s v="NOR"/>
    <m/>
    <n v="1"/>
    <m/>
    <s v=""/>
  </r>
  <r>
    <n v="465"/>
    <n v="233"/>
    <s v="2012_16_WAS@PHI"/>
    <s v=""/>
    <n v="4.5"/>
    <n v="20"/>
    <n v="27"/>
    <x v="0"/>
    <x v="15"/>
    <s v="rs"/>
    <s v="WAS"/>
    <s v="WAS"/>
    <s v=""/>
    <x v="0"/>
    <n v="2"/>
    <s v=""/>
    <m/>
    <m/>
    <s v="WAS"/>
    <m/>
    <n v="1"/>
    <m/>
    <s v=""/>
  </r>
  <r>
    <n v="466"/>
    <n v="233"/>
    <s v="2012_16_WAS@PHI"/>
    <s v=""/>
    <n v="4.5"/>
    <n v="20"/>
    <n v="27"/>
    <x v="0"/>
    <x v="15"/>
    <s v="rs"/>
    <s v="WAS"/>
    <s v="WAS"/>
    <s v=""/>
    <x v="1"/>
    <n v="2"/>
    <s v=""/>
    <m/>
    <m/>
    <s v="WAS"/>
    <m/>
    <n v="1"/>
    <m/>
    <s v=""/>
  </r>
  <r>
    <n v="467"/>
    <n v="234"/>
    <s v="2012_16_STL@TBY"/>
    <s v=""/>
    <n v="-3.5"/>
    <n v="13"/>
    <n v="28"/>
    <x v="0"/>
    <x v="15"/>
    <s v="rs"/>
    <s v="STL"/>
    <s v="STL"/>
    <s v=""/>
    <x v="0"/>
    <n v="-3.5"/>
    <s v=""/>
    <m/>
    <m/>
    <s v="TBY"/>
    <m/>
    <n v="0"/>
    <m/>
    <s v=""/>
  </r>
  <r>
    <n v="468"/>
    <n v="234"/>
    <s v="2012_16_STL@TBY"/>
    <s v=""/>
    <n v="-3.5"/>
    <n v="13"/>
    <n v="28"/>
    <x v="0"/>
    <x v="15"/>
    <s v="rs"/>
    <s v="STL"/>
    <s v="STL"/>
    <s v=""/>
    <x v="1"/>
    <n v="-3"/>
    <s v=""/>
    <m/>
    <m/>
    <s v="STL"/>
    <m/>
    <n v="1"/>
    <m/>
    <s v=""/>
  </r>
  <r>
    <n v="469"/>
    <n v="235"/>
    <s v="2012_16_MIN@HOU"/>
    <s v=""/>
    <n v="-7.5"/>
    <n v="6"/>
    <n v="23"/>
    <x v="0"/>
    <x v="15"/>
    <s v="rs"/>
    <s v="MIN"/>
    <s v="MIN"/>
    <s v=""/>
    <x v="0"/>
    <n v="-7.5"/>
    <s v=""/>
    <m/>
    <m/>
    <s v="HOU"/>
    <m/>
    <n v="0"/>
    <m/>
    <s v=""/>
  </r>
  <r>
    <n v="470"/>
    <n v="235"/>
    <s v="2012_16_MIN@HOU"/>
    <s v=""/>
    <n v="-7.5"/>
    <n v="6"/>
    <n v="23"/>
    <x v="0"/>
    <x v="15"/>
    <s v="rs"/>
    <s v="MIN"/>
    <s v="MIN"/>
    <s v=""/>
    <x v="1"/>
    <n v="-7.5"/>
    <s v=""/>
    <m/>
    <m/>
    <s v="HOU"/>
    <m/>
    <n v="0"/>
    <m/>
    <s v=""/>
  </r>
  <r>
    <n v="471"/>
    <n v="236"/>
    <s v="2012_16_SD@NYJ"/>
    <s v=""/>
    <n v="-2.5"/>
    <n v="17"/>
    <n v="27"/>
    <x v="0"/>
    <x v="15"/>
    <s v="rs"/>
    <s v="SD"/>
    <s v="SD"/>
    <s v=""/>
    <x v="0"/>
    <n v="-4"/>
    <s v=""/>
    <m/>
    <m/>
    <s v="SD"/>
    <m/>
    <n v="1"/>
    <m/>
    <s v=""/>
  </r>
  <r>
    <n v="472"/>
    <n v="236"/>
    <s v="2012_16_SD@NYJ"/>
    <s v=""/>
    <n v="-2.5"/>
    <n v="17"/>
    <n v="27"/>
    <x v="0"/>
    <x v="15"/>
    <s v="rs"/>
    <s v="SD"/>
    <s v="SD"/>
    <s v=""/>
    <x v="1"/>
    <n v="-3"/>
    <s v=""/>
    <m/>
    <m/>
    <s v="NYJ"/>
    <m/>
    <n v="0"/>
    <m/>
    <s v=""/>
  </r>
  <r>
    <n v="473"/>
    <n v="237"/>
    <s v="2012_16_CLE@DEN"/>
    <s v=""/>
    <n v="-13.5"/>
    <n v="34"/>
    <n v="12"/>
    <x v="0"/>
    <x v="15"/>
    <s v="rs"/>
    <s v="DEN"/>
    <s v="DEN"/>
    <s v=""/>
    <x v="0"/>
    <n v="-11"/>
    <s v=""/>
    <m/>
    <m/>
    <s v="DEN"/>
    <m/>
    <n v="1"/>
    <m/>
    <s v=""/>
  </r>
  <r>
    <n v="474"/>
    <n v="237"/>
    <s v="2012_16_CLE@DEN"/>
    <s v=""/>
    <n v="-13.5"/>
    <n v="34"/>
    <n v="12"/>
    <x v="0"/>
    <x v="15"/>
    <s v="rs"/>
    <s v="DEN"/>
    <s v="DEN"/>
    <s v=""/>
    <x v="1"/>
    <n v="-10.5"/>
    <s v=""/>
    <m/>
    <m/>
    <s v="DEN"/>
    <m/>
    <n v="1"/>
    <m/>
    <s v=""/>
  </r>
  <r>
    <n v="475"/>
    <n v="238"/>
    <s v="2012_16_CHI@ARI"/>
    <s v=""/>
    <n v="5.5"/>
    <n v="13"/>
    <n v="28"/>
    <x v="0"/>
    <x v="15"/>
    <s v="rs"/>
    <s v="CHI"/>
    <s v="CHI"/>
    <s v=""/>
    <x v="0"/>
    <n v="4.5"/>
    <s v=""/>
    <m/>
    <m/>
    <s v="CHI"/>
    <m/>
    <n v="1"/>
    <m/>
    <s v=""/>
  </r>
  <r>
    <n v="476"/>
    <n v="238"/>
    <s v="2012_16_CHI@ARI"/>
    <s v=""/>
    <n v="5.5"/>
    <n v="13"/>
    <n v="28"/>
    <x v="0"/>
    <x v="15"/>
    <s v="rs"/>
    <s v="CHI"/>
    <s v="CHI"/>
    <s v=""/>
    <x v="1"/>
    <n v="3"/>
    <s v=""/>
    <m/>
    <m/>
    <s v="ARI"/>
    <m/>
    <n v="0"/>
    <m/>
    <s v=""/>
  </r>
  <r>
    <n v="477"/>
    <n v="239"/>
    <s v="2012_16_NYG@BAL"/>
    <s v=""/>
    <n v="2.5"/>
    <n v="33"/>
    <n v="14"/>
    <x v="0"/>
    <x v="15"/>
    <s v="rs"/>
    <s v="BAL"/>
    <s v="BAL"/>
    <s v=""/>
    <x v="0"/>
    <n v="1"/>
    <s v=""/>
    <m/>
    <m/>
    <s v="NYG"/>
    <m/>
    <n v="0"/>
    <m/>
    <s v=""/>
  </r>
  <r>
    <n v="478"/>
    <n v="239"/>
    <s v="2012_16_NYG@BAL"/>
    <s v=""/>
    <n v="2.5"/>
    <n v="33"/>
    <n v="14"/>
    <x v="0"/>
    <x v="15"/>
    <s v="rs"/>
    <s v="BAL"/>
    <s v="BAL"/>
    <s v=""/>
    <x v="1"/>
    <n v="-2.5"/>
    <s v=""/>
    <m/>
    <m/>
    <s v="NYG"/>
    <m/>
    <n v="0"/>
    <m/>
    <s v=""/>
  </r>
  <r>
    <n v="479"/>
    <n v="240"/>
    <s v="2012_16_SFO@SEA"/>
    <s v=""/>
    <n v="1.5"/>
    <n v="42"/>
    <n v="13"/>
    <x v="0"/>
    <x v="15"/>
    <s v="rs"/>
    <s v="SEA"/>
    <s v="SEA"/>
    <s v=""/>
    <x v="0"/>
    <n v="-1"/>
    <s v=""/>
    <m/>
    <m/>
    <s v="SEA"/>
    <m/>
    <n v="1"/>
    <m/>
    <s v=""/>
  </r>
  <r>
    <n v="480"/>
    <n v="240"/>
    <s v="2012_16_SFO@SEA"/>
    <s v=""/>
    <n v="1.5"/>
    <n v="42"/>
    <n v="13"/>
    <x v="0"/>
    <x v="15"/>
    <s v="rs"/>
    <s v="SEA"/>
    <s v="SEA"/>
    <s v=""/>
    <x v="1"/>
    <n v="-2.5"/>
    <s v=""/>
    <m/>
    <m/>
    <s v="SEA"/>
    <m/>
    <n v="1"/>
    <m/>
    <s v=""/>
  </r>
  <r>
    <n v="481"/>
    <n v="241"/>
    <s v="2012_17_NYJ@BUF"/>
    <s v=""/>
    <n v="-3.5"/>
    <n v="28"/>
    <n v="9"/>
    <x v="0"/>
    <x v="16"/>
    <s v="rs"/>
    <s v="BUF"/>
    <s v="BUF"/>
    <s v=""/>
    <x v="0"/>
    <n v="-3"/>
    <s v=""/>
    <m/>
    <m/>
    <s v="NYJ"/>
    <m/>
    <n v="0"/>
    <m/>
    <s v=""/>
  </r>
  <r>
    <n v="482"/>
    <n v="241"/>
    <s v="2012_17_NYJ@BUF"/>
    <s v=""/>
    <n v="-3.5"/>
    <n v="28"/>
    <n v="9"/>
    <x v="0"/>
    <x v="16"/>
    <s v="rs"/>
    <s v="BUF"/>
    <s v="BUF"/>
    <s v=""/>
    <x v="1"/>
    <n v="-3.5"/>
    <s v=""/>
    <m/>
    <m/>
    <s v="NYJ"/>
    <m/>
    <n v="0"/>
    <m/>
    <s v=""/>
  </r>
  <r>
    <n v="483"/>
    <n v="242"/>
    <s v="2012_17_MIA@NWE"/>
    <s v=""/>
    <n v="-10.5"/>
    <n v="28"/>
    <n v="0"/>
    <x v="0"/>
    <x v="16"/>
    <s v="rs"/>
    <s v="NWE"/>
    <s v="NWE"/>
    <s v=""/>
    <x v="0"/>
    <n v="-11"/>
    <s v=""/>
    <m/>
    <m/>
    <s v="MIA"/>
    <m/>
    <n v="0"/>
    <m/>
    <s v=""/>
  </r>
  <r>
    <n v="484"/>
    <n v="242"/>
    <s v="2012_17_MIA@NWE"/>
    <s v=""/>
    <n v="-10.5"/>
    <n v="28"/>
    <n v="0"/>
    <x v="0"/>
    <x v="16"/>
    <s v="rs"/>
    <s v="NWE"/>
    <s v="NWE"/>
    <s v=""/>
    <x v="1"/>
    <n v="-8.5"/>
    <s v=""/>
    <m/>
    <m/>
    <s v="MIA"/>
    <m/>
    <n v="0"/>
    <m/>
    <s v=""/>
  </r>
  <r>
    <n v="485"/>
    <n v="243"/>
    <s v="2012_17_BAL@CIN"/>
    <s v=""/>
    <n v="-2.5"/>
    <n v="23"/>
    <n v="17"/>
    <x v="0"/>
    <x v="16"/>
    <s v="rs"/>
    <s v="CIN"/>
    <s v="CIN"/>
    <s v=""/>
    <x v="0"/>
    <n v="-1.5"/>
    <s v=""/>
    <m/>
    <m/>
    <s v="CIN"/>
    <m/>
    <n v="1"/>
    <m/>
    <s v=""/>
  </r>
  <r>
    <n v="486"/>
    <n v="243"/>
    <s v="2012_17_BAL@CIN"/>
    <s v=""/>
    <n v="-2.5"/>
    <n v="23"/>
    <n v="17"/>
    <x v="0"/>
    <x v="16"/>
    <s v="rs"/>
    <s v="CIN"/>
    <s v="CIN"/>
    <s v=""/>
    <x v="1"/>
    <n v="2"/>
    <s v=""/>
    <m/>
    <m/>
    <s v="CIN"/>
    <m/>
    <n v="1"/>
    <m/>
    <s v=""/>
  </r>
  <r>
    <n v="487"/>
    <n v="244"/>
    <s v="2012_17_CLE@PIT"/>
    <s v=""/>
    <n v="-6.5"/>
    <n v="24"/>
    <n v="10"/>
    <x v="0"/>
    <x v="16"/>
    <s v="rs"/>
    <s v="PIT"/>
    <s v="PIT"/>
    <s v=""/>
    <x v="0"/>
    <n v="-7"/>
    <s v=""/>
    <m/>
    <m/>
    <s v="PIT"/>
    <m/>
    <n v="1"/>
    <m/>
    <s v=""/>
  </r>
  <r>
    <n v="488"/>
    <n v="244"/>
    <s v="2012_17_CLE@PIT"/>
    <s v=""/>
    <n v="-6.5"/>
    <n v="24"/>
    <n v="10"/>
    <x v="0"/>
    <x v="16"/>
    <s v="rs"/>
    <s v="PIT"/>
    <s v="PIT"/>
    <s v=""/>
    <x v="1"/>
    <n v="-6"/>
    <s v=""/>
    <m/>
    <m/>
    <s v="PIT"/>
    <m/>
    <n v="1"/>
    <m/>
    <s v=""/>
  </r>
  <r>
    <n v="489"/>
    <n v="245"/>
    <s v="2012_17_HOU@IND"/>
    <s v=""/>
    <n v="3.5"/>
    <n v="28"/>
    <n v="16"/>
    <x v="0"/>
    <x v="16"/>
    <s v="rs"/>
    <s v="IND"/>
    <s v="IND"/>
    <s v=""/>
    <x v="0"/>
    <n v="4"/>
    <s v=""/>
    <m/>
    <m/>
    <s v="IND"/>
    <m/>
    <n v="1"/>
    <m/>
    <s v=""/>
  </r>
  <r>
    <n v="490"/>
    <n v="245"/>
    <s v="2012_17_HOU@IND"/>
    <s v=""/>
    <n v="3.5"/>
    <n v="28"/>
    <n v="16"/>
    <x v="0"/>
    <x v="16"/>
    <s v="rs"/>
    <s v="IND"/>
    <s v="IND"/>
    <s v=""/>
    <x v="1"/>
    <n v="4.5"/>
    <s v=""/>
    <m/>
    <m/>
    <s v="HOU"/>
    <m/>
    <n v="0"/>
    <m/>
    <s v=""/>
  </r>
  <r>
    <n v="491"/>
    <n v="246"/>
    <s v="2012_17_JAX@TEN"/>
    <s v=""/>
    <n v="-4.5"/>
    <n v="38"/>
    <n v="20"/>
    <x v="0"/>
    <x v="16"/>
    <s v="rs"/>
    <s v="TEN"/>
    <s v="TEN"/>
    <s v=""/>
    <x v="0"/>
    <n v="-4.5"/>
    <s v=""/>
    <m/>
    <m/>
    <s v="JAX"/>
    <m/>
    <n v="0"/>
    <m/>
    <s v=""/>
  </r>
  <r>
    <n v="492"/>
    <n v="246"/>
    <s v="2012_17_JAX@TEN"/>
    <s v=""/>
    <n v="-4.5"/>
    <n v="38"/>
    <n v="20"/>
    <x v="0"/>
    <x v="16"/>
    <s v="rs"/>
    <s v="TEN"/>
    <s v="TEN"/>
    <s v=""/>
    <x v="1"/>
    <n v="-3.5"/>
    <s v=""/>
    <m/>
    <m/>
    <s v="TEN"/>
    <m/>
    <n v="1"/>
    <m/>
    <s v=""/>
  </r>
  <r>
    <n v="493"/>
    <n v="247"/>
    <s v="2012_17_PHI@NYG"/>
    <s v=""/>
    <n v="-7.5"/>
    <n v="42"/>
    <n v="7"/>
    <x v="0"/>
    <x v="16"/>
    <s v="rs"/>
    <s v="NYG"/>
    <s v="NYG"/>
    <s v=""/>
    <x v="0"/>
    <n v="-9"/>
    <s v=""/>
    <m/>
    <m/>
    <s v="PHI"/>
    <m/>
    <n v="0"/>
    <m/>
    <s v=""/>
  </r>
  <r>
    <n v="494"/>
    <n v="247"/>
    <s v="2012_17_PHI@NYG"/>
    <s v=""/>
    <n v="-7.5"/>
    <n v="42"/>
    <n v="7"/>
    <x v="0"/>
    <x v="16"/>
    <s v="rs"/>
    <s v="NYG"/>
    <s v="NYG"/>
    <s v=""/>
    <x v="1"/>
    <n v="-9"/>
    <s v=""/>
    <m/>
    <m/>
    <s v="PHI"/>
    <m/>
    <n v="0"/>
    <m/>
    <s v=""/>
  </r>
  <r>
    <n v="495"/>
    <n v="248"/>
    <s v="2012_17_CHI@DET"/>
    <s v=""/>
    <n v="3.5"/>
    <n v="24"/>
    <n v="26"/>
    <x v="0"/>
    <x v="16"/>
    <s v="rs"/>
    <s v="DET"/>
    <s v="CHI"/>
    <s v=""/>
    <x v="0"/>
    <n v="2.5"/>
    <s v=""/>
    <m/>
    <m/>
    <s v="DET"/>
    <m/>
    <n v="1"/>
    <m/>
    <s v=""/>
  </r>
  <r>
    <n v="496"/>
    <n v="248"/>
    <s v="2012_17_CHI@DET"/>
    <s v=""/>
    <n v="3.5"/>
    <n v="24"/>
    <n v="26"/>
    <x v="0"/>
    <x v="16"/>
    <s v="rs"/>
    <s v="DET"/>
    <s v="CHI"/>
    <s v=""/>
    <x v="1"/>
    <n v="3"/>
    <s v=""/>
    <m/>
    <m/>
    <s v="DET"/>
    <m/>
    <n v="1"/>
    <m/>
    <s v=""/>
  </r>
  <r>
    <n v="497"/>
    <n v="249"/>
    <s v="2012_17_TBY@ATL"/>
    <s v=""/>
    <n v="-3.5"/>
    <n v="17"/>
    <n v="22"/>
    <x v="0"/>
    <x v="16"/>
    <s v="rs"/>
    <s v="TBY"/>
    <s v="TBY"/>
    <s v=""/>
    <x v="0"/>
    <n v="-6"/>
    <s v=""/>
    <m/>
    <m/>
    <s v="TBY"/>
    <m/>
    <n v="1"/>
    <m/>
    <s v=""/>
  </r>
  <r>
    <n v="498"/>
    <n v="249"/>
    <s v="2012_17_TBY@ATL"/>
    <s v=""/>
    <n v="-3.5"/>
    <n v="17"/>
    <n v="22"/>
    <x v="0"/>
    <x v="16"/>
    <s v="rs"/>
    <s v="TBY"/>
    <s v="TBY"/>
    <s v=""/>
    <x v="1"/>
    <n v="-7"/>
    <s v=""/>
    <m/>
    <m/>
    <s v="TBY"/>
    <m/>
    <n v="1"/>
    <m/>
    <s v=""/>
  </r>
  <r>
    <n v="499"/>
    <n v="250"/>
    <s v="2012_17_CAR@NOR"/>
    <s v=""/>
    <n v="-4.5"/>
    <n v="38"/>
    <n v="44"/>
    <x v="0"/>
    <x v="16"/>
    <s v="rs"/>
    <s v="CAR"/>
    <s v="CAR"/>
    <s v=""/>
    <x v="0"/>
    <n v="-6"/>
    <s v=""/>
    <m/>
    <m/>
    <s v="NOR"/>
    <m/>
    <n v="0"/>
    <m/>
    <s v=""/>
  </r>
  <r>
    <n v="500"/>
    <n v="250"/>
    <s v="2012_17_CAR@NOR"/>
    <s v=""/>
    <n v="-4.5"/>
    <n v="38"/>
    <n v="44"/>
    <x v="0"/>
    <x v="16"/>
    <s v="rs"/>
    <s v="CAR"/>
    <s v="CAR"/>
    <s v=""/>
    <x v="1"/>
    <n v="-5.5"/>
    <s v=""/>
    <m/>
    <m/>
    <s v="NOR"/>
    <m/>
    <n v="0"/>
    <m/>
    <s v=""/>
  </r>
  <r>
    <n v="501"/>
    <n v="251"/>
    <s v="2012_17_GBY@MIN"/>
    <s v=""/>
    <n v="3.5"/>
    <n v="37"/>
    <n v="34"/>
    <x v="0"/>
    <x v="16"/>
    <s v="rs"/>
    <s v="MIN"/>
    <s v="MIN"/>
    <s v=""/>
    <x v="0"/>
    <n v="5"/>
    <s v=""/>
    <m/>
    <m/>
    <s v="GBY"/>
    <m/>
    <n v="0"/>
    <m/>
    <s v=""/>
  </r>
  <r>
    <n v="502"/>
    <n v="251"/>
    <s v="2012_17_GBY@MIN"/>
    <s v=""/>
    <n v="3.5"/>
    <n v="37"/>
    <n v="34"/>
    <x v="0"/>
    <x v="16"/>
    <s v="rs"/>
    <s v="MIN"/>
    <s v="MIN"/>
    <s v=""/>
    <x v="1"/>
    <n v="3.5"/>
    <s v=""/>
    <m/>
    <m/>
    <s v="MIN"/>
    <m/>
    <n v="1"/>
    <m/>
    <s v=""/>
  </r>
  <r>
    <n v="503"/>
    <n v="252"/>
    <s v="2012_17_KCY@DEN"/>
    <s v=""/>
    <n v="-15.5"/>
    <n v="38"/>
    <n v="3"/>
    <x v="0"/>
    <x v="16"/>
    <s v="rs"/>
    <s v="DEN"/>
    <s v="DEN"/>
    <s v=""/>
    <x v="0"/>
    <n v="-18"/>
    <s v=""/>
    <m/>
    <m/>
    <s v="DEN"/>
    <m/>
    <n v="1"/>
    <m/>
    <s v=""/>
  </r>
  <r>
    <n v="504"/>
    <n v="252"/>
    <s v="2012_17_KCY@DEN"/>
    <s v=""/>
    <n v="-15.5"/>
    <n v="38"/>
    <n v="3"/>
    <x v="0"/>
    <x v="16"/>
    <s v="rs"/>
    <s v="DEN"/>
    <s v="DEN"/>
    <s v=""/>
    <x v="1"/>
    <n v="-17.5"/>
    <s v=""/>
    <m/>
    <m/>
    <s v="DEN"/>
    <m/>
    <n v="1"/>
    <m/>
    <s v=""/>
  </r>
  <r>
    <n v="505"/>
    <n v="253"/>
    <s v="2012_17_OAK@SD"/>
    <s v=""/>
    <n v="-4.5"/>
    <n v="24"/>
    <n v="21"/>
    <x v="0"/>
    <x v="16"/>
    <s v="rs"/>
    <s v="OAK"/>
    <s v="SD"/>
    <s v=""/>
    <x v="0"/>
    <n v="-7.5"/>
    <s v=""/>
    <m/>
    <m/>
    <s v="SD"/>
    <m/>
    <n v="0"/>
    <m/>
    <s v=""/>
  </r>
  <r>
    <n v="506"/>
    <n v="253"/>
    <s v="2012_17_OAK@SD"/>
    <s v=""/>
    <n v="-4.5"/>
    <n v="24"/>
    <n v="21"/>
    <x v="0"/>
    <x v="16"/>
    <s v="rs"/>
    <s v="OAK"/>
    <s v="SD"/>
    <s v=""/>
    <x v="1"/>
    <n v="-7.5"/>
    <s v=""/>
    <m/>
    <m/>
    <s v="SD"/>
    <m/>
    <n v="0"/>
    <m/>
    <s v=""/>
  </r>
  <r>
    <n v="507"/>
    <n v="254"/>
    <s v="2012_17_ARI@SFO"/>
    <s v=""/>
    <n v="-14.5"/>
    <n v="27"/>
    <n v="13"/>
    <x v="0"/>
    <x v="16"/>
    <s v="rs"/>
    <s v="ARI"/>
    <s v="SFO"/>
    <s v=""/>
    <x v="0"/>
    <n v="-12"/>
    <s v=""/>
    <m/>
    <m/>
    <s v="ARI"/>
    <m/>
    <n v="1"/>
    <m/>
    <s v=""/>
  </r>
  <r>
    <n v="508"/>
    <n v="254"/>
    <s v="2012_17_ARI@SFO"/>
    <s v=""/>
    <n v="-14.5"/>
    <n v="27"/>
    <n v="13"/>
    <x v="0"/>
    <x v="16"/>
    <s v="rs"/>
    <s v="ARI"/>
    <s v="SFO"/>
    <s v=""/>
    <x v="1"/>
    <n v="-10.5"/>
    <s v=""/>
    <m/>
    <m/>
    <s v="ARI"/>
    <m/>
    <n v="1"/>
    <m/>
    <s v=""/>
  </r>
  <r>
    <n v="509"/>
    <n v="255"/>
    <s v="2012_17_STL@SEA"/>
    <s v=""/>
    <n v="-10.5"/>
    <n v="20"/>
    <n v="13"/>
    <x v="0"/>
    <x v="16"/>
    <s v="rs"/>
    <s v="STL"/>
    <s v="SEA"/>
    <s v=""/>
    <x v="0"/>
    <n v="-11.5"/>
    <s v=""/>
    <m/>
    <m/>
    <s v="SEA"/>
    <m/>
    <n v="0"/>
    <m/>
    <s v=""/>
  </r>
  <r>
    <n v="510"/>
    <n v="255"/>
    <s v="2012_17_STL@SEA"/>
    <s v=""/>
    <n v="-10.5"/>
    <n v="20"/>
    <n v="13"/>
    <x v="0"/>
    <x v="16"/>
    <s v="rs"/>
    <s v="STL"/>
    <s v="SEA"/>
    <s v=""/>
    <x v="1"/>
    <n v="-9.5"/>
    <s v=""/>
    <m/>
    <m/>
    <s v="SEA"/>
    <m/>
    <n v="0"/>
    <m/>
    <s v=""/>
  </r>
  <r>
    <n v="511"/>
    <n v="256"/>
    <s v="2012_17_DAL@WAS"/>
    <s v=""/>
    <n v="-3.5"/>
    <n v="28"/>
    <n v="18"/>
    <x v="0"/>
    <x v="16"/>
    <s v="rs"/>
    <s v="WAS"/>
    <s v="WAS"/>
    <s v=""/>
    <x v="0"/>
    <n v="-4"/>
    <s v=""/>
    <m/>
    <m/>
    <s v="DAL"/>
    <m/>
    <n v="0"/>
    <m/>
    <s v=""/>
  </r>
  <r>
    <n v="512"/>
    <n v="256"/>
    <s v="2012_17_DAL@WAS"/>
    <s v=""/>
    <n v="-3.5"/>
    <n v="28"/>
    <n v="18"/>
    <x v="0"/>
    <x v="16"/>
    <s v="rs"/>
    <s v="WAS"/>
    <s v="WAS"/>
    <s v=""/>
    <x v="1"/>
    <n v="-3.5"/>
    <s v=""/>
    <m/>
    <m/>
    <s v="DAL"/>
    <m/>
    <n v="0"/>
    <m/>
    <s v=""/>
  </r>
  <r>
    <n v="513"/>
    <n v="257"/>
    <s v="2012_18_CIN@HOU"/>
    <n v="-4.5"/>
    <n v="-4.5"/>
    <n v="19"/>
    <n v="13"/>
    <x v="0"/>
    <x v="17"/>
    <s v="plyff"/>
    <s v="HOU"/>
    <s v="HOU"/>
    <n v="0"/>
    <x v="0"/>
    <n v="-5.5"/>
    <n v="1"/>
    <m/>
    <m/>
    <s v="HOU"/>
    <m/>
    <n v="1"/>
    <s v="HOU"/>
    <n v="1"/>
  </r>
  <r>
    <n v="514"/>
    <n v="257"/>
    <s v="2012_18_CIN@HOU"/>
    <n v="-4.5"/>
    <n v="-4.5"/>
    <n v="19"/>
    <n v="13"/>
    <x v="0"/>
    <x v="17"/>
    <s v="plyff"/>
    <s v="HOU"/>
    <s v="HOU"/>
    <n v="0"/>
    <x v="2"/>
    <m/>
    <s v=""/>
    <m/>
    <m/>
    <s v="HOU"/>
    <m/>
    <n v="1"/>
    <s v="HOU"/>
    <n v="1"/>
  </r>
  <r>
    <n v="515"/>
    <n v="257"/>
    <s v="2012_18_CIN@HOU"/>
    <n v="-4.5"/>
    <n v="-4.5"/>
    <n v="19"/>
    <n v="13"/>
    <x v="0"/>
    <x v="17"/>
    <s v="plyff"/>
    <s v="HOU"/>
    <s v="HOU"/>
    <n v="0"/>
    <x v="1"/>
    <n v="-6.5"/>
    <n v="2"/>
    <m/>
    <m/>
    <s v="HOU"/>
    <m/>
    <n v="1"/>
    <s v="HOU"/>
    <n v="1"/>
  </r>
  <r>
    <n v="516"/>
    <n v="258"/>
    <s v="2012_18_MIN@GBY"/>
    <n v="-7.5"/>
    <n v="-10.5"/>
    <n v="24"/>
    <n v="10"/>
    <x v="0"/>
    <x v="17"/>
    <s v="plyff"/>
    <s v="GBY"/>
    <s v="GBY"/>
    <n v="3"/>
    <x v="0"/>
    <n v="-5.5"/>
    <n v="2"/>
    <m/>
    <m/>
    <s v="MIN"/>
    <m/>
    <n v="0"/>
    <s v="GBY"/>
    <n v="1"/>
  </r>
  <r>
    <n v="517"/>
    <n v="258"/>
    <s v="2012_18_MIN@GBY"/>
    <n v="-7.5"/>
    <n v="-10.5"/>
    <n v="24"/>
    <n v="10"/>
    <x v="0"/>
    <x v="17"/>
    <s v="plyff"/>
    <s v="GBY"/>
    <s v="GBY"/>
    <n v="3"/>
    <x v="2"/>
    <m/>
    <s v=""/>
    <m/>
    <m/>
    <s v="GBY"/>
    <m/>
    <n v="1"/>
    <s v="GBY"/>
    <n v="1"/>
  </r>
  <r>
    <n v="518"/>
    <n v="258"/>
    <s v="2012_18_MIN@GBY"/>
    <n v="-7.5"/>
    <n v="-10.5"/>
    <n v="24"/>
    <n v="10"/>
    <x v="0"/>
    <x v="17"/>
    <s v="plyff"/>
    <s v="GBY"/>
    <s v="GBY"/>
    <n v="3"/>
    <x v="1"/>
    <n v="-7.5"/>
    <n v="0"/>
    <m/>
    <m/>
    <s v="GBY"/>
    <m/>
    <n v="1"/>
    <s v="GBY"/>
    <n v="1"/>
  </r>
  <r>
    <n v="519"/>
    <n v="259"/>
    <s v="2012_18_IND@BAL"/>
    <n v="-7"/>
    <n v="-7"/>
    <n v="24"/>
    <n v="9"/>
    <x v="0"/>
    <x v="17"/>
    <s v="plyff"/>
    <s v="BAL"/>
    <s v="BAL"/>
    <n v="0"/>
    <x v="0"/>
    <n v="-6"/>
    <n v="1"/>
    <m/>
    <m/>
    <s v="IND"/>
    <m/>
    <n v="0"/>
    <s v="BAL"/>
    <n v="1"/>
  </r>
  <r>
    <n v="520"/>
    <n v="259"/>
    <s v="2012_18_IND@BAL"/>
    <n v="-7"/>
    <n v="-7"/>
    <n v="24"/>
    <n v="9"/>
    <x v="0"/>
    <x v="17"/>
    <s v="plyff"/>
    <s v="BAL"/>
    <s v="BAL"/>
    <n v="0"/>
    <x v="2"/>
    <m/>
    <s v=""/>
    <m/>
    <m/>
    <s v="BAL"/>
    <m/>
    <n v="1"/>
    <s v="BAL"/>
    <n v="1"/>
  </r>
  <r>
    <n v="521"/>
    <n v="259"/>
    <s v="2012_18_IND@BAL"/>
    <n v="-7"/>
    <n v="-7"/>
    <n v="24"/>
    <n v="9"/>
    <x v="0"/>
    <x v="17"/>
    <s v="plyff"/>
    <s v="BAL"/>
    <s v="BAL"/>
    <n v="0"/>
    <x v="1"/>
    <n v="-6.5"/>
    <n v="0.5"/>
    <m/>
    <m/>
    <s v="IND"/>
    <m/>
    <n v="0"/>
    <s v="BAL"/>
    <n v="1"/>
  </r>
  <r>
    <n v="522"/>
    <n v="260"/>
    <s v="2012_18_SEA@WAS"/>
    <n v="3"/>
    <n v="3"/>
    <n v="14"/>
    <n v="24"/>
    <x v="0"/>
    <x v="17"/>
    <s v="plyff"/>
    <s v="SEA"/>
    <s v="SEA"/>
    <n v="0"/>
    <x v="0"/>
    <n v="2"/>
    <n v="1"/>
    <m/>
    <m/>
    <s v="SEA"/>
    <m/>
    <n v="1"/>
    <s v="SEA"/>
    <n v="1"/>
  </r>
  <r>
    <n v="523"/>
    <n v="260"/>
    <s v="2012_18_SEA@WAS"/>
    <n v="3"/>
    <n v="3"/>
    <n v="14"/>
    <n v="24"/>
    <x v="0"/>
    <x v="17"/>
    <s v="plyff"/>
    <s v="SEA"/>
    <s v="SEA"/>
    <n v="0"/>
    <x v="2"/>
    <m/>
    <s v=""/>
    <m/>
    <m/>
    <s v="SEA"/>
    <m/>
    <n v="1"/>
    <s v="SEA"/>
    <n v="1"/>
  </r>
  <r>
    <n v="524"/>
    <n v="260"/>
    <s v="2012_18_SEA@WAS"/>
    <n v="3"/>
    <n v="3"/>
    <n v="14"/>
    <n v="24"/>
    <x v="0"/>
    <x v="17"/>
    <s v="plyff"/>
    <s v="SEA"/>
    <s v="SEA"/>
    <n v="0"/>
    <x v="1"/>
    <n v="1.5"/>
    <n v="1.5"/>
    <m/>
    <m/>
    <s v="SEA"/>
    <m/>
    <n v="1"/>
    <s v="SEA"/>
    <n v="1"/>
  </r>
  <r>
    <n v="525"/>
    <n v="261"/>
    <s v="2012_19_BAL@DEN"/>
    <n v="-9"/>
    <n v="-9.5"/>
    <n v="35"/>
    <n v="38"/>
    <x v="0"/>
    <x v="18"/>
    <s v="plyff"/>
    <s v="BAL"/>
    <s v="BAL"/>
    <n v="0.5"/>
    <x v="0"/>
    <n v="-9.5"/>
    <n v="0.5"/>
    <m/>
    <m/>
    <s v="DEN"/>
    <m/>
    <n v="0"/>
    <s v="DEN"/>
    <n v="0"/>
  </r>
  <r>
    <n v="526"/>
    <n v="261"/>
    <s v="2012_19_BAL@DEN"/>
    <n v="-9"/>
    <n v="-9.5"/>
    <n v="35"/>
    <n v="38"/>
    <x v="0"/>
    <x v="18"/>
    <s v="plyff"/>
    <s v="BAL"/>
    <s v="BAL"/>
    <n v="0.5"/>
    <x v="2"/>
    <m/>
    <s v=""/>
    <m/>
    <m/>
    <s v="BAL"/>
    <m/>
    <n v="1"/>
    <s v="DEN"/>
    <n v="0"/>
  </r>
  <r>
    <n v="527"/>
    <n v="261"/>
    <s v="2012_19_BAL@DEN"/>
    <n v="-9"/>
    <n v="-9.5"/>
    <n v="35"/>
    <n v="38"/>
    <x v="0"/>
    <x v="18"/>
    <s v="plyff"/>
    <s v="BAL"/>
    <s v="BAL"/>
    <n v="0.5"/>
    <x v="1"/>
    <n v="-7.5"/>
    <n v="1.5"/>
    <m/>
    <m/>
    <s v="BAL"/>
    <m/>
    <n v="1"/>
    <s v="BAL"/>
    <n v="1"/>
  </r>
  <r>
    <n v="528"/>
    <n v="262"/>
    <s v="2012_19_GBY@SFO"/>
    <n v="-3"/>
    <n v="-3"/>
    <n v="45"/>
    <n v="31"/>
    <x v="0"/>
    <x v="18"/>
    <s v="plyff"/>
    <s v="SFO"/>
    <s v="SFO"/>
    <n v="0"/>
    <x v="0"/>
    <n v="-3"/>
    <n v="0"/>
    <m/>
    <m/>
    <s v="SFO"/>
    <m/>
    <n v="1"/>
    <s v="SFO"/>
    <n v="1"/>
  </r>
  <r>
    <n v="529"/>
    <n v="262"/>
    <s v="2012_19_GBY@SFO"/>
    <n v="-3"/>
    <n v="-3"/>
    <n v="45"/>
    <n v="31"/>
    <x v="0"/>
    <x v="18"/>
    <s v="plyff"/>
    <s v="SFO"/>
    <s v="SFO"/>
    <n v="0"/>
    <x v="2"/>
    <m/>
    <s v=""/>
    <m/>
    <m/>
    <s v="SFO"/>
    <m/>
    <n v="1"/>
    <s v="SFO"/>
    <n v="1"/>
  </r>
  <r>
    <n v="530"/>
    <n v="262"/>
    <s v="2012_19_GBY@SFO"/>
    <n v="-3"/>
    <n v="-3"/>
    <n v="45"/>
    <n v="31"/>
    <x v="0"/>
    <x v="18"/>
    <s v="plyff"/>
    <s v="SFO"/>
    <s v="SFO"/>
    <n v="0"/>
    <x v="1"/>
    <n v="-3"/>
    <n v="0"/>
    <m/>
    <m/>
    <s v="SFO"/>
    <m/>
    <n v="1"/>
    <s v="SFO"/>
    <n v="1"/>
  </r>
  <r>
    <n v="531"/>
    <n v="263"/>
    <s v="2012_19_SEA@ATL"/>
    <n v="-2.5"/>
    <n v="-2.5"/>
    <n v="30"/>
    <n v="28"/>
    <x v="0"/>
    <x v="18"/>
    <s v="plyff"/>
    <s v="SEA"/>
    <s v="ATL"/>
    <n v="0"/>
    <x v="0"/>
    <n v="-2.5"/>
    <n v="0"/>
    <m/>
    <m/>
    <s v="SEA"/>
    <m/>
    <n v="1"/>
    <s v="SEA"/>
    <n v="0"/>
  </r>
  <r>
    <n v="532"/>
    <n v="263"/>
    <s v="2012_19_SEA@ATL"/>
    <n v="-2.5"/>
    <n v="-2.5"/>
    <n v="30"/>
    <n v="28"/>
    <x v="0"/>
    <x v="18"/>
    <s v="plyff"/>
    <s v="SEA"/>
    <s v="ATL"/>
    <n v="0"/>
    <x v="2"/>
    <m/>
    <s v=""/>
    <m/>
    <m/>
    <s v="ATL"/>
    <m/>
    <n v="0"/>
    <s v="ATL"/>
    <n v="1"/>
  </r>
  <r>
    <n v="533"/>
    <n v="263"/>
    <s v="2012_19_SEA@ATL"/>
    <n v="-2.5"/>
    <n v="-2.5"/>
    <n v="30"/>
    <n v="28"/>
    <x v="0"/>
    <x v="18"/>
    <s v="plyff"/>
    <s v="SEA"/>
    <s v="ATL"/>
    <n v="0"/>
    <x v="1"/>
    <n v="-3.5"/>
    <n v="1"/>
    <m/>
    <m/>
    <s v="SEA"/>
    <m/>
    <n v="1"/>
    <s v="SEA"/>
    <n v="0"/>
  </r>
  <r>
    <n v="534"/>
    <n v="264"/>
    <s v="2012_19_HOU@NWE"/>
    <n v="-9"/>
    <n v="-8.5"/>
    <n v="41"/>
    <n v="28"/>
    <x v="0"/>
    <x v="18"/>
    <s v="plyff"/>
    <s v="NWE"/>
    <s v="NWE"/>
    <n v="-0.5"/>
    <x v="0"/>
    <n v="-9.5"/>
    <n v="0.5"/>
    <m/>
    <m/>
    <s v="NWE"/>
    <m/>
    <n v="1"/>
    <s v="NWE"/>
    <n v="1"/>
  </r>
  <r>
    <n v="535"/>
    <n v="264"/>
    <s v="2012_19_HOU@NWE"/>
    <n v="-9"/>
    <n v="-8.5"/>
    <n v="41"/>
    <n v="28"/>
    <x v="0"/>
    <x v="18"/>
    <s v="plyff"/>
    <s v="NWE"/>
    <s v="NWE"/>
    <n v="-0.5"/>
    <x v="2"/>
    <m/>
    <s v=""/>
    <m/>
    <m/>
    <s v="NWE"/>
    <m/>
    <n v="1"/>
    <s v="NWE"/>
    <n v="1"/>
  </r>
  <r>
    <n v="536"/>
    <n v="264"/>
    <s v="2012_19_HOU@NWE"/>
    <n v="-9"/>
    <n v="-8.5"/>
    <n v="41"/>
    <n v="28"/>
    <x v="0"/>
    <x v="18"/>
    <s v="plyff"/>
    <s v="NWE"/>
    <s v="NWE"/>
    <n v="-0.5"/>
    <x v="1"/>
    <n v="-7.5"/>
    <n v="1.5"/>
    <m/>
    <m/>
    <s v="NWE"/>
    <m/>
    <n v="1"/>
    <s v="NWE"/>
    <n v="1"/>
  </r>
  <r>
    <n v="537"/>
    <n v="265"/>
    <s v="2012_20_SFO@ATL"/>
    <n v="3.5"/>
    <n v="4.5"/>
    <n v="24"/>
    <n v="28"/>
    <x v="0"/>
    <x v="19"/>
    <s v="plyff"/>
    <s v="ATL"/>
    <s v="SFO"/>
    <n v="-1"/>
    <x v="0"/>
    <n v="-2"/>
    <n v="5.5"/>
    <m/>
    <m/>
    <s v="SFO"/>
    <m/>
    <n v="0"/>
    <s v="SFO"/>
    <n v="1"/>
  </r>
  <r>
    <n v="538"/>
    <n v="265"/>
    <s v="2012_20_SFO@ATL"/>
    <n v="3.5"/>
    <n v="4.5"/>
    <n v="24"/>
    <n v="28"/>
    <x v="0"/>
    <x v="19"/>
    <s v="plyff"/>
    <s v="ATL"/>
    <s v="SFO"/>
    <n v="-1"/>
    <x v="2"/>
    <m/>
    <s v=""/>
    <m/>
    <m/>
    <s v="SFO"/>
    <m/>
    <n v="0"/>
    <s v="SFO"/>
    <n v="1"/>
  </r>
  <r>
    <n v="539"/>
    <n v="265"/>
    <s v="2012_20_SFO@ATL"/>
    <n v="3.5"/>
    <n v="4.5"/>
    <n v="24"/>
    <n v="28"/>
    <x v="0"/>
    <x v="19"/>
    <s v="plyff"/>
    <s v="ATL"/>
    <s v="SFO"/>
    <n v="-1"/>
    <x v="1"/>
    <n v="3"/>
    <n v="0.5"/>
    <m/>
    <m/>
    <s v="ATL"/>
    <m/>
    <n v="1"/>
    <s v="ATL"/>
    <n v="0"/>
  </r>
  <r>
    <n v="540"/>
    <n v="266"/>
    <s v="2012_20_BAL@NWE"/>
    <n v="-9"/>
    <n v="-7.5"/>
    <n v="13"/>
    <n v="28"/>
    <x v="0"/>
    <x v="19"/>
    <s v="plyff"/>
    <s v="BAL"/>
    <s v="BAL"/>
    <n v="-1.5"/>
    <x v="0"/>
    <n v="-9"/>
    <n v="0"/>
    <m/>
    <m/>
    <s v="BAL"/>
    <m/>
    <n v="1"/>
    <s v="NWE"/>
    <n v="0"/>
  </r>
  <r>
    <n v="541"/>
    <n v="266"/>
    <s v="2012_20_BAL@NWE"/>
    <n v="-9"/>
    <n v="-7.5"/>
    <n v="13"/>
    <n v="28"/>
    <x v="0"/>
    <x v="19"/>
    <s v="plyff"/>
    <s v="BAL"/>
    <s v="BAL"/>
    <n v="-1.5"/>
    <x v="2"/>
    <m/>
    <s v=""/>
    <m/>
    <m/>
    <s v="BAL"/>
    <m/>
    <n v="1"/>
    <s v="NWE"/>
    <n v="0"/>
  </r>
  <r>
    <n v="542"/>
    <n v="266"/>
    <s v="2012_20_BAL@NWE"/>
    <n v="-9"/>
    <n v="-7.5"/>
    <n v="13"/>
    <n v="28"/>
    <x v="0"/>
    <x v="19"/>
    <s v="plyff"/>
    <s v="BAL"/>
    <s v="BAL"/>
    <n v="-1.5"/>
    <x v="1"/>
    <n v="-8"/>
    <n v="1"/>
    <m/>
    <m/>
    <s v="BAL"/>
    <m/>
    <n v="1"/>
    <s v="NWE"/>
    <n v="0"/>
  </r>
  <r>
    <n v="543"/>
    <n v="267"/>
    <s v="2012_21_BAL@SFO"/>
    <n v="-4"/>
    <n v="-3.5"/>
    <n v="31"/>
    <n v="34"/>
    <x v="0"/>
    <x v="20"/>
    <s v="plyff"/>
    <s v="BAL"/>
    <s v="BAL"/>
    <n v="-0.5"/>
    <x v="0"/>
    <n v="-3.5"/>
    <n v="0.5"/>
    <n v="26"/>
    <n v="21"/>
    <s v="SFO"/>
    <m/>
    <n v="0"/>
    <s v="SFO"/>
    <n v="0"/>
  </r>
  <r>
    <n v="544"/>
    <n v="267"/>
    <s v="2012_21_BAL@SFO"/>
    <n v="-4"/>
    <n v="-3.5"/>
    <n v="31"/>
    <n v="34"/>
    <x v="0"/>
    <x v="20"/>
    <s v="plyff"/>
    <s v="BAL"/>
    <s v="BAL"/>
    <n v="-0.5"/>
    <x v="2"/>
    <m/>
    <s v=""/>
    <m/>
    <m/>
    <s v="BAL"/>
    <m/>
    <n v="1"/>
    <s v="BAL"/>
    <n v="1"/>
  </r>
  <r>
    <n v="545"/>
    <n v="267"/>
    <s v="2012_21_BAL@SFO"/>
    <n v="-4"/>
    <n v="-3.5"/>
    <n v="31"/>
    <n v="34"/>
    <x v="0"/>
    <x v="20"/>
    <s v="plyff"/>
    <s v="BAL"/>
    <s v="BAL"/>
    <n v="-0.5"/>
    <x v="1"/>
    <n v="-4"/>
    <n v="0"/>
    <n v="24"/>
    <n v="22"/>
    <s v="BAL"/>
    <m/>
    <n v="1"/>
    <s v="BAL"/>
    <n v="1"/>
  </r>
  <r>
    <n v="546"/>
    <n v="268"/>
    <s v="2013_01_BAL@DEN"/>
    <s v=""/>
    <n v="-8.5"/>
    <n v="49"/>
    <n v="27"/>
    <x v="1"/>
    <x v="0"/>
    <s v="rs"/>
    <s v="DEN"/>
    <s v="DEN"/>
    <s v=""/>
    <x v="0"/>
    <n v="-8"/>
    <s v=""/>
    <m/>
    <m/>
    <s v="BAL"/>
    <m/>
    <n v="0"/>
    <m/>
    <s v=""/>
  </r>
  <r>
    <n v="547"/>
    <n v="268"/>
    <s v="2013_01_BAL@DEN"/>
    <s v=""/>
    <n v="-8.5"/>
    <n v="49"/>
    <n v="27"/>
    <x v="1"/>
    <x v="0"/>
    <s v="rs"/>
    <s v="DEN"/>
    <s v="DEN"/>
    <s v=""/>
    <x v="1"/>
    <n v="-7.5"/>
    <s v=""/>
    <m/>
    <m/>
    <s v="BAL"/>
    <m/>
    <n v="0"/>
    <m/>
    <s v=""/>
  </r>
  <r>
    <n v="548"/>
    <n v="269"/>
    <s v="2013_01_NWE@BUF"/>
    <s v=""/>
    <n v="6.5"/>
    <n v="21"/>
    <n v="23"/>
    <x v="1"/>
    <x v="0"/>
    <s v="rs"/>
    <s v="BUF"/>
    <s v="NWE"/>
    <s v=""/>
    <x v="0"/>
    <n v="12"/>
    <s v=""/>
    <m/>
    <m/>
    <s v="NWE"/>
    <m/>
    <n v="0"/>
    <m/>
    <s v=""/>
  </r>
  <r>
    <n v="549"/>
    <n v="269"/>
    <s v="2013_01_NWE@BUF"/>
    <s v=""/>
    <n v="6.5"/>
    <n v="21"/>
    <n v="23"/>
    <x v="1"/>
    <x v="0"/>
    <s v="rs"/>
    <s v="BUF"/>
    <s v="NWE"/>
    <s v=""/>
    <x v="1"/>
    <n v="6"/>
    <s v=""/>
    <m/>
    <m/>
    <s v="NWE"/>
    <m/>
    <n v="0"/>
    <m/>
    <s v=""/>
  </r>
  <r>
    <n v="550"/>
    <n v="270"/>
    <s v="2013_01_TEN@PIT"/>
    <s v=""/>
    <n v="-6.5"/>
    <n v="9"/>
    <n v="16"/>
    <x v="1"/>
    <x v="0"/>
    <s v="rs"/>
    <s v="TEN"/>
    <s v="TEN"/>
    <s v=""/>
    <x v="0"/>
    <n v="-7.5"/>
    <s v=""/>
    <m/>
    <m/>
    <s v="PIT"/>
    <m/>
    <n v="0"/>
    <m/>
    <s v=""/>
  </r>
  <r>
    <n v="551"/>
    <n v="270"/>
    <s v="2013_01_TEN@PIT"/>
    <s v=""/>
    <n v="-6.5"/>
    <n v="9"/>
    <n v="16"/>
    <x v="1"/>
    <x v="0"/>
    <s v="rs"/>
    <s v="TEN"/>
    <s v="TEN"/>
    <s v=""/>
    <x v="1"/>
    <n v="-3.5"/>
    <s v=""/>
    <m/>
    <m/>
    <s v="TEN"/>
    <m/>
    <n v="1"/>
    <m/>
    <s v=""/>
  </r>
  <r>
    <n v="552"/>
    <n v="271"/>
    <s v="2013_01_ATL@NOR"/>
    <s v=""/>
    <n v="-2.5"/>
    <n v="23"/>
    <n v="17"/>
    <x v="1"/>
    <x v="0"/>
    <s v="rs"/>
    <s v="NOR"/>
    <s v="NOR"/>
    <s v=""/>
    <x v="0"/>
    <n v="-3"/>
    <s v=""/>
    <m/>
    <m/>
    <s v="NOR"/>
    <m/>
    <n v="1"/>
    <m/>
    <s v=""/>
  </r>
  <r>
    <n v="553"/>
    <n v="271"/>
    <s v="2013_01_ATL@NOR"/>
    <s v=""/>
    <n v="-2.5"/>
    <n v="23"/>
    <n v="17"/>
    <x v="1"/>
    <x v="0"/>
    <s v="rs"/>
    <s v="NOR"/>
    <s v="NOR"/>
    <s v=""/>
    <x v="1"/>
    <n v="-3"/>
    <s v=""/>
    <m/>
    <m/>
    <s v="NOR"/>
    <m/>
    <n v="1"/>
    <m/>
    <s v=""/>
  </r>
  <r>
    <n v="554"/>
    <n v="272"/>
    <s v="2013_01_TBY@NYJ"/>
    <s v=""/>
    <n v="1.5"/>
    <n v="18"/>
    <n v="17"/>
    <x v="1"/>
    <x v="0"/>
    <s v="rs"/>
    <s v="NYJ"/>
    <s v="NYJ"/>
    <s v=""/>
    <x v="0"/>
    <n v="4.5"/>
    <s v=""/>
    <m/>
    <m/>
    <s v="TBY"/>
    <m/>
    <n v="0"/>
    <m/>
    <s v=""/>
  </r>
  <r>
    <n v="555"/>
    <n v="272"/>
    <s v="2013_01_TBY@NYJ"/>
    <s v=""/>
    <n v="1.5"/>
    <n v="18"/>
    <n v="17"/>
    <x v="1"/>
    <x v="0"/>
    <s v="rs"/>
    <s v="NYJ"/>
    <s v="NYJ"/>
    <s v=""/>
    <x v="1"/>
    <n v="-2.5"/>
    <s v=""/>
    <m/>
    <m/>
    <s v="TBY"/>
    <m/>
    <n v="0"/>
    <m/>
    <s v=""/>
  </r>
  <r>
    <n v="556"/>
    <n v="273"/>
    <s v="2013_01_KCY@JAX"/>
    <s v=""/>
    <n v="2.5"/>
    <n v="2"/>
    <n v="28"/>
    <x v="1"/>
    <x v="0"/>
    <s v="rs"/>
    <s v="KCY"/>
    <s v="KCY"/>
    <s v=""/>
    <x v="0"/>
    <n v="1"/>
    <s v=""/>
    <m/>
    <m/>
    <s v="KCY"/>
    <m/>
    <n v="1"/>
    <m/>
    <s v=""/>
  </r>
  <r>
    <n v="557"/>
    <n v="273"/>
    <s v="2013_01_KCY@JAX"/>
    <s v=""/>
    <n v="2.5"/>
    <n v="2"/>
    <n v="28"/>
    <x v="1"/>
    <x v="0"/>
    <s v="rs"/>
    <s v="KCY"/>
    <s v="KCY"/>
    <s v=""/>
    <x v="1"/>
    <n v="-2.5"/>
    <s v=""/>
    <m/>
    <m/>
    <s v="KCY"/>
    <m/>
    <n v="1"/>
    <m/>
    <s v=""/>
  </r>
  <r>
    <n v="558"/>
    <n v="274"/>
    <s v="2013_01_SEA@CAR"/>
    <s v=""/>
    <n v="2.5"/>
    <n v="7"/>
    <n v="12"/>
    <x v="1"/>
    <x v="0"/>
    <s v="rs"/>
    <s v="SEA"/>
    <s v="SEA"/>
    <s v=""/>
    <x v="0"/>
    <n v="5"/>
    <s v=""/>
    <m/>
    <m/>
    <s v="SEA"/>
    <m/>
    <n v="1"/>
    <m/>
    <s v=""/>
  </r>
  <r>
    <n v="559"/>
    <n v="274"/>
    <s v="2013_01_SEA@CAR"/>
    <s v=""/>
    <n v="2.5"/>
    <n v="7"/>
    <n v="12"/>
    <x v="1"/>
    <x v="0"/>
    <s v="rs"/>
    <s v="SEA"/>
    <s v="SEA"/>
    <s v=""/>
    <x v="1"/>
    <n v="2.5"/>
    <s v=""/>
    <m/>
    <m/>
    <s v="CAR"/>
    <m/>
    <n v="0"/>
    <m/>
    <s v=""/>
  </r>
  <r>
    <n v="560"/>
    <n v="275"/>
    <s v="2013_01_CIN@CHI"/>
    <s v=""/>
    <n v="-3.5"/>
    <n v="24"/>
    <n v="21"/>
    <x v="1"/>
    <x v="0"/>
    <s v="rs"/>
    <s v="CIN"/>
    <s v="CHI"/>
    <s v=""/>
    <x v="0"/>
    <n v="-4"/>
    <s v=""/>
    <m/>
    <m/>
    <s v="CHI"/>
    <m/>
    <n v="0"/>
    <m/>
    <s v=""/>
  </r>
  <r>
    <n v="561"/>
    <n v="275"/>
    <s v="2013_01_CIN@CHI"/>
    <s v=""/>
    <n v="-3.5"/>
    <n v="24"/>
    <n v="21"/>
    <x v="1"/>
    <x v="0"/>
    <s v="rs"/>
    <s v="CIN"/>
    <s v="CHI"/>
    <s v=""/>
    <x v="1"/>
    <n v="-3"/>
    <s v=""/>
    <m/>
    <m/>
    <s v="CIN"/>
    <m/>
    <n v="1"/>
    <m/>
    <s v=""/>
  </r>
  <r>
    <n v="562"/>
    <n v="276"/>
    <s v="2013_01_MIA@CLE"/>
    <s v=""/>
    <n v="0.5"/>
    <n v="10"/>
    <n v="23"/>
    <x v="1"/>
    <x v="0"/>
    <s v="rs"/>
    <s v="MIA"/>
    <s v="MIA"/>
    <s v=""/>
    <x v="0"/>
    <n v="-1"/>
    <s v=""/>
    <m/>
    <m/>
    <s v="MIA"/>
    <m/>
    <n v="1"/>
    <m/>
    <s v=""/>
  </r>
  <r>
    <n v="563"/>
    <n v="276"/>
    <s v="2013_01_MIA@CLE"/>
    <s v=""/>
    <n v="0.5"/>
    <n v="10"/>
    <n v="23"/>
    <x v="1"/>
    <x v="0"/>
    <s v="rs"/>
    <s v="MIA"/>
    <s v="MIA"/>
    <s v=""/>
    <x v="1"/>
    <n v="2.5"/>
    <s v=""/>
    <m/>
    <m/>
    <s v="CLE"/>
    <m/>
    <n v="0"/>
    <m/>
    <s v=""/>
  </r>
  <r>
    <n v="564"/>
    <n v="277"/>
    <s v="2013_01_MIN@DET"/>
    <s v=""/>
    <n v="-3.5"/>
    <n v="34"/>
    <n v="24"/>
    <x v="1"/>
    <x v="0"/>
    <s v="rs"/>
    <s v="DET"/>
    <s v="DET"/>
    <s v=""/>
    <x v="0"/>
    <n v="-5"/>
    <s v=""/>
    <m/>
    <m/>
    <s v="DET"/>
    <m/>
    <n v="1"/>
    <m/>
    <s v=""/>
  </r>
  <r>
    <n v="565"/>
    <n v="277"/>
    <s v="2013_01_MIN@DET"/>
    <s v=""/>
    <n v="-3.5"/>
    <n v="34"/>
    <n v="24"/>
    <x v="1"/>
    <x v="0"/>
    <s v="rs"/>
    <s v="DET"/>
    <s v="DET"/>
    <s v=""/>
    <x v="1"/>
    <n v="-3"/>
    <s v=""/>
    <m/>
    <m/>
    <s v="DET"/>
    <m/>
    <n v="1"/>
    <m/>
    <s v=""/>
  </r>
  <r>
    <n v="566"/>
    <n v="278"/>
    <s v="2013_01_OAK@IND"/>
    <s v=""/>
    <n v="-6.5"/>
    <n v="21"/>
    <n v="17"/>
    <x v="1"/>
    <x v="0"/>
    <s v="rs"/>
    <s v="OAK"/>
    <s v="IND"/>
    <s v=""/>
    <x v="0"/>
    <n v="-8"/>
    <s v=""/>
    <m/>
    <m/>
    <s v="IND"/>
    <m/>
    <n v="0"/>
    <m/>
    <s v=""/>
  </r>
  <r>
    <n v="567"/>
    <n v="278"/>
    <s v="2013_01_OAK@IND"/>
    <s v=""/>
    <n v="-6.5"/>
    <n v="21"/>
    <n v="17"/>
    <x v="1"/>
    <x v="0"/>
    <s v="rs"/>
    <s v="OAK"/>
    <s v="IND"/>
    <s v=""/>
    <x v="1"/>
    <n v="-6.5"/>
    <s v=""/>
    <m/>
    <m/>
    <s v="IND"/>
    <m/>
    <n v="0"/>
    <m/>
    <s v=""/>
  </r>
  <r>
    <n v="568"/>
    <n v="279"/>
    <s v="2013_01_GBY@SFO"/>
    <s v=""/>
    <n v="-4.5"/>
    <n v="34"/>
    <n v="28"/>
    <x v="1"/>
    <x v="0"/>
    <s v="rs"/>
    <s v="SFO"/>
    <s v="SFO"/>
    <s v=""/>
    <x v="0"/>
    <n v="-3.5"/>
    <s v=""/>
    <m/>
    <m/>
    <s v="SFO"/>
    <m/>
    <n v="1"/>
    <m/>
    <s v=""/>
  </r>
  <r>
    <n v="569"/>
    <n v="279"/>
    <s v="2013_01_GBY@SFO"/>
    <s v=""/>
    <n v="-4.5"/>
    <n v="34"/>
    <n v="28"/>
    <x v="1"/>
    <x v="0"/>
    <s v="rs"/>
    <s v="SFO"/>
    <s v="SFO"/>
    <s v=""/>
    <x v="1"/>
    <n v="-3"/>
    <s v=""/>
    <m/>
    <m/>
    <s v="GBY"/>
    <m/>
    <n v="0"/>
    <m/>
    <s v=""/>
  </r>
  <r>
    <n v="570"/>
    <n v="280"/>
    <s v="2013_01_ARI@STL"/>
    <s v=""/>
    <n v="-5.5"/>
    <n v="27"/>
    <n v="24"/>
    <x v="1"/>
    <x v="0"/>
    <s v="rs"/>
    <s v="ARI"/>
    <s v="STL"/>
    <s v=""/>
    <x v="0"/>
    <n v="-3"/>
    <s v=""/>
    <m/>
    <m/>
    <s v="ARI"/>
    <m/>
    <n v="1"/>
    <m/>
    <s v=""/>
  </r>
  <r>
    <n v="571"/>
    <n v="280"/>
    <s v="2013_01_ARI@STL"/>
    <s v=""/>
    <n v="-5.5"/>
    <n v="27"/>
    <n v="24"/>
    <x v="1"/>
    <x v="0"/>
    <s v="rs"/>
    <s v="ARI"/>
    <s v="STL"/>
    <s v=""/>
    <x v="1"/>
    <n v="-3.5"/>
    <s v=""/>
    <m/>
    <m/>
    <s v="ARI"/>
    <m/>
    <n v="1"/>
    <m/>
    <s v=""/>
  </r>
  <r>
    <n v="572"/>
    <n v="281"/>
    <s v="2013_01_NYG@DAL"/>
    <s v=""/>
    <n v="-2.5"/>
    <n v="36"/>
    <n v="31"/>
    <x v="1"/>
    <x v="0"/>
    <s v="rs"/>
    <s v="DAL"/>
    <s v="DAL"/>
    <s v=""/>
    <x v="0"/>
    <n v="-3"/>
    <s v=""/>
    <m/>
    <m/>
    <s v="DAL"/>
    <m/>
    <n v="1"/>
    <m/>
    <s v=""/>
  </r>
  <r>
    <n v="573"/>
    <n v="281"/>
    <s v="2013_01_NYG@DAL"/>
    <s v=""/>
    <n v="-2.5"/>
    <n v="36"/>
    <n v="31"/>
    <x v="1"/>
    <x v="0"/>
    <s v="rs"/>
    <s v="DAL"/>
    <s v="DAL"/>
    <s v=""/>
    <x v="1"/>
    <n v="-3"/>
    <s v=""/>
    <m/>
    <m/>
    <s v="DAL"/>
    <m/>
    <n v="1"/>
    <m/>
    <s v=""/>
  </r>
  <r>
    <n v="574"/>
    <n v="282"/>
    <s v="2013_01_PHI@WAS"/>
    <s v=""/>
    <n v="-4.5"/>
    <n v="27"/>
    <n v="33"/>
    <x v="1"/>
    <x v="0"/>
    <s v="rs"/>
    <s v="PHI"/>
    <s v="PHI"/>
    <s v=""/>
    <x v="0"/>
    <n v="-5"/>
    <s v=""/>
    <m/>
    <m/>
    <s v="PHI"/>
    <m/>
    <n v="1"/>
    <m/>
    <s v=""/>
  </r>
  <r>
    <n v="575"/>
    <n v="282"/>
    <s v="2013_01_PHI@WAS"/>
    <s v=""/>
    <n v="-4.5"/>
    <n v="27"/>
    <n v="33"/>
    <x v="1"/>
    <x v="0"/>
    <s v="rs"/>
    <s v="PHI"/>
    <s v="PHI"/>
    <s v=""/>
    <x v="1"/>
    <n v="-3.5"/>
    <s v=""/>
    <m/>
    <m/>
    <s v="WAS"/>
    <m/>
    <n v="0"/>
    <m/>
    <s v=""/>
  </r>
  <r>
    <n v="576"/>
    <n v="283"/>
    <s v="2013_01_HOU@SD"/>
    <s v=""/>
    <n v="2.5"/>
    <n v="28"/>
    <n v="31"/>
    <x v="1"/>
    <x v="0"/>
    <s v="rs"/>
    <s v="HOU"/>
    <s v="HOU"/>
    <s v=""/>
    <x v="0"/>
    <n v="3"/>
    <s v=""/>
    <m/>
    <m/>
    <s v="HOU"/>
    <m/>
    <n v="1"/>
    <m/>
    <s v=""/>
  </r>
  <r>
    <n v="577"/>
    <n v="283"/>
    <s v="2013_01_HOU@SD"/>
    <s v=""/>
    <n v="2.5"/>
    <n v="28"/>
    <n v="31"/>
    <x v="1"/>
    <x v="0"/>
    <s v="rs"/>
    <s v="HOU"/>
    <s v="HOU"/>
    <s v=""/>
    <x v="1"/>
    <n v="3"/>
    <s v=""/>
    <m/>
    <m/>
    <s v="HOU"/>
    <m/>
    <n v="1"/>
    <m/>
    <s v=""/>
  </r>
  <r>
    <n v="578"/>
    <n v="284"/>
    <s v="2013_02_NYJ@NWE"/>
    <s v=""/>
    <n v="-12.5"/>
    <n v="13"/>
    <n v="10"/>
    <x v="1"/>
    <x v="1"/>
    <s v="rs"/>
    <s v="NYJ"/>
    <s v="NWE"/>
    <s v=""/>
    <x v="0"/>
    <n v="-11.5"/>
    <s v=""/>
    <m/>
    <m/>
    <s v="NYJ"/>
    <m/>
    <n v="1"/>
    <m/>
    <s v=""/>
  </r>
  <r>
    <n v="579"/>
    <n v="284"/>
    <s v="2013_02_NYJ@NWE"/>
    <s v=""/>
    <n v="-12.5"/>
    <n v="13"/>
    <n v="10"/>
    <x v="1"/>
    <x v="1"/>
    <s v="rs"/>
    <s v="NYJ"/>
    <s v="NWE"/>
    <s v=""/>
    <x v="1"/>
    <n v="-9.5"/>
    <s v=""/>
    <m/>
    <m/>
    <s v="NYJ"/>
    <m/>
    <n v="1"/>
    <m/>
    <s v=""/>
  </r>
  <r>
    <n v="580"/>
    <n v="285"/>
    <s v="2013_02_STL@ATL"/>
    <s v=""/>
    <n v="-7.5"/>
    <n v="31"/>
    <n v="24"/>
    <x v="1"/>
    <x v="1"/>
    <s v="rs"/>
    <s v="STL"/>
    <s v="ATL"/>
    <s v=""/>
    <x v="0"/>
    <n v="-8.5"/>
    <s v=""/>
    <m/>
    <m/>
    <s v="STL"/>
    <m/>
    <n v="1"/>
    <m/>
    <s v=""/>
  </r>
  <r>
    <n v="581"/>
    <n v="285"/>
    <s v="2013_02_STL@ATL"/>
    <s v=""/>
    <n v="-7.5"/>
    <n v="31"/>
    <n v="24"/>
    <x v="1"/>
    <x v="1"/>
    <s v="rs"/>
    <s v="STL"/>
    <s v="ATL"/>
    <s v=""/>
    <x v="1"/>
    <n v="-7"/>
    <s v=""/>
    <m/>
    <m/>
    <s v="STL"/>
    <m/>
    <n v="1"/>
    <m/>
    <s v=""/>
  </r>
  <r>
    <n v="582"/>
    <n v="286"/>
    <s v="2013_02_CAR@BUF"/>
    <s v=""/>
    <n v="2.5"/>
    <n v="24"/>
    <n v="23"/>
    <x v="1"/>
    <x v="1"/>
    <s v="rs"/>
    <s v="BUF"/>
    <s v="BUF"/>
    <s v=""/>
    <x v="0"/>
    <n v="2.5"/>
    <s v=""/>
    <m/>
    <m/>
    <s v="CAR"/>
    <m/>
    <n v="0"/>
    <m/>
    <s v=""/>
  </r>
  <r>
    <n v="583"/>
    <n v="286"/>
    <s v="2013_02_CAR@BUF"/>
    <s v=""/>
    <n v="2.5"/>
    <n v="24"/>
    <n v="23"/>
    <x v="1"/>
    <x v="1"/>
    <s v="rs"/>
    <s v="BUF"/>
    <s v="BUF"/>
    <s v=""/>
    <x v="1"/>
    <n v="-2.5"/>
    <s v=""/>
    <m/>
    <m/>
    <s v="BUF"/>
    <m/>
    <n v="1"/>
    <m/>
    <s v=""/>
  </r>
  <r>
    <n v="584"/>
    <n v="287"/>
    <s v="2013_02_MIN@CHI"/>
    <s v=""/>
    <n v="-6.5"/>
    <n v="31"/>
    <n v="30"/>
    <x v="1"/>
    <x v="1"/>
    <s v="rs"/>
    <s v="MIN"/>
    <s v="CHI"/>
    <s v=""/>
    <x v="0"/>
    <n v="-7"/>
    <s v=""/>
    <m/>
    <m/>
    <s v="MIN"/>
    <m/>
    <n v="1"/>
    <m/>
    <s v=""/>
  </r>
  <r>
    <n v="585"/>
    <n v="287"/>
    <s v="2013_02_MIN@CHI"/>
    <s v=""/>
    <n v="-6.5"/>
    <n v="31"/>
    <n v="30"/>
    <x v="1"/>
    <x v="1"/>
    <s v="rs"/>
    <s v="MIN"/>
    <s v="CHI"/>
    <s v=""/>
    <x v="1"/>
    <n v="-7"/>
    <s v=""/>
    <m/>
    <m/>
    <s v="CHI"/>
    <m/>
    <n v="0"/>
    <m/>
    <s v=""/>
  </r>
  <r>
    <n v="586"/>
    <n v="288"/>
    <s v="2013_02_CLE@BAL"/>
    <s v=""/>
    <n v="-6.5"/>
    <n v="14"/>
    <n v="6"/>
    <x v="1"/>
    <x v="1"/>
    <s v="rs"/>
    <s v="BAL"/>
    <s v="BAL"/>
    <s v=""/>
    <x v="0"/>
    <n v="-6"/>
    <s v=""/>
    <m/>
    <m/>
    <s v="CLE"/>
    <m/>
    <n v="0"/>
    <m/>
    <s v=""/>
  </r>
  <r>
    <n v="587"/>
    <n v="288"/>
    <s v="2013_02_CLE@BAL"/>
    <s v=""/>
    <n v="-6.5"/>
    <n v="14"/>
    <n v="6"/>
    <x v="1"/>
    <x v="1"/>
    <s v="rs"/>
    <s v="BAL"/>
    <s v="BAL"/>
    <s v=""/>
    <x v="1"/>
    <n v="-5.5"/>
    <s v=""/>
    <m/>
    <m/>
    <s v="CLE"/>
    <m/>
    <n v="0"/>
    <m/>
    <s v=""/>
  </r>
  <r>
    <n v="588"/>
    <n v="289"/>
    <s v="2013_02_DAL@KCY"/>
    <s v=""/>
    <n v="-2.5"/>
    <n v="17"/>
    <n v="16"/>
    <x v="1"/>
    <x v="1"/>
    <s v="rs"/>
    <s v="DAL"/>
    <s v="KCY"/>
    <s v=""/>
    <x v="0"/>
    <n v="-1"/>
    <s v=""/>
    <m/>
    <m/>
    <s v="DAL"/>
    <m/>
    <n v="1"/>
    <m/>
    <s v=""/>
  </r>
  <r>
    <n v="589"/>
    <n v="289"/>
    <s v="2013_02_DAL@KCY"/>
    <s v=""/>
    <n v="-2.5"/>
    <n v="17"/>
    <n v="16"/>
    <x v="1"/>
    <x v="1"/>
    <s v="rs"/>
    <s v="DAL"/>
    <s v="KCY"/>
    <s v=""/>
    <x v="1"/>
    <n v="2.5"/>
    <s v=""/>
    <m/>
    <m/>
    <s v="KCY"/>
    <m/>
    <n v="0"/>
    <m/>
    <s v=""/>
  </r>
  <r>
    <n v="590"/>
    <n v="290"/>
    <s v="2013_02_WAS@GBY"/>
    <s v=""/>
    <n v="-7.5"/>
    <n v="38"/>
    <n v="20"/>
    <x v="1"/>
    <x v="1"/>
    <s v="rs"/>
    <s v="GBY"/>
    <s v="GBY"/>
    <s v=""/>
    <x v="0"/>
    <n v="-5.5"/>
    <s v=""/>
    <m/>
    <m/>
    <s v="WAS"/>
    <m/>
    <n v="0"/>
    <m/>
    <s v=""/>
  </r>
  <r>
    <n v="591"/>
    <n v="290"/>
    <s v="2013_02_WAS@GBY"/>
    <s v=""/>
    <n v="-7.5"/>
    <n v="38"/>
    <n v="20"/>
    <x v="1"/>
    <x v="1"/>
    <s v="rs"/>
    <s v="GBY"/>
    <s v="GBY"/>
    <s v=""/>
    <x v="1"/>
    <n v="-6.5"/>
    <s v=""/>
    <m/>
    <m/>
    <s v="GBY"/>
    <m/>
    <n v="1"/>
    <m/>
    <s v=""/>
  </r>
  <r>
    <n v="592"/>
    <n v="291"/>
    <s v="2013_02_TEN@HOU"/>
    <s v=""/>
    <n v="-9.5"/>
    <n v="30"/>
    <n v="24"/>
    <x v="1"/>
    <x v="1"/>
    <s v="rs"/>
    <s v="TEN"/>
    <s v="HOU"/>
    <s v=""/>
    <x v="0"/>
    <n v="-10"/>
    <s v=""/>
    <m/>
    <m/>
    <s v="TEN"/>
    <m/>
    <n v="1"/>
    <m/>
    <s v=""/>
  </r>
  <r>
    <n v="593"/>
    <n v="291"/>
    <s v="2013_02_TEN@HOU"/>
    <s v=""/>
    <n v="-9.5"/>
    <n v="30"/>
    <n v="24"/>
    <x v="1"/>
    <x v="1"/>
    <s v="rs"/>
    <s v="TEN"/>
    <s v="HOU"/>
    <s v=""/>
    <x v="1"/>
    <n v="-9.5"/>
    <s v=""/>
    <m/>
    <m/>
    <s v="TEN"/>
    <m/>
    <n v="1"/>
    <m/>
    <s v=""/>
  </r>
  <r>
    <n v="594"/>
    <n v="292"/>
    <s v="2013_02_MIA@IND"/>
    <s v=""/>
    <n v="-3.5"/>
    <n v="20"/>
    <n v="24"/>
    <x v="1"/>
    <x v="1"/>
    <s v="rs"/>
    <s v="MIA"/>
    <s v="MIA"/>
    <s v=""/>
    <x v="0"/>
    <n v="-3.5"/>
    <s v=""/>
    <m/>
    <m/>
    <s v="MIA"/>
    <m/>
    <n v="1"/>
    <m/>
    <s v=""/>
  </r>
  <r>
    <n v="595"/>
    <n v="292"/>
    <s v="2013_02_MIA@IND"/>
    <s v=""/>
    <n v="-3.5"/>
    <n v="20"/>
    <n v="24"/>
    <x v="1"/>
    <x v="1"/>
    <s v="rs"/>
    <s v="MIA"/>
    <s v="MIA"/>
    <s v=""/>
    <x v="1"/>
    <n v="-3.5"/>
    <s v=""/>
    <m/>
    <m/>
    <s v="MIA"/>
    <m/>
    <n v="1"/>
    <m/>
    <s v=""/>
  </r>
  <r>
    <n v="596"/>
    <n v="293"/>
    <s v="2013_02_SD@PHI"/>
    <s v=""/>
    <n v="-7.5"/>
    <n v="30"/>
    <n v="33"/>
    <x v="1"/>
    <x v="1"/>
    <s v="rs"/>
    <s v="SD"/>
    <s v="SD"/>
    <s v=""/>
    <x v="0"/>
    <n v="-7"/>
    <s v=""/>
    <m/>
    <m/>
    <s v="PHI"/>
    <m/>
    <n v="0"/>
    <m/>
    <s v=""/>
  </r>
  <r>
    <n v="597"/>
    <n v="293"/>
    <s v="2013_02_SD@PHI"/>
    <s v=""/>
    <n v="-7.5"/>
    <n v="30"/>
    <n v="33"/>
    <x v="1"/>
    <x v="1"/>
    <s v="rs"/>
    <s v="SD"/>
    <s v="SD"/>
    <s v=""/>
    <x v="1"/>
    <n v="-7"/>
    <s v=""/>
    <m/>
    <m/>
    <s v="SD"/>
    <m/>
    <n v="1"/>
    <m/>
    <s v=""/>
  </r>
  <r>
    <n v="598"/>
    <n v="294"/>
    <s v="2013_02_DET@ARI"/>
    <s v=""/>
    <n v="0.5"/>
    <n v="25"/>
    <n v="21"/>
    <x v="1"/>
    <x v="1"/>
    <s v="rs"/>
    <s v="ARI"/>
    <s v="ARI"/>
    <s v=""/>
    <x v="0"/>
    <n v="3"/>
    <s v=""/>
    <m/>
    <m/>
    <s v="DET"/>
    <m/>
    <n v="0"/>
    <m/>
    <s v=""/>
  </r>
  <r>
    <n v="599"/>
    <n v="294"/>
    <s v="2013_02_DET@ARI"/>
    <s v=""/>
    <n v="0.5"/>
    <n v="25"/>
    <n v="21"/>
    <x v="1"/>
    <x v="1"/>
    <s v="rs"/>
    <s v="ARI"/>
    <s v="ARI"/>
    <s v=""/>
    <x v="1"/>
    <n v="2.5"/>
    <s v=""/>
    <m/>
    <m/>
    <s v="DET"/>
    <m/>
    <n v="0"/>
    <m/>
    <s v=""/>
  </r>
  <r>
    <n v="600"/>
    <n v="295"/>
    <s v="2013_02_NOR@TBY"/>
    <s v=""/>
    <n v="3.5"/>
    <n v="14"/>
    <n v="16"/>
    <x v="1"/>
    <x v="1"/>
    <s v="rs"/>
    <s v="TBY"/>
    <s v="NOR"/>
    <s v=""/>
    <x v="0"/>
    <n v="3.5"/>
    <s v=""/>
    <m/>
    <m/>
    <s v="NOR"/>
    <m/>
    <n v="0"/>
    <m/>
    <s v=""/>
  </r>
  <r>
    <n v="601"/>
    <n v="295"/>
    <s v="2013_02_NOR@TBY"/>
    <s v=""/>
    <n v="3.5"/>
    <n v="14"/>
    <n v="16"/>
    <x v="1"/>
    <x v="1"/>
    <s v="rs"/>
    <s v="TBY"/>
    <s v="NOR"/>
    <s v=""/>
    <x v="1"/>
    <n v="3"/>
    <s v=""/>
    <m/>
    <m/>
    <s v="NOR"/>
    <m/>
    <n v="0"/>
    <m/>
    <s v=""/>
  </r>
  <r>
    <n v="602"/>
    <n v="296"/>
    <s v="2013_02_DEN@NYG"/>
    <s v=""/>
    <n v="5.5"/>
    <n v="23"/>
    <n v="41"/>
    <x v="1"/>
    <x v="1"/>
    <s v="rs"/>
    <s v="DEN"/>
    <s v="DEN"/>
    <s v=""/>
    <x v="0"/>
    <n v="3.5"/>
    <s v=""/>
    <m/>
    <m/>
    <s v="DEN"/>
    <m/>
    <n v="1"/>
    <m/>
    <s v=""/>
  </r>
  <r>
    <n v="603"/>
    <n v="296"/>
    <s v="2013_02_DEN@NYG"/>
    <s v=""/>
    <n v="5.5"/>
    <n v="23"/>
    <n v="41"/>
    <x v="1"/>
    <x v="1"/>
    <s v="rs"/>
    <s v="DEN"/>
    <s v="DEN"/>
    <s v=""/>
    <x v="1"/>
    <n v="6"/>
    <s v=""/>
    <m/>
    <m/>
    <s v="NYG"/>
    <m/>
    <n v="0"/>
    <m/>
    <s v=""/>
  </r>
  <r>
    <n v="604"/>
    <n v="297"/>
    <s v="2013_02_JAX@OAK"/>
    <s v=""/>
    <n v="-6.5"/>
    <n v="19"/>
    <n v="9"/>
    <x v="1"/>
    <x v="1"/>
    <s v="rs"/>
    <s v="OAK"/>
    <s v="OAK"/>
    <s v=""/>
    <x v="0"/>
    <n v="-4"/>
    <s v=""/>
    <m/>
    <m/>
    <s v="JAX"/>
    <m/>
    <n v="0"/>
    <m/>
    <s v=""/>
  </r>
  <r>
    <n v="605"/>
    <n v="297"/>
    <s v="2013_02_JAX@OAK"/>
    <s v=""/>
    <n v="-6.5"/>
    <n v="19"/>
    <n v="9"/>
    <x v="1"/>
    <x v="1"/>
    <s v="rs"/>
    <s v="OAK"/>
    <s v="OAK"/>
    <s v=""/>
    <x v="1"/>
    <n v="-3.5"/>
    <s v=""/>
    <m/>
    <m/>
    <s v="JAX"/>
    <m/>
    <n v="0"/>
    <m/>
    <s v=""/>
  </r>
  <r>
    <n v="606"/>
    <n v="298"/>
    <s v="2013_02_SFO@SEA"/>
    <s v=""/>
    <n v="-2.5"/>
    <n v="29"/>
    <n v="3"/>
    <x v="1"/>
    <x v="1"/>
    <s v="rs"/>
    <s v="SEA"/>
    <s v="SEA"/>
    <s v=""/>
    <x v="0"/>
    <n v="-3"/>
    <s v=""/>
    <m/>
    <m/>
    <s v="SFO"/>
    <m/>
    <n v="0"/>
    <m/>
    <s v=""/>
  </r>
  <r>
    <n v="607"/>
    <n v="298"/>
    <s v="2013_02_SFO@SEA"/>
    <s v=""/>
    <n v="-2.5"/>
    <n v="29"/>
    <n v="3"/>
    <x v="1"/>
    <x v="1"/>
    <s v="rs"/>
    <s v="SEA"/>
    <s v="SEA"/>
    <s v=""/>
    <x v="1"/>
    <n v="-2.5"/>
    <s v=""/>
    <m/>
    <m/>
    <s v="SFO"/>
    <m/>
    <n v="0"/>
    <m/>
    <s v=""/>
  </r>
  <r>
    <n v="608"/>
    <n v="299"/>
    <s v="2013_02_PIT@CIN"/>
    <s v=""/>
    <n v="-7.5"/>
    <n v="20"/>
    <n v="10"/>
    <x v="1"/>
    <x v="1"/>
    <s v="rs"/>
    <s v="CIN"/>
    <s v="CIN"/>
    <s v=""/>
    <x v="0"/>
    <n v="-7.5"/>
    <s v=""/>
    <m/>
    <m/>
    <s v="PIT"/>
    <m/>
    <n v="0"/>
    <m/>
    <s v=""/>
  </r>
  <r>
    <n v="609"/>
    <n v="299"/>
    <s v="2013_02_PIT@CIN"/>
    <s v=""/>
    <n v="-7.5"/>
    <n v="20"/>
    <n v="10"/>
    <x v="1"/>
    <x v="1"/>
    <s v="rs"/>
    <s v="CIN"/>
    <s v="CIN"/>
    <s v=""/>
    <x v="1"/>
    <n v="-4"/>
    <s v=""/>
    <m/>
    <m/>
    <s v="CIN"/>
    <m/>
    <n v="1"/>
    <m/>
    <s v=""/>
  </r>
  <r>
    <n v="610"/>
    <n v="300"/>
    <s v="2013_03_KCY@PHI"/>
    <s v=""/>
    <n v="-3.5"/>
    <n v="16"/>
    <n v="26"/>
    <x v="1"/>
    <x v="2"/>
    <s v="rs"/>
    <s v="KCY"/>
    <s v="KCY"/>
    <s v=""/>
    <x v="0"/>
    <n v="-3"/>
    <s v=""/>
    <m/>
    <m/>
    <s v="PHI"/>
    <m/>
    <n v="0"/>
    <m/>
    <s v=""/>
  </r>
  <r>
    <n v="611"/>
    <n v="300"/>
    <s v="2013_03_KCY@PHI"/>
    <s v=""/>
    <n v="-3.5"/>
    <n v="16"/>
    <n v="26"/>
    <x v="1"/>
    <x v="2"/>
    <s v="rs"/>
    <s v="KCY"/>
    <s v="KCY"/>
    <s v=""/>
    <x v="1"/>
    <n v="-3.5"/>
    <s v=""/>
    <m/>
    <m/>
    <s v="KCY"/>
    <m/>
    <n v="1"/>
    <m/>
    <s v=""/>
  </r>
  <r>
    <n v="612"/>
    <n v="301"/>
    <s v="2013_03_GBY@CIN"/>
    <s v=""/>
    <n v="2.5"/>
    <n v="34"/>
    <n v="30"/>
    <x v="1"/>
    <x v="2"/>
    <s v="rs"/>
    <s v="CIN"/>
    <s v="CIN"/>
    <s v=""/>
    <x v="0"/>
    <n v="-1.5"/>
    <s v=""/>
    <m/>
    <m/>
    <s v="GBY"/>
    <m/>
    <n v="0"/>
    <m/>
    <s v=""/>
  </r>
  <r>
    <n v="613"/>
    <n v="301"/>
    <s v="2013_03_GBY@CIN"/>
    <s v=""/>
    <n v="2.5"/>
    <n v="34"/>
    <n v="30"/>
    <x v="1"/>
    <x v="2"/>
    <s v="rs"/>
    <s v="CIN"/>
    <s v="CIN"/>
    <s v=""/>
    <x v="1"/>
    <n v="2.5"/>
    <s v=""/>
    <m/>
    <m/>
    <s v="GBY"/>
    <m/>
    <n v="0"/>
    <m/>
    <s v=""/>
  </r>
  <r>
    <n v="614"/>
    <n v="302"/>
    <s v="2013_03_CLE@MIN"/>
    <s v=""/>
    <n v="-5.5"/>
    <n v="27"/>
    <n v="31"/>
    <x v="1"/>
    <x v="2"/>
    <s v="rs"/>
    <s v="CLE"/>
    <s v="CLE"/>
    <s v=""/>
    <x v="0"/>
    <n v="-6"/>
    <s v=""/>
    <m/>
    <m/>
    <s v="CLE"/>
    <m/>
    <n v="1"/>
    <m/>
    <s v=""/>
  </r>
  <r>
    <n v="615"/>
    <n v="302"/>
    <s v="2013_03_CLE@MIN"/>
    <s v=""/>
    <n v="-5.5"/>
    <n v="27"/>
    <n v="31"/>
    <x v="1"/>
    <x v="2"/>
    <s v="rs"/>
    <s v="CLE"/>
    <s v="CLE"/>
    <s v=""/>
    <x v="1"/>
    <n v="-7"/>
    <s v=""/>
    <m/>
    <m/>
    <s v="CLE"/>
    <m/>
    <n v="1"/>
    <m/>
    <s v=""/>
  </r>
  <r>
    <n v="616"/>
    <n v="303"/>
    <s v="2013_03_STL@DAL"/>
    <s v=""/>
    <n v="-3.5"/>
    <n v="31"/>
    <n v="7"/>
    <x v="1"/>
    <x v="2"/>
    <s v="rs"/>
    <s v="DAL"/>
    <s v="DAL"/>
    <s v=""/>
    <x v="0"/>
    <n v="-6"/>
    <s v=""/>
    <m/>
    <m/>
    <s v="DAL"/>
    <m/>
    <n v="1"/>
    <m/>
    <s v=""/>
  </r>
  <r>
    <n v="617"/>
    <n v="303"/>
    <s v="2013_03_STL@DAL"/>
    <s v=""/>
    <n v="-3.5"/>
    <n v="31"/>
    <n v="7"/>
    <x v="1"/>
    <x v="2"/>
    <s v="rs"/>
    <s v="DAL"/>
    <s v="DAL"/>
    <s v=""/>
    <x v="1"/>
    <n v="-6"/>
    <s v=""/>
    <m/>
    <m/>
    <s v="STL"/>
    <m/>
    <n v="0"/>
    <m/>
    <s v=""/>
  </r>
  <r>
    <n v="618"/>
    <n v="304"/>
    <s v="2013_03_DET@WAS"/>
    <s v=""/>
    <n v="-1.5"/>
    <n v="20"/>
    <n v="27"/>
    <x v="1"/>
    <x v="2"/>
    <s v="rs"/>
    <s v="DET"/>
    <s v="DET"/>
    <s v=""/>
    <x v="0"/>
    <n v="-2.5"/>
    <s v=""/>
    <m/>
    <m/>
    <s v="WAS"/>
    <m/>
    <n v="0"/>
    <m/>
    <s v=""/>
  </r>
  <r>
    <n v="619"/>
    <n v="304"/>
    <s v="2013_03_DET@WAS"/>
    <s v=""/>
    <n v="-1.5"/>
    <n v="20"/>
    <n v="27"/>
    <x v="1"/>
    <x v="2"/>
    <s v="rs"/>
    <s v="DET"/>
    <s v="DET"/>
    <s v=""/>
    <x v="1"/>
    <n v="-2.5"/>
    <s v=""/>
    <m/>
    <m/>
    <s v="WAS"/>
    <m/>
    <n v="0"/>
    <m/>
    <s v=""/>
  </r>
  <r>
    <n v="620"/>
    <n v="305"/>
    <s v="2013_03_SD@TEN"/>
    <s v=""/>
    <n v="-3.5"/>
    <n v="20"/>
    <n v="17"/>
    <x v="1"/>
    <x v="2"/>
    <s v="rs"/>
    <s v="SD"/>
    <s v="TEN"/>
    <s v=""/>
    <x v="0"/>
    <n v="-3"/>
    <s v=""/>
    <m/>
    <m/>
    <s v="TEN"/>
    <m/>
    <n v="0"/>
    <m/>
    <s v=""/>
  </r>
  <r>
    <n v="621"/>
    <n v="305"/>
    <s v="2013_03_SD@TEN"/>
    <s v=""/>
    <n v="-3.5"/>
    <n v="20"/>
    <n v="17"/>
    <x v="1"/>
    <x v="2"/>
    <s v="rs"/>
    <s v="SD"/>
    <s v="TEN"/>
    <s v=""/>
    <x v="1"/>
    <n v="-3"/>
    <s v=""/>
    <m/>
    <m/>
    <s v="TEN"/>
    <m/>
    <n v="0"/>
    <m/>
    <s v=""/>
  </r>
  <r>
    <n v="622"/>
    <n v="306"/>
    <s v="2013_03_TBY@NWE"/>
    <s v=""/>
    <n v="-7.5"/>
    <n v="23"/>
    <n v="3"/>
    <x v="1"/>
    <x v="2"/>
    <s v="rs"/>
    <s v="NWE"/>
    <s v="NWE"/>
    <s v=""/>
    <x v="0"/>
    <n v="-8.5"/>
    <s v=""/>
    <m/>
    <m/>
    <s v="TBY"/>
    <m/>
    <n v="0"/>
    <m/>
    <s v=""/>
  </r>
  <r>
    <n v="623"/>
    <n v="306"/>
    <s v="2013_03_TBY@NWE"/>
    <s v=""/>
    <n v="-7.5"/>
    <n v="23"/>
    <n v="3"/>
    <x v="1"/>
    <x v="2"/>
    <s v="rs"/>
    <s v="NWE"/>
    <s v="NWE"/>
    <s v=""/>
    <x v="1"/>
    <n v="-7.5"/>
    <s v=""/>
    <m/>
    <m/>
    <s v="TBY"/>
    <m/>
    <n v="0"/>
    <m/>
    <s v=""/>
  </r>
  <r>
    <n v="624"/>
    <n v="307"/>
    <s v="2013_03_ARI@NOR"/>
    <s v=""/>
    <n v="-7.5"/>
    <n v="31"/>
    <n v="7"/>
    <x v="1"/>
    <x v="2"/>
    <s v="rs"/>
    <s v="NOR"/>
    <s v="NOR"/>
    <s v=""/>
    <x v="0"/>
    <n v="-7"/>
    <s v=""/>
    <m/>
    <m/>
    <s v="ARI"/>
    <m/>
    <n v="0"/>
    <m/>
    <s v=""/>
  </r>
  <r>
    <n v="625"/>
    <n v="307"/>
    <s v="2013_03_ARI@NOR"/>
    <s v=""/>
    <n v="-7.5"/>
    <n v="31"/>
    <n v="7"/>
    <x v="1"/>
    <x v="2"/>
    <s v="rs"/>
    <s v="NOR"/>
    <s v="NOR"/>
    <s v=""/>
    <x v="1"/>
    <n v="-7.5"/>
    <s v=""/>
    <m/>
    <m/>
    <s v="ARI"/>
    <m/>
    <n v="0"/>
    <m/>
    <s v=""/>
  </r>
  <r>
    <n v="626"/>
    <n v="308"/>
    <s v="2013_03_NYG@CAR"/>
    <s v=""/>
    <n v="-1.5"/>
    <n v="38"/>
    <n v="0"/>
    <x v="1"/>
    <x v="2"/>
    <s v="rs"/>
    <s v="CAR"/>
    <s v="CAR"/>
    <s v=""/>
    <x v="0"/>
    <n v="-1.5"/>
    <s v=""/>
    <m/>
    <m/>
    <s v="NYG"/>
    <m/>
    <n v="0"/>
    <m/>
    <s v=""/>
  </r>
  <r>
    <n v="627"/>
    <n v="308"/>
    <s v="2013_03_NYG@CAR"/>
    <s v=""/>
    <n v="-1.5"/>
    <n v="38"/>
    <n v="0"/>
    <x v="1"/>
    <x v="2"/>
    <s v="rs"/>
    <s v="CAR"/>
    <s v="CAR"/>
    <s v=""/>
    <x v="1"/>
    <n v="-3"/>
    <s v=""/>
    <m/>
    <m/>
    <s v="NYG"/>
    <m/>
    <n v="0"/>
    <m/>
    <s v=""/>
  </r>
  <r>
    <n v="628"/>
    <n v="309"/>
    <s v="2013_03_HOU@BAL"/>
    <s v=""/>
    <n v="2.5"/>
    <n v="30"/>
    <n v="9"/>
    <x v="1"/>
    <x v="2"/>
    <s v="rs"/>
    <s v="BAL"/>
    <s v="BAL"/>
    <s v=""/>
    <x v="0"/>
    <n v="1"/>
    <s v=""/>
    <m/>
    <m/>
    <s v="BAL"/>
    <m/>
    <n v="1"/>
    <m/>
    <s v=""/>
  </r>
  <r>
    <n v="629"/>
    <n v="309"/>
    <s v="2013_03_HOU@BAL"/>
    <s v=""/>
    <n v="2.5"/>
    <n v="30"/>
    <n v="9"/>
    <x v="1"/>
    <x v="2"/>
    <s v="rs"/>
    <s v="BAL"/>
    <s v="BAL"/>
    <s v=""/>
    <x v="1"/>
    <n v="-0.5"/>
    <s v=""/>
    <m/>
    <m/>
    <s v="HOU"/>
    <m/>
    <n v="0"/>
    <m/>
    <s v=""/>
  </r>
  <r>
    <n v="630"/>
    <n v="310"/>
    <s v="2013_03_ATL@MIA"/>
    <s v=""/>
    <n v="-1.5"/>
    <n v="27"/>
    <n v="23"/>
    <x v="1"/>
    <x v="2"/>
    <s v="rs"/>
    <s v="MIA"/>
    <s v="MIA"/>
    <s v=""/>
    <x v="0"/>
    <n v="0"/>
    <s v=""/>
    <m/>
    <m/>
    <s v="MIA"/>
    <m/>
    <n v="1"/>
    <m/>
    <s v=""/>
  </r>
  <r>
    <n v="631"/>
    <n v="310"/>
    <s v="2013_03_ATL@MIA"/>
    <s v=""/>
    <n v="-1.5"/>
    <n v="27"/>
    <n v="23"/>
    <x v="1"/>
    <x v="2"/>
    <s v="rs"/>
    <s v="MIA"/>
    <s v="MIA"/>
    <s v=""/>
    <x v="1"/>
    <n v="2.5"/>
    <s v=""/>
    <m/>
    <m/>
    <s v="MIA"/>
    <m/>
    <n v="1"/>
    <m/>
    <s v=""/>
  </r>
  <r>
    <n v="632"/>
    <n v="311"/>
    <s v="2013_03_BUF@NYJ"/>
    <s v=""/>
    <n v="-2.5"/>
    <n v="27"/>
    <n v="20"/>
    <x v="1"/>
    <x v="2"/>
    <s v="rs"/>
    <s v="NYJ"/>
    <s v="NYJ"/>
    <s v=""/>
    <x v="0"/>
    <n v="-1"/>
    <s v=""/>
    <m/>
    <m/>
    <s v="BUF"/>
    <m/>
    <n v="0"/>
    <m/>
    <s v=""/>
  </r>
  <r>
    <n v="633"/>
    <n v="311"/>
    <s v="2013_03_BUF@NYJ"/>
    <s v=""/>
    <n v="-2.5"/>
    <n v="27"/>
    <n v="20"/>
    <x v="1"/>
    <x v="2"/>
    <s v="rs"/>
    <s v="NYJ"/>
    <s v="NYJ"/>
    <s v=""/>
    <x v="1"/>
    <n v="-3"/>
    <s v=""/>
    <m/>
    <m/>
    <s v="NYJ"/>
    <m/>
    <n v="1"/>
    <m/>
    <s v=""/>
  </r>
  <r>
    <n v="634"/>
    <n v="312"/>
    <s v="2013_03_IND@SFO"/>
    <s v=""/>
    <n v="-10.5"/>
    <n v="7"/>
    <n v="27"/>
    <x v="1"/>
    <x v="2"/>
    <s v="rs"/>
    <s v="IND"/>
    <s v="IND"/>
    <s v=""/>
    <x v="0"/>
    <n v="-9"/>
    <s v=""/>
    <m/>
    <m/>
    <s v="IND"/>
    <m/>
    <n v="1"/>
    <m/>
    <s v=""/>
  </r>
  <r>
    <n v="635"/>
    <n v="312"/>
    <s v="2013_03_IND@SFO"/>
    <s v=""/>
    <n v="-10.5"/>
    <n v="7"/>
    <n v="27"/>
    <x v="1"/>
    <x v="2"/>
    <s v="rs"/>
    <s v="IND"/>
    <s v="IND"/>
    <s v=""/>
    <x v="1"/>
    <n v="-8"/>
    <s v=""/>
    <m/>
    <m/>
    <s v="SFO"/>
    <m/>
    <n v="0"/>
    <m/>
    <s v=""/>
  </r>
  <r>
    <n v="636"/>
    <n v="313"/>
    <s v="2013_03_JAX@SEA"/>
    <s v=""/>
    <n v="-19.5"/>
    <n v="45"/>
    <n v="17"/>
    <x v="1"/>
    <x v="2"/>
    <s v="rs"/>
    <s v="SEA"/>
    <s v="SEA"/>
    <s v=""/>
    <x v="0"/>
    <n v="-18"/>
    <s v=""/>
    <m/>
    <m/>
    <s v="SEA"/>
    <m/>
    <n v="1"/>
    <m/>
    <s v=""/>
  </r>
  <r>
    <n v="637"/>
    <n v="313"/>
    <s v="2013_03_JAX@SEA"/>
    <s v=""/>
    <n v="-19.5"/>
    <n v="45"/>
    <n v="17"/>
    <x v="1"/>
    <x v="2"/>
    <s v="rs"/>
    <s v="SEA"/>
    <s v="SEA"/>
    <s v=""/>
    <x v="1"/>
    <n v="-21"/>
    <s v=""/>
    <m/>
    <m/>
    <s v="SEA"/>
    <m/>
    <n v="1"/>
    <m/>
    <s v=""/>
  </r>
  <r>
    <n v="638"/>
    <n v="314"/>
    <s v="2013_03_CHI@PIT"/>
    <s v=""/>
    <n v="2.5"/>
    <n v="23"/>
    <n v="40"/>
    <x v="1"/>
    <x v="2"/>
    <s v="rs"/>
    <s v="CHI"/>
    <s v="CHI"/>
    <s v=""/>
    <x v="0"/>
    <n v="2.5"/>
    <s v=""/>
    <m/>
    <m/>
    <s v="CHI"/>
    <m/>
    <n v="1"/>
    <m/>
    <s v=""/>
  </r>
  <r>
    <n v="639"/>
    <n v="314"/>
    <s v="2013_03_CHI@PIT"/>
    <s v=""/>
    <n v="2.5"/>
    <n v="23"/>
    <n v="40"/>
    <x v="1"/>
    <x v="2"/>
    <s v="rs"/>
    <s v="CHI"/>
    <s v="CHI"/>
    <s v=""/>
    <x v="1"/>
    <n v="3"/>
    <s v=""/>
    <m/>
    <m/>
    <s v="PIT"/>
    <m/>
    <n v="0"/>
    <m/>
    <s v=""/>
  </r>
  <r>
    <n v="640"/>
    <n v="315"/>
    <s v="2013_03_OAK@DEN"/>
    <s v=""/>
    <n v="-14.5"/>
    <n v="37"/>
    <n v="21"/>
    <x v="1"/>
    <x v="2"/>
    <s v="rs"/>
    <s v="DEN"/>
    <s v="DEN"/>
    <s v=""/>
    <x v="0"/>
    <n v="-17"/>
    <s v=""/>
    <m/>
    <m/>
    <s v="DEN"/>
    <m/>
    <n v="1"/>
    <m/>
    <s v=""/>
  </r>
  <r>
    <n v="641"/>
    <n v="315"/>
    <s v="2013_03_OAK@DEN"/>
    <s v=""/>
    <n v="-14.5"/>
    <n v="37"/>
    <n v="21"/>
    <x v="1"/>
    <x v="2"/>
    <s v="rs"/>
    <s v="DEN"/>
    <s v="DEN"/>
    <s v=""/>
    <x v="1"/>
    <n v="-21"/>
    <s v=""/>
    <m/>
    <m/>
    <s v="DEN"/>
    <m/>
    <n v="1"/>
    <m/>
    <s v=""/>
  </r>
  <r>
    <n v="642"/>
    <n v="316"/>
    <s v="2013_04_SFO@STL"/>
    <s v=""/>
    <n v="3.5"/>
    <n v="11"/>
    <n v="35"/>
    <x v="1"/>
    <x v="3"/>
    <s v="rs"/>
    <s v="SFO"/>
    <s v="SFO"/>
    <s v=""/>
    <x v="0"/>
    <n v="3.5"/>
    <s v=""/>
    <m/>
    <m/>
    <s v="SFO"/>
    <m/>
    <n v="1"/>
    <m/>
    <s v=""/>
  </r>
  <r>
    <n v="643"/>
    <n v="316"/>
    <s v="2013_04_SFO@STL"/>
    <s v=""/>
    <n v="3.5"/>
    <n v="11"/>
    <n v="35"/>
    <x v="1"/>
    <x v="3"/>
    <s v="rs"/>
    <s v="SFO"/>
    <s v="SFO"/>
    <s v=""/>
    <x v="1"/>
    <n v="3.5"/>
    <s v=""/>
    <m/>
    <m/>
    <s v="STL"/>
    <m/>
    <n v="0"/>
    <m/>
    <s v=""/>
  </r>
  <r>
    <n v="644"/>
    <n v="317"/>
    <s v="2013_04_BAL@BUF"/>
    <s v=""/>
    <n v="3.5"/>
    <n v="23"/>
    <n v="20"/>
    <x v="1"/>
    <x v="3"/>
    <s v="rs"/>
    <s v="BUF"/>
    <s v="BUF"/>
    <s v=""/>
    <x v="0"/>
    <n v="1"/>
    <s v=""/>
    <m/>
    <m/>
    <s v="BUF"/>
    <m/>
    <n v="1"/>
    <m/>
    <s v=""/>
  </r>
  <r>
    <n v="645"/>
    <n v="317"/>
    <s v="2013_04_BAL@BUF"/>
    <s v=""/>
    <n v="3.5"/>
    <n v="23"/>
    <n v="20"/>
    <x v="1"/>
    <x v="3"/>
    <s v="rs"/>
    <s v="BUF"/>
    <s v="BUF"/>
    <s v=""/>
    <x v="1"/>
    <n v="2.5"/>
    <s v=""/>
    <m/>
    <m/>
    <s v="BUF"/>
    <m/>
    <n v="1"/>
    <m/>
    <s v=""/>
  </r>
  <r>
    <n v="646"/>
    <n v="318"/>
    <s v="2013_04_CHI@DET"/>
    <s v=""/>
    <n v="-2.5"/>
    <n v="40"/>
    <n v="32"/>
    <x v="1"/>
    <x v="3"/>
    <s v="rs"/>
    <s v="DET"/>
    <s v="DET"/>
    <s v=""/>
    <x v="0"/>
    <n v="-2"/>
    <s v=""/>
    <m/>
    <m/>
    <s v="DET"/>
    <m/>
    <n v="1"/>
    <m/>
    <s v=""/>
  </r>
  <r>
    <n v="647"/>
    <n v="318"/>
    <s v="2013_04_CHI@DET"/>
    <s v=""/>
    <n v="-2.5"/>
    <n v="40"/>
    <n v="32"/>
    <x v="1"/>
    <x v="3"/>
    <s v="rs"/>
    <s v="DET"/>
    <s v="DET"/>
    <s v=""/>
    <x v="1"/>
    <n v="2.5"/>
    <s v=""/>
    <m/>
    <m/>
    <s v="DET"/>
    <m/>
    <n v="1"/>
    <m/>
    <s v=""/>
  </r>
  <r>
    <n v="648"/>
    <n v="319"/>
    <s v="2013_04_CIN@CLE"/>
    <s v=""/>
    <n v="4.5"/>
    <n v="17"/>
    <n v="6"/>
    <x v="1"/>
    <x v="3"/>
    <s v="rs"/>
    <s v="CLE"/>
    <s v="CLE"/>
    <s v=""/>
    <x v="0"/>
    <n v="5"/>
    <s v=""/>
    <m/>
    <m/>
    <s v="CIN"/>
    <m/>
    <n v="0"/>
    <m/>
    <s v=""/>
  </r>
  <r>
    <n v="649"/>
    <n v="319"/>
    <s v="2013_04_CIN@CLE"/>
    <s v=""/>
    <n v="4.5"/>
    <n v="17"/>
    <n v="6"/>
    <x v="1"/>
    <x v="3"/>
    <s v="rs"/>
    <s v="CLE"/>
    <s v="CLE"/>
    <s v=""/>
    <x v="1"/>
    <n v="6.5"/>
    <s v=""/>
    <m/>
    <m/>
    <s v="CIN"/>
    <m/>
    <n v="0"/>
    <m/>
    <s v=""/>
  </r>
  <r>
    <n v="650"/>
    <n v="320"/>
    <s v="2013_04_IND@JAX"/>
    <s v=""/>
    <n v="8.5"/>
    <n v="3"/>
    <n v="37"/>
    <x v="1"/>
    <x v="3"/>
    <s v="rs"/>
    <s v="IND"/>
    <s v="IND"/>
    <s v=""/>
    <x v="0"/>
    <n v="7.5"/>
    <s v=""/>
    <m/>
    <m/>
    <s v="IND"/>
    <m/>
    <n v="1"/>
    <m/>
    <s v=""/>
  </r>
  <r>
    <n v="651"/>
    <n v="320"/>
    <s v="2013_04_IND@JAX"/>
    <s v=""/>
    <n v="8.5"/>
    <n v="3"/>
    <n v="37"/>
    <x v="1"/>
    <x v="3"/>
    <s v="rs"/>
    <s v="IND"/>
    <s v="IND"/>
    <s v=""/>
    <x v="1"/>
    <n v="3.5"/>
    <s v=""/>
    <m/>
    <m/>
    <s v="JAX"/>
    <m/>
    <n v="0"/>
    <m/>
    <s v=""/>
  </r>
  <r>
    <n v="652"/>
    <n v="321"/>
    <s v="2013_04_NYG@KCY"/>
    <s v=""/>
    <n v="-4.5"/>
    <n v="31"/>
    <n v="7"/>
    <x v="1"/>
    <x v="3"/>
    <s v="rs"/>
    <s v="KCY"/>
    <s v="KCY"/>
    <s v=""/>
    <x v="0"/>
    <n v="-7"/>
    <s v=""/>
    <m/>
    <m/>
    <s v="KCY"/>
    <m/>
    <n v="1"/>
    <m/>
    <s v=""/>
  </r>
  <r>
    <n v="653"/>
    <n v="321"/>
    <s v="2013_04_NYG@KCY"/>
    <s v=""/>
    <n v="-4.5"/>
    <n v="31"/>
    <n v="7"/>
    <x v="1"/>
    <x v="3"/>
    <s v="rs"/>
    <s v="KCY"/>
    <s v="KCY"/>
    <s v=""/>
    <x v="1"/>
    <n v="-7"/>
    <s v=""/>
    <m/>
    <m/>
    <s v="NYG"/>
    <m/>
    <n v="0"/>
    <m/>
    <s v=""/>
  </r>
  <r>
    <n v="654"/>
    <n v="322"/>
    <s v="2013_04_PIT@MIN"/>
    <s v=""/>
    <n v="0.5"/>
    <n v="34"/>
    <n v="27"/>
    <x v="1"/>
    <x v="3"/>
    <s v="rs"/>
    <s v="MIN"/>
    <s v="MIN"/>
    <s v=""/>
    <x v="0"/>
    <n v="-2.5"/>
    <s v=""/>
    <m/>
    <m/>
    <s v="PIT"/>
    <m/>
    <n v="0"/>
    <m/>
    <s v=""/>
  </r>
  <r>
    <n v="655"/>
    <n v="322"/>
    <s v="2013_04_PIT@MIN"/>
    <s v=""/>
    <n v="0.5"/>
    <n v="34"/>
    <n v="27"/>
    <x v="1"/>
    <x v="3"/>
    <s v="rs"/>
    <s v="MIN"/>
    <s v="MIN"/>
    <s v=""/>
    <x v="1"/>
    <n v="-3.5"/>
    <s v=""/>
    <m/>
    <m/>
    <s v="MIN"/>
    <m/>
    <n v="1"/>
    <m/>
    <s v=""/>
  </r>
  <r>
    <n v="656"/>
    <n v="323"/>
    <s v="2013_04_ARI@TBY"/>
    <s v=""/>
    <n v="-2.5"/>
    <n v="10"/>
    <n v="13"/>
    <x v="1"/>
    <x v="3"/>
    <s v="rs"/>
    <s v="ARI"/>
    <s v="ARI"/>
    <s v=""/>
    <x v="0"/>
    <n v="1"/>
    <s v=""/>
    <m/>
    <m/>
    <s v="ARI"/>
    <m/>
    <n v="1"/>
    <m/>
    <s v=""/>
  </r>
  <r>
    <n v="657"/>
    <n v="323"/>
    <s v="2013_04_ARI@TBY"/>
    <s v=""/>
    <n v="-2.5"/>
    <n v="10"/>
    <n v="13"/>
    <x v="1"/>
    <x v="3"/>
    <s v="rs"/>
    <s v="ARI"/>
    <s v="ARI"/>
    <s v=""/>
    <x v="1"/>
    <n v="-2.5"/>
    <s v=""/>
    <m/>
    <m/>
    <s v="ARI"/>
    <m/>
    <n v="1"/>
    <m/>
    <s v=""/>
  </r>
  <r>
    <n v="658"/>
    <n v="324"/>
    <s v="2013_04_SEA@HOU"/>
    <s v=""/>
    <n v="2.5"/>
    <n v="20"/>
    <n v="23"/>
    <x v="1"/>
    <x v="3"/>
    <s v="rs"/>
    <s v="SEA"/>
    <s v="SEA"/>
    <s v=""/>
    <x v="0"/>
    <n v="1.5"/>
    <s v=""/>
    <m/>
    <m/>
    <s v="SEA"/>
    <m/>
    <n v="1"/>
    <m/>
    <s v=""/>
  </r>
  <r>
    <n v="659"/>
    <n v="324"/>
    <s v="2013_04_SEA@HOU"/>
    <s v=""/>
    <n v="2.5"/>
    <n v="20"/>
    <n v="23"/>
    <x v="1"/>
    <x v="3"/>
    <s v="rs"/>
    <s v="SEA"/>
    <s v="SEA"/>
    <s v=""/>
    <x v="1"/>
    <n v="4"/>
    <s v=""/>
    <m/>
    <m/>
    <s v="SEA"/>
    <m/>
    <n v="1"/>
    <m/>
    <s v=""/>
  </r>
  <r>
    <n v="660"/>
    <n v="325"/>
    <s v="2013_04_NYJ@TEN"/>
    <s v=""/>
    <n v="-3.5"/>
    <n v="38"/>
    <n v="13"/>
    <x v="1"/>
    <x v="3"/>
    <s v="rs"/>
    <s v="TEN"/>
    <s v="TEN"/>
    <s v=""/>
    <x v="0"/>
    <n v="-7"/>
    <s v=""/>
    <m/>
    <m/>
    <s v="TEN"/>
    <m/>
    <n v="1"/>
    <m/>
    <s v=""/>
  </r>
  <r>
    <n v="661"/>
    <n v="325"/>
    <s v="2013_04_NYJ@TEN"/>
    <s v=""/>
    <n v="-3.5"/>
    <n v="38"/>
    <n v="13"/>
    <x v="1"/>
    <x v="3"/>
    <s v="rs"/>
    <s v="TEN"/>
    <s v="TEN"/>
    <s v=""/>
    <x v="1"/>
    <n v="-7"/>
    <s v=""/>
    <m/>
    <m/>
    <s v="TEN"/>
    <m/>
    <n v="1"/>
    <m/>
    <s v=""/>
  </r>
  <r>
    <n v="662"/>
    <n v="326"/>
    <s v="2013_04_DAL@SD"/>
    <s v=""/>
    <n v="1.5"/>
    <n v="30"/>
    <n v="21"/>
    <x v="1"/>
    <x v="3"/>
    <s v="rs"/>
    <s v="SD"/>
    <s v="SD"/>
    <s v=""/>
    <x v="0"/>
    <n v="2.5"/>
    <s v=""/>
    <m/>
    <m/>
    <s v="DAL"/>
    <m/>
    <n v="0"/>
    <m/>
    <s v=""/>
  </r>
  <r>
    <n v="663"/>
    <n v="326"/>
    <s v="2013_04_DAL@SD"/>
    <s v=""/>
    <n v="1.5"/>
    <n v="30"/>
    <n v="21"/>
    <x v="1"/>
    <x v="3"/>
    <s v="rs"/>
    <s v="SD"/>
    <s v="SD"/>
    <s v=""/>
    <x v="1"/>
    <n v="-2.5"/>
    <s v=""/>
    <m/>
    <m/>
    <s v="SD"/>
    <m/>
    <n v="1"/>
    <m/>
    <s v=""/>
  </r>
  <r>
    <n v="664"/>
    <n v="327"/>
    <s v="2013_04_PHI@DEN"/>
    <s v=""/>
    <n v="-11.5"/>
    <n v="52"/>
    <n v="20"/>
    <x v="1"/>
    <x v="3"/>
    <s v="rs"/>
    <s v="DEN"/>
    <s v="DEN"/>
    <s v=""/>
    <x v="0"/>
    <n v="-8.5"/>
    <s v=""/>
    <m/>
    <m/>
    <s v="DEN"/>
    <m/>
    <n v="1"/>
    <m/>
    <s v=""/>
  </r>
  <r>
    <n v="665"/>
    <n v="327"/>
    <s v="2013_04_PHI@DEN"/>
    <s v=""/>
    <n v="-11.5"/>
    <n v="52"/>
    <n v="20"/>
    <x v="1"/>
    <x v="3"/>
    <s v="rs"/>
    <s v="DEN"/>
    <s v="DEN"/>
    <s v=""/>
    <x v="1"/>
    <n v="-9.5"/>
    <s v=""/>
    <m/>
    <m/>
    <s v="DEN"/>
    <m/>
    <n v="1"/>
    <m/>
    <s v=""/>
  </r>
  <r>
    <n v="666"/>
    <n v="328"/>
    <s v="2013_04_WAS@OAK"/>
    <s v=""/>
    <n v="2.5"/>
    <n v="14"/>
    <n v="24"/>
    <x v="1"/>
    <x v="3"/>
    <s v="rs"/>
    <s v="WAS"/>
    <s v="WAS"/>
    <s v=""/>
    <x v="0"/>
    <n v="3"/>
    <s v=""/>
    <m/>
    <m/>
    <s v="WAS"/>
    <m/>
    <n v="1"/>
    <m/>
    <s v=""/>
  </r>
  <r>
    <n v="667"/>
    <n v="328"/>
    <s v="2013_04_WAS@OAK"/>
    <s v=""/>
    <n v="2.5"/>
    <n v="14"/>
    <n v="24"/>
    <x v="1"/>
    <x v="3"/>
    <s v="rs"/>
    <s v="WAS"/>
    <s v="WAS"/>
    <s v=""/>
    <x v="1"/>
    <n v="2.5"/>
    <s v=""/>
    <m/>
    <m/>
    <s v="OAK"/>
    <m/>
    <n v="0"/>
    <m/>
    <s v=""/>
  </r>
  <r>
    <n v="668"/>
    <n v="329"/>
    <s v="2013_04_NWE@ATL"/>
    <s v=""/>
    <n v="-1.5"/>
    <n v="23"/>
    <n v="30"/>
    <x v="1"/>
    <x v="3"/>
    <s v="rs"/>
    <s v="NWE"/>
    <s v="NWE"/>
    <s v=""/>
    <x v="0"/>
    <n v="-3.5"/>
    <s v=""/>
    <m/>
    <m/>
    <s v="ATL"/>
    <m/>
    <n v="0"/>
    <m/>
    <s v=""/>
  </r>
  <r>
    <n v="669"/>
    <n v="329"/>
    <s v="2013_04_NWE@ATL"/>
    <s v=""/>
    <n v="-1.5"/>
    <n v="23"/>
    <n v="30"/>
    <x v="1"/>
    <x v="3"/>
    <s v="rs"/>
    <s v="NWE"/>
    <s v="NWE"/>
    <s v=""/>
    <x v="1"/>
    <n v="1.5"/>
    <s v=""/>
    <m/>
    <m/>
    <s v="ATL"/>
    <m/>
    <n v="0"/>
    <m/>
    <s v=""/>
  </r>
  <r>
    <n v="670"/>
    <n v="330"/>
    <s v="2013_04_MIA@NOR"/>
    <s v=""/>
    <n v="-6.5"/>
    <n v="38"/>
    <n v="17"/>
    <x v="1"/>
    <x v="3"/>
    <s v="rs"/>
    <s v="NOR"/>
    <s v="NOR"/>
    <s v=""/>
    <x v="0"/>
    <n v="-4"/>
    <s v=""/>
    <m/>
    <m/>
    <s v="MIA"/>
    <m/>
    <n v="0"/>
    <m/>
    <s v=""/>
  </r>
  <r>
    <n v="671"/>
    <n v="330"/>
    <s v="2013_04_MIA@NOR"/>
    <s v=""/>
    <n v="-6.5"/>
    <n v="38"/>
    <n v="17"/>
    <x v="1"/>
    <x v="3"/>
    <s v="rs"/>
    <s v="NOR"/>
    <s v="NOR"/>
    <s v=""/>
    <x v="1"/>
    <n v="-4"/>
    <s v=""/>
    <m/>
    <m/>
    <s v="MIA"/>
    <m/>
    <n v="0"/>
    <m/>
    <s v=""/>
  </r>
  <r>
    <n v="672"/>
    <n v="331"/>
    <s v="2013_05_BUF@CLE"/>
    <s v=""/>
    <n v="-4.5"/>
    <n v="37"/>
    <n v="24"/>
    <x v="1"/>
    <x v="4"/>
    <s v="rs"/>
    <s v="CLE"/>
    <s v="CLE"/>
    <s v=""/>
    <x v="0"/>
    <n v="-4"/>
    <s v=""/>
    <m/>
    <m/>
    <s v="CLE"/>
    <m/>
    <n v="1"/>
    <m/>
    <s v=""/>
  </r>
  <r>
    <n v="673"/>
    <n v="331"/>
    <s v="2013_05_BUF@CLE"/>
    <s v=""/>
    <n v="-4.5"/>
    <n v="37"/>
    <n v="24"/>
    <x v="1"/>
    <x v="4"/>
    <s v="rs"/>
    <s v="CLE"/>
    <s v="CLE"/>
    <s v=""/>
    <x v="1"/>
    <n v="-3"/>
    <s v=""/>
    <m/>
    <m/>
    <s v="CLE"/>
    <m/>
    <n v="1"/>
    <m/>
    <s v=""/>
  </r>
  <r>
    <n v="674"/>
    <n v="332"/>
    <s v="2013_05_NOR@CHI"/>
    <s v=""/>
    <n v="-0.5"/>
    <n v="18"/>
    <n v="26"/>
    <x v="1"/>
    <x v="4"/>
    <s v="rs"/>
    <s v="NOR"/>
    <s v="NOR"/>
    <s v=""/>
    <x v="0"/>
    <n v="-1.5"/>
    <s v=""/>
    <m/>
    <m/>
    <s v="NOR"/>
    <m/>
    <n v="1"/>
    <m/>
    <s v=""/>
  </r>
  <r>
    <n v="675"/>
    <n v="332"/>
    <s v="2013_05_NOR@CHI"/>
    <s v=""/>
    <n v="-0.5"/>
    <n v="18"/>
    <n v="26"/>
    <x v="1"/>
    <x v="4"/>
    <s v="rs"/>
    <s v="NOR"/>
    <s v="NOR"/>
    <s v=""/>
    <x v="1"/>
    <n v="-2.5"/>
    <s v=""/>
    <m/>
    <m/>
    <s v="CHI"/>
    <m/>
    <n v="0"/>
    <m/>
    <s v=""/>
  </r>
  <r>
    <n v="676"/>
    <n v="333"/>
    <s v="2013_05_NWE@CIN"/>
    <s v=""/>
    <n v="-1.5"/>
    <n v="13"/>
    <n v="6"/>
    <x v="1"/>
    <x v="4"/>
    <s v="rs"/>
    <s v="CIN"/>
    <s v="CIN"/>
    <s v=""/>
    <x v="0"/>
    <n v="-2"/>
    <s v=""/>
    <m/>
    <m/>
    <s v="CIN"/>
    <m/>
    <n v="1"/>
    <m/>
    <s v=""/>
  </r>
  <r>
    <n v="677"/>
    <n v="333"/>
    <s v="2013_05_NWE@CIN"/>
    <s v=""/>
    <n v="-1.5"/>
    <n v="13"/>
    <n v="6"/>
    <x v="1"/>
    <x v="4"/>
    <s v="rs"/>
    <s v="CIN"/>
    <s v="CIN"/>
    <s v=""/>
    <x v="1"/>
    <n v="2.5"/>
    <s v=""/>
    <m/>
    <m/>
    <s v="CIN"/>
    <m/>
    <n v="1"/>
    <m/>
    <s v=""/>
  </r>
  <r>
    <n v="678"/>
    <n v="334"/>
    <s v="2013_05_DET@GBY"/>
    <s v=""/>
    <n v="-6.5"/>
    <n v="22"/>
    <n v="9"/>
    <x v="1"/>
    <x v="4"/>
    <s v="rs"/>
    <s v="GBY"/>
    <s v="GBY"/>
    <s v=""/>
    <x v="0"/>
    <n v="-5.5"/>
    <s v=""/>
    <m/>
    <m/>
    <s v="DET"/>
    <m/>
    <n v="0"/>
    <m/>
    <s v=""/>
  </r>
  <r>
    <n v="679"/>
    <n v="334"/>
    <s v="2013_05_DET@GBY"/>
    <s v=""/>
    <n v="-6.5"/>
    <n v="22"/>
    <n v="9"/>
    <x v="1"/>
    <x v="4"/>
    <s v="rs"/>
    <s v="GBY"/>
    <s v="GBY"/>
    <s v=""/>
    <x v="1"/>
    <n v="-3"/>
    <s v=""/>
    <m/>
    <m/>
    <s v="DET"/>
    <m/>
    <n v="0"/>
    <m/>
    <s v=""/>
  </r>
  <r>
    <n v="680"/>
    <n v="335"/>
    <s v="2013_05_KCY@TEN"/>
    <s v=""/>
    <n v="2.5"/>
    <n v="17"/>
    <n v="26"/>
    <x v="1"/>
    <x v="4"/>
    <s v="rs"/>
    <s v="KCY"/>
    <s v="KCY"/>
    <s v=""/>
    <x v="0"/>
    <n v="3"/>
    <s v=""/>
    <m/>
    <m/>
    <s v="KCY"/>
    <m/>
    <n v="1"/>
    <m/>
    <s v=""/>
  </r>
  <r>
    <n v="681"/>
    <n v="335"/>
    <s v="2013_05_KCY@TEN"/>
    <s v=""/>
    <n v="2.5"/>
    <n v="17"/>
    <n v="26"/>
    <x v="1"/>
    <x v="4"/>
    <s v="rs"/>
    <s v="KCY"/>
    <s v="KCY"/>
    <s v=""/>
    <x v="1"/>
    <n v="-2.5"/>
    <s v=""/>
    <m/>
    <m/>
    <s v="TEN"/>
    <m/>
    <n v="0"/>
    <m/>
    <s v=""/>
  </r>
  <r>
    <n v="682"/>
    <n v="336"/>
    <s v="2013_05_SEA@IND"/>
    <s v=""/>
    <n v="2.5"/>
    <n v="34"/>
    <n v="28"/>
    <x v="1"/>
    <x v="4"/>
    <s v="rs"/>
    <s v="IND"/>
    <s v="IND"/>
    <s v=""/>
    <x v="0"/>
    <n v="4.5"/>
    <s v=""/>
    <m/>
    <m/>
    <s v="SEA"/>
    <m/>
    <n v="0"/>
    <m/>
    <s v=""/>
  </r>
  <r>
    <n v="683"/>
    <n v="336"/>
    <s v="2013_05_SEA@IND"/>
    <s v=""/>
    <n v="2.5"/>
    <n v="34"/>
    <n v="28"/>
    <x v="1"/>
    <x v="4"/>
    <s v="rs"/>
    <s v="IND"/>
    <s v="IND"/>
    <s v=""/>
    <x v="1"/>
    <n v="3"/>
    <s v=""/>
    <m/>
    <m/>
    <s v="SEA"/>
    <m/>
    <n v="0"/>
    <m/>
    <s v=""/>
  </r>
  <r>
    <n v="684"/>
    <n v="337"/>
    <s v="2013_05_JAX@STL"/>
    <s v=""/>
    <n v="-11.5"/>
    <n v="34"/>
    <n v="20"/>
    <x v="1"/>
    <x v="4"/>
    <s v="rs"/>
    <s v="STL"/>
    <s v="STL"/>
    <s v=""/>
    <x v="0"/>
    <n v="-8.5"/>
    <s v=""/>
    <m/>
    <m/>
    <s v="JAX"/>
    <m/>
    <n v="0"/>
    <m/>
    <s v=""/>
  </r>
  <r>
    <n v="685"/>
    <n v="337"/>
    <s v="2013_05_JAX@STL"/>
    <s v=""/>
    <n v="-11.5"/>
    <n v="34"/>
    <n v="20"/>
    <x v="1"/>
    <x v="4"/>
    <s v="rs"/>
    <s v="STL"/>
    <s v="STL"/>
    <s v=""/>
    <x v="1"/>
    <n v="-7.5"/>
    <s v=""/>
    <m/>
    <m/>
    <s v="JAX"/>
    <m/>
    <n v="0"/>
    <m/>
    <s v=""/>
  </r>
  <r>
    <n v="686"/>
    <n v="338"/>
    <s v="2013_05_BAL@MIA"/>
    <s v=""/>
    <n v="-2.5"/>
    <n v="23"/>
    <n v="26"/>
    <x v="1"/>
    <x v="4"/>
    <s v="rs"/>
    <s v="BAL"/>
    <s v="BAL"/>
    <s v=""/>
    <x v="0"/>
    <n v="-4"/>
    <s v=""/>
    <m/>
    <m/>
    <s v="MIA"/>
    <m/>
    <n v="0"/>
    <m/>
    <s v=""/>
  </r>
  <r>
    <n v="687"/>
    <n v="338"/>
    <s v="2013_05_BAL@MIA"/>
    <s v=""/>
    <n v="-2.5"/>
    <n v="23"/>
    <n v="26"/>
    <x v="1"/>
    <x v="4"/>
    <s v="rs"/>
    <s v="BAL"/>
    <s v="BAL"/>
    <s v=""/>
    <x v="1"/>
    <n v="-7"/>
    <s v=""/>
    <m/>
    <m/>
    <s v="BAL"/>
    <m/>
    <n v="1"/>
    <m/>
    <s v=""/>
  </r>
  <r>
    <n v="688"/>
    <n v="339"/>
    <s v="2013_05_PHI@NYG"/>
    <s v=""/>
    <n v="-2.5"/>
    <n v="21"/>
    <n v="36"/>
    <x v="1"/>
    <x v="4"/>
    <s v="rs"/>
    <s v="PHI"/>
    <s v="PHI"/>
    <s v=""/>
    <x v="0"/>
    <n v="-1.5"/>
    <s v=""/>
    <m/>
    <m/>
    <s v="NYG"/>
    <m/>
    <n v="0"/>
    <m/>
    <s v=""/>
  </r>
  <r>
    <n v="689"/>
    <n v="339"/>
    <s v="2013_05_PHI@NYG"/>
    <s v=""/>
    <n v="-2.5"/>
    <n v="21"/>
    <n v="36"/>
    <x v="1"/>
    <x v="4"/>
    <s v="rs"/>
    <s v="PHI"/>
    <s v="PHI"/>
    <s v=""/>
    <x v="1"/>
    <n v="-2.5"/>
    <s v=""/>
    <m/>
    <m/>
    <s v="PHI"/>
    <m/>
    <n v="1"/>
    <m/>
    <s v=""/>
  </r>
  <r>
    <n v="690"/>
    <n v="340"/>
    <s v="2013_05_CAR@ARI"/>
    <s v=""/>
    <n v="2.5"/>
    <n v="22"/>
    <n v="6"/>
    <x v="1"/>
    <x v="4"/>
    <s v="rs"/>
    <s v="ARI"/>
    <s v="ARI"/>
    <s v=""/>
    <x v="0"/>
    <n v="-3.5"/>
    <s v=""/>
    <m/>
    <m/>
    <s v="CAR"/>
    <m/>
    <n v="0"/>
    <m/>
    <s v=""/>
  </r>
  <r>
    <n v="691"/>
    <n v="340"/>
    <s v="2013_05_CAR@ARI"/>
    <s v=""/>
    <n v="2.5"/>
    <n v="22"/>
    <n v="6"/>
    <x v="1"/>
    <x v="4"/>
    <s v="rs"/>
    <s v="ARI"/>
    <s v="ARI"/>
    <s v=""/>
    <x v="1"/>
    <n v="-1.5"/>
    <s v=""/>
    <m/>
    <m/>
    <s v="ARI"/>
    <m/>
    <n v="1"/>
    <m/>
    <s v=""/>
  </r>
  <r>
    <n v="692"/>
    <n v="341"/>
    <s v="2013_05_DEN@DAL"/>
    <s v=""/>
    <n v="7.5"/>
    <n v="48"/>
    <n v="51"/>
    <x v="1"/>
    <x v="4"/>
    <s v="rs"/>
    <s v="DAL"/>
    <s v="DEN"/>
    <s v=""/>
    <x v="0"/>
    <n v="6"/>
    <s v=""/>
    <m/>
    <m/>
    <s v="DAL"/>
    <m/>
    <n v="1"/>
    <m/>
    <s v=""/>
  </r>
  <r>
    <n v="693"/>
    <n v="341"/>
    <s v="2013_05_DEN@DAL"/>
    <s v=""/>
    <n v="7.5"/>
    <n v="48"/>
    <n v="51"/>
    <x v="1"/>
    <x v="4"/>
    <s v="rs"/>
    <s v="DAL"/>
    <s v="DEN"/>
    <s v=""/>
    <x v="1"/>
    <n v="6"/>
    <s v=""/>
    <m/>
    <m/>
    <s v="DEN"/>
    <m/>
    <n v="0"/>
    <m/>
    <s v=""/>
  </r>
  <r>
    <n v="694"/>
    <n v="342"/>
    <s v="2013_05_HOU@SFO"/>
    <s v=""/>
    <n v="-6.5"/>
    <n v="34"/>
    <n v="3"/>
    <x v="1"/>
    <x v="4"/>
    <s v="rs"/>
    <s v="SFO"/>
    <s v="SFO"/>
    <s v=""/>
    <x v="0"/>
    <n v="-6.5"/>
    <s v=""/>
    <m/>
    <m/>
    <s v="HOU"/>
    <m/>
    <n v="0"/>
    <m/>
    <s v=""/>
  </r>
  <r>
    <n v="695"/>
    <n v="342"/>
    <s v="2013_05_HOU@SFO"/>
    <s v=""/>
    <n v="-6.5"/>
    <n v="34"/>
    <n v="3"/>
    <x v="1"/>
    <x v="4"/>
    <s v="rs"/>
    <s v="SFO"/>
    <s v="SFO"/>
    <s v=""/>
    <x v="1"/>
    <n v="-4"/>
    <s v=""/>
    <m/>
    <m/>
    <s v="HOU"/>
    <m/>
    <n v="0"/>
    <m/>
    <s v=""/>
  </r>
  <r>
    <n v="696"/>
    <n v="343"/>
    <s v="2013_05_SD@OAK"/>
    <s v=""/>
    <n v="4.5"/>
    <n v="27"/>
    <n v="17"/>
    <x v="1"/>
    <x v="4"/>
    <s v="rs"/>
    <s v="OAK"/>
    <s v="OAK"/>
    <s v=""/>
    <x v="0"/>
    <n v="6"/>
    <s v=""/>
    <m/>
    <m/>
    <s v="SD"/>
    <m/>
    <n v="0"/>
    <m/>
    <s v=""/>
  </r>
  <r>
    <n v="697"/>
    <n v="343"/>
    <s v="2013_05_SD@OAK"/>
    <s v=""/>
    <n v="4.5"/>
    <n v="27"/>
    <n v="17"/>
    <x v="1"/>
    <x v="4"/>
    <s v="rs"/>
    <s v="OAK"/>
    <s v="OAK"/>
    <s v=""/>
    <x v="1"/>
    <n v="3"/>
    <s v=""/>
    <m/>
    <m/>
    <s v="OAK"/>
    <m/>
    <n v="1"/>
    <m/>
    <s v=""/>
  </r>
  <r>
    <n v="698"/>
    <n v="344"/>
    <s v="2013_05_NYJ@ATL"/>
    <s v=""/>
    <n v="-9.5"/>
    <n v="28"/>
    <n v="30"/>
    <x v="1"/>
    <x v="4"/>
    <s v="rs"/>
    <s v="NYJ"/>
    <s v="NYJ"/>
    <s v=""/>
    <x v="0"/>
    <n v="-9"/>
    <s v=""/>
    <m/>
    <m/>
    <s v="NYJ"/>
    <m/>
    <n v="1"/>
    <m/>
    <s v=""/>
  </r>
  <r>
    <n v="699"/>
    <n v="344"/>
    <s v="2013_05_NYJ@ATL"/>
    <s v=""/>
    <n v="-9.5"/>
    <n v="28"/>
    <n v="30"/>
    <x v="1"/>
    <x v="4"/>
    <s v="rs"/>
    <s v="NYJ"/>
    <s v="NYJ"/>
    <s v=""/>
    <x v="1"/>
    <n v="-7.5"/>
    <s v=""/>
    <m/>
    <m/>
    <s v="NYJ"/>
    <m/>
    <n v="1"/>
    <m/>
    <s v=""/>
  </r>
  <r>
    <n v="700"/>
    <n v="345"/>
    <s v="2013_06_NYG@CHI"/>
    <s v=""/>
    <n v="-7.5"/>
    <n v="27"/>
    <n v="21"/>
    <x v="1"/>
    <x v="5"/>
    <s v="rs"/>
    <s v="NYG"/>
    <s v="CHI"/>
    <s v=""/>
    <x v="0"/>
    <n v="-7.5"/>
    <s v=""/>
    <m/>
    <m/>
    <s v="CHI"/>
    <m/>
    <n v="0"/>
    <m/>
    <s v=""/>
  </r>
  <r>
    <n v="701"/>
    <n v="345"/>
    <s v="2013_06_NYG@CHI"/>
    <s v=""/>
    <n v="-7.5"/>
    <n v="27"/>
    <n v="21"/>
    <x v="1"/>
    <x v="5"/>
    <s v="rs"/>
    <s v="NYG"/>
    <s v="CHI"/>
    <s v=""/>
    <x v="1"/>
    <n v="-6"/>
    <s v=""/>
    <m/>
    <m/>
    <s v="CHI"/>
    <m/>
    <n v="0"/>
    <m/>
    <s v=""/>
  </r>
  <r>
    <n v="702"/>
    <n v="346"/>
    <s v="2013_06_CIN@BUF"/>
    <s v=""/>
    <n v="7.5"/>
    <n v="24"/>
    <n v="27"/>
    <x v="1"/>
    <x v="5"/>
    <s v="rs"/>
    <s v="BUF"/>
    <s v="CIN"/>
    <s v=""/>
    <x v="0"/>
    <n v="3.5"/>
    <s v=""/>
    <m/>
    <m/>
    <s v="CIN"/>
    <m/>
    <n v="0"/>
    <m/>
    <s v=""/>
  </r>
  <r>
    <n v="703"/>
    <n v="346"/>
    <s v="2013_06_CIN@BUF"/>
    <s v=""/>
    <n v="7.5"/>
    <n v="24"/>
    <n v="27"/>
    <x v="1"/>
    <x v="5"/>
    <s v="rs"/>
    <s v="BUF"/>
    <s v="CIN"/>
    <s v=""/>
    <x v="1"/>
    <n v="3.5"/>
    <s v=""/>
    <m/>
    <m/>
    <s v="BUF"/>
    <m/>
    <n v="1"/>
    <m/>
    <s v=""/>
  </r>
  <r>
    <n v="704"/>
    <n v="347"/>
    <s v="2013_06_DET@CLE"/>
    <s v=""/>
    <n v="2.5"/>
    <n v="17"/>
    <n v="31"/>
    <x v="1"/>
    <x v="5"/>
    <s v="rs"/>
    <s v="DET"/>
    <s v="DET"/>
    <s v=""/>
    <x v="0"/>
    <n v="1"/>
    <s v=""/>
    <m/>
    <m/>
    <s v="CLE"/>
    <m/>
    <n v="0"/>
    <m/>
    <s v=""/>
  </r>
  <r>
    <n v="705"/>
    <n v="347"/>
    <s v="2013_06_DET@CLE"/>
    <s v=""/>
    <n v="2.5"/>
    <n v="17"/>
    <n v="31"/>
    <x v="1"/>
    <x v="5"/>
    <s v="rs"/>
    <s v="DET"/>
    <s v="DET"/>
    <s v=""/>
    <x v="1"/>
    <n v="1.5"/>
    <s v=""/>
    <m/>
    <m/>
    <s v="CLE"/>
    <m/>
    <n v="0"/>
    <m/>
    <s v=""/>
  </r>
  <r>
    <n v="706"/>
    <n v="348"/>
    <s v="2013_06_GBY@BAL"/>
    <s v=""/>
    <n v="3.5"/>
    <n v="17"/>
    <n v="19"/>
    <x v="1"/>
    <x v="5"/>
    <s v="rs"/>
    <s v="BAL"/>
    <s v="GBY"/>
    <s v=""/>
    <x v="0"/>
    <n v="3"/>
    <s v=""/>
    <m/>
    <m/>
    <s v="GBY"/>
    <m/>
    <n v="0"/>
    <m/>
    <s v=""/>
  </r>
  <r>
    <n v="707"/>
    <n v="348"/>
    <s v="2013_06_GBY@BAL"/>
    <s v=""/>
    <n v="3.5"/>
    <n v="17"/>
    <n v="19"/>
    <x v="1"/>
    <x v="5"/>
    <s v="rs"/>
    <s v="BAL"/>
    <s v="GBY"/>
    <s v=""/>
    <x v="1"/>
    <n v="3"/>
    <s v=""/>
    <m/>
    <m/>
    <s v="GBY"/>
    <m/>
    <n v="0"/>
    <m/>
    <s v=""/>
  </r>
  <r>
    <n v="708"/>
    <n v="349"/>
    <s v="2013_06_OAK@KCY"/>
    <s v=""/>
    <n v="-9.5"/>
    <n v="24"/>
    <n v="7"/>
    <x v="1"/>
    <x v="5"/>
    <s v="rs"/>
    <s v="KCY"/>
    <s v="KCY"/>
    <s v=""/>
    <x v="0"/>
    <n v="-8"/>
    <s v=""/>
    <m/>
    <m/>
    <s v="OAK"/>
    <m/>
    <n v="0"/>
    <m/>
    <s v=""/>
  </r>
  <r>
    <n v="709"/>
    <n v="349"/>
    <s v="2013_06_OAK@KCY"/>
    <s v=""/>
    <n v="-9.5"/>
    <n v="24"/>
    <n v="7"/>
    <x v="1"/>
    <x v="5"/>
    <s v="rs"/>
    <s v="KCY"/>
    <s v="KCY"/>
    <s v=""/>
    <x v="1"/>
    <n v="-13"/>
    <s v=""/>
    <m/>
    <m/>
    <s v="OAK"/>
    <m/>
    <n v="0"/>
    <m/>
    <s v=""/>
  </r>
  <r>
    <n v="710"/>
    <n v="350"/>
    <s v="2013_06_STL@HOU"/>
    <s v=""/>
    <n v="-7.5"/>
    <n v="13"/>
    <n v="38"/>
    <x v="1"/>
    <x v="5"/>
    <s v="rs"/>
    <s v="STL"/>
    <s v="STL"/>
    <s v=""/>
    <x v="0"/>
    <n v="-8"/>
    <s v=""/>
    <m/>
    <m/>
    <s v="HOU"/>
    <m/>
    <n v="0"/>
    <m/>
    <s v=""/>
  </r>
  <r>
    <n v="711"/>
    <n v="350"/>
    <s v="2013_06_STL@HOU"/>
    <s v=""/>
    <n v="-7.5"/>
    <n v="13"/>
    <n v="38"/>
    <x v="1"/>
    <x v="5"/>
    <s v="rs"/>
    <s v="STL"/>
    <s v="STL"/>
    <s v=""/>
    <x v="1"/>
    <n v="-7.5"/>
    <s v=""/>
    <m/>
    <m/>
    <s v="HOU"/>
    <m/>
    <n v="0"/>
    <m/>
    <s v=""/>
  </r>
  <r>
    <n v="712"/>
    <n v="351"/>
    <s v="2013_06_CAR@MIN"/>
    <s v=""/>
    <n v="-2.5"/>
    <n v="10"/>
    <n v="35"/>
    <x v="1"/>
    <x v="5"/>
    <s v="rs"/>
    <s v="CAR"/>
    <s v="CAR"/>
    <s v=""/>
    <x v="0"/>
    <n v="2.5"/>
    <s v=""/>
    <m/>
    <m/>
    <s v="MIN"/>
    <m/>
    <n v="0"/>
    <m/>
    <s v=""/>
  </r>
  <r>
    <n v="713"/>
    <n v="351"/>
    <s v="2013_06_CAR@MIN"/>
    <s v=""/>
    <n v="-2.5"/>
    <n v="10"/>
    <n v="35"/>
    <x v="1"/>
    <x v="5"/>
    <s v="rs"/>
    <s v="CAR"/>
    <s v="CAR"/>
    <s v=""/>
    <x v="1"/>
    <n v="1.5"/>
    <s v=""/>
    <m/>
    <m/>
    <s v="MIN"/>
    <m/>
    <n v="0"/>
    <m/>
    <s v=""/>
  </r>
  <r>
    <n v="714"/>
    <n v="352"/>
    <s v="2013_06_PIT@NYJ"/>
    <s v=""/>
    <n v="-2.5"/>
    <n v="6"/>
    <n v="19"/>
    <x v="1"/>
    <x v="5"/>
    <s v="rs"/>
    <s v="PIT"/>
    <s v="PIT"/>
    <s v=""/>
    <x v="0"/>
    <n v="-3"/>
    <s v=""/>
    <m/>
    <m/>
    <s v="NYJ"/>
    <m/>
    <n v="0"/>
    <m/>
    <s v=""/>
  </r>
  <r>
    <n v="715"/>
    <n v="352"/>
    <s v="2013_06_PIT@NYJ"/>
    <s v=""/>
    <n v="-2.5"/>
    <n v="6"/>
    <n v="19"/>
    <x v="1"/>
    <x v="5"/>
    <s v="rs"/>
    <s v="PIT"/>
    <s v="PIT"/>
    <s v=""/>
    <x v="1"/>
    <n v="-1.5"/>
    <s v=""/>
    <m/>
    <m/>
    <s v="PIT"/>
    <m/>
    <n v="1"/>
    <m/>
    <s v=""/>
  </r>
  <r>
    <n v="716"/>
    <n v="353"/>
    <s v="2013_06_PHI@TBY"/>
    <s v=""/>
    <n v="1.5"/>
    <n v="20"/>
    <n v="31"/>
    <x v="1"/>
    <x v="5"/>
    <s v="rs"/>
    <s v="PHI"/>
    <s v="PHI"/>
    <s v=""/>
    <x v="0"/>
    <n v="-1"/>
    <s v=""/>
    <m/>
    <m/>
    <s v="PHI"/>
    <m/>
    <n v="1"/>
    <m/>
    <s v=""/>
  </r>
  <r>
    <n v="717"/>
    <n v="353"/>
    <s v="2013_06_PHI@TBY"/>
    <s v=""/>
    <n v="1.5"/>
    <n v="20"/>
    <n v="31"/>
    <x v="1"/>
    <x v="5"/>
    <s v="rs"/>
    <s v="PHI"/>
    <s v="PHI"/>
    <s v=""/>
    <x v="1"/>
    <n v="1.5"/>
    <s v=""/>
    <m/>
    <m/>
    <s v="TBY"/>
    <m/>
    <n v="0"/>
    <m/>
    <s v=""/>
  </r>
  <r>
    <n v="718"/>
    <n v="354"/>
    <s v="2013_06_JAX@DEN"/>
    <s v=""/>
    <n v="-27.5"/>
    <n v="35"/>
    <n v="19"/>
    <x v="1"/>
    <x v="5"/>
    <s v="rs"/>
    <s v="JAX"/>
    <s v="DEN"/>
    <s v=""/>
    <x v="0"/>
    <n v="-28"/>
    <s v=""/>
    <m/>
    <m/>
    <s v="DEN"/>
    <m/>
    <n v="0"/>
    <m/>
    <s v=""/>
  </r>
  <r>
    <n v="719"/>
    <n v="354"/>
    <s v="2013_06_JAX@DEN"/>
    <s v=""/>
    <n v="-27.5"/>
    <n v="35"/>
    <n v="19"/>
    <x v="1"/>
    <x v="5"/>
    <s v="rs"/>
    <s v="JAX"/>
    <s v="DEN"/>
    <s v=""/>
    <x v="1"/>
    <n v="-28"/>
    <s v=""/>
    <m/>
    <m/>
    <s v="DEN"/>
    <m/>
    <n v="0"/>
    <m/>
    <s v=""/>
  </r>
  <r>
    <n v="720"/>
    <n v="355"/>
    <s v="2013_06_TEN@SEA"/>
    <s v=""/>
    <n v="-13.5"/>
    <n v="20"/>
    <n v="13"/>
    <x v="1"/>
    <x v="5"/>
    <s v="rs"/>
    <s v="TEN"/>
    <s v="SEA"/>
    <s v=""/>
    <x v="0"/>
    <n v="-11"/>
    <s v=""/>
    <m/>
    <m/>
    <s v="SEA"/>
    <m/>
    <n v="0"/>
    <m/>
    <s v=""/>
  </r>
  <r>
    <n v="721"/>
    <n v="355"/>
    <s v="2013_06_TEN@SEA"/>
    <s v=""/>
    <n v="-13.5"/>
    <n v="20"/>
    <n v="13"/>
    <x v="1"/>
    <x v="5"/>
    <s v="rs"/>
    <s v="TEN"/>
    <s v="SEA"/>
    <s v=""/>
    <x v="1"/>
    <n v="-10.5"/>
    <s v=""/>
    <m/>
    <m/>
    <s v="SEA"/>
    <m/>
    <n v="0"/>
    <m/>
    <s v=""/>
  </r>
  <r>
    <n v="722"/>
    <n v="356"/>
    <s v="2013_06_NOR@NWE"/>
    <s v=""/>
    <n v="-2.5"/>
    <n v="30"/>
    <n v="27"/>
    <x v="1"/>
    <x v="5"/>
    <s v="rs"/>
    <s v="NWE"/>
    <s v="NWE"/>
    <s v=""/>
    <x v="0"/>
    <n v="-1"/>
    <s v=""/>
    <m/>
    <m/>
    <s v="NOR"/>
    <m/>
    <n v="0"/>
    <m/>
    <s v=""/>
  </r>
  <r>
    <n v="723"/>
    <n v="356"/>
    <s v="2013_06_NOR@NWE"/>
    <s v=""/>
    <n v="-2.5"/>
    <n v="30"/>
    <n v="27"/>
    <x v="1"/>
    <x v="5"/>
    <s v="rs"/>
    <s v="NWE"/>
    <s v="NWE"/>
    <s v=""/>
    <x v="1"/>
    <n v="-1.5"/>
    <s v=""/>
    <m/>
    <m/>
    <s v="NOR"/>
    <m/>
    <n v="0"/>
    <m/>
    <s v=""/>
  </r>
  <r>
    <n v="724"/>
    <n v="357"/>
    <s v="2013_06_ARI@SFO"/>
    <s v=""/>
    <n v="-11.5"/>
    <n v="32"/>
    <n v="20"/>
    <x v="1"/>
    <x v="5"/>
    <s v="rs"/>
    <s v="SFO"/>
    <s v="SFO"/>
    <s v=""/>
    <x v="0"/>
    <n v="-9.5"/>
    <s v=""/>
    <m/>
    <m/>
    <s v="ARI"/>
    <m/>
    <n v="0"/>
    <m/>
    <s v=""/>
  </r>
  <r>
    <n v="725"/>
    <n v="357"/>
    <s v="2013_06_ARI@SFO"/>
    <s v=""/>
    <n v="-11.5"/>
    <n v="32"/>
    <n v="20"/>
    <x v="1"/>
    <x v="5"/>
    <s v="rs"/>
    <s v="SFO"/>
    <s v="SFO"/>
    <s v=""/>
    <x v="1"/>
    <n v="-10.5"/>
    <s v=""/>
    <m/>
    <m/>
    <s v="SFO"/>
    <m/>
    <n v="1"/>
    <m/>
    <s v=""/>
  </r>
  <r>
    <n v="726"/>
    <n v="358"/>
    <s v="2013_06_WAS@DAL"/>
    <s v=""/>
    <n v="-5.5"/>
    <n v="31"/>
    <n v="16"/>
    <x v="1"/>
    <x v="5"/>
    <s v="rs"/>
    <s v="DAL"/>
    <s v="DAL"/>
    <s v=""/>
    <x v="0"/>
    <n v="-6"/>
    <s v=""/>
    <m/>
    <m/>
    <s v="WAS"/>
    <m/>
    <n v="0"/>
    <m/>
    <s v=""/>
  </r>
  <r>
    <n v="727"/>
    <n v="358"/>
    <s v="2013_06_WAS@DAL"/>
    <s v=""/>
    <n v="-5.5"/>
    <n v="31"/>
    <n v="16"/>
    <x v="1"/>
    <x v="5"/>
    <s v="rs"/>
    <s v="DAL"/>
    <s v="DAL"/>
    <s v=""/>
    <x v="1"/>
    <n v="-7.5"/>
    <s v=""/>
    <m/>
    <m/>
    <s v="WAS"/>
    <m/>
    <n v="0"/>
    <m/>
    <s v=""/>
  </r>
  <r>
    <n v="728"/>
    <n v="359"/>
    <s v="2013_06_IND@SD"/>
    <s v=""/>
    <n v="1.5"/>
    <n v="19"/>
    <n v="9"/>
    <x v="1"/>
    <x v="5"/>
    <s v="rs"/>
    <s v="SD"/>
    <s v="SD"/>
    <s v=""/>
    <x v="0"/>
    <n v="2.5"/>
    <s v=""/>
    <m/>
    <m/>
    <s v="IND"/>
    <m/>
    <n v="0"/>
    <m/>
    <s v=""/>
  </r>
  <r>
    <n v="729"/>
    <n v="359"/>
    <s v="2013_06_IND@SD"/>
    <s v=""/>
    <n v="1.5"/>
    <n v="19"/>
    <n v="9"/>
    <x v="1"/>
    <x v="5"/>
    <s v="rs"/>
    <s v="SD"/>
    <s v="SD"/>
    <s v=""/>
    <x v="1"/>
    <n v="2.5"/>
    <s v=""/>
    <m/>
    <m/>
    <s v="IND"/>
    <m/>
    <n v="0"/>
    <m/>
    <s v=""/>
  </r>
  <r>
    <n v="730"/>
    <n v="360"/>
    <s v="2013_07_SEA@ARI"/>
    <s v=""/>
    <n v="6.5"/>
    <n v="22"/>
    <n v="34"/>
    <x v="1"/>
    <x v="6"/>
    <s v="rs"/>
    <s v="SEA"/>
    <s v="SEA"/>
    <s v=""/>
    <x v="0"/>
    <n v="5.5"/>
    <s v=""/>
    <m/>
    <m/>
    <s v="ARI"/>
    <m/>
    <n v="0"/>
    <m/>
    <s v=""/>
  </r>
  <r>
    <n v="731"/>
    <n v="360"/>
    <s v="2013_07_SEA@ARI"/>
    <s v=""/>
    <n v="6.5"/>
    <n v="22"/>
    <n v="34"/>
    <x v="1"/>
    <x v="6"/>
    <s v="rs"/>
    <s v="SEA"/>
    <s v="SEA"/>
    <s v=""/>
    <x v="1"/>
    <n v="5.5"/>
    <s v=""/>
    <m/>
    <m/>
    <s v="ARI"/>
    <m/>
    <n v="0"/>
    <m/>
    <s v=""/>
  </r>
  <r>
    <n v="732"/>
    <n v="361"/>
    <s v="2013_07_TBY@ATL"/>
    <s v=""/>
    <n v="-7.5"/>
    <n v="31"/>
    <n v="23"/>
    <x v="1"/>
    <x v="6"/>
    <s v="rs"/>
    <s v="ATL"/>
    <s v="ATL"/>
    <s v=""/>
    <x v="0"/>
    <n v="-7.5"/>
    <s v=""/>
    <m/>
    <m/>
    <s v="TBY"/>
    <m/>
    <n v="0"/>
    <m/>
    <s v=""/>
  </r>
  <r>
    <n v="733"/>
    <n v="361"/>
    <s v="2013_07_TBY@ATL"/>
    <s v=""/>
    <n v="-7.5"/>
    <n v="31"/>
    <n v="23"/>
    <x v="1"/>
    <x v="6"/>
    <s v="rs"/>
    <s v="ATL"/>
    <s v="ATL"/>
    <s v=""/>
    <x v="1"/>
    <n v="-4"/>
    <s v=""/>
    <m/>
    <m/>
    <s v="TBY"/>
    <m/>
    <n v="0"/>
    <m/>
    <s v=""/>
  </r>
  <r>
    <n v="734"/>
    <n v="362"/>
    <s v="2013_07_BUF@MIA"/>
    <s v=""/>
    <n v="-8.5"/>
    <n v="21"/>
    <n v="23"/>
    <x v="1"/>
    <x v="6"/>
    <s v="rs"/>
    <s v="BUF"/>
    <s v="BUF"/>
    <s v=""/>
    <x v="0"/>
    <n v="-7"/>
    <s v=""/>
    <m/>
    <m/>
    <s v="MIA"/>
    <m/>
    <n v="0"/>
    <m/>
    <s v=""/>
  </r>
  <r>
    <n v="735"/>
    <n v="362"/>
    <s v="2013_07_BUF@MIA"/>
    <s v=""/>
    <n v="-8.5"/>
    <n v="21"/>
    <n v="23"/>
    <x v="1"/>
    <x v="6"/>
    <s v="rs"/>
    <s v="BUF"/>
    <s v="BUF"/>
    <s v=""/>
    <x v="1"/>
    <n v="-7"/>
    <s v=""/>
    <m/>
    <m/>
    <s v="BUF"/>
    <m/>
    <n v="1"/>
    <m/>
    <s v=""/>
  </r>
  <r>
    <n v="736"/>
    <n v="363"/>
    <s v="2013_07_CHI@WAS"/>
    <s v=""/>
    <n v="-1.5"/>
    <n v="45"/>
    <n v="41"/>
    <x v="1"/>
    <x v="6"/>
    <s v="rs"/>
    <s v="WAS"/>
    <s v="WAS"/>
    <s v=""/>
    <x v="0"/>
    <n v="2.5"/>
    <s v=""/>
    <m/>
    <m/>
    <s v="CHI"/>
    <m/>
    <n v="0"/>
    <m/>
    <s v=""/>
  </r>
  <r>
    <n v="737"/>
    <n v="363"/>
    <s v="2013_07_CHI@WAS"/>
    <s v=""/>
    <n v="-1.5"/>
    <n v="45"/>
    <n v="41"/>
    <x v="1"/>
    <x v="6"/>
    <s v="rs"/>
    <s v="WAS"/>
    <s v="WAS"/>
    <s v=""/>
    <x v="1"/>
    <n v="3.5"/>
    <s v=""/>
    <m/>
    <m/>
    <s v="WAS"/>
    <m/>
    <n v="1"/>
    <m/>
    <s v=""/>
  </r>
  <r>
    <n v="738"/>
    <n v="364"/>
    <s v="2013_07_CIN@DET"/>
    <s v=""/>
    <n v="-2.5"/>
    <n v="24"/>
    <n v="27"/>
    <x v="1"/>
    <x v="6"/>
    <s v="rs"/>
    <s v="CIN"/>
    <s v="CIN"/>
    <s v=""/>
    <x v="0"/>
    <n v="-2.5"/>
    <s v=""/>
    <m/>
    <m/>
    <s v="DET"/>
    <m/>
    <n v="0"/>
    <m/>
    <s v=""/>
  </r>
  <r>
    <n v="739"/>
    <n v="364"/>
    <s v="2013_07_CIN@DET"/>
    <s v=""/>
    <n v="-2.5"/>
    <n v="24"/>
    <n v="27"/>
    <x v="1"/>
    <x v="6"/>
    <s v="rs"/>
    <s v="CIN"/>
    <s v="CIN"/>
    <s v=""/>
    <x v="1"/>
    <n v="-3"/>
    <s v=""/>
    <m/>
    <m/>
    <s v="CIN"/>
    <m/>
    <n v="1"/>
    <m/>
    <s v=""/>
  </r>
  <r>
    <n v="740"/>
    <n v="365"/>
    <s v="2013_07_DAL@PHI"/>
    <s v=""/>
    <n v="-2.5"/>
    <n v="3"/>
    <n v="17"/>
    <x v="1"/>
    <x v="6"/>
    <s v="rs"/>
    <s v="DAL"/>
    <s v="DAL"/>
    <s v=""/>
    <x v="0"/>
    <n v="2.5"/>
    <s v=""/>
    <m/>
    <m/>
    <s v="DAL"/>
    <m/>
    <n v="1"/>
    <m/>
    <s v=""/>
  </r>
  <r>
    <n v="741"/>
    <n v="365"/>
    <s v="2013_07_DAL@PHI"/>
    <s v=""/>
    <n v="-2.5"/>
    <n v="3"/>
    <n v="17"/>
    <x v="1"/>
    <x v="6"/>
    <s v="rs"/>
    <s v="DAL"/>
    <s v="DAL"/>
    <s v=""/>
    <x v="1"/>
    <n v="-1.5"/>
    <s v=""/>
    <m/>
    <m/>
    <s v="DAL"/>
    <m/>
    <n v="1"/>
    <m/>
    <s v=""/>
  </r>
  <r>
    <n v="742"/>
    <n v="366"/>
    <s v="2013_07_STL@CAR"/>
    <s v=""/>
    <n v="-6.5"/>
    <n v="30"/>
    <n v="15"/>
    <x v="1"/>
    <x v="6"/>
    <s v="rs"/>
    <s v="CAR"/>
    <s v="CAR"/>
    <s v=""/>
    <x v="0"/>
    <n v="-7.5"/>
    <s v=""/>
    <m/>
    <m/>
    <s v="CAR"/>
    <m/>
    <n v="1"/>
    <m/>
    <s v=""/>
  </r>
  <r>
    <n v="743"/>
    <n v="366"/>
    <s v="2013_07_STL@CAR"/>
    <s v=""/>
    <n v="-6.5"/>
    <n v="30"/>
    <n v="15"/>
    <x v="1"/>
    <x v="6"/>
    <s v="rs"/>
    <s v="CAR"/>
    <s v="CAR"/>
    <s v=""/>
    <x v="1"/>
    <n v="-5.5"/>
    <s v=""/>
    <m/>
    <m/>
    <s v="CAR"/>
    <m/>
    <n v="1"/>
    <m/>
    <s v=""/>
  </r>
  <r>
    <n v="744"/>
    <n v="367"/>
    <s v="2013_07_NWE@NYJ"/>
    <s v=""/>
    <n v="4.5"/>
    <n v="30"/>
    <n v="27"/>
    <x v="1"/>
    <x v="6"/>
    <s v="rs"/>
    <s v="NYJ"/>
    <s v="NYJ"/>
    <s v=""/>
    <x v="0"/>
    <n v="7"/>
    <s v=""/>
    <m/>
    <m/>
    <s v="NYJ"/>
    <m/>
    <n v="1"/>
    <m/>
    <s v=""/>
  </r>
  <r>
    <n v="745"/>
    <n v="367"/>
    <s v="2013_07_NWE@NYJ"/>
    <s v=""/>
    <n v="4.5"/>
    <n v="30"/>
    <n v="27"/>
    <x v="1"/>
    <x v="6"/>
    <s v="rs"/>
    <s v="NYJ"/>
    <s v="NYJ"/>
    <s v=""/>
    <x v="1"/>
    <n v="6.5"/>
    <s v=""/>
    <m/>
    <m/>
    <s v="NYJ"/>
    <m/>
    <n v="1"/>
    <m/>
    <s v=""/>
  </r>
  <r>
    <n v="746"/>
    <n v="368"/>
    <s v="2013_07_SD@JAX"/>
    <s v=""/>
    <n v="7.5"/>
    <n v="6"/>
    <n v="24"/>
    <x v="1"/>
    <x v="6"/>
    <s v="rs"/>
    <s v="SD"/>
    <s v="SD"/>
    <s v=""/>
    <x v="0"/>
    <n v="7"/>
    <s v=""/>
    <m/>
    <m/>
    <s v="JAX"/>
    <m/>
    <n v="0"/>
    <m/>
    <s v=""/>
  </r>
  <r>
    <n v="747"/>
    <n v="368"/>
    <s v="2013_07_SD@JAX"/>
    <s v=""/>
    <n v="7.5"/>
    <n v="6"/>
    <n v="24"/>
    <x v="1"/>
    <x v="6"/>
    <s v="rs"/>
    <s v="SD"/>
    <s v="SD"/>
    <s v=""/>
    <x v="1"/>
    <n v="5.5"/>
    <s v=""/>
    <m/>
    <m/>
    <s v="JAX"/>
    <m/>
    <n v="0"/>
    <m/>
    <s v=""/>
  </r>
  <r>
    <n v="748"/>
    <n v="369"/>
    <s v="2013_07_SFO@TEN"/>
    <s v=""/>
    <n v="4.5"/>
    <n v="17"/>
    <n v="31"/>
    <x v="1"/>
    <x v="6"/>
    <s v="rs"/>
    <s v="SFO"/>
    <s v="SFO"/>
    <s v=""/>
    <x v="0"/>
    <n v="5"/>
    <s v=""/>
    <m/>
    <m/>
    <s v="TEN"/>
    <m/>
    <n v="0"/>
    <m/>
    <s v=""/>
  </r>
  <r>
    <n v="749"/>
    <n v="369"/>
    <s v="2013_07_SFO@TEN"/>
    <s v=""/>
    <n v="4.5"/>
    <n v="17"/>
    <n v="31"/>
    <x v="1"/>
    <x v="6"/>
    <s v="rs"/>
    <s v="SFO"/>
    <s v="SFO"/>
    <s v=""/>
    <x v="1"/>
    <n v="7"/>
    <s v=""/>
    <m/>
    <m/>
    <s v="SFO"/>
    <m/>
    <n v="1"/>
    <m/>
    <s v=""/>
  </r>
  <r>
    <n v="750"/>
    <n v="370"/>
    <s v="2013_07_CLE@GBY"/>
    <s v=""/>
    <n v="-10.5"/>
    <n v="31"/>
    <n v="13"/>
    <x v="1"/>
    <x v="6"/>
    <s v="rs"/>
    <s v="GBY"/>
    <s v="GBY"/>
    <s v=""/>
    <x v="0"/>
    <n v="-9.5"/>
    <s v=""/>
    <m/>
    <m/>
    <s v="CLE"/>
    <m/>
    <n v="0"/>
    <m/>
    <s v=""/>
  </r>
  <r>
    <n v="751"/>
    <n v="370"/>
    <s v="2013_07_CLE@GBY"/>
    <s v=""/>
    <n v="-10.5"/>
    <n v="31"/>
    <n v="13"/>
    <x v="1"/>
    <x v="6"/>
    <s v="rs"/>
    <s v="GBY"/>
    <s v="GBY"/>
    <s v=""/>
    <x v="1"/>
    <n v="-9.5"/>
    <s v=""/>
    <m/>
    <m/>
    <s v="CLE"/>
    <m/>
    <n v="0"/>
    <m/>
    <s v=""/>
  </r>
  <r>
    <n v="752"/>
    <n v="371"/>
    <s v="2013_07_HOU@KCY"/>
    <s v=""/>
    <n v="-6.5"/>
    <n v="17"/>
    <n v="16"/>
    <x v="1"/>
    <x v="6"/>
    <s v="rs"/>
    <s v="HOU"/>
    <s v="KCY"/>
    <s v=""/>
    <x v="0"/>
    <n v="-6"/>
    <s v=""/>
    <m/>
    <m/>
    <s v="KCY"/>
    <m/>
    <n v="0"/>
    <m/>
    <s v=""/>
  </r>
  <r>
    <n v="753"/>
    <n v="371"/>
    <s v="2013_07_HOU@KCY"/>
    <s v=""/>
    <n v="-6.5"/>
    <n v="17"/>
    <n v="16"/>
    <x v="1"/>
    <x v="6"/>
    <s v="rs"/>
    <s v="HOU"/>
    <s v="KCY"/>
    <s v=""/>
    <x v="1"/>
    <n v="-6"/>
    <s v=""/>
    <m/>
    <m/>
    <s v="KCY"/>
    <m/>
    <n v="0"/>
    <m/>
    <s v=""/>
  </r>
  <r>
    <n v="754"/>
    <n v="372"/>
    <s v="2013_07_BAL@PIT"/>
    <s v=""/>
    <n v="-1.5"/>
    <n v="19"/>
    <n v="16"/>
    <x v="1"/>
    <x v="6"/>
    <s v="rs"/>
    <s v="PIT"/>
    <s v="PIT"/>
    <s v=""/>
    <x v="0"/>
    <n v="1"/>
    <s v=""/>
    <m/>
    <m/>
    <s v="BAL"/>
    <m/>
    <n v="0"/>
    <m/>
    <s v=""/>
  </r>
  <r>
    <n v="755"/>
    <n v="372"/>
    <s v="2013_07_BAL@PIT"/>
    <s v=""/>
    <n v="-1.5"/>
    <n v="19"/>
    <n v="16"/>
    <x v="1"/>
    <x v="6"/>
    <s v="rs"/>
    <s v="PIT"/>
    <s v="PIT"/>
    <s v=""/>
    <x v="1"/>
    <n v="-2.5"/>
    <s v=""/>
    <m/>
    <m/>
    <s v="PIT"/>
    <m/>
    <n v="1"/>
    <m/>
    <s v=""/>
  </r>
  <r>
    <n v="756"/>
    <n v="373"/>
    <s v="2013_07_DEN@IND"/>
    <s v=""/>
    <n v="6.5"/>
    <n v="39"/>
    <n v="33"/>
    <x v="1"/>
    <x v="6"/>
    <s v="rs"/>
    <s v="IND"/>
    <s v="IND"/>
    <s v=""/>
    <x v="0"/>
    <n v="5.5"/>
    <s v=""/>
    <m/>
    <m/>
    <s v="IND"/>
    <m/>
    <n v="1"/>
    <m/>
    <s v=""/>
  </r>
  <r>
    <n v="757"/>
    <n v="373"/>
    <s v="2013_07_DEN@IND"/>
    <s v=""/>
    <n v="6.5"/>
    <n v="39"/>
    <n v="33"/>
    <x v="1"/>
    <x v="6"/>
    <s v="rs"/>
    <s v="IND"/>
    <s v="IND"/>
    <s v=""/>
    <x v="1"/>
    <n v="6"/>
    <s v=""/>
    <m/>
    <m/>
    <s v="DEN"/>
    <m/>
    <n v="0"/>
    <m/>
    <s v=""/>
  </r>
  <r>
    <n v="758"/>
    <n v="374"/>
    <s v="2013_07_MIN@NYG"/>
    <s v=""/>
    <n v="-3.5"/>
    <n v="23"/>
    <n v="7"/>
    <x v="1"/>
    <x v="6"/>
    <s v="rs"/>
    <s v="NYG"/>
    <s v="NYG"/>
    <s v=""/>
    <x v="0"/>
    <n v="-3"/>
    <s v=""/>
    <m/>
    <m/>
    <s v="NYG"/>
    <m/>
    <n v="1"/>
    <m/>
    <s v=""/>
  </r>
  <r>
    <n v="759"/>
    <n v="374"/>
    <s v="2013_07_MIN@NYG"/>
    <s v=""/>
    <n v="-3.5"/>
    <n v="23"/>
    <n v="7"/>
    <x v="1"/>
    <x v="6"/>
    <s v="rs"/>
    <s v="NYG"/>
    <s v="NYG"/>
    <s v=""/>
    <x v="1"/>
    <n v="-3.5"/>
    <s v=""/>
    <m/>
    <m/>
    <s v="MIN"/>
    <m/>
    <n v="0"/>
    <m/>
    <s v=""/>
  </r>
  <r>
    <n v="760"/>
    <n v="375"/>
    <s v="2013_08_CAR@TBY"/>
    <s v=""/>
    <n v="6.5"/>
    <n v="13"/>
    <n v="31"/>
    <x v="1"/>
    <x v="7"/>
    <s v="rs"/>
    <s v="CAR"/>
    <s v="CAR"/>
    <s v=""/>
    <x v="0"/>
    <n v="4.5"/>
    <s v=""/>
    <m/>
    <m/>
    <s v="CAR"/>
    <m/>
    <n v="1"/>
    <m/>
    <s v=""/>
  </r>
  <r>
    <n v="761"/>
    <n v="375"/>
    <s v="2013_08_CAR@TBY"/>
    <s v=""/>
    <n v="6.5"/>
    <n v="13"/>
    <n v="31"/>
    <x v="1"/>
    <x v="7"/>
    <s v="rs"/>
    <s v="CAR"/>
    <s v="CAR"/>
    <s v=""/>
    <x v="1"/>
    <n v="6"/>
    <s v=""/>
    <m/>
    <m/>
    <s v="CAR"/>
    <m/>
    <n v="1"/>
    <m/>
    <s v=""/>
  </r>
  <r>
    <n v="762"/>
    <n v="376"/>
    <s v="2013_08_BUF@NOR"/>
    <s v=""/>
    <n v="-12.5"/>
    <n v="35"/>
    <n v="17"/>
    <x v="1"/>
    <x v="7"/>
    <s v="rs"/>
    <s v="NOR"/>
    <s v="NOR"/>
    <s v=""/>
    <x v="0"/>
    <n v="-9.5"/>
    <s v=""/>
    <m/>
    <m/>
    <s v="BUF"/>
    <m/>
    <n v="0"/>
    <m/>
    <s v=""/>
  </r>
  <r>
    <n v="763"/>
    <n v="376"/>
    <s v="2013_08_BUF@NOR"/>
    <s v=""/>
    <n v="-12.5"/>
    <n v="35"/>
    <n v="17"/>
    <x v="1"/>
    <x v="7"/>
    <s v="rs"/>
    <s v="NOR"/>
    <s v="NOR"/>
    <s v=""/>
    <x v="1"/>
    <n v="-13"/>
    <s v=""/>
    <m/>
    <m/>
    <s v="BUF"/>
    <m/>
    <n v="0"/>
    <m/>
    <s v=""/>
  </r>
  <r>
    <n v="764"/>
    <n v="377"/>
    <s v="2013_08_CLE@KCY"/>
    <s v=""/>
    <n v="-7.5"/>
    <n v="23"/>
    <n v="17"/>
    <x v="1"/>
    <x v="7"/>
    <s v="rs"/>
    <s v="CLE"/>
    <s v="KCY"/>
    <s v=""/>
    <x v="0"/>
    <n v="-7.5"/>
    <s v=""/>
    <m/>
    <m/>
    <s v="KCY"/>
    <m/>
    <n v="0"/>
    <m/>
    <s v=""/>
  </r>
  <r>
    <n v="765"/>
    <n v="377"/>
    <s v="2013_08_CLE@KCY"/>
    <s v=""/>
    <n v="-7.5"/>
    <n v="23"/>
    <n v="17"/>
    <x v="1"/>
    <x v="7"/>
    <s v="rs"/>
    <s v="CLE"/>
    <s v="KCY"/>
    <s v=""/>
    <x v="1"/>
    <n v="-7.5"/>
    <s v=""/>
    <m/>
    <m/>
    <s v="KCY"/>
    <m/>
    <n v="0"/>
    <m/>
    <s v=""/>
  </r>
  <r>
    <n v="766"/>
    <n v="378"/>
    <s v="2013_08_DAL@DET"/>
    <s v=""/>
    <n v="-2.5"/>
    <n v="31"/>
    <n v="30"/>
    <x v="1"/>
    <x v="7"/>
    <s v="rs"/>
    <s v="DAL"/>
    <s v="DET"/>
    <s v=""/>
    <x v="0"/>
    <n v="-3.5"/>
    <s v=""/>
    <m/>
    <m/>
    <s v="DAL"/>
    <m/>
    <n v="1"/>
    <m/>
    <s v=""/>
  </r>
  <r>
    <n v="767"/>
    <n v="378"/>
    <s v="2013_08_DAL@DET"/>
    <s v=""/>
    <n v="-2.5"/>
    <n v="31"/>
    <n v="30"/>
    <x v="1"/>
    <x v="7"/>
    <s v="rs"/>
    <s v="DAL"/>
    <s v="DET"/>
    <s v=""/>
    <x v="1"/>
    <n v="-3"/>
    <s v=""/>
    <m/>
    <m/>
    <s v="DET"/>
    <m/>
    <n v="0"/>
    <m/>
    <s v=""/>
  </r>
  <r>
    <n v="768"/>
    <n v="379"/>
    <s v="2013_08_MIA@NWE"/>
    <s v=""/>
    <n v="-6.5"/>
    <n v="27"/>
    <n v="17"/>
    <x v="1"/>
    <x v="7"/>
    <s v="rs"/>
    <s v="NWE"/>
    <s v="NWE"/>
    <s v=""/>
    <x v="0"/>
    <n v="-7.5"/>
    <s v=""/>
    <m/>
    <m/>
    <s v="MIA"/>
    <m/>
    <n v="0"/>
    <m/>
    <s v=""/>
  </r>
  <r>
    <n v="769"/>
    <n v="379"/>
    <s v="2013_08_MIA@NWE"/>
    <s v=""/>
    <n v="-6.5"/>
    <n v="27"/>
    <n v="17"/>
    <x v="1"/>
    <x v="7"/>
    <s v="rs"/>
    <s v="NWE"/>
    <s v="NWE"/>
    <s v=""/>
    <x v="1"/>
    <n v="-5.5"/>
    <s v=""/>
    <m/>
    <m/>
    <s v="MIA"/>
    <m/>
    <n v="0"/>
    <m/>
    <s v=""/>
  </r>
  <r>
    <n v="770"/>
    <n v="380"/>
    <s v="2013_08_NYG@PHI"/>
    <s v=""/>
    <n v="-5.5"/>
    <n v="7"/>
    <n v="15"/>
    <x v="1"/>
    <x v="7"/>
    <s v="rs"/>
    <s v="NYG"/>
    <s v="NYG"/>
    <s v=""/>
    <x v="0"/>
    <n v="-5"/>
    <s v=""/>
    <m/>
    <m/>
    <s v="PHI"/>
    <m/>
    <n v="0"/>
    <m/>
    <s v=""/>
  </r>
  <r>
    <n v="771"/>
    <n v="380"/>
    <s v="2013_08_NYG@PHI"/>
    <s v=""/>
    <n v="-5.5"/>
    <n v="7"/>
    <n v="15"/>
    <x v="1"/>
    <x v="7"/>
    <s v="rs"/>
    <s v="NYG"/>
    <s v="NYG"/>
    <s v=""/>
    <x v="1"/>
    <n v="-4.5"/>
    <s v=""/>
    <m/>
    <m/>
    <s v="PHI"/>
    <m/>
    <n v="0"/>
    <m/>
    <s v=""/>
  </r>
  <r>
    <n v="772"/>
    <n v="381"/>
    <s v="2013_08_SFO@JAX"/>
    <s v=""/>
    <n v="16.5"/>
    <n v="10"/>
    <n v="42"/>
    <x v="1"/>
    <x v="7"/>
    <s v="rs"/>
    <s v="SFO"/>
    <s v="SFO"/>
    <s v=""/>
    <x v="0"/>
    <n v="17.5"/>
    <s v=""/>
    <m/>
    <m/>
    <s v="SFO"/>
    <m/>
    <n v="1"/>
    <m/>
    <s v=""/>
  </r>
  <r>
    <n v="773"/>
    <n v="381"/>
    <s v="2013_08_SFO@JAX"/>
    <s v=""/>
    <n v="16.5"/>
    <n v="10"/>
    <n v="42"/>
    <x v="1"/>
    <x v="7"/>
    <s v="rs"/>
    <s v="SFO"/>
    <s v="SFO"/>
    <s v=""/>
    <x v="1"/>
    <n v="16.5"/>
    <s v=""/>
    <m/>
    <m/>
    <s v="JAX"/>
    <m/>
    <n v="0"/>
    <m/>
    <s v=""/>
  </r>
  <r>
    <n v="774"/>
    <n v="382"/>
    <s v="2013_08_NYJ@CIN"/>
    <s v=""/>
    <n v="-6.5"/>
    <n v="49"/>
    <n v="9"/>
    <x v="1"/>
    <x v="7"/>
    <s v="rs"/>
    <s v="CIN"/>
    <s v="CIN"/>
    <s v=""/>
    <x v="0"/>
    <n v="-7.5"/>
    <s v=""/>
    <m/>
    <m/>
    <s v="CIN"/>
    <m/>
    <n v="1"/>
    <m/>
    <s v=""/>
  </r>
  <r>
    <n v="775"/>
    <n v="382"/>
    <s v="2013_08_NYJ@CIN"/>
    <s v=""/>
    <n v="-6.5"/>
    <n v="49"/>
    <n v="9"/>
    <x v="1"/>
    <x v="7"/>
    <s v="rs"/>
    <s v="CIN"/>
    <s v="CIN"/>
    <s v=""/>
    <x v="1"/>
    <n v="-7"/>
    <s v=""/>
    <m/>
    <m/>
    <s v="NYJ"/>
    <m/>
    <n v="0"/>
    <m/>
    <s v=""/>
  </r>
  <r>
    <n v="776"/>
    <n v="383"/>
    <s v="2013_08_PIT@OAK"/>
    <s v=""/>
    <n v="2.5"/>
    <n v="21"/>
    <n v="18"/>
    <x v="1"/>
    <x v="7"/>
    <s v="rs"/>
    <s v="OAK"/>
    <s v="OAK"/>
    <s v=""/>
    <x v="0"/>
    <n v="2"/>
    <s v=""/>
    <m/>
    <m/>
    <s v="OAK"/>
    <m/>
    <n v="1"/>
    <m/>
    <s v=""/>
  </r>
  <r>
    <n v="777"/>
    <n v="383"/>
    <s v="2013_08_PIT@OAK"/>
    <s v=""/>
    <n v="2.5"/>
    <n v="21"/>
    <n v="18"/>
    <x v="1"/>
    <x v="7"/>
    <s v="rs"/>
    <s v="OAK"/>
    <s v="OAK"/>
    <s v=""/>
    <x v="1"/>
    <n v="4"/>
    <s v=""/>
    <m/>
    <m/>
    <s v="OAK"/>
    <m/>
    <n v="1"/>
    <m/>
    <s v=""/>
  </r>
  <r>
    <n v="778"/>
    <n v="384"/>
    <s v="2013_08_ATL@ARI"/>
    <s v=""/>
    <n v="-2.5"/>
    <n v="27"/>
    <n v="13"/>
    <x v="1"/>
    <x v="7"/>
    <s v="rs"/>
    <s v="ARI"/>
    <s v="ARI"/>
    <s v=""/>
    <x v="0"/>
    <n v="2"/>
    <s v=""/>
    <m/>
    <m/>
    <s v="ARI"/>
    <m/>
    <n v="1"/>
    <m/>
    <s v=""/>
  </r>
  <r>
    <n v="779"/>
    <n v="384"/>
    <s v="2013_08_ATL@ARI"/>
    <s v=""/>
    <n v="-2.5"/>
    <n v="27"/>
    <n v="13"/>
    <x v="1"/>
    <x v="7"/>
    <s v="rs"/>
    <s v="ARI"/>
    <s v="ARI"/>
    <s v=""/>
    <x v="1"/>
    <n v="-2.5"/>
    <s v=""/>
    <m/>
    <m/>
    <s v="ARI"/>
    <m/>
    <n v="1"/>
    <m/>
    <s v=""/>
  </r>
  <r>
    <n v="780"/>
    <n v="385"/>
    <s v="2013_08_WAS@DEN"/>
    <s v=""/>
    <n v="-13.5"/>
    <n v="45"/>
    <n v="21"/>
    <x v="1"/>
    <x v="7"/>
    <s v="rs"/>
    <s v="DEN"/>
    <s v="DEN"/>
    <s v=""/>
    <x v="0"/>
    <n v="-12"/>
    <s v=""/>
    <m/>
    <m/>
    <s v="DEN"/>
    <m/>
    <n v="1"/>
    <m/>
    <s v=""/>
  </r>
  <r>
    <n v="781"/>
    <n v="385"/>
    <s v="2013_08_WAS@DEN"/>
    <s v=""/>
    <n v="-13.5"/>
    <n v="45"/>
    <n v="21"/>
    <x v="1"/>
    <x v="7"/>
    <s v="rs"/>
    <s v="DEN"/>
    <s v="DEN"/>
    <s v=""/>
    <x v="1"/>
    <n v="-13.5"/>
    <s v=""/>
    <m/>
    <m/>
    <s v="DEN"/>
    <m/>
    <n v="1"/>
    <m/>
    <s v=""/>
  </r>
  <r>
    <n v="782"/>
    <n v="386"/>
    <s v="2013_08_GBY@MIN"/>
    <s v=""/>
    <n v="9.5"/>
    <n v="31"/>
    <n v="44"/>
    <x v="1"/>
    <x v="7"/>
    <s v="rs"/>
    <s v="GBY"/>
    <s v="GBY"/>
    <s v=""/>
    <x v="0"/>
    <n v="10.5"/>
    <s v=""/>
    <m/>
    <m/>
    <s v="GBY"/>
    <m/>
    <n v="1"/>
    <m/>
    <s v=""/>
  </r>
  <r>
    <n v="783"/>
    <n v="386"/>
    <s v="2013_08_GBY@MIN"/>
    <s v=""/>
    <n v="9.5"/>
    <n v="31"/>
    <n v="44"/>
    <x v="1"/>
    <x v="7"/>
    <s v="rs"/>
    <s v="GBY"/>
    <s v="GBY"/>
    <s v=""/>
    <x v="1"/>
    <n v="7.5"/>
    <s v=""/>
    <m/>
    <m/>
    <s v="MIN"/>
    <m/>
    <n v="0"/>
    <m/>
    <s v=""/>
  </r>
  <r>
    <n v="784"/>
    <n v="387"/>
    <s v="2013_08_SEA@STL"/>
    <s v=""/>
    <n v="10.5"/>
    <n v="9"/>
    <n v="14"/>
    <x v="1"/>
    <x v="7"/>
    <s v="rs"/>
    <s v="STL"/>
    <s v="SEA"/>
    <s v=""/>
    <x v="0"/>
    <n v="9"/>
    <s v=""/>
    <m/>
    <m/>
    <s v="SEA"/>
    <m/>
    <n v="0"/>
    <m/>
    <s v=""/>
  </r>
  <r>
    <n v="785"/>
    <n v="387"/>
    <s v="2013_08_SEA@STL"/>
    <s v=""/>
    <n v="10.5"/>
    <n v="9"/>
    <n v="14"/>
    <x v="1"/>
    <x v="7"/>
    <s v="rs"/>
    <s v="STL"/>
    <s v="SEA"/>
    <s v=""/>
    <x v="1"/>
    <n v="12.5"/>
    <s v=""/>
    <m/>
    <m/>
    <s v="SEA"/>
    <m/>
    <n v="0"/>
    <m/>
    <s v=""/>
  </r>
  <r>
    <n v="786"/>
    <n v="388"/>
    <s v="2013_09_CIN@MIA"/>
    <s v=""/>
    <n v="2.5"/>
    <n v="22"/>
    <n v="20"/>
    <x v="1"/>
    <x v="8"/>
    <s v="rs"/>
    <s v="MIA"/>
    <s v="MIA"/>
    <s v=""/>
    <x v="0"/>
    <n v="3"/>
    <s v=""/>
    <m/>
    <m/>
    <s v="CIN"/>
    <m/>
    <n v="0"/>
    <m/>
    <s v=""/>
  </r>
  <r>
    <n v="787"/>
    <n v="388"/>
    <s v="2013_09_CIN@MIA"/>
    <s v=""/>
    <n v="2.5"/>
    <n v="22"/>
    <n v="20"/>
    <x v="1"/>
    <x v="8"/>
    <s v="rs"/>
    <s v="MIA"/>
    <s v="MIA"/>
    <s v=""/>
    <x v="1"/>
    <n v="-1.5"/>
    <s v=""/>
    <m/>
    <m/>
    <s v="MIA"/>
    <m/>
    <n v="1"/>
    <m/>
    <s v=""/>
  </r>
  <r>
    <n v="788"/>
    <n v="389"/>
    <s v="2013_09_ATL@CAR"/>
    <s v=""/>
    <n v="-7.5"/>
    <n v="34"/>
    <n v="10"/>
    <x v="1"/>
    <x v="8"/>
    <s v="rs"/>
    <s v="CAR"/>
    <s v="CAR"/>
    <s v=""/>
    <x v="0"/>
    <n v="-6"/>
    <s v=""/>
    <m/>
    <m/>
    <s v="CAR"/>
    <m/>
    <n v="1"/>
    <m/>
    <s v=""/>
  </r>
  <r>
    <n v="789"/>
    <n v="389"/>
    <s v="2013_09_ATL@CAR"/>
    <s v=""/>
    <n v="-7.5"/>
    <n v="34"/>
    <n v="10"/>
    <x v="1"/>
    <x v="8"/>
    <s v="rs"/>
    <s v="CAR"/>
    <s v="CAR"/>
    <s v=""/>
    <x v="1"/>
    <n v="-6"/>
    <s v=""/>
    <m/>
    <m/>
    <s v="CAR"/>
    <m/>
    <n v="1"/>
    <m/>
    <s v=""/>
  </r>
  <r>
    <n v="790"/>
    <n v="390"/>
    <s v="2013_09_KCY@BUF"/>
    <s v=""/>
    <n v="3.5"/>
    <n v="13"/>
    <n v="23"/>
    <x v="1"/>
    <x v="8"/>
    <s v="rs"/>
    <s v="KCY"/>
    <s v="KCY"/>
    <s v=""/>
    <x v="0"/>
    <n v="4"/>
    <s v=""/>
    <m/>
    <m/>
    <s v="KCY"/>
    <m/>
    <n v="1"/>
    <m/>
    <s v=""/>
  </r>
  <r>
    <n v="791"/>
    <n v="390"/>
    <s v="2013_09_KCY@BUF"/>
    <s v=""/>
    <n v="3.5"/>
    <n v="13"/>
    <n v="23"/>
    <x v="1"/>
    <x v="8"/>
    <s v="rs"/>
    <s v="KCY"/>
    <s v="KCY"/>
    <s v=""/>
    <x v="1"/>
    <n v="7"/>
    <s v=""/>
    <m/>
    <m/>
    <s v="KCY"/>
    <m/>
    <n v="1"/>
    <m/>
    <s v=""/>
  </r>
  <r>
    <n v="792"/>
    <n v="391"/>
    <s v="2013_09_MIN@DAL"/>
    <s v=""/>
    <n v="-10.5"/>
    <n v="27"/>
    <n v="23"/>
    <x v="1"/>
    <x v="8"/>
    <s v="rs"/>
    <s v="MIN"/>
    <s v="DAL"/>
    <s v=""/>
    <x v="0"/>
    <n v="-8"/>
    <s v=""/>
    <m/>
    <m/>
    <s v="DAL"/>
    <m/>
    <n v="0"/>
    <m/>
    <s v=""/>
  </r>
  <r>
    <n v="793"/>
    <n v="391"/>
    <s v="2013_09_MIN@DAL"/>
    <s v=""/>
    <n v="-10.5"/>
    <n v="27"/>
    <n v="23"/>
    <x v="1"/>
    <x v="8"/>
    <s v="rs"/>
    <s v="MIN"/>
    <s v="DAL"/>
    <s v=""/>
    <x v="1"/>
    <n v="-8"/>
    <s v=""/>
    <m/>
    <m/>
    <s v="MIN"/>
    <m/>
    <n v="1"/>
    <m/>
    <s v=""/>
  </r>
  <r>
    <n v="794"/>
    <n v="392"/>
    <s v="2013_09_TEN@STL"/>
    <s v=""/>
    <n v="2.5"/>
    <n v="21"/>
    <n v="28"/>
    <x v="1"/>
    <x v="8"/>
    <s v="rs"/>
    <s v="TEN"/>
    <s v="TEN"/>
    <s v=""/>
    <x v="0"/>
    <n v="7.5"/>
    <s v=""/>
    <m/>
    <m/>
    <s v="TEN"/>
    <m/>
    <n v="1"/>
    <m/>
    <s v=""/>
  </r>
  <r>
    <n v="795"/>
    <n v="392"/>
    <s v="2013_09_TEN@STL"/>
    <s v=""/>
    <n v="2.5"/>
    <n v="21"/>
    <n v="28"/>
    <x v="1"/>
    <x v="8"/>
    <s v="rs"/>
    <s v="TEN"/>
    <s v="TEN"/>
    <s v=""/>
    <x v="1"/>
    <n v="2.5"/>
    <s v=""/>
    <m/>
    <m/>
    <s v="TEN"/>
    <m/>
    <n v="1"/>
    <m/>
    <s v=""/>
  </r>
  <r>
    <n v="796"/>
    <n v="393"/>
    <s v="2013_09_NOR@NYJ"/>
    <s v=""/>
    <n v="5.5"/>
    <n v="26"/>
    <n v="20"/>
    <x v="1"/>
    <x v="8"/>
    <s v="rs"/>
    <s v="NYJ"/>
    <s v="NYJ"/>
    <s v=""/>
    <x v="0"/>
    <n v="6.5"/>
    <s v=""/>
    <m/>
    <m/>
    <s v="NOR"/>
    <m/>
    <n v="0"/>
    <m/>
    <s v=""/>
  </r>
  <r>
    <n v="797"/>
    <n v="393"/>
    <s v="2013_09_NOR@NYJ"/>
    <s v=""/>
    <n v="5.5"/>
    <n v="26"/>
    <n v="20"/>
    <x v="1"/>
    <x v="8"/>
    <s v="rs"/>
    <s v="NYJ"/>
    <s v="NYJ"/>
    <s v=""/>
    <x v="1"/>
    <n v="9"/>
    <s v=""/>
    <m/>
    <m/>
    <s v="NOR"/>
    <m/>
    <n v="0"/>
    <m/>
    <s v=""/>
  </r>
  <r>
    <n v="798"/>
    <n v="394"/>
    <s v="2013_09_SD@WAS"/>
    <s v=""/>
    <n v="-0.5"/>
    <n v="30"/>
    <n v="24"/>
    <x v="1"/>
    <x v="8"/>
    <s v="rs"/>
    <s v="WAS"/>
    <s v="WAS"/>
    <s v=""/>
    <x v="0"/>
    <n v="-1"/>
    <s v=""/>
    <m/>
    <m/>
    <s v="SD"/>
    <m/>
    <n v="0"/>
    <m/>
    <s v=""/>
  </r>
  <r>
    <n v="799"/>
    <n v="394"/>
    <s v="2013_09_SD@WAS"/>
    <s v=""/>
    <n v="-0.5"/>
    <n v="30"/>
    <n v="24"/>
    <x v="1"/>
    <x v="8"/>
    <s v="rs"/>
    <s v="WAS"/>
    <s v="WAS"/>
    <s v=""/>
    <x v="1"/>
    <n v="-3"/>
    <s v=""/>
    <m/>
    <m/>
    <s v="SD"/>
    <m/>
    <n v="0"/>
    <m/>
    <s v=""/>
  </r>
  <r>
    <n v="800"/>
    <n v="395"/>
    <s v="2013_09_PHI@OAK"/>
    <s v=""/>
    <n v="-2.5"/>
    <n v="20"/>
    <n v="49"/>
    <x v="1"/>
    <x v="8"/>
    <s v="rs"/>
    <s v="PHI"/>
    <s v="PHI"/>
    <s v=""/>
    <x v="0"/>
    <n v="-5"/>
    <s v=""/>
    <m/>
    <m/>
    <s v="OAK"/>
    <m/>
    <n v="0"/>
    <m/>
    <s v=""/>
  </r>
  <r>
    <n v="801"/>
    <n v="395"/>
    <s v="2013_09_PHI@OAK"/>
    <s v=""/>
    <n v="-2.5"/>
    <n v="20"/>
    <n v="49"/>
    <x v="1"/>
    <x v="8"/>
    <s v="rs"/>
    <s v="PHI"/>
    <s v="PHI"/>
    <s v=""/>
    <x v="1"/>
    <n v="-2.5"/>
    <s v=""/>
    <m/>
    <m/>
    <s v="OAK"/>
    <m/>
    <n v="0"/>
    <m/>
    <s v=""/>
  </r>
  <r>
    <n v="802"/>
    <n v="396"/>
    <s v="2013_09_TBY@SEA"/>
    <s v=""/>
    <n v="-16.5"/>
    <n v="27"/>
    <n v="24"/>
    <x v="1"/>
    <x v="8"/>
    <s v="rs"/>
    <s v="TBY"/>
    <s v="SEA"/>
    <s v=""/>
    <x v="0"/>
    <n v="-19.5"/>
    <s v=""/>
    <m/>
    <m/>
    <s v="SEA"/>
    <m/>
    <n v="0"/>
    <m/>
    <s v=""/>
  </r>
  <r>
    <n v="803"/>
    <n v="396"/>
    <s v="2013_09_TBY@SEA"/>
    <s v=""/>
    <n v="-16.5"/>
    <n v="27"/>
    <n v="24"/>
    <x v="1"/>
    <x v="8"/>
    <s v="rs"/>
    <s v="TBY"/>
    <s v="SEA"/>
    <s v=""/>
    <x v="1"/>
    <n v="-16.5"/>
    <s v=""/>
    <m/>
    <m/>
    <s v="SEA"/>
    <m/>
    <n v="0"/>
    <m/>
    <s v=""/>
  </r>
  <r>
    <n v="804"/>
    <n v="397"/>
    <s v="2013_09_BAL@CLE"/>
    <s v=""/>
    <n v="2.5"/>
    <n v="24"/>
    <n v="18"/>
    <x v="1"/>
    <x v="8"/>
    <s v="rs"/>
    <s v="CLE"/>
    <s v="CLE"/>
    <s v=""/>
    <x v="0"/>
    <n v="-1.5"/>
    <s v=""/>
    <m/>
    <m/>
    <s v="CLE"/>
    <m/>
    <n v="1"/>
    <m/>
    <s v=""/>
  </r>
  <r>
    <n v="805"/>
    <n v="397"/>
    <s v="2013_09_BAL@CLE"/>
    <s v=""/>
    <n v="2.5"/>
    <n v="24"/>
    <n v="18"/>
    <x v="1"/>
    <x v="8"/>
    <s v="rs"/>
    <s v="CLE"/>
    <s v="CLE"/>
    <s v=""/>
    <x v="1"/>
    <n v="2.5"/>
    <s v=""/>
    <m/>
    <m/>
    <s v="BAL"/>
    <m/>
    <n v="0"/>
    <m/>
    <s v=""/>
  </r>
  <r>
    <n v="806"/>
    <n v="398"/>
    <s v="2013_09_PIT@NWE"/>
    <s v=""/>
    <n v="-7.5"/>
    <n v="55"/>
    <n v="31"/>
    <x v="1"/>
    <x v="8"/>
    <s v="rs"/>
    <s v="NWE"/>
    <s v="NWE"/>
    <s v=""/>
    <x v="0"/>
    <n v="-7"/>
    <s v=""/>
    <m/>
    <m/>
    <s v="PIT"/>
    <m/>
    <n v="0"/>
    <m/>
    <s v=""/>
  </r>
  <r>
    <n v="807"/>
    <n v="398"/>
    <s v="2013_09_PIT@NWE"/>
    <s v=""/>
    <n v="-7.5"/>
    <n v="55"/>
    <n v="31"/>
    <x v="1"/>
    <x v="8"/>
    <s v="rs"/>
    <s v="NWE"/>
    <s v="NWE"/>
    <s v=""/>
    <x v="1"/>
    <n v="-7.5"/>
    <s v=""/>
    <m/>
    <m/>
    <s v="PIT"/>
    <m/>
    <n v="0"/>
    <m/>
    <s v=""/>
  </r>
  <r>
    <n v="808"/>
    <n v="399"/>
    <s v="2013_09_IND@HOU"/>
    <s v=""/>
    <n v="2.5"/>
    <n v="24"/>
    <n v="27"/>
    <x v="1"/>
    <x v="8"/>
    <s v="rs"/>
    <s v="IND"/>
    <s v="IND"/>
    <s v=""/>
    <x v="0"/>
    <n v="3"/>
    <s v=""/>
    <m/>
    <m/>
    <s v="IND"/>
    <m/>
    <n v="1"/>
    <m/>
    <s v=""/>
  </r>
  <r>
    <n v="809"/>
    <n v="399"/>
    <s v="2013_09_IND@HOU"/>
    <s v=""/>
    <n v="2.5"/>
    <n v="24"/>
    <n v="27"/>
    <x v="1"/>
    <x v="8"/>
    <s v="rs"/>
    <s v="IND"/>
    <s v="IND"/>
    <s v=""/>
    <x v="1"/>
    <n v="3.5"/>
    <s v=""/>
    <m/>
    <m/>
    <s v="IND"/>
    <m/>
    <n v="1"/>
    <m/>
    <s v=""/>
  </r>
  <r>
    <n v="810"/>
    <n v="400"/>
    <s v="2013_09_CHI@GBY"/>
    <s v=""/>
    <n v="-11.5"/>
    <n v="20"/>
    <n v="27"/>
    <x v="1"/>
    <x v="8"/>
    <s v="rs"/>
    <s v="CHI"/>
    <s v="CHI"/>
    <s v=""/>
    <x v="0"/>
    <n v="-10"/>
    <s v=""/>
    <m/>
    <m/>
    <s v="CHI"/>
    <m/>
    <n v="1"/>
    <m/>
    <s v=""/>
  </r>
  <r>
    <n v="811"/>
    <n v="400"/>
    <s v="2013_09_CHI@GBY"/>
    <s v=""/>
    <n v="-11.5"/>
    <n v="20"/>
    <n v="27"/>
    <x v="1"/>
    <x v="8"/>
    <s v="rs"/>
    <s v="CHI"/>
    <s v="CHI"/>
    <s v=""/>
    <x v="1"/>
    <n v="-7.5"/>
    <s v=""/>
    <m/>
    <m/>
    <s v="CHI"/>
    <m/>
    <n v="1"/>
    <m/>
    <s v=""/>
  </r>
  <r>
    <n v="812"/>
    <n v="401"/>
    <s v="2013_10_WAS@MIN"/>
    <s v=""/>
    <n v="2.5"/>
    <n v="34"/>
    <n v="27"/>
    <x v="1"/>
    <x v="9"/>
    <s v="rs"/>
    <s v="MIN"/>
    <s v="MIN"/>
    <s v=""/>
    <x v="0"/>
    <n v="3"/>
    <s v=""/>
    <m/>
    <m/>
    <s v="WAS"/>
    <m/>
    <n v="0"/>
    <m/>
    <s v=""/>
  </r>
  <r>
    <n v="813"/>
    <n v="401"/>
    <s v="2013_10_WAS@MIN"/>
    <s v=""/>
    <n v="2.5"/>
    <n v="34"/>
    <n v="27"/>
    <x v="1"/>
    <x v="9"/>
    <s v="rs"/>
    <s v="MIN"/>
    <s v="MIN"/>
    <s v=""/>
    <x v="1"/>
    <n v="2.5"/>
    <s v=""/>
    <m/>
    <m/>
    <s v="WAS"/>
    <m/>
    <n v="0"/>
    <m/>
    <s v=""/>
  </r>
  <r>
    <n v="814"/>
    <n v="402"/>
    <s v="2013_10_SEA@ATL"/>
    <s v=""/>
    <n v="6.5"/>
    <n v="10"/>
    <n v="33"/>
    <x v="1"/>
    <x v="9"/>
    <s v="rs"/>
    <s v="SEA"/>
    <s v="SEA"/>
    <s v=""/>
    <x v="0"/>
    <n v="5"/>
    <s v=""/>
    <m/>
    <m/>
    <s v="ATL"/>
    <m/>
    <n v="0"/>
    <m/>
    <s v=""/>
  </r>
  <r>
    <n v="815"/>
    <n v="402"/>
    <s v="2013_10_SEA@ATL"/>
    <s v=""/>
    <n v="6.5"/>
    <n v="10"/>
    <n v="33"/>
    <x v="1"/>
    <x v="9"/>
    <s v="rs"/>
    <s v="SEA"/>
    <s v="SEA"/>
    <s v=""/>
    <x v="1"/>
    <n v="7"/>
    <s v=""/>
    <m/>
    <m/>
    <s v="ATL"/>
    <m/>
    <n v="0"/>
    <m/>
    <s v=""/>
  </r>
  <r>
    <n v="816"/>
    <n v="403"/>
    <s v="2013_10_BUF@PIT"/>
    <s v=""/>
    <n v="-3.5"/>
    <n v="23"/>
    <n v="10"/>
    <x v="1"/>
    <x v="9"/>
    <s v="rs"/>
    <s v="PIT"/>
    <s v="PIT"/>
    <s v=""/>
    <x v="0"/>
    <n v="-3.5"/>
    <s v=""/>
    <m/>
    <m/>
    <s v="BUF"/>
    <m/>
    <n v="0"/>
    <m/>
    <s v=""/>
  </r>
  <r>
    <n v="817"/>
    <n v="403"/>
    <s v="2013_10_BUF@PIT"/>
    <s v=""/>
    <n v="-3.5"/>
    <n v="23"/>
    <n v="10"/>
    <x v="1"/>
    <x v="9"/>
    <s v="rs"/>
    <s v="PIT"/>
    <s v="PIT"/>
    <s v=""/>
    <x v="1"/>
    <n v="-3"/>
    <s v=""/>
    <m/>
    <m/>
    <s v="BUF"/>
    <m/>
    <n v="0"/>
    <m/>
    <s v=""/>
  </r>
  <r>
    <n v="818"/>
    <n v="404"/>
    <s v="2013_10_DET@CHI"/>
    <s v=""/>
    <n v="-2.5"/>
    <n v="19"/>
    <n v="21"/>
    <x v="1"/>
    <x v="9"/>
    <s v="rs"/>
    <s v="DET"/>
    <s v="DET"/>
    <s v=""/>
    <x v="0"/>
    <n v="-3"/>
    <s v=""/>
    <m/>
    <m/>
    <s v="DET"/>
    <m/>
    <n v="1"/>
    <m/>
    <s v=""/>
  </r>
  <r>
    <n v="819"/>
    <n v="404"/>
    <s v="2013_10_DET@CHI"/>
    <s v=""/>
    <n v="-2.5"/>
    <n v="19"/>
    <n v="21"/>
    <x v="1"/>
    <x v="9"/>
    <s v="rs"/>
    <s v="DET"/>
    <s v="DET"/>
    <s v=""/>
    <x v="1"/>
    <n v="-2.5"/>
    <s v=""/>
    <m/>
    <m/>
    <s v="DET"/>
    <m/>
    <n v="1"/>
    <m/>
    <s v=""/>
  </r>
  <r>
    <n v="820"/>
    <n v="405"/>
    <s v="2013_10_CIN@BAL"/>
    <s v=""/>
    <n v="1.5"/>
    <n v="20"/>
    <n v="17"/>
    <x v="1"/>
    <x v="9"/>
    <s v="rs"/>
    <s v="BAL"/>
    <s v="BAL"/>
    <s v=""/>
    <x v="0"/>
    <n v="3.5"/>
    <s v=""/>
    <m/>
    <m/>
    <s v="CIN"/>
    <m/>
    <n v="0"/>
    <m/>
    <s v=""/>
  </r>
  <r>
    <n v="821"/>
    <n v="405"/>
    <s v="2013_10_CIN@BAL"/>
    <s v=""/>
    <n v="1.5"/>
    <n v="20"/>
    <n v="17"/>
    <x v="1"/>
    <x v="9"/>
    <s v="rs"/>
    <s v="BAL"/>
    <s v="BAL"/>
    <s v=""/>
    <x v="1"/>
    <n v="4.5"/>
    <s v=""/>
    <m/>
    <m/>
    <s v="CIIN"/>
    <m/>
    <n v="0"/>
    <m/>
    <s v=""/>
  </r>
  <r>
    <n v="822"/>
    <n v="406"/>
    <s v="2013_10_PHI@GBY"/>
    <s v=""/>
    <n v="-0.5"/>
    <n v="13"/>
    <n v="27"/>
    <x v="1"/>
    <x v="9"/>
    <s v="rs"/>
    <s v="PHI"/>
    <s v="PHI"/>
    <s v=""/>
    <x v="0"/>
    <n v="-3"/>
    <s v=""/>
    <m/>
    <m/>
    <s v="GBY"/>
    <m/>
    <n v="0"/>
    <m/>
    <s v=""/>
  </r>
  <r>
    <n v="823"/>
    <n v="406"/>
    <s v="2013_10_PHI@GBY"/>
    <s v=""/>
    <n v="-0.5"/>
    <n v="13"/>
    <n v="27"/>
    <x v="1"/>
    <x v="9"/>
    <s v="rs"/>
    <s v="PHI"/>
    <s v="PHI"/>
    <s v=""/>
    <x v="1"/>
    <n v="-3"/>
    <s v=""/>
    <m/>
    <m/>
    <s v="GBY"/>
    <m/>
    <n v="0"/>
    <m/>
    <s v=""/>
  </r>
  <r>
    <n v="824"/>
    <n v="407"/>
    <s v="2013_10_JAX@TEN"/>
    <s v=""/>
    <n v="-13.5"/>
    <n v="27"/>
    <n v="29"/>
    <x v="1"/>
    <x v="9"/>
    <s v="rs"/>
    <s v="JAX"/>
    <s v="JAX"/>
    <s v=""/>
    <x v="0"/>
    <n v="-14"/>
    <s v=""/>
    <m/>
    <m/>
    <s v="TEN"/>
    <m/>
    <n v="0"/>
    <m/>
    <s v=""/>
  </r>
  <r>
    <n v="825"/>
    <n v="407"/>
    <s v="2013_10_JAX@TEN"/>
    <s v=""/>
    <n v="-13.5"/>
    <n v="27"/>
    <n v="29"/>
    <x v="1"/>
    <x v="9"/>
    <s v="rs"/>
    <s v="JAX"/>
    <s v="JAX"/>
    <s v=""/>
    <x v="1"/>
    <n v="-10.5"/>
    <s v=""/>
    <m/>
    <m/>
    <s v="JAX"/>
    <m/>
    <n v="1"/>
    <m/>
    <s v=""/>
  </r>
  <r>
    <n v="826"/>
    <n v="408"/>
    <s v="2013_10_STL@IND"/>
    <s v=""/>
    <n v="-10.5"/>
    <n v="8"/>
    <n v="38"/>
    <x v="1"/>
    <x v="9"/>
    <s v="rs"/>
    <s v="STL"/>
    <s v="STL"/>
    <s v=""/>
    <x v="0"/>
    <n v="-10.5"/>
    <s v=""/>
    <m/>
    <m/>
    <s v="STL"/>
    <m/>
    <n v="1"/>
    <m/>
    <s v=""/>
  </r>
  <r>
    <n v="827"/>
    <n v="408"/>
    <s v="2013_10_STL@IND"/>
    <s v=""/>
    <n v="-10.5"/>
    <n v="8"/>
    <n v="38"/>
    <x v="1"/>
    <x v="9"/>
    <s v="rs"/>
    <s v="STL"/>
    <s v="STL"/>
    <s v=""/>
    <x v="1"/>
    <n v="-9.5"/>
    <s v=""/>
    <m/>
    <m/>
    <s v="STL"/>
    <m/>
    <n v="1"/>
    <m/>
    <s v=""/>
  </r>
  <r>
    <n v="828"/>
    <n v="409"/>
    <s v="2013_10_OAK@NYG"/>
    <s v=""/>
    <n v="-7.5"/>
    <n v="24"/>
    <n v="20"/>
    <x v="1"/>
    <x v="9"/>
    <s v="rs"/>
    <s v="OAK"/>
    <s v="NYG"/>
    <s v=""/>
    <x v="0"/>
    <n v="-3.5"/>
    <s v=""/>
    <m/>
    <m/>
    <s v="OAK"/>
    <m/>
    <n v="1"/>
    <m/>
    <s v=""/>
  </r>
  <r>
    <n v="829"/>
    <n v="409"/>
    <s v="2013_10_OAK@NYG"/>
    <s v=""/>
    <n v="-7.5"/>
    <n v="24"/>
    <n v="20"/>
    <x v="1"/>
    <x v="9"/>
    <s v="rs"/>
    <s v="OAK"/>
    <s v="NYG"/>
    <s v=""/>
    <x v="1"/>
    <n v="-4.5"/>
    <s v=""/>
    <m/>
    <m/>
    <s v="OAK"/>
    <m/>
    <n v="1"/>
    <m/>
    <s v=""/>
  </r>
  <r>
    <n v="830"/>
    <n v="410"/>
    <s v="2013_10_CAR@SFO"/>
    <s v=""/>
    <n v="-6.5"/>
    <n v="9"/>
    <n v="10"/>
    <x v="1"/>
    <x v="9"/>
    <s v="rs"/>
    <s v="CAR"/>
    <s v="CAR"/>
    <s v=""/>
    <x v="0"/>
    <n v="-6.5"/>
    <s v=""/>
    <m/>
    <m/>
    <s v="CAR"/>
    <m/>
    <n v="1"/>
    <m/>
    <s v=""/>
  </r>
  <r>
    <n v="831"/>
    <n v="410"/>
    <s v="2013_10_CAR@SFO"/>
    <s v=""/>
    <n v="-6.5"/>
    <n v="9"/>
    <n v="10"/>
    <x v="1"/>
    <x v="9"/>
    <s v="rs"/>
    <s v="CAR"/>
    <s v="CAR"/>
    <s v=""/>
    <x v="1"/>
    <n v="-5.5"/>
    <s v=""/>
    <m/>
    <m/>
    <s v="SFO"/>
    <m/>
    <n v="0"/>
    <m/>
    <s v=""/>
  </r>
  <r>
    <n v="832"/>
    <n v="411"/>
    <s v="2013_10_DEN@SD"/>
    <s v=""/>
    <n v="7.5"/>
    <n v="20"/>
    <n v="28"/>
    <x v="1"/>
    <x v="9"/>
    <s v="rs"/>
    <s v="DEN"/>
    <s v="DEN"/>
    <s v=""/>
    <x v="0"/>
    <n v="8"/>
    <s v=""/>
    <m/>
    <m/>
    <s v="SD"/>
    <m/>
    <n v="0"/>
    <m/>
    <s v=""/>
  </r>
  <r>
    <n v="833"/>
    <n v="411"/>
    <s v="2013_10_DEN@SD"/>
    <s v=""/>
    <n v="7.5"/>
    <n v="20"/>
    <n v="28"/>
    <x v="1"/>
    <x v="9"/>
    <s v="rs"/>
    <s v="DEN"/>
    <s v="DEN"/>
    <s v=""/>
    <x v="1"/>
    <n v="8.5"/>
    <s v=""/>
    <m/>
    <m/>
    <s v="SD"/>
    <m/>
    <n v="0"/>
    <m/>
    <s v=""/>
  </r>
  <r>
    <n v="834"/>
    <n v="412"/>
    <s v="2013_10_HOU@ARI"/>
    <s v=""/>
    <n v="-2.5"/>
    <n v="27"/>
    <n v="24"/>
    <x v="1"/>
    <x v="9"/>
    <s v="rs"/>
    <s v="ARI"/>
    <s v="ARI"/>
    <s v=""/>
    <x v="0"/>
    <n v="-3.5"/>
    <s v=""/>
    <m/>
    <m/>
    <s v="ARI"/>
    <m/>
    <n v="1"/>
    <m/>
    <s v=""/>
  </r>
  <r>
    <n v="835"/>
    <n v="412"/>
    <s v="2013_10_HOU@ARI"/>
    <s v=""/>
    <n v="-2.5"/>
    <n v="27"/>
    <n v="24"/>
    <x v="1"/>
    <x v="9"/>
    <s v="rs"/>
    <s v="ARI"/>
    <s v="ARI"/>
    <s v=""/>
    <x v="1"/>
    <n v="-3"/>
    <s v=""/>
    <m/>
    <m/>
    <s v="ARI"/>
    <m/>
    <n v="1"/>
    <m/>
    <s v=""/>
  </r>
  <r>
    <n v="836"/>
    <n v="413"/>
    <s v="2013_10_DAL@NOR"/>
    <s v=""/>
    <n v="-6.5"/>
    <n v="49"/>
    <n v="17"/>
    <x v="1"/>
    <x v="9"/>
    <s v="rs"/>
    <s v="NOR"/>
    <s v="NOR"/>
    <s v=""/>
    <x v="0"/>
    <n v="-7"/>
    <s v=""/>
    <m/>
    <m/>
    <s v="DAL"/>
    <m/>
    <n v="0"/>
    <m/>
    <s v=""/>
  </r>
  <r>
    <n v="837"/>
    <n v="413"/>
    <s v="2013_10_DAL@NOR"/>
    <s v=""/>
    <n v="-6.5"/>
    <n v="49"/>
    <n v="17"/>
    <x v="1"/>
    <x v="9"/>
    <s v="rs"/>
    <s v="NOR"/>
    <s v="NOR"/>
    <s v=""/>
    <x v="1"/>
    <n v="-6.5"/>
    <s v=""/>
    <m/>
    <m/>
    <s v="NOR"/>
    <m/>
    <n v="1"/>
    <m/>
    <s v=""/>
  </r>
  <r>
    <n v="838"/>
    <n v="414"/>
    <s v="2013_10_MIA@TBY"/>
    <s v=""/>
    <n v="2.5"/>
    <n v="22"/>
    <n v="19"/>
    <x v="1"/>
    <x v="9"/>
    <s v="rs"/>
    <s v="TBY"/>
    <s v="TBY"/>
    <s v=""/>
    <x v="0"/>
    <n v="5"/>
    <s v=""/>
    <m/>
    <m/>
    <s v="TBY"/>
    <m/>
    <n v="1"/>
    <m/>
    <s v=""/>
  </r>
  <r>
    <n v="839"/>
    <n v="414"/>
    <s v="2013_10_MIA@TBY"/>
    <s v=""/>
    <n v="2.5"/>
    <n v="22"/>
    <n v="19"/>
    <x v="1"/>
    <x v="9"/>
    <s v="rs"/>
    <s v="TBY"/>
    <s v="TBY"/>
    <s v=""/>
    <x v="1"/>
    <n v="4.5"/>
    <s v=""/>
    <m/>
    <m/>
    <s v="TBY"/>
    <m/>
    <n v="1"/>
    <m/>
    <s v=""/>
  </r>
  <r>
    <n v="840"/>
    <n v="415"/>
    <s v="2013_11_IND@TEN"/>
    <s v=""/>
    <n v="3.5"/>
    <n v="27"/>
    <n v="30"/>
    <x v="1"/>
    <x v="10"/>
    <s v="rs"/>
    <s v="TEN"/>
    <s v="IND"/>
    <s v=""/>
    <x v="0"/>
    <n v="3"/>
    <s v=""/>
    <m/>
    <m/>
    <s v="IND"/>
    <m/>
    <n v="0"/>
    <m/>
    <s v=""/>
  </r>
  <r>
    <n v="841"/>
    <n v="415"/>
    <s v="2013_11_IND@TEN"/>
    <s v=""/>
    <n v="3.5"/>
    <n v="27"/>
    <n v="30"/>
    <x v="1"/>
    <x v="10"/>
    <s v="rs"/>
    <s v="TEN"/>
    <s v="IND"/>
    <s v=""/>
    <x v="1"/>
    <n v="6"/>
    <s v=""/>
    <m/>
    <m/>
    <s v="TEN"/>
    <m/>
    <n v="1"/>
    <m/>
    <s v=""/>
  </r>
  <r>
    <n v="842"/>
    <n v="416"/>
    <s v="2013_11_ATL@TBY"/>
    <s v=""/>
    <n v="1.5"/>
    <n v="41"/>
    <n v="28"/>
    <x v="1"/>
    <x v="10"/>
    <s v="rs"/>
    <s v="TBY"/>
    <s v="TBY"/>
    <s v=""/>
    <x v="0"/>
    <n v="-1"/>
    <s v=""/>
    <m/>
    <m/>
    <s v="TBY"/>
    <m/>
    <n v="1"/>
    <m/>
    <s v=""/>
  </r>
  <r>
    <n v="843"/>
    <n v="416"/>
    <s v="2013_11_ATL@TBY"/>
    <s v=""/>
    <n v="1.5"/>
    <n v="41"/>
    <n v="28"/>
    <x v="1"/>
    <x v="10"/>
    <s v="rs"/>
    <s v="TBY"/>
    <s v="TBY"/>
    <s v=""/>
    <x v="1"/>
    <n v="-2.5"/>
    <s v=""/>
    <m/>
    <m/>
    <s v="TBY"/>
    <m/>
    <n v="1"/>
    <m/>
    <s v=""/>
  </r>
  <r>
    <n v="844"/>
    <n v="417"/>
    <s v="2013_11_NYJ@BUF"/>
    <s v=""/>
    <n v="-1.5"/>
    <n v="37"/>
    <n v="14"/>
    <x v="1"/>
    <x v="10"/>
    <s v="rs"/>
    <s v="BUF"/>
    <s v="BUF"/>
    <s v=""/>
    <x v="0"/>
    <n v="1"/>
    <s v=""/>
    <m/>
    <m/>
    <s v="NYJ"/>
    <m/>
    <n v="0"/>
    <m/>
    <s v=""/>
  </r>
  <r>
    <n v="845"/>
    <n v="417"/>
    <s v="2013_11_NYJ@BUF"/>
    <s v=""/>
    <n v="-1.5"/>
    <n v="37"/>
    <n v="14"/>
    <x v="1"/>
    <x v="10"/>
    <s v="rs"/>
    <s v="BUF"/>
    <s v="BUF"/>
    <s v=""/>
    <x v="1"/>
    <n v="2.5"/>
    <s v=""/>
    <m/>
    <m/>
    <s v="NYJ"/>
    <m/>
    <n v="0"/>
    <m/>
    <s v=""/>
  </r>
  <r>
    <n v="846"/>
    <n v="418"/>
    <s v="2013_11_BAL@CHI"/>
    <s v=""/>
    <n v="-2.5"/>
    <n v="23"/>
    <n v="20"/>
    <x v="1"/>
    <x v="10"/>
    <s v="rs"/>
    <s v="CHI"/>
    <s v="CHI"/>
    <s v=""/>
    <x v="0"/>
    <n v="-6"/>
    <s v=""/>
    <m/>
    <m/>
    <s v="BAL"/>
    <m/>
    <n v="0"/>
    <m/>
    <s v=""/>
  </r>
  <r>
    <n v="847"/>
    <n v="418"/>
    <s v="2013_11_BAL@CHI"/>
    <s v=""/>
    <n v="-2.5"/>
    <n v="23"/>
    <n v="20"/>
    <x v="1"/>
    <x v="10"/>
    <s v="rs"/>
    <s v="CHI"/>
    <s v="CHI"/>
    <s v=""/>
    <x v="1"/>
    <n v="-6.5"/>
    <s v=""/>
    <m/>
    <m/>
    <s v="CHI"/>
    <m/>
    <n v="1"/>
    <m/>
    <s v=""/>
  </r>
  <r>
    <n v="848"/>
    <n v="419"/>
    <s v="2013_11_CLE@CIN"/>
    <s v=""/>
    <n v="-6.5"/>
    <n v="41"/>
    <n v="20"/>
    <x v="1"/>
    <x v="10"/>
    <s v="rs"/>
    <s v="CIN"/>
    <s v="CIN"/>
    <s v=""/>
    <x v="0"/>
    <n v="-7"/>
    <s v=""/>
    <m/>
    <m/>
    <s v="CLE"/>
    <m/>
    <n v="0"/>
    <m/>
    <s v=""/>
  </r>
  <r>
    <n v="849"/>
    <n v="419"/>
    <s v="2013_11_CLE@CIN"/>
    <s v=""/>
    <n v="-6.5"/>
    <n v="41"/>
    <n v="20"/>
    <x v="1"/>
    <x v="10"/>
    <s v="rs"/>
    <s v="CIN"/>
    <s v="CIN"/>
    <s v=""/>
    <x v="1"/>
    <n v="-7.5"/>
    <s v=""/>
    <m/>
    <m/>
    <s v="CLE"/>
    <m/>
    <n v="0"/>
    <m/>
    <s v=""/>
  </r>
  <r>
    <n v="850"/>
    <n v="420"/>
    <s v="2013_11_DET@PIT"/>
    <s v=""/>
    <n v="2.5"/>
    <n v="37"/>
    <n v="27"/>
    <x v="1"/>
    <x v="10"/>
    <s v="rs"/>
    <s v="PIT"/>
    <s v="PIT"/>
    <s v=""/>
    <x v="0"/>
    <n v="3"/>
    <s v=""/>
    <m/>
    <m/>
    <s v="DET"/>
    <m/>
    <n v="0"/>
    <m/>
    <s v=""/>
  </r>
  <r>
    <n v="851"/>
    <n v="420"/>
    <s v="2013_11_DET@PIT"/>
    <s v=""/>
    <n v="2.5"/>
    <n v="37"/>
    <n v="27"/>
    <x v="1"/>
    <x v="10"/>
    <s v="rs"/>
    <s v="PIT"/>
    <s v="PIT"/>
    <s v=""/>
    <x v="1"/>
    <n v="6"/>
    <s v=""/>
    <m/>
    <m/>
    <s v="DET"/>
    <m/>
    <n v="0"/>
    <m/>
    <s v=""/>
  </r>
  <r>
    <n v="852"/>
    <n v="421"/>
    <s v="2013_11_OAK@HOU"/>
    <s v=""/>
    <n v="-6.5"/>
    <n v="23"/>
    <n v="28"/>
    <x v="1"/>
    <x v="10"/>
    <s v="rs"/>
    <s v="OAK"/>
    <s v="OAK"/>
    <s v=""/>
    <x v="0"/>
    <n v="-6"/>
    <s v=""/>
    <m/>
    <m/>
    <s v="HOU"/>
    <m/>
    <n v="0"/>
    <m/>
    <s v=""/>
  </r>
  <r>
    <n v="853"/>
    <n v="421"/>
    <s v="2013_11_OAK@HOU"/>
    <s v=""/>
    <n v="-6.5"/>
    <n v="23"/>
    <n v="28"/>
    <x v="1"/>
    <x v="10"/>
    <s v="rs"/>
    <s v="OAK"/>
    <s v="OAK"/>
    <s v=""/>
    <x v="1"/>
    <n v="-5.5"/>
    <s v=""/>
    <m/>
    <m/>
    <s v="HOU"/>
    <m/>
    <n v="0"/>
    <m/>
    <s v=""/>
  </r>
  <r>
    <n v="854"/>
    <n v="422"/>
    <s v="2013_11_WAS@PHI"/>
    <s v=""/>
    <n v="-3.5"/>
    <n v="24"/>
    <n v="16"/>
    <x v="1"/>
    <x v="10"/>
    <s v="rs"/>
    <s v="PHI"/>
    <s v="PHI"/>
    <s v=""/>
    <x v="0"/>
    <n v="-6"/>
    <s v=""/>
    <m/>
    <m/>
    <s v="WAS"/>
    <m/>
    <n v="0"/>
    <m/>
    <s v=""/>
  </r>
  <r>
    <n v="855"/>
    <n v="422"/>
    <s v="2013_11_WAS@PHI"/>
    <s v=""/>
    <n v="-3.5"/>
    <n v="24"/>
    <n v="16"/>
    <x v="1"/>
    <x v="10"/>
    <s v="rs"/>
    <s v="PHI"/>
    <s v="PHI"/>
    <s v=""/>
    <x v="1"/>
    <n v="-7"/>
    <s v=""/>
    <m/>
    <m/>
    <s v="WAS"/>
    <m/>
    <n v="0"/>
    <m/>
    <s v=""/>
  </r>
  <r>
    <n v="856"/>
    <n v="423"/>
    <s v="2013_11_ARI@JAX"/>
    <s v=""/>
    <n v="6.5"/>
    <n v="14"/>
    <n v="27"/>
    <x v="1"/>
    <x v="10"/>
    <s v="rs"/>
    <s v="ARI"/>
    <s v="ARI"/>
    <s v=""/>
    <x v="0"/>
    <n v="8.5"/>
    <s v=""/>
    <m/>
    <m/>
    <s v="JAX"/>
    <m/>
    <n v="0"/>
    <m/>
    <s v=""/>
  </r>
  <r>
    <n v="857"/>
    <n v="423"/>
    <s v="2013_11_ARI@JAX"/>
    <s v=""/>
    <n v="6.5"/>
    <n v="14"/>
    <n v="27"/>
    <x v="1"/>
    <x v="10"/>
    <s v="rs"/>
    <s v="ARI"/>
    <s v="ARI"/>
    <s v=""/>
    <x v="1"/>
    <n v="6.5"/>
    <s v=""/>
    <m/>
    <m/>
    <s v="JAX"/>
    <m/>
    <n v="0"/>
    <m/>
    <s v=""/>
  </r>
  <r>
    <n v="858"/>
    <n v="424"/>
    <s v="2013_11_SD@MIA"/>
    <s v=""/>
    <n v="1.5"/>
    <n v="20"/>
    <n v="16"/>
    <x v="1"/>
    <x v="10"/>
    <s v="rs"/>
    <s v="MIA"/>
    <s v="MIA"/>
    <s v=""/>
    <x v="0"/>
    <n v="2.5"/>
    <s v=""/>
    <m/>
    <m/>
    <s v="SD"/>
    <m/>
    <n v="0"/>
    <m/>
    <s v=""/>
  </r>
  <r>
    <n v="859"/>
    <n v="424"/>
    <s v="2013_11_SD@MIA"/>
    <s v=""/>
    <n v="1.5"/>
    <n v="20"/>
    <n v="16"/>
    <x v="1"/>
    <x v="10"/>
    <s v="rs"/>
    <s v="MIA"/>
    <s v="MIA"/>
    <s v=""/>
    <x v="1"/>
    <n v="2.5"/>
    <s v=""/>
    <m/>
    <m/>
    <s v="SD"/>
    <m/>
    <n v="0"/>
    <m/>
    <s v=""/>
  </r>
  <r>
    <n v="860"/>
    <n v="425"/>
    <s v="2013_11_GBY@NYG"/>
    <s v=""/>
    <n v="-6.5"/>
    <n v="27"/>
    <n v="13"/>
    <x v="1"/>
    <x v="10"/>
    <s v="rs"/>
    <s v="NYG"/>
    <s v="NYG"/>
    <s v=""/>
    <x v="0"/>
    <n v="-7.5"/>
    <s v=""/>
    <m/>
    <m/>
    <s v="GBY"/>
    <m/>
    <n v="0"/>
    <m/>
    <s v=""/>
  </r>
  <r>
    <n v="861"/>
    <n v="425"/>
    <s v="2013_11_GBY@NYG"/>
    <s v=""/>
    <n v="-6.5"/>
    <n v="27"/>
    <n v="13"/>
    <x v="1"/>
    <x v="10"/>
    <s v="rs"/>
    <s v="NYG"/>
    <s v="NYG"/>
    <s v=""/>
    <x v="1"/>
    <n v="-7"/>
    <s v=""/>
    <m/>
    <m/>
    <s v="GBY"/>
    <m/>
    <n v="0"/>
    <m/>
    <s v=""/>
  </r>
  <r>
    <n v="862"/>
    <n v="426"/>
    <s v="2013_11_MIN@SEA"/>
    <s v=""/>
    <n v="-13.5"/>
    <n v="41"/>
    <n v="20"/>
    <x v="1"/>
    <x v="10"/>
    <s v="rs"/>
    <s v="SEA"/>
    <s v="SEA"/>
    <s v=""/>
    <x v="0"/>
    <n v="-12"/>
    <s v=""/>
    <m/>
    <m/>
    <s v="MIN"/>
    <m/>
    <n v="0"/>
    <m/>
    <s v=""/>
  </r>
  <r>
    <n v="863"/>
    <n v="426"/>
    <s v="2013_11_MIN@SEA"/>
    <s v=""/>
    <n v="-13.5"/>
    <n v="41"/>
    <n v="20"/>
    <x v="1"/>
    <x v="10"/>
    <s v="rs"/>
    <s v="SEA"/>
    <s v="SEA"/>
    <s v=""/>
    <x v="1"/>
    <n v="-13.5"/>
    <s v=""/>
    <m/>
    <m/>
    <s v="SEA"/>
    <m/>
    <n v="1"/>
    <m/>
    <s v=""/>
  </r>
  <r>
    <n v="864"/>
    <n v="427"/>
    <s v="2013_11_SFO@NOR"/>
    <s v=""/>
    <n v="-3.5"/>
    <n v="23"/>
    <n v="20"/>
    <x v="1"/>
    <x v="10"/>
    <s v="rs"/>
    <s v="SFO"/>
    <s v="NOR"/>
    <s v=""/>
    <x v="0"/>
    <n v="-4"/>
    <s v=""/>
    <m/>
    <m/>
    <s v="NOR"/>
    <m/>
    <n v="0"/>
    <m/>
    <s v=""/>
  </r>
  <r>
    <n v="865"/>
    <n v="427"/>
    <s v="2013_11_SFO@NOR"/>
    <s v=""/>
    <n v="-3.5"/>
    <n v="23"/>
    <n v="20"/>
    <x v="1"/>
    <x v="10"/>
    <s v="rs"/>
    <s v="SFO"/>
    <s v="NOR"/>
    <s v=""/>
    <x v="1"/>
    <n v="-5.5"/>
    <s v=""/>
    <m/>
    <m/>
    <s v="SFO"/>
    <m/>
    <n v="1"/>
    <m/>
    <s v=""/>
  </r>
  <r>
    <n v="866"/>
    <n v="428"/>
    <s v="2013_11_KCY@DEN"/>
    <s v=""/>
    <n v="-8.5"/>
    <n v="27"/>
    <n v="17"/>
    <x v="1"/>
    <x v="10"/>
    <s v="rs"/>
    <s v="DEN"/>
    <s v="DEN"/>
    <s v=""/>
    <x v="0"/>
    <n v="-6"/>
    <s v=""/>
    <m/>
    <m/>
    <s v="KCY"/>
    <m/>
    <n v="0"/>
    <m/>
    <s v=""/>
  </r>
  <r>
    <n v="867"/>
    <n v="428"/>
    <s v="2013_11_KCY@DEN"/>
    <s v=""/>
    <n v="-8.5"/>
    <n v="27"/>
    <n v="17"/>
    <x v="1"/>
    <x v="10"/>
    <s v="rs"/>
    <s v="DEN"/>
    <s v="DEN"/>
    <s v=""/>
    <x v="1"/>
    <n v="-8.5"/>
    <s v=""/>
    <m/>
    <m/>
    <s v="KCY"/>
    <m/>
    <n v="0"/>
    <m/>
    <s v=""/>
  </r>
  <r>
    <n v="868"/>
    <n v="429"/>
    <s v="2013_11_NWE@CAR"/>
    <s v=""/>
    <n v="-2.5"/>
    <n v="24"/>
    <n v="20"/>
    <x v="1"/>
    <x v="10"/>
    <s v="rs"/>
    <s v="CAR"/>
    <s v="CAR"/>
    <s v=""/>
    <x v="0"/>
    <n v="-3"/>
    <s v=""/>
    <m/>
    <m/>
    <s v="CAR"/>
    <m/>
    <n v="1"/>
    <m/>
    <s v=""/>
  </r>
  <r>
    <n v="869"/>
    <n v="429"/>
    <s v="2013_11_NWE@CAR"/>
    <s v=""/>
    <n v="-2.5"/>
    <n v="24"/>
    <n v="20"/>
    <x v="1"/>
    <x v="10"/>
    <s v="rs"/>
    <s v="CAR"/>
    <s v="CAR"/>
    <s v=""/>
    <x v="1"/>
    <n v="-4"/>
    <s v=""/>
    <m/>
    <m/>
    <s v="CAR"/>
    <m/>
    <n v="1"/>
    <m/>
    <s v=""/>
  </r>
  <r>
    <n v="870"/>
    <n v="430"/>
    <s v="2013_12_NOR@ATL"/>
    <s v=""/>
    <n v="8.5"/>
    <n v="13"/>
    <n v="17"/>
    <x v="1"/>
    <x v="11"/>
    <s v="rs"/>
    <s v="ATL"/>
    <s v="NOR"/>
    <s v=""/>
    <x v="0"/>
    <n v="9.5"/>
    <s v=""/>
    <m/>
    <m/>
    <s v="ATL"/>
    <m/>
    <n v="1"/>
    <m/>
    <s v=""/>
  </r>
  <r>
    <n v="871"/>
    <n v="430"/>
    <s v="2013_12_NOR@ATL"/>
    <s v=""/>
    <n v="8.5"/>
    <n v="13"/>
    <n v="17"/>
    <x v="1"/>
    <x v="11"/>
    <s v="rs"/>
    <s v="ATL"/>
    <s v="NOR"/>
    <s v=""/>
    <x v="1"/>
    <n v="10"/>
    <s v=""/>
    <m/>
    <m/>
    <s v="ATL"/>
    <m/>
    <n v="1"/>
    <m/>
    <s v=""/>
  </r>
  <r>
    <n v="872"/>
    <n v="431"/>
    <s v="2013_12_CHI@STL"/>
    <s v=""/>
    <n v="-1.5"/>
    <n v="42"/>
    <n v="21"/>
    <x v="1"/>
    <x v="11"/>
    <s v="rs"/>
    <s v="STL"/>
    <s v="STL"/>
    <s v=""/>
    <x v="0"/>
    <n v="3"/>
    <s v=""/>
    <m/>
    <m/>
    <s v="STL"/>
    <m/>
    <n v="1"/>
    <m/>
    <s v=""/>
  </r>
  <r>
    <n v="873"/>
    <n v="431"/>
    <s v="2013_12_CHI@STL"/>
    <s v=""/>
    <n v="-1.5"/>
    <n v="42"/>
    <n v="21"/>
    <x v="1"/>
    <x v="11"/>
    <s v="rs"/>
    <s v="STL"/>
    <s v="STL"/>
    <s v=""/>
    <x v="1"/>
    <n v="1.5"/>
    <s v=""/>
    <m/>
    <m/>
    <s v="STL"/>
    <m/>
    <n v="1"/>
    <m/>
    <s v=""/>
  </r>
  <r>
    <n v="874"/>
    <n v="432"/>
    <s v="2013_12_PIT@CLE"/>
    <s v=""/>
    <n v="-2.5"/>
    <n v="11"/>
    <n v="27"/>
    <x v="1"/>
    <x v="11"/>
    <s v="rs"/>
    <s v="PIT"/>
    <s v="PIT"/>
    <s v=""/>
    <x v="0"/>
    <n v="-2.5"/>
    <s v=""/>
    <m/>
    <m/>
    <s v="PIT"/>
    <m/>
    <n v="1"/>
    <m/>
    <s v=""/>
  </r>
  <r>
    <n v="875"/>
    <n v="432"/>
    <s v="2013_12_PIT@CLE"/>
    <s v=""/>
    <n v="-2.5"/>
    <n v="11"/>
    <n v="27"/>
    <x v="1"/>
    <x v="11"/>
    <s v="rs"/>
    <s v="PIT"/>
    <s v="PIT"/>
    <s v=""/>
    <x v="1"/>
    <n v="-1.5"/>
    <s v=""/>
    <m/>
    <m/>
    <s v="CLE"/>
    <m/>
    <n v="0"/>
    <m/>
    <s v=""/>
  </r>
  <r>
    <n v="876"/>
    <n v="433"/>
    <s v="2013_12_TBY@DET"/>
    <s v=""/>
    <n v="-9.5"/>
    <n v="21"/>
    <n v="24"/>
    <x v="1"/>
    <x v="11"/>
    <s v="rs"/>
    <s v="TBY"/>
    <s v="TBY"/>
    <s v=""/>
    <x v="0"/>
    <n v="-8"/>
    <s v=""/>
    <m/>
    <m/>
    <s v="TBY"/>
    <m/>
    <n v="1"/>
    <m/>
    <s v=""/>
  </r>
  <r>
    <n v="877"/>
    <n v="433"/>
    <s v="2013_12_TBY@DET"/>
    <s v=""/>
    <n v="-9.5"/>
    <n v="21"/>
    <n v="24"/>
    <x v="1"/>
    <x v="11"/>
    <s v="rs"/>
    <s v="TBY"/>
    <s v="TBY"/>
    <s v=""/>
    <x v="1"/>
    <n v="-7.5"/>
    <s v=""/>
    <m/>
    <m/>
    <s v="TBY"/>
    <m/>
    <n v="1"/>
    <m/>
    <s v=""/>
  </r>
  <r>
    <n v="878"/>
    <n v="434"/>
    <s v="2013_12_MIN@GBY"/>
    <s v=""/>
    <n v="-4.5"/>
    <n v="26"/>
    <n v="26"/>
    <x v="1"/>
    <x v="11"/>
    <s v="rs"/>
    <s v="MIN"/>
    <s v="na"/>
    <s v=""/>
    <x v="0"/>
    <n v="-1.5"/>
    <s v=""/>
    <m/>
    <m/>
    <s v="MIN"/>
    <m/>
    <n v="1"/>
    <m/>
    <s v=""/>
  </r>
  <r>
    <n v="879"/>
    <n v="434"/>
    <s v="2013_12_MIN@GBY"/>
    <s v=""/>
    <n v="-4.5"/>
    <n v="26"/>
    <n v="26"/>
    <x v="1"/>
    <x v="11"/>
    <s v="rs"/>
    <s v="MIN"/>
    <s v="na"/>
    <s v=""/>
    <x v="1"/>
    <n v="-4.5"/>
    <s v=""/>
    <m/>
    <m/>
    <s v="MIN"/>
    <m/>
    <n v="1"/>
    <m/>
    <s v=""/>
  </r>
  <r>
    <n v="880"/>
    <n v="435"/>
    <s v="2013_12_SD@KCY"/>
    <s v=""/>
    <n v="-5.5"/>
    <n v="38"/>
    <n v="41"/>
    <x v="1"/>
    <x v="11"/>
    <s v="rs"/>
    <s v="SD"/>
    <s v="SD"/>
    <s v=""/>
    <x v="0"/>
    <n v="-7"/>
    <s v=""/>
    <m/>
    <m/>
    <s v="KCY"/>
    <m/>
    <n v="0"/>
    <m/>
    <s v=""/>
  </r>
  <r>
    <n v="881"/>
    <n v="435"/>
    <s v="2013_12_SD@KCY"/>
    <s v=""/>
    <n v="-5.5"/>
    <n v="38"/>
    <n v="41"/>
    <x v="1"/>
    <x v="11"/>
    <s v="rs"/>
    <s v="SD"/>
    <s v="SD"/>
    <s v=""/>
    <x v="1"/>
    <n v="-6"/>
    <s v=""/>
    <m/>
    <m/>
    <s v="SD"/>
    <m/>
    <n v="1"/>
    <m/>
    <s v=""/>
  </r>
  <r>
    <n v="882"/>
    <n v="436"/>
    <s v="2013_12_CAR@MIA"/>
    <s v=""/>
    <n v="4.5"/>
    <n v="16"/>
    <n v="20"/>
    <x v="1"/>
    <x v="11"/>
    <s v="rs"/>
    <s v="MIA"/>
    <s v="CAR"/>
    <s v=""/>
    <x v="0"/>
    <n v="7.5"/>
    <s v=""/>
    <m/>
    <m/>
    <s v="CAR"/>
    <m/>
    <n v="0"/>
    <m/>
    <s v=""/>
  </r>
  <r>
    <n v="883"/>
    <n v="436"/>
    <s v="2013_12_CAR@MIA"/>
    <s v=""/>
    <n v="4.5"/>
    <n v="16"/>
    <n v="20"/>
    <x v="1"/>
    <x v="11"/>
    <s v="rs"/>
    <s v="MIA"/>
    <s v="CAR"/>
    <s v=""/>
    <x v="1"/>
    <n v="6"/>
    <s v=""/>
    <m/>
    <m/>
    <s v="CAR"/>
    <m/>
    <n v="0"/>
    <m/>
    <s v=""/>
  </r>
  <r>
    <n v="884"/>
    <n v="437"/>
    <s v="2013_12_NYJ@BAL"/>
    <s v=""/>
    <n v="-3.5"/>
    <n v="19"/>
    <n v="3"/>
    <x v="1"/>
    <x v="11"/>
    <s v="rs"/>
    <s v="BAL"/>
    <s v="BAL"/>
    <s v=""/>
    <x v="0"/>
    <n v="-3.5"/>
    <s v=""/>
    <m/>
    <m/>
    <s v="NYJ"/>
    <m/>
    <n v="0"/>
    <m/>
    <s v=""/>
  </r>
  <r>
    <n v="885"/>
    <n v="437"/>
    <s v="2013_12_NYJ@BAL"/>
    <s v=""/>
    <n v="-3.5"/>
    <n v="19"/>
    <n v="3"/>
    <x v="1"/>
    <x v="11"/>
    <s v="rs"/>
    <s v="BAL"/>
    <s v="BAL"/>
    <s v=""/>
    <x v="1"/>
    <n v="-4.5"/>
    <s v=""/>
    <m/>
    <m/>
    <s v="NYJ"/>
    <m/>
    <n v="0"/>
    <m/>
    <s v=""/>
  </r>
  <r>
    <n v="886"/>
    <n v="438"/>
    <s v="2013_12_JAX@HOU"/>
    <s v=""/>
    <n v="-10.5"/>
    <n v="6"/>
    <n v="13"/>
    <x v="1"/>
    <x v="11"/>
    <s v="rs"/>
    <s v="JAX"/>
    <s v="JAX"/>
    <s v=""/>
    <x v="0"/>
    <n v="-7.5"/>
    <s v=""/>
    <m/>
    <m/>
    <s v="JAX"/>
    <m/>
    <n v="1"/>
    <m/>
    <s v=""/>
  </r>
  <r>
    <n v="887"/>
    <n v="438"/>
    <s v="2013_12_JAX@HOU"/>
    <s v=""/>
    <n v="-10.5"/>
    <n v="6"/>
    <n v="13"/>
    <x v="1"/>
    <x v="11"/>
    <s v="rs"/>
    <s v="JAX"/>
    <s v="JAX"/>
    <s v=""/>
    <x v="1"/>
    <n v="-5.5"/>
    <s v=""/>
    <m/>
    <m/>
    <s v="JAX"/>
    <m/>
    <n v="1"/>
    <m/>
    <s v=""/>
  </r>
  <r>
    <n v="888"/>
    <n v="439"/>
    <s v="2013_12_TEN@OAK"/>
    <s v=""/>
    <n v="-1.5"/>
    <n v="19"/>
    <n v="23"/>
    <x v="1"/>
    <x v="11"/>
    <s v="rs"/>
    <s v="TEN"/>
    <s v="TEN"/>
    <s v=""/>
    <x v="0"/>
    <n v="-1.5"/>
    <s v=""/>
    <m/>
    <m/>
    <s v="TEN"/>
    <m/>
    <n v="1"/>
    <m/>
    <s v=""/>
  </r>
  <r>
    <n v="889"/>
    <n v="439"/>
    <s v="2013_12_TEN@OAK"/>
    <s v=""/>
    <n v="-1.5"/>
    <n v="19"/>
    <n v="23"/>
    <x v="1"/>
    <x v="11"/>
    <s v="rs"/>
    <s v="TEN"/>
    <s v="TEN"/>
    <s v=""/>
    <x v="1"/>
    <n v="-2.5"/>
    <s v=""/>
    <m/>
    <m/>
    <s v="TEN"/>
    <m/>
    <n v="1"/>
    <m/>
    <s v=""/>
  </r>
  <r>
    <n v="890"/>
    <n v="440"/>
    <s v="2013_12_IND@ARI"/>
    <s v=""/>
    <n v="-2.5"/>
    <n v="40"/>
    <n v="11"/>
    <x v="1"/>
    <x v="11"/>
    <s v="rs"/>
    <s v="ARI"/>
    <s v="ARI"/>
    <s v=""/>
    <x v="0"/>
    <n v="2"/>
    <s v=""/>
    <m/>
    <m/>
    <s v="ARI"/>
    <m/>
    <n v="1"/>
    <m/>
    <s v=""/>
  </r>
  <r>
    <n v="891"/>
    <n v="440"/>
    <s v="2013_12_IND@ARI"/>
    <s v=""/>
    <n v="-2.5"/>
    <n v="40"/>
    <n v="11"/>
    <x v="1"/>
    <x v="11"/>
    <s v="rs"/>
    <s v="ARI"/>
    <s v="ARI"/>
    <s v=""/>
    <x v="1"/>
    <n v="1.5"/>
    <s v=""/>
    <m/>
    <m/>
    <s v="IND"/>
    <m/>
    <n v="0"/>
    <m/>
    <s v=""/>
  </r>
  <r>
    <n v="892"/>
    <n v="441"/>
    <s v="2013_12_DAL@NYG"/>
    <s v=""/>
    <n v="-2.5"/>
    <n v="21"/>
    <n v="24"/>
    <x v="1"/>
    <x v="11"/>
    <s v="rs"/>
    <s v="DAL"/>
    <s v="DAL"/>
    <s v=""/>
    <x v="0"/>
    <n v="1"/>
    <s v=""/>
    <m/>
    <m/>
    <s v="DAL"/>
    <m/>
    <n v="1"/>
    <m/>
    <s v=""/>
  </r>
  <r>
    <n v="893"/>
    <n v="441"/>
    <s v="2013_12_DAL@NYG"/>
    <s v=""/>
    <n v="-2.5"/>
    <n v="21"/>
    <n v="24"/>
    <x v="1"/>
    <x v="11"/>
    <s v="rs"/>
    <s v="DAL"/>
    <s v="DAL"/>
    <s v=""/>
    <x v="1"/>
    <n v="-3"/>
    <s v=""/>
    <m/>
    <m/>
    <s v="NYG"/>
    <m/>
    <n v="0"/>
    <m/>
    <s v=""/>
  </r>
  <r>
    <n v="894"/>
    <n v="442"/>
    <s v="2013_12_DEN@NWE"/>
    <s v=""/>
    <n v="2.5"/>
    <n v="34"/>
    <n v="31"/>
    <x v="1"/>
    <x v="11"/>
    <s v="rs"/>
    <s v="NWE"/>
    <s v="NWE"/>
    <s v=""/>
    <x v="0"/>
    <n v="5.5"/>
    <s v=""/>
    <m/>
    <m/>
    <s v="DEN"/>
    <m/>
    <n v="0"/>
    <m/>
    <s v=""/>
  </r>
  <r>
    <n v="895"/>
    <n v="442"/>
    <s v="2013_12_DEN@NWE"/>
    <s v=""/>
    <n v="2.5"/>
    <n v="34"/>
    <n v="31"/>
    <x v="1"/>
    <x v="11"/>
    <s v="rs"/>
    <s v="NWE"/>
    <s v="NWE"/>
    <s v=""/>
    <x v="1"/>
    <n v="5.5"/>
    <s v=""/>
    <m/>
    <m/>
    <s v="NWE"/>
    <m/>
    <n v="1"/>
    <m/>
    <s v=""/>
  </r>
  <r>
    <n v="896"/>
    <n v="443"/>
    <s v="2013_12_SFO@WAS"/>
    <s v=""/>
    <n v="5.5"/>
    <n v="6"/>
    <n v="27"/>
    <x v="1"/>
    <x v="11"/>
    <s v="rs"/>
    <s v="SFO"/>
    <s v="SFO"/>
    <s v=""/>
    <x v="0"/>
    <n v="4.5"/>
    <s v=""/>
    <m/>
    <m/>
    <s v="WAS"/>
    <m/>
    <n v="0"/>
    <m/>
    <s v=""/>
  </r>
  <r>
    <n v="897"/>
    <n v="443"/>
    <s v="2013_12_SFO@WAS"/>
    <s v=""/>
    <n v="5.5"/>
    <n v="6"/>
    <n v="27"/>
    <x v="1"/>
    <x v="11"/>
    <s v="rs"/>
    <s v="SFO"/>
    <s v="SFO"/>
    <s v=""/>
    <x v="1"/>
    <n v="4.5"/>
    <s v=""/>
    <m/>
    <m/>
    <s v="SFO"/>
    <m/>
    <n v="1"/>
    <m/>
    <s v=""/>
  </r>
  <r>
    <n v="898"/>
    <n v="444"/>
    <s v="2013_13_GBY@DET"/>
    <s v=""/>
    <n v="-5.5"/>
    <n v="40"/>
    <n v="10"/>
    <x v="1"/>
    <x v="12"/>
    <s v="rs"/>
    <s v="DET"/>
    <s v="DET"/>
    <s v=""/>
    <x v="0"/>
    <n v="-9"/>
    <s v=""/>
    <m/>
    <m/>
    <s v="DET"/>
    <m/>
    <n v="1"/>
    <m/>
    <s v=""/>
  </r>
  <r>
    <n v="899"/>
    <n v="444"/>
    <s v="2013_13_GBY@DET"/>
    <s v=""/>
    <n v="-5.5"/>
    <n v="40"/>
    <n v="10"/>
    <x v="1"/>
    <x v="12"/>
    <s v="rs"/>
    <s v="DET"/>
    <s v="DET"/>
    <s v=""/>
    <x v="1"/>
    <n v="-7"/>
    <s v=""/>
    <m/>
    <m/>
    <s v="DET"/>
    <m/>
    <n v="1"/>
    <m/>
    <s v=""/>
  </r>
  <r>
    <n v="900"/>
    <n v="445"/>
    <s v="2013_13_OAK@DAL"/>
    <s v=""/>
    <n v="-9.5"/>
    <n v="31"/>
    <n v="24"/>
    <x v="1"/>
    <x v="12"/>
    <s v="rs"/>
    <s v="OAK"/>
    <s v="DAL"/>
    <s v=""/>
    <x v="0"/>
    <n v="-9"/>
    <s v=""/>
    <m/>
    <m/>
    <s v="OAK"/>
    <m/>
    <n v="1"/>
    <m/>
    <s v=""/>
  </r>
  <r>
    <n v="901"/>
    <n v="445"/>
    <s v="2013_13_OAK@DAL"/>
    <s v=""/>
    <n v="-9.5"/>
    <n v="31"/>
    <n v="24"/>
    <x v="1"/>
    <x v="12"/>
    <s v="rs"/>
    <s v="OAK"/>
    <s v="DAL"/>
    <s v=""/>
    <x v="1"/>
    <n v="-8"/>
    <s v=""/>
    <m/>
    <m/>
    <s v="OAK"/>
    <m/>
    <n v="1"/>
    <m/>
    <s v=""/>
  </r>
  <r>
    <n v="902"/>
    <n v="446"/>
    <s v="2013_13_PIT@BAL"/>
    <s v=""/>
    <n v="-2.5"/>
    <n v="22"/>
    <n v="20"/>
    <x v="1"/>
    <x v="12"/>
    <s v="rs"/>
    <s v="PIT"/>
    <s v="BAL"/>
    <s v=""/>
    <x v="0"/>
    <n v="-3"/>
    <s v=""/>
    <m/>
    <m/>
    <s v="PIT"/>
    <m/>
    <n v="1"/>
    <m/>
    <s v=""/>
  </r>
  <r>
    <n v="903"/>
    <n v="446"/>
    <s v="2013_13_PIT@BAL"/>
    <s v=""/>
    <n v="-2.5"/>
    <n v="22"/>
    <n v="20"/>
    <x v="1"/>
    <x v="12"/>
    <s v="rs"/>
    <s v="PIT"/>
    <s v="BAL"/>
    <s v=""/>
    <x v="1"/>
    <n v="-3"/>
    <s v=""/>
    <m/>
    <m/>
    <s v="BAL"/>
    <m/>
    <n v="0"/>
    <m/>
    <s v=""/>
  </r>
  <r>
    <n v="904"/>
    <n v="447"/>
    <s v="2013_13_CHI@MIN"/>
    <s v=""/>
    <n v="-0.5"/>
    <n v="23"/>
    <n v="20"/>
    <x v="1"/>
    <x v="12"/>
    <s v="rs"/>
    <s v="MIN"/>
    <s v="MIN"/>
    <s v=""/>
    <x v="0"/>
    <n v="1.5"/>
    <s v=""/>
    <m/>
    <m/>
    <s v="CHI"/>
    <m/>
    <n v="0"/>
    <m/>
    <s v=""/>
  </r>
  <r>
    <n v="905"/>
    <n v="447"/>
    <s v="2013_13_CHI@MIN"/>
    <s v=""/>
    <n v="-0.5"/>
    <n v="23"/>
    <n v="20"/>
    <x v="1"/>
    <x v="12"/>
    <s v="rs"/>
    <s v="MIN"/>
    <s v="MIN"/>
    <s v=""/>
    <x v="1"/>
    <n v="2.5"/>
    <s v=""/>
    <m/>
    <m/>
    <s v="MIN"/>
    <m/>
    <n v="1"/>
    <m/>
    <s v=""/>
  </r>
  <r>
    <n v="906"/>
    <n v="448"/>
    <s v="2013_13_JAX@CLE"/>
    <s v=""/>
    <n v="-7.5"/>
    <n v="28"/>
    <n v="32"/>
    <x v="1"/>
    <x v="12"/>
    <s v="rs"/>
    <s v="JAX"/>
    <s v="JAX"/>
    <s v=""/>
    <x v="0"/>
    <n v="-4"/>
    <s v=""/>
    <m/>
    <m/>
    <s v="JAX"/>
    <m/>
    <n v="1"/>
    <m/>
    <s v=""/>
  </r>
  <r>
    <n v="907"/>
    <n v="448"/>
    <s v="2013_13_JAX@CLE"/>
    <s v=""/>
    <n v="-7.5"/>
    <n v="28"/>
    <n v="32"/>
    <x v="1"/>
    <x v="12"/>
    <s v="rs"/>
    <s v="JAX"/>
    <s v="JAX"/>
    <s v=""/>
    <x v="1"/>
    <n v="-3.5"/>
    <s v=""/>
    <m/>
    <m/>
    <s v="JAX"/>
    <m/>
    <n v="1"/>
    <m/>
    <s v=""/>
  </r>
  <r>
    <n v="908"/>
    <n v="449"/>
    <s v="2013_13_TEN@IND"/>
    <s v=""/>
    <n v="-4.5"/>
    <n v="22"/>
    <n v="14"/>
    <x v="1"/>
    <x v="12"/>
    <s v="rs"/>
    <s v="IND"/>
    <s v="IND"/>
    <s v=""/>
    <x v="0"/>
    <n v="-5"/>
    <s v=""/>
    <m/>
    <m/>
    <s v="TEN"/>
    <m/>
    <n v="0"/>
    <m/>
    <s v=""/>
  </r>
  <r>
    <n v="909"/>
    <n v="449"/>
    <s v="2013_13_TEN@IND"/>
    <s v=""/>
    <n v="-4.5"/>
    <n v="22"/>
    <n v="14"/>
    <x v="1"/>
    <x v="12"/>
    <s v="rs"/>
    <s v="IND"/>
    <s v="IND"/>
    <s v=""/>
    <x v="1"/>
    <n v="-4.5"/>
    <s v=""/>
    <m/>
    <m/>
    <s v="IND"/>
    <m/>
    <n v="1"/>
    <m/>
    <s v=""/>
  </r>
  <r>
    <n v="910"/>
    <n v="450"/>
    <s v="2013_13_MIA@NYJ"/>
    <s v=""/>
    <n v="-1.5"/>
    <n v="3"/>
    <n v="23"/>
    <x v="1"/>
    <x v="12"/>
    <s v="rs"/>
    <s v="MIA"/>
    <s v="MIA"/>
    <s v=""/>
    <x v="0"/>
    <n v="-3"/>
    <s v=""/>
    <m/>
    <m/>
    <s v="MIA"/>
    <m/>
    <n v="1"/>
    <m/>
    <s v=""/>
  </r>
  <r>
    <n v="911"/>
    <n v="450"/>
    <s v="2013_13_MIA@NYJ"/>
    <s v=""/>
    <n v="-1.5"/>
    <n v="3"/>
    <n v="23"/>
    <x v="1"/>
    <x v="12"/>
    <s v="rs"/>
    <s v="MIA"/>
    <s v="MIA"/>
    <s v=""/>
    <x v="1"/>
    <n v="-2.5"/>
    <s v=""/>
    <m/>
    <m/>
    <s v="NYJ"/>
    <m/>
    <n v="0"/>
    <m/>
    <s v=""/>
  </r>
  <r>
    <n v="912"/>
    <n v="451"/>
    <s v="2013_13_NWE@HOU"/>
    <s v=""/>
    <n v="8.5"/>
    <n v="31"/>
    <n v="34"/>
    <x v="1"/>
    <x v="12"/>
    <s v="rs"/>
    <s v="HOU"/>
    <s v="NWE"/>
    <s v=""/>
    <x v="0"/>
    <n v="13"/>
    <s v=""/>
    <m/>
    <m/>
    <s v="NWE"/>
    <m/>
    <n v="0"/>
    <m/>
    <s v=""/>
  </r>
  <r>
    <n v="913"/>
    <n v="451"/>
    <s v="2013_13_NWE@HOU"/>
    <s v=""/>
    <n v="8.5"/>
    <n v="31"/>
    <n v="34"/>
    <x v="1"/>
    <x v="12"/>
    <s v="rs"/>
    <s v="HOU"/>
    <s v="NWE"/>
    <s v=""/>
    <x v="1"/>
    <n v="9.5"/>
    <s v=""/>
    <m/>
    <m/>
    <s v="HOU"/>
    <m/>
    <n v="1"/>
    <m/>
    <s v=""/>
  </r>
  <r>
    <n v="914"/>
    <n v="452"/>
    <s v="2013_13_ARI@PHI"/>
    <s v=""/>
    <n v="-3.5"/>
    <n v="24"/>
    <n v="21"/>
    <x v="1"/>
    <x v="12"/>
    <s v="rs"/>
    <s v="ARI"/>
    <s v="PHI"/>
    <s v=""/>
    <x v="0"/>
    <n v="-2.5"/>
    <s v=""/>
    <m/>
    <m/>
    <s v="ARI"/>
    <m/>
    <n v="1"/>
    <m/>
    <s v=""/>
  </r>
  <r>
    <n v="915"/>
    <n v="452"/>
    <s v="2013_13_ARI@PHI"/>
    <s v=""/>
    <n v="-3.5"/>
    <n v="24"/>
    <n v="21"/>
    <x v="1"/>
    <x v="12"/>
    <s v="rs"/>
    <s v="ARI"/>
    <s v="PHI"/>
    <s v=""/>
    <x v="1"/>
    <n v="-3"/>
    <s v=""/>
    <m/>
    <m/>
    <s v="ARI"/>
    <m/>
    <n v="1"/>
    <m/>
    <s v=""/>
  </r>
  <r>
    <n v="916"/>
    <n v="453"/>
    <s v="2013_13_TBY@CAR"/>
    <s v=""/>
    <n v="-8.5"/>
    <n v="27"/>
    <n v="6"/>
    <x v="1"/>
    <x v="12"/>
    <s v="rs"/>
    <s v="CAR"/>
    <s v="CAR"/>
    <s v=""/>
    <x v="0"/>
    <n v="-7.5"/>
    <s v=""/>
    <m/>
    <m/>
    <s v="TBY"/>
    <m/>
    <n v="0"/>
    <m/>
    <s v=""/>
  </r>
  <r>
    <n v="917"/>
    <n v="453"/>
    <s v="2013_13_TBY@CAR"/>
    <s v=""/>
    <n v="-8.5"/>
    <n v="27"/>
    <n v="6"/>
    <x v="1"/>
    <x v="12"/>
    <s v="rs"/>
    <s v="CAR"/>
    <s v="CAR"/>
    <s v=""/>
    <x v="1"/>
    <n v="-7"/>
    <s v=""/>
    <m/>
    <m/>
    <s v="TBY"/>
    <m/>
    <n v="0"/>
    <m/>
    <s v=""/>
  </r>
  <r>
    <n v="918"/>
    <n v="454"/>
    <s v="2013_13_ATL@BUF"/>
    <s v=""/>
    <n v="-3.5"/>
    <n v="31"/>
    <n v="34"/>
    <x v="1"/>
    <x v="12"/>
    <s v="rs"/>
    <s v="ATL"/>
    <s v="ATL"/>
    <s v=""/>
    <x v="0"/>
    <n v="-4"/>
    <s v=""/>
    <m/>
    <m/>
    <s v="BUF"/>
    <m/>
    <n v="0"/>
    <m/>
    <s v=""/>
  </r>
  <r>
    <n v="919"/>
    <n v="454"/>
    <s v="2013_13_ATL@BUF"/>
    <s v=""/>
    <n v="-3.5"/>
    <n v="31"/>
    <n v="34"/>
    <x v="1"/>
    <x v="12"/>
    <s v="rs"/>
    <s v="ATL"/>
    <s v="ATL"/>
    <s v=""/>
    <x v="1"/>
    <n v="-4"/>
    <s v=""/>
    <m/>
    <m/>
    <s v="ATL"/>
    <m/>
    <n v="1"/>
    <m/>
    <s v=""/>
  </r>
  <r>
    <n v="920"/>
    <n v="455"/>
    <s v="2013_13_STL@SFO"/>
    <s v=""/>
    <n v="-9.5"/>
    <n v="23"/>
    <n v="13"/>
    <x v="1"/>
    <x v="12"/>
    <s v="rs"/>
    <s v="SFO"/>
    <s v="SFO"/>
    <s v=""/>
    <x v="0"/>
    <n v="-7.5"/>
    <s v=""/>
    <m/>
    <m/>
    <s v="STL"/>
    <m/>
    <n v="0"/>
    <m/>
    <s v=""/>
  </r>
  <r>
    <n v="921"/>
    <n v="455"/>
    <s v="2013_13_STL@SFO"/>
    <s v=""/>
    <n v="-9.5"/>
    <n v="23"/>
    <n v="13"/>
    <x v="1"/>
    <x v="12"/>
    <s v="rs"/>
    <s v="SFO"/>
    <s v="SFO"/>
    <s v=""/>
    <x v="1"/>
    <n v="-7.5"/>
    <s v=""/>
    <m/>
    <m/>
    <s v="SFO"/>
    <m/>
    <n v="1"/>
    <m/>
    <s v=""/>
  </r>
  <r>
    <n v="922"/>
    <n v="456"/>
    <s v="2013_13_CIN@SD"/>
    <s v=""/>
    <n v="-1.5"/>
    <n v="10"/>
    <n v="17"/>
    <x v="1"/>
    <x v="12"/>
    <s v="rs"/>
    <s v="CIN"/>
    <s v="CIN"/>
    <s v=""/>
    <x v="0"/>
    <n v="1.5"/>
    <s v=""/>
    <m/>
    <m/>
    <s v="SD"/>
    <m/>
    <n v="0"/>
    <m/>
    <s v=""/>
  </r>
  <r>
    <n v="923"/>
    <n v="456"/>
    <s v="2013_13_CIN@SD"/>
    <s v=""/>
    <n v="-1.5"/>
    <n v="10"/>
    <n v="17"/>
    <x v="1"/>
    <x v="12"/>
    <s v="rs"/>
    <s v="CIN"/>
    <s v="CIN"/>
    <s v=""/>
    <x v="1"/>
    <n v="1.5"/>
    <s v=""/>
    <m/>
    <m/>
    <s v="CIN"/>
    <m/>
    <n v="1"/>
    <m/>
    <s v=""/>
  </r>
  <r>
    <n v="924"/>
    <n v="457"/>
    <s v="2013_13_DEN@KCY"/>
    <s v=""/>
    <n v="4.5"/>
    <n v="28"/>
    <n v="35"/>
    <x v="1"/>
    <x v="12"/>
    <s v="rs"/>
    <s v="DEN"/>
    <s v="DEN"/>
    <s v=""/>
    <x v="0"/>
    <n v="6"/>
    <s v=""/>
    <m/>
    <m/>
    <s v="DEN"/>
    <m/>
    <n v="1"/>
    <m/>
    <s v=""/>
  </r>
  <r>
    <n v="925"/>
    <n v="457"/>
    <s v="2013_13_DEN@KCY"/>
    <s v=""/>
    <n v="4.5"/>
    <n v="28"/>
    <n v="35"/>
    <x v="1"/>
    <x v="12"/>
    <s v="rs"/>
    <s v="DEN"/>
    <s v="DEN"/>
    <s v=""/>
    <x v="1"/>
    <n v="9"/>
    <s v=""/>
    <m/>
    <m/>
    <s v="DEN"/>
    <m/>
    <n v="1"/>
    <m/>
    <s v=""/>
  </r>
  <r>
    <n v="926"/>
    <n v="458"/>
    <s v="2013_13_NYG@WAS"/>
    <s v=""/>
    <n v="1.5"/>
    <n v="17"/>
    <n v="24"/>
    <x v="1"/>
    <x v="12"/>
    <s v="rs"/>
    <s v="NYG"/>
    <s v="NYG"/>
    <s v=""/>
    <x v="0"/>
    <n v="-3.5"/>
    <s v=""/>
    <m/>
    <m/>
    <s v="NYG"/>
    <m/>
    <n v="1"/>
    <m/>
    <s v=""/>
  </r>
  <r>
    <n v="927"/>
    <n v="458"/>
    <s v="2013_13_NYG@WAS"/>
    <s v=""/>
    <n v="1.5"/>
    <n v="17"/>
    <n v="24"/>
    <x v="1"/>
    <x v="12"/>
    <s v="rs"/>
    <s v="NYG"/>
    <s v="NYG"/>
    <s v=""/>
    <x v="1"/>
    <n v="-2.5"/>
    <s v=""/>
    <m/>
    <m/>
    <s v="NYG"/>
    <m/>
    <n v="1"/>
    <m/>
    <s v=""/>
  </r>
  <r>
    <n v="928"/>
    <n v="459"/>
    <s v="2013_13_NOR@SEA"/>
    <s v=""/>
    <n v="-5.5"/>
    <n v="34"/>
    <n v="7"/>
    <x v="1"/>
    <x v="12"/>
    <s v="rs"/>
    <s v="SEA"/>
    <s v="SEA"/>
    <s v=""/>
    <x v="0"/>
    <n v="-3.5"/>
    <s v=""/>
    <m/>
    <m/>
    <s v="NOR"/>
    <m/>
    <n v="0"/>
    <m/>
    <s v=""/>
  </r>
  <r>
    <n v="929"/>
    <n v="459"/>
    <s v="2013_13_NOR@SEA"/>
    <s v=""/>
    <n v="-5.5"/>
    <n v="34"/>
    <n v="7"/>
    <x v="1"/>
    <x v="12"/>
    <s v="rs"/>
    <s v="SEA"/>
    <s v="SEA"/>
    <s v=""/>
    <x v="1"/>
    <n v="-6.5"/>
    <s v=""/>
    <m/>
    <m/>
    <s v="SEA"/>
    <m/>
    <n v="1"/>
    <m/>
    <s v=""/>
  </r>
  <r>
    <n v="930"/>
    <n v="460"/>
    <s v="2013_14_HOU@JAX"/>
    <s v=""/>
    <n v="2.5"/>
    <n v="27"/>
    <n v="20"/>
    <x v="1"/>
    <x v="13"/>
    <s v="rs"/>
    <s v="JAX"/>
    <s v="JAX"/>
    <s v=""/>
    <x v="0"/>
    <n v="-3"/>
    <s v=""/>
    <m/>
    <m/>
    <s v="JAX"/>
    <m/>
    <n v="1"/>
    <m/>
    <s v=""/>
  </r>
  <r>
    <n v="931"/>
    <n v="460"/>
    <s v="2013_14_HOU@JAX"/>
    <s v=""/>
    <n v="2.5"/>
    <n v="27"/>
    <n v="20"/>
    <x v="1"/>
    <x v="13"/>
    <s v="rs"/>
    <s v="JAX"/>
    <s v="JAX"/>
    <s v=""/>
    <x v="1"/>
    <n v="0"/>
    <s v=""/>
    <m/>
    <m/>
    <s v="JAX"/>
    <m/>
    <n v="1"/>
    <m/>
    <s v=""/>
  </r>
  <r>
    <n v="932"/>
    <n v="461"/>
    <s v="2013_14_ATL@GBY"/>
    <s v=""/>
    <n v="-4.5"/>
    <n v="22"/>
    <n v="21"/>
    <x v="1"/>
    <x v="13"/>
    <s v="rs"/>
    <s v="ATL"/>
    <s v="GBY"/>
    <s v=""/>
    <x v="0"/>
    <n v="-9"/>
    <s v=""/>
    <m/>
    <m/>
    <s v="GBY"/>
    <m/>
    <n v="0"/>
    <m/>
    <s v=""/>
  </r>
  <r>
    <n v="933"/>
    <n v="461"/>
    <s v="2013_14_ATL@GBY"/>
    <s v=""/>
    <n v="-4.5"/>
    <n v="22"/>
    <n v="21"/>
    <x v="1"/>
    <x v="13"/>
    <s v="rs"/>
    <s v="ATL"/>
    <s v="GBY"/>
    <s v=""/>
    <x v="1"/>
    <n v="-7"/>
    <s v=""/>
    <m/>
    <m/>
    <s v="ATL"/>
    <m/>
    <n v="1"/>
    <m/>
    <s v=""/>
  </r>
  <r>
    <n v="934"/>
    <n v="462"/>
    <s v="2013_14_BUF@TBY"/>
    <s v=""/>
    <n v="-2.5"/>
    <n v="27"/>
    <n v="6"/>
    <x v="1"/>
    <x v="13"/>
    <s v="rs"/>
    <s v="TBY"/>
    <s v="TBY"/>
    <s v=""/>
    <x v="0"/>
    <n v="-5.5"/>
    <s v=""/>
    <m/>
    <m/>
    <s v="TBY"/>
    <m/>
    <n v="1"/>
    <m/>
    <s v=""/>
  </r>
  <r>
    <n v="935"/>
    <n v="462"/>
    <s v="2013_14_BUF@TBY"/>
    <s v=""/>
    <n v="-2.5"/>
    <n v="27"/>
    <n v="6"/>
    <x v="1"/>
    <x v="13"/>
    <s v="rs"/>
    <s v="TBY"/>
    <s v="TBY"/>
    <s v=""/>
    <x v="1"/>
    <n v="-4.5"/>
    <s v=""/>
    <m/>
    <m/>
    <s v="BUF"/>
    <m/>
    <n v="0"/>
    <m/>
    <s v=""/>
  </r>
  <r>
    <n v="936"/>
    <n v="463"/>
    <s v="2013_14_IND@CIN"/>
    <s v=""/>
    <n v="-5.5"/>
    <n v="42"/>
    <n v="28"/>
    <x v="1"/>
    <x v="13"/>
    <s v="rs"/>
    <s v="CIN"/>
    <s v="CIN"/>
    <s v=""/>
    <x v="0"/>
    <n v="-6"/>
    <s v=""/>
    <m/>
    <m/>
    <s v="CIN"/>
    <m/>
    <n v="1"/>
    <m/>
    <s v=""/>
  </r>
  <r>
    <n v="937"/>
    <n v="463"/>
    <s v="2013_14_IND@CIN"/>
    <s v=""/>
    <n v="-5.5"/>
    <n v="42"/>
    <n v="28"/>
    <x v="1"/>
    <x v="13"/>
    <s v="rs"/>
    <s v="CIN"/>
    <s v="CIN"/>
    <s v=""/>
    <x v="1"/>
    <n v="-5.5"/>
    <s v=""/>
    <m/>
    <m/>
    <s v="IND"/>
    <m/>
    <n v="0"/>
    <m/>
    <s v=""/>
  </r>
  <r>
    <n v="938"/>
    <n v="464"/>
    <s v="2013_14_CLE@NWE"/>
    <s v=""/>
    <n v="-12.5"/>
    <n v="27"/>
    <n v="26"/>
    <x v="1"/>
    <x v="13"/>
    <s v="rs"/>
    <s v="CLE"/>
    <s v="NWE"/>
    <s v=""/>
    <x v="0"/>
    <n v="-12"/>
    <s v=""/>
    <m/>
    <m/>
    <s v="NWE"/>
    <m/>
    <n v="0"/>
    <m/>
    <s v=""/>
  </r>
  <r>
    <n v="939"/>
    <n v="464"/>
    <s v="2013_14_CLE@NWE"/>
    <s v=""/>
    <n v="-12.5"/>
    <n v="27"/>
    <n v="26"/>
    <x v="1"/>
    <x v="13"/>
    <s v="rs"/>
    <s v="CLE"/>
    <s v="NWE"/>
    <s v=""/>
    <x v="1"/>
    <n v="-12"/>
    <s v=""/>
    <m/>
    <m/>
    <s v="NWE"/>
    <m/>
    <n v="0"/>
    <m/>
    <s v=""/>
  </r>
  <r>
    <n v="940"/>
    <n v="465"/>
    <s v="2013_14_DET@PHI"/>
    <s v=""/>
    <n v="-2.5"/>
    <n v="34"/>
    <n v="20"/>
    <x v="1"/>
    <x v="13"/>
    <s v="rs"/>
    <s v="PHI"/>
    <s v="PHI"/>
    <s v=""/>
    <x v="0"/>
    <n v="1"/>
    <s v=""/>
    <m/>
    <m/>
    <s v="DET"/>
    <m/>
    <n v="0"/>
    <m/>
    <s v=""/>
  </r>
  <r>
    <n v="941"/>
    <n v="465"/>
    <s v="2013_14_DET@PHI"/>
    <s v=""/>
    <n v="-2.5"/>
    <n v="34"/>
    <n v="20"/>
    <x v="1"/>
    <x v="13"/>
    <s v="rs"/>
    <s v="PHI"/>
    <s v="PHI"/>
    <s v=""/>
    <x v="1"/>
    <n v="-3"/>
    <s v=""/>
    <m/>
    <m/>
    <s v="DET"/>
    <m/>
    <n v="0"/>
    <m/>
    <s v=""/>
  </r>
  <r>
    <n v="942"/>
    <n v="466"/>
    <s v="2013_14_KCY@WAS"/>
    <s v=""/>
    <n v="3.5"/>
    <n v="10"/>
    <n v="45"/>
    <x v="1"/>
    <x v="13"/>
    <s v="rs"/>
    <s v="KCY"/>
    <s v="KCY"/>
    <s v=""/>
    <x v="0"/>
    <n v="3.5"/>
    <s v=""/>
    <m/>
    <m/>
    <s v="KCY"/>
    <m/>
    <n v="1"/>
    <m/>
    <s v=""/>
  </r>
  <r>
    <n v="943"/>
    <n v="466"/>
    <s v="2013_14_KCY@WAS"/>
    <s v=""/>
    <n v="3.5"/>
    <n v="10"/>
    <n v="45"/>
    <x v="1"/>
    <x v="13"/>
    <s v="rs"/>
    <s v="KCY"/>
    <s v="KCY"/>
    <s v=""/>
    <x v="1"/>
    <n v="4"/>
    <s v=""/>
    <m/>
    <m/>
    <s v="KCY"/>
    <m/>
    <n v="1"/>
    <m/>
    <s v=""/>
  </r>
  <r>
    <n v="944"/>
    <n v="467"/>
    <s v="2013_14_OAK@NYJ"/>
    <s v=""/>
    <n v="-2.5"/>
    <n v="37"/>
    <n v="27"/>
    <x v="1"/>
    <x v="13"/>
    <s v="rs"/>
    <s v="NYJ"/>
    <s v="NYJ"/>
    <s v=""/>
    <x v="0"/>
    <n v="-1"/>
    <s v=""/>
    <m/>
    <m/>
    <s v="OAK"/>
    <m/>
    <n v="0"/>
    <m/>
    <s v=""/>
  </r>
  <r>
    <n v="945"/>
    <n v="467"/>
    <s v="2013_14_OAK@NYJ"/>
    <s v=""/>
    <n v="-2.5"/>
    <n v="37"/>
    <n v="27"/>
    <x v="1"/>
    <x v="13"/>
    <s v="rs"/>
    <s v="NYJ"/>
    <s v="NYJ"/>
    <s v=""/>
    <x v="1"/>
    <n v="0"/>
    <s v=""/>
    <m/>
    <m/>
    <s v="NYJ"/>
    <m/>
    <n v="1"/>
    <m/>
    <s v=""/>
  </r>
  <r>
    <n v="946"/>
    <n v="468"/>
    <s v="2013_14_MIA@PIT"/>
    <s v=""/>
    <n v="-3.5"/>
    <n v="28"/>
    <n v="34"/>
    <x v="1"/>
    <x v="13"/>
    <s v="rs"/>
    <s v="MIA"/>
    <s v="MIA"/>
    <s v=""/>
    <x v="0"/>
    <n v="-3"/>
    <s v=""/>
    <m/>
    <m/>
    <s v="MIA"/>
    <m/>
    <n v="1"/>
    <m/>
    <s v=""/>
  </r>
  <r>
    <n v="947"/>
    <n v="468"/>
    <s v="2013_14_MIA@PIT"/>
    <s v=""/>
    <n v="-3.5"/>
    <n v="28"/>
    <n v="34"/>
    <x v="1"/>
    <x v="13"/>
    <s v="rs"/>
    <s v="MIA"/>
    <s v="MIA"/>
    <s v=""/>
    <x v="1"/>
    <n v="-3"/>
    <s v=""/>
    <m/>
    <m/>
    <s v="PIT"/>
    <m/>
    <n v="0"/>
    <m/>
    <s v=""/>
  </r>
  <r>
    <n v="948"/>
    <n v="469"/>
    <s v="2013_14_MIN@BAL"/>
    <s v=""/>
    <n v="-7.5"/>
    <n v="29"/>
    <n v="26"/>
    <x v="1"/>
    <x v="13"/>
    <s v="rs"/>
    <s v="MIN"/>
    <s v="BAL"/>
    <s v=""/>
    <x v="0"/>
    <n v="-7"/>
    <s v=""/>
    <m/>
    <m/>
    <s v="MIN"/>
    <m/>
    <n v="1"/>
    <m/>
    <s v=""/>
  </r>
  <r>
    <n v="949"/>
    <n v="469"/>
    <s v="2013_14_MIN@BAL"/>
    <s v=""/>
    <n v="-7.5"/>
    <n v="29"/>
    <n v="26"/>
    <x v="1"/>
    <x v="13"/>
    <s v="rs"/>
    <s v="MIN"/>
    <s v="BAL"/>
    <s v=""/>
    <x v="1"/>
    <n v="-6.5"/>
    <s v=""/>
    <m/>
    <m/>
    <s v="MIN"/>
    <m/>
    <n v="1"/>
    <m/>
    <s v=""/>
  </r>
  <r>
    <n v="950"/>
    <n v="470"/>
    <s v="2013_14_TEN@DEN"/>
    <s v=""/>
    <n v="-12.5"/>
    <n v="51"/>
    <n v="28"/>
    <x v="1"/>
    <x v="13"/>
    <s v="rs"/>
    <s v="DEN"/>
    <s v="DEN"/>
    <s v=""/>
    <x v="0"/>
    <n v="-13"/>
    <s v=""/>
    <m/>
    <m/>
    <s v="DEN"/>
    <m/>
    <n v="1"/>
    <m/>
    <s v=""/>
  </r>
  <r>
    <n v="951"/>
    <n v="470"/>
    <s v="2013_14_TEN@DEN"/>
    <s v=""/>
    <n v="-12.5"/>
    <n v="51"/>
    <n v="28"/>
    <x v="1"/>
    <x v="13"/>
    <s v="rs"/>
    <s v="DEN"/>
    <s v="DEN"/>
    <s v=""/>
    <x v="1"/>
    <n v="-13"/>
    <s v=""/>
    <m/>
    <m/>
    <s v="DEN"/>
    <m/>
    <n v="1"/>
    <m/>
    <s v=""/>
  </r>
  <r>
    <n v="952"/>
    <n v="471"/>
    <s v="2013_14_STL@ARI"/>
    <s v=""/>
    <n v="-6.5"/>
    <n v="30"/>
    <n v="10"/>
    <x v="1"/>
    <x v="13"/>
    <s v="rs"/>
    <s v="ARI"/>
    <s v="ARI"/>
    <s v=""/>
    <x v="0"/>
    <n v="-7"/>
    <s v=""/>
    <m/>
    <m/>
    <s v="ARI"/>
    <m/>
    <n v="1"/>
    <m/>
    <s v=""/>
  </r>
  <r>
    <n v="953"/>
    <n v="471"/>
    <s v="2013_14_STL@ARI"/>
    <s v=""/>
    <n v="-6.5"/>
    <n v="30"/>
    <n v="10"/>
    <x v="1"/>
    <x v="13"/>
    <s v="rs"/>
    <s v="ARI"/>
    <s v="ARI"/>
    <s v=""/>
    <x v="1"/>
    <n v="-5.5"/>
    <s v=""/>
    <m/>
    <m/>
    <s v="STL"/>
    <m/>
    <n v="0"/>
    <m/>
    <s v=""/>
  </r>
  <r>
    <n v="954"/>
    <n v="472"/>
    <s v="2013_14_NYG@SD"/>
    <s v=""/>
    <n v="-3.5"/>
    <n v="37"/>
    <n v="14"/>
    <x v="1"/>
    <x v="13"/>
    <s v="rs"/>
    <s v="SD"/>
    <s v="SD"/>
    <s v=""/>
    <x v="0"/>
    <n v="-7"/>
    <s v=""/>
    <m/>
    <m/>
    <s v="SD"/>
    <m/>
    <n v="1"/>
    <m/>
    <s v=""/>
  </r>
  <r>
    <n v="955"/>
    <n v="472"/>
    <s v="2013_14_NYG@SD"/>
    <s v=""/>
    <n v="-3.5"/>
    <n v="37"/>
    <n v="14"/>
    <x v="1"/>
    <x v="13"/>
    <s v="rs"/>
    <s v="SD"/>
    <s v="SD"/>
    <s v=""/>
    <x v="1"/>
    <n v="-7"/>
    <s v=""/>
    <m/>
    <m/>
    <s v="SD"/>
    <m/>
    <n v="1"/>
    <m/>
    <s v=""/>
  </r>
  <r>
    <n v="956"/>
    <n v="473"/>
    <s v="2013_14_SEA@SFO"/>
    <s v=""/>
    <n v="-2.5"/>
    <n v="19"/>
    <n v="17"/>
    <x v="1"/>
    <x v="13"/>
    <s v="rs"/>
    <s v="SEA"/>
    <s v="SFO"/>
    <s v=""/>
    <x v="0"/>
    <n v="-2.5"/>
    <s v=""/>
    <m/>
    <m/>
    <s v="SEA"/>
    <m/>
    <n v="1"/>
    <m/>
    <s v=""/>
  </r>
  <r>
    <n v="957"/>
    <n v="473"/>
    <s v="2013_14_SEA@SFO"/>
    <s v=""/>
    <n v="-2.5"/>
    <n v="19"/>
    <n v="17"/>
    <x v="1"/>
    <x v="13"/>
    <s v="rs"/>
    <s v="SEA"/>
    <s v="SFO"/>
    <s v=""/>
    <x v="1"/>
    <n v="-2.5"/>
    <s v=""/>
    <m/>
    <m/>
    <s v="SFO"/>
    <m/>
    <n v="0"/>
    <m/>
    <s v=""/>
  </r>
  <r>
    <n v="958"/>
    <n v="474"/>
    <s v="2013_14_CAR@NOR"/>
    <s v=""/>
    <n v="-3.5"/>
    <n v="31"/>
    <n v="13"/>
    <x v="1"/>
    <x v="13"/>
    <s v="rs"/>
    <s v="NOR"/>
    <s v="NOR"/>
    <s v=""/>
    <x v="0"/>
    <n v="-4"/>
    <s v=""/>
    <m/>
    <m/>
    <s v="CAR"/>
    <m/>
    <n v="0"/>
    <m/>
    <s v=""/>
  </r>
  <r>
    <n v="959"/>
    <n v="474"/>
    <s v="2013_14_CAR@NOR"/>
    <s v=""/>
    <n v="-3.5"/>
    <n v="31"/>
    <n v="13"/>
    <x v="1"/>
    <x v="13"/>
    <s v="rs"/>
    <s v="NOR"/>
    <s v="NOR"/>
    <s v=""/>
    <x v="1"/>
    <n v="-5.5"/>
    <s v=""/>
    <m/>
    <m/>
    <s v="CAR"/>
    <m/>
    <n v="0"/>
    <m/>
    <s v=""/>
  </r>
  <r>
    <n v="960"/>
    <n v="475"/>
    <s v="2013_14_DAL@CHI"/>
    <s v=""/>
    <n v="1.5"/>
    <n v="45"/>
    <n v="28"/>
    <x v="1"/>
    <x v="13"/>
    <s v="rs"/>
    <s v="CHI"/>
    <s v="CHI"/>
    <s v=""/>
    <x v="0"/>
    <n v="1"/>
    <s v=""/>
    <m/>
    <m/>
    <s v="DAL"/>
    <m/>
    <n v="0"/>
    <m/>
    <s v=""/>
  </r>
  <r>
    <n v="961"/>
    <n v="475"/>
    <s v="2013_14_DAL@CHI"/>
    <s v=""/>
    <n v="1.5"/>
    <n v="45"/>
    <n v="28"/>
    <x v="1"/>
    <x v="13"/>
    <s v="rs"/>
    <s v="CHI"/>
    <s v="CHI"/>
    <s v=""/>
    <x v="1"/>
    <n v="1.5"/>
    <s v=""/>
    <m/>
    <m/>
    <s v="CHI"/>
    <m/>
    <n v="1"/>
    <m/>
    <s v=""/>
  </r>
  <r>
    <n v="962"/>
    <n v="476"/>
    <s v="2013_15_SD@DEN"/>
    <s v=""/>
    <n v="-10.5"/>
    <n v="20"/>
    <n v="27"/>
    <x v="1"/>
    <x v="14"/>
    <s v="rs"/>
    <s v="SD"/>
    <s v="SD"/>
    <s v=""/>
    <x v="0"/>
    <n v="-9.5"/>
    <s v=""/>
    <m/>
    <m/>
    <s v="SD"/>
    <m/>
    <n v="1"/>
    <m/>
    <s v=""/>
  </r>
  <r>
    <n v="963"/>
    <n v="476"/>
    <s v="2013_15_SD@DEN"/>
    <s v=""/>
    <n v="-10.5"/>
    <n v="20"/>
    <n v="27"/>
    <x v="1"/>
    <x v="14"/>
    <s v="rs"/>
    <s v="SD"/>
    <s v="SD"/>
    <s v=""/>
    <x v="1"/>
    <n v="-8.5"/>
    <s v=""/>
    <m/>
    <m/>
    <s v="DEN"/>
    <m/>
    <n v="0"/>
    <m/>
    <s v=""/>
  </r>
  <r>
    <n v="964"/>
    <n v="477"/>
    <s v="2013_15_WAS@ATL"/>
    <s v=""/>
    <n v="-6.5"/>
    <n v="27"/>
    <n v="26"/>
    <x v="1"/>
    <x v="14"/>
    <s v="rs"/>
    <s v="WAS"/>
    <s v="ATL"/>
    <s v=""/>
    <x v="0"/>
    <n v="-4"/>
    <s v=""/>
    <m/>
    <m/>
    <s v="WAS"/>
    <m/>
    <n v="1"/>
    <m/>
    <s v=""/>
  </r>
  <r>
    <n v="965"/>
    <n v="477"/>
    <s v="2013_15_WAS@ATL"/>
    <s v=""/>
    <n v="-6.5"/>
    <n v="27"/>
    <n v="26"/>
    <x v="1"/>
    <x v="14"/>
    <s v="rs"/>
    <s v="WAS"/>
    <s v="ATL"/>
    <s v=""/>
    <x v="1"/>
    <n v="-6"/>
    <s v=""/>
    <m/>
    <m/>
    <s v="WAS"/>
    <m/>
    <n v="1"/>
    <m/>
    <s v=""/>
  </r>
  <r>
    <n v="966"/>
    <n v="478"/>
    <s v="2013_15_BUF@JAX"/>
    <s v=""/>
    <n v="1.5"/>
    <n v="20"/>
    <n v="27"/>
    <x v="1"/>
    <x v="14"/>
    <s v="rs"/>
    <s v="BUF"/>
    <s v="BUF"/>
    <s v=""/>
    <x v="0"/>
    <n v="-1.5"/>
    <s v=""/>
    <m/>
    <m/>
    <s v="JAX"/>
    <m/>
    <n v="0"/>
    <m/>
    <s v=""/>
  </r>
  <r>
    <n v="967"/>
    <n v="478"/>
    <s v="2013_15_BUF@JAX"/>
    <s v=""/>
    <n v="1.5"/>
    <n v="20"/>
    <n v="27"/>
    <x v="1"/>
    <x v="14"/>
    <s v="rs"/>
    <s v="BUF"/>
    <s v="BUF"/>
    <s v=""/>
    <x v="1"/>
    <n v="-3"/>
    <s v=""/>
    <m/>
    <m/>
    <s v="BUF"/>
    <m/>
    <n v="1"/>
    <m/>
    <s v=""/>
  </r>
  <r>
    <n v="968"/>
    <n v="479"/>
    <s v="2013_15_CHI@CLE"/>
    <s v=""/>
    <n v="-1.5"/>
    <n v="31"/>
    <n v="38"/>
    <x v="1"/>
    <x v="14"/>
    <s v="rs"/>
    <s v="CHI"/>
    <s v="CHI"/>
    <s v=""/>
    <x v="0"/>
    <n v="2.5"/>
    <s v=""/>
    <m/>
    <m/>
    <s v="CHI"/>
    <m/>
    <n v="1"/>
    <m/>
    <s v=""/>
  </r>
  <r>
    <n v="969"/>
    <n v="479"/>
    <s v="2013_15_CHI@CLE"/>
    <s v=""/>
    <n v="-1.5"/>
    <n v="31"/>
    <n v="38"/>
    <x v="1"/>
    <x v="14"/>
    <s v="rs"/>
    <s v="CHI"/>
    <s v="CHI"/>
    <s v=""/>
    <x v="1"/>
    <n v="2.5"/>
    <s v=""/>
    <m/>
    <m/>
    <s v="CHI"/>
    <m/>
    <n v="1"/>
    <m/>
    <s v=""/>
  </r>
  <r>
    <n v="970"/>
    <n v="480"/>
    <s v="2013_15_HOU@IND"/>
    <s v=""/>
    <n v="-6.5"/>
    <n v="25"/>
    <n v="3"/>
    <x v="1"/>
    <x v="14"/>
    <s v="rs"/>
    <s v="IND"/>
    <s v="IND"/>
    <s v=""/>
    <x v="0"/>
    <n v="-7"/>
    <s v=""/>
    <m/>
    <m/>
    <s v="HOU"/>
    <m/>
    <n v="0"/>
    <m/>
    <s v=""/>
  </r>
  <r>
    <n v="971"/>
    <n v="480"/>
    <s v="2013_15_HOU@IND"/>
    <s v=""/>
    <n v="-6.5"/>
    <n v="25"/>
    <n v="3"/>
    <x v="1"/>
    <x v="14"/>
    <s v="rs"/>
    <s v="IND"/>
    <s v="IND"/>
    <s v=""/>
    <x v="1"/>
    <n v="-7.5"/>
    <s v=""/>
    <m/>
    <m/>
    <s v="HOU"/>
    <m/>
    <n v="0"/>
    <m/>
    <s v=""/>
  </r>
  <r>
    <n v="972"/>
    <n v="481"/>
    <s v="2013_15_NWE@MIA"/>
    <s v=""/>
    <n v="2.5"/>
    <n v="24"/>
    <n v="20"/>
    <x v="1"/>
    <x v="14"/>
    <s v="rs"/>
    <s v="MIA"/>
    <s v="MIA"/>
    <s v=""/>
    <x v="0"/>
    <n v="4.5"/>
    <s v=""/>
    <m/>
    <m/>
    <s v="MIA"/>
    <m/>
    <n v="1"/>
    <m/>
    <s v=""/>
  </r>
  <r>
    <n v="973"/>
    <n v="481"/>
    <s v="2013_15_NWE@MIA"/>
    <s v=""/>
    <n v="2.5"/>
    <n v="24"/>
    <n v="20"/>
    <x v="1"/>
    <x v="14"/>
    <s v="rs"/>
    <s v="MIA"/>
    <s v="MIA"/>
    <s v=""/>
    <x v="1"/>
    <n v="3"/>
    <s v=""/>
    <m/>
    <m/>
    <s v="MIA"/>
    <m/>
    <n v="1"/>
    <m/>
    <s v=""/>
  </r>
  <r>
    <n v="974"/>
    <n v="482"/>
    <s v="2013_15_PHI@MIN"/>
    <s v=""/>
    <n v="4.5"/>
    <n v="48"/>
    <n v="30"/>
    <x v="1"/>
    <x v="14"/>
    <s v="rs"/>
    <s v="MIN"/>
    <s v="MIN"/>
    <s v=""/>
    <x v="0"/>
    <n v="6"/>
    <s v=""/>
    <m/>
    <m/>
    <s v="PHI"/>
    <m/>
    <n v="0"/>
    <m/>
    <s v=""/>
  </r>
  <r>
    <n v="975"/>
    <n v="482"/>
    <s v="2013_15_PHI@MIN"/>
    <s v=""/>
    <n v="4.5"/>
    <n v="48"/>
    <n v="30"/>
    <x v="1"/>
    <x v="14"/>
    <s v="rs"/>
    <s v="MIN"/>
    <s v="MIN"/>
    <s v=""/>
    <x v="1"/>
    <n v="6"/>
    <s v=""/>
    <m/>
    <m/>
    <s v="PHI"/>
    <m/>
    <n v="0"/>
    <m/>
    <s v=""/>
  </r>
  <r>
    <n v="976"/>
    <n v="483"/>
    <s v="2013_15_SEA@NYG"/>
    <s v=""/>
    <n v="6.5"/>
    <n v="0"/>
    <n v="23"/>
    <x v="1"/>
    <x v="14"/>
    <s v="rs"/>
    <s v="SEA"/>
    <s v="SEA"/>
    <s v=""/>
    <x v="0"/>
    <n v="7"/>
    <s v=""/>
    <m/>
    <m/>
    <s v="SEA"/>
    <m/>
    <n v="1"/>
    <m/>
    <s v=""/>
  </r>
  <r>
    <n v="977"/>
    <n v="483"/>
    <s v="2013_15_SEA@NYG"/>
    <s v=""/>
    <n v="6.5"/>
    <n v="0"/>
    <n v="23"/>
    <x v="1"/>
    <x v="14"/>
    <s v="rs"/>
    <s v="SEA"/>
    <s v="SEA"/>
    <s v=""/>
    <x v="1"/>
    <n v="7.5"/>
    <s v=""/>
    <m/>
    <m/>
    <s v="SEA"/>
    <m/>
    <n v="1"/>
    <m/>
    <s v=""/>
  </r>
  <r>
    <n v="978"/>
    <n v="484"/>
    <s v="2013_15_SFO@TBY"/>
    <s v=""/>
    <n v="5.5"/>
    <n v="14"/>
    <n v="33"/>
    <x v="1"/>
    <x v="14"/>
    <s v="rs"/>
    <s v="SFO"/>
    <s v="SFO"/>
    <s v=""/>
    <x v="0"/>
    <n v="6.5"/>
    <s v=""/>
    <m/>
    <m/>
    <s v="TBY"/>
    <m/>
    <n v="0"/>
    <m/>
    <s v=""/>
  </r>
  <r>
    <n v="979"/>
    <n v="484"/>
    <s v="2013_15_SFO@TBY"/>
    <s v=""/>
    <n v="5.5"/>
    <n v="14"/>
    <n v="33"/>
    <x v="1"/>
    <x v="14"/>
    <s v="rs"/>
    <s v="SFO"/>
    <s v="SFO"/>
    <s v=""/>
    <x v="1"/>
    <n v="4.5"/>
    <s v=""/>
    <m/>
    <m/>
    <s v="TBY"/>
    <m/>
    <n v="0"/>
    <m/>
    <s v=""/>
  </r>
  <r>
    <n v="980"/>
    <n v="485"/>
    <s v="2013_15_KCY@OAK"/>
    <s v=""/>
    <n v="4.5"/>
    <n v="31"/>
    <n v="56"/>
    <x v="1"/>
    <x v="14"/>
    <s v="rs"/>
    <s v="KCY"/>
    <s v="KCY"/>
    <s v=""/>
    <x v="0"/>
    <n v="7.5"/>
    <s v=""/>
    <m/>
    <m/>
    <s v="KCY"/>
    <m/>
    <n v="1"/>
    <m/>
    <s v=""/>
  </r>
  <r>
    <n v="981"/>
    <n v="485"/>
    <s v="2013_15_KCY@OAK"/>
    <s v=""/>
    <n v="4.5"/>
    <n v="31"/>
    <n v="56"/>
    <x v="1"/>
    <x v="14"/>
    <s v="rs"/>
    <s v="KCY"/>
    <s v="KCY"/>
    <s v=""/>
    <x v="1"/>
    <n v="6"/>
    <s v=""/>
    <m/>
    <m/>
    <s v="KCY"/>
    <m/>
    <n v="1"/>
    <m/>
    <s v=""/>
  </r>
  <r>
    <n v="982"/>
    <n v="486"/>
    <s v="2013_15_NYJ@CAR"/>
    <s v=""/>
    <n v="-11.5"/>
    <n v="30"/>
    <n v="20"/>
    <x v="1"/>
    <x v="14"/>
    <s v="rs"/>
    <s v="NYJ"/>
    <s v="CAR"/>
    <s v=""/>
    <x v="0"/>
    <n v="-7.5"/>
    <s v=""/>
    <m/>
    <m/>
    <s v="CAR"/>
    <m/>
    <n v="0"/>
    <m/>
    <s v=""/>
  </r>
  <r>
    <n v="983"/>
    <n v="486"/>
    <s v="2013_15_NYJ@CAR"/>
    <s v=""/>
    <n v="-11.5"/>
    <n v="30"/>
    <n v="20"/>
    <x v="1"/>
    <x v="14"/>
    <s v="rs"/>
    <s v="NYJ"/>
    <s v="CAR"/>
    <s v=""/>
    <x v="1"/>
    <n v="-8.5"/>
    <s v=""/>
    <m/>
    <m/>
    <s v="NYJ"/>
    <m/>
    <n v="1"/>
    <m/>
    <s v=""/>
  </r>
  <r>
    <n v="984"/>
    <n v="487"/>
    <s v="2013_15_GBY@DAL"/>
    <s v=""/>
    <n v="-6.5"/>
    <n v="36"/>
    <n v="37"/>
    <x v="1"/>
    <x v="14"/>
    <s v="rs"/>
    <s v="GBY"/>
    <s v="GBY"/>
    <s v=""/>
    <x v="0"/>
    <n v="-7"/>
    <s v=""/>
    <m/>
    <m/>
    <s v="GBY"/>
    <m/>
    <n v="1"/>
    <m/>
    <s v=""/>
  </r>
  <r>
    <n v="985"/>
    <n v="487"/>
    <s v="2013_15_GBY@DAL"/>
    <s v=""/>
    <n v="-6.5"/>
    <n v="36"/>
    <n v="37"/>
    <x v="1"/>
    <x v="14"/>
    <s v="rs"/>
    <s v="GBY"/>
    <s v="GBY"/>
    <s v=""/>
    <x v="1"/>
    <n v="-7"/>
    <s v=""/>
    <m/>
    <m/>
    <s v="GBY"/>
    <m/>
    <n v="1"/>
    <m/>
    <s v=""/>
  </r>
  <r>
    <n v="986"/>
    <n v="488"/>
    <s v="2013_15_ARI@TEN"/>
    <s v=""/>
    <n v="2.5"/>
    <n v="34"/>
    <n v="37"/>
    <x v="1"/>
    <x v="14"/>
    <s v="rs"/>
    <s v="ARI"/>
    <s v="ARI"/>
    <s v=""/>
    <x v="0"/>
    <n v="3"/>
    <s v=""/>
    <m/>
    <m/>
    <s v="ARI"/>
    <m/>
    <n v="1"/>
    <m/>
    <s v=""/>
  </r>
  <r>
    <n v="987"/>
    <n v="488"/>
    <s v="2013_15_ARI@TEN"/>
    <s v=""/>
    <n v="2.5"/>
    <n v="34"/>
    <n v="37"/>
    <x v="1"/>
    <x v="14"/>
    <s v="rs"/>
    <s v="ARI"/>
    <s v="ARI"/>
    <s v=""/>
    <x v="1"/>
    <n v="3"/>
    <s v=""/>
    <m/>
    <m/>
    <s v="TEN"/>
    <m/>
    <n v="0"/>
    <m/>
    <s v=""/>
  </r>
  <r>
    <n v="988"/>
    <n v="489"/>
    <s v="2013_15_NOR@STL"/>
    <s v=""/>
    <n v="5.5"/>
    <n v="27"/>
    <n v="16"/>
    <x v="1"/>
    <x v="14"/>
    <s v="rs"/>
    <s v="STL"/>
    <s v="STL"/>
    <s v=""/>
    <x v="0"/>
    <n v="7.5"/>
    <s v=""/>
    <m/>
    <m/>
    <s v="NOR"/>
    <m/>
    <n v="0"/>
    <m/>
    <s v=""/>
  </r>
  <r>
    <n v="989"/>
    <n v="489"/>
    <s v="2013_15_NOR@STL"/>
    <s v=""/>
    <n v="5.5"/>
    <n v="27"/>
    <n v="16"/>
    <x v="1"/>
    <x v="14"/>
    <s v="rs"/>
    <s v="STL"/>
    <s v="STL"/>
    <s v=""/>
    <x v="1"/>
    <n v="7.5"/>
    <s v=""/>
    <m/>
    <m/>
    <s v="NOR"/>
    <m/>
    <n v="0"/>
    <m/>
    <s v=""/>
  </r>
  <r>
    <n v="990"/>
    <n v="490"/>
    <s v="2013_15_CIN@PIT"/>
    <s v=""/>
    <n v="2.5"/>
    <n v="30"/>
    <n v="20"/>
    <x v="1"/>
    <x v="14"/>
    <s v="rs"/>
    <s v="PIT"/>
    <s v="PIT"/>
    <s v=""/>
    <x v="0"/>
    <n v="2.5"/>
    <s v=""/>
    <m/>
    <m/>
    <s v="CIN"/>
    <m/>
    <n v="0"/>
    <m/>
    <s v=""/>
  </r>
  <r>
    <n v="991"/>
    <n v="490"/>
    <s v="2013_15_CIN@PIT"/>
    <s v=""/>
    <n v="2.5"/>
    <n v="30"/>
    <n v="20"/>
    <x v="1"/>
    <x v="14"/>
    <s v="rs"/>
    <s v="PIT"/>
    <s v="PIT"/>
    <s v=""/>
    <x v="1"/>
    <n v="3"/>
    <s v=""/>
    <m/>
    <m/>
    <s v="CIN"/>
    <m/>
    <n v="0"/>
    <m/>
    <s v=""/>
  </r>
  <r>
    <n v="992"/>
    <n v="491"/>
    <s v="2013_15_BAL@DET"/>
    <s v=""/>
    <n v="-5.5"/>
    <n v="16"/>
    <n v="18"/>
    <x v="1"/>
    <x v="14"/>
    <s v="rs"/>
    <s v="BAL"/>
    <s v="BAL"/>
    <s v=""/>
    <x v="0"/>
    <n v="-5"/>
    <s v=""/>
    <m/>
    <m/>
    <s v="DET"/>
    <m/>
    <n v="0"/>
    <m/>
    <s v=""/>
  </r>
  <r>
    <n v="993"/>
    <n v="491"/>
    <s v="2013_15_BAL@DET"/>
    <s v=""/>
    <n v="-5.5"/>
    <n v="16"/>
    <n v="18"/>
    <x v="1"/>
    <x v="14"/>
    <s v="rs"/>
    <s v="BAL"/>
    <s v="BAL"/>
    <s v=""/>
    <x v="1"/>
    <n v="-3.5"/>
    <s v=""/>
    <m/>
    <m/>
    <s v="DET"/>
    <m/>
    <n v="0"/>
    <m/>
    <s v=""/>
  </r>
  <r>
    <n v="994"/>
    <n v="492"/>
    <s v="2013_16_MIA@BUF"/>
    <s v=""/>
    <n v="2.5"/>
    <n v="19"/>
    <n v="0"/>
    <x v="1"/>
    <x v="15"/>
    <s v="rs"/>
    <s v="BUF"/>
    <s v="BUF"/>
    <s v=""/>
    <x v="0"/>
    <n v="3"/>
    <s v=""/>
    <m/>
    <m/>
    <s v="MIA"/>
    <m/>
    <n v="0"/>
    <m/>
    <s v=""/>
  </r>
  <r>
    <n v="995"/>
    <n v="492"/>
    <s v="2013_16_MIA@BUF"/>
    <s v=""/>
    <n v="2.5"/>
    <n v="19"/>
    <n v="0"/>
    <x v="1"/>
    <x v="15"/>
    <s v="rs"/>
    <s v="BUF"/>
    <s v="BUF"/>
    <s v=""/>
    <x v="1"/>
    <n v="3.5"/>
    <s v=""/>
    <m/>
    <m/>
    <s v="MIA"/>
    <m/>
    <n v="0"/>
    <m/>
    <s v=""/>
  </r>
  <r>
    <n v="996"/>
    <n v="493"/>
    <s v="2013_16_MIN@CIN"/>
    <s v=""/>
    <n v="-7.5"/>
    <n v="42"/>
    <n v="14"/>
    <x v="1"/>
    <x v="15"/>
    <s v="rs"/>
    <s v="CIN"/>
    <s v="CIN"/>
    <s v=""/>
    <x v="0"/>
    <n v="-9"/>
    <s v=""/>
    <m/>
    <m/>
    <s v="MIN"/>
    <m/>
    <n v="0"/>
    <m/>
    <s v=""/>
  </r>
  <r>
    <n v="997"/>
    <n v="493"/>
    <s v="2013_16_MIN@CIN"/>
    <s v=""/>
    <n v="-7.5"/>
    <n v="42"/>
    <n v="14"/>
    <x v="1"/>
    <x v="15"/>
    <s v="rs"/>
    <s v="CIN"/>
    <s v="CIN"/>
    <s v=""/>
    <x v="1"/>
    <n v="-5.5"/>
    <s v=""/>
    <m/>
    <m/>
    <s v="MIN"/>
    <m/>
    <n v="0"/>
    <m/>
    <s v=""/>
  </r>
  <r>
    <n v="998"/>
    <n v="494"/>
    <s v="2013_16_CLE@NYJ"/>
    <s v=""/>
    <n v="-2.5"/>
    <n v="24"/>
    <n v="13"/>
    <x v="1"/>
    <x v="15"/>
    <s v="rs"/>
    <s v="NYJ"/>
    <s v="NYJ"/>
    <s v=""/>
    <x v="0"/>
    <n v="-4"/>
    <s v=""/>
    <m/>
    <m/>
    <s v="NYJ"/>
    <m/>
    <n v="1"/>
    <m/>
    <s v=""/>
  </r>
  <r>
    <n v="999"/>
    <n v="494"/>
    <s v="2013_16_CLE@NYJ"/>
    <s v=""/>
    <n v="-2.5"/>
    <n v="24"/>
    <n v="13"/>
    <x v="1"/>
    <x v="15"/>
    <s v="rs"/>
    <s v="NYJ"/>
    <s v="NYJ"/>
    <s v=""/>
    <x v="1"/>
    <n v="-3"/>
    <s v=""/>
    <m/>
    <m/>
    <s v="NYJ"/>
    <m/>
    <n v="1"/>
    <m/>
    <s v=""/>
  </r>
  <r>
    <n v="1000"/>
    <n v="495"/>
    <s v="2013_16_DAL@WAS"/>
    <s v=""/>
    <n v="3.5"/>
    <n v="23"/>
    <n v="24"/>
    <x v="1"/>
    <x v="15"/>
    <s v="rs"/>
    <s v="WAS"/>
    <s v="DAL"/>
    <s v=""/>
    <x v="0"/>
    <n v="3"/>
    <s v=""/>
    <m/>
    <m/>
    <s v="DAL"/>
    <m/>
    <n v="0"/>
    <m/>
    <s v=""/>
  </r>
  <r>
    <n v="1001"/>
    <n v="495"/>
    <s v="2013_16_DAL@WAS"/>
    <s v=""/>
    <n v="3.5"/>
    <n v="23"/>
    <n v="24"/>
    <x v="1"/>
    <x v="15"/>
    <s v="rs"/>
    <s v="WAS"/>
    <s v="DAL"/>
    <s v=""/>
    <x v="1"/>
    <n v="1.5"/>
    <s v=""/>
    <m/>
    <m/>
    <s v="WAS"/>
    <m/>
    <n v="1"/>
    <m/>
    <s v=""/>
  </r>
  <r>
    <n v="1002"/>
    <n v="496"/>
    <s v="2013_16_DEN@HOU"/>
    <s v=""/>
    <n v="11.5"/>
    <n v="13"/>
    <n v="37"/>
    <x v="1"/>
    <x v="15"/>
    <s v="rs"/>
    <s v="DEN"/>
    <s v="DEN"/>
    <s v=""/>
    <x v="0"/>
    <n v="13"/>
    <s v=""/>
    <m/>
    <m/>
    <s v="HOU"/>
    <m/>
    <n v="0"/>
    <m/>
    <s v=""/>
  </r>
  <r>
    <n v="1003"/>
    <n v="496"/>
    <s v="2013_16_DEN@HOU"/>
    <s v=""/>
    <n v="11.5"/>
    <n v="13"/>
    <n v="37"/>
    <x v="1"/>
    <x v="15"/>
    <s v="rs"/>
    <s v="DEN"/>
    <s v="DEN"/>
    <s v=""/>
    <x v="1"/>
    <n v="10.5"/>
    <s v=""/>
    <m/>
    <m/>
    <s v="DEN"/>
    <m/>
    <n v="1"/>
    <m/>
    <s v=""/>
  </r>
  <r>
    <n v="1004"/>
    <n v="497"/>
    <s v="2013_16_TEN@JAX"/>
    <s v=""/>
    <n v="5.5"/>
    <n v="16"/>
    <n v="20"/>
    <x v="1"/>
    <x v="15"/>
    <s v="rs"/>
    <s v="JAX"/>
    <s v="TEN"/>
    <s v=""/>
    <x v="0"/>
    <n v="1.5"/>
    <s v=""/>
    <m/>
    <m/>
    <s v="JAX"/>
    <m/>
    <n v="1"/>
    <m/>
    <s v=""/>
  </r>
  <r>
    <n v="1005"/>
    <n v="497"/>
    <s v="2013_16_TEN@JAX"/>
    <s v=""/>
    <n v="5.5"/>
    <n v="16"/>
    <n v="20"/>
    <x v="1"/>
    <x v="15"/>
    <s v="rs"/>
    <s v="JAX"/>
    <s v="TEN"/>
    <s v=""/>
    <x v="1"/>
    <n v="4.5"/>
    <s v=""/>
    <m/>
    <m/>
    <s v="JAX"/>
    <m/>
    <n v="1"/>
    <m/>
    <s v=""/>
  </r>
  <r>
    <n v="1006"/>
    <n v="498"/>
    <s v="2013_16_IND@KCY"/>
    <s v=""/>
    <n v="-6.5"/>
    <n v="7"/>
    <n v="23"/>
    <x v="1"/>
    <x v="15"/>
    <s v="rs"/>
    <s v="IND"/>
    <s v="IND"/>
    <s v=""/>
    <x v="0"/>
    <n v="-7"/>
    <s v=""/>
    <m/>
    <m/>
    <s v="KCY"/>
    <m/>
    <n v="0"/>
    <m/>
    <s v=""/>
  </r>
  <r>
    <n v="1007"/>
    <n v="498"/>
    <s v="2013_16_IND@KCY"/>
    <s v=""/>
    <n v="-6.5"/>
    <n v="7"/>
    <n v="23"/>
    <x v="1"/>
    <x v="15"/>
    <s v="rs"/>
    <s v="IND"/>
    <s v="IND"/>
    <s v=""/>
    <x v="1"/>
    <n v="-3.5"/>
    <s v=""/>
    <m/>
    <m/>
    <s v="KCY"/>
    <m/>
    <n v="0"/>
    <m/>
    <s v=""/>
  </r>
  <r>
    <n v="1008"/>
    <n v="499"/>
    <s v="2013_16_TBY@STL"/>
    <s v=""/>
    <n v="-5.5"/>
    <n v="23"/>
    <n v="13"/>
    <x v="1"/>
    <x v="15"/>
    <s v="rs"/>
    <s v="STL"/>
    <s v="STL"/>
    <s v=""/>
    <x v="0"/>
    <n v="-4"/>
    <s v=""/>
    <m/>
    <m/>
    <s v="TBY"/>
    <m/>
    <n v="0"/>
    <m/>
    <s v=""/>
  </r>
  <r>
    <n v="1009"/>
    <n v="499"/>
    <s v="2013_16_TBY@STL"/>
    <s v=""/>
    <n v="-5.5"/>
    <n v="23"/>
    <n v="13"/>
    <x v="1"/>
    <x v="15"/>
    <s v="rs"/>
    <s v="STL"/>
    <s v="STL"/>
    <s v=""/>
    <x v="1"/>
    <n v="-3"/>
    <s v=""/>
    <m/>
    <m/>
    <s v="TBY"/>
    <m/>
    <n v="0"/>
    <m/>
    <s v=""/>
  </r>
  <r>
    <n v="1010"/>
    <n v="500"/>
    <s v="2013_16_NOR@CAR"/>
    <s v=""/>
    <n v="-3.5"/>
    <n v="17"/>
    <n v="13"/>
    <x v="1"/>
    <x v="15"/>
    <s v="rs"/>
    <s v="CAR"/>
    <s v="CAR"/>
    <s v=""/>
    <x v="0"/>
    <n v="-4"/>
    <s v=""/>
    <m/>
    <m/>
    <s v="CAR"/>
    <m/>
    <n v="1"/>
    <m/>
    <s v=""/>
  </r>
  <r>
    <n v="1011"/>
    <n v="500"/>
    <s v="2013_16_NOR@CAR"/>
    <s v=""/>
    <n v="-3.5"/>
    <n v="17"/>
    <n v="13"/>
    <x v="1"/>
    <x v="15"/>
    <s v="rs"/>
    <s v="CAR"/>
    <s v="CAR"/>
    <s v=""/>
    <x v="1"/>
    <n v="-3"/>
    <s v=""/>
    <m/>
    <m/>
    <s v="CAR"/>
    <m/>
    <n v="1"/>
    <m/>
    <s v=""/>
  </r>
  <r>
    <n v="1012"/>
    <n v="501"/>
    <s v="2013_16_NYG@DET"/>
    <s v=""/>
    <n v="-9.5"/>
    <n v="20"/>
    <n v="23"/>
    <x v="1"/>
    <x v="15"/>
    <s v="rs"/>
    <s v="NYG"/>
    <s v="NYG"/>
    <s v=""/>
    <x v="0"/>
    <n v="-9"/>
    <s v=""/>
    <m/>
    <m/>
    <s v="DET"/>
    <m/>
    <n v="0"/>
    <m/>
    <s v=""/>
  </r>
  <r>
    <n v="1013"/>
    <n v="501"/>
    <s v="2013_16_NYG@DET"/>
    <s v=""/>
    <n v="-9.5"/>
    <n v="20"/>
    <n v="23"/>
    <x v="1"/>
    <x v="15"/>
    <s v="rs"/>
    <s v="NYG"/>
    <s v="NYG"/>
    <s v=""/>
    <x v="1"/>
    <n v="-8.5"/>
    <s v=""/>
    <m/>
    <m/>
    <s v="DET"/>
    <m/>
    <n v="0"/>
    <m/>
    <s v=""/>
  </r>
  <r>
    <n v="1014"/>
    <n v="502"/>
    <s v="2013_16_ARI@SEA"/>
    <s v=""/>
    <n v="-10.5"/>
    <n v="10"/>
    <n v="17"/>
    <x v="1"/>
    <x v="15"/>
    <s v="rs"/>
    <s v="ARI"/>
    <s v="ARI"/>
    <s v=""/>
    <x v="0"/>
    <n v="-11"/>
    <s v=""/>
    <m/>
    <m/>
    <s v="ARI"/>
    <m/>
    <n v="1"/>
    <m/>
    <s v=""/>
  </r>
  <r>
    <n v="1015"/>
    <n v="502"/>
    <s v="2013_16_ARI@SEA"/>
    <s v=""/>
    <n v="-10.5"/>
    <n v="10"/>
    <n v="17"/>
    <x v="1"/>
    <x v="15"/>
    <s v="rs"/>
    <s v="ARI"/>
    <s v="ARI"/>
    <s v=""/>
    <x v="1"/>
    <n v="-7"/>
    <s v=""/>
    <m/>
    <m/>
    <s v="SEA"/>
    <m/>
    <n v="0"/>
    <m/>
    <s v=""/>
  </r>
  <r>
    <n v="1016"/>
    <n v="503"/>
    <s v="2013_16_PIT@GBY"/>
    <s v=""/>
    <n v="-2.5"/>
    <n v="31"/>
    <n v="38"/>
    <x v="1"/>
    <x v="15"/>
    <s v="rs"/>
    <s v="PIT"/>
    <s v="PIT"/>
    <s v=""/>
    <x v="0"/>
    <n v="-6"/>
    <s v=""/>
    <m/>
    <m/>
    <s v="GBY"/>
    <m/>
    <n v="0"/>
    <m/>
    <s v=""/>
  </r>
  <r>
    <n v="1017"/>
    <n v="503"/>
    <s v="2013_16_PIT@GBY"/>
    <s v=""/>
    <n v="-2.5"/>
    <n v="31"/>
    <n v="38"/>
    <x v="1"/>
    <x v="15"/>
    <s v="rs"/>
    <s v="PIT"/>
    <s v="PIT"/>
    <s v=""/>
    <x v="1"/>
    <n v="-6.5"/>
    <s v=""/>
    <m/>
    <m/>
    <s v="PIT"/>
    <m/>
    <n v="1"/>
    <m/>
    <s v=""/>
  </r>
  <r>
    <n v="1018"/>
    <n v="504"/>
    <s v="2013_16_OAK@SD"/>
    <s v=""/>
    <n v="-10.5"/>
    <n v="26"/>
    <n v="13"/>
    <x v="1"/>
    <x v="15"/>
    <s v="rs"/>
    <s v="SD"/>
    <s v="SD"/>
    <s v=""/>
    <x v="0"/>
    <n v="-9.5"/>
    <s v=""/>
    <m/>
    <m/>
    <s v="OAK"/>
    <m/>
    <n v="0"/>
    <m/>
    <s v=""/>
  </r>
  <r>
    <n v="1019"/>
    <n v="504"/>
    <s v="2013_16_OAK@SD"/>
    <s v=""/>
    <n v="-10.5"/>
    <n v="26"/>
    <n v="13"/>
    <x v="1"/>
    <x v="15"/>
    <s v="rs"/>
    <s v="SD"/>
    <s v="SD"/>
    <s v=""/>
    <x v="1"/>
    <n v="-9"/>
    <s v=""/>
    <m/>
    <m/>
    <s v="OAK"/>
    <m/>
    <n v="0"/>
    <m/>
    <s v=""/>
  </r>
  <r>
    <n v="1020"/>
    <n v="505"/>
    <s v="2013_16_NWE@BAL"/>
    <s v=""/>
    <n v="-2.5"/>
    <n v="7"/>
    <n v="41"/>
    <x v="1"/>
    <x v="15"/>
    <s v="rs"/>
    <s v="NWE"/>
    <s v="NWE"/>
    <s v=""/>
    <x v="0"/>
    <n v="3"/>
    <s v=""/>
    <m/>
    <m/>
    <s v="NWE"/>
    <m/>
    <n v="1"/>
    <m/>
    <s v=""/>
  </r>
  <r>
    <n v="1021"/>
    <n v="505"/>
    <s v="2013_16_NWE@BAL"/>
    <s v=""/>
    <n v="-2.5"/>
    <n v="7"/>
    <n v="41"/>
    <x v="1"/>
    <x v="15"/>
    <s v="rs"/>
    <s v="NWE"/>
    <s v="NWE"/>
    <s v=""/>
    <x v="1"/>
    <n v="1.5"/>
    <s v=""/>
    <m/>
    <m/>
    <s v="NWE"/>
    <m/>
    <n v="1"/>
    <m/>
    <s v=""/>
  </r>
  <r>
    <n v="1022"/>
    <n v="506"/>
    <s v="2013_16_CHI@PHI"/>
    <s v=""/>
    <n v="-2.5"/>
    <n v="54"/>
    <n v="11"/>
    <x v="1"/>
    <x v="15"/>
    <s v="rs"/>
    <s v="PHI"/>
    <s v="PHI"/>
    <s v=""/>
    <x v="0"/>
    <n v="-4"/>
    <s v=""/>
    <m/>
    <m/>
    <s v="CHI"/>
    <m/>
    <n v="0"/>
    <m/>
    <s v=""/>
  </r>
  <r>
    <n v="1023"/>
    <n v="506"/>
    <s v="2013_16_CHI@PHI"/>
    <s v=""/>
    <n v="-2.5"/>
    <n v="54"/>
    <n v="11"/>
    <x v="1"/>
    <x v="15"/>
    <s v="rs"/>
    <s v="PHI"/>
    <s v="PHI"/>
    <s v=""/>
    <x v="1"/>
    <n v="-3.5"/>
    <s v=""/>
    <m/>
    <m/>
    <s v="CHI"/>
    <m/>
    <n v="0"/>
    <m/>
    <s v=""/>
  </r>
  <r>
    <n v="1024"/>
    <n v="507"/>
    <s v="2013_16_ATL@SFO"/>
    <s v=""/>
    <n v="-11.5"/>
    <n v="34"/>
    <n v="24"/>
    <x v="1"/>
    <x v="15"/>
    <s v="rs"/>
    <s v="ATL"/>
    <s v="SFO"/>
    <s v=""/>
    <x v="0"/>
    <n v="-12"/>
    <s v=""/>
    <m/>
    <m/>
    <s v="SFO"/>
    <m/>
    <n v="0"/>
    <m/>
    <s v=""/>
  </r>
  <r>
    <n v="1025"/>
    <n v="507"/>
    <s v="2013_16_ATL@SFO"/>
    <s v=""/>
    <n v="-11.5"/>
    <n v="34"/>
    <n v="24"/>
    <x v="1"/>
    <x v="15"/>
    <s v="rs"/>
    <s v="ATL"/>
    <s v="SFO"/>
    <s v=""/>
    <x v="1"/>
    <n v="-10.5"/>
    <s v=""/>
    <m/>
    <m/>
    <s v="SFO"/>
    <m/>
    <n v="0"/>
    <m/>
    <s v=""/>
  </r>
  <r>
    <n v="1026"/>
    <n v="508"/>
    <s v="2013_17_CAR@ATL"/>
    <s v=""/>
    <n v="7.5"/>
    <n v="20"/>
    <n v="21"/>
    <x v="1"/>
    <x v="16"/>
    <s v="rs"/>
    <s v="ATL"/>
    <s v="CAR"/>
    <s v=""/>
    <x v="0"/>
    <n v="7"/>
    <s v=""/>
    <m/>
    <m/>
    <s v="ATL"/>
    <m/>
    <n v="1"/>
    <m/>
    <s v=""/>
  </r>
  <r>
    <n v="1027"/>
    <n v="508"/>
    <s v="2013_17_CAR@ATL"/>
    <s v=""/>
    <n v="7.5"/>
    <n v="20"/>
    <n v="21"/>
    <x v="1"/>
    <x v="16"/>
    <s v="rs"/>
    <s v="ATL"/>
    <s v="CAR"/>
    <s v=""/>
    <x v="1"/>
    <n v="6"/>
    <s v=""/>
    <m/>
    <m/>
    <s v="ATL"/>
    <m/>
    <n v="1"/>
    <m/>
    <s v=""/>
  </r>
  <r>
    <n v="1028"/>
    <n v="509"/>
    <s v="2013_17_BUF@NWE"/>
    <s v=""/>
    <n v="-9.5"/>
    <n v="34"/>
    <n v="20"/>
    <x v="1"/>
    <x v="16"/>
    <s v="rs"/>
    <s v="NWE"/>
    <s v="NWE"/>
    <s v=""/>
    <x v="0"/>
    <n v="-9.5"/>
    <s v=""/>
    <m/>
    <m/>
    <s v="NWE"/>
    <m/>
    <n v="1"/>
    <m/>
    <s v=""/>
  </r>
  <r>
    <n v="1029"/>
    <n v="509"/>
    <s v="2013_17_BUF@NWE"/>
    <s v=""/>
    <n v="-9.5"/>
    <n v="34"/>
    <n v="20"/>
    <x v="1"/>
    <x v="16"/>
    <s v="rs"/>
    <s v="NWE"/>
    <s v="NWE"/>
    <s v=""/>
    <x v="1"/>
    <m/>
    <s v=""/>
    <m/>
    <m/>
    <s v="BUF"/>
    <m/>
    <n v="0"/>
    <m/>
    <s v=""/>
  </r>
  <r>
    <n v="1030"/>
    <n v="510"/>
    <s v="2013_17_GBY@CHI"/>
    <s v=""/>
    <n v="-3.5"/>
    <n v="28"/>
    <n v="33"/>
    <x v="1"/>
    <x v="16"/>
    <s v="rs"/>
    <s v="GBY"/>
    <s v="GBY"/>
    <s v=""/>
    <x v="0"/>
    <n v="-3"/>
    <s v=""/>
    <m/>
    <m/>
    <s v="GBY"/>
    <m/>
    <n v="1"/>
    <m/>
    <s v=""/>
  </r>
  <r>
    <n v="1031"/>
    <n v="510"/>
    <s v="2013_17_GBY@CHI"/>
    <s v=""/>
    <n v="-3.5"/>
    <n v="28"/>
    <n v="33"/>
    <x v="1"/>
    <x v="16"/>
    <s v="rs"/>
    <s v="GBY"/>
    <s v="GBY"/>
    <s v=""/>
    <x v="1"/>
    <m/>
    <s v=""/>
    <m/>
    <m/>
    <s v="GBY"/>
    <m/>
    <n v="1"/>
    <m/>
    <s v=""/>
  </r>
  <r>
    <n v="1032"/>
    <n v="511"/>
    <s v="2013_17_BAL@CIN"/>
    <s v=""/>
    <n v="-5.5"/>
    <n v="34"/>
    <n v="17"/>
    <x v="1"/>
    <x v="16"/>
    <s v="rs"/>
    <s v="CIN"/>
    <s v="CIN"/>
    <s v=""/>
    <x v="0"/>
    <n v="-6.5"/>
    <s v=""/>
    <m/>
    <m/>
    <s v="BAL"/>
    <m/>
    <n v="0"/>
    <m/>
    <s v=""/>
  </r>
  <r>
    <n v="1033"/>
    <n v="511"/>
    <s v="2013_17_BAL@CIN"/>
    <s v=""/>
    <n v="-5.5"/>
    <n v="34"/>
    <n v="17"/>
    <x v="1"/>
    <x v="16"/>
    <s v="rs"/>
    <s v="CIN"/>
    <s v="CIN"/>
    <s v=""/>
    <x v="1"/>
    <m/>
    <s v=""/>
    <m/>
    <m/>
    <s v="BAL"/>
    <m/>
    <n v="0"/>
    <m/>
    <s v=""/>
  </r>
  <r>
    <n v="1034"/>
    <n v="512"/>
    <s v="2013_17_CLE@PIT"/>
    <s v=""/>
    <n v="-6.5"/>
    <n v="20"/>
    <n v="7"/>
    <x v="1"/>
    <x v="16"/>
    <s v="rs"/>
    <s v="PIT"/>
    <s v="PIT"/>
    <s v=""/>
    <x v="0"/>
    <n v="-9"/>
    <s v=""/>
    <m/>
    <m/>
    <s v="PIT"/>
    <m/>
    <n v="1"/>
    <m/>
    <s v=""/>
  </r>
  <r>
    <n v="1035"/>
    <n v="512"/>
    <s v="2013_17_CLE@PIT"/>
    <s v=""/>
    <n v="-6.5"/>
    <n v="20"/>
    <n v="7"/>
    <x v="1"/>
    <x v="16"/>
    <s v="rs"/>
    <s v="PIT"/>
    <s v="PIT"/>
    <s v=""/>
    <x v="1"/>
    <m/>
    <s v=""/>
    <m/>
    <m/>
    <s v="PIT"/>
    <m/>
    <n v="1"/>
    <m/>
    <s v=""/>
  </r>
  <r>
    <n v="1036"/>
    <n v="513"/>
    <s v="2013_17_PHI@DAL"/>
    <s v=""/>
    <n v="6.5"/>
    <n v="22"/>
    <n v="24"/>
    <x v="1"/>
    <x v="16"/>
    <s v="rs"/>
    <s v="DAL"/>
    <s v="PHI"/>
    <s v=""/>
    <x v="0"/>
    <n v="7.5"/>
    <s v=""/>
    <m/>
    <m/>
    <s v="PHI"/>
    <m/>
    <n v="0"/>
    <m/>
    <s v=""/>
  </r>
  <r>
    <n v="1037"/>
    <n v="513"/>
    <s v="2013_17_PHI@DAL"/>
    <s v=""/>
    <n v="6.5"/>
    <n v="22"/>
    <n v="24"/>
    <x v="1"/>
    <x v="16"/>
    <s v="rs"/>
    <s v="DAL"/>
    <s v="PHI"/>
    <s v=""/>
    <x v="1"/>
    <m/>
    <s v=""/>
    <m/>
    <m/>
    <s v="PHI"/>
    <m/>
    <n v="0"/>
    <m/>
    <s v=""/>
  </r>
  <r>
    <n v="1038"/>
    <n v="514"/>
    <s v="2013_17_DET@MIN"/>
    <s v=""/>
    <n v="-3.5"/>
    <n v="14"/>
    <n v="13"/>
    <x v="1"/>
    <x v="16"/>
    <s v="rs"/>
    <s v="DET"/>
    <s v="MIN"/>
    <s v=""/>
    <x v="0"/>
    <n v="3.5"/>
    <s v=""/>
    <m/>
    <m/>
    <s v="DET"/>
    <m/>
    <n v="1"/>
    <m/>
    <s v=""/>
  </r>
  <r>
    <n v="1039"/>
    <n v="514"/>
    <s v="2013_17_DET@MIN"/>
    <s v=""/>
    <n v="-3.5"/>
    <n v="14"/>
    <n v="13"/>
    <x v="1"/>
    <x v="16"/>
    <s v="rs"/>
    <s v="DET"/>
    <s v="MIN"/>
    <s v=""/>
    <x v="1"/>
    <m/>
    <s v=""/>
    <m/>
    <m/>
    <s v="MIN"/>
    <m/>
    <n v="0"/>
    <m/>
    <s v=""/>
  </r>
  <r>
    <n v="1040"/>
    <n v="515"/>
    <s v="2013_17_HOU@TEN"/>
    <s v=""/>
    <n v="-6.5"/>
    <n v="16"/>
    <n v="10"/>
    <x v="1"/>
    <x v="16"/>
    <s v="rs"/>
    <s v="HOU"/>
    <s v="TEN"/>
    <s v=""/>
    <x v="0"/>
    <n v="-7.5"/>
    <s v=""/>
    <m/>
    <m/>
    <s v="TEN"/>
    <m/>
    <n v="0"/>
    <m/>
    <s v=""/>
  </r>
  <r>
    <n v="1041"/>
    <n v="515"/>
    <s v="2013_17_HOU@TEN"/>
    <s v=""/>
    <n v="-6.5"/>
    <n v="16"/>
    <n v="10"/>
    <x v="1"/>
    <x v="16"/>
    <s v="rs"/>
    <s v="HOU"/>
    <s v="TEN"/>
    <s v=""/>
    <x v="1"/>
    <m/>
    <s v=""/>
    <m/>
    <m/>
    <s v="HOU"/>
    <m/>
    <n v="1"/>
    <m/>
    <s v=""/>
  </r>
  <r>
    <n v="1042"/>
    <n v="516"/>
    <s v="2013_17_JAX@IND"/>
    <s v=""/>
    <n v="-11.5"/>
    <n v="30"/>
    <n v="10"/>
    <x v="1"/>
    <x v="16"/>
    <s v="rs"/>
    <s v="IND"/>
    <s v="IND"/>
    <s v=""/>
    <x v="0"/>
    <n v="-11"/>
    <s v=""/>
    <m/>
    <m/>
    <s v="JAX"/>
    <m/>
    <n v="0"/>
    <m/>
    <s v=""/>
  </r>
  <r>
    <n v="1043"/>
    <n v="516"/>
    <s v="2013_17_JAX@IND"/>
    <s v=""/>
    <n v="-11.5"/>
    <n v="30"/>
    <n v="10"/>
    <x v="1"/>
    <x v="16"/>
    <s v="rs"/>
    <s v="IND"/>
    <s v="IND"/>
    <s v=""/>
    <x v="1"/>
    <n v="-9.5"/>
    <s v=""/>
    <m/>
    <m/>
    <s v="JAX"/>
    <m/>
    <n v="0"/>
    <m/>
    <s v=""/>
  </r>
  <r>
    <n v="1044"/>
    <n v="517"/>
    <s v="2013_17_NYJ@MIA"/>
    <s v=""/>
    <n v="-6.5"/>
    <n v="7"/>
    <n v="20"/>
    <x v="1"/>
    <x v="16"/>
    <s v="rs"/>
    <s v="NYJ"/>
    <s v="NYJ"/>
    <s v=""/>
    <x v="0"/>
    <n v="-4.5"/>
    <s v=""/>
    <m/>
    <m/>
    <s v="NYJ"/>
    <m/>
    <n v="1"/>
    <m/>
    <s v=""/>
  </r>
  <r>
    <n v="1045"/>
    <n v="517"/>
    <s v="2013_17_NYJ@MIA"/>
    <s v=""/>
    <n v="-6.5"/>
    <n v="7"/>
    <n v="20"/>
    <x v="1"/>
    <x v="16"/>
    <s v="rs"/>
    <s v="NYJ"/>
    <s v="NYJ"/>
    <s v=""/>
    <x v="1"/>
    <n v="-5.5"/>
    <s v=""/>
    <m/>
    <m/>
    <s v="NYJ"/>
    <m/>
    <n v="1"/>
    <m/>
    <s v=""/>
  </r>
  <r>
    <n v="1046"/>
    <n v="518"/>
    <s v="2013_17_TBY@NOR"/>
    <s v=""/>
    <n v="-12.5"/>
    <n v="42"/>
    <n v="17"/>
    <x v="1"/>
    <x v="16"/>
    <s v="rs"/>
    <s v="NOR"/>
    <s v="NOR"/>
    <s v=""/>
    <x v="0"/>
    <n v="-9"/>
    <s v=""/>
    <m/>
    <m/>
    <s v="NOR"/>
    <m/>
    <n v="1"/>
    <m/>
    <s v=""/>
  </r>
  <r>
    <n v="1047"/>
    <n v="518"/>
    <s v="2013_17_TBY@NOR"/>
    <s v=""/>
    <n v="-12.5"/>
    <n v="42"/>
    <n v="17"/>
    <x v="1"/>
    <x v="16"/>
    <s v="rs"/>
    <s v="NOR"/>
    <s v="NOR"/>
    <s v=""/>
    <x v="1"/>
    <n v="-8.5"/>
    <s v=""/>
    <m/>
    <m/>
    <s v="TBY"/>
    <m/>
    <n v="0"/>
    <m/>
    <s v=""/>
  </r>
  <r>
    <n v="1048"/>
    <n v="519"/>
    <s v="2013_17_WAS@NYG"/>
    <s v=""/>
    <n v="-3.5"/>
    <n v="20"/>
    <n v="6"/>
    <x v="1"/>
    <x v="16"/>
    <s v="rs"/>
    <s v="NYG"/>
    <s v="NYG"/>
    <s v=""/>
    <x v="0"/>
    <n v="-6.5"/>
    <s v=""/>
    <m/>
    <m/>
    <s v="WAS"/>
    <m/>
    <n v="0"/>
    <m/>
    <s v=""/>
  </r>
  <r>
    <n v="1049"/>
    <n v="519"/>
    <s v="2013_17_WAS@NYG"/>
    <s v=""/>
    <n v="-3.5"/>
    <n v="20"/>
    <n v="6"/>
    <x v="1"/>
    <x v="16"/>
    <s v="rs"/>
    <s v="NYG"/>
    <s v="NYG"/>
    <s v=""/>
    <x v="1"/>
    <n v="-4.5"/>
    <s v=""/>
    <m/>
    <m/>
    <s v="NYG"/>
    <m/>
    <n v="1"/>
    <m/>
    <s v=""/>
  </r>
  <r>
    <n v="1050"/>
    <n v="520"/>
    <s v="2013_17_DEN@OAK"/>
    <s v=""/>
    <n v="12.5"/>
    <n v="14"/>
    <n v="34"/>
    <x v="1"/>
    <x v="16"/>
    <s v="rs"/>
    <s v="DEN"/>
    <s v="DEN"/>
    <s v=""/>
    <x v="0"/>
    <n v="11"/>
    <s v=""/>
    <m/>
    <m/>
    <s v="DEN"/>
    <m/>
    <n v="1"/>
    <m/>
    <s v=""/>
  </r>
  <r>
    <n v="1051"/>
    <n v="520"/>
    <s v="2013_17_DEN@OAK"/>
    <s v=""/>
    <n v="12.5"/>
    <n v="14"/>
    <n v="34"/>
    <x v="1"/>
    <x v="16"/>
    <s v="rs"/>
    <s v="DEN"/>
    <s v="DEN"/>
    <s v=""/>
    <x v="1"/>
    <n v="7.5"/>
    <s v=""/>
    <m/>
    <m/>
    <s v="OAK"/>
    <m/>
    <n v="0"/>
    <m/>
    <s v=""/>
  </r>
  <r>
    <n v="1052"/>
    <n v="521"/>
    <s v="2013_17_KCY@SD"/>
    <s v=""/>
    <n v="-9.5"/>
    <n v="27"/>
    <n v="24"/>
    <x v="1"/>
    <x v="16"/>
    <s v="rs"/>
    <s v="KCY"/>
    <s v="SD"/>
    <s v=""/>
    <x v="0"/>
    <n v="-7.5"/>
    <s v=""/>
    <m/>
    <m/>
    <s v="KCY"/>
    <m/>
    <n v="1"/>
    <m/>
    <s v=""/>
  </r>
  <r>
    <n v="1053"/>
    <n v="521"/>
    <s v="2013_17_KCY@SD"/>
    <s v=""/>
    <n v="-9.5"/>
    <n v="27"/>
    <n v="24"/>
    <x v="1"/>
    <x v="16"/>
    <s v="rs"/>
    <s v="KCY"/>
    <s v="SD"/>
    <s v=""/>
    <x v="1"/>
    <n v="-3"/>
    <s v=""/>
    <m/>
    <m/>
    <s v="SD"/>
    <m/>
    <n v="0"/>
    <m/>
    <s v=""/>
  </r>
  <r>
    <n v="1054"/>
    <n v="522"/>
    <s v="2013_17_STL@SEA"/>
    <s v=""/>
    <n v="-10.5"/>
    <n v="27"/>
    <n v="9"/>
    <x v="1"/>
    <x v="16"/>
    <s v="rs"/>
    <s v="SEA"/>
    <s v="SEA"/>
    <s v=""/>
    <x v="0"/>
    <n v="-11.5"/>
    <s v=""/>
    <m/>
    <m/>
    <s v="SEA"/>
    <m/>
    <n v="1"/>
    <m/>
    <s v=""/>
  </r>
  <r>
    <n v="1055"/>
    <n v="522"/>
    <s v="2013_17_STL@SEA"/>
    <s v=""/>
    <n v="-10.5"/>
    <n v="27"/>
    <n v="9"/>
    <x v="1"/>
    <x v="16"/>
    <s v="rs"/>
    <s v="SEA"/>
    <s v="SEA"/>
    <s v=""/>
    <x v="1"/>
    <n v="-9.5"/>
    <s v=""/>
    <m/>
    <m/>
    <s v="STL"/>
    <m/>
    <n v="0"/>
    <m/>
    <s v=""/>
  </r>
  <r>
    <n v="1056"/>
    <n v="523"/>
    <s v="2013_17_SFO@ARI"/>
    <s v=""/>
    <n v="2.5"/>
    <n v="20"/>
    <n v="23"/>
    <x v="1"/>
    <x v="16"/>
    <s v="rs"/>
    <s v="SFO"/>
    <s v="SFO"/>
    <s v=""/>
    <x v="0"/>
    <n v="2.5"/>
    <s v=""/>
    <m/>
    <m/>
    <s v="ARI"/>
    <m/>
    <n v="0"/>
    <m/>
    <s v=""/>
  </r>
  <r>
    <n v="1057"/>
    <n v="523"/>
    <s v="2013_17_SFO@ARI"/>
    <s v=""/>
    <n v="2.5"/>
    <n v="20"/>
    <n v="23"/>
    <x v="1"/>
    <x v="16"/>
    <s v="rs"/>
    <s v="SFO"/>
    <s v="SFO"/>
    <s v=""/>
    <x v="1"/>
    <n v="-2.5"/>
    <s v=""/>
    <m/>
    <m/>
    <s v="ARI"/>
    <m/>
    <n v="0"/>
    <m/>
    <s v=""/>
  </r>
  <r>
    <n v="1058"/>
    <n v="524"/>
    <s v="2013_18_KCY@IND"/>
    <n v="-2.5"/>
    <n v="1.5"/>
    <n v="45"/>
    <n v="44"/>
    <x v="1"/>
    <x v="17"/>
    <s v="plyff"/>
    <s v="IND"/>
    <s v="IND"/>
    <n v="-4"/>
    <x v="0"/>
    <n v="1.5"/>
    <n v="4"/>
    <m/>
    <m/>
    <s v="IND"/>
    <m/>
    <n v="1"/>
    <s v="IND"/>
    <n v="1"/>
  </r>
  <r>
    <n v="1059"/>
    <n v="524"/>
    <s v="2013_18_KCY@IND"/>
    <n v="-2.5"/>
    <n v="1.5"/>
    <n v="45"/>
    <n v="44"/>
    <x v="1"/>
    <x v="17"/>
    <s v="plyff"/>
    <s v="IND"/>
    <s v="IND"/>
    <n v="-4"/>
    <x v="2"/>
    <m/>
    <s v=""/>
    <m/>
    <m/>
    <s v="IND"/>
    <m/>
    <n v="1"/>
    <s v="IND"/>
    <n v="1"/>
  </r>
  <r>
    <n v="1060"/>
    <n v="524"/>
    <s v="2013_18_KCY@IND"/>
    <n v="-2.5"/>
    <n v="1.5"/>
    <n v="45"/>
    <n v="44"/>
    <x v="1"/>
    <x v="17"/>
    <s v="plyff"/>
    <s v="IND"/>
    <s v="IND"/>
    <n v="-4"/>
    <x v="1"/>
    <n v="2.5"/>
    <n v="5"/>
    <m/>
    <m/>
    <s v="IND"/>
    <m/>
    <n v="1"/>
    <s v="IND"/>
    <n v="1"/>
  </r>
  <r>
    <n v="1061"/>
    <n v="525"/>
    <s v="2013_18_SD@CIN"/>
    <n v="-7"/>
    <n v="-6.5"/>
    <n v="10"/>
    <n v="27"/>
    <x v="1"/>
    <x v="17"/>
    <s v="plyff"/>
    <s v="SD"/>
    <s v="SD"/>
    <n v="-0.5"/>
    <x v="0"/>
    <n v="-7"/>
    <n v="0"/>
    <m/>
    <m/>
    <s v="SD"/>
    <m/>
    <n v="1"/>
    <s v="CIN"/>
    <n v="0"/>
  </r>
  <r>
    <n v="1062"/>
    <n v="525"/>
    <s v="2013_18_SD@CIN"/>
    <n v="-7"/>
    <n v="-6.5"/>
    <n v="10"/>
    <n v="27"/>
    <x v="1"/>
    <x v="17"/>
    <s v="plyff"/>
    <s v="SD"/>
    <s v="SD"/>
    <n v="-0.5"/>
    <x v="2"/>
    <m/>
    <s v=""/>
    <m/>
    <m/>
    <s v="CIN"/>
    <m/>
    <n v="0"/>
    <s v="CIN"/>
    <n v="0"/>
  </r>
  <r>
    <n v="1063"/>
    <n v="525"/>
    <s v="2013_18_SD@CIN"/>
    <n v="-7"/>
    <n v="-6.5"/>
    <n v="10"/>
    <n v="27"/>
    <x v="1"/>
    <x v="17"/>
    <s v="plyff"/>
    <s v="SD"/>
    <s v="SD"/>
    <n v="-0.5"/>
    <x v="1"/>
    <n v="-5.5"/>
    <n v="1.5"/>
    <m/>
    <m/>
    <s v="CIN"/>
    <m/>
    <n v="0"/>
    <s v="CIN"/>
    <n v="0"/>
  </r>
  <r>
    <n v="1064"/>
    <n v="526"/>
    <s v="2013_18_SFO@GBY"/>
    <n v="3"/>
    <n v="3"/>
    <n v="20"/>
    <n v="23"/>
    <x v="1"/>
    <x v="17"/>
    <s v="plyff"/>
    <s v="na"/>
    <s v="SFO"/>
    <n v="0"/>
    <x v="0"/>
    <n v="2.5"/>
    <n v="0.5"/>
    <m/>
    <m/>
    <s v="SFO"/>
    <m/>
    <n v="0"/>
    <s v="SFO"/>
    <n v="1"/>
  </r>
  <r>
    <n v="1065"/>
    <n v="526"/>
    <s v="2013_18_SFO@GBY"/>
    <n v="3"/>
    <n v="3"/>
    <n v="20"/>
    <n v="23"/>
    <x v="1"/>
    <x v="17"/>
    <s v="plyff"/>
    <s v="na"/>
    <s v="SFO"/>
    <n v="0"/>
    <x v="2"/>
    <m/>
    <s v=""/>
    <m/>
    <m/>
    <s v="SFO"/>
    <m/>
    <n v="0"/>
    <s v="SFO"/>
    <n v="1"/>
  </r>
  <r>
    <n v="1066"/>
    <n v="526"/>
    <s v="2013_18_SFO@GBY"/>
    <n v="3"/>
    <n v="3"/>
    <n v="20"/>
    <n v="23"/>
    <x v="1"/>
    <x v="17"/>
    <s v="plyff"/>
    <s v="na"/>
    <s v="SFO"/>
    <n v="0"/>
    <x v="1"/>
    <n v="1.5"/>
    <n v="1.5"/>
    <m/>
    <m/>
    <s v="SFO"/>
    <m/>
    <n v="0"/>
    <s v="SFO"/>
    <n v="1"/>
  </r>
  <r>
    <n v="1067"/>
    <n v="527"/>
    <s v="2013_18_NOR@PHI"/>
    <n v="-3"/>
    <n v="-2.5"/>
    <n v="24"/>
    <n v="26"/>
    <x v="1"/>
    <x v="17"/>
    <s v="plyff"/>
    <s v="NOR"/>
    <s v="NOR"/>
    <n v="-0.5"/>
    <x v="0"/>
    <n v="-2.5"/>
    <n v="0.5"/>
    <m/>
    <m/>
    <s v="PHI"/>
    <m/>
    <n v="0"/>
    <s v="PHI"/>
    <n v="0"/>
  </r>
  <r>
    <n v="1068"/>
    <n v="527"/>
    <s v="2013_18_NOR@PHI"/>
    <n v="-3"/>
    <n v="-2.5"/>
    <n v="24"/>
    <n v="26"/>
    <x v="1"/>
    <x v="17"/>
    <s v="plyff"/>
    <s v="NOR"/>
    <s v="NOR"/>
    <n v="-0.5"/>
    <x v="2"/>
    <m/>
    <s v=""/>
    <m/>
    <m/>
    <s v="NOR"/>
    <m/>
    <n v="1"/>
    <s v="NOR"/>
    <n v="1"/>
  </r>
  <r>
    <n v="1069"/>
    <n v="527"/>
    <s v="2013_18_NOR@PHI"/>
    <n v="-3"/>
    <n v="-2.5"/>
    <n v="24"/>
    <n v="26"/>
    <x v="1"/>
    <x v="17"/>
    <s v="plyff"/>
    <s v="NOR"/>
    <s v="NOR"/>
    <n v="-0.5"/>
    <x v="1"/>
    <n v="-2.5"/>
    <n v="0.5"/>
    <m/>
    <m/>
    <s v="PHI"/>
    <m/>
    <n v="0"/>
    <s v="PHI"/>
    <n v="0"/>
  </r>
  <r>
    <n v="1070"/>
    <n v="528"/>
    <s v="2013_19_SD@DEN"/>
    <n v="-9.5"/>
    <n v="-9"/>
    <n v="24"/>
    <n v="17"/>
    <x v="1"/>
    <x v="18"/>
    <s v="plyff"/>
    <s v="SD"/>
    <s v="DEN"/>
    <n v="-0.5"/>
    <x v="0"/>
    <n v="-10.5"/>
    <n v="1"/>
    <m/>
    <m/>
    <s v="SD"/>
    <m/>
    <n v="1"/>
    <s v="DEN"/>
    <n v="1"/>
  </r>
  <r>
    <n v="1071"/>
    <n v="528"/>
    <s v="2013_19_SD@DEN"/>
    <n v="-9.5"/>
    <n v="-9"/>
    <n v="24"/>
    <n v="17"/>
    <x v="1"/>
    <x v="18"/>
    <s v="plyff"/>
    <s v="SD"/>
    <s v="DEN"/>
    <n v="-0.5"/>
    <x v="2"/>
    <m/>
    <s v=""/>
    <m/>
    <m/>
    <s v="DEN"/>
    <m/>
    <n v="0"/>
    <s v="DEN"/>
    <n v="1"/>
  </r>
  <r>
    <n v="1072"/>
    <n v="528"/>
    <s v="2013_19_SD@DEN"/>
    <n v="-9.5"/>
    <n v="-9"/>
    <n v="24"/>
    <n v="17"/>
    <x v="1"/>
    <x v="18"/>
    <s v="plyff"/>
    <s v="SD"/>
    <s v="DEN"/>
    <n v="-0.5"/>
    <x v="1"/>
    <n v="-9.5"/>
    <n v="0"/>
    <m/>
    <m/>
    <s v="SD"/>
    <m/>
    <n v="1"/>
    <s v="SD"/>
    <n v="0"/>
  </r>
  <r>
    <n v="1073"/>
    <n v="529"/>
    <s v="2013_19_IND@NWE"/>
    <n v="-7"/>
    <n v="-7"/>
    <n v="43"/>
    <n v="22"/>
    <x v="1"/>
    <x v="18"/>
    <s v="plyff"/>
    <s v="NWE"/>
    <s v="NWE"/>
    <n v="0"/>
    <x v="0"/>
    <n v="-7.5"/>
    <n v="0.5"/>
    <m/>
    <m/>
    <s v="IND"/>
    <m/>
    <n v="0"/>
    <s v="NWE"/>
    <n v="1"/>
  </r>
  <r>
    <n v="1074"/>
    <n v="529"/>
    <s v="2013_19_IND@NWE"/>
    <n v="-7"/>
    <n v="-7"/>
    <n v="43"/>
    <n v="22"/>
    <x v="1"/>
    <x v="18"/>
    <s v="plyff"/>
    <s v="NWE"/>
    <s v="NWE"/>
    <n v="0"/>
    <x v="2"/>
    <m/>
    <s v=""/>
    <m/>
    <m/>
    <s v="NWE"/>
    <m/>
    <n v="1"/>
    <s v="NWE"/>
    <n v="1"/>
  </r>
  <r>
    <n v="1075"/>
    <n v="529"/>
    <s v="2013_19_IND@NWE"/>
    <n v="-7"/>
    <n v="-7"/>
    <n v="43"/>
    <n v="22"/>
    <x v="1"/>
    <x v="18"/>
    <s v="plyff"/>
    <s v="NWE"/>
    <s v="NWE"/>
    <n v="0"/>
    <x v="1"/>
    <n v="-7"/>
    <n v="0"/>
    <m/>
    <m/>
    <s v="IND"/>
    <m/>
    <n v="0"/>
    <s v="NWE"/>
    <n v="1"/>
  </r>
  <r>
    <n v="1076"/>
    <n v="530"/>
    <s v="2013_19_NOR@SEA"/>
    <n v="-7.5"/>
    <n v="-9"/>
    <n v="23"/>
    <n v="15"/>
    <x v="1"/>
    <x v="18"/>
    <s v="plyff"/>
    <s v="NOR"/>
    <s v="SEA"/>
    <n v="1.5"/>
    <x v="0"/>
    <n v="-9"/>
    <n v="1.5"/>
    <m/>
    <m/>
    <s v="SEA"/>
    <m/>
    <n v="0"/>
    <s v="SEA"/>
    <n v="1"/>
  </r>
  <r>
    <n v="1077"/>
    <n v="530"/>
    <s v="2013_19_NOR@SEA"/>
    <n v="-7.5"/>
    <n v="-9"/>
    <n v="23"/>
    <n v="15"/>
    <x v="1"/>
    <x v="18"/>
    <s v="plyff"/>
    <s v="NOR"/>
    <s v="SEA"/>
    <n v="1.5"/>
    <x v="2"/>
    <m/>
    <s v=""/>
    <m/>
    <m/>
    <s v="SEA"/>
    <m/>
    <n v="0"/>
    <s v="SEA"/>
    <n v="1"/>
  </r>
  <r>
    <n v="1078"/>
    <n v="530"/>
    <s v="2013_19_NOR@SEA"/>
    <n v="-7.5"/>
    <n v="-9"/>
    <n v="23"/>
    <n v="15"/>
    <x v="1"/>
    <x v="18"/>
    <s v="plyff"/>
    <s v="NOR"/>
    <s v="SEA"/>
    <n v="1.5"/>
    <x v="1"/>
    <n v="-7"/>
    <n v="0.5"/>
    <m/>
    <m/>
    <s v="NOR"/>
    <m/>
    <n v="1"/>
    <s v="SEA"/>
    <n v="1"/>
  </r>
  <r>
    <n v="1079"/>
    <n v="531"/>
    <s v="2013_19_SFO@CAR"/>
    <n v="-1"/>
    <n v="1.5"/>
    <n v="10"/>
    <n v="23"/>
    <x v="1"/>
    <x v="18"/>
    <s v="plyff"/>
    <s v="SFO"/>
    <s v="SFO"/>
    <n v="-2.5"/>
    <x v="0"/>
    <n v="-3"/>
    <n v="2"/>
    <m/>
    <m/>
    <s v="CAR"/>
    <m/>
    <n v="0"/>
    <s v="CAR"/>
    <n v="0"/>
  </r>
  <r>
    <n v="1080"/>
    <n v="531"/>
    <s v="2013_19_SFO@CAR"/>
    <n v="-1"/>
    <n v="1.5"/>
    <n v="10"/>
    <n v="23"/>
    <x v="1"/>
    <x v="18"/>
    <s v="plyff"/>
    <s v="SFO"/>
    <s v="SFO"/>
    <n v="-2.5"/>
    <x v="2"/>
    <m/>
    <s v=""/>
    <m/>
    <m/>
    <s v="SFO"/>
    <m/>
    <n v="1"/>
    <s v="SFO"/>
    <n v="1"/>
  </r>
  <r>
    <n v="1081"/>
    <n v="531"/>
    <s v="2013_19_SFO@CAR"/>
    <n v="-1"/>
    <n v="1.5"/>
    <n v="10"/>
    <n v="23"/>
    <x v="1"/>
    <x v="18"/>
    <s v="plyff"/>
    <s v="SFO"/>
    <s v="SFO"/>
    <n v="-2.5"/>
    <x v="1"/>
    <n v="2.5"/>
    <n v="3.5"/>
    <m/>
    <m/>
    <s v="SFO"/>
    <m/>
    <n v="1"/>
    <s v="SFO"/>
    <n v="1"/>
  </r>
  <r>
    <n v="1082"/>
    <n v="532"/>
    <s v="2013_20_NWE@DEN"/>
    <n v="-5"/>
    <n v="-5"/>
    <n v="23"/>
    <n v="17"/>
    <x v="1"/>
    <x v="19"/>
    <s v="plyff"/>
    <s v="DEN"/>
    <s v="DEN"/>
    <n v="0"/>
    <x v="0"/>
    <n v="-4.5"/>
    <n v="0.5"/>
    <m/>
    <m/>
    <s v="NWE"/>
    <m/>
    <n v="0"/>
    <s v="NWE"/>
    <n v="0"/>
  </r>
  <r>
    <n v="1083"/>
    <n v="532"/>
    <s v="2013_20_NWE@DEN"/>
    <n v="-5"/>
    <n v="-5"/>
    <n v="23"/>
    <n v="17"/>
    <x v="1"/>
    <x v="19"/>
    <s v="plyff"/>
    <s v="DEN"/>
    <s v="DEN"/>
    <n v="0"/>
    <x v="2"/>
    <m/>
    <s v=""/>
    <m/>
    <m/>
    <s v="DEN"/>
    <m/>
    <n v="1"/>
    <s v="DEN"/>
    <n v="1"/>
  </r>
  <r>
    <n v="1084"/>
    <n v="532"/>
    <s v="2013_20_NWE@DEN"/>
    <n v="-5"/>
    <n v="-5"/>
    <n v="23"/>
    <n v="17"/>
    <x v="1"/>
    <x v="19"/>
    <s v="plyff"/>
    <s v="DEN"/>
    <s v="DEN"/>
    <n v="0"/>
    <x v="1"/>
    <n v="-4.5"/>
    <n v="0.5"/>
    <m/>
    <m/>
    <s v="NWE"/>
    <m/>
    <n v="0"/>
    <s v="DEN"/>
    <n v="1"/>
  </r>
  <r>
    <n v="1085"/>
    <n v="533"/>
    <s v="2013_20_SFO@SEA"/>
    <n v="-3.5"/>
    <n v="-3.5"/>
    <n v="26"/>
    <n v="16"/>
    <x v="1"/>
    <x v="19"/>
    <s v="plyff"/>
    <s v="SEA"/>
    <s v="SEA"/>
    <n v="0"/>
    <x v="0"/>
    <n v="-4"/>
    <n v="0.5"/>
    <m/>
    <m/>
    <s v="SFO"/>
    <m/>
    <n v="0"/>
    <s v="SFO"/>
    <n v="0"/>
  </r>
  <r>
    <n v="1086"/>
    <n v="533"/>
    <s v="2013_20_SFO@SEA"/>
    <n v="-3.5"/>
    <n v="-3.5"/>
    <n v="26"/>
    <n v="16"/>
    <x v="1"/>
    <x v="19"/>
    <s v="plyff"/>
    <s v="SEA"/>
    <s v="SEA"/>
    <n v="0"/>
    <x v="2"/>
    <m/>
    <s v=""/>
    <m/>
    <m/>
    <s v="SFO"/>
    <m/>
    <n v="0"/>
    <s v="SEA"/>
    <n v="1"/>
  </r>
  <r>
    <n v="1087"/>
    <n v="533"/>
    <s v="2013_20_SFO@SEA"/>
    <n v="-3.5"/>
    <n v="-3.5"/>
    <n v="26"/>
    <n v="16"/>
    <x v="1"/>
    <x v="19"/>
    <s v="plyff"/>
    <s v="SEA"/>
    <s v="SEA"/>
    <n v="0"/>
    <x v="1"/>
    <n v="-5.5"/>
    <n v="2"/>
    <m/>
    <m/>
    <s v="SEA"/>
    <m/>
    <n v="1"/>
    <s v="SEA"/>
    <n v="1"/>
  </r>
  <r>
    <n v="1088"/>
    <n v="534"/>
    <s v="2013_21_SEA@DEN"/>
    <n v="0"/>
    <n v="-2.5"/>
    <n v="8"/>
    <n v="43"/>
    <x v="1"/>
    <x v="20"/>
    <s v="plyff"/>
    <s v="SEA"/>
    <s v="SEA"/>
    <n v="2.5"/>
    <x v="0"/>
    <n v="-1.5"/>
    <n v="1.5"/>
    <n v="23"/>
    <n v="20"/>
    <s v="SEA"/>
    <m/>
    <n v="1"/>
    <s v="SEA"/>
    <n v="1"/>
  </r>
  <r>
    <n v="1089"/>
    <n v="534"/>
    <s v="2013_21_SEA@DEN"/>
    <n v="0"/>
    <n v="-2.5"/>
    <n v="8"/>
    <n v="43"/>
    <x v="1"/>
    <x v="20"/>
    <s v="plyff"/>
    <s v="SEA"/>
    <s v="SEA"/>
    <n v="2.5"/>
    <x v="2"/>
    <m/>
    <s v=""/>
    <n v="23"/>
    <n v="17"/>
    <s v="SEA"/>
    <m/>
    <n v="1"/>
    <s v="SEA"/>
    <n v="1"/>
  </r>
  <r>
    <n v="1090"/>
    <n v="534"/>
    <s v="2013_21_SEA@DEN"/>
    <n v="0"/>
    <n v="-2.5"/>
    <n v="8"/>
    <n v="43"/>
    <x v="1"/>
    <x v="20"/>
    <s v="plyff"/>
    <s v="SEA"/>
    <s v="SEA"/>
    <n v="2.5"/>
    <x v="1"/>
    <n v="1"/>
    <n v="1"/>
    <n v="24"/>
    <n v="20"/>
    <s v="SEA"/>
    <m/>
    <n v="1"/>
    <s v="SEA"/>
    <n v="1"/>
  </r>
  <r>
    <n v="1091"/>
    <n v="535"/>
    <s v="2014_01_GBY@SEA"/>
    <s v=""/>
    <n v="-5.5"/>
    <n v="36"/>
    <n v="16"/>
    <x v="2"/>
    <x v="0"/>
    <s v="rs"/>
    <s v="SEA"/>
    <s v="SEA"/>
    <s v=""/>
    <x v="0"/>
    <n v="-4.5"/>
    <s v=""/>
    <m/>
    <m/>
    <s v="SEA"/>
    <n v="7"/>
    <n v="1"/>
    <m/>
    <s v=""/>
  </r>
  <r>
    <n v="1092"/>
    <n v="535"/>
    <s v="2014_01_GBY@SEA"/>
    <s v=""/>
    <n v="-5.5"/>
    <n v="36"/>
    <n v="16"/>
    <x v="2"/>
    <x v="0"/>
    <s v="rs"/>
    <s v="SEA"/>
    <s v="SEA"/>
    <s v=""/>
    <x v="1"/>
    <n v="-5.5"/>
    <s v=""/>
    <m/>
    <m/>
    <s v="SEA"/>
    <n v="1"/>
    <n v="1"/>
    <s v="SEA"/>
    <n v="1"/>
  </r>
  <r>
    <n v="1093"/>
    <n v="536"/>
    <s v="2014_01_NOR@ATL"/>
    <s v=""/>
    <n v="3"/>
    <n v="37"/>
    <n v="34"/>
    <x v="2"/>
    <x v="0"/>
    <s v="rs"/>
    <s v="ATL"/>
    <s v="ATL"/>
    <s v=""/>
    <x v="0"/>
    <n v="3"/>
    <s v=""/>
    <m/>
    <m/>
    <s v="NOR"/>
    <n v="4"/>
    <n v="0"/>
    <m/>
    <s v=""/>
  </r>
  <r>
    <n v="1094"/>
    <n v="536"/>
    <s v="2014_01_NOR@ATL"/>
    <s v=""/>
    <n v="3"/>
    <n v="37"/>
    <n v="34"/>
    <x v="2"/>
    <x v="0"/>
    <s v="rs"/>
    <s v="ATL"/>
    <s v="ATL"/>
    <s v=""/>
    <x v="1"/>
    <n v="3.5"/>
    <s v=""/>
    <m/>
    <m/>
    <s v="NOR"/>
    <n v="13"/>
    <n v="0"/>
    <s v="NOR"/>
    <n v="0"/>
  </r>
  <r>
    <n v="1095"/>
    <n v="537"/>
    <s v="2014_01_BUF@CHI"/>
    <s v=""/>
    <n v="-6.5"/>
    <n v="20"/>
    <n v="23"/>
    <x v="2"/>
    <x v="0"/>
    <s v="rs"/>
    <s v="BUF"/>
    <s v="BUF"/>
    <s v=""/>
    <x v="0"/>
    <n v="-9"/>
    <s v=""/>
    <m/>
    <m/>
    <s v="CHI"/>
    <n v="6"/>
    <n v="0"/>
    <m/>
    <s v=""/>
  </r>
  <r>
    <n v="1096"/>
    <n v="537"/>
    <s v="2014_01_BUF@CHI"/>
    <s v=""/>
    <n v="-6.5"/>
    <n v="20"/>
    <n v="23"/>
    <x v="2"/>
    <x v="0"/>
    <s v="rs"/>
    <s v="BUF"/>
    <s v="BUF"/>
    <s v=""/>
    <x v="1"/>
    <n v="-7"/>
    <s v=""/>
    <m/>
    <m/>
    <s v="CHI"/>
    <n v="2"/>
    <n v="0"/>
    <s v="CHI"/>
    <n v="0"/>
  </r>
  <r>
    <n v="1097"/>
    <n v="538"/>
    <s v="2014_01_TEN@KCY"/>
    <s v=""/>
    <n v="-4.5"/>
    <n v="10"/>
    <n v="26"/>
    <x v="2"/>
    <x v="0"/>
    <s v="rs"/>
    <s v="TEN"/>
    <s v="TEN"/>
    <s v=""/>
    <x v="0"/>
    <n v="-6"/>
    <s v=""/>
    <m/>
    <m/>
    <s v="TEN"/>
    <n v="15"/>
    <n v="1"/>
    <m/>
    <s v=""/>
  </r>
  <r>
    <n v="1098"/>
    <n v="538"/>
    <s v="2014_01_TEN@KCY"/>
    <s v=""/>
    <n v="-4.5"/>
    <n v="10"/>
    <n v="26"/>
    <x v="2"/>
    <x v="0"/>
    <s v="rs"/>
    <s v="TEN"/>
    <s v="TEN"/>
    <s v=""/>
    <x v="1"/>
    <n v="-7"/>
    <s v=""/>
    <m/>
    <m/>
    <s v="TEN"/>
    <n v="9"/>
    <n v="1"/>
    <s v="KCY"/>
    <n v="0"/>
  </r>
  <r>
    <n v="1099"/>
    <n v="539"/>
    <s v="2014_01_MIN@STL"/>
    <s v=""/>
    <n v="-4"/>
    <n v="6"/>
    <n v="34"/>
    <x v="2"/>
    <x v="0"/>
    <s v="rs"/>
    <s v="MIN"/>
    <s v="MIN"/>
    <s v=""/>
    <x v="0"/>
    <n v="-2.5"/>
    <s v=""/>
    <m/>
    <m/>
    <s v="MIN"/>
    <n v="9"/>
    <n v="1"/>
    <m/>
    <s v=""/>
  </r>
  <r>
    <n v="1100"/>
    <n v="539"/>
    <s v="2014_01_MIN@STL"/>
    <s v=""/>
    <n v="-4"/>
    <n v="6"/>
    <n v="34"/>
    <x v="2"/>
    <x v="0"/>
    <s v="rs"/>
    <s v="MIN"/>
    <s v="MIN"/>
    <s v=""/>
    <x v="1"/>
    <n v="-2.5"/>
    <s v=""/>
    <m/>
    <m/>
    <s v="MIN"/>
    <n v="4"/>
    <n v="1"/>
    <s v="MIN"/>
    <n v="1"/>
  </r>
  <r>
    <n v="1101"/>
    <n v="540"/>
    <s v="2014_01_NWE@MIA"/>
    <s v=""/>
    <n v="4.5"/>
    <n v="33"/>
    <n v="20"/>
    <x v="2"/>
    <x v="0"/>
    <s v="rs"/>
    <s v="MIA"/>
    <s v="MIA"/>
    <s v=""/>
    <x v="0"/>
    <n v="3.5"/>
    <s v=""/>
    <m/>
    <m/>
    <s v="MIA"/>
    <n v="11"/>
    <n v="1"/>
    <m/>
    <s v=""/>
  </r>
  <r>
    <n v="1102"/>
    <n v="540"/>
    <s v="2014_01_NWE@MIA"/>
    <s v=""/>
    <n v="4.5"/>
    <n v="33"/>
    <n v="20"/>
    <x v="2"/>
    <x v="0"/>
    <s v="rs"/>
    <s v="MIA"/>
    <s v="MIA"/>
    <s v=""/>
    <x v="1"/>
    <n v="3.5"/>
    <s v=""/>
    <m/>
    <m/>
    <s v="NWE"/>
    <n v="8"/>
    <n v="0"/>
    <s v="NWE"/>
    <n v="0"/>
  </r>
  <r>
    <n v="1103"/>
    <n v="541"/>
    <s v="2014_01_OAK@NYJ"/>
    <s v=""/>
    <n v="-5"/>
    <n v="19"/>
    <n v="14"/>
    <x v="2"/>
    <x v="0"/>
    <s v="rs"/>
    <s v="na"/>
    <s v="NYJ"/>
    <s v=""/>
    <x v="0"/>
    <n v="-7"/>
    <s v=""/>
    <m/>
    <m/>
    <s v="OAK"/>
    <n v="12"/>
    <n v="0"/>
    <m/>
    <s v=""/>
  </r>
  <r>
    <n v="1104"/>
    <n v="541"/>
    <s v="2014_01_OAK@NYJ"/>
    <s v=""/>
    <n v="-5"/>
    <n v="19"/>
    <n v="14"/>
    <x v="2"/>
    <x v="0"/>
    <s v="rs"/>
    <s v="na"/>
    <s v="NYJ"/>
    <s v=""/>
    <x v="1"/>
    <n v="-3"/>
    <s v=""/>
    <m/>
    <m/>
    <s v="OAK"/>
    <n v="12"/>
    <n v="0"/>
    <s v="OAK"/>
    <n v="0"/>
  </r>
  <r>
    <n v="1105"/>
    <n v="542"/>
    <s v="2014_01_JAX@PHI"/>
    <s v=""/>
    <n v="-10"/>
    <n v="34"/>
    <n v="17"/>
    <x v="2"/>
    <x v="0"/>
    <s v="rs"/>
    <s v="PHI"/>
    <s v="PHI"/>
    <s v=""/>
    <x v="0"/>
    <n v="-11"/>
    <s v=""/>
    <m/>
    <m/>
    <s v="PHI"/>
    <n v="10"/>
    <n v="1"/>
    <m/>
    <s v=""/>
  </r>
  <r>
    <n v="1106"/>
    <n v="542"/>
    <s v="2014_01_JAX@PHI"/>
    <s v=""/>
    <n v="-10"/>
    <n v="34"/>
    <n v="17"/>
    <x v="2"/>
    <x v="0"/>
    <s v="rs"/>
    <s v="PHI"/>
    <s v="PHI"/>
    <s v=""/>
    <x v="1"/>
    <n v="-9"/>
    <s v=""/>
    <m/>
    <m/>
    <s v="PHI"/>
    <n v="11"/>
    <n v="1"/>
    <s v="PHI"/>
    <n v="1"/>
  </r>
  <r>
    <n v="1107"/>
    <n v="543"/>
    <s v="2014_01_CLE@PIT"/>
    <s v=""/>
    <n v="-6.5"/>
    <n v="30"/>
    <n v="27"/>
    <x v="2"/>
    <x v="0"/>
    <s v="rs"/>
    <s v="CLE"/>
    <s v="PIT"/>
    <s v=""/>
    <x v="0"/>
    <n v="-7.5"/>
    <s v=""/>
    <m/>
    <m/>
    <s v="PIT"/>
    <n v="2"/>
    <n v="0"/>
    <m/>
    <s v=""/>
  </r>
  <r>
    <n v="1108"/>
    <n v="543"/>
    <s v="2014_01_CLE@PIT"/>
    <s v=""/>
    <n v="-6.5"/>
    <n v="30"/>
    <n v="27"/>
    <x v="2"/>
    <x v="0"/>
    <s v="rs"/>
    <s v="CLE"/>
    <s v="PIT"/>
    <s v=""/>
    <x v="1"/>
    <n v="-6"/>
    <s v=""/>
    <m/>
    <m/>
    <s v="PIT"/>
    <n v="3"/>
    <n v="0"/>
    <s v="PIT"/>
    <n v="1"/>
  </r>
  <r>
    <n v="1109"/>
    <n v="544"/>
    <s v="2014_01_CIN@BAL"/>
    <s v=""/>
    <n v="-2"/>
    <n v="16"/>
    <n v="23"/>
    <x v="2"/>
    <x v="0"/>
    <s v="rs"/>
    <s v="CIN"/>
    <s v="CIN"/>
    <s v=""/>
    <x v="0"/>
    <n v="-3"/>
    <s v=""/>
    <m/>
    <m/>
    <s v="BAL"/>
    <n v="8"/>
    <n v="0"/>
    <m/>
    <s v=""/>
  </r>
  <r>
    <n v="1110"/>
    <n v="544"/>
    <s v="2014_01_CIN@BAL"/>
    <s v=""/>
    <n v="-2"/>
    <n v="16"/>
    <n v="23"/>
    <x v="2"/>
    <x v="0"/>
    <s v="rs"/>
    <s v="CIN"/>
    <s v="CIN"/>
    <s v=""/>
    <x v="1"/>
    <n v="-3"/>
    <s v=""/>
    <m/>
    <m/>
    <s v="BAL"/>
    <n v="7"/>
    <n v="0"/>
    <s v="BAL"/>
    <n v="0"/>
  </r>
  <r>
    <n v="1111"/>
    <n v="545"/>
    <s v="2014_01_WAS@HOU"/>
    <s v=""/>
    <n v="-2.5"/>
    <n v="17"/>
    <n v="6"/>
    <x v="2"/>
    <x v="0"/>
    <s v="rs"/>
    <s v="HOU"/>
    <s v="HOU"/>
    <s v=""/>
    <x v="0"/>
    <n v="2.5"/>
    <s v=""/>
    <m/>
    <m/>
    <s v="HOU"/>
    <n v="16"/>
    <n v="1"/>
    <m/>
    <s v=""/>
  </r>
  <r>
    <n v="1112"/>
    <n v="545"/>
    <s v="2014_01_WAS@HOU"/>
    <s v=""/>
    <n v="-2.5"/>
    <n v="17"/>
    <n v="6"/>
    <x v="2"/>
    <x v="0"/>
    <s v="rs"/>
    <s v="HOU"/>
    <s v="HOU"/>
    <s v=""/>
    <x v="1"/>
    <n v="-3"/>
    <s v=""/>
    <m/>
    <m/>
    <s v="WAS"/>
    <n v="10"/>
    <n v="0"/>
    <s v="WAS"/>
    <n v="0"/>
  </r>
  <r>
    <n v="1113"/>
    <n v="546"/>
    <s v="2014_01_SFO@DAL"/>
    <s v=""/>
    <n v="5.5"/>
    <n v="17"/>
    <n v="28"/>
    <x v="2"/>
    <x v="0"/>
    <s v="rs"/>
    <s v="SFO"/>
    <s v="SFO"/>
    <s v=""/>
    <x v="0"/>
    <n v="3"/>
    <s v=""/>
    <m/>
    <m/>
    <s v="Dal"/>
    <n v="5"/>
    <n v="0"/>
    <m/>
    <s v=""/>
  </r>
  <r>
    <n v="1114"/>
    <n v="546"/>
    <s v="2014_01_SFO@DAL"/>
    <s v=""/>
    <n v="5.5"/>
    <n v="17"/>
    <n v="28"/>
    <x v="2"/>
    <x v="0"/>
    <s v="rs"/>
    <s v="SFO"/>
    <s v="SFO"/>
    <s v=""/>
    <x v="1"/>
    <n v="2.5"/>
    <s v=""/>
    <m/>
    <m/>
    <s v="DAL"/>
    <n v="16"/>
    <n v="0"/>
    <s v="DAL"/>
    <n v="0"/>
  </r>
  <r>
    <n v="1115"/>
    <n v="547"/>
    <s v="2014_01_CAR@TBY"/>
    <s v=""/>
    <n v="-1"/>
    <n v="14"/>
    <n v="20"/>
    <x v="2"/>
    <x v="0"/>
    <s v="rs"/>
    <s v="CAR"/>
    <s v="CAR"/>
    <s v=""/>
    <x v="0"/>
    <n v="2.5"/>
    <s v=""/>
    <m/>
    <m/>
    <s v="TBY"/>
    <n v="14"/>
    <n v="0"/>
    <m/>
    <s v=""/>
  </r>
  <r>
    <n v="1116"/>
    <n v="547"/>
    <s v="2014_01_CAR@TBY"/>
    <s v=""/>
    <n v="-1"/>
    <n v="14"/>
    <n v="20"/>
    <x v="2"/>
    <x v="0"/>
    <s v="rs"/>
    <s v="CAR"/>
    <s v="CAR"/>
    <s v=""/>
    <x v="1"/>
    <n v="-3"/>
    <s v=""/>
    <m/>
    <m/>
    <s v="TBY"/>
    <n v="6"/>
    <n v="0"/>
    <s v="TBY"/>
    <n v="0"/>
  </r>
  <r>
    <n v="1117"/>
    <n v="548"/>
    <s v="2014_01_IND@DEN"/>
    <s v=""/>
    <n v="-7"/>
    <n v="31"/>
    <n v="24"/>
    <x v="2"/>
    <x v="0"/>
    <s v="rs"/>
    <s v="na"/>
    <s v="DEN"/>
    <s v=""/>
    <x v="0"/>
    <n v="-7.5"/>
    <s v=""/>
    <m/>
    <m/>
    <s v="DEN"/>
    <n v="1"/>
    <n v="0"/>
    <m/>
    <s v=""/>
  </r>
  <r>
    <n v="1118"/>
    <n v="548"/>
    <s v="2014_01_IND@DEN"/>
    <s v=""/>
    <n v="-7"/>
    <n v="31"/>
    <n v="24"/>
    <x v="2"/>
    <x v="0"/>
    <s v="rs"/>
    <s v="na"/>
    <s v="DEN"/>
    <s v=""/>
    <x v="1"/>
    <n v="-7"/>
    <s v=""/>
    <m/>
    <m/>
    <s v="DEN"/>
    <n v="5"/>
    <n v="0"/>
    <s v="DEN"/>
    <n v="1"/>
  </r>
  <r>
    <n v="1119"/>
    <n v="549"/>
    <s v="2014_01_NYG@DET"/>
    <s v=""/>
    <n v="-4.5"/>
    <n v="35"/>
    <n v="14"/>
    <x v="2"/>
    <x v="0"/>
    <s v="rs"/>
    <s v="DET"/>
    <s v="DET"/>
    <s v=""/>
    <x v="0"/>
    <n v="-5.5"/>
    <s v=""/>
    <m/>
    <m/>
    <s v="DET"/>
    <n v="3"/>
    <n v="1"/>
    <m/>
    <s v=""/>
  </r>
  <r>
    <n v="1120"/>
    <n v="549"/>
    <s v="2014_01_NYG@DET"/>
    <s v=""/>
    <n v="-4.5"/>
    <n v="35"/>
    <n v="14"/>
    <x v="2"/>
    <x v="0"/>
    <s v="rs"/>
    <s v="DET"/>
    <s v="DET"/>
    <s v=""/>
    <x v="1"/>
    <n v="-3.5"/>
    <s v=""/>
    <m/>
    <m/>
    <s v="NYG"/>
    <n v="14"/>
    <n v="0"/>
    <s v="DET"/>
    <n v="1"/>
  </r>
  <r>
    <n v="1121"/>
    <n v="550"/>
    <s v="2014_01_SD@ARI"/>
    <s v=""/>
    <n v="-3"/>
    <n v="18"/>
    <n v="17"/>
    <x v="2"/>
    <x v="0"/>
    <s v="rs"/>
    <s v="SD"/>
    <s v="ARI"/>
    <s v=""/>
    <x v="0"/>
    <n v="-3.5"/>
    <s v=""/>
    <m/>
    <m/>
    <s v="SD"/>
    <n v="13"/>
    <n v="1"/>
    <m/>
    <s v=""/>
  </r>
  <r>
    <n v="1122"/>
    <n v="550"/>
    <s v="2014_01_SD@ARI"/>
    <s v=""/>
    <n v="-3"/>
    <n v="18"/>
    <n v="17"/>
    <x v="2"/>
    <x v="0"/>
    <s v="rs"/>
    <s v="SD"/>
    <s v="ARI"/>
    <s v=""/>
    <x v="1"/>
    <n v="-3"/>
    <s v=""/>
    <m/>
    <m/>
    <s v="SD"/>
    <n v="15"/>
    <n v="1"/>
    <s v="SD"/>
    <n v="0"/>
  </r>
  <r>
    <n v="1123"/>
    <n v="551"/>
    <s v="2014_02_PIT@BAL"/>
    <s v=""/>
    <n v="-2.5"/>
    <n v="26"/>
    <n v="6"/>
    <x v="2"/>
    <x v="1"/>
    <s v="rs"/>
    <s v="BAL"/>
    <s v="BAL"/>
    <s v=""/>
    <x v="0"/>
    <n v="-3"/>
    <s v=""/>
    <m/>
    <m/>
    <s v="BAL"/>
    <n v="15"/>
    <n v="1"/>
    <m/>
    <s v=""/>
  </r>
  <r>
    <n v="1124"/>
    <n v="551"/>
    <s v="2014_02_PIT@BAL"/>
    <s v=""/>
    <n v="-2.5"/>
    <n v="26"/>
    <n v="6"/>
    <x v="2"/>
    <x v="1"/>
    <s v="rs"/>
    <s v="BAL"/>
    <s v="BAL"/>
    <s v=""/>
    <x v="1"/>
    <n v="-2.5"/>
    <s v=""/>
    <m/>
    <m/>
    <s v="PIT"/>
    <n v="6"/>
    <n v="0"/>
    <s v="PIT"/>
    <n v="0"/>
  </r>
  <r>
    <n v="1125"/>
    <n v="552"/>
    <s v="2014_02_MIA@BUF"/>
    <s v=""/>
    <n v="0"/>
    <n v="29"/>
    <n v="10"/>
    <x v="2"/>
    <x v="1"/>
    <s v="rs"/>
    <s v="BUF"/>
    <s v="BUF"/>
    <s v=""/>
    <x v="0"/>
    <n v="3"/>
    <s v=""/>
    <m/>
    <m/>
    <s v="MIA"/>
    <n v="3"/>
    <n v="0"/>
    <m/>
    <s v=""/>
  </r>
  <r>
    <n v="1126"/>
    <n v="552"/>
    <s v="2014_02_MIA@BUF"/>
    <s v=""/>
    <n v="0"/>
    <n v="29"/>
    <n v="10"/>
    <x v="2"/>
    <x v="1"/>
    <s v="rs"/>
    <s v="BUF"/>
    <s v="BUF"/>
    <s v=""/>
    <x v="1"/>
    <n v="2.5"/>
    <s v=""/>
    <m/>
    <m/>
    <s v="BUF"/>
    <n v="7"/>
    <n v="1"/>
    <s v="BUF"/>
    <n v="1"/>
  </r>
  <r>
    <n v="1127"/>
    <n v="553"/>
    <s v="2014_02_ATL@CIN"/>
    <s v=""/>
    <n v="-5"/>
    <n v="24"/>
    <n v="10"/>
    <x v="2"/>
    <x v="1"/>
    <s v="rs"/>
    <s v="CIN"/>
    <s v="CIN"/>
    <s v=""/>
    <x v="0"/>
    <n v="-3"/>
    <s v=""/>
    <m/>
    <m/>
    <s v="ATL"/>
    <n v="11"/>
    <n v="0"/>
    <m/>
    <s v=""/>
  </r>
  <r>
    <n v="1128"/>
    <n v="553"/>
    <s v="2014_02_ATL@CIN"/>
    <s v=""/>
    <n v="-5"/>
    <n v="24"/>
    <n v="10"/>
    <x v="2"/>
    <x v="1"/>
    <s v="rs"/>
    <s v="CIN"/>
    <s v="CIN"/>
    <s v=""/>
    <x v="1"/>
    <n v="-3"/>
    <s v=""/>
    <m/>
    <m/>
    <s v="CIN"/>
    <n v="4"/>
    <n v="1"/>
    <s v="CIN"/>
    <n v="1"/>
  </r>
  <r>
    <n v="1129"/>
    <n v="554"/>
    <s v="2014_02_NOR@CLE"/>
    <s v=""/>
    <n v="6"/>
    <n v="26"/>
    <n v="24"/>
    <x v="2"/>
    <x v="1"/>
    <s v="rs"/>
    <s v="CLE"/>
    <s v="CLE"/>
    <s v=""/>
    <x v="0"/>
    <n v="7.5"/>
    <s v=""/>
    <m/>
    <m/>
    <s v="NOR"/>
    <n v="6"/>
    <n v="0"/>
    <m/>
    <s v=""/>
  </r>
  <r>
    <n v="1130"/>
    <n v="554"/>
    <s v="2014_02_NOR@CLE"/>
    <s v=""/>
    <n v="6"/>
    <n v="26"/>
    <n v="24"/>
    <x v="2"/>
    <x v="1"/>
    <s v="rs"/>
    <s v="CLE"/>
    <s v="CLE"/>
    <s v=""/>
    <x v="1"/>
    <n v="8"/>
    <s v=""/>
    <m/>
    <m/>
    <s v="CLE"/>
    <n v="16"/>
    <n v="1"/>
    <s v="NOR"/>
    <n v="0"/>
  </r>
  <r>
    <n v="1131"/>
    <n v="555"/>
    <s v="2014_02_DAL@TEN"/>
    <s v=""/>
    <n v="-4"/>
    <n v="10"/>
    <n v="26"/>
    <x v="2"/>
    <x v="1"/>
    <s v="rs"/>
    <s v="DAL"/>
    <s v="DAL"/>
    <s v=""/>
    <x v="0"/>
    <n v="1"/>
    <s v=""/>
    <m/>
    <m/>
    <s v="DAL"/>
    <n v="12"/>
    <n v="1"/>
    <m/>
    <s v=""/>
  </r>
  <r>
    <n v="1132"/>
    <n v="555"/>
    <s v="2014_02_DAL@TEN"/>
    <s v=""/>
    <n v="-4"/>
    <n v="10"/>
    <n v="26"/>
    <x v="2"/>
    <x v="1"/>
    <s v="rs"/>
    <s v="DAL"/>
    <s v="DAL"/>
    <s v=""/>
    <x v="1"/>
    <n v="-3"/>
    <s v=""/>
    <m/>
    <m/>
    <s v="TEN"/>
    <n v="3"/>
    <n v="0"/>
    <s v="TEN"/>
    <n v="0"/>
  </r>
  <r>
    <n v="1133"/>
    <n v="556"/>
    <s v="2014_02_NWE@MIN"/>
    <s v=""/>
    <n v="3"/>
    <n v="7"/>
    <n v="30"/>
    <x v="2"/>
    <x v="1"/>
    <s v="rs"/>
    <s v="NWE"/>
    <s v="NWE"/>
    <s v=""/>
    <x v="0"/>
    <n v="6"/>
    <s v=""/>
    <m/>
    <m/>
    <s v="NWE"/>
    <n v="8"/>
    <n v="1"/>
    <m/>
    <s v=""/>
  </r>
  <r>
    <n v="1134"/>
    <n v="556"/>
    <s v="2014_02_NWE@MIN"/>
    <s v=""/>
    <n v="3"/>
    <n v="7"/>
    <n v="30"/>
    <x v="2"/>
    <x v="1"/>
    <s v="rs"/>
    <s v="NWE"/>
    <s v="NWE"/>
    <s v=""/>
    <x v="1"/>
    <n v="3"/>
    <s v=""/>
    <m/>
    <m/>
    <s v="MIN"/>
    <n v="15"/>
    <n v="0"/>
    <s v="MIN"/>
    <n v="0"/>
  </r>
  <r>
    <n v="1135"/>
    <n v="557"/>
    <s v="2014_02_ARI@NYG"/>
    <s v=""/>
    <n v="-2"/>
    <n v="14"/>
    <n v="25"/>
    <x v="2"/>
    <x v="1"/>
    <s v="rs"/>
    <s v="ARI"/>
    <s v="ARI"/>
    <s v=""/>
    <x v="0"/>
    <n v="6"/>
    <s v=""/>
    <m/>
    <m/>
    <s v="NYG"/>
    <n v="10"/>
    <n v="0"/>
    <m/>
    <s v=""/>
  </r>
  <r>
    <n v="1136"/>
    <n v="557"/>
    <s v="2014_02_ARI@NYG"/>
    <s v=""/>
    <n v="-2"/>
    <n v="14"/>
    <n v="25"/>
    <x v="2"/>
    <x v="1"/>
    <s v="rs"/>
    <s v="ARI"/>
    <s v="ARI"/>
    <s v=""/>
    <x v="1"/>
    <n v="1"/>
    <s v=""/>
    <m/>
    <m/>
    <s v="NYG"/>
    <n v="10"/>
    <n v="0"/>
    <s v="NYG"/>
    <n v="0"/>
  </r>
  <r>
    <n v="1137"/>
    <n v="558"/>
    <s v="2014_02_JAX@WAS"/>
    <s v=""/>
    <n v="-6"/>
    <n v="41"/>
    <n v="10"/>
    <x v="2"/>
    <x v="1"/>
    <s v="rs"/>
    <s v="WAS"/>
    <s v="WAS"/>
    <s v=""/>
    <x v="0"/>
    <n v="-4"/>
    <s v=""/>
    <m/>
    <m/>
    <s v="JAX"/>
    <n v="9"/>
    <n v="0"/>
    <m/>
    <s v=""/>
  </r>
  <r>
    <n v="1138"/>
    <n v="558"/>
    <s v="2014_02_JAX@WAS"/>
    <s v=""/>
    <n v="-6"/>
    <n v="41"/>
    <n v="10"/>
    <x v="2"/>
    <x v="1"/>
    <s v="rs"/>
    <s v="WAS"/>
    <s v="WAS"/>
    <s v=""/>
    <x v="1"/>
    <n v="-6"/>
    <s v=""/>
    <m/>
    <m/>
    <s v="JAX"/>
    <n v="11"/>
    <n v="0"/>
    <s v="JAX"/>
    <n v="0"/>
  </r>
  <r>
    <n v="1139"/>
    <n v="559"/>
    <s v="2014_02_DET@CAR"/>
    <s v=""/>
    <n v="-3"/>
    <n v="24"/>
    <n v="7"/>
    <x v="2"/>
    <x v="1"/>
    <s v="rs"/>
    <s v="CAR"/>
    <s v="CAR"/>
    <s v=""/>
    <x v="0"/>
    <n v="-3"/>
    <s v=""/>
    <m/>
    <m/>
    <s v="CAR"/>
    <n v="2"/>
    <n v="1"/>
    <m/>
    <s v=""/>
  </r>
  <r>
    <n v="1140"/>
    <n v="559"/>
    <s v="2014_02_DET@CAR"/>
    <s v=""/>
    <n v="-3"/>
    <n v="24"/>
    <n v="7"/>
    <x v="2"/>
    <x v="1"/>
    <s v="rs"/>
    <s v="CAR"/>
    <s v="CAR"/>
    <s v=""/>
    <x v="1"/>
    <n v="-3"/>
    <s v=""/>
    <m/>
    <m/>
    <s v="CAR"/>
    <n v="13"/>
    <n v="1"/>
    <s v="CAR"/>
    <n v="1"/>
  </r>
  <r>
    <n v="1141"/>
    <n v="560"/>
    <s v="2014_02_SEA@SD"/>
    <s v=""/>
    <n v="5.5"/>
    <n v="30"/>
    <n v="21"/>
    <x v="2"/>
    <x v="1"/>
    <s v="rs"/>
    <s v="SD"/>
    <s v="SD"/>
    <s v=""/>
    <x v="0"/>
    <n v="6"/>
    <s v=""/>
    <m/>
    <m/>
    <s v="SEA"/>
    <n v="7"/>
    <n v="0"/>
    <m/>
    <s v=""/>
  </r>
  <r>
    <n v="1142"/>
    <n v="560"/>
    <s v="2014_02_SEA@SD"/>
    <s v=""/>
    <n v="5.5"/>
    <n v="30"/>
    <n v="21"/>
    <x v="2"/>
    <x v="1"/>
    <s v="rs"/>
    <s v="SD"/>
    <s v="SD"/>
    <s v=""/>
    <x v="1"/>
    <n v="4.5"/>
    <s v=""/>
    <m/>
    <m/>
    <s v="SEA"/>
    <n v="12"/>
    <n v="0"/>
    <s v="SEA"/>
    <n v="0"/>
  </r>
  <r>
    <n v="1143"/>
    <n v="561"/>
    <s v="2014_02_STL@TBY"/>
    <s v=""/>
    <n v="-5"/>
    <n v="17"/>
    <n v="19"/>
    <x v="2"/>
    <x v="1"/>
    <s v="rs"/>
    <s v="STL"/>
    <s v="STL"/>
    <s v=""/>
    <x v="0"/>
    <n v="-5.5"/>
    <s v=""/>
    <m/>
    <m/>
    <s v="TBY"/>
    <n v="1"/>
    <n v="0"/>
    <m/>
    <s v=""/>
  </r>
  <r>
    <n v="1144"/>
    <n v="561"/>
    <s v="2014_02_STL@TBY"/>
    <s v=""/>
    <n v="-5"/>
    <n v="17"/>
    <n v="19"/>
    <x v="2"/>
    <x v="1"/>
    <s v="rs"/>
    <s v="STL"/>
    <s v="STL"/>
    <s v=""/>
    <x v="1"/>
    <n v="-4.5"/>
    <s v=""/>
    <m/>
    <m/>
    <s v="STL"/>
    <n v="1"/>
    <n v="1"/>
    <s v="TBY"/>
    <n v="0"/>
  </r>
  <r>
    <n v="1145"/>
    <n v="562"/>
    <s v="2014_02_KCY@DEN"/>
    <s v=""/>
    <n v="-13"/>
    <n v="24"/>
    <n v="17"/>
    <x v="2"/>
    <x v="1"/>
    <s v="rs"/>
    <s v="KCY"/>
    <s v="DEN"/>
    <s v=""/>
    <x v="0"/>
    <n v="-10.5"/>
    <s v=""/>
    <m/>
    <m/>
    <s v="DEN"/>
    <n v="14"/>
    <n v="0"/>
    <m/>
    <s v=""/>
  </r>
  <r>
    <n v="1146"/>
    <n v="562"/>
    <s v="2014_02_KCY@DEN"/>
    <s v=""/>
    <n v="-13"/>
    <n v="24"/>
    <n v="17"/>
    <x v="2"/>
    <x v="1"/>
    <s v="rs"/>
    <s v="KCY"/>
    <s v="DEN"/>
    <s v=""/>
    <x v="1"/>
    <n v="-9"/>
    <s v=""/>
    <m/>
    <m/>
    <s v="DEN"/>
    <n v="2"/>
    <n v="0"/>
    <s v="DEN"/>
    <n v="1"/>
  </r>
  <r>
    <n v="1147"/>
    <n v="563"/>
    <s v="2014_02_NYJ@GBY"/>
    <s v=""/>
    <n v="-8"/>
    <n v="31"/>
    <n v="24"/>
    <x v="2"/>
    <x v="1"/>
    <s v="rs"/>
    <s v="NYJ"/>
    <s v="GBY"/>
    <s v=""/>
    <x v="0"/>
    <n v="-7.5"/>
    <s v=""/>
    <m/>
    <m/>
    <s v="NYJ"/>
    <n v="4"/>
    <n v="1"/>
    <m/>
    <s v=""/>
  </r>
  <r>
    <n v="1148"/>
    <n v="563"/>
    <s v="2014_02_NYJ@GBY"/>
    <s v=""/>
    <n v="-8"/>
    <n v="31"/>
    <n v="24"/>
    <x v="2"/>
    <x v="1"/>
    <s v="rs"/>
    <s v="NYJ"/>
    <s v="GBY"/>
    <s v=""/>
    <x v="1"/>
    <n v="-8"/>
    <s v=""/>
    <m/>
    <m/>
    <s v="NYJ"/>
    <n v="8"/>
    <n v="1"/>
    <s v="GBY"/>
    <n v="1"/>
  </r>
  <r>
    <n v="1149"/>
    <n v="564"/>
    <s v="2014_02_HOU@OAK"/>
    <s v=""/>
    <n v="3"/>
    <n v="14"/>
    <n v="30"/>
    <x v="2"/>
    <x v="1"/>
    <s v="rs"/>
    <s v="HOU"/>
    <s v="HOU"/>
    <s v=""/>
    <x v="0"/>
    <n v="3"/>
    <s v=""/>
    <m/>
    <m/>
    <s v="HOU"/>
    <n v="5"/>
    <n v="1"/>
    <m/>
    <s v=""/>
  </r>
  <r>
    <n v="1150"/>
    <n v="564"/>
    <s v="2014_02_HOU@OAK"/>
    <s v=""/>
    <n v="3"/>
    <n v="14"/>
    <n v="30"/>
    <x v="2"/>
    <x v="1"/>
    <s v="rs"/>
    <s v="HOU"/>
    <s v="HOU"/>
    <s v=""/>
    <x v="1"/>
    <n v="2.5"/>
    <s v=""/>
    <m/>
    <m/>
    <s v="HOU"/>
    <n v="5"/>
    <n v="1"/>
    <s v="HOU"/>
    <n v="1"/>
  </r>
  <r>
    <n v="1151"/>
    <n v="565"/>
    <s v="2014_02_CHI@SFO"/>
    <s v=""/>
    <n v="-7"/>
    <n v="20"/>
    <n v="28"/>
    <x v="2"/>
    <x v="1"/>
    <s v="rs"/>
    <s v="CHI"/>
    <s v="CHI"/>
    <s v=""/>
    <x v="0"/>
    <n v="-7"/>
    <s v=""/>
    <m/>
    <m/>
    <s v="CHI"/>
    <n v="13"/>
    <n v="1"/>
    <m/>
    <s v=""/>
  </r>
  <r>
    <n v="1152"/>
    <n v="565"/>
    <s v="2014_02_CHI@SFO"/>
    <s v=""/>
    <n v="-7"/>
    <n v="20"/>
    <n v="28"/>
    <x v="2"/>
    <x v="1"/>
    <s v="rs"/>
    <s v="CHI"/>
    <s v="CHI"/>
    <s v=""/>
    <x v="1"/>
    <n v="-5.5"/>
    <s v=""/>
    <m/>
    <m/>
    <s v="SFO"/>
    <n v="9"/>
    <n v="0"/>
    <s v="SFO"/>
    <n v="0"/>
  </r>
  <r>
    <n v="1153"/>
    <n v="566"/>
    <s v="2014_02_PHI@IND"/>
    <s v=""/>
    <n v="-3"/>
    <n v="27"/>
    <n v="30"/>
    <x v="2"/>
    <x v="1"/>
    <s v="rs"/>
    <s v="PHI"/>
    <s v="PHI"/>
    <s v=""/>
    <x v="0"/>
    <n v="-3"/>
    <s v=""/>
    <m/>
    <m/>
    <s v="PHI"/>
    <n v="16"/>
    <n v="1"/>
    <m/>
    <s v=""/>
  </r>
  <r>
    <n v="1154"/>
    <n v="566"/>
    <s v="2014_02_PHI@IND"/>
    <s v=""/>
    <n v="-3"/>
    <n v="27"/>
    <n v="30"/>
    <x v="2"/>
    <x v="1"/>
    <s v="rs"/>
    <s v="PHI"/>
    <s v="PHI"/>
    <s v=""/>
    <x v="1"/>
    <n v="-2"/>
    <s v=""/>
    <m/>
    <m/>
    <s v="PHI"/>
    <n v="14"/>
    <n v="1"/>
    <s v="IND"/>
    <n v="0"/>
  </r>
  <r>
    <n v="1155"/>
    <n v="567"/>
    <s v="2014_03_TBY@ATL"/>
    <s v=""/>
    <n v="-6.5"/>
    <n v="56"/>
    <n v="14"/>
    <x v="2"/>
    <x v="2"/>
    <s v="rs"/>
    <s v="ATL"/>
    <s v="ATL"/>
    <s v=""/>
    <x v="0"/>
    <n v="-8"/>
    <s v=""/>
    <m/>
    <m/>
    <s v="ATL"/>
    <n v="7"/>
    <n v="1"/>
    <m/>
    <s v=""/>
  </r>
  <r>
    <n v="1156"/>
    <n v="567"/>
    <s v="2014_03_TBY@ATL"/>
    <s v=""/>
    <n v="-6.5"/>
    <n v="56"/>
    <n v="14"/>
    <x v="2"/>
    <x v="2"/>
    <s v="rs"/>
    <s v="ATL"/>
    <s v="ATL"/>
    <s v=""/>
    <x v="1"/>
    <n v="-7"/>
    <s v=""/>
    <m/>
    <m/>
    <s v="TBY"/>
    <n v="14"/>
    <n v="0"/>
    <s v="ATL"/>
    <n v="1"/>
  </r>
  <r>
    <n v="1157"/>
    <n v="568"/>
    <s v="2014_03_SD@BUF"/>
    <s v=""/>
    <n v="-2"/>
    <n v="10"/>
    <n v="22"/>
    <x v="2"/>
    <x v="2"/>
    <s v="rs"/>
    <s v="SD"/>
    <s v="SD"/>
    <s v=""/>
    <x v="0"/>
    <n v="1"/>
    <s v=""/>
    <m/>
    <m/>
    <s v="SD"/>
    <n v="15"/>
    <n v="1"/>
    <m/>
    <s v=""/>
  </r>
  <r>
    <n v="1158"/>
    <n v="568"/>
    <s v="2014_03_SD@BUF"/>
    <s v=""/>
    <n v="-2"/>
    <n v="10"/>
    <n v="22"/>
    <x v="2"/>
    <x v="2"/>
    <s v="rs"/>
    <s v="SD"/>
    <s v="SD"/>
    <s v=""/>
    <x v="1"/>
    <n v="-3"/>
    <s v=""/>
    <m/>
    <m/>
    <s v="BUF"/>
    <n v="2"/>
    <n v="0"/>
    <s v="BUF"/>
    <n v="0"/>
  </r>
  <r>
    <n v="1159"/>
    <n v="569"/>
    <s v="2014_03_TEN@CIN"/>
    <s v=""/>
    <n v="-7"/>
    <n v="33"/>
    <n v="7"/>
    <x v="2"/>
    <x v="2"/>
    <s v="rs"/>
    <s v="CIN"/>
    <s v="CIN"/>
    <s v=""/>
    <x v="0"/>
    <n v="-8"/>
    <s v=""/>
    <m/>
    <m/>
    <s v="TEN"/>
    <n v="16"/>
    <n v="0"/>
    <m/>
    <s v=""/>
  </r>
  <r>
    <n v="1160"/>
    <n v="569"/>
    <s v="2014_03_TEN@CIN"/>
    <s v=""/>
    <n v="-7"/>
    <n v="33"/>
    <n v="7"/>
    <x v="2"/>
    <x v="2"/>
    <s v="rs"/>
    <s v="CIN"/>
    <s v="CIN"/>
    <s v=""/>
    <x v="1"/>
    <n v="-7"/>
    <s v=""/>
    <m/>
    <m/>
    <s v="CIN"/>
    <n v="4"/>
    <n v="1"/>
    <s v="CIN"/>
    <n v="1"/>
  </r>
  <r>
    <n v="1161"/>
    <n v="570"/>
    <s v="2014_03_BAL@CLE"/>
    <s v=""/>
    <n v="0"/>
    <n v="21"/>
    <n v="23"/>
    <x v="2"/>
    <x v="2"/>
    <s v="rs"/>
    <s v="BAL"/>
    <s v="BAL"/>
    <s v=""/>
    <x v="0"/>
    <n v="1.5"/>
    <s v=""/>
    <m/>
    <m/>
    <s v="BAL"/>
    <n v="2"/>
    <n v="1"/>
    <m/>
    <s v=""/>
  </r>
  <r>
    <n v="1162"/>
    <n v="570"/>
    <s v="2014_03_BAL@CLE"/>
    <s v=""/>
    <n v="0"/>
    <n v="21"/>
    <n v="23"/>
    <x v="2"/>
    <x v="2"/>
    <s v="rs"/>
    <s v="BAL"/>
    <s v="BAL"/>
    <s v=""/>
    <x v="1"/>
    <n v="-3"/>
    <s v=""/>
    <m/>
    <m/>
    <s v="CLE"/>
    <n v="15"/>
    <n v="0"/>
    <s v="CLE"/>
    <n v="0"/>
  </r>
  <r>
    <n v="1163"/>
    <n v="571"/>
    <s v="2014_03_GBY@DET"/>
    <s v=""/>
    <n v="-1"/>
    <n v="19"/>
    <n v="7"/>
    <x v="2"/>
    <x v="2"/>
    <s v="rs"/>
    <s v="DET"/>
    <s v="DET"/>
    <s v=""/>
    <x v="0"/>
    <n v="3.5"/>
    <s v=""/>
    <m/>
    <m/>
    <s v="GBY"/>
    <n v="9"/>
    <n v="0"/>
    <m/>
    <s v=""/>
  </r>
  <r>
    <n v="1164"/>
    <n v="571"/>
    <s v="2014_03_GBY@DET"/>
    <s v=""/>
    <n v="-1"/>
    <n v="19"/>
    <n v="7"/>
    <x v="2"/>
    <x v="2"/>
    <s v="rs"/>
    <s v="DET"/>
    <s v="DET"/>
    <s v=""/>
    <x v="1"/>
    <n v="1"/>
    <s v=""/>
    <m/>
    <m/>
    <s v="DET"/>
    <n v="7"/>
    <n v="1"/>
    <s v="DET"/>
    <n v="1"/>
  </r>
  <r>
    <n v="1165"/>
    <n v="572"/>
    <s v="2014_03_DAL@STL"/>
    <s v=""/>
    <n v="1.5"/>
    <n v="31"/>
    <n v="34"/>
    <x v="2"/>
    <x v="2"/>
    <s v="rs"/>
    <s v="DAL"/>
    <s v="DAL"/>
    <s v=""/>
    <x v="0"/>
    <n v="3"/>
    <s v=""/>
    <m/>
    <m/>
    <s v="DAL"/>
    <n v="4"/>
    <n v="1"/>
    <m/>
    <s v=""/>
  </r>
  <r>
    <n v="1166"/>
    <n v="572"/>
    <s v="2014_03_DAL@STL"/>
    <s v=""/>
    <n v="1.5"/>
    <n v="31"/>
    <n v="34"/>
    <x v="2"/>
    <x v="2"/>
    <s v="rs"/>
    <s v="DAL"/>
    <s v="DAL"/>
    <s v=""/>
    <x v="1"/>
    <n v="2"/>
    <s v=""/>
    <m/>
    <m/>
    <s v="STL"/>
    <n v="8"/>
    <n v="0"/>
    <s v="STL"/>
    <n v="0"/>
  </r>
  <r>
    <n v="1167"/>
    <n v="573"/>
    <s v="2014_03_OAK@NWE"/>
    <s v=""/>
    <n v="-14.5"/>
    <n v="16"/>
    <n v="9"/>
    <x v="2"/>
    <x v="2"/>
    <s v="rs"/>
    <s v="OAK"/>
    <s v="NWE"/>
    <s v=""/>
    <x v="0"/>
    <n v="-14.5"/>
    <s v=""/>
    <m/>
    <m/>
    <s v="NWE"/>
    <n v="14"/>
    <n v="0"/>
    <m/>
    <s v=""/>
  </r>
  <r>
    <n v="1168"/>
    <n v="573"/>
    <s v="2014_03_OAK@NWE"/>
    <s v=""/>
    <n v="-14.5"/>
    <n v="16"/>
    <n v="9"/>
    <x v="2"/>
    <x v="2"/>
    <s v="rs"/>
    <s v="OAK"/>
    <s v="NWE"/>
    <s v=""/>
    <x v="1"/>
    <n v="-13"/>
    <s v=""/>
    <m/>
    <m/>
    <s v="NWE"/>
    <n v="11"/>
    <n v="0"/>
    <s v="NWE"/>
    <n v="1"/>
  </r>
  <r>
    <n v="1169"/>
    <n v="574"/>
    <s v="2014_03_MIN@NOR"/>
    <s v=""/>
    <n v="-9.5"/>
    <n v="20"/>
    <n v="9"/>
    <x v="2"/>
    <x v="2"/>
    <s v="rs"/>
    <s v="NOR"/>
    <s v="NOR"/>
    <s v=""/>
    <x v="0"/>
    <n v="-7.5"/>
    <s v=""/>
    <m/>
    <m/>
    <s v="MIN"/>
    <n v="13"/>
    <n v="0"/>
    <m/>
    <s v=""/>
  </r>
  <r>
    <n v="1170"/>
    <n v="574"/>
    <s v="2014_03_MIN@NOR"/>
    <s v=""/>
    <n v="-9.5"/>
    <n v="20"/>
    <n v="9"/>
    <x v="2"/>
    <x v="2"/>
    <s v="rs"/>
    <s v="NOR"/>
    <s v="NOR"/>
    <s v=""/>
    <x v="1"/>
    <n v="-7"/>
    <s v=""/>
    <m/>
    <m/>
    <s v="NOR"/>
    <n v="9"/>
    <n v="1"/>
    <s v="NOR"/>
    <n v="1"/>
  </r>
  <r>
    <n v="1171"/>
    <n v="575"/>
    <s v="2014_03_HOU@NYG"/>
    <s v=""/>
    <n v="2.5"/>
    <n v="30"/>
    <n v="17"/>
    <x v="2"/>
    <x v="2"/>
    <s v="rs"/>
    <s v="NYG"/>
    <s v="NYG"/>
    <s v=""/>
    <x v="0"/>
    <n v="3"/>
    <s v=""/>
    <m/>
    <m/>
    <s v="NYG"/>
    <n v="8"/>
    <n v="1"/>
    <m/>
    <s v=""/>
  </r>
  <r>
    <n v="1172"/>
    <n v="575"/>
    <s v="2014_03_HOU@NYG"/>
    <s v=""/>
    <n v="2.5"/>
    <n v="30"/>
    <n v="17"/>
    <x v="2"/>
    <x v="2"/>
    <s v="rs"/>
    <s v="NYG"/>
    <s v="NYG"/>
    <s v=""/>
    <x v="1"/>
    <n v="3"/>
    <s v=""/>
    <m/>
    <m/>
    <s v="NYG"/>
    <n v="16"/>
    <n v="1"/>
    <s v="HOU"/>
    <n v="0"/>
  </r>
  <r>
    <n v="1173"/>
    <n v="576"/>
    <s v="2014_03_WAS@PHI"/>
    <s v=""/>
    <n v="-7"/>
    <n v="37"/>
    <n v="34"/>
    <x v="2"/>
    <x v="2"/>
    <s v="rs"/>
    <s v="WAS"/>
    <s v="PHI"/>
    <s v=""/>
    <x v="0"/>
    <n v="-6"/>
    <s v=""/>
    <m/>
    <m/>
    <s v="WAS"/>
    <n v="3"/>
    <n v="1"/>
    <m/>
    <s v=""/>
  </r>
  <r>
    <n v="1174"/>
    <n v="576"/>
    <s v="2014_03_WAS@PHI"/>
    <s v=""/>
    <n v="-7"/>
    <n v="37"/>
    <n v="34"/>
    <x v="2"/>
    <x v="2"/>
    <s v="rs"/>
    <s v="WAS"/>
    <s v="PHI"/>
    <s v=""/>
    <x v="1"/>
    <n v="-5.5"/>
    <s v=""/>
    <m/>
    <m/>
    <s v="WAS"/>
    <n v="10"/>
    <n v="1"/>
    <s v="WAS"/>
    <n v="0"/>
  </r>
  <r>
    <n v="1175"/>
    <n v="577"/>
    <s v="2014_03_IND@JAX"/>
    <s v=""/>
    <n v="6.5"/>
    <n v="17"/>
    <n v="44"/>
    <x v="2"/>
    <x v="2"/>
    <s v="rs"/>
    <s v="IND"/>
    <s v="IND"/>
    <s v=""/>
    <x v="0"/>
    <n v="4"/>
    <s v=""/>
    <m/>
    <m/>
    <s v="JAX"/>
    <n v="11"/>
    <n v="0"/>
    <m/>
    <s v=""/>
  </r>
  <r>
    <n v="1176"/>
    <n v="577"/>
    <s v="2014_03_IND@JAX"/>
    <s v=""/>
    <n v="6.5"/>
    <n v="17"/>
    <n v="44"/>
    <x v="2"/>
    <x v="2"/>
    <s v="rs"/>
    <s v="IND"/>
    <s v="IND"/>
    <s v=""/>
    <x v="1"/>
    <n v="5"/>
    <s v=""/>
    <m/>
    <m/>
    <s v="JAX"/>
    <n v="13"/>
    <n v="0"/>
    <s v="IND"/>
    <n v="1"/>
  </r>
  <r>
    <n v="1177"/>
    <n v="578"/>
    <s v="2014_03_SFO@ARI"/>
    <s v=""/>
    <n v="2.5"/>
    <n v="23"/>
    <n v="14"/>
    <x v="2"/>
    <x v="2"/>
    <s v="rs"/>
    <s v="ARI"/>
    <s v="ARI"/>
    <s v=""/>
    <x v="0"/>
    <n v="-3"/>
    <s v=""/>
    <m/>
    <m/>
    <s v="SFO"/>
    <n v="5"/>
    <n v="0"/>
    <m/>
    <s v=""/>
  </r>
  <r>
    <n v="1178"/>
    <n v="578"/>
    <s v="2014_03_SFO@ARI"/>
    <s v=""/>
    <n v="2.5"/>
    <n v="23"/>
    <n v="14"/>
    <x v="2"/>
    <x v="2"/>
    <s v="rs"/>
    <s v="ARI"/>
    <s v="ARI"/>
    <s v=""/>
    <x v="1"/>
    <n v="-2.5"/>
    <s v=""/>
    <m/>
    <m/>
    <s v="SFO"/>
    <n v="5"/>
    <n v="0"/>
    <s v="SFO"/>
    <n v="0"/>
  </r>
  <r>
    <n v="1179"/>
    <n v="579"/>
    <s v="2014_03_KCY@MIA"/>
    <s v=""/>
    <n v="-4.5"/>
    <n v="15"/>
    <n v="34"/>
    <x v="2"/>
    <x v="2"/>
    <s v="rs"/>
    <s v="KCY"/>
    <s v="KCY"/>
    <s v=""/>
    <x v="0"/>
    <n v="-7"/>
    <s v=""/>
    <m/>
    <m/>
    <s v="MIA"/>
    <n v="1"/>
    <n v="0"/>
    <m/>
    <s v=""/>
  </r>
  <r>
    <n v="1180"/>
    <n v="579"/>
    <s v="2014_03_KCY@MIA"/>
    <s v=""/>
    <n v="-4.5"/>
    <n v="15"/>
    <n v="34"/>
    <x v="2"/>
    <x v="2"/>
    <s v="rs"/>
    <s v="KCY"/>
    <s v="KCY"/>
    <s v=""/>
    <x v="1"/>
    <n v="-4.5"/>
    <s v=""/>
    <m/>
    <m/>
    <s v="KCY"/>
    <n v="3"/>
    <n v="1"/>
    <s v="KCY"/>
    <n v="1"/>
  </r>
  <r>
    <n v="1181"/>
    <n v="580"/>
    <s v="2014_03_DEN@SEA"/>
    <s v=""/>
    <n v="-4.5"/>
    <n v="26"/>
    <n v="20"/>
    <x v="2"/>
    <x v="2"/>
    <s v="rs"/>
    <s v="SEA"/>
    <s v="SEA"/>
    <s v=""/>
    <x v="0"/>
    <n v="-4"/>
    <s v=""/>
    <m/>
    <m/>
    <s v="SEA"/>
    <n v="10"/>
    <n v="1"/>
    <m/>
    <s v=""/>
  </r>
  <r>
    <n v="1182"/>
    <n v="580"/>
    <s v="2014_03_DEN@SEA"/>
    <s v=""/>
    <n v="-4.5"/>
    <n v="26"/>
    <n v="20"/>
    <x v="2"/>
    <x v="2"/>
    <s v="rs"/>
    <s v="SEA"/>
    <s v="SEA"/>
    <s v=""/>
    <x v="1"/>
    <n v="-6"/>
    <s v=""/>
    <m/>
    <m/>
    <s v="SEA"/>
    <n v="6"/>
    <n v="1"/>
    <s v="SEA"/>
    <n v="1"/>
  </r>
  <r>
    <n v="1183"/>
    <n v="581"/>
    <s v="2014_03_PIT@CAR"/>
    <s v=""/>
    <n v="-3.5"/>
    <n v="19"/>
    <n v="37"/>
    <x v="2"/>
    <x v="2"/>
    <s v="rs"/>
    <s v="PIT"/>
    <s v="PIT"/>
    <s v=""/>
    <x v="0"/>
    <n v="-6"/>
    <s v=""/>
    <m/>
    <m/>
    <s v="CAR"/>
    <n v="6"/>
    <n v="0"/>
    <m/>
    <s v=""/>
  </r>
  <r>
    <n v="1184"/>
    <n v="581"/>
    <s v="2014_03_PIT@CAR"/>
    <s v=""/>
    <n v="-3.5"/>
    <n v="19"/>
    <n v="37"/>
    <x v="2"/>
    <x v="2"/>
    <s v="rs"/>
    <s v="PIT"/>
    <s v="PIT"/>
    <s v=""/>
    <x v="1"/>
    <n v="-5.5"/>
    <s v=""/>
    <m/>
    <m/>
    <s v="CAR"/>
    <n v="1"/>
    <n v="0"/>
    <s v="CAR"/>
    <n v="0"/>
  </r>
  <r>
    <n v="1185"/>
    <n v="582"/>
    <s v="2014_03_CHI@NYJ"/>
    <s v=""/>
    <n v="-1"/>
    <n v="19"/>
    <n v="27"/>
    <x v="2"/>
    <x v="2"/>
    <s v="rs"/>
    <s v="CHI"/>
    <s v="CHI"/>
    <s v=""/>
    <x v="0"/>
    <n v="-1"/>
    <s v=""/>
    <m/>
    <m/>
    <s v="NYJ"/>
    <n v="12"/>
    <n v="0"/>
    <m/>
    <s v=""/>
  </r>
  <r>
    <n v="1186"/>
    <n v="582"/>
    <s v="2014_03_CHI@NYJ"/>
    <s v=""/>
    <n v="-1"/>
    <n v="19"/>
    <n v="27"/>
    <x v="2"/>
    <x v="2"/>
    <s v="rs"/>
    <s v="CHI"/>
    <s v="CHI"/>
    <s v=""/>
    <x v="1"/>
    <n v="4"/>
    <s v=""/>
    <m/>
    <m/>
    <s v="NYJ"/>
    <n v="12"/>
    <n v="0"/>
    <s v="NYJ"/>
    <n v="0"/>
  </r>
  <r>
    <n v="1187"/>
    <n v="583"/>
    <s v="2014_04_NYG@WAS"/>
    <s v=""/>
    <n v="-4"/>
    <n v="14"/>
    <n v="45"/>
    <x v="2"/>
    <x v="3"/>
    <s v="rs"/>
    <s v="NYG"/>
    <s v="NYG"/>
    <s v=""/>
    <x v="0"/>
    <n v="-4"/>
    <s v=""/>
    <m/>
    <m/>
    <s v="WAS"/>
    <n v="10"/>
    <n v="0"/>
    <m/>
    <s v=""/>
  </r>
  <r>
    <n v="1188"/>
    <n v="583"/>
    <s v="2014_04_NYG@WAS"/>
    <s v=""/>
    <n v="-4"/>
    <n v="14"/>
    <n v="45"/>
    <x v="2"/>
    <x v="3"/>
    <s v="rs"/>
    <s v="NYG"/>
    <s v="NYG"/>
    <s v=""/>
    <x v="1"/>
    <n v="-3.5"/>
    <s v=""/>
    <m/>
    <m/>
    <s v="WAS"/>
    <n v="4"/>
    <n v="0"/>
    <s v="WAS"/>
    <n v="0"/>
  </r>
  <r>
    <n v="1189"/>
    <n v="584"/>
    <s v="2014_04_GBY@CHI"/>
    <s v=""/>
    <n v="-1"/>
    <n v="17"/>
    <n v="38"/>
    <x v="2"/>
    <x v="3"/>
    <s v="rs"/>
    <s v="GBY"/>
    <s v="GBY"/>
    <s v=""/>
    <x v="0"/>
    <n v="-2.5"/>
    <s v=""/>
    <m/>
    <m/>
    <s v="GBY"/>
    <n v="4"/>
    <n v="1"/>
    <m/>
    <s v=""/>
  </r>
  <r>
    <n v="1190"/>
    <n v="584"/>
    <s v="2014_04_GBY@CHI"/>
    <s v=""/>
    <n v="-1"/>
    <n v="17"/>
    <n v="38"/>
    <x v="2"/>
    <x v="3"/>
    <s v="rs"/>
    <s v="GBY"/>
    <s v="GBY"/>
    <s v=""/>
    <x v="1"/>
    <n v="-2.5"/>
    <s v=""/>
    <m/>
    <m/>
    <s v="CHI"/>
    <n v="10"/>
    <n v="0"/>
    <s v="CHI"/>
    <n v="0"/>
  </r>
  <r>
    <n v="1191"/>
    <n v="585"/>
    <s v="2014_04_TEN@IND"/>
    <s v=""/>
    <n v="-7"/>
    <n v="41"/>
    <n v="17"/>
    <x v="2"/>
    <x v="3"/>
    <s v="rs"/>
    <s v="IND"/>
    <s v="IND"/>
    <s v=""/>
    <x v="0"/>
    <n v="-8"/>
    <s v=""/>
    <m/>
    <m/>
    <s v="IND"/>
    <n v="8"/>
    <n v="1"/>
    <m/>
    <s v=""/>
  </r>
  <r>
    <n v="1192"/>
    <n v="585"/>
    <s v="2014_04_TEN@IND"/>
    <s v=""/>
    <n v="-7"/>
    <n v="41"/>
    <n v="17"/>
    <x v="2"/>
    <x v="3"/>
    <s v="rs"/>
    <s v="IND"/>
    <s v="IND"/>
    <s v=""/>
    <x v="1"/>
    <n v="-7"/>
    <s v=""/>
    <m/>
    <m/>
    <s v="IND"/>
    <n v="7"/>
    <n v="1"/>
    <s v="IND"/>
    <n v="1"/>
  </r>
  <r>
    <n v="1193"/>
    <n v="586"/>
    <s v="2014_04_MIA@OAK"/>
    <s v=""/>
    <n v="4.5"/>
    <n v="14"/>
    <n v="38"/>
    <x v="2"/>
    <x v="3"/>
    <s v="rs"/>
    <s v="MIA"/>
    <s v="MIA"/>
    <s v=""/>
    <x v="0"/>
    <n v="1"/>
    <s v=""/>
    <m/>
    <m/>
    <s v="MIA"/>
    <n v="13"/>
    <n v="1"/>
    <m/>
    <s v=""/>
  </r>
  <r>
    <n v="1194"/>
    <n v="586"/>
    <s v="2014_04_MIA@OAK"/>
    <s v=""/>
    <n v="4.5"/>
    <n v="14"/>
    <n v="38"/>
    <x v="2"/>
    <x v="3"/>
    <s v="rs"/>
    <s v="MIA"/>
    <s v="MIA"/>
    <s v=""/>
    <x v="1"/>
    <n v="2"/>
    <s v=""/>
    <m/>
    <m/>
    <s v="OAK"/>
    <n v="5"/>
    <n v="0"/>
    <s v="MIA"/>
    <n v="1"/>
  </r>
  <r>
    <n v="1195"/>
    <n v="587"/>
    <s v="2014_04_DET@NYJ"/>
    <s v=""/>
    <n v="1"/>
    <n v="17"/>
    <n v="24"/>
    <x v="2"/>
    <x v="3"/>
    <s v="rs"/>
    <s v="DET"/>
    <s v="DET"/>
    <s v=""/>
    <x v="0"/>
    <n v="2"/>
    <s v=""/>
    <m/>
    <m/>
    <s v="DET"/>
    <n v="9"/>
    <n v="1"/>
    <m/>
    <s v=""/>
  </r>
  <r>
    <n v="1196"/>
    <n v="587"/>
    <s v="2014_04_DET@NYJ"/>
    <s v=""/>
    <n v="1"/>
    <n v="17"/>
    <n v="24"/>
    <x v="2"/>
    <x v="3"/>
    <s v="rs"/>
    <s v="DET"/>
    <s v="DET"/>
    <s v=""/>
    <x v="1"/>
    <n v="3"/>
    <s v=""/>
    <m/>
    <m/>
    <s v="DET"/>
    <n v="12"/>
    <n v="1"/>
    <s v="DET"/>
    <n v="1"/>
  </r>
  <r>
    <n v="1197"/>
    <n v="588"/>
    <s v="2014_04_TBY@PIT"/>
    <s v=""/>
    <n v="-7"/>
    <n v="24"/>
    <n v="27"/>
    <x v="2"/>
    <x v="3"/>
    <s v="rs"/>
    <s v="TBY"/>
    <s v="TBY"/>
    <s v=""/>
    <x v="0"/>
    <n v="-9"/>
    <s v=""/>
    <m/>
    <m/>
    <s v="PIT"/>
    <n v="6"/>
    <n v="0"/>
    <m/>
    <s v=""/>
  </r>
  <r>
    <n v="1198"/>
    <n v="588"/>
    <s v="2014_04_TBY@PIT"/>
    <s v=""/>
    <n v="-7"/>
    <n v="24"/>
    <n v="27"/>
    <x v="2"/>
    <x v="3"/>
    <s v="rs"/>
    <s v="TBY"/>
    <s v="TBY"/>
    <s v=""/>
    <x v="1"/>
    <n v="-8"/>
    <s v=""/>
    <m/>
    <m/>
    <s v="PIT"/>
    <n v="6"/>
    <n v="0"/>
    <s v="PIT"/>
    <n v="0"/>
  </r>
  <r>
    <n v="1199"/>
    <n v="589"/>
    <s v="2014_04_CAR@BAL"/>
    <s v=""/>
    <n v="-3"/>
    <n v="38"/>
    <n v="10"/>
    <x v="2"/>
    <x v="3"/>
    <s v="rs"/>
    <s v="BAL"/>
    <s v="BAL"/>
    <s v=""/>
    <x v="0"/>
    <n v="-2.5"/>
    <s v=""/>
    <m/>
    <m/>
    <s v="BAL"/>
    <n v="5"/>
    <n v="1"/>
    <m/>
    <s v=""/>
  </r>
  <r>
    <n v="1200"/>
    <n v="589"/>
    <s v="2014_04_CAR@BAL"/>
    <s v=""/>
    <n v="-3"/>
    <n v="38"/>
    <n v="10"/>
    <x v="2"/>
    <x v="3"/>
    <s v="rs"/>
    <s v="BAL"/>
    <s v="BAL"/>
    <s v=""/>
    <x v="1"/>
    <n v="-2.5"/>
    <s v=""/>
    <m/>
    <m/>
    <s v="BAL"/>
    <n v="13"/>
    <n v="1"/>
    <s v="BAL"/>
    <n v="1"/>
  </r>
  <r>
    <n v="1201"/>
    <n v="590"/>
    <s v="2014_04_BUF@HOU"/>
    <s v=""/>
    <n v="-3"/>
    <n v="23"/>
    <n v="17"/>
    <x v="2"/>
    <x v="3"/>
    <s v="rs"/>
    <s v="HOU"/>
    <s v="HOU"/>
    <s v=""/>
    <x v="0"/>
    <n v="-3"/>
    <s v=""/>
    <m/>
    <m/>
    <s v="BUF"/>
    <n v="7"/>
    <n v="0"/>
    <m/>
    <s v=""/>
  </r>
  <r>
    <n v="1202"/>
    <n v="590"/>
    <s v="2014_04_BUF@HOU"/>
    <s v=""/>
    <n v="-3"/>
    <n v="23"/>
    <n v="17"/>
    <x v="2"/>
    <x v="3"/>
    <s v="rs"/>
    <s v="HOU"/>
    <s v="HOU"/>
    <s v=""/>
    <x v="1"/>
    <n v="-2.5"/>
    <s v=""/>
    <m/>
    <m/>
    <s v="BUF"/>
    <n v="9"/>
    <n v="0"/>
    <s v="HOU"/>
    <n v="1"/>
  </r>
  <r>
    <n v="1203"/>
    <n v="591"/>
    <s v="2014_04_JAX@SD"/>
    <s v=""/>
    <n v="-13.5"/>
    <n v="33"/>
    <n v="14"/>
    <x v="2"/>
    <x v="3"/>
    <s v="rs"/>
    <s v="SD"/>
    <s v="SD"/>
    <s v=""/>
    <x v="0"/>
    <n v="-12"/>
    <s v=""/>
    <m/>
    <m/>
    <s v="SD"/>
    <n v="12"/>
    <n v="1"/>
    <m/>
    <s v=""/>
  </r>
  <r>
    <n v="1204"/>
    <n v="591"/>
    <s v="2014_04_JAX@SD"/>
    <s v=""/>
    <n v="-13.5"/>
    <n v="33"/>
    <n v="14"/>
    <x v="2"/>
    <x v="3"/>
    <s v="rs"/>
    <s v="SD"/>
    <s v="SD"/>
    <s v=""/>
    <x v="1"/>
    <n v="-12"/>
    <s v=""/>
    <m/>
    <m/>
    <s v="SD"/>
    <n v="8"/>
    <n v="1"/>
    <s v="SD"/>
    <n v="1"/>
  </r>
  <r>
    <n v="1205"/>
    <n v="592"/>
    <s v="2014_04_ATL@MIN"/>
    <s v=""/>
    <n v="3"/>
    <n v="41"/>
    <n v="28"/>
    <x v="2"/>
    <x v="3"/>
    <s v="rs"/>
    <s v="MIN"/>
    <s v="MIN"/>
    <s v=""/>
    <x v="0"/>
    <n v="3.5"/>
    <s v=""/>
    <m/>
    <m/>
    <s v="ATL"/>
    <n v="11"/>
    <n v="0"/>
    <m/>
    <s v=""/>
  </r>
  <r>
    <n v="1206"/>
    <n v="592"/>
    <s v="2014_04_ATL@MIN"/>
    <s v=""/>
    <n v="3"/>
    <n v="41"/>
    <n v="28"/>
    <x v="2"/>
    <x v="3"/>
    <s v="rs"/>
    <s v="MIN"/>
    <s v="MIN"/>
    <s v=""/>
    <x v="1"/>
    <n v="4"/>
    <s v=""/>
    <m/>
    <m/>
    <s v="ATL"/>
    <n v="2"/>
    <n v="0"/>
    <s v="ATL"/>
    <n v="0"/>
  </r>
  <r>
    <n v="1207"/>
    <n v="593"/>
    <s v="2014_04_PHI@SFO"/>
    <s v=""/>
    <n v="-4.5"/>
    <n v="26"/>
    <n v="21"/>
    <x v="2"/>
    <x v="3"/>
    <s v="rs"/>
    <s v="SFO"/>
    <s v="SFO"/>
    <s v=""/>
    <x v="0"/>
    <n v="-3"/>
    <s v=""/>
    <m/>
    <m/>
    <s v="SFO"/>
    <n v="3"/>
    <n v="1"/>
    <m/>
    <s v=""/>
  </r>
  <r>
    <n v="1208"/>
    <n v="593"/>
    <s v="2014_04_PHI@SFO"/>
    <s v=""/>
    <n v="-4.5"/>
    <n v="26"/>
    <n v="21"/>
    <x v="2"/>
    <x v="3"/>
    <s v="rs"/>
    <s v="SFO"/>
    <s v="SFO"/>
    <s v=""/>
    <x v="1"/>
    <n v="-3"/>
    <s v=""/>
    <m/>
    <m/>
    <s v="SFO"/>
    <n v="11"/>
    <n v="1"/>
    <s v="SFO"/>
    <n v="1"/>
  </r>
  <r>
    <n v="1209"/>
    <n v="594"/>
    <s v="2014_04_NOR@DAL"/>
    <s v=""/>
    <n v="3"/>
    <n v="38"/>
    <n v="17"/>
    <x v="2"/>
    <x v="3"/>
    <s v="rs"/>
    <s v="DAL"/>
    <s v="DAL"/>
    <s v=""/>
    <x v="0"/>
    <n v="4"/>
    <s v=""/>
    <m/>
    <m/>
    <s v="NOR"/>
    <n v="2"/>
    <n v="0"/>
    <m/>
    <s v=""/>
  </r>
  <r>
    <n v="1210"/>
    <n v="594"/>
    <s v="2014_04_NOR@DAL"/>
    <s v=""/>
    <n v="3"/>
    <n v="38"/>
    <n v="17"/>
    <x v="2"/>
    <x v="3"/>
    <s v="rs"/>
    <s v="DAL"/>
    <s v="DAL"/>
    <s v=""/>
    <x v="1"/>
    <n v="1.5"/>
    <s v=""/>
    <m/>
    <m/>
    <s v="NOR"/>
    <n v="1"/>
    <n v="0"/>
    <s v="NOR"/>
    <n v="0"/>
  </r>
  <r>
    <n v="1211"/>
    <n v="595"/>
    <s v="2014_04_NWE@KCY"/>
    <s v=""/>
    <n v="4"/>
    <n v="41"/>
    <n v="14"/>
    <x v="2"/>
    <x v="3"/>
    <s v="rs"/>
    <s v="KCY"/>
    <s v="KCY"/>
    <s v=""/>
    <x v="0"/>
    <n v="4"/>
    <s v=""/>
    <m/>
    <m/>
    <s v="KCY"/>
    <n v="1"/>
    <n v="1"/>
    <m/>
    <s v=""/>
  </r>
  <r>
    <n v="1212"/>
    <n v="595"/>
    <s v="2014_04_NWE@KCY"/>
    <s v=""/>
    <n v="4"/>
    <n v="41"/>
    <n v="14"/>
    <x v="2"/>
    <x v="3"/>
    <s v="rs"/>
    <s v="KCY"/>
    <s v="KCY"/>
    <s v=""/>
    <x v="1"/>
    <n v="4"/>
    <s v=""/>
    <m/>
    <m/>
    <s v="KCY"/>
    <n v="3"/>
    <n v="1"/>
    <s v="KCY"/>
    <n v="1"/>
  </r>
  <r>
    <n v="1213"/>
    <n v="596"/>
    <s v="2014_05_MIN@GBY"/>
    <s v=""/>
    <n v="-9.5"/>
    <n v="42"/>
    <n v="10"/>
    <x v="2"/>
    <x v="4"/>
    <s v="rs"/>
    <s v="GBY"/>
    <s v="GBY"/>
    <s v=""/>
    <x v="0"/>
    <n v="-8"/>
    <s v=""/>
    <m/>
    <m/>
    <s v="MIN"/>
    <n v="10"/>
    <n v="0"/>
    <m/>
    <s v=""/>
  </r>
  <r>
    <n v="1214"/>
    <n v="596"/>
    <s v="2014_05_MIN@GBY"/>
    <s v=""/>
    <n v="-9.5"/>
    <n v="42"/>
    <n v="10"/>
    <x v="2"/>
    <x v="4"/>
    <s v="rs"/>
    <s v="GBY"/>
    <s v="GBY"/>
    <s v=""/>
    <x v="1"/>
    <n v="-7"/>
    <s v=""/>
    <m/>
    <m/>
    <s v="GBY"/>
    <n v="9"/>
    <n v="1"/>
    <s v="GBY"/>
    <n v="1"/>
  </r>
  <r>
    <n v="1215"/>
    <n v="597"/>
    <s v="2014_05_HOU@DAL"/>
    <s v=""/>
    <n v="-4"/>
    <n v="20"/>
    <n v="17"/>
    <x v="2"/>
    <x v="4"/>
    <s v="rs"/>
    <s v="HOU"/>
    <s v="DAL"/>
    <s v=""/>
    <x v="0"/>
    <n v="-5.5"/>
    <s v=""/>
    <m/>
    <m/>
    <s v="HOU"/>
    <n v="2"/>
    <n v="1"/>
    <m/>
    <s v=""/>
  </r>
  <r>
    <n v="1216"/>
    <n v="597"/>
    <s v="2014_05_HOU@DAL"/>
    <s v=""/>
    <n v="-4"/>
    <n v="20"/>
    <n v="17"/>
    <x v="2"/>
    <x v="4"/>
    <s v="rs"/>
    <s v="HOU"/>
    <s v="DAL"/>
    <s v=""/>
    <x v="1"/>
    <n v="-6"/>
    <s v=""/>
    <m/>
    <m/>
    <s v="HOU"/>
    <n v="3"/>
    <n v="1"/>
    <s v="DAL"/>
    <n v="1"/>
  </r>
  <r>
    <n v="1217"/>
    <n v="598"/>
    <s v="2014_05_BUF@DET"/>
    <s v=""/>
    <n v="-7"/>
    <n v="14"/>
    <n v="17"/>
    <x v="2"/>
    <x v="4"/>
    <s v="rs"/>
    <s v="BUF"/>
    <s v="BUF"/>
    <s v=""/>
    <x v="0"/>
    <n v="-8"/>
    <s v=""/>
    <m/>
    <m/>
    <s v="DET"/>
    <n v="8"/>
    <n v="0"/>
    <m/>
    <s v=""/>
  </r>
  <r>
    <n v="1218"/>
    <n v="598"/>
    <s v="2014_05_BUF@DET"/>
    <s v=""/>
    <n v="-7"/>
    <n v="14"/>
    <n v="17"/>
    <x v="2"/>
    <x v="4"/>
    <s v="rs"/>
    <s v="BUF"/>
    <s v="BUF"/>
    <s v=""/>
    <x v="1"/>
    <n v="-7"/>
    <s v=""/>
    <m/>
    <m/>
    <s v="BUF"/>
    <n v="11"/>
    <n v="1"/>
    <s v="DET"/>
    <n v="0"/>
  </r>
  <r>
    <n v="1219"/>
    <n v="599"/>
    <s v="2014_05_CLE@TEN"/>
    <s v=""/>
    <n v="-1.5"/>
    <n v="28"/>
    <n v="29"/>
    <x v="2"/>
    <x v="4"/>
    <s v="rs"/>
    <s v="CLE"/>
    <s v="CLE"/>
    <s v=""/>
    <x v="0"/>
    <n v="1.5"/>
    <s v=""/>
    <m/>
    <m/>
    <s v="CLE"/>
    <n v="4"/>
    <n v="1"/>
    <m/>
    <s v=""/>
  </r>
  <r>
    <n v="1220"/>
    <n v="599"/>
    <s v="2014_05_CLE@TEN"/>
    <s v=""/>
    <n v="-1.5"/>
    <n v="28"/>
    <n v="29"/>
    <x v="2"/>
    <x v="4"/>
    <s v="rs"/>
    <s v="CLE"/>
    <s v="CLE"/>
    <s v=""/>
    <x v="1"/>
    <n v="-2.5"/>
    <s v=""/>
    <m/>
    <m/>
    <s v="CLE"/>
    <n v="4"/>
    <n v="1"/>
    <s v="CLE"/>
    <n v="1"/>
  </r>
  <r>
    <n v="1221"/>
    <n v="600"/>
    <s v="2014_05_BAL@IND"/>
    <s v=""/>
    <n v="-3.5"/>
    <n v="20"/>
    <n v="13"/>
    <x v="2"/>
    <x v="4"/>
    <s v="rs"/>
    <s v="IND"/>
    <s v="IND"/>
    <s v=""/>
    <x v="0"/>
    <n v="-3"/>
    <s v=""/>
    <m/>
    <m/>
    <s v="BAL"/>
    <n v="14"/>
    <n v="0"/>
    <m/>
    <s v=""/>
  </r>
  <r>
    <n v="1222"/>
    <n v="600"/>
    <s v="2014_05_BAL@IND"/>
    <s v=""/>
    <n v="-3.5"/>
    <n v="20"/>
    <n v="13"/>
    <x v="2"/>
    <x v="4"/>
    <s v="rs"/>
    <s v="IND"/>
    <s v="IND"/>
    <s v=""/>
    <x v="1"/>
    <n v="-3"/>
    <s v=""/>
    <m/>
    <m/>
    <s v="IND"/>
    <n v="10"/>
    <n v="1"/>
    <s v="IND"/>
    <n v="1"/>
  </r>
  <r>
    <n v="1223"/>
    <n v="601"/>
    <s v="2014_05_TBY@NOR"/>
    <s v=""/>
    <n v="-10.5"/>
    <n v="37"/>
    <n v="31"/>
    <x v="2"/>
    <x v="4"/>
    <s v="rs"/>
    <s v="TBY"/>
    <s v="NOR"/>
    <s v=""/>
    <x v="0"/>
    <n v="-9"/>
    <s v=""/>
    <m/>
    <m/>
    <s v="NOR"/>
    <n v="6"/>
    <n v="0"/>
    <m/>
    <s v=""/>
  </r>
  <r>
    <n v="1224"/>
    <n v="601"/>
    <s v="2014_05_TBY@NOR"/>
    <s v=""/>
    <n v="-10.5"/>
    <n v="37"/>
    <n v="31"/>
    <x v="2"/>
    <x v="4"/>
    <s v="rs"/>
    <s v="TBY"/>
    <s v="NOR"/>
    <s v=""/>
    <x v="1"/>
    <n v="-7"/>
    <s v=""/>
    <m/>
    <m/>
    <s v="TBY"/>
    <n v="12"/>
    <n v="1"/>
    <s v="NOR"/>
    <n v="1"/>
  </r>
  <r>
    <n v="1225"/>
    <n v="602"/>
    <s v="2014_05_ATL@NYG"/>
    <s v=""/>
    <n v="-4.5"/>
    <n v="30"/>
    <n v="20"/>
    <x v="2"/>
    <x v="4"/>
    <s v="rs"/>
    <s v="NYG"/>
    <s v="NYG"/>
    <s v=""/>
    <x v="0"/>
    <n v="-3"/>
    <s v=""/>
    <m/>
    <m/>
    <s v="NYG"/>
    <n v="3"/>
    <n v="1"/>
    <m/>
    <s v=""/>
  </r>
  <r>
    <n v="1226"/>
    <n v="602"/>
    <s v="2014_05_ATL@NYG"/>
    <s v=""/>
    <n v="-4.5"/>
    <n v="30"/>
    <n v="20"/>
    <x v="2"/>
    <x v="4"/>
    <s v="rs"/>
    <s v="NYG"/>
    <s v="NYG"/>
    <s v=""/>
    <x v="1"/>
    <n v="-3.5"/>
    <s v=""/>
    <m/>
    <m/>
    <s v="ATL"/>
    <n v="8"/>
    <n v="0"/>
    <s v="ATL"/>
    <n v="0"/>
  </r>
  <r>
    <n v="1227"/>
    <n v="603"/>
    <s v="2014_05_STL@PHI"/>
    <s v=""/>
    <n v="-7"/>
    <n v="34"/>
    <n v="28"/>
    <x v="2"/>
    <x v="4"/>
    <s v="rs"/>
    <s v="STL"/>
    <s v="PHI"/>
    <s v=""/>
    <x v="0"/>
    <n v="-7.5"/>
    <s v=""/>
    <m/>
    <m/>
    <s v="STL"/>
    <n v="11"/>
    <n v="1"/>
    <m/>
    <s v=""/>
  </r>
  <r>
    <n v="1228"/>
    <n v="603"/>
    <s v="2014_05_STL@PHI"/>
    <s v=""/>
    <n v="-7"/>
    <n v="34"/>
    <n v="28"/>
    <x v="2"/>
    <x v="4"/>
    <s v="rs"/>
    <s v="STL"/>
    <s v="PHI"/>
    <s v=""/>
    <x v="1"/>
    <n v="-9"/>
    <s v=""/>
    <m/>
    <m/>
    <s v="STL"/>
    <n v="15"/>
    <n v="1"/>
    <s v="STL"/>
    <n v="0"/>
  </r>
  <r>
    <n v="1229"/>
    <n v="604"/>
    <s v="2014_05_CHI@CAR"/>
    <s v=""/>
    <n v="-3"/>
    <n v="31"/>
    <n v="24"/>
    <x v="2"/>
    <x v="4"/>
    <s v="rs"/>
    <s v="CAR"/>
    <s v="CAR"/>
    <s v=""/>
    <x v="0"/>
    <n v="-3"/>
    <s v=""/>
    <m/>
    <m/>
    <s v="CAR"/>
    <n v="12"/>
    <n v="1"/>
    <m/>
    <s v=""/>
  </r>
  <r>
    <n v="1230"/>
    <n v="604"/>
    <s v="2014_05_CHI@CAR"/>
    <s v=""/>
    <n v="-3"/>
    <n v="31"/>
    <n v="24"/>
    <x v="2"/>
    <x v="4"/>
    <s v="rs"/>
    <s v="CAR"/>
    <s v="CAR"/>
    <s v=""/>
    <x v="1"/>
    <n v="-3"/>
    <s v=""/>
    <m/>
    <m/>
    <s v="CHI"/>
    <n v="7"/>
    <n v="0"/>
    <s v="CHI"/>
    <n v="0"/>
  </r>
  <r>
    <n v="1231"/>
    <n v="605"/>
    <s v="2014_05_PIT@JAX"/>
    <s v=""/>
    <n v="6.5"/>
    <n v="9"/>
    <n v="17"/>
    <x v="2"/>
    <x v="4"/>
    <s v="rs"/>
    <s v="PIT"/>
    <s v="PIT"/>
    <s v=""/>
    <x v="0"/>
    <n v="6"/>
    <s v=""/>
    <m/>
    <m/>
    <s v="PIT"/>
    <n v="9"/>
    <n v="1"/>
    <m/>
    <s v=""/>
  </r>
  <r>
    <n v="1232"/>
    <n v="605"/>
    <s v="2014_05_PIT@JAX"/>
    <s v=""/>
    <n v="6.5"/>
    <n v="9"/>
    <n v="17"/>
    <x v="2"/>
    <x v="4"/>
    <s v="rs"/>
    <s v="PIT"/>
    <s v="PIT"/>
    <s v=""/>
    <x v="1"/>
    <n v="6"/>
    <s v=""/>
    <m/>
    <m/>
    <s v="PIT"/>
    <n v="13"/>
    <n v="1"/>
    <s v="PIT"/>
    <n v="1"/>
  </r>
  <r>
    <n v="1233"/>
    <n v="606"/>
    <s v="2014_05_ARI@DEN"/>
    <s v=""/>
    <n v="-7"/>
    <n v="41"/>
    <n v="20"/>
    <x v="2"/>
    <x v="4"/>
    <s v="rs"/>
    <s v="DEN"/>
    <s v="DEN"/>
    <s v=""/>
    <x v="0"/>
    <n v="-6"/>
    <s v=""/>
    <m/>
    <m/>
    <s v="ARI"/>
    <n v="15"/>
    <n v="0"/>
    <m/>
    <s v=""/>
  </r>
  <r>
    <n v="1234"/>
    <n v="606"/>
    <s v="2014_05_ARI@DEN"/>
    <s v=""/>
    <n v="-7"/>
    <n v="41"/>
    <n v="20"/>
    <x v="2"/>
    <x v="4"/>
    <s v="rs"/>
    <s v="DEN"/>
    <s v="DEN"/>
    <s v=""/>
    <x v="1"/>
    <n v="-7"/>
    <s v=""/>
    <m/>
    <m/>
    <s v="DEN"/>
    <n v="6"/>
    <n v="1"/>
    <s v="DEN"/>
    <n v="1"/>
  </r>
  <r>
    <n v="1235"/>
    <n v="607"/>
    <s v="2014_05_NYJ@SD"/>
    <s v=""/>
    <n v="-7"/>
    <n v="31"/>
    <n v="0"/>
    <x v="2"/>
    <x v="4"/>
    <s v="rs"/>
    <s v="SD"/>
    <s v="SD"/>
    <s v=""/>
    <x v="0"/>
    <n v="-8"/>
    <s v=""/>
    <m/>
    <m/>
    <s v="SD"/>
    <n v="7"/>
    <n v="1"/>
    <m/>
    <s v=""/>
  </r>
  <r>
    <n v="1236"/>
    <n v="607"/>
    <s v="2014_05_NYJ@SD"/>
    <s v=""/>
    <n v="-7"/>
    <n v="31"/>
    <n v="0"/>
    <x v="2"/>
    <x v="4"/>
    <s v="rs"/>
    <s v="SD"/>
    <s v="SD"/>
    <s v=""/>
    <x v="1"/>
    <n v="-8"/>
    <s v=""/>
    <m/>
    <m/>
    <s v="NYJ"/>
    <n v="14"/>
    <n v="0"/>
    <s v="SD"/>
    <n v="1"/>
  </r>
  <r>
    <n v="1237"/>
    <n v="608"/>
    <s v="2014_05_KCY@SFO"/>
    <s v=""/>
    <n v="-7.5"/>
    <n v="22"/>
    <n v="17"/>
    <x v="2"/>
    <x v="4"/>
    <s v="rs"/>
    <s v="KCY"/>
    <s v="SFO"/>
    <s v=""/>
    <x v="0"/>
    <n v="-7.5"/>
    <s v=""/>
    <m/>
    <m/>
    <s v="KCY"/>
    <n v="5"/>
    <n v="1"/>
    <m/>
    <s v=""/>
  </r>
  <r>
    <n v="1238"/>
    <n v="608"/>
    <s v="2014_05_KCY@SFO"/>
    <s v=""/>
    <n v="-7.5"/>
    <n v="22"/>
    <n v="17"/>
    <x v="2"/>
    <x v="4"/>
    <s v="rs"/>
    <s v="KCY"/>
    <s v="SFO"/>
    <s v=""/>
    <x v="1"/>
    <n v="-7.5"/>
    <s v=""/>
    <m/>
    <m/>
    <s v="SFO"/>
    <n v="5"/>
    <n v="0"/>
    <s v="SFO"/>
    <n v="1"/>
  </r>
  <r>
    <n v="1239"/>
    <n v="609"/>
    <s v="2014_05_CIN@NWE"/>
    <s v=""/>
    <n v="1"/>
    <n v="43"/>
    <n v="17"/>
    <x v="2"/>
    <x v="4"/>
    <s v="rs"/>
    <s v="NWE"/>
    <s v="NWE"/>
    <s v=""/>
    <x v="0"/>
    <n v="1"/>
    <s v=""/>
    <m/>
    <m/>
    <s v="CIN"/>
    <n v="1"/>
    <n v="0"/>
    <m/>
    <s v=""/>
  </r>
  <r>
    <n v="1240"/>
    <n v="609"/>
    <s v="2014_05_CIN@NWE"/>
    <s v=""/>
    <n v="1"/>
    <n v="43"/>
    <n v="17"/>
    <x v="2"/>
    <x v="4"/>
    <s v="rs"/>
    <s v="NWE"/>
    <s v="NWE"/>
    <s v=""/>
    <x v="1"/>
    <n v="-1.5"/>
    <s v=""/>
    <m/>
    <m/>
    <s v="CIN"/>
    <n v="2"/>
    <n v="0"/>
    <s v="CIN"/>
    <n v="0"/>
  </r>
  <r>
    <n v="1241"/>
    <n v="610"/>
    <s v="2014_05_SEA@WAS"/>
    <s v=""/>
    <n v="7.5"/>
    <n v="17"/>
    <n v="27"/>
    <x v="2"/>
    <x v="4"/>
    <s v="rs"/>
    <s v="SEA"/>
    <s v="SEA"/>
    <s v=""/>
    <x v="0"/>
    <n v="6.5"/>
    <s v=""/>
    <m/>
    <m/>
    <s v="SEA"/>
    <n v="13"/>
    <n v="1"/>
    <m/>
    <s v=""/>
  </r>
  <r>
    <n v="1242"/>
    <n v="610"/>
    <s v="2014_05_SEA@WAS"/>
    <s v=""/>
    <n v="7.5"/>
    <n v="17"/>
    <n v="27"/>
    <x v="2"/>
    <x v="4"/>
    <s v="rs"/>
    <s v="SEA"/>
    <s v="SEA"/>
    <s v=""/>
    <x v="1"/>
    <n v="5.5"/>
    <s v=""/>
    <m/>
    <m/>
    <s v="SEA"/>
    <n v="1"/>
    <n v="1"/>
    <s v="SEA"/>
    <n v="1"/>
  </r>
  <r>
    <n v="1243"/>
    <n v="611"/>
    <s v="2014_06_IND@HOU"/>
    <s v=""/>
    <n v="2.5"/>
    <n v="28"/>
    <n v="33"/>
    <x v="2"/>
    <x v="5"/>
    <s v="rs"/>
    <s v="IND"/>
    <s v="IND"/>
    <s v=""/>
    <x v="0"/>
    <n v="3.5"/>
    <s v=""/>
    <m/>
    <m/>
    <s v="IND"/>
    <n v="3"/>
    <n v="1"/>
    <m/>
    <s v=""/>
  </r>
  <r>
    <n v="1244"/>
    <n v="611"/>
    <s v="2014_06_IND@HOU"/>
    <s v=""/>
    <n v="2.5"/>
    <n v="28"/>
    <n v="33"/>
    <x v="2"/>
    <x v="5"/>
    <s v="rs"/>
    <s v="IND"/>
    <s v="IND"/>
    <s v=""/>
    <x v="1"/>
    <n v="1.5"/>
    <s v=""/>
    <m/>
    <m/>
    <s v="HOU"/>
    <n v="6"/>
    <n v="0"/>
    <s v="HOU"/>
    <n v="0"/>
  </r>
  <r>
    <n v="1245"/>
    <n v="612"/>
    <s v="2014_06_CHI@ATL"/>
    <s v=""/>
    <n v="-3"/>
    <n v="13"/>
    <n v="27"/>
    <x v="2"/>
    <x v="5"/>
    <s v="rs"/>
    <s v="CHI"/>
    <s v="CHI"/>
    <s v=""/>
    <x v="0"/>
    <n v="-3"/>
    <s v=""/>
    <m/>
    <m/>
    <s v="ATL"/>
    <n v="10"/>
    <n v="0"/>
    <m/>
    <s v=""/>
  </r>
  <r>
    <n v="1246"/>
    <n v="612"/>
    <s v="2014_06_CHI@ATL"/>
    <s v=""/>
    <n v="-3"/>
    <n v="13"/>
    <n v="27"/>
    <x v="2"/>
    <x v="5"/>
    <s v="rs"/>
    <s v="CHI"/>
    <s v="CHI"/>
    <s v=""/>
    <x v="1"/>
    <n v="-3"/>
    <s v=""/>
    <m/>
    <m/>
    <s v="ATL"/>
    <n v="7"/>
    <n v="0"/>
    <s v="ATL"/>
    <n v="0"/>
  </r>
  <r>
    <n v="1247"/>
    <n v="613"/>
    <s v="2014_06_NWE@BUF"/>
    <s v=""/>
    <n v="3"/>
    <n v="22"/>
    <n v="37"/>
    <x v="2"/>
    <x v="5"/>
    <s v="rs"/>
    <s v="NWE"/>
    <s v="NWE"/>
    <s v=""/>
    <x v="0"/>
    <n v="3"/>
    <s v=""/>
    <m/>
    <m/>
    <s v="BUF"/>
    <n v="5"/>
    <n v="0"/>
    <m/>
    <s v=""/>
  </r>
  <r>
    <n v="1248"/>
    <n v="613"/>
    <s v="2014_06_NWE@BUF"/>
    <s v=""/>
    <n v="3"/>
    <n v="22"/>
    <n v="37"/>
    <x v="2"/>
    <x v="5"/>
    <s v="rs"/>
    <s v="NWE"/>
    <s v="NWE"/>
    <s v=""/>
    <x v="1"/>
    <n v="5.5"/>
    <s v=""/>
    <m/>
    <m/>
    <s v="BUF"/>
    <n v="3"/>
    <n v="0"/>
    <s v="BUF"/>
    <n v="0"/>
  </r>
  <r>
    <n v="1249"/>
    <n v="614"/>
    <s v="2014_06_CAR@CIN"/>
    <s v=""/>
    <n v="-7"/>
    <n v="37"/>
    <n v="37"/>
    <x v="2"/>
    <x v="5"/>
    <s v="rs"/>
    <s v="CAR"/>
    <s v="na"/>
    <s v=""/>
    <x v="0"/>
    <n v="-5.5"/>
    <s v=""/>
    <m/>
    <m/>
    <s v="CAR"/>
    <n v="9"/>
    <n v="1"/>
    <m/>
    <s v=""/>
  </r>
  <r>
    <n v="1250"/>
    <n v="614"/>
    <s v="2014_06_CAR@CIN"/>
    <s v=""/>
    <n v="-7"/>
    <n v="37"/>
    <n v="37"/>
    <x v="2"/>
    <x v="5"/>
    <s v="rs"/>
    <s v="CAR"/>
    <s v="na"/>
    <s v=""/>
    <x v="1"/>
    <n v="-5.5"/>
    <s v=""/>
    <m/>
    <m/>
    <s v="CIN"/>
    <n v="1"/>
    <n v="0"/>
    <s v="CIN"/>
    <n v="0"/>
  </r>
  <r>
    <n v="1251"/>
    <n v="615"/>
    <s v="2014_06_PIT@CLE"/>
    <s v=""/>
    <n v="-2"/>
    <n v="31"/>
    <n v="10"/>
    <x v="2"/>
    <x v="5"/>
    <s v="rs"/>
    <s v="CLE"/>
    <s v="CLE"/>
    <s v=""/>
    <x v="0"/>
    <n v="1.5"/>
    <s v=""/>
    <m/>
    <m/>
    <s v="PIT"/>
    <n v="7"/>
    <n v="0"/>
    <m/>
    <s v=""/>
  </r>
  <r>
    <n v="1252"/>
    <n v="615"/>
    <s v="2014_06_PIT@CLE"/>
    <s v=""/>
    <n v="-2"/>
    <n v="31"/>
    <n v="10"/>
    <x v="2"/>
    <x v="5"/>
    <s v="rs"/>
    <s v="CLE"/>
    <s v="CLE"/>
    <s v=""/>
    <x v="1"/>
    <n v="-2"/>
    <s v=""/>
    <m/>
    <m/>
    <s v="CLE"/>
    <n v="8"/>
    <n v="1"/>
    <s v="CLE"/>
    <n v="1"/>
  </r>
  <r>
    <n v="1253"/>
    <n v="616"/>
    <s v="2014_06_JAX@TEN"/>
    <s v=""/>
    <n v="-6"/>
    <n v="16"/>
    <n v="14"/>
    <x v="2"/>
    <x v="5"/>
    <s v="rs"/>
    <s v="JAX"/>
    <s v="TEN"/>
    <s v=""/>
    <x v="0"/>
    <n v="-5.5"/>
    <s v=""/>
    <m/>
    <m/>
    <s v="JAX"/>
    <n v="8"/>
    <n v="1"/>
    <m/>
    <s v=""/>
  </r>
  <r>
    <n v="1254"/>
    <n v="616"/>
    <s v="2014_06_JAX@TEN"/>
    <s v=""/>
    <n v="-6"/>
    <n v="16"/>
    <n v="14"/>
    <x v="2"/>
    <x v="5"/>
    <s v="rs"/>
    <s v="JAX"/>
    <s v="TEN"/>
    <s v=""/>
    <x v="1"/>
    <n v="-6"/>
    <s v=""/>
    <m/>
    <m/>
    <s v="TEN"/>
    <n v="11"/>
    <n v="0"/>
    <s v="TEN"/>
    <n v="1"/>
  </r>
  <r>
    <n v="1255"/>
    <n v="617"/>
    <s v="2014_06_GBY@MIA"/>
    <s v=""/>
    <n v="3.5"/>
    <n v="24"/>
    <n v="27"/>
    <x v="2"/>
    <x v="5"/>
    <s v="rs"/>
    <s v="MIA"/>
    <s v="GBY"/>
    <s v=""/>
    <x v="0"/>
    <n v="4.5"/>
    <s v=""/>
    <m/>
    <m/>
    <s v="MIA"/>
    <n v="11"/>
    <n v="1"/>
    <m/>
    <s v=""/>
  </r>
  <r>
    <n v="1256"/>
    <n v="617"/>
    <s v="2014_06_GBY@MIA"/>
    <s v=""/>
    <n v="3.5"/>
    <n v="24"/>
    <n v="27"/>
    <x v="2"/>
    <x v="5"/>
    <s v="rs"/>
    <s v="MIA"/>
    <s v="GBY"/>
    <s v=""/>
    <x v="1"/>
    <n v="3"/>
    <s v=""/>
    <m/>
    <m/>
    <s v="GBY"/>
    <n v="12"/>
    <n v="0"/>
    <s v="GBY"/>
    <n v="1"/>
  </r>
  <r>
    <n v="1257"/>
    <n v="618"/>
    <s v="2014_06_DET@MIN"/>
    <s v=""/>
    <n v="2.5"/>
    <n v="3"/>
    <n v="17"/>
    <x v="2"/>
    <x v="5"/>
    <s v="rs"/>
    <s v="DET"/>
    <s v="DET"/>
    <s v=""/>
    <x v="0"/>
    <n v="2"/>
    <s v=""/>
    <m/>
    <m/>
    <s v="MIN"/>
    <n v="13"/>
    <n v="0"/>
    <m/>
    <s v=""/>
  </r>
  <r>
    <n v="1258"/>
    <n v="618"/>
    <s v="2014_06_DET@MIN"/>
    <s v=""/>
    <n v="2.5"/>
    <n v="3"/>
    <n v="17"/>
    <x v="2"/>
    <x v="5"/>
    <s v="rs"/>
    <s v="DET"/>
    <s v="DET"/>
    <s v=""/>
    <x v="1"/>
    <n v="-3"/>
    <s v=""/>
    <m/>
    <m/>
    <s v="DET"/>
    <n v="9"/>
    <n v="1"/>
    <s v="DET"/>
    <n v="1"/>
  </r>
  <r>
    <n v="1259"/>
    <n v="619"/>
    <s v="2014_06_DEN@NYJ"/>
    <s v=""/>
    <n v="-8"/>
    <n v="17"/>
    <n v="31"/>
    <x v="2"/>
    <x v="5"/>
    <s v="rs"/>
    <s v="DEN"/>
    <s v="DEN"/>
    <s v=""/>
    <x v="0"/>
    <n v="7.5"/>
    <s v=""/>
    <m/>
    <m/>
    <s v="DEN"/>
    <n v="4"/>
    <n v="1"/>
    <m/>
    <s v=""/>
  </r>
  <r>
    <n v="1260"/>
    <n v="619"/>
    <s v="2014_06_DEN@NYJ"/>
    <s v=""/>
    <n v="-8"/>
    <n v="17"/>
    <n v="31"/>
    <x v="2"/>
    <x v="5"/>
    <s v="rs"/>
    <s v="DEN"/>
    <s v="DEN"/>
    <s v=""/>
    <x v="1"/>
    <n v="9"/>
    <s v=""/>
    <m/>
    <m/>
    <s v="DEN"/>
    <n v="2"/>
    <n v="1"/>
    <s v="DEN"/>
    <n v="1"/>
  </r>
  <r>
    <n v="1261"/>
    <n v="620"/>
    <s v="2014_06_BAL@TBY"/>
    <s v=""/>
    <n v="3"/>
    <n v="17"/>
    <n v="48"/>
    <x v="2"/>
    <x v="5"/>
    <s v="rs"/>
    <s v="BAL"/>
    <s v="BAL"/>
    <s v=""/>
    <x v="0"/>
    <n v="3"/>
    <s v=""/>
    <m/>
    <m/>
    <s v="BAL"/>
    <n v="14"/>
    <n v="1"/>
    <m/>
    <s v=""/>
  </r>
  <r>
    <n v="1262"/>
    <n v="620"/>
    <s v="2014_06_BAL@TBY"/>
    <s v=""/>
    <n v="3"/>
    <n v="17"/>
    <n v="48"/>
    <x v="2"/>
    <x v="5"/>
    <s v="rs"/>
    <s v="BAL"/>
    <s v="BAL"/>
    <s v=""/>
    <x v="1"/>
    <n v="3"/>
    <s v=""/>
    <m/>
    <m/>
    <s v="BAL"/>
    <n v="14"/>
    <n v="1"/>
    <s v="BAL"/>
    <n v="1"/>
  </r>
  <r>
    <n v="1263"/>
    <n v="621"/>
    <s v="2014_06_SD@OAK"/>
    <s v=""/>
    <n v="7"/>
    <n v="28"/>
    <n v="31"/>
    <x v="2"/>
    <x v="5"/>
    <s v="rs"/>
    <s v="OAK"/>
    <s v="SD"/>
    <s v=""/>
    <x v="0"/>
    <n v="10.5"/>
    <s v=""/>
    <m/>
    <m/>
    <s v="SD"/>
    <n v="2"/>
    <n v="0"/>
    <m/>
    <s v=""/>
  </r>
  <r>
    <n v="1264"/>
    <n v="621"/>
    <s v="2014_06_SD@OAK"/>
    <s v=""/>
    <n v="7"/>
    <n v="28"/>
    <n v="31"/>
    <x v="2"/>
    <x v="5"/>
    <s v="rs"/>
    <s v="OAK"/>
    <s v="SD"/>
    <s v=""/>
    <x v="1"/>
    <n v="10.5"/>
    <s v=""/>
    <m/>
    <m/>
    <s v="SD"/>
    <n v="1"/>
    <n v="0"/>
    <s v="SD"/>
    <n v="1"/>
  </r>
  <r>
    <n v="1265"/>
    <n v="622"/>
    <s v="2014_06_WAS@ARI"/>
    <s v=""/>
    <n v="-3.5"/>
    <n v="30"/>
    <n v="20"/>
    <x v="2"/>
    <x v="5"/>
    <s v="rs"/>
    <s v="ARI"/>
    <s v="ARI"/>
    <s v=""/>
    <x v="0"/>
    <n v="-7.5"/>
    <s v=""/>
    <m/>
    <m/>
    <s v="ARI"/>
    <n v="15"/>
    <n v="1"/>
    <m/>
    <s v=""/>
  </r>
  <r>
    <n v="1266"/>
    <n v="622"/>
    <s v="2014_06_WAS@ARI"/>
    <s v=""/>
    <n v="-3.5"/>
    <n v="30"/>
    <n v="20"/>
    <x v="2"/>
    <x v="5"/>
    <s v="rs"/>
    <s v="ARI"/>
    <s v="ARI"/>
    <s v=""/>
    <x v="1"/>
    <n v="-4"/>
    <s v=""/>
    <m/>
    <m/>
    <s v="ARI"/>
    <n v="15"/>
    <n v="1"/>
    <s v="ARI"/>
    <n v="1"/>
  </r>
  <r>
    <n v="1267"/>
    <n v="623"/>
    <s v="2014_06_DAL@SEA"/>
    <s v=""/>
    <n v="-8.5"/>
    <n v="23"/>
    <n v="30"/>
    <x v="2"/>
    <x v="5"/>
    <s v="rs"/>
    <s v="DAL"/>
    <s v="DAL"/>
    <s v=""/>
    <x v="0"/>
    <n v="-7.5"/>
    <s v=""/>
    <m/>
    <m/>
    <s v="SEA"/>
    <n v="6"/>
    <n v="0"/>
    <m/>
    <s v=""/>
  </r>
  <r>
    <n v="1268"/>
    <n v="623"/>
    <s v="2014_06_DAL@SEA"/>
    <s v=""/>
    <n v="-8.5"/>
    <n v="23"/>
    <n v="30"/>
    <x v="2"/>
    <x v="5"/>
    <s v="rs"/>
    <s v="DAL"/>
    <s v="DAL"/>
    <s v=""/>
    <x v="1"/>
    <n v="-7"/>
    <s v=""/>
    <m/>
    <m/>
    <s v="SEA"/>
    <n v="5"/>
    <n v="0"/>
    <s v="SEA"/>
    <n v="0"/>
  </r>
  <r>
    <n v="1269"/>
    <n v="624"/>
    <s v="2014_06_NYG@PHI"/>
    <s v=""/>
    <n v="-2.5"/>
    <n v="27"/>
    <n v="0"/>
    <x v="2"/>
    <x v="5"/>
    <s v="rs"/>
    <s v="PHI"/>
    <s v="PHI"/>
    <s v=""/>
    <x v="0"/>
    <n v="-4.5"/>
    <s v=""/>
    <m/>
    <m/>
    <s v="NYG"/>
    <n v="1"/>
    <n v="0"/>
    <m/>
    <s v=""/>
  </r>
  <r>
    <n v="1270"/>
    <n v="624"/>
    <s v="2014_06_NYG@PHI"/>
    <s v=""/>
    <n v="-2.5"/>
    <n v="27"/>
    <n v="0"/>
    <x v="2"/>
    <x v="5"/>
    <s v="rs"/>
    <s v="PHI"/>
    <s v="PHI"/>
    <s v=""/>
    <x v="1"/>
    <n v="-3"/>
    <s v=""/>
    <m/>
    <m/>
    <s v="NYG"/>
    <n v="4"/>
    <n v="0"/>
    <s v="NYG"/>
    <n v="0"/>
  </r>
  <r>
    <n v="1271"/>
    <n v="625"/>
    <s v="2014_06_SFO@STL"/>
    <s v=""/>
    <n v="3.5"/>
    <n v="17"/>
    <n v="31"/>
    <x v="2"/>
    <x v="5"/>
    <s v="rs"/>
    <s v="SFO"/>
    <s v="SFO"/>
    <s v=""/>
    <x v="0"/>
    <n v="6.5"/>
    <s v=""/>
    <m/>
    <m/>
    <s v="SFO"/>
    <n v="12"/>
    <n v="1"/>
    <m/>
    <s v=""/>
  </r>
  <r>
    <n v="1272"/>
    <n v="625"/>
    <s v="2014_06_SFO@STL"/>
    <s v=""/>
    <n v="3.5"/>
    <n v="17"/>
    <n v="31"/>
    <x v="2"/>
    <x v="5"/>
    <s v="rs"/>
    <s v="SFO"/>
    <s v="SFO"/>
    <s v=""/>
    <x v="1"/>
    <n v="4.5"/>
    <s v=""/>
    <m/>
    <m/>
    <s v="STL"/>
    <n v="13"/>
    <n v="0"/>
    <s v="STL"/>
    <n v="0"/>
  </r>
  <r>
    <n v="1273"/>
    <n v="626"/>
    <s v="2014_07_NYJ@NWE"/>
    <s v=""/>
    <n v="-9.5"/>
    <n v="27"/>
    <n v="25"/>
    <x v="2"/>
    <x v="6"/>
    <s v="rs"/>
    <s v="NYJ"/>
    <s v="NWE"/>
    <s v=""/>
    <x v="0"/>
    <n v="-7.5"/>
    <s v=""/>
    <m/>
    <m/>
    <s v="NYJ"/>
    <n v="8"/>
    <n v="1"/>
    <m/>
    <s v=""/>
  </r>
  <r>
    <n v="1274"/>
    <n v="626"/>
    <s v="2014_07_NYJ@NWE"/>
    <s v=""/>
    <n v="-9.5"/>
    <n v="27"/>
    <n v="25"/>
    <x v="2"/>
    <x v="6"/>
    <s v="rs"/>
    <s v="NYJ"/>
    <s v="NWE"/>
    <s v=""/>
    <x v="1"/>
    <n v="-9"/>
    <s v=""/>
    <m/>
    <m/>
    <s v="NWE"/>
    <n v="8"/>
    <n v="0"/>
    <s v="NWE"/>
    <n v="1"/>
  </r>
  <r>
    <n v="1275"/>
    <n v="627"/>
    <s v="2014_07_MIN@BUF"/>
    <s v=""/>
    <n v="-4"/>
    <n v="17"/>
    <n v="16"/>
    <x v="2"/>
    <x v="6"/>
    <s v="rs"/>
    <s v="MIN"/>
    <s v="BUF"/>
    <s v=""/>
    <x v="0"/>
    <n v="-6"/>
    <s v=""/>
    <m/>
    <m/>
    <s v="BUF"/>
    <n v="3"/>
    <n v="0"/>
    <m/>
    <s v=""/>
  </r>
  <r>
    <n v="1276"/>
    <n v="627"/>
    <s v="2014_07_MIN@BUF"/>
    <s v=""/>
    <n v="-4"/>
    <n v="17"/>
    <n v="16"/>
    <x v="2"/>
    <x v="6"/>
    <s v="rs"/>
    <s v="MIN"/>
    <s v="BUF"/>
    <s v=""/>
    <x v="1"/>
    <n v="-5.5"/>
    <s v=""/>
    <m/>
    <m/>
    <s v="BUF"/>
    <n v="2"/>
    <n v="0"/>
    <s v="BUF"/>
    <n v="1"/>
  </r>
  <r>
    <n v="1277"/>
    <n v="628"/>
    <s v="2014_07_MIA@CHI"/>
    <s v=""/>
    <n v="-3.5"/>
    <n v="14"/>
    <n v="27"/>
    <x v="2"/>
    <x v="6"/>
    <s v="rs"/>
    <s v="MIA"/>
    <s v="MIA"/>
    <s v=""/>
    <x v="0"/>
    <n v="-3.5"/>
    <s v=""/>
    <m/>
    <m/>
    <s v="MIA"/>
    <n v="15"/>
    <n v="1"/>
    <m/>
    <s v=""/>
  </r>
  <r>
    <n v="1278"/>
    <n v="628"/>
    <s v="2014_07_MIA@CHI"/>
    <s v=""/>
    <n v="-3.5"/>
    <n v="14"/>
    <n v="27"/>
    <x v="2"/>
    <x v="6"/>
    <s v="rs"/>
    <s v="MIA"/>
    <s v="MIA"/>
    <s v=""/>
    <x v="1"/>
    <n v="-4"/>
    <s v=""/>
    <m/>
    <m/>
    <s v="MIA"/>
    <n v="7"/>
    <n v="1"/>
    <s v="MIA"/>
    <n v="1"/>
  </r>
  <r>
    <n v="1279"/>
    <n v="629"/>
    <s v="2014_07_NOR@DET"/>
    <s v=""/>
    <n v="-3"/>
    <n v="24"/>
    <n v="23"/>
    <x v="2"/>
    <x v="6"/>
    <s v="rs"/>
    <s v="NOR"/>
    <s v="DET"/>
    <s v=""/>
    <x v="0"/>
    <n v="-3"/>
    <s v=""/>
    <m/>
    <m/>
    <s v="NOR"/>
    <n v="7"/>
    <n v="1"/>
    <m/>
    <s v=""/>
  </r>
  <r>
    <n v="1280"/>
    <n v="629"/>
    <s v="2014_07_NOR@DET"/>
    <s v=""/>
    <n v="-3"/>
    <n v="24"/>
    <n v="23"/>
    <x v="2"/>
    <x v="6"/>
    <s v="rs"/>
    <s v="NOR"/>
    <s v="DET"/>
    <s v=""/>
    <x v="1"/>
    <n v="-3.5"/>
    <s v=""/>
    <m/>
    <m/>
    <s v="NOR"/>
    <n v="12"/>
    <n v="1"/>
    <s v="NOR"/>
    <n v="0"/>
  </r>
  <r>
    <n v="1281"/>
    <n v="630"/>
    <s v="2014_07_CAR@GBY"/>
    <s v=""/>
    <n v="-7"/>
    <n v="38"/>
    <n v="17"/>
    <x v="2"/>
    <x v="6"/>
    <s v="rs"/>
    <s v="GBY"/>
    <s v="GBY"/>
    <s v=""/>
    <x v="0"/>
    <n v="-6.5"/>
    <s v=""/>
    <m/>
    <m/>
    <s v="GBY"/>
    <n v="9"/>
    <n v="1"/>
    <m/>
    <s v=""/>
  </r>
  <r>
    <n v="1282"/>
    <n v="630"/>
    <s v="2014_07_CAR@GBY"/>
    <s v=""/>
    <n v="-7"/>
    <n v="38"/>
    <n v="17"/>
    <x v="2"/>
    <x v="6"/>
    <s v="rs"/>
    <s v="GBY"/>
    <s v="GBY"/>
    <s v=""/>
    <x v="1"/>
    <n v="-6"/>
    <s v=""/>
    <m/>
    <m/>
    <s v="CAR"/>
    <n v="9"/>
    <n v="0"/>
    <s v="GBY"/>
    <n v="1"/>
  </r>
  <r>
    <n v="1283"/>
    <n v="631"/>
    <s v="2014_07_CIN@IND"/>
    <s v=""/>
    <n v="-3"/>
    <n v="27"/>
    <n v="0"/>
    <x v="2"/>
    <x v="6"/>
    <s v="rs"/>
    <s v="IND"/>
    <s v="IND"/>
    <s v=""/>
    <x v="0"/>
    <n v="-4"/>
    <s v=""/>
    <m/>
    <m/>
    <s v="IND"/>
    <n v="2"/>
    <n v="1"/>
    <m/>
    <s v=""/>
  </r>
  <r>
    <n v="1284"/>
    <n v="631"/>
    <s v="2014_07_CIN@IND"/>
    <s v=""/>
    <n v="-3"/>
    <n v="27"/>
    <n v="0"/>
    <x v="2"/>
    <x v="6"/>
    <s v="rs"/>
    <s v="IND"/>
    <s v="IND"/>
    <s v=""/>
    <x v="1"/>
    <n v="-3.5"/>
    <s v=""/>
    <m/>
    <m/>
    <s v="IND"/>
    <n v="3"/>
    <n v="1"/>
    <s v="IND"/>
    <n v="1"/>
  </r>
  <r>
    <n v="1285"/>
    <n v="632"/>
    <s v="2014_07_SEA@STL"/>
    <s v=""/>
    <n v="6.5"/>
    <n v="28"/>
    <n v="26"/>
    <x v="2"/>
    <x v="6"/>
    <s v="rs"/>
    <s v="STL"/>
    <s v="STL"/>
    <s v=""/>
    <x v="0"/>
    <n v="5"/>
    <s v=""/>
    <m/>
    <m/>
    <s v="SEA"/>
    <n v="13"/>
    <n v="0"/>
    <m/>
    <s v=""/>
  </r>
  <r>
    <n v="1286"/>
    <n v="632"/>
    <s v="2014_07_SEA@STL"/>
    <s v=""/>
    <n v="6.5"/>
    <n v="28"/>
    <n v="26"/>
    <x v="2"/>
    <x v="6"/>
    <s v="rs"/>
    <s v="STL"/>
    <s v="STL"/>
    <s v=""/>
    <x v="1"/>
    <n v="5.5"/>
    <s v=""/>
    <m/>
    <m/>
    <s v="SEA"/>
    <n v="1"/>
    <n v="0"/>
    <s v="SEA"/>
    <n v="0"/>
  </r>
  <r>
    <n v="1287"/>
    <n v="633"/>
    <s v="2014_07_TEN@WAS"/>
    <s v=""/>
    <n v="-4.5"/>
    <n v="19"/>
    <n v="17"/>
    <x v="2"/>
    <x v="6"/>
    <s v="rs"/>
    <s v="TEN"/>
    <s v="WAS"/>
    <s v=""/>
    <x v="0"/>
    <n v="-3.5"/>
    <s v=""/>
    <m/>
    <m/>
    <s v="WAS"/>
    <n v="6"/>
    <n v="0"/>
    <m/>
    <s v=""/>
  </r>
  <r>
    <n v="1288"/>
    <n v="633"/>
    <s v="2014_07_TEN@WAS"/>
    <s v=""/>
    <n v="-4.5"/>
    <n v="19"/>
    <n v="17"/>
    <x v="2"/>
    <x v="6"/>
    <s v="rs"/>
    <s v="TEN"/>
    <s v="WAS"/>
    <s v=""/>
    <x v="1"/>
    <n v="-3"/>
    <s v=""/>
    <m/>
    <m/>
    <s v="WAS"/>
    <n v="4"/>
    <n v="0"/>
    <s v="WAS"/>
    <n v="1"/>
  </r>
  <r>
    <n v="1289"/>
    <n v="634"/>
    <s v="2014_07_CLE@JAX"/>
    <s v=""/>
    <n v="4.5"/>
    <n v="24"/>
    <n v="6"/>
    <x v="2"/>
    <x v="6"/>
    <s v="rs"/>
    <s v="JAX"/>
    <s v="JAX"/>
    <s v=""/>
    <x v="0"/>
    <n v="3.5"/>
    <s v=""/>
    <m/>
    <m/>
    <s v="JAX"/>
    <n v="14"/>
    <n v="1"/>
    <m/>
    <s v=""/>
  </r>
  <r>
    <n v="1290"/>
    <n v="634"/>
    <s v="2014_07_CLE@JAX"/>
    <s v=""/>
    <n v="4.5"/>
    <n v="24"/>
    <n v="6"/>
    <x v="2"/>
    <x v="6"/>
    <s v="rs"/>
    <s v="JAX"/>
    <s v="JAX"/>
    <s v=""/>
    <x v="1"/>
    <n v="4.5"/>
    <s v=""/>
    <m/>
    <m/>
    <s v="CLE"/>
    <n v="8"/>
    <n v="0"/>
    <s v="CLE"/>
    <n v="0"/>
  </r>
  <r>
    <n v="1291"/>
    <n v="635"/>
    <s v="2014_07_ATL@BAL"/>
    <s v=""/>
    <n v="-7"/>
    <n v="29"/>
    <n v="7"/>
    <x v="2"/>
    <x v="6"/>
    <s v="rs"/>
    <s v="BAL"/>
    <s v="BAL"/>
    <s v=""/>
    <x v="0"/>
    <n v="-7"/>
    <s v=""/>
    <m/>
    <m/>
    <s v="BAL"/>
    <n v="4"/>
    <n v="1"/>
    <m/>
    <s v=""/>
  </r>
  <r>
    <n v="1292"/>
    <n v="635"/>
    <s v="2014_07_ATL@BAL"/>
    <s v=""/>
    <n v="-7"/>
    <n v="29"/>
    <n v="7"/>
    <x v="2"/>
    <x v="6"/>
    <s v="rs"/>
    <s v="BAL"/>
    <s v="BAL"/>
    <s v=""/>
    <x v="1"/>
    <n v="-6.5"/>
    <s v=""/>
    <m/>
    <m/>
    <s v="ATL"/>
    <n v="14"/>
    <n v="0"/>
    <s v="BAL"/>
    <n v="1"/>
  </r>
  <r>
    <n v="1293"/>
    <n v="636"/>
    <s v="2014_07_KCY@SD"/>
    <s v=""/>
    <n v="-4"/>
    <n v="20"/>
    <n v="23"/>
    <x v="2"/>
    <x v="6"/>
    <s v="rs"/>
    <s v="KCY"/>
    <s v="KCY"/>
    <s v=""/>
    <x v="0"/>
    <n v="-6.5"/>
    <s v=""/>
    <m/>
    <m/>
    <s v="KCY"/>
    <n v="11"/>
    <n v="1"/>
    <m/>
    <s v=""/>
  </r>
  <r>
    <n v="1294"/>
    <n v="636"/>
    <s v="2014_07_KCY@SD"/>
    <s v=""/>
    <n v="-4"/>
    <n v="20"/>
    <n v="23"/>
    <x v="2"/>
    <x v="6"/>
    <s v="rs"/>
    <s v="KCY"/>
    <s v="KCY"/>
    <s v=""/>
    <x v="1"/>
    <n v="-6"/>
    <s v=""/>
    <m/>
    <m/>
    <s v="KCY"/>
    <n v="13"/>
    <n v="1"/>
    <s v="KCY"/>
    <n v="1"/>
  </r>
  <r>
    <n v="1295"/>
    <n v="637"/>
    <s v="2014_07_NYG@DAL"/>
    <s v=""/>
    <n v="-5.5"/>
    <n v="31"/>
    <n v="21"/>
    <x v="2"/>
    <x v="6"/>
    <s v="rs"/>
    <s v="DAL"/>
    <s v="DAL"/>
    <s v=""/>
    <x v="0"/>
    <n v="-5"/>
    <s v=""/>
    <m/>
    <m/>
    <s v="NYG"/>
    <n v="1"/>
    <n v="0"/>
    <m/>
    <s v=""/>
  </r>
  <r>
    <n v="1296"/>
    <n v="637"/>
    <s v="2014_07_NYG@DAL"/>
    <s v=""/>
    <n v="-5.5"/>
    <n v="31"/>
    <n v="21"/>
    <x v="2"/>
    <x v="6"/>
    <s v="rs"/>
    <s v="DAL"/>
    <s v="DAL"/>
    <s v=""/>
    <x v="1"/>
    <n v="-7"/>
    <s v=""/>
    <m/>
    <m/>
    <s v="DAL"/>
    <n v="5"/>
    <n v="1"/>
    <s v="DAL"/>
    <n v="1"/>
  </r>
  <r>
    <n v="1297"/>
    <n v="638"/>
    <s v="2014_07_ARI@OAK"/>
    <s v=""/>
    <n v="3.5"/>
    <n v="13"/>
    <n v="24"/>
    <x v="2"/>
    <x v="6"/>
    <s v="rs"/>
    <s v="ARI"/>
    <s v="ARI"/>
    <s v=""/>
    <x v="0"/>
    <n v="3.5"/>
    <s v=""/>
    <m/>
    <m/>
    <s v="ARI"/>
    <n v="12"/>
    <n v="1"/>
    <m/>
    <s v=""/>
  </r>
  <r>
    <n v="1298"/>
    <n v="638"/>
    <s v="2014_07_ARI@OAK"/>
    <s v=""/>
    <n v="3.5"/>
    <n v="13"/>
    <n v="24"/>
    <x v="2"/>
    <x v="6"/>
    <s v="rs"/>
    <s v="ARI"/>
    <s v="ARI"/>
    <s v=""/>
    <x v="1"/>
    <n v="6"/>
    <s v=""/>
    <m/>
    <m/>
    <s v="ARI"/>
    <n v="6"/>
    <n v="1"/>
    <s v="ARI"/>
    <n v="1"/>
  </r>
  <r>
    <n v="1299"/>
    <n v="639"/>
    <s v="2014_07_SFO@DEN"/>
    <s v=""/>
    <n v="-6.5"/>
    <n v="42"/>
    <n v="17"/>
    <x v="2"/>
    <x v="6"/>
    <s v="rs"/>
    <s v="DEN"/>
    <s v="DEN"/>
    <s v=""/>
    <x v="0"/>
    <n v="-6"/>
    <s v=""/>
    <m/>
    <m/>
    <s v="SFO"/>
    <n v="10"/>
    <n v="0"/>
    <m/>
    <s v=""/>
  </r>
  <r>
    <n v="1300"/>
    <n v="639"/>
    <s v="2014_07_SFO@DEN"/>
    <s v=""/>
    <n v="-6.5"/>
    <n v="42"/>
    <n v="17"/>
    <x v="2"/>
    <x v="6"/>
    <s v="rs"/>
    <s v="DEN"/>
    <s v="DEN"/>
    <s v=""/>
    <x v="1"/>
    <n v="-6"/>
    <s v=""/>
    <m/>
    <m/>
    <s v="SFO"/>
    <n v="15"/>
    <n v="0"/>
    <s v="SFO"/>
    <n v="0"/>
  </r>
  <r>
    <n v="1301"/>
    <n v="640"/>
    <s v="2014_07_HOU@PIT"/>
    <s v=""/>
    <n v="-3.5"/>
    <n v="30"/>
    <n v="23"/>
    <x v="2"/>
    <x v="6"/>
    <s v="rs"/>
    <s v="PIT"/>
    <s v="PIT"/>
    <s v=""/>
    <x v="0"/>
    <n v="-3"/>
    <s v=""/>
    <m/>
    <m/>
    <s v="PIT"/>
    <n v="5"/>
    <n v="1"/>
    <m/>
    <s v=""/>
  </r>
  <r>
    <n v="1302"/>
    <n v="640"/>
    <s v="2014_07_HOU@PIT"/>
    <s v=""/>
    <n v="-3.5"/>
    <n v="30"/>
    <n v="23"/>
    <x v="2"/>
    <x v="6"/>
    <s v="rs"/>
    <s v="PIT"/>
    <s v="PIT"/>
    <s v=""/>
    <x v="1"/>
    <n v="-3"/>
    <s v=""/>
    <m/>
    <m/>
    <s v="HOU"/>
    <n v="10"/>
    <n v="0"/>
    <s v="HOU"/>
    <n v="0"/>
  </r>
  <r>
    <n v="1303"/>
    <n v="641"/>
    <s v="2014_08_SD@DEN"/>
    <s v=""/>
    <n v="-7.5"/>
    <n v="35"/>
    <n v="21"/>
    <x v="2"/>
    <x v="7"/>
    <s v="rs"/>
    <s v="DEN"/>
    <s v="DEN"/>
    <s v=""/>
    <x v="0"/>
    <n v="-6"/>
    <s v=""/>
    <m/>
    <m/>
    <s v="SD"/>
    <n v="10"/>
    <n v="0"/>
    <m/>
    <s v=""/>
  </r>
  <r>
    <n v="1304"/>
    <n v="641"/>
    <s v="2014_08_SD@DEN"/>
    <s v=""/>
    <n v="-7.5"/>
    <n v="35"/>
    <n v="21"/>
    <x v="2"/>
    <x v="7"/>
    <s v="rs"/>
    <s v="DEN"/>
    <s v="DEN"/>
    <s v=""/>
    <x v="1"/>
    <n v="-7"/>
    <s v=""/>
    <m/>
    <m/>
    <s v="DEN"/>
    <n v="2"/>
    <n v="1"/>
    <s v="DEN"/>
    <n v="1"/>
  </r>
  <r>
    <n v="1305"/>
    <n v="642"/>
    <s v="2014_08_DET@ATL"/>
    <s v=""/>
    <n v="4"/>
    <n v="21"/>
    <n v="22"/>
    <x v="2"/>
    <x v="7"/>
    <s v="rs"/>
    <s v="ATL"/>
    <s v="DET"/>
    <s v=""/>
    <x v="0"/>
    <n v="5"/>
    <s v=""/>
    <m/>
    <m/>
    <s v="DET"/>
    <n v="6"/>
    <n v="0"/>
    <m/>
    <s v=""/>
  </r>
  <r>
    <n v="1306"/>
    <n v="642"/>
    <s v="2014_08_DET@ATL"/>
    <s v=""/>
    <n v="4"/>
    <n v="21"/>
    <n v="22"/>
    <x v="2"/>
    <x v="7"/>
    <s v="rs"/>
    <s v="ATL"/>
    <s v="DET"/>
    <s v=""/>
    <x v="1"/>
    <n v="6"/>
    <s v=""/>
    <m/>
    <m/>
    <s v="DET"/>
    <n v="11"/>
    <n v="0"/>
    <s v="DET"/>
    <n v="1"/>
  </r>
  <r>
    <n v="1307"/>
    <n v="643"/>
    <s v="2014_08_BAL@CIN"/>
    <s v=""/>
    <n v="-1"/>
    <n v="27"/>
    <n v="24"/>
    <x v="2"/>
    <x v="7"/>
    <s v="rs"/>
    <s v="CIN"/>
    <s v="CIN"/>
    <s v=""/>
    <x v="0"/>
    <n v="2.5"/>
    <s v=""/>
    <m/>
    <m/>
    <s v="BAL"/>
    <n v="5"/>
    <n v="0"/>
    <m/>
    <s v=""/>
  </r>
  <r>
    <n v="1308"/>
    <n v="643"/>
    <s v="2014_08_BAL@CIN"/>
    <s v=""/>
    <n v="-1"/>
    <n v="27"/>
    <n v="24"/>
    <x v="2"/>
    <x v="7"/>
    <s v="rs"/>
    <s v="CIN"/>
    <s v="CIN"/>
    <s v=""/>
    <x v="1"/>
    <n v="0"/>
    <s v=""/>
    <m/>
    <m/>
    <s v="CIN"/>
    <n v="15"/>
    <n v="1"/>
    <s v="CIN"/>
    <n v="1"/>
  </r>
  <r>
    <n v="1309"/>
    <n v="644"/>
    <s v="2014_08_HOU@TEN"/>
    <s v=""/>
    <n v="2"/>
    <n v="16"/>
    <n v="30"/>
    <x v="2"/>
    <x v="7"/>
    <s v="rs"/>
    <s v="HOU"/>
    <s v="HOU"/>
    <s v=""/>
    <x v="0"/>
    <n v="3.5"/>
    <s v=""/>
    <m/>
    <m/>
    <s v="HOU"/>
    <n v="14"/>
    <n v="1"/>
    <m/>
    <s v=""/>
  </r>
  <r>
    <n v="1310"/>
    <n v="644"/>
    <s v="2014_08_HOU@TEN"/>
    <s v=""/>
    <n v="2"/>
    <n v="16"/>
    <n v="30"/>
    <x v="2"/>
    <x v="7"/>
    <s v="rs"/>
    <s v="HOU"/>
    <s v="HOU"/>
    <s v=""/>
    <x v="1"/>
    <n v="-2.5"/>
    <s v=""/>
    <m/>
    <m/>
    <s v="HOU"/>
    <n v="5"/>
    <n v="1"/>
    <s v="HOU"/>
    <n v="1"/>
  </r>
  <r>
    <n v="1311"/>
    <n v="645"/>
    <s v="2014_08_STL@KCY"/>
    <s v=""/>
    <n v="-6.5"/>
    <n v="34"/>
    <n v="7"/>
    <x v="2"/>
    <x v="7"/>
    <s v="rs"/>
    <s v="KCY"/>
    <s v="KCY"/>
    <s v=""/>
    <x v="0"/>
    <n v="-7"/>
    <s v=""/>
    <m/>
    <m/>
    <s v="KCY"/>
    <n v="3"/>
    <n v="1"/>
    <m/>
    <s v=""/>
  </r>
  <r>
    <n v="1312"/>
    <n v="645"/>
    <s v="2014_08_STL@KCY"/>
    <s v=""/>
    <n v="-6.5"/>
    <n v="34"/>
    <n v="7"/>
    <x v="2"/>
    <x v="7"/>
    <s v="rs"/>
    <s v="KCY"/>
    <s v="KCY"/>
    <s v=""/>
    <x v="1"/>
    <n v="-6"/>
    <s v=""/>
    <m/>
    <m/>
    <s v="KCY"/>
    <n v="7"/>
    <n v="1"/>
    <s v="KCY"/>
    <n v="1"/>
  </r>
  <r>
    <n v="1313"/>
    <n v="646"/>
    <s v="2014_08_CHI@NWE"/>
    <s v=""/>
    <n v="-6.5"/>
    <n v="51"/>
    <n v="23"/>
    <x v="2"/>
    <x v="7"/>
    <s v="rs"/>
    <s v="NWE"/>
    <s v="NWE"/>
    <s v=""/>
    <x v="0"/>
    <n v="-7"/>
    <s v=""/>
    <m/>
    <m/>
    <s v="CHI"/>
    <n v="8"/>
    <n v="0"/>
    <m/>
    <s v=""/>
  </r>
  <r>
    <n v="1314"/>
    <n v="646"/>
    <s v="2014_08_CHI@NWE"/>
    <s v=""/>
    <n v="-6.5"/>
    <n v="51"/>
    <n v="23"/>
    <x v="2"/>
    <x v="7"/>
    <s v="rs"/>
    <s v="NWE"/>
    <s v="NWE"/>
    <s v=""/>
    <x v="1"/>
    <n v="-8"/>
    <s v=""/>
    <m/>
    <m/>
    <s v="CHI"/>
    <n v="13"/>
    <n v="0"/>
    <s v="NWE"/>
    <n v="1"/>
  </r>
  <r>
    <n v="1315"/>
    <n v="647"/>
    <s v="2014_08_BUF@NYJ"/>
    <s v=""/>
    <n v="-3"/>
    <n v="23"/>
    <n v="43"/>
    <x v="2"/>
    <x v="7"/>
    <s v="rs"/>
    <s v="BUF"/>
    <s v="BUF"/>
    <s v=""/>
    <x v="0"/>
    <n v="-2.5"/>
    <s v=""/>
    <m/>
    <m/>
    <s v="BUF"/>
    <n v="15"/>
    <n v="1"/>
    <m/>
    <s v=""/>
  </r>
  <r>
    <n v="1316"/>
    <n v="647"/>
    <s v="2014_08_BUF@NYJ"/>
    <s v=""/>
    <n v="-3"/>
    <n v="23"/>
    <n v="43"/>
    <x v="2"/>
    <x v="7"/>
    <s v="rs"/>
    <s v="BUF"/>
    <s v="BUF"/>
    <s v=""/>
    <x v="1"/>
    <n v="0"/>
    <s v=""/>
    <m/>
    <m/>
    <s v="BUF"/>
    <n v="6"/>
    <n v="1"/>
    <s v="BUF"/>
    <n v="1"/>
  </r>
  <r>
    <n v="1317"/>
    <n v="648"/>
    <s v="2014_08_MIN@TBY"/>
    <s v=""/>
    <n v="-3"/>
    <n v="13"/>
    <n v="19"/>
    <x v="2"/>
    <x v="7"/>
    <s v="rs"/>
    <s v="MIN"/>
    <s v="MIN"/>
    <s v=""/>
    <x v="0"/>
    <n v="-3"/>
    <s v=""/>
    <m/>
    <m/>
    <s v="TBY"/>
    <n v="11"/>
    <n v="0"/>
    <m/>
    <s v=""/>
  </r>
  <r>
    <n v="1318"/>
    <n v="648"/>
    <s v="2014_08_MIN@TBY"/>
    <s v=""/>
    <n v="-3"/>
    <n v="13"/>
    <n v="19"/>
    <x v="2"/>
    <x v="7"/>
    <s v="rs"/>
    <s v="MIN"/>
    <s v="MIN"/>
    <s v=""/>
    <x v="1"/>
    <n v="-3"/>
    <s v=""/>
    <m/>
    <m/>
    <s v="MIN"/>
    <n v="3"/>
    <n v="1"/>
    <s v="MIN"/>
    <n v="1"/>
  </r>
  <r>
    <n v="1319"/>
    <n v="649"/>
    <s v="2014_08_SEA@CAR"/>
    <s v=""/>
    <n v="4.5"/>
    <n v="9"/>
    <n v="13"/>
    <x v="2"/>
    <x v="7"/>
    <s v="rs"/>
    <s v="CAR"/>
    <s v="SEA"/>
    <s v=""/>
    <x v="0"/>
    <n v="3"/>
    <s v=""/>
    <m/>
    <m/>
    <s v="SEA"/>
    <n v="12"/>
    <n v="0"/>
    <m/>
    <s v=""/>
  </r>
  <r>
    <n v="1320"/>
    <n v="649"/>
    <s v="2014_08_SEA@CAR"/>
    <s v=""/>
    <n v="4.5"/>
    <n v="9"/>
    <n v="13"/>
    <x v="2"/>
    <x v="7"/>
    <s v="rs"/>
    <s v="CAR"/>
    <s v="SEA"/>
    <s v=""/>
    <x v="1"/>
    <n v="3"/>
    <s v=""/>
    <m/>
    <m/>
    <s v="CAR"/>
    <n v="12"/>
    <n v="1"/>
    <s v="CAR"/>
    <n v="0"/>
  </r>
  <r>
    <n v="1321"/>
    <n v="650"/>
    <s v="2014_08_MIA@JAX"/>
    <s v=""/>
    <n v="5"/>
    <n v="13"/>
    <n v="27"/>
    <x v="2"/>
    <x v="7"/>
    <s v="rs"/>
    <s v="MIA"/>
    <s v="MIA"/>
    <s v=""/>
    <x v="0"/>
    <n v="4"/>
    <s v=""/>
    <m/>
    <m/>
    <s v="MIA"/>
    <n v="9"/>
    <n v="1"/>
    <m/>
    <s v=""/>
  </r>
  <r>
    <n v="1322"/>
    <n v="650"/>
    <s v="2014_08_MIA@JAX"/>
    <s v=""/>
    <n v="5"/>
    <n v="13"/>
    <n v="27"/>
    <x v="2"/>
    <x v="7"/>
    <s v="rs"/>
    <s v="MIA"/>
    <s v="MIA"/>
    <s v=""/>
    <x v="1"/>
    <n v="4"/>
    <s v=""/>
    <m/>
    <m/>
    <s v="MIA"/>
    <n v="4"/>
    <n v="1"/>
    <s v="MIA"/>
    <n v="1"/>
  </r>
  <r>
    <n v="1323"/>
    <n v="651"/>
    <s v="2014_08_PHI@ARI"/>
    <s v=""/>
    <n v="-2.5"/>
    <n v="24"/>
    <n v="20"/>
    <x v="2"/>
    <x v="7"/>
    <s v="rs"/>
    <s v="ARI"/>
    <s v="ARI"/>
    <s v=""/>
    <x v="0"/>
    <n v="-3.5"/>
    <s v=""/>
    <m/>
    <m/>
    <s v="ARI"/>
    <n v="13"/>
    <n v="1"/>
    <m/>
    <s v=""/>
  </r>
  <r>
    <n v="1324"/>
    <n v="651"/>
    <s v="2014_08_PHI@ARI"/>
    <s v=""/>
    <n v="-2.5"/>
    <n v="24"/>
    <n v="20"/>
    <x v="2"/>
    <x v="7"/>
    <s v="rs"/>
    <s v="ARI"/>
    <s v="ARI"/>
    <s v=""/>
    <x v="1"/>
    <n v="-3"/>
    <s v=""/>
    <m/>
    <m/>
    <s v="ARI"/>
    <n v="14"/>
    <n v="1"/>
    <s v="ARI"/>
    <n v="1"/>
  </r>
  <r>
    <n v="1325"/>
    <n v="652"/>
    <s v="2014_08_OAK@CLE"/>
    <s v=""/>
    <n v="-7"/>
    <n v="23"/>
    <n v="13"/>
    <x v="2"/>
    <x v="7"/>
    <s v="rs"/>
    <s v="CLE"/>
    <s v="CLE"/>
    <s v=""/>
    <x v="0"/>
    <n v="-4"/>
    <s v=""/>
    <m/>
    <m/>
    <s v="OAK"/>
    <n v="7"/>
    <n v="0"/>
    <m/>
    <s v=""/>
  </r>
  <r>
    <n v="1326"/>
    <n v="652"/>
    <s v="2014_08_OAK@CLE"/>
    <s v=""/>
    <n v="-7"/>
    <n v="23"/>
    <n v="13"/>
    <x v="2"/>
    <x v="7"/>
    <s v="rs"/>
    <s v="CLE"/>
    <s v="CLE"/>
    <s v=""/>
    <x v="1"/>
    <n v="-5.5"/>
    <s v=""/>
    <m/>
    <m/>
    <s v="OAK"/>
    <n v="9"/>
    <n v="0"/>
    <s v="CLE"/>
    <n v="1"/>
  </r>
  <r>
    <n v="1327"/>
    <n v="653"/>
    <s v="2014_08_IND@PIT"/>
    <s v=""/>
    <n v="3"/>
    <n v="51"/>
    <n v="34"/>
    <x v="2"/>
    <x v="7"/>
    <s v="rs"/>
    <s v="PIT"/>
    <s v="PIT"/>
    <s v=""/>
    <x v="0"/>
    <n v="4"/>
    <s v=""/>
    <m/>
    <m/>
    <s v="IND"/>
    <n v="1"/>
    <n v="0"/>
    <m/>
    <s v=""/>
  </r>
  <r>
    <n v="1328"/>
    <n v="653"/>
    <s v="2014_08_IND@PIT"/>
    <s v=""/>
    <n v="3"/>
    <n v="51"/>
    <n v="34"/>
    <x v="2"/>
    <x v="7"/>
    <s v="rs"/>
    <s v="PIT"/>
    <s v="PIT"/>
    <s v=""/>
    <x v="1"/>
    <n v="1.5"/>
    <s v=""/>
    <m/>
    <m/>
    <s v="IND"/>
    <n v="8"/>
    <n v="0"/>
    <s v="IND"/>
    <n v="0"/>
  </r>
  <r>
    <n v="1329"/>
    <n v="654"/>
    <s v="2014_08_GBY@NOR"/>
    <s v=""/>
    <n v="-1.5"/>
    <n v="44"/>
    <n v="23"/>
    <x v="2"/>
    <x v="7"/>
    <s v="rs"/>
    <s v="NOR"/>
    <s v="NOR"/>
    <s v=""/>
    <x v="0"/>
    <n v="2.5"/>
    <s v=""/>
    <m/>
    <m/>
    <s v="GBY"/>
    <n v="2"/>
    <n v="0"/>
    <m/>
    <s v=""/>
  </r>
  <r>
    <n v="1330"/>
    <n v="654"/>
    <s v="2014_08_GBY@NOR"/>
    <s v=""/>
    <n v="-1.5"/>
    <n v="44"/>
    <n v="23"/>
    <x v="2"/>
    <x v="7"/>
    <s v="rs"/>
    <s v="NOR"/>
    <s v="NOR"/>
    <s v=""/>
    <x v="1"/>
    <n v="3.5"/>
    <s v=""/>
    <m/>
    <m/>
    <s v="GBY"/>
    <n v="1"/>
    <n v="0"/>
    <s v="GBY"/>
    <n v="0"/>
  </r>
  <r>
    <n v="1331"/>
    <n v="655"/>
    <s v="2014_08_WAS@DAL"/>
    <s v=""/>
    <n v="-9.5"/>
    <n v="17"/>
    <n v="20"/>
    <x v="2"/>
    <x v="7"/>
    <s v="rs"/>
    <s v="WAS"/>
    <s v="WAS"/>
    <s v=""/>
    <x v="0"/>
    <n v="-8.5"/>
    <s v=""/>
    <m/>
    <m/>
    <s v="WAS"/>
    <n v="4"/>
    <n v="1"/>
    <m/>
    <s v=""/>
  </r>
  <r>
    <n v="1332"/>
    <n v="655"/>
    <s v="2014_08_WAS@DAL"/>
    <s v=""/>
    <n v="-9.5"/>
    <n v="17"/>
    <n v="20"/>
    <x v="2"/>
    <x v="7"/>
    <s v="rs"/>
    <s v="WAS"/>
    <s v="WAS"/>
    <s v=""/>
    <x v="1"/>
    <n v="-7.5"/>
    <s v=""/>
    <m/>
    <m/>
    <s v="WAS"/>
    <n v="10"/>
    <n v="1"/>
    <s v="DAL"/>
    <n v="0"/>
  </r>
  <r>
    <n v="1333"/>
    <n v="656"/>
    <s v="2014_09_NOR@CAR"/>
    <s v=""/>
    <n v="2"/>
    <n v="10"/>
    <n v="28"/>
    <x v="2"/>
    <x v="8"/>
    <s v="rs"/>
    <s v="NOR"/>
    <s v="NOR"/>
    <s v=""/>
    <x v="0"/>
    <n v="-1"/>
    <s v=""/>
    <m/>
    <m/>
    <s v="NOR"/>
    <n v="7"/>
    <n v="1"/>
    <m/>
    <s v=""/>
  </r>
  <r>
    <n v="1334"/>
    <n v="656"/>
    <s v="2014_09_NOR@CAR"/>
    <s v=""/>
    <n v="2"/>
    <n v="10"/>
    <n v="28"/>
    <x v="2"/>
    <x v="8"/>
    <s v="rs"/>
    <s v="NOR"/>
    <s v="NOR"/>
    <s v=""/>
    <x v="1"/>
    <n v="0"/>
    <s v=""/>
    <m/>
    <m/>
    <s v="NOR"/>
    <n v="12"/>
    <n v="1"/>
    <s v="NOR"/>
    <n v="1"/>
  </r>
  <r>
    <n v="1335"/>
    <n v="657"/>
    <s v="2014_09_JAX@CIN"/>
    <s v=""/>
    <n v="-11.5"/>
    <n v="33"/>
    <n v="23"/>
    <x v="2"/>
    <x v="8"/>
    <s v="rs"/>
    <s v="JAX"/>
    <s v="CIN"/>
    <s v=""/>
    <x v="0"/>
    <n v="-10"/>
    <s v=""/>
    <m/>
    <m/>
    <s v="JAX"/>
    <n v="3"/>
    <n v="1"/>
    <m/>
    <s v=""/>
  </r>
  <r>
    <n v="1336"/>
    <n v="657"/>
    <s v="2014_09_JAX@CIN"/>
    <s v=""/>
    <n v="-11.5"/>
    <n v="33"/>
    <n v="23"/>
    <x v="2"/>
    <x v="8"/>
    <s v="rs"/>
    <s v="JAX"/>
    <s v="CIN"/>
    <s v=""/>
    <x v="1"/>
    <n v="-10"/>
    <s v=""/>
    <m/>
    <m/>
    <s v="CIN"/>
    <n v="8"/>
    <n v="0"/>
    <s v="CIN"/>
    <n v="1"/>
  </r>
  <r>
    <n v="1337"/>
    <n v="658"/>
    <s v="2014_09_TBY@CLE"/>
    <s v=""/>
    <n v="-6.5"/>
    <n v="22"/>
    <n v="17"/>
    <x v="2"/>
    <x v="8"/>
    <s v="rs"/>
    <s v="TBY"/>
    <s v="CLE"/>
    <s v=""/>
    <x v="0"/>
    <n v="-7"/>
    <s v=""/>
    <m/>
    <m/>
    <s v="CLE"/>
    <n v="4"/>
    <n v="0"/>
    <m/>
    <s v=""/>
  </r>
  <r>
    <n v="1338"/>
    <n v="658"/>
    <s v="2014_09_TBY@CLE"/>
    <s v=""/>
    <n v="-6.5"/>
    <n v="22"/>
    <n v="17"/>
    <x v="2"/>
    <x v="8"/>
    <s v="rs"/>
    <s v="TBY"/>
    <s v="CLE"/>
    <s v=""/>
    <x v="1"/>
    <n v="-6"/>
    <s v=""/>
    <m/>
    <m/>
    <s v="TBY"/>
    <n v="10"/>
    <n v="1"/>
    <s v="TBY"/>
    <n v="0"/>
  </r>
  <r>
    <n v="1339"/>
    <n v="659"/>
    <s v="2014_09_ARI@DAL"/>
    <s v=""/>
    <n v="-4"/>
    <n v="17"/>
    <n v="28"/>
    <x v="2"/>
    <x v="8"/>
    <s v="rs"/>
    <s v="ARI"/>
    <s v="ARI"/>
    <s v=""/>
    <x v="0"/>
    <n v="-6"/>
    <s v=""/>
    <m/>
    <m/>
    <s v="ARI"/>
    <n v="2"/>
    <n v="1"/>
    <m/>
    <s v=""/>
  </r>
  <r>
    <n v="1340"/>
    <n v="659"/>
    <s v="2014_09_ARI@DAL"/>
    <s v=""/>
    <n v="-4"/>
    <n v="17"/>
    <n v="28"/>
    <x v="2"/>
    <x v="8"/>
    <s v="rs"/>
    <s v="ARI"/>
    <s v="ARI"/>
    <s v=""/>
    <x v="1"/>
    <n v="-6"/>
    <s v=""/>
    <m/>
    <m/>
    <s v="ARI"/>
    <n v="2"/>
    <n v="1"/>
    <s v="ARI"/>
    <n v="1"/>
  </r>
  <r>
    <n v="1341"/>
    <n v="660"/>
    <s v="2014_09_NYJ@KCY"/>
    <s v=""/>
    <n v="-9.5"/>
    <n v="24"/>
    <n v="10"/>
    <x v="2"/>
    <x v="8"/>
    <s v="rs"/>
    <s v="KCY"/>
    <s v="KCY"/>
    <s v=""/>
    <x v="0"/>
    <n v="-9"/>
    <s v=""/>
    <m/>
    <m/>
    <s v="NYJ"/>
    <n v="13"/>
    <n v="0"/>
    <m/>
    <s v=""/>
  </r>
  <r>
    <n v="1342"/>
    <n v="660"/>
    <s v="2014_09_NYJ@KCY"/>
    <s v=""/>
    <n v="-9.5"/>
    <n v="24"/>
    <n v="10"/>
    <x v="2"/>
    <x v="8"/>
    <s v="rs"/>
    <s v="KCY"/>
    <s v="KCY"/>
    <s v=""/>
    <x v="1"/>
    <n v="-7.5"/>
    <s v=""/>
    <m/>
    <m/>
    <s v="NYJ"/>
    <n v="13"/>
    <n v="0"/>
    <s v="KCY"/>
    <n v="1"/>
  </r>
  <r>
    <n v="1343"/>
    <n v="661"/>
    <s v="2014_09_SD@MIA"/>
    <s v=""/>
    <n v="-1.5"/>
    <n v="37"/>
    <n v="0"/>
    <x v="2"/>
    <x v="8"/>
    <s v="rs"/>
    <s v="MIA"/>
    <s v="MIA"/>
    <s v=""/>
    <x v="0"/>
    <n v="1.5"/>
    <s v=""/>
    <m/>
    <m/>
    <s v="MIA"/>
    <n v="11"/>
    <n v="1"/>
    <m/>
    <s v=""/>
  </r>
  <r>
    <n v="1344"/>
    <n v="661"/>
    <s v="2014_09_SD@MIA"/>
    <s v=""/>
    <n v="-1.5"/>
    <n v="37"/>
    <n v="0"/>
    <x v="2"/>
    <x v="8"/>
    <s v="rs"/>
    <s v="MIA"/>
    <s v="MIA"/>
    <s v=""/>
    <x v="1"/>
    <n v="-3"/>
    <s v=""/>
    <m/>
    <m/>
    <s v="SD"/>
    <n v="9"/>
    <n v="0"/>
    <s v="SD"/>
    <n v="0"/>
  </r>
  <r>
    <n v="1345"/>
    <n v="662"/>
    <s v="2014_09_WAS@MIN"/>
    <s v=""/>
    <n v="-2.5"/>
    <n v="29"/>
    <n v="26"/>
    <x v="2"/>
    <x v="8"/>
    <s v="rs"/>
    <s v="MIN"/>
    <s v="MIN"/>
    <s v=""/>
    <x v="0"/>
    <n v="-4"/>
    <s v=""/>
    <m/>
    <m/>
    <s v="MIN"/>
    <n v="1"/>
    <n v="1"/>
    <m/>
    <s v=""/>
  </r>
  <r>
    <n v="1346"/>
    <n v="662"/>
    <s v="2014_09_WAS@MIN"/>
    <s v=""/>
    <n v="-2.5"/>
    <n v="29"/>
    <n v="26"/>
    <x v="2"/>
    <x v="8"/>
    <s v="rs"/>
    <s v="MIN"/>
    <s v="MIN"/>
    <s v=""/>
    <x v="1"/>
    <n v="-3"/>
    <s v=""/>
    <m/>
    <m/>
    <s v="MIN"/>
    <n v="11"/>
    <n v="1"/>
    <s v="MIN"/>
    <n v="1"/>
  </r>
  <r>
    <n v="1347"/>
    <n v="663"/>
    <s v="2014_09_PHI@HOU"/>
    <s v=""/>
    <n v="2.5"/>
    <n v="21"/>
    <n v="31"/>
    <x v="2"/>
    <x v="8"/>
    <s v="rs"/>
    <s v="PHI"/>
    <s v="PHI"/>
    <s v=""/>
    <x v="0"/>
    <n v="1"/>
    <s v=""/>
    <m/>
    <m/>
    <s v="PHI"/>
    <n v="9"/>
    <n v="1"/>
    <m/>
    <s v=""/>
  </r>
  <r>
    <n v="1348"/>
    <n v="663"/>
    <s v="2014_09_PHI@HOU"/>
    <s v=""/>
    <n v="2.5"/>
    <n v="21"/>
    <n v="31"/>
    <x v="2"/>
    <x v="8"/>
    <s v="rs"/>
    <s v="PHI"/>
    <s v="PHI"/>
    <s v=""/>
    <x v="1"/>
    <n v="2.5"/>
    <s v=""/>
    <m/>
    <m/>
    <s v="HOU"/>
    <n v="3"/>
    <n v="0"/>
    <s v="HOU"/>
    <n v="0"/>
  </r>
  <r>
    <n v="1349"/>
    <n v="664"/>
    <s v="2014_09_STL@SFO"/>
    <s v=""/>
    <n v="-9.5"/>
    <n v="10"/>
    <n v="13"/>
    <x v="2"/>
    <x v="8"/>
    <s v="rs"/>
    <s v="STL"/>
    <s v="STL"/>
    <s v=""/>
    <x v="0"/>
    <n v="-9"/>
    <s v=""/>
    <m/>
    <m/>
    <s v="STL"/>
    <n v="10"/>
    <n v="1"/>
    <m/>
    <s v=""/>
  </r>
  <r>
    <n v="1350"/>
    <n v="664"/>
    <s v="2014_09_STL@SFO"/>
    <s v=""/>
    <n v="-9.5"/>
    <n v="10"/>
    <n v="13"/>
    <x v="2"/>
    <x v="8"/>
    <s v="rs"/>
    <s v="STL"/>
    <s v="STL"/>
    <s v=""/>
    <x v="1"/>
    <n v="-8"/>
    <s v=""/>
    <m/>
    <m/>
    <s v="SFO"/>
    <n v="5"/>
    <n v="0"/>
    <s v="SFO"/>
    <n v="0"/>
  </r>
  <r>
    <n v="1351"/>
    <n v="665"/>
    <s v="2014_09_DEN@NWE"/>
    <s v=""/>
    <n v="3"/>
    <n v="43"/>
    <n v="21"/>
    <x v="2"/>
    <x v="8"/>
    <s v="rs"/>
    <s v="NWE"/>
    <s v="NWE"/>
    <s v=""/>
    <x v="0"/>
    <n v="-2.5"/>
    <s v=""/>
    <m/>
    <m/>
    <s v="DEN"/>
    <n v="12"/>
    <n v="0"/>
    <m/>
    <s v=""/>
  </r>
  <r>
    <n v="1352"/>
    <n v="665"/>
    <s v="2014_09_DEN@NWE"/>
    <s v=""/>
    <n v="3"/>
    <n v="43"/>
    <n v="21"/>
    <x v="2"/>
    <x v="8"/>
    <s v="rs"/>
    <s v="NWE"/>
    <s v="NWE"/>
    <s v=""/>
    <x v="1"/>
    <n v="-1.5"/>
    <s v=""/>
    <m/>
    <m/>
    <s v="DEN"/>
    <n v="7"/>
    <n v="0"/>
    <s v="DEN"/>
    <n v="0"/>
  </r>
  <r>
    <n v="1353"/>
    <n v="666"/>
    <s v="2014_09_OAK@SEA"/>
    <s v=""/>
    <n v="-15"/>
    <n v="30"/>
    <n v="24"/>
    <x v="2"/>
    <x v="8"/>
    <s v="rs"/>
    <s v="OAK"/>
    <s v="SEA"/>
    <s v=""/>
    <x v="0"/>
    <n v="-8"/>
    <s v=""/>
    <m/>
    <m/>
    <s v="OAK"/>
    <n v="5"/>
    <n v="1"/>
    <m/>
    <s v=""/>
  </r>
  <r>
    <n v="1354"/>
    <n v="666"/>
    <s v="2014_09_OAK@SEA"/>
    <s v=""/>
    <n v="-15"/>
    <n v="30"/>
    <n v="24"/>
    <x v="2"/>
    <x v="8"/>
    <s v="rs"/>
    <s v="OAK"/>
    <s v="SEA"/>
    <s v=""/>
    <x v="1"/>
    <n v="-14"/>
    <s v=""/>
    <m/>
    <m/>
    <s v="OAK"/>
    <n v="6"/>
    <n v="1"/>
    <s v="SEA"/>
    <n v="1"/>
  </r>
  <r>
    <n v="1355"/>
    <n v="667"/>
    <s v="2014_09_BAL@PIT"/>
    <s v=""/>
    <n v="0"/>
    <n v="43"/>
    <n v="23"/>
    <x v="2"/>
    <x v="8"/>
    <s v="rs"/>
    <s v="PIT"/>
    <s v="PIT"/>
    <s v=""/>
    <x v="0"/>
    <n v="-3"/>
    <s v=""/>
    <m/>
    <m/>
    <s v="BAL"/>
    <n v="8"/>
    <n v="0"/>
    <m/>
    <s v=""/>
  </r>
  <r>
    <n v="1356"/>
    <n v="667"/>
    <s v="2014_09_BAL@PIT"/>
    <s v=""/>
    <n v="0"/>
    <n v="43"/>
    <n v="23"/>
    <x v="2"/>
    <x v="8"/>
    <s v="rs"/>
    <s v="PIT"/>
    <s v="PIT"/>
    <s v=""/>
    <x v="1"/>
    <n v="-3"/>
    <s v=""/>
    <m/>
    <m/>
    <s v="BAL"/>
    <n v="4"/>
    <n v="0"/>
    <s v="BAL"/>
    <n v="0"/>
  </r>
  <r>
    <n v="1357"/>
    <n v="668"/>
    <s v="2014_09_IND@NYG"/>
    <s v=""/>
    <n v="3"/>
    <n v="24"/>
    <n v="40"/>
    <x v="2"/>
    <x v="8"/>
    <s v="rs"/>
    <s v="IND"/>
    <s v="IND"/>
    <s v=""/>
    <x v="0"/>
    <n v="1.5"/>
    <s v=""/>
    <m/>
    <m/>
    <s v="IND"/>
    <n v="6"/>
    <n v="1"/>
    <m/>
    <s v=""/>
  </r>
  <r>
    <n v="1358"/>
    <n v="668"/>
    <s v="2014_09_IND@NYG"/>
    <s v=""/>
    <n v="3"/>
    <n v="24"/>
    <n v="40"/>
    <x v="2"/>
    <x v="8"/>
    <s v="rs"/>
    <s v="IND"/>
    <s v="IND"/>
    <s v=""/>
    <x v="1"/>
    <n v="3"/>
    <s v=""/>
    <m/>
    <m/>
    <s v="IND"/>
    <n v="1"/>
    <n v="1"/>
    <s v="IND"/>
    <n v="1"/>
  </r>
  <r>
    <n v="1359"/>
    <n v="669"/>
    <s v="2014_10_CLE@CIN"/>
    <s v=""/>
    <n v="-6"/>
    <n v="3"/>
    <n v="24"/>
    <x v="2"/>
    <x v="9"/>
    <s v="rs"/>
    <s v="CLE"/>
    <s v="CLE"/>
    <s v=""/>
    <x v="0"/>
    <n v="-7"/>
    <s v=""/>
    <m/>
    <m/>
    <s v="CLE"/>
    <n v="7"/>
    <n v="1"/>
    <m/>
    <s v=""/>
  </r>
  <r>
    <n v="1360"/>
    <n v="669"/>
    <s v="2014_10_CLE@CIN"/>
    <s v=""/>
    <n v="-6"/>
    <n v="3"/>
    <n v="24"/>
    <x v="2"/>
    <x v="9"/>
    <s v="rs"/>
    <s v="CLE"/>
    <s v="CLE"/>
    <s v=""/>
    <x v="1"/>
    <n v="-3.5"/>
    <s v=""/>
    <m/>
    <m/>
    <s v="CLE"/>
    <n v="4"/>
    <n v="1"/>
    <s v="CIN"/>
    <n v="0"/>
  </r>
  <r>
    <n v="1361"/>
    <n v="670"/>
    <s v="2014_10_KCY@BUF"/>
    <s v=""/>
    <n v="1.5"/>
    <n v="13"/>
    <n v="17"/>
    <x v="2"/>
    <x v="9"/>
    <s v="rs"/>
    <s v="KCY"/>
    <s v="KCY"/>
    <s v=""/>
    <x v="0"/>
    <n v="1"/>
    <s v=""/>
    <m/>
    <m/>
    <s v="KCY"/>
    <n v="4"/>
    <n v="1"/>
    <m/>
    <s v=""/>
  </r>
  <r>
    <n v="1362"/>
    <n v="670"/>
    <s v="2014_10_KCY@BUF"/>
    <s v=""/>
    <n v="1.5"/>
    <n v="13"/>
    <n v="17"/>
    <x v="2"/>
    <x v="9"/>
    <s v="rs"/>
    <s v="KCY"/>
    <s v="KCY"/>
    <s v=""/>
    <x v="1"/>
    <n v="-2.5"/>
    <s v=""/>
    <m/>
    <m/>
    <s v="KCY"/>
    <n v="12"/>
    <n v="1"/>
    <s v="KCY"/>
    <n v="1"/>
  </r>
  <r>
    <n v="1363"/>
    <n v="671"/>
    <s v="2014_10_MIA@DET"/>
    <s v=""/>
    <n v="-3"/>
    <n v="20"/>
    <n v="16"/>
    <x v="2"/>
    <x v="9"/>
    <s v="rs"/>
    <s v="DET"/>
    <s v="DET"/>
    <s v=""/>
    <x v="0"/>
    <n v="-3"/>
    <s v=""/>
    <m/>
    <m/>
    <s v="DET"/>
    <n v="11"/>
    <n v="1"/>
    <m/>
    <s v=""/>
  </r>
  <r>
    <n v="1364"/>
    <n v="671"/>
    <s v="2014_10_MIA@DET"/>
    <s v=""/>
    <n v="-3"/>
    <n v="20"/>
    <n v="16"/>
    <x v="2"/>
    <x v="9"/>
    <s v="rs"/>
    <s v="DET"/>
    <s v="DET"/>
    <s v=""/>
    <x v="1"/>
    <n v="-3"/>
    <s v=""/>
    <m/>
    <m/>
    <s v="DET"/>
    <n v="13"/>
    <n v="1"/>
    <s v="DET"/>
    <n v="1"/>
  </r>
  <r>
    <n v="1365"/>
    <n v="672"/>
    <s v="2014_10_SFO@NOR"/>
    <s v=""/>
    <n v="-4"/>
    <n v="24"/>
    <n v="27"/>
    <x v="2"/>
    <x v="9"/>
    <s v="rs"/>
    <s v="SFO"/>
    <s v="SFO"/>
    <s v=""/>
    <x v="0"/>
    <n v="-3"/>
    <s v=""/>
    <m/>
    <m/>
    <s v="NOR"/>
    <n v="12"/>
    <n v="0"/>
    <m/>
    <s v=""/>
  </r>
  <r>
    <n v="1366"/>
    <n v="672"/>
    <s v="2014_10_SFO@NOR"/>
    <s v=""/>
    <n v="-4"/>
    <n v="24"/>
    <n v="27"/>
    <x v="2"/>
    <x v="9"/>
    <s v="rs"/>
    <s v="SFO"/>
    <s v="SFO"/>
    <s v=""/>
    <x v="1"/>
    <n v="-4.5"/>
    <s v=""/>
    <m/>
    <m/>
    <s v="SFO"/>
    <n v="11"/>
    <n v="1"/>
    <s v="SFO"/>
    <n v="1"/>
  </r>
  <r>
    <n v="1367"/>
    <n v="673"/>
    <s v="2014_10_PIT@NYJ"/>
    <s v=""/>
    <n v="4"/>
    <n v="20"/>
    <n v="13"/>
    <x v="2"/>
    <x v="9"/>
    <s v="rs"/>
    <s v="NYJ"/>
    <s v="NYJ"/>
    <s v=""/>
    <x v="0"/>
    <n v="4.5"/>
    <s v=""/>
    <m/>
    <m/>
    <s v="PIT"/>
    <n v="1"/>
    <n v="0"/>
    <m/>
    <s v=""/>
  </r>
  <r>
    <n v="1368"/>
    <n v="673"/>
    <s v="2014_10_PIT@NYJ"/>
    <s v=""/>
    <n v="4"/>
    <n v="20"/>
    <n v="13"/>
    <x v="2"/>
    <x v="9"/>
    <s v="rs"/>
    <s v="NYJ"/>
    <s v="NYJ"/>
    <s v=""/>
    <x v="1"/>
    <n v="5"/>
    <s v=""/>
    <m/>
    <m/>
    <s v="PIT"/>
    <n v="1"/>
    <n v="0"/>
    <s v="PIT"/>
    <n v="0"/>
  </r>
  <r>
    <n v="1369"/>
    <n v="674"/>
    <s v="2014_10_ATL@TBY"/>
    <s v=""/>
    <n v="0"/>
    <n v="17"/>
    <n v="27"/>
    <x v="2"/>
    <x v="9"/>
    <s v="rs"/>
    <s v="ATL"/>
    <s v="ATL"/>
    <s v=""/>
    <x v="0"/>
    <n v="-1.5"/>
    <s v=""/>
    <m/>
    <m/>
    <s v="TBY"/>
    <n v="8"/>
    <n v="0"/>
    <m/>
    <s v=""/>
  </r>
  <r>
    <n v="1370"/>
    <n v="674"/>
    <s v="2014_10_ATL@TBY"/>
    <s v=""/>
    <n v="0"/>
    <n v="17"/>
    <n v="27"/>
    <x v="2"/>
    <x v="9"/>
    <s v="rs"/>
    <s v="ATL"/>
    <s v="ATL"/>
    <s v=""/>
    <x v="1"/>
    <n v="0"/>
    <s v=""/>
    <m/>
    <m/>
    <s v="ATL"/>
    <n v="8"/>
    <n v="1"/>
    <s v="ATL"/>
    <n v="1"/>
  </r>
  <r>
    <n v="1371"/>
    <n v="675"/>
    <s v="2014_10_DAL@JAX"/>
    <s v=""/>
    <n v="5"/>
    <n v="17"/>
    <n v="31"/>
    <x v="2"/>
    <x v="9"/>
    <s v="rs"/>
    <s v="DAL"/>
    <s v="DAL"/>
    <s v=""/>
    <x v="0"/>
    <n v="4"/>
    <s v=""/>
    <m/>
    <m/>
    <s v="JAX"/>
    <n v="2"/>
    <n v="0"/>
    <m/>
    <s v=""/>
  </r>
  <r>
    <n v="1372"/>
    <n v="675"/>
    <s v="2014_10_DAL@JAX"/>
    <s v=""/>
    <n v="5"/>
    <n v="17"/>
    <n v="31"/>
    <x v="2"/>
    <x v="9"/>
    <s v="rs"/>
    <s v="DAL"/>
    <s v="DAL"/>
    <s v=""/>
    <x v="1"/>
    <n v="6.5"/>
    <s v=""/>
    <m/>
    <m/>
    <s v="JAX"/>
    <n v="9"/>
    <n v="0"/>
    <s v="DAL"/>
    <n v="1"/>
  </r>
  <r>
    <n v="1373"/>
    <n v="676"/>
    <s v="2014_10_TEN@BAL"/>
    <s v=""/>
    <n v="-9.5"/>
    <n v="21"/>
    <n v="7"/>
    <x v="2"/>
    <x v="9"/>
    <s v="rs"/>
    <s v="BAL"/>
    <s v="BAL"/>
    <s v=""/>
    <x v="0"/>
    <n v="-7"/>
    <s v=""/>
    <m/>
    <m/>
    <s v="BAL"/>
    <n v="6"/>
    <n v="1"/>
    <m/>
    <s v=""/>
  </r>
  <r>
    <n v="1374"/>
    <n v="676"/>
    <s v="2014_10_TEN@BAL"/>
    <s v=""/>
    <n v="-9.5"/>
    <n v="21"/>
    <n v="7"/>
    <x v="2"/>
    <x v="9"/>
    <s v="rs"/>
    <s v="BAL"/>
    <s v="BAL"/>
    <s v=""/>
    <x v="1"/>
    <n v="-7"/>
    <s v=""/>
    <m/>
    <m/>
    <s v="TEN"/>
    <n v="2"/>
    <n v="0"/>
    <s v="BAL"/>
    <n v="1"/>
  </r>
  <r>
    <n v="1375"/>
    <n v="677"/>
    <s v="2014_10_DEN@OAK"/>
    <s v=""/>
    <n v="11.5"/>
    <n v="17"/>
    <n v="41"/>
    <x v="2"/>
    <x v="9"/>
    <s v="rs"/>
    <s v="DEN"/>
    <s v="DEN"/>
    <s v=""/>
    <x v="0"/>
    <n v="11"/>
    <s v=""/>
    <m/>
    <m/>
    <s v="OAK"/>
    <n v="5"/>
    <n v="0"/>
    <m/>
    <s v=""/>
  </r>
  <r>
    <n v="1376"/>
    <n v="677"/>
    <s v="2014_10_DEN@OAK"/>
    <s v=""/>
    <n v="11.5"/>
    <n v="17"/>
    <n v="41"/>
    <x v="2"/>
    <x v="9"/>
    <s v="rs"/>
    <s v="DEN"/>
    <s v="DEN"/>
    <s v=""/>
    <x v="1"/>
    <n v="13"/>
    <s v=""/>
    <m/>
    <m/>
    <s v="OAK"/>
    <n v="10"/>
    <n v="0"/>
    <s v="DEN"/>
    <n v="1"/>
  </r>
  <r>
    <n v="1377"/>
    <n v="678"/>
    <s v="2014_10_STL@ARI"/>
    <s v=""/>
    <n v="-7"/>
    <n v="31"/>
    <n v="14"/>
    <x v="2"/>
    <x v="9"/>
    <s v="rs"/>
    <s v="ARI"/>
    <s v="ARI"/>
    <s v=""/>
    <x v="0"/>
    <n v="-7.5"/>
    <s v=""/>
    <m/>
    <m/>
    <s v="STL"/>
    <n v="10"/>
    <n v="0"/>
    <m/>
    <s v=""/>
  </r>
  <r>
    <n v="1378"/>
    <n v="678"/>
    <s v="2014_10_STL@ARI"/>
    <s v=""/>
    <n v="-7"/>
    <n v="31"/>
    <n v="14"/>
    <x v="2"/>
    <x v="9"/>
    <s v="rs"/>
    <s v="ARI"/>
    <s v="ARI"/>
    <s v=""/>
    <x v="1"/>
    <n v="-8"/>
    <s v=""/>
    <m/>
    <m/>
    <s v="ARI"/>
    <n v="6"/>
    <n v="1"/>
    <s v="ARI"/>
    <n v="1"/>
  </r>
  <r>
    <n v="1379"/>
    <n v="679"/>
    <s v="2014_10_NYG@SEA"/>
    <s v=""/>
    <n v="-9"/>
    <n v="38"/>
    <n v="17"/>
    <x v="2"/>
    <x v="9"/>
    <s v="rs"/>
    <s v="SEA"/>
    <s v="SEA"/>
    <s v=""/>
    <x v="0"/>
    <n v="-7"/>
    <s v=""/>
    <m/>
    <m/>
    <s v="NYG"/>
    <n v="3"/>
    <n v="0"/>
    <m/>
    <s v=""/>
  </r>
  <r>
    <n v="1380"/>
    <n v="679"/>
    <s v="2014_10_NYG@SEA"/>
    <s v=""/>
    <n v="-9"/>
    <n v="38"/>
    <n v="17"/>
    <x v="2"/>
    <x v="9"/>
    <s v="rs"/>
    <s v="SEA"/>
    <s v="SEA"/>
    <s v=""/>
    <x v="1"/>
    <n v="-6"/>
    <s v=""/>
    <m/>
    <m/>
    <s v="SEA"/>
    <n v="5"/>
    <n v="1"/>
    <s v="SEA"/>
    <n v="1"/>
  </r>
  <r>
    <n v="1381"/>
    <n v="680"/>
    <s v="2014_10_CHI@GBY"/>
    <s v=""/>
    <n v="-7"/>
    <n v="55"/>
    <n v="14"/>
    <x v="2"/>
    <x v="9"/>
    <s v="rs"/>
    <s v="GBY"/>
    <s v="GBY"/>
    <s v=""/>
    <x v="0"/>
    <n v="-6"/>
    <s v=""/>
    <m/>
    <m/>
    <s v="CHI"/>
    <n v="9"/>
    <n v="0"/>
    <m/>
    <s v=""/>
  </r>
  <r>
    <n v="1382"/>
    <n v="680"/>
    <s v="2014_10_CHI@GBY"/>
    <s v=""/>
    <n v="-7"/>
    <n v="55"/>
    <n v="14"/>
    <x v="2"/>
    <x v="9"/>
    <s v="rs"/>
    <s v="GBY"/>
    <s v="GBY"/>
    <s v=""/>
    <x v="1"/>
    <n v="-6.5"/>
    <s v=""/>
    <m/>
    <m/>
    <s v="CHI"/>
    <n v="7"/>
    <n v="0"/>
    <s v="CHI"/>
    <n v="0"/>
  </r>
  <r>
    <n v="1383"/>
    <n v="681"/>
    <s v="2014_10_CAR@PHI"/>
    <s v=""/>
    <n v="-6"/>
    <n v="45"/>
    <n v="21"/>
    <x v="2"/>
    <x v="9"/>
    <s v="rs"/>
    <s v="PHI"/>
    <s v="PHI"/>
    <s v=""/>
    <x v="0"/>
    <n v="-4.5"/>
    <s v=""/>
    <m/>
    <m/>
    <s v="CAR"/>
    <n v="13"/>
    <n v="0"/>
    <m/>
    <s v=""/>
  </r>
  <r>
    <n v="1384"/>
    <n v="681"/>
    <s v="2014_10_CAR@PHI"/>
    <s v=""/>
    <n v="-6"/>
    <n v="45"/>
    <n v="21"/>
    <x v="2"/>
    <x v="9"/>
    <s v="rs"/>
    <s v="PHI"/>
    <s v="PHI"/>
    <s v=""/>
    <x v="1"/>
    <n v="-6"/>
    <s v=""/>
    <m/>
    <m/>
    <s v="PHI"/>
    <n v="3"/>
    <n v="1"/>
    <s v="PHI"/>
    <n v="1"/>
  </r>
  <r>
    <n v="1385"/>
    <n v="682"/>
    <s v="2014_11_BUF@MIA"/>
    <s v=""/>
    <n v="-5.5"/>
    <n v="22"/>
    <n v="9"/>
    <x v="2"/>
    <x v="10"/>
    <s v="rs"/>
    <s v="MIA"/>
    <s v="MIA"/>
    <s v=""/>
    <x v="0"/>
    <n v="-3.5"/>
    <s v=""/>
    <m/>
    <m/>
    <s v="BUF"/>
    <n v="6"/>
    <n v="0"/>
    <m/>
    <s v=""/>
  </r>
  <r>
    <n v="1386"/>
    <n v="682"/>
    <s v="2014_11_BUF@MIA"/>
    <s v=""/>
    <n v="-5.5"/>
    <n v="22"/>
    <n v="9"/>
    <x v="2"/>
    <x v="10"/>
    <s v="rs"/>
    <s v="MIA"/>
    <s v="MIA"/>
    <s v=""/>
    <x v="1"/>
    <n v="-6.5"/>
    <s v=""/>
    <m/>
    <m/>
    <s v="BUF"/>
    <n v="5"/>
    <n v="0"/>
    <s v="BUF"/>
    <n v="0"/>
  </r>
  <r>
    <n v="1387"/>
    <n v="683"/>
    <s v="2014_11_MIN@CHI"/>
    <s v=""/>
    <n v="-3"/>
    <n v="21"/>
    <n v="13"/>
    <x v="2"/>
    <x v="10"/>
    <s v="rs"/>
    <s v="CHI"/>
    <s v="CHI"/>
    <s v=""/>
    <x v="0"/>
    <n v="-4"/>
    <s v=""/>
    <m/>
    <m/>
    <s v="MIN"/>
    <n v="11"/>
    <n v="0"/>
    <m/>
    <s v=""/>
  </r>
  <r>
    <n v="1388"/>
    <n v="683"/>
    <s v="2014_11_MIN@CHI"/>
    <s v=""/>
    <n v="-3"/>
    <n v="21"/>
    <n v="13"/>
    <x v="2"/>
    <x v="10"/>
    <s v="rs"/>
    <s v="CHI"/>
    <s v="CHI"/>
    <s v=""/>
    <x v="1"/>
    <n v="-3.5"/>
    <s v=""/>
    <m/>
    <m/>
    <s v="MIN"/>
    <n v="12"/>
    <n v="0"/>
    <s v="MIN"/>
    <n v="0"/>
  </r>
  <r>
    <n v="1389"/>
    <n v="684"/>
    <s v="2014_11_HOU@CLE"/>
    <s v=""/>
    <n v="-3"/>
    <n v="7"/>
    <n v="23"/>
    <x v="2"/>
    <x v="10"/>
    <s v="rs"/>
    <s v="HOU"/>
    <s v="HOU"/>
    <s v=""/>
    <x v="0"/>
    <n v="-4.5"/>
    <s v=""/>
    <m/>
    <m/>
    <s v="CLE"/>
    <n v="4"/>
    <n v="0"/>
    <m/>
    <s v=""/>
  </r>
  <r>
    <n v="1390"/>
    <n v="684"/>
    <s v="2014_11_HOU@CLE"/>
    <s v=""/>
    <n v="-3"/>
    <n v="7"/>
    <n v="23"/>
    <x v="2"/>
    <x v="10"/>
    <s v="rs"/>
    <s v="HOU"/>
    <s v="HOU"/>
    <s v=""/>
    <x v="1"/>
    <n v="-5.5"/>
    <s v=""/>
    <m/>
    <m/>
    <s v="CLE"/>
    <n v="11"/>
    <n v="0"/>
    <s v="CLE"/>
    <n v="0"/>
  </r>
  <r>
    <n v="1391"/>
    <n v="685"/>
    <s v="2014_11_PHI@GBY"/>
    <s v=""/>
    <n v="-6"/>
    <n v="53"/>
    <n v="20"/>
    <x v="2"/>
    <x v="10"/>
    <s v="rs"/>
    <s v="GBY"/>
    <s v="GBY"/>
    <s v=""/>
    <x v="0"/>
    <n v="-7"/>
    <s v=""/>
    <m/>
    <m/>
    <s v="GBY"/>
    <n v="5"/>
    <n v="1"/>
    <m/>
    <s v=""/>
  </r>
  <r>
    <n v="1392"/>
    <n v="685"/>
    <s v="2014_11_PHI@GBY"/>
    <s v=""/>
    <n v="-6"/>
    <n v="53"/>
    <n v="20"/>
    <x v="2"/>
    <x v="10"/>
    <s v="rs"/>
    <s v="GBY"/>
    <s v="GBY"/>
    <s v=""/>
    <x v="1"/>
    <n v="-6"/>
    <s v=""/>
    <m/>
    <m/>
    <s v="PHI"/>
    <n v="8"/>
    <n v="0"/>
    <s v="GBY"/>
    <n v="1"/>
  </r>
  <r>
    <n v="1393"/>
    <n v="686"/>
    <s v="2014_11_SEA@KCY"/>
    <s v=""/>
    <n v="-1.5"/>
    <n v="24"/>
    <n v="20"/>
    <x v="2"/>
    <x v="10"/>
    <s v="rs"/>
    <s v="KCY"/>
    <s v="KCY"/>
    <s v=""/>
    <x v="0"/>
    <n v="2"/>
    <s v=""/>
    <m/>
    <m/>
    <s v="KCY"/>
    <n v="9"/>
    <n v="1"/>
    <m/>
    <s v=""/>
  </r>
  <r>
    <n v="1394"/>
    <n v="686"/>
    <s v="2014_11_SEA@KCY"/>
    <s v=""/>
    <n v="-1.5"/>
    <n v="24"/>
    <n v="20"/>
    <x v="2"/>
    <x v="10"/>
    <s v="rs"/>
    <s v="KCY"/>
    <s v="KCY"/>
    <s v=""/>
    <x v="1"/>
    <n v="2.5"/>
    <s v=""/>
    <m/>
    <m/>
    <s v="KCY"/>
    <n v="10"/>
    <n v="1"/>
    <s v="KCY"/>
    <n v="1"/>
  </r>
  <r>
    <n v="1395"/>
    <n v="687"/>
    <s v="2014_11_DEN@STL"/>
    <s v=""/>
    <n v="9.5"/>
    <n v="22"/>
    <n v="7"/>
    <x v="2"/>
    <x v="10"/>
    <s v="rs"/>
    <s v="STL"/>
    <s v="STL"/>
    <s v=""/>
    <x v="0"/>
    <n v="11.5"/>
    <s v=""/>
    <m/>
    <m/>
    <s v="DEN"/>
    <n v="2"/>
    <n v="0"/>
    <m/>
    <s v=""/>
  </r>
  <r>
    <n v="1396"/>
    <n v="687"/>
    <s v="2014_11_DEN@STL"/>
    <s v=""/>
    <n v="9.5"/>
    <n v="22"/>
    <n v="7"/>
    <x v="2"/>
    <x v="10"/>
    <s v="rs"/>
    <s v="STL"/>
    <s v="STL"/>
    <s v=""/>
    <x v="1"/>
    <n v="12.5"/>
    <s v=""/>
    <m/>
    <m/>
    <s v="DEN"/>
    <n v="1"/>
    <n v="0"/>
    <s v="DEN"/>
    <n v="0"/>
  </r>
  <r>
    <n v="1397"/>
    <n v="688"/>
    <s v="2014_11_CIN@NOR"/>
    <s v=""/>
    <n v="-6.5"/>
    <n v="10"/>
    <n v="27"/>
    <x v="2"/>
    <x v="10"/>
    <s v="rs"/>
    <s v="CIN"/>
    <s v="CIN"/>
    <s v=""/>
    <x v="0"/>
    <n v="-6.5"/>
    <s v=""/>
    <m/>
    <m/>
    <s v="CIN"/>
    <n v="10"/>
    <n v="1"/>
    <m/>
    <s v=""/>
  </r>
  <r>
    <n v="1398"/>
    <n v="688"/>
    <s v="2014_11_CIN@NOR"/>
    <s v=""/>
    <n v="-6.5"/>
    <n v="10"/>
    <n v="27"/>
    <x v="2"/>
    <x v="10"/>
    <s v="rs"/>
    <s v="CIN"/>
    <s v="CIN"/>
    <s v=""/>
    <x v="1"/>
    <n v="-6"/>
    <s v=""/>
    <m/>
    <m/>
    <s v="NOR"/>
    <n v="4"/>
    <n v="0"/>
    <s v="NOR"/>
    <n v="0"/>
  </r>
  <r>
    <n v="1399"/>
    <n v="689"/>
    <s v="2014_11_SFO@NYG"/>
    <s v=""/>
    <n v="4.5"/>
    <n v="10"/>
    <n v="16"/>
    <x v="2"/>
    <x v="10"/>
    <s v="rs"/>
    <s v="SFO"/>
    <s v="SFO"/>
    <s v=""/>
    <x v="0"/>
    <n v="3"/>
    <s v=""/>
    <m/>
    <m/>
    <s v="NYG"/>
    <n v="12"/>
    <n v="0"/>
    <m/>
    <s v=""/>
  </r>
  <r>
    <n v="1400"/>
    <n v="689"/>
    <s v="2014_11_SFO@NYG"/>
    <s v=""/>
    <n v="4.5"/>
    <n v="10"/>
    <n v="16"/>
    <x v="2"/>
    <x v="10"/>
    <s v="rs"/>
    <s v="SFO"/>
    <s v="SFO"/>
    <s v=""/>
    <x v="1"/>
    <n v="3"/>
    <s v=""/>
    <m/>
    <m/>
    <s v="NYG"/>
    <n v="14"/>
    <n v="0"/>
    <s v="NYG"/>
    <n v="0"/>
  </r>
  <r>
    <n v="1401"/>
    <n v="690"/>
    <s v="2014_11_TBY@WAS"/>
    <s v=""/>
    <n v="-7"/>
    <n v="7"/>
    <n v="27"/>
    <x v="2"/>
    <x v="10"/>
    <s v="rs"/>
    <s v="TBY"/>
    <s v="TBY"/>
    <s v=""/>
    <x v="0"/>
    <n v="-6"/>
    <s v=""/>
    <m/>
    <m/>
    <s v="TBY"/>
    <n v="8"/>
    <n v="1"/>
    <m/>
    <s v=""/>
  </r>
  <r>
    <n v="1402"/>
    <n v="690"/>
    <s v="2014_11_TBY@WAS"/>
    <s v=""/>
    <n v="-7"/>
    <n v="7"/>
    <n v="27"/>
    <x v="2"/>
    <x v="10"/>
    <s v="rs"/>
    <s v="TBY"/>
    <s v="TBY"/>
    <s v=""/>
    <x v="1"/>
    <n v="-6"/>
    <s v=""/>
    <m/>
    <m/>
    <s v="TBY"/>
    <n v="7"/>
    <n v="1"/>
    <s v="TBY"/>
    <n v="1"/>
  </r>
  <r>
    <n v="1403"/>
    <n v="691"/>
    <s v="2014_11_ATL@CAR"/>
    <s v=""/>
    <n v="-2.5"/>
    <n v="17"/>
    <n v="19"/>
    <x v="2"/>
    <x v="10"/>
    <s v="rs"/>
    <s v="ATL"/>
    <s v="ATL"/>
    <s v=""/>
    <x v="0"/>
    <n v="-3"/>
    <s v=""/>
    <m/>
    <m/>
    <s v="ATL"/>
    <n v="7"/>
    <n v="1"/>
    <m/>
    <s v=""/>
  </r>
  <r>
    <n v="1404"/>
    <n v="691"/>
    <s v="2014_11_ATL@CAR"/>
    <s v=""/>
    <n v="-2.5"/>
    <n v="17"/>
    <n v="19"/>
    <x v="2"/>
    <x v="10"/>
    <s v="rs"/>
    <s v="ATL"/>
    <s v="ATL"/>
    <s v=""/>
    <x v="1"/>
    <n v="-4.5"/>
    <s v=""/>
    <m/>
    <m/>
    <s v="CAR"/>
    <n v="9"/>
    <n v="0"/>
    <s v="CAR"/>
    <n v="0"/>
  </r>
  <r>
    <n v="1405"/>
    <n v="692"/>
    <s v="2014_11_OAK@SD"/>
    <s v=""/>
    <n v="-10"/>
    <n v="13"/>
    <n v="6"/>
    <x v="2"/>
    <x v="10"/>
    <s v="rs"/>
    <s v="OAK"/>
    <s v="SD"/>
    <s v=""/>
    <x v="0"/>
    <n v="-7"/>
    <s v=""/>
    <m/>
    <m/>
    <s v="OAK"/>
    <n v="1"/>
    <n v="1"/>
    <m/>
    <s v=""/>
  </r>
  <r>
    <n v="1406"/>
    <n v="692"/>
    <s v="2014_11_OAK@SD"/>
    <s v=""/>
    <n v="-10"/>
    <n v="13"/>
    <n v="6"/>
    <x v="2"/>
    <x v="10"/>
    <s v="rs"/>
    <s v="OAK"/>
    <s v="SD"/>
    <s v=""/>
    <x v="1"/>
    <n v="-9"/>
    <s v=""/>
    <m/>
    <m/>
    <s v="SD"/>
    <n v="6"/>
    <n v="0"/>
    <s v="SD"/>
    <n v="1"/>
  </r>
  <r>
    <n v="1407"/>
    <n v="693"/>
    <s v="2014_11_DET@ARI"/>
    <s v=""/>
    <n v="-1.5"/>
    <n v="14"/>
    <n v="6"/>
    <x v="2"/>
    <x v="10"/>
    <s v="rs"/>
    <s v="ARI"/>
    <s v="ARI"/>
    <s v=""/>
    <x v="0"/>
    <n v="-4"/>
    <s v=""/>
    <m/>
    <m/>
    <s v="ARI"/>
    <n v="14"/>
    <n v="1"/>
    <m/>
    <s v=""/>
  </r>
  <r>
    <n v="1408"/>
    <n v="693"/>
    <s v="2014_11_DET@ARI"/>
    <s v=""/>
    <n v="-1.5"/>
    <n v="14"/>
    <n v="6"/>
    <x v="2"/>
    <x v="10"/>
    <s v="rs"/>
    <s v="ARI"/>
    <s v="ARI"/>
    <s v=""/>
    <x v="1"/>
    <n v="-3"/>
    <s v=""/>
    <m/>
    <m/>
    <s v="ARI"/>
    <n v="13"/>
    <n v="1"/>
    <s v="ARI"/>
    <n v="1"/>
  </r>
  <r>
    <n v="1409"/>
    <n v="694"/>
    <s v="2014_11_NWE@IND"/>
    <s v=""/>
    <n v="-2.5"/>
    <n v="20"/>
    <n v="42"/>
    <x v="2"/>
    <x v="10"/>
    <s v="rs"/>
    <s v="NWE"/>
    <s v="NWE"/>
    <s v=""/>
    <x v="0"/>
    <n v="-3"/>
    <s v=""/>
    <m/>
    <m/>
    <s v="IND"/>
    <n v="13"/>
    <n v="0"/>
    <m/>
    <s v=""/>
  </r>
  <r>
    <n v="1410"/>
    <n v="694"/>
    <s v="2014_11_NWE@IND"/>
    <s v=""/>
    <n v="-2.5"/>
    <n v="20"/>
    <n v="42"/>
    <x v="2"/>
    <x v="10"/>
    <s v="rs"/>
    <s v="NWE"/>
    <s v="NWE"/>
    <s v=""/>
    <x v="1"/>
    <n v="-2.5"/>
    <s v=""/>
    <m/>
    <m/>
    <s v="NWE"/>
    <n v="3"/>
    <n v="1"/>
    <s v="NWE"/>
    <n v="1"/>
  </r>
  <r>
    <n v="1411"/>
    <n v="695"/>
    <s v="2014_11_PIT@TEN"/>
    <s v=""/>
    <n v="5"/>
    <n v="24"/>
    <n v="27"/>
    <x v="2"/>
    <x v="10"/>
    <s v="rs"/>
    <s v="TEN"/>
    <s v="PIT"/>
    <s v=""/>
    <x v="0"/>
    <n v="7.5"/>
    <s v=""/>
    <m/>
    <m/>
    <s v="PIT"/>
    <n v="3"/>
    <n v="0"/>
    <m/>
    <s v=""/>
  </r>
  <r>
    <n v="1412"/>
    <n v="695"/>
    <s v="2014_11_PIT@TEN"/>
    <s v=""/>
    <n v="5"/>
    <n v="24"/>
    <n v="27"/>
    <x v="2"/>
    <x v="10"/>
    <s v="rs"/>
    <s v="TEN"/>
    <s v="PIT"/>
    <s v=""/>
    <x v="1"/>
    <n v="4"/>
    <s v=""/>
    <m/>
    <m/>
    <s v="PIT"/>
    <n v="1"/>
    <n v="0"/>
    <s v="PIT"/>
    <n v="1"/>
  </r>
  <r>
    <n v="1413"/>
    <n v="696"/>
    <s v="2014_12_KCY@OAK"/>
    <s v=""/>
    <n v="7"/>
    <n v="24"/>
    <n v="20"/>
    <x v="2"/>
    <x v="11"/>
    <s v="rs"/>
    <s v="OAK"/>
    <s v="OAK"/>
    <s v=""/>
    <x v="0"/>
    <n v="5"/>
    <s v=""/>
    <m/>
    <m/>
    <s v="OAK"/>
    <n v="11"/>
    <n v="1"/>
    <m/>
    <s v=""/>
  </r>
  <r>
    <n v="1414"/>
    <n v="696"/>
    <s v="2014_12_KCY@OAK"/>
    <s v=""/>
    <n v="7"/>
    <n v="24"/>
    <n v="20"/>
    <x v="2"/>
    <x v="11"/>
    <s v="rs"/>
    <s v="OAK"/>
    <s v="OAK"/>
    <s v=""/>
    <x v="1"/>
    <n v="6.5"/>
    <s v=""/>
    <m/>
    <m/>
    <s v="KCY"/>
    <n v="2"/>
    <n v="0"/>
    <s v="KCY"/>
    <n v="0"/>
  </r>
  <r>
    <n v="1415"/>
    <n v="697"/>
    <s v="2014_12_CLE@ATL"/>
    <s v=""/>
    <n v="-3"/>
    <n v="24"/>
    <n v="26"/>
    <x v="2"/>
    <x v="11"/>
    <s v="rs"/>
    <s v="CLE"/>
    <s v="CLE"/>
    <s v=""/>
    <x v="0"/>
    <n v="-3"/>
    <s v=""/>
    <m/>
    <m/>
    <s v="CLE"/>
    <n v="6"/>
    <n v="1"/>
    <m/>
    <s v=""/>
  </r>
  <r>
    <n v="1416"/>
    <n v="697"/>
    <s v="2014_12_CLE@ATL"/>
    <s v=""/>
    <n v="-3"/>
    <n v="24"/>
    <n v="26"/>
    <x v="2"/>
    <x v="11"/>
    <s v="rs"/>
    <s v="CLE"/>
    <s v="CLE"/>
    <s v=""/>
    <x v="1"/>
    <n v="1.5"/>
    <s v=""/>
    <m/>
    <m/>
    <s v="CLE"/>
    <n v="15"/>
    <n v="1"/>
    <s v="CLE"/>
    <n v="1"/>
  </r>
  <r>
    <n v="1417"/>
    <n v="698"/>
    <s v="2014_12_NYJ@BUF"/>
    <s v=""/>
    <n v="-4.5"/>
    <n v="38"/>
    <n v="3"/>
    <x v="2"/>
    <x v="11"/>
    <s v="rs"/>
    <s v="BUF"/>
    <s v="BUF"/>
    <s v=""/>
    <x v="0"/>
    <n v="-6"/>
    <s v=""/>
    <m/>
    <m/>
    <s v="BUF"/>
    <n v="3"/>
    <n v="1"/>
    <m/>
    <s v=""/>
  </r>
  <r>
    <n v="1418"/>
    <n v="698"/>
    <s v="2014_12_NYJ@BUF"/>
    <s v=""/>
    <n v="-4.5"/>
    <n v="38"/>
    <n v="3"/>
    <x v="2"/>
    <x v="11"/>
    <s v="rs"/>
    <s v="BUF"/>
    <s v="BUF"/>
    <s v=""/>
    <x v="1"/>
    <n v="-3"/>
    <s v=""/>
    <m/>
    <m/>
    <s v="NYJ"/>
    <n v="9"/>
    <n v="0"/>
    <s v="NYJ"/>
    <n v="0"/>
  </r>
  <r>
    <n v="1419"/>
    <n v="699"/>
    <s v="2014_12_TBY@CHI"/>
    <s v=""/>
    <n v="-6"/>
    <n v="21"/>
    <n v="13"/>
    <x v="2"/>
    <x v="11"/>
    <s v="rs"/>
    <s v="CHI"/>
    <s v="CHI"/>
    <s v=""/>
    <x v="0"/>
    <n v="-6.5"/>
    <s v=""/>
    <m/>
    <m/>
    <s v="TBY"/>
    <n v="7"/>
    <n v="0"/>
    <m/>
    <s v=""/>
  </r>
  <r>
    <n v="1420"/>
    <n v="699"/>
    <s v="2014_12_TBY@CHI"/>
    <s v=""/>
    <n v="-6"/>
    <n v="21"/>
    <n v="13"/>
    <x v="2"/>
    <x v="11"/>
    <s v="rs"/>
    <s v="CHI"/>
    <s v="CHI"/>
    <s v=""/>
    <x v="1"/>
    <n v="-6"/>
    <s v=""/>
    <m/>
    <m/>
    <s v="TBY"/>
    <n v="3"/>
    <n v="0"/>
    <s v="TBY"/>
    <n v="0"/>
  </r>
  <r>
    <n v="1421"/>
    <n v="700"/>
    <s v="2014_12_JAX@IND"/>
    <s v=""/>
    <n v="-13.5"/>
    <n v="23"/>
    <n v="3"/>
    <x v="2"/>
    <x v="11"/>
    <s v="rs"/>
    <s v="IND"/>
    <s v="IND"/>
    <s v=""/>
    <x v="0"/>
    <n v="-10"/>
    <s v=""/>
    <m/>
    <m/>
    <s v="IND"/>
    <n v="4"/>
    <n v="1"/>
    <m/>
    <s v=""/>
  </r>
  <r>
    <n v="1422"/>
    <n v="700"/>
    <s v="2014_12_JAX@IND"/>
    <s v=""/>
    <n v="-13.5"/>
    <n v="23"/>
    <n v="3"/>
    <x v="2"/>
    <x v="11"/>
    <s v="rs"/>
    <s v="IND"/>
    <s v="IND"/>
    <s v=""/>
    <x v="1"/>
    <n v="-11.5"/>
    <s v=""/>
    <m/>
    <m/>
    <s v="IND"/>
    <n v="8"/>
    <n v="1"/>
    <s v="IND"/>
    <n v="1"/>
  </r>
  <r>
    <n v="1423"/>
    <n v="701"/>
    <s v="2014_12_GBY@MIN"/>
    <s v=""/>
    <n v="9.5"/>
    <n v="21"/>
    <n v="24"/>
    <x v="2"/>
    <x v="11"/>
    <s v="rs"/>
    <s v="MIN"/>
    <s v="GBY"/>
    <s v=""/>
    <x v="0"/>
    <n v="7"/>
    <s v=""/>
    <m/>
    <m/>
    <s v="MIN"/>
    <n v="12"/>
    <n v="1"/>
    <m/>
    <s v=""/>
  </r>
  <r>
    <n v="1424"/>
    <n v="701"/>
    <s v="2014_12_GBY@MIN"/>
    <s v=""/>
    <n v="9.5"/>
    <n v="21"/>
    <n v="24"/>
    <x v="2"/>
    <x v="11"/>
    <s v="rs"/>
    <s v="MIN"/>
    <s v="GBY"/>
    <s v=""/>
    <x v="1"/>
    <n v="7.5"/>
    <s v=""/>
    <m/>
    <m/>
    <s v="GBY"/>
    <n v="6"/>
    <n v="0"/>
    <s v="GBY"/>
    <n v="1"/>
  </r>
  <r>
    <n v="1425"/>
    <n v="702"/>
    <s v="2014_12_DET@NWE"/>
    <s v=""/>
    <n v="-7"/>
    <n v="34"/>
    <n v="9"/>
    <x v="2"/>
    <x v="11"/>
    <s v="rs"/>
    <s v="NWE"/>
    <s v="NWE"/>
    <s v=""/>
    <x v="0"/>
    <n v="-6.5"/>
    <s v=""/>
    <m/>
    <m/>
    <s v="NWE"/>
    <n v="1"/>
    <n v="1"/>
    <m/>
    <s v=""/>
  </r>
  <r>
    <n v="1426"/>
    <n v="702"/>
    <s v="2014_12_DET@NWE"/>
    <s v=""/>
    <n v="-7"/>
    <n v="34"/>
    <n v="9"/>
    <x v="2"/>
    <x v="11"/>
    <s v="rs"/>
    <s v="NWE"/>
    <s v="NWE"/>
    <s v=""/>
    <x v="1"/>
    <n v="-5.5"/>
    <s v=""/>
    <m/>
    <m/>
    <s v="DET"/>
    <n v="14"/>
    <n v="0"/>
    <s v="NWE"/>
    <n v="1"/>
  </r>
  <r>
    <n v="1427"/>
    <n v="703"/>
    <s v="2014_12_TEN@PHI"/>
    <s v=""/>
    <n v="-10.5"/>
    <n v="43"/>
    <n v="24"/>
    <x v="2"/>
    <x v="11"/>
    <s v="rs"/>
    <s v="PHI"/>
    <s v="PHI"/>
    <s v=""/>
    <x v="0"/>
    <n v="-7.5"/>
    <s v=""/>
    <m/>
    <m/>
    <s v="TEN"/>
    <n v="11"/>
    <n v="0"/>
    <m/>
    <s v=""/>
  </r>
  <r>
    <n v="1428"/>
    <n v="703"/>
    <s v="2014_12_TEN@PHI"/>
    <s v=""/>
    <n v="-10.5"/>
    <n v="43"/>
    <n v="24"/>
    <x v="2"/>
    <x v="11"/>
    <s v="rs"/>
    <s v="PHI"/>
    <s v="PHI"/>
    <s v=""/>
    <x v="1"/>
    <n v="-7.5"/>
    <s v=""/>
    <m/>
    <m/>
    <s v="TEN"/>
    <n v="10"/>
    <n v="0"/>
    <s v="PHI"/>
    <n v="1"/>
  </r>
  <r>
    <n v="1429"/>
    <n v="704"/>
    <s v="2014_12_CIN@HOU"/>
    <s v=""/>
    <n v="-2"/>
    <n v="13"/>
    <n v="22"/>
    <x v="2"/>
    <x v="11"/>
    <s v="rs"/>
    <s v="CIN"/>
    <s v="CIN"/>
    <s v=""/>
    <x v="0"/>
    <n v="-2.5"/>
    <s v=""/>
    <m/>
    <m/>
    <s v="HOU"/>
    <n v="5"/>
    <n v="0"/>
    <m/>
    <s v=""/>
  </r>
  <r>
    <n v="1430"/>
    <n v="704"/>
    <s v="2014_12_CIN@HOU"/>
    <s v=""/>
    <n v="-2"/>
    <n v="13"/>
    <n v="22"/>
    <x v="2"/>
    <x v="11"/>
    <s v="rs"/>
    <s v="CIN"/>
    <s v="CIN"/>
    <s v=""/>
    <x v="1"/>
    <n v="0"/>
    <s v=""/>
    <m/>
    <m/>
    <s v="CIN"/>
    <n v="5"/>
    <n v="1"/>
    <s v="CIN"/>
    <n v="1"/>
  </r>
  <r>
    <n v="1431"/>
    <n v="705"/>
    <s v="2014_12_STL@SD"/>
    <s v=""/>
    <n v="-5.5"/>
    <n v="27"/>
    <n v="24"/>
    <x v="2"/>
    <x v="11"/>
    <s v="rs"/>
    <s v="STL"/>
    <s v="SD"/>
    <s v=""/>
    <x v="0"/>
    <n v="-4.5"/>
    <s v=""/>
    <m/>
    <m/>
    <s v="STL"/>
    <n v="2"/>
    <n v="1"/>
    <m/>
    <s v=""/>
  </r>
  <r>
    <n v="1432"/>
    <n v="705"/>
    <s v="2014_12_STL@SD"/>
    <s v=""/>
    <n v="-5.5"/>
    <n v="27"/>
    <n v="24"/>
    <x v="2"/>
    <x v="11"/>
    <s v="rs"/>
    <s v="STL"/>
    <s v="SD"/>
    <s v=""/>
    <x v="1"/>
    <n v="-3.5"/>
    <s v=""/>
    <m/>
    <m/>
    <s v="SD"/>
    <n v="4"/>
    <n v="0"/>
    <s v="SD"/>
    <n v="1"/>
  </r>
  <r>
    <n v="1433"/>
    <n v="706"/>
    <s v="2014_12_ARI@SEA"/>
    <s v=""/>
    <n v="-6.5"/>
    <n v="19"/>
    <n v="3"/>
    <x v="2"/>
    <x v="11"/>
    <s v="rs"/>
    <s v="SEA"/>
    <s v="SEA"/>
    <s v=""/>
    <x v="0"/>
    <n v="-3"/>
    <s v=""/>
    <m/>
    <m/>
    <s v="ARI"/>
    <n v="8"/>
    <n v="0"/>
    <m/>
    <s v=""/>
  </r>
  <r>
    <n v="1434"/>
    <n v="706"/>
    <s v="2014_12_ARI@SEA"/>
    <s v=""/>
    <n v="-6.5"/>
    <n v="19"/>
    <n v="3"/>
    <x v="2"/>
    <x v="11"/>
    <s v="rs"/>
    <s v="SEA"/>
    <s v="SEA"/>
    <s v=""/>
    <x v="1"/>
    <n v="-3"/>
    <s v=""/>
    <m/>
    <m/>
    <s v="ARI"/>
    <n v="13"/>
    <n v="0"/>
    <s v="ARI"/>
    <n v="0"/>
  </r>
  <r>
    <n v="1435"/>
    <n v="707"/>
    <s v="2014_12_MIA@DEN"/>
    <s v=""/>
    <n v="-7"/>
    <n v="39"/>
    <n v="36"/>
    <x v="2"/>
    <x v="11"/>
    <s v="rs"/>
    <s v="MIA"/>
    <s v="DEN"/>
    <s v=""/>
    <x v="0"/>
    <n v="-7.5"/>
    <s v=""/>
    <m/>
    <m/>
    <s v="MIA"/>
    <n v="15"/>
    <n v="1"/>
    <m/>
    <s v=""/>
  </r>
  <r>
    <n v="1436"/>
    <n v="707"/>
    <s v="2014_12_MIA@DEN"/>
    <s v=""/>
    <n v="-7"/>
    <n v="39"/>
    <n v="36"/>
    <x v="2"/>
    <x v="11"/>
    <s v="rs"/>
    <s v="MIA"/>
    <s v="DEN"/>
    <s v=""/>
    <x v="1"/>
    <n v="-7"/>
    <s v=""/>
    <m/>
    <m/>
    <s v="MIA"/>
    <n v="1"/>
    <n v="1"/>
    <s v="MIA"/>
    <n v="0"/>
  </r>
  <r>
    <n v="1437"/>
    <n v="708"/>
    <s v="2014_12_WAS@SFO"/>
    <s v=""/>
    <n v="-8.5"/>
    <n v="17"/>
    <n v="13"/>
    <x v="2"/>
    <x v="11"/>
    <s v="rs"/>
    <s v="WAS"/>
    <s v="SFO"/>
    <s v=""/>
    <x v="0"/>
    <n v="-9"/>
    <s v=""/>
    <m/>
    <m/>
    <s v="WAS"/>
    <n v="14"/>
    <n v="1"/>
    <m/>
    <s v=""/>
  </r>
  <r>
    <n v="1438"/>
    <n v="708"/>
    <s v="2014_12_WAS@SFO"/>
    <s v=""/>
    <n v="-8.5"/>
    <n v="17"/>
    <n v="13"/>
    <x v="2"/>
    <x v="11"/>
    <s v="rs"/>
    <s v="WAS"/>
    <s v="SFO"/>
    <s v=""/>
    <x v="1"/>
    <n v="-8.5"/>
    <s v=""/>
    <m/>
    <m/>
    <s v="SFO"/>
    <n v="7"/>
    <n v="0"/>
    <s v="SFO"/>
    <n v="1"/>
  </r>
  <r>
    <n v="1439"/>
    <n v="709"/>
    <s v="2014_12_DAL@NYG"/>
    <s v=""/>
    <n v="3"/>
    <n v="28"/>
    <n v="31"/>
    <x v="2"/>
    <x v="11"/>
    <s v="rs"/>
    <s v="na"/>
    <s v="DAL"/>
    <s v=""/>
    <x v="0"/>
    <n v="1.5"/>
    <s v=""/>
    <m/>
    <m/>
    <s v="NYG"/>
    <n v="13"/>
    <n v="0"/>
    <m/>
    <s v=""/>
  </r>
  <r>
    <n v="1440"/>
    <n v="709"/>
    <s v="2014_12_DAL@NYG"/>
    <s v=""/>
    <n v="3"/>
    <n v="28"/>
    <n v="31"/>
    <x v="2"/>
    <x v="11"/>
    <s v="rs"/>
    <s v="na"/>
    <s v="DAL"/>
    <s v=""/>
    <x v="1"/>
    <n v="3.5"/>
    <s v=""/>
    <m/>
    <m/>
    <s v="NYG"/>
    <n v="11"/>
    <n v="0"/>
    <s v="NYG"/>
    <n v="0"/>
  </r>
  <r>
    <n v="1441"/>
    <n v="710"/>
    <s v="2014_12_BAL@NOR"/>
    <s v=""/>
    <n v="-4"/>
    <n v="27"/>
    <n v="34"/>
    <x v="2"/>
    <x v="11"/>
    <s v="rs"/>
    <s v="BAL"/>
    <s v="BAL"/>
    <s v=""/>
    <x v="0"/>
    <n v="-1"/>
    <s v=""/>
    <m/>
    <m/>
    <s v="BAL"/>
    <n v="9"/>
    <n v="1"/>
    <m/>
    <s v=""/>
  </r>
  <r>
    <n v="1442"/>
    <n v="710"/>
    <s v="2014_12_BAL@NOR"/>
    <s v=""/>
    <n v="-4"/>
    <n v="27"/>
    <n v="34"/>
    <x v="2"/>
    <x v="11"/>
    <s v="rs"/>
    <s v="BAL"/>
    <s v="BAL"/>
    <s v=""/>
    <x v="1"/>
    <n v="-1"/>
    <s v=""/>
    <m/>
    <m/>
    <s v="BAL"/>
    <n v="12"/>
    <n v="1"/>
    <s v="BAL"/>
    <n v="1"/>
  </r>
  <r>
    <n v="1443"/>
    <n v="711"/>
    <s v="2014_13_CHI@DET"/>
    <s v=""/>
    <n v="-7"/>
    <n v="34"/>
    <n v="17"/>
    <x v="2"/>
    <x v="12"/>
    <s v="rs"/>
    <s v="DET"/>
    <s v="DET"/>
    <s v=""/>
    <x v="0"/>
    <n v="-5"/>
    <s v=""/>
    <m/>
    <m/>
    <s v="CHI"/>
    <n v="2"/>
    <n v="0"/>
    <m/>
    <s v=""/>
  </r>
  <r>
    <n v="1444"/>
    <n v="711"/>
    <s v="2014_13_CHI@DET"/>
    <s v=""/>
    <n v="-7"/>
    <n v="34"/>
    <n v="17"/>
    <x v="2"/>
    <x v="12"/>
    <s v="rs"/>
    <s v="DET"/>
    <s v="DET"/>
    <s v=""/>
    <x v="1"/>
    <n v="-7"/>
    <s v=""/>
    <m/>
    <m/>
    <s v="DET"/>
    <n v="11"/>
    <n v="1"/>
    <s v="DET"/>
    <n v="1"/>
  </r>
  <r>
    <n v="1445"/>
    <n v="712"/>
    <s v="2014_13_PHI@DAL"/>
    <s v=""/>
    <n v="-3"/>
    <n v="10"/>
    <n v="33"/>
    <x v="2"/>
    <x v="12"/>
    <s v="rs"/>
    <s v="PHI"/>
    <s v="PHI"/>
    <s v=""/>
    <x v="0"/>
    <n v="-3.5"/>
    <s v=""/>
    <m/>
    <m/>
    <s v="DAL"/>
    <n v="3"/>
    <n v="0"/>
    <m/>
    <s v=""/>
  </r>
  <r>
    <n v="1446"/>
    <n v="712"/>
    <s v="2014_13_PHI@DAL"/>
    <s v=""/>
    <n v="-3"/>
    <n v="10"/>
    <n v="33"/>
    <x v="2"/>
    <x v="12"/>
    <s v="rs"/>
    <s v="PHI"/>
    <s v="PHI"/>
    <s v=""/>
    <x v="1"/>
    <n v="-3.5"/>
    <s v=""/>
    <m/>
    <m/>
    <s v="DAL"/>
    <n v="3"/>
    <n v="0"/>
    <s v="DAL"/>
    <n v="0"/>
  </r>
  <r>
    <n v="1447"/>
    <n v="713"/>
    <s v="2014_13_SEA@SFO"/>
    <s v=""/>
    <n v="-1"/>
    <n v="3"/>
    <n v="19"/>
    <x v="2"/>
    <x v="12"/>
    <s v="rs"/>
    <s v="SEA"/>
    <s v="SEA"/>
    <s v=""/>
    <x v="0"/>
    <n v="-3"/>
    <s v=""/>
    <m/>
    <m/>
    <s v="SEA"/>
    <n v="9"/>
    <n v="1"/>
    <m/>
    <s v=""/>
  </r>
  <r>
    <n v="1448"/>
    <n v="713"/>
    <s v="2014_13_SEA@SFO"/>
    <s v=""/>
    <n v="-1"/>
    <n v="3"/>
    <n v="19"/>
    <x v="2"/>
    <x v="12"/>
    <s v="rs"/>
    <s v="SEA"/>
    <s v="SEA"/>
    <s v=""/>
    <x v="1"/>
    <n v="-2.5"/>
    <s v=""/>
    <m/>
    <m/>
    <s v="SFO"/>
    <n v="7"/>
    <n v="0"/>
    <s v="SFO"/>
    <n v="0"/>
  </r>
  <r>
    <n v="1449"/>
    <n v="714"/>
    <s v="2014_13_CLE@BUF"/>
    <s v=""/>
    <n v="-1.5"/>
    <n v="26"/>
    <n v="10"/>
    <x v="2"/>
    <x v="12"/>
    <s v="rs"/>
    <s v="BUF"/>
    <s v="BUF"/>
    <s v=""/>
    <x v="0"/>
    <n v="-1.5"/>
    <s v=""/>
    <m/>
    <m/>
    <s v="BUF"/>
    <n v="11"/>
    <n v="1"/>
    <m/>
    <s v=""/>
  </r>
  <r>
    <n v="1450"/>
    <n v="714"/>
    <s v="2014_13_CLE@BUF"/>
    <s v=""/>
    <n v="-1.5"/>
    <n v="26"/>
    <n v="10"/>
    <x v="2"/>
    <x v="12"/>
    <s v="rs"/>
    <s v="BUF"/>
    <s v="BUF"/>
    <s v=""/>
    <x v="1"/>
    <n v="-1.5"/>
    <s v=""/>
    <m/>
    <m/>
    <s v="BUF"/>
    <n v="4"/>
    <n v="1"/>
    <s v="BUF"/>
    <n v="1"/>
  </r>
  <r>
    <n v="1451"/>
    <n v="715"/>
    <s v="2014_13_WAS@IND"/>
    <s v=""/>
    <n v="-9.5"/>
    <n v="49"/>
    <n v="27"/>
    <x v="2"/>
    <x v="12"/>
    <s v="rs"/>
    <s v="IND"/>
    <s v="IND"/>
    <s v=""/>
    <x v="0"/>
    <n v="-9"/>
    <s v=""/>
    <m/>
    <m/>
    <s v="WAS"/>
    <n v="13"/>
    <n v="0"/>
    <m/>
    <s v=""/>
  </r>
  <r>
    <n v="1452"/>
    <n v="715"/>
    <s v="2014_13_WAS@IND"/>
    <s v=""/>
    <n v="-9.5"/>
    <n v="49"/>
    <n v="27"/>
    <x v="2"/>
    <x v="12"/>
    <s v="rs"/>
    <s v="IND"/>
    <s v="IND"/>
    <s v=""/>
    <x v="1"/>
    <n v="-8"/>
    <s v=""/>
    <m/>
    <m/>
    <s v="WAS"/>
    <n v="10"/>
    <n v="0"/>
    <s v="IND"/>
    <n v="1"/>
  </r>
  <r>
    <n v="1453"/>
    <n v="716"/>
    <s v="2014_13_OAK@STL"/>
    <s v=""/>
    <n v="-7"/>
    <n v="52"/>
    <n v="0"/>
    <x v="2"/>
    <x v="12"/>
    <s v="rs"/>
    <s v="STL"/>
    <s v="STL"/>
    <s v=""/>
    <x v="0"/>
    <n v="-7.5"/>
    <s v=""/>
    <m/>
    <m/>
    <s v="STL"/>
    <n v="8"/>
    <n v="1"/>
    <m/>
    <s v=""/>
  </r>
  <r>
    <n v="1454"/>
    <n v="716"/>
    <s v="2014_13_OAK@STL"/>
    <s v=""/>
    <n v="-7"/>
    <n v="52"/>
    <n v="0"/>
    <x v="2"/>
    <x v="12"/>
    <s v="rs"/>
    <s v="STL"/>
    <s v="STL"/>
    <s v=""/>
    <x v="1"/>
    <n v="-4.5"/>
    <s v=""/>
    <m/>
    <m/>
    <s v="STL"/>
    <n v="6"/>
    <n v="1"/>
    <s v="STL"/>
    <n v="1"/>
  </r>
  <r>
    <n v="1455"/>
    <n v="717"/>
    <s v="2014_13_CAR@MIN"/>
    <s v=""/>
    <n v="-3"/>
    <n v="31"/>
    <n v="13"/>
    <x v="2"/>
    <x v="12"/>
    <s v="rs"/>
    <s v="MIN"/>
    <s v="MIN"/>
    <s v=""/>
    <x v="0"/>
    <n v="-3.5"/>
    <s v=""/>
    <m/>
    <m/>
    <s v="MIN"/>
    <n v="7"/>
    <n v="1"/>
    <m/>
    <s v=""/>
  </r>
  <r>
    <n v="1456"/>
    <n v="717"/>
    <s v="2014_13_CAR@MIN"/>
    <s v=""/>
    <n v="-3"/>
    <n v="31"/>
    <n v="13"/>
    <x v="2"/>
    <x v="12"/>
    <s v="rs"/>
    <s v="MIN"/>
    <s v="MIN"/>
    <s v=""/>
    <x v="1"/>
    <n v="-4.5"/>
    <s v=""/>
    <m/>
    <m/>
    <s v="MIN"/>
    <n v="8"/>
    <n v="1"/>
    <s v="MIN"/>
    <n v="1"/>
  </r>
  <r>
    <n v="1457"/>
    <n v="718"/>
    <s v="2014_13_NOR@PIT"/>
    <s v=""/>
    <n v="-3"/>
    <n v="32"/>
    <n v="35"/>
    <x v="2"/>
    <x v="12"/>
    <s v="rs"/>
    <s v="NOR"/>
    <s v="NOR"/>
    <s v=""/>
    <x v="0"/>
    <n v="-6.5"/>
    <s v=""/>
    <m/>
    <m/>
    <s v="PIT"/>
    <n v="1"/>
    <n v="0"/>
    <m/>
    <s v=""/>
  </r>
  <r>
    <n v="1458"/>
    <n v="718"/>
    <s v="2014_13_NOR@PIT"/>
    <s v=""/>
    <n v="-3"/>
    <n v="32"/>
    <n v="35"/>
    <x v="2"/>
    <x v="12"/>
    <s v="rs"/>
    <s v="NOR"/>
    <s v="NOR"/>
    <s v=""/>
    <x v="1"/>
    <n v="-3.5"/>
    <s v=""/>
    <m/>
    <m/>
    <s v="PIT"/>
    <n v="16"/>
    <n v="0"/>
    <s v="PIT"/>
    <n v="0"/>
  </r>
  <r>
    <n v="1459"/>
    <n v="719"/>
    <s v="2014_13_CIN@TBY"/>
    <s v=""/>
    <n v="3.5"/>
    <n v="13"/>
    <n v="14"/>
    <x v="2"/>
    <x v="12"/>
    <s v="rs"/>
    <s v="TBY"/>
    <s v="CIN"/>
    <s v=""/>
    <x v="0"/>
    <n v="7"/>
    <s v=""/>
    <m/>
    <m/>
    <s v="CIN"/>
    <n v="4"/>
    <n v="0"/>
    <m/>
    <s v=""/>
  </r>
  <r>
    <n v="1460"/>
    <n v="719"/>
    <s v="2014_13_CIN@TBY"/>
    <s v=""/>
    <n v="3.5"/>
    <n v="13"/>
    <n v="14"/>
    <x v="2"/>
    <x v="12"/>
    <s v="rs"/>
    <s v="TBY"/>
    <s v="CIN"/>
    <s v=""/>
    <x v="1"/>
    <n v="3.5"/>
    <s v=""/>
    <m/>
    <m/>
    <s v="TBY"/>
    <n v="15"/>
    <n v="1"/>
    <s v="TBY"/>
    <n v="0"/>
  </r>
  <r>
    <n v="1461"/>
    <n v="720"/>
    <s v="2014_13_NYG@JAX"/>
    <s v=""/>
    <n v="2"/>
    <n v="25"/>
    <n v="24"/>
    <x v="2"/>
    <x v="12"/>
    <s v="rs"/>
    <s v="JAX"/>
    <s v="JAX"/>
    <s v=""/>
    <x v="0"/>
    <n v="5"/>
    <s v=""/>
    <m/>
    <m/>
    <s v="NYG"/>
    <n v="12"/>
    <n v="0"/>
    <m/>
    <s v=""/>
  </r>
  <r>
    <n v="1462"/>
    <n v="720"/>
    <s v="2014_13_NYG@JAX"/>
    <s v=""/>
    <n v="2"/>
    <n v="25"/>
    <n v="24"/>
    <x v="2"/>
    <x v="12"/>
    <s v="rs"/>
    <s v="JAX"/>
    <s v="JAX"/>
    <s v=""/>
    <x v="1"/>
    <n v="4"/>
    <s v=""/>
    <m/>
    <m/>
    <s v="JAX"/>
    <n v="9"/>
    <n v="1"/>
    <s v="JAX"/>
    <n v="1"/>
  </r>
  <r>
    <n v="1463"/>
    <n v="721"/>
    <s v="2014_13_SD@BAL"/>
    <s v=""/>
    <n v="-4.5"/>
    <n v="33"/>
    <n v="34"/>
    <x v="2"/>
    <x v="12"/>
    <s v="rs"/>
    <s v="SD"/>
    <s v="SD"/>
    <s v=""/>
    <x v="0"/>
    <n v="-6"/>
    <s v=""/>
    <m/>
    <m/>
    <s v="BAL"/>
    <n v="14"/>
    <n v="0"/>
    <m/>
    <s v=""/>
  </r>
  <r>
    <n v="1464"/>
    <n v="721"/>
    <s v="2014_13_SD@BAL"/>
    <s v=""/>
    <n v="-4.5"/>
    <n v="33"/>
    <n v="34"/>
    <x v="2"/>
    <x v="12"/>
    <s v="rs"/>
    <s v="SD"/>
    <s v="SD"/>
    <s v=""/>
    <x v="1"/>
    <n v="-3"/>
    <s v=""/>
    <m/>
    <m/>
    <s v="BAL"/>
    <n v="14"/>
    <n v="0"/>
    <s v="BAL"/>
    <n v="0"/>
  </r>
  <r>
    <n v="1465"/>
    <n v="722"/>
    <s v="2014_13_TEN@HOU"/>
    <s v=""/>
    <n v="-6.5"/>
    <n v="45"/>
    <n v="21"/>
    <x v="2"/>
    <x v="12"/>
    <s v="rs"/>
    <s v="HOU"/>
    <s v="HOU"/>
    <s v=""/>
    <x v="0"/>
    <n v="-6.5"/>
    <s v=""/>
    <m/>
    <m/>
    <s v="HOU"/>
    <n v="10"/>
    <n v="1"/>
    <m/>
    <s v=""/>
  </r>
  <r>
    <n v="1466"/>
    <n v="722"/>
    <s v="2014_13_TEN@HOU"/>
    <s v=""/>
    <n v="-6.5"/>
    <n v="45"/>
    <n v="21"/>
    <x v="2"/>
    <x v="12"/>
    <s v="rs"/>
    <s v="HOU"/>
    <s v="HOU"/>
    <s v=""/>
    <x v="1"/>
    <n v="-6.5"/>
    <s v=""/>
    <m/>
    <m/>
    <s v="HOU"/>
    <n v="5"/>
    <n v="1"/>
    <s v="HOU"/>
    <n v="1"/>
  </r>
  <r>
    <n v="1467"/>
    <n v="723"/>
    <s v="2014_13_ARI@ATL"/>
    <s v=""/>
    <n v="2.5"/>
    <n v="29"/>
    <n v="18"/>
    <x v="2"/>
    <x v="12"/>
    <s v="rs"/>
    <s v="ATL"/>
    <s v="ATL"/>
    <s v=""/>
    <x v="0"/>
    <n v="3"/>
    <s v=""/>
    <m/>
    <m/>
    <s v="ARI"/>
    <n v="5"/>
    <n v="0"/>
    <m/>
    <s v=""/>
  </r>
  <r>
    <n v="1468"/>
    <n v="723"/>
    <s v="2014_13_ARI@ATL"/>
    <s v=""/>
    <n v="2.5"/>
    <n v="29"/>
    <n v="18"/>
    <x v="2"/>
    <x v="12"/>
    <s v="rs"/>
    <s v="ATL"/>
    <s v="ATL"/>
    <s v=""/>
    <x v="1"/>
    <n v="3"/>
    <s v=""/>
    <m/>
    <m/>
    <s v="ARI"/>
    <n v="2"/>
    <n v="0"/>
    <s v="ARI"/>
    <n v="0"/>
  </r>
  <r>
    <n v="1469"/>
    <n v="724"/>
    <s v="2014_13_NWE@GBY"/>
    <s v=""/>
    <n v="-3"/>
    <n v="26"/>
    <n v="21"/>
    <x v="2"/>
    <x v="12"/>
    <s v="rs"/>
    <s v="GBY"/>
    <s v="GBY"/>
    <s v=""/>
    <x v="0"/>
    <n v="-3"/>
    <s v=""/>
    <m/>
    <m/>
    <s v="NWE"/>
    <n v="16"/>
    <n v="0"/>
    <m/>
    <s v=""/>
  </r>
  <r>
    <n v="1470"/>
    <n v="724"/>
    <s v="2014_13_NWE@GBY"/>
    <s v=""/>
    <n v="-3"/>
    <n v="26"/>
    <n v="21"/>
    <x v="2"/>
    <x v="12"/>
    <s v="rs"/>
    <s v="GBY"/>
    <s v="GBY"/>
    <s v=""/>
    <x v="1"/>
    <n v="-3"/>
    <s v=""/>
    <m/>
    <m/>
    <s v="NWE"/>
    <n v="13"/>
    <n v="0"/>
    <s v="NWE"/>
    <n v="0"/>
  </r>
  <r>
    <n v="1471"/>
    <n v="725"/>
    <s v="2014_13_DEN@KCY"/>
    <s v=""/>
    <n v="1"/>
    <n v="16"/>
    <n v="29"/>
    <x v="2"/>
    <x v="12"/>
    <s v="rs"/>
    <s v="DEN"/>
    <s v="DEN"/>
    <s v=""/>
    <x v="0"/>
    <n v="4.5"/>
    <s v=""/>
    <m/>
    <m/>
    <s v="KCY"/>
    <n v="15"/>
    <n v="0"/>
    <m/>
    <s v=""/>
  </r>
  <r>
    <n v="1472"/>
    <n v="725"/>
    <s v="2014_13_DEN@KCY"/>
    <s v=""/>
    <n v="1"/>
    <n v="16"/>
    <n v="29"/>
    <x v="2"/>
    <x v="12"/>
    <s v="rs"/>
    <s v="DEN"/>
    <s v="DEN"/>
    <s v=""/>
    <x v="1"/>
    <n v="2.5"/>
    <s v=""/>
    <m/>
    <m/>
    <s v="KCY"/>
    <n v="12"/>
    <n v="0"/>
    <s v="KCY"/>
    <n v="0"/>
  </r>
  <r>
    <n v="1473"/>
    <n v="726"/>
    <s v="2014_13_MIA@NYJ"/>
    <s v=""/>
    <n v="4.5"/>
    <n v="13"/>
    <n v="16"/>
    <x v="2"/>
    <x v="12"/>
    <s v="rs"/>
    <s v="NYJ"/>
    <s v="MIA"/>
    <s v=""/>
    <x v="0"/>
    <n v="3.5"/>
    <s v=""/>
    <m/>
    <m/>
    <s v="MIA"/>
    <n v="6"/>
    <n v="0"/>
    <m/>
    <s v=""/>
  </r>
  <r>
    <n v="1474"/>
    <n v="726"/>
    <s v="2014_13_MIA@NYJ"/>
    <s v=""/>
    <n v="4.5"/>
    <n v="13"/>
    <n v="16"/>
    <x v="2"/>
    <x v="12"/>
    <s v="rs"/>
    <s v="NYJ"/>
    <s v="MIA"/>
    <s v=""/>
    <x v="1"/>
    <n v="4.5"/>
    <s v=""/>
    <m/>
    <m/>
    <s v="MIA"/>
    <n v="1"/>
    <n v="0"/>
    <s v="MIA"/>
    <n v="1"/>
  </r>
  <r>
    <n v="1475"/>
    <n v="727"/>
    <s v="2014_14_DAL@CHI"/>
    <s v=""/>
    <n v="3.5"/>
    <n v="28"/>
    <n v="41"/>
    <x v="2"/>
    <x v="13"/>
    <s v="rs"/>
    <s v="DAL"/>
    <s v="DAL"/>
    <s v=""/>
    <x v="0"/>
    <n v="3"/>
    <s v=""/>
    <m/>
    <m/>
    <s v="DAL"/>
    <n v="6"/>
    <n v="1"/>
    <m/>
    <s v=""/>
  </r>
  <r>
    <n v="1476"/>
    <n v="727"/>
    <s v="2014_14_DAL@CHI"/>
    <s v=""/>
    <n v="3.5"/>
    <n v="28"/>
    <n v="41"/>
    <x v="2"/>
    <x v="13"/>
    <s v="rs"/>
    <s v="DAL"/>
    <s v="DAL"/>
    <s v=""/>
    <x v="1"/>
    <n v="2.5"/>
    <s v=""/>
    <m/>
    <m/>
    <s v="DAL"/>
    <n v="6"/>
    <n v="1"/>
    <s v="DAL"/>
    <n v="1"/>
  </r>
  <r>
    <n v="1477"/>
    <n v="728"/>
    <s v="2014_14_PIT@CIN"/>
    <s v=""/>
    <n v="-3.5"/>
    <n v="21"/>
    <n v="42"/>
    <x v="2"/>
    <x v="13"/>
    <s v="rs"/>
    <s v="PIT"/>
    <s v="PIT"/>
    <s v=""/>
    <x v="0"/>
    <n v="-5"/>
    <s v=""/>
    <m/>
    <m/>
    <s v="PIT"/>
    <n v="16"/>
    <n v="1"/>
    <m/>
    <s v=""/>
  </r>
  <r>
    <n v="1478"/>
    <n v="728"/>
    <s v="2014_14_PIT@CIN"/>
    <s v=""/>
    <n v="-3.5"/>
    <n v="21"/>
    <n v="42"/>
    <x v="2"/>
    <x v="13"/>
    <s v="rs"/>
    <s v="PIT"/>
    <s v="PIT"/>
    <s v=""/>
    <x v="1"/>
    <n v="-6.5"/>
    <s v=""/>
    <m/>
    <m/>
    <s v="PIT"/>
    <n v="4"/>
    <n v="1"/>
    <s v="PIT"/>
    <n v="1"/>
  </r>
  <r>
    <n v="1479"/>
    <n v="729"/>
    <s v="2014_14_IND@CLE"/>
    <s v=""/>
    <n v="3.5"/>
    <n v="24"/>
    <n v="25"/>
    <x v="2"/>
    <x v="13"/>
    <s v="rs"/>
    <s v="CLE"/>
    <s v="IND"/>
    <s v=""/>
    <x v="0"/>
    <n v="4"/>
    <s v=""/>
    <m/>
    <m/>
    <s v="IND"/>
    <n v="1"/>
    <n v="0"/>
    <m/>
    <s v=""/>
  </r>
  <r>
    <n v="1480"/>
    <n v="729"/>
    <s v="2014_14_IND@CLE"/>
    <s v=""/>
    <n v="3.5"/>
    <n v="24"/>
    <n v="25"/>
    <x v="2"/>
    <x v="13"/>
    <s v="rs"/>
    <s v="CLE"/>
    <s v="IND"/>
    <s v=""/>
    <x v="1"/>
    <n v="3"/>
    <s v=""/>
    <m/>
    <m/>
    <s v="CLE"/>
    <n v="8"/>
    <n v="1"/>
    <s v="CLE"/>
    <n v="0"/>
  </r>
  <r>
    <n v="1481"/>
    <n v="730"/>
    <s v="2014_14_TBY@DET"/>
    <s v=""/>
    <n v="-9.5"/>
    <n v="34"/>
    <n v="17"/>
    <x v="2"/>
    <x v="13"/>
    <s v="rs"/>
    <s v="DET"/>
    <s v="DET"/>
    <s v=""/>
    <x v="0"/>
    <n v="-7.5"/>
    <s v=""/>
    <m/>
    <m/>
    <s v="TBY"/>
    <n v="2"/>
    <n v="0"/>
    <m/>
    <s v=""/>
  </r>
  <r>
    <n v="1482"/>
    <n v="730"/>
    <s v="2014_14_TBY@DET"/>
    <s v=""/>
    <n v="-9.5"/>
    <n v="34"/>
    <n v="17"/>
    <x v="2"/>
    <x v="13"/>
    <s v="rs"/>
    <s v="DET"/>
    <s v="DET"/>
    <s v=""/>
    <x v="1"/>
    <n v="-8.5"/>
    <s v=""/>
    <m/>
    <m/>
    <s v="DET"/>
    <n v="13"/>
    <n v="1"/>
    <s v="DET"/>
    <n v="1"/>
  </r>
  <r>
    <n v="1483"/>
    <n v="731"/>
    <s v="2014_14_NYG@TEN"/>
    <s v=""/>
    <n v="0"/>
    <n v="7"/>
    <n v="36"/>
    <x v="2"/>
    <x v="13"/>
    <s v="rs"/>
    <s v="NYG"/>
    <s v="NYG"/>
    <s v=""/>
    <x v="0"/>
    <n v="2"/>
    <s v=""/>
    <m/>
    <m/>
    <s v="NYG"/>
    <n v="8"/>
    <n v="1"/>
    <m/>
    <s v=""/>
  </r>
  <r>
    <n v="1484"/>
    <n v="731"/>
    <s v="2014_14_NYG@TEN"/>
    <s v=""/>
    <n v="0"/>
    <n v="7"/>
    <n v="36"/>
    <x v="2"/>
    <x v="13"/>
    <s v="rs"/>
    <s v="NYG"/>
    <s v="NYG"/>
    <s v=""/>
    <x v="1"/>
    <n v="-2"/>
    <s v=""/>
    <m/>
    <m/>
    <s v="TEN"/>
    <n v="9"/>
    <n v="0"/>
    <s v="TEN"/>
    <n v="0"/>
  </r>
  <r>
    <n v="1485"/>
    <n v="732"/>
    <s v="2014_14_BAL@MIA"/>
    <s v=""/>
    <n v="-3"/>
    <n v="13"/>
    <n v="28"/>
    <x v="2"/>
    <x v="13"/>
    <s v="rs"/>
    <s v="BAL"/>
    <s v="BAL"/>
    <s v=""/>
    <x v="0"/>
    <n v="-3"/>
    <s v=""/>
    <m/>
    <m/>
    <s v="BAL"/>
    <n v="12"/>
    <n v="1"/>
    <m/>
    <s v=""/>
  </r>
  <r>
    <n v="1486"/>
    <n v="732"/>
    <s v="2014_14_BAL@MIA"/>
    <s v=""/>
    <n v="-3"/>
    <n v="13"/>
    <n v="28"/>
    <x v="2"/>
    <x v="13"/>
    <s v="rs"/>
    <s v="BAL"/>
    <s v="BAL"/>
    <s v=""/>
    <x v="1"/>
    <n v="-3"/>
    <s v=""/>
    <m/>
    <m/>
    <s v="MIA"/>
    <n v="14"/>
    <n v="0"/>
    <s v="MIA"/>
    <n v="0"/>
  </r>
  <r>
    <n v="1487"/>
    <n v="733"/>
    <s v="2014_14_NYJ@MIN"/>
    <s v=""/>
    <n v="-4.5"/>
    <n v="30"/>
    <n v="24"/>
    <x v="2"/>
    <x v="13"/>
    <s v="rs"/>
    <s v="MIN"/>
    <s v="MIN"/>
    <s v=""/>
    <x v="0"/>
    <n v="-4.5"/>
    <s v=""/>
    <m/>
    <m/>
    <s v="NYJ"/>
    <n v="14"/>
    <n v="0"/>
    <m/>
    <s v=""/>
  </r>
  <r>
    <n v="1488"/>
    <n v="733"/>
    <s v="2014_14_NYJ@MIN"/>
    <s v=""/>
    <n v="-4.5"/>
    <n v="30"/>
    <n v="24"/>
    <x v="2"/>
    <x v="13"/>
    <s v="rs"/>
    <s v="MIN"/>
    <s v="MIN"/>
    <s v=""/>
    <x v="1"/>
    <n v="-5.5"/>
    <s v=""/>
    <m/>
    <m/>
    <s v="MIN"/>
    <n v="5"/>
    <n v="1"/>
    <s v="MIN"/>
    <n v="1"/>
  </r>
  <r>
    <n v="1489"/>
    <n v="734"/>
    <s v="2014_14_CAR@NOR"/>
    <s v=""/>
    <n v="-9.5"/>
    <n v="10"/>
    <n v="41"/>
    <x v="2"/>
    <x v="13"/>
    <s v="rs"/>
    <s v="CAR"/>
    <s v="CAR"/>
    <s v=""/>
    <x v="0"/>
    <n v="-9"/>
    <s v=""/>
    <m/>
    <m/>
    <s v="NOR"/>
    <n v="7"/>
    <n v="0"/>
    <m/>
    <s v=""/>
  </r>
  <r>
    <n v="1490"/>
    <n v="734"/>
    <s v="2014_14_CAR@NOR"/>
    <s v=""/>
    <n v="-9.5"/>
    <n v="10"/>
    <n v="41"/>
    <x v="2"/>
    <x v="13"/>
    <s v="rs"/>
    <s v="CAR"/>
    <s v="CAR"/>
    <s v=""/>
    <x v="1"/>
    <n v="-7"/>
    <s v=""/>
    <m/>
    <m/>
    <s v="NOR"/>
    <n v="11"/>
    <n v="0"/>
    <s v="NOR"/>
    <n v="0"/>
  </r>
  <r>
    <n v="1491"/>
    <n v="735"/>
    <s v="2014_14_STL@WAS"/>
    <s v=""/>
    <n v="2.5"/>
    <n v="0"/>
    <n v="24"/>
    <x v="2"/>
    <x v="13"/>
    <s v="rs"/>
    <s v="STL"/>
    <s v="STL"/>
    <s v=""/>
    <x v="0"/>
    <n v="3.5"/>
    <s v=""/>
    <m/>
    <m/>
    <s v="WAS"/>
    <n v="10"/>
    <n v="0"/>
    <m/>
    <s v=""/>
  </r>
  <r>
    <n v="1492"/>
    <n v="735"/>
    <s v="2014_14_STL@WAS"/>
    <s v=""/>
    <n v="2.5"/>
    <n v="0"/>
    <n v="24"/>
    <x v="2"/>
    <x v="13"/>
    <s v="rs"/>
    <s v="STL"/>
    <s v="STL"/>
    <s v=""/>
    <x v="1"/>
    <n v="-2"/>
    <s v=""/>
    <m/>
    <m/>
    <s v="WAS"/>
    <n v="15"/>
    <n v="0"/>
    <s v="WAS"/>
    <n v="0"/>
  </r>
  <r>
    <n v="1493"/>
    <n v="736"/>
    <s v="2014_14_HOU@JAX"/>
    <s v=""/>
    <n v="4.5"/>
    <n v="13"/>
    <n v="27"/>
    <x v="2"/>
    <x v="13"/>
    <s v="rs"/>
    <s v="HOU"/>
    <s v="HOU"/>
    <s v=""/>
    <x v="0"/>
    <n v="4.5"/>
    <s v=""/>
    <m/>
    <m/>
    <s v="HOU"/>
    <n v="9"/>
    <n v="1"/>
    <m/>
    <s v=""/>
  </r>
  <r>
    <n v="1494"/>
    <n v="736"/>
    <s v="2014_14_HOU@JAX"/>
    <s v=""/>
    <n v="4.5"/>
    <n v="13"/>
    <n v="27"/>
    <x v="2"/>
    <x v="13"/>
    <s v="rs"/>
    <s v="HOU"/>
    <s v="HOU"/>
    <s v=""/>
    <x v="1"/>
    <n v="4"/>
    <s v=""/>
    <m/>
    <m/>
    <s v="HOU"/>
    <n v="1"/>
    <n v="1"/>
    <s v="HOU"/>
    <n v="1"/>
  </r>
  <r>
    <n v="1495"/>
    <n v="737"/>
    <s v="2014_14_BUF@DEN"/>
    <s v=""/>
    <n v="-10"/>
    <n v="24"/>
    <n v="17"/>
    <x v="2"/>
    <x v="13"/>
    <s v="rs"/>
    <s v="BUF"/>
    <s v="DEN"/>
    <s v=""/>
    <x v="0"/>
    <n v="-9"/>
    <s v=""/>
    <m/>
    <m/>
    <s v="BUF"/>
    <n v="3"/>
    <n v="1"/>
    <m/>
    <s v=""/>
  </r>
  <r>
    <n v="1496"/>
    <n v="737"/>
    <s v="2014_14_BUF@DEN"/>
    <s v=""/>
    <n v="-10"/>
    <n v="24"/>
    <n v="17"/>
    <x v="2"/>
    <x v="13"/>
    <s v="rs"/>
    <s v="BUF"/>
    <s v="DEN"/>
    <s v=""/>
    <x v="1"/>
    <n v="-9"/>
    <s v=""/>
    <m/>
    <m/>
    <s v="BUF"/>
    <n v="16"/>
    <n v="1"/>
    <s v="DEN"/>
    <n v="1"/>
  </r>
  <r>
    <n v="1497"/>
    <n v="738"/>
    <s v="2014_14_KCY@ARI"/>
    <s v=""/>
    <n v="-1"/>
    <n v="17"/>
    <n v="14"/>
    <x v="2"/>
    <x v="13"/>
    <s v="rs"/>
    <s v="ARI"/>
    <s v="ARI"/>
    <s v=""/>
    <x v="0"/>
    <n v="-4.5"/>
    <s v=""/>
    <m/>
    <m/>
    <s v="ARI"/>
    <n v="13"/>
    <n v="1"/>
    <m/>
    <s v=""/>
  </r>
  <r>
    <n v="1498"/>
    <n v="738"/>
    <s v="2014_14_KCY@ARI"/>
    <s v=""/>
    <n v="-1"/>
    <n v="17"/>
    <n v="14"/>
    <x v="2"/>
    <x v="13"/>
    <s v="rs"/>
    <s v="ARI"/>
    <s v="ARI"/>
    <s v=""/>
    <x v="1"/>
    <n v="-2.5"/>
    <s v=""/>
    <m/>
    <m/>
    <s v="ARI"/>
    <n v="3"/>
    <n v="1"/>
    <s v="ARI"/>
    <n v="1"/>
  </r>
  <r>
    <n v="1499"/>
    <n v="739"/>
    <s v="2014_14_SFO@OAK"/>
    <s v=""/>
    <n v="7.5"/>
    <n v="24"/>
    <n v="13"/>
    <x v="2"/>
    <x v="13"/>
    <s v="rs"/>
    <s v="OAK"/>
    <s v="OAK"/>
    <s v=""/>
    <x v="0"/>
    <n v="6"/>
    <s v=""/>
    <m/>
    <m/>
    <s v="OAK"/>
    <n v="4"/>
    <n v="1"/>
    <m/>
    <s v=""/>
  </r>
  <r>
    <n v="1500"/>
    <n v="739"/>
    <s v="2014_14_SFO@OAK"/>
    <s v=""/>
    <n v="7.5"/>
    <n v="24"/>
    <n v="13"/>
    <x v="2"/>
    <x v="13"/>
    <s v="rs"/>
    <s v="OAK"/>
    <s v="OAK"/>
    <s v=""/>
    <x v="1"/>
    <n v="6"/>
    <s v=""/>
    <m/>
    <m/>
    <s v="OAK"/>
    <n v="12"/>
    <n v="1"/>
    <s v="SFO"/>
    <n v="0"/>
  </r>
  <r>
    <n v="1501"/>
    <n v="740"/>
    <s v="2014_14_SEA@PHI"/>
    <s v=""/>
    <n v="-1"/>
    <n v="14"/>
    <n v="24"/>
    <x v="2"/>
    <x v="13"/>
    <s v="rs"/>
    <s v="SEA"/>
    <s v="SEA"/>
    <s v=""/>
    <x v="0"/>
    <n v="-1"/>
    <s v=""/>
    <m/>
    <m/>
    <s v="SEA"/>
    <n v="11"/>
    <n v="1"/>
    <m/>
    <s v=""/>
  </r>
  <r>
    <n v="1502"/>
    <n v="740"/>
    <s v="2014_14_SEA@PHI"/>
    <s v=""/>
    <n v="-1"/>
    <n v="14"/>
    <n v="24"/>
    <x v="2"/>
    <x v="13"/>
    <s v="rs"/>
    <s v="SEA"/>
    <s v="SEA"/>
    <s v=""/>
    <x v="1"/>
    <n v="0"/>
    <s v=""/>
    <m/>
    <m/>
    <s v="SEA"/>
    <n v="10"/>
    <n v="1"/>
    <s v="SEA"/>
    <n v="1"/>
  </r>
  <r>
    <n v="1503"/>
    <n v="741"/>
    <s v="2014_14_NWE@SD"/>
    <s v=""/>
    <n v="3.5"/>
    <n v="14"/>
    <n v="23"/>
    <x v="2"/>
    <x v="13"/>
    <s v="rs"/>
    <s v="NWE"/>
    <s v="NWE"/>
    <s v=""/>
    <x v="0"/>
    <n v="3"/>
    <s v=""/>
    <m/>
    <m/>
    <s v="SD"/>
    <n v="15"/>
    <n v="0"/>
    <m/>
    <s v=""/>
  </r>
  <r>
    <n v="1504"/>
    <n v="741"/>
    <s v="2014_14_NWE@SD"/>
    <s v=""/>
    <n v="3.5"/>
    <n v="14"/>
    <n v="23"/>
    <x v="2"/>
    <x v="13"/>
    <s v="rs"/>
    <s v="NWE"/>
    <s v="NWE"/>
    <s v=""/>
    <x v="1"/>
    <n v="2"/>
    <s v=""/>
    <m/>
    <m/>
    <s v="NWE"/>
    <n v="2"/>
    <n v="1"/>
    <s v="NWE"/>
    <n v="1"/>
  </r>
  <r>
    <n v="1505"/>
    <n v="742"/>
    <s v="2014_14_ATL@GBY"/>
    <s v=""/>
    <n v="-11.5"/>
    <n v="43"/>
    <n v="37"/>
    <x v="2"/>
    <x v="13"/>
    <s v="rs"/>
    <s v="ATL"/>
    <s v="GBY"/>
    <s v=""/>
    <x v="0"/>
    <n v="-10"/>
    <s v=""/>
    <m/>
    <m/>
    <s v="GBY"/>
    <n v="5"/>
    <n v="0"/>
    <m/>
    <s v=""/>
  </r>
  <r>
    <n v="1506"/>
    <n v="742"/>
    <s v="2014_14_ATL@GBY"/>
    <s v=""/>
    <n v="-11.5"/>
    <n v="43"/>
    <n v="37"/>
    <x v="2"/>
    <x v="13"/>
    <s v="rs"/>
    <s v="ATL"/>
    <s v="GBY"/>
    <s v=""/>
    <x v="1"/>
    <n v="-10.5"/>
    <s v=""/>
    <m/>
    <m/>
    <s v="GBY"/>
    <n v="7"/>
    <n v="0"/>
    <s v="GBY"/>
    <n v="1"/>
  </r>
  <r>
    <n v="1507"/>
    <n v="743"/>
    <s v="2014_15_ARI@STL"/>
    <s v=""/>
    <n v="-3.5"/>
    <n v="6"/>
    <n v="12"/>
    <x v="2"/>
    <x v="14"/>
    <s v="rs"/>
    <s v="ARI"/>
    <s v="ARI"/>
    <s v=""/>
    <x v="0"/>
    <n v="-2"/>
    <s v=""/>
    <m/>
    <m/>
    <s v="STL"/>
    <n v="6"/>
    <n v="0"/>
    <m/>
    <s v=""/>
  </r>
  <r>
    <n v="1508"/>
    <n v="743"/>
    <s v="2014_15_ARI@STL"/>
    <s v=""/>
    <n v="-3.5"/>
    <n v="6"/>
    <n v="12"/>
    <x v="2"/>
    <x v="14"/>
    <s v="rs"/>
    <s v="ARI"/>
    <s v="ARI"/>
    <s v=""/>
    <x v="1"/>
    <n v="-2.5"/>
    <s v=""/>
    <m/>
    <m/>
    <s v="STL"/>
    <n v="4"/>
    <n v="0"/>
    <s v="STL"/>
    <n v="0"/>
  </r>
  <r>
    <n v="1509"/>
    <n v="744"/>
    <s v="2014_15_PIT@ATL"/>
    <s v=""/>
    <n v="1.5"/>
    <n v="20"/>
    <n v="27"/>
    <x v="2"/>
    <x v="14"/>
    <s v="rs"/>
    <s v="PIT"/>
    <s v="PIT"/>
    <s v=""/>
    <x v="0"/>
    <n v="3"/>
    <s v=""/>
    <m/>
    <m/>
    <s v="PIT"/>
    <n v="13"/>
    <n v="1"/>
    <m/>
    <s v=""/>
  </r>
  <r>
    <n v="1510"/>
    <n v="744"/>
    <s v="2014_15_PIT@ATL"/>
    <s v=""/>
    <n v="1.5"/>
    <n v="20"/>
    <n v="27"/>
    <x v="2"/>
    <x v="14"/>
    <s v="rs"/>
    <s v="PIT"/>
    <s v="PIT"/>
    <s v=""/>
    <x v="1"/>
    <n v="1.5"/>
    <s v=""/>
    <m/>
    <m/>
    <s v="ATL"/>
    <n v="6"/>
    <n v="0"/>
    <s v="ATL"/>
    <n v="0"/>
  </r>
  <r>
    <n v="1511"/>
    <n v="745"/>
    <s v="2014_15_GBY@BUF"/>
    <s v=""/>
    <n v="5.5"/>
    <n v="21"/>
    <n v="13"/>
    <x v="2"/>
    <x v="14"/>
    <s v="rs"/>
    <s v="BUF"/>
    <s v="BUF"/>
    <s v=""/>
    <x v="0"/>
    <n v="6"/>
    <s v=""/>
    <m/>
    <m/>
    <s v="GBY"/>
    <n v="10"/>
    <n v="0"/>
    <m/>
    <s v=""/>
  </r>
  <r>
    <n v="1512"/>
    <n v="745"/>
    <s v="2014_15_GBY@BUF"/>
    <s v=""/>
    <n v="5.5"/>
    <n v="21"/>
    <n v="13"/>
    <x v="2"/>
    <x v="14"/>
    <s v="rs"/>
    <s v="BUF"/>
    <s v="BUF"/>
    <s v=""/>
    <x v="1"/>
    <n v="7.5"/>
    <s v=""/>
    <m/>
    <m/>
    <s v="BUF"/>
    <n v="16"/>
    <n v="1"/>
    <s v="GBY"/>
    <n v="0"/>
  </r>
  <r>
    <n v="1513"/>
    <n v="746"/>
    <s v="2014_15_CIN@CLE"/>
    <s v=""/>
    <n v="1"/>
    <n v="0"/>
    <n v="30"/>
    <x v="2"/>
    <x v="14"/>
    <s v="rs"/>
    <s v="CIN"/>
    <s v="CIN"/>
    <s v=""/>
    <x v="0"/>
    <n v="-1"/>
    <s v=""/>
    <m/>
    <m/>
    <s v="CLE"/>
    <n v="12"/>
    <n v="0"/>
    <m/>
    <s v=""/>
  </r>
  <r>
    <n v="1514"/>
    <n v="746"/>
    <s v="2014_15_CIN@CLE"/>
    <s v=""/>
    <n v="1"/>
    <n v="0"/>
    <n v="30"/>
    <x v="2"/>
    <x v="14"/>
    <s v="rs"/>
    <s v="CIN"/>
    <s v="CIN"/>
    <s v=""/>
    <x v="1"/>
    <n v="3"/>
    <s v=""/>
    <m/>
    <m/>
    <s v="CLE"/>
    <n v="11"/>
    <n v="0"/>
    <s v="CLE"/>
    <n v="0"/>
  </r>
  <r>
    <n v="1515"/>
    <n v="747"/>
    <s v="2014_15_HOU@IND"/>
    <s v=""/>
    <n v="-6.5"/>
    <n v="17"/>
    <n v="10"/>
    <x v="2"/>
    <x v="14"/>
    <s v="rs"/>
    <s v="IND"/>
    <s v="IND"/>
    <s v=""/>
    <x v="0"/>
    <n v="-7"/>
    <s v=""/>
    <m/>
    <m/>
    <s v="HOU"/>
    <n v="8"/>
    <n v="0"/>
    <m/>
    <s v=""/>
  </r>
  <r>
    <n v="1516"/>
    <n v="747"/>
    <s v="2014_15_HOU@IND"/>
    <s v=""/>
    <n v="-6.5"/>
    <n v="17"/>
    <n v="10"/>
    <x v="2"/>
    <x v="14"/>
    <s v="rs"/>
    <s v="IND"/>
    <s v="IND"/>
    <s v=""/>
    <x v="1"/>
    <n v="-7.5"/>
    <s v=""/>
    <m/>
    <m/>
    <s v="HOU"/>
    <n v="3"/>
    <n v="0"/>
    <s v="HOU"/>
    <n v="0"/>
  </r>
  <r>
    <n v="1517"/>
    <n v="748"/>
    <s v="2014_15_OAK@KCY"/>
    <s v=""/>
    <n v="-10"/>
    <n v="31"/>
    <n v="13"/>
    <x v="2"/>
    <x v="14"/>
    <s v="rs"/>
    <s v="KCY"/>
    <s v="KCY"/>
    <s v=""/>
    <x v="0"/>
    <n v="-6.5"/>
    <s v=""/>
    <m/>
    <m/>
    <s v="OAK"/>
    <n v="3"/>
    <n v="0"/>
    <m/>
    <s v=""/>
  </r>
  <r>
    <n v="1518"/>
    <n v="748"/>
    <s v="2014_15_OAK@KCY"/>
    <s v=""/>
    <n v="-10"/>
    <n v="31"/>
    <n v="13"/>
    <x v="2"/>
    <x v="14"/>
    <s v="rs"/>
    <s v="KCY"/>
    <s v="KCY"/>
    <s v=""/>
    <x v="1"/>
    <n v="-6.5"/>
    <s v=""/>
    <m/>
    <m/>
    <s v="OAK"/>
    <n v="15"/>
    <n v="0"/>
    <s v="KCY"/>
    <n v="1"/>
  </r>
  <r>
    <n v="1519"/>
    <n v="749"/>
    <s v="2014_15_MIA@NWE"/>
    <s v=""/>
    <n v="-7.5"/>
    <n v="41"/>
    <n v="13"/>
    <x v="2"/>
    <x v="14"/>
    <s v="rs"/>
    <s v="NWE"/>
    <s v="NWE"/>
    <s v=""/>
    <x v="0"/>
    <n v="-8.5"/>
    <s v=""/>
    <m/>
    <m/>
    <s v="NWE"/>
    <n v="2"/>
    <n v="1"/>
    <m/>
    <s v=""/>
  </r>
  <r>
    <n v="1520"/>
    <n v="749"/>
    <s v="2014_15_MIA@NWE"/>
    <s v=""/>
    <n v="-7.5"/>
    <n v="41"/>
    <n v="13"/>
    <x v="2"/>
    <x v="14"/>
    <s v="rs"/>
    <s v="NWE"/>
    <s v="NWE"/>
    <s v=""/>
    <x v="1"/>
    <n v="-7"/>
    <s v=""/>
    <m/>
    <m/>
    <s v="NWE"/>
    <n v="7"/>
    <n v="1"/>
    <s v="NWE"/>
    <n v="1"/>
  </r>
  <r>
    <n v="1521"/>
    <n v="750"/>
    <s v="2014_15_WAS@NYG"/>
    <s v=""/>
    <n v="-6.5"/>
    <n v="24"/>
    <n v="13"/>
    <x v="2"/>
    <x v="14"/>
    <s v="rs"/>
    <s v="NYG"/>
    <s v="NYG"/>
    <s v=""/>
    <x v="0"/>
    <n v="-4.5"/>
    <s v=""/>
    <m/>
    <m/>
    <s v="WAS"/>
    <n v="16"/>
    <n v="0"/>
    <m/>
    <s v=""/>
  </r>
  <r>
    <n v="1522"/>
    <n v="750"/>
    <s v="2014_15_WAS@NYG"/>
    <s v=""/>
    <n v="-6.5"/>
    <n v="24"/>
    <n v="13"/>
    <x v="2"/>
    <x v="14"/>
    <s v="rs"/>
    <s v="NYG"/>
    <s v="NYG"/>
    <s v=""/>
    <x v="1"/>
    <n v="-4.5"/>
    <s v=""/>
    <m/>
    <m/>
    <s v="NYG"/>
    <n v="8"/>
    <n v="1"/>
    <s v="NYG"/>
    <n v="1"/>
  </r>
  <r>
    <n v="1523"/>
    <n v="751"/>
    <s v="2014_15_TBY@CAR"/>
    <s v=""/>
    <n v="-5.5"/>
    <n v="19"/>
    <n v="17"/>
    <x v="2"/>
    <x v="14"/>
    <s v="rs"/>
    <s v="TBY"/>
    <s v="CAR"/>
    <s v=""/>
    <x v="0"/>
    <n v="-4"/>
    <s v=""/>
    <m/>
    <m/>
    <s v="TBY"/>
    <n v="5"/>
    <n v="1"/>
    <m/>
    <s v=""/>
  </r>
  <r>
    <n v="1524"/>
    <n v="751"/>
    <s v="2014_15_TBY@CAR"/>
    <s v=""/>
    <n v="-5.5"/>
    <n v="19"/>
    <n v="17"/>
    <x v="2"/>
    <x v="14"/>
    <s v="rs"/>
    <s v="TBY"/>
    <s v="CAR"/>
    <s v=""/>
    <x v="1"/>
    <n v="-5.5"/>
    <s v=""/>
    <m/>
    <m/>
    <s v="CAR"/>
    <n v="9"/>
    <n v="0"/>
    <s v="CAR"/>
    <n v="1"/>
  </r>
  <r>
    <n v="1525"/>
    <n v="752"/>
    <s v="2014_15_JAX@BAL"/>
    <s v=""/>
    <n v="-13.5"/>
    <n v="20"/>
    <n v="12"/>
    <x v="2"/>
    <x v="14"/>
    <s v="rs"/>
    <s v="JAX"/>
    <s v="BAL"/>
    <s v=""/>
    <x v="0"/>
    <n v="-12"/>
    <s v=""/>
    <m/>
    <m/>
    <s v="BAL"/>
    <n v="16"/>
    <n v="0"/>
    <m/>
    <s v=""/>
  </r>
  <r>
    <n v="1526"/>
    <n v="752"/>
    <s v="2014_15_JAX@BAL"/>
    <s v=""/>
    <n v="-13.5"/>
    <n v="20"/>
    <n v="12"/>
    <x v="2"/>
    <x v="14"/>
    <s v="rs"/>
    <s v="JAX"/>
    <s v="BAL"/>
    <s v=""/>
    <x v="1"/>
    <n v="-10"/>
    <s v=""/>
    <m/>
    <m/>
    <s v="JAX"/>
    <n v="9"/>
    <n v="1"/>
    <s v="BAL"/>
    <n v="1"/>
  </r>
  <r>
    <n v="1527"/>
    <n v="753"/>
    <s v="2014_15_MIN@DET"/>
    <s v=""/>
    <n v="-7.5"/>
    <n v="16"/>
    <n v="14"/>
    <x v="2"/>
    <x v="14"/>
    <s v="rs"/>
    <s v="MIN"/>
    <s v="DET"/>
    <s v=""/>
    <x v="0"/>
    <n v="-7"/>
    <s v=""/>
    <m/>
    <m/>
    <s v="MIN"/>
    <n v="11"/>
    <n v="1"/>
    <m/>
    <s v=""/>
  </r>
  <r>
    <n v="1528"/>
    <n v="753"/>
    <s v="2014_15_MIN@DET"/>
    <s v=""/>
    <n v="-7.5"/>
    <n v="16"/>
    <n v="14"/>
    <x v="2"/>
    <x v="14"/>
    <s v="rs"/>
    <s v="MIN"/>
    <s v="DET"/>
    <s v=""/>
    <x v="1"/>
    <n v="-7"/>
    <s v=""/>
    <m/>
    <m/>
    <s v="MIN"/>
    <n v="12"/>
    <n v="1"/>
    <s v="DET"/>
    <n v="1"/>
  </r>
  <r>
    <n v="1529"/>
    <n v="754"/>
    <s v="2014_15_NYJ@TEN"/>
    <s v=""/>
    <n v="1"/>
    <n v="11"/>
    <n v="16"/>
    <x v="2"/>
    <x v="14"/>
    <s v="rs"/>
    <s v="NYJ"/>
    <s v="NYJ"/>
    <s v=""/>
    <x v="0"/>
    <n v="-1.5"/>
    <s v=""/>
    <m/>
    <m/>
    <s v="NYJ"/>
    <n v="4"/>
    <n v="1"/>
    <m/>
    <s v=""/>
  </r>
  <r>
    <n v="1530"/>
    <n v="754"/>
    <s v="2014_15_NYJ@TEN"/>
    <s v=""/>
    <n v="1"/>
    <n v="11"/>
    <n v="16"/>
    <x v="2"/>
    <x v="14"/>
    <s v="rs"/>
    <s v="NYJ"/>
    <s v="NYJ"/>
    <s v=""/>
    <x v="1"/>
    <n v="-2"/>
    <s v=""/>
    <m/>
    <m/>
    <s v="NYJ"/>
    <n v="10"/>
    <n v="1"/>
    <s v="NYJ"/>
    <n v="1"/>
  </r>
  <r>
    <n v="1531"/>
    <n v="755"/>
    <s v="2014_15_DEN@SD"/>
    <s v=""/>
    <n v="4"/>
    <n v="10"/>
    <n v="22"/>
    <x v="2"/>
    <x v="14"/>
    <s v="rs"/>
    <s v="DEN"/>
    <s v="DEN"/>
    <s v=""/>
    <x v="0"/>
    <n v="2.5"/>
    <s v=""/>
    <m/>
    <m/>
    <s v="DEN"/>
    <n v="1"/>
    <n v="1"/>
    <m/>
    <s v=""/>
  </r>
  <r>
    <n v="1532"/>
    <n v="755"/>
    <s v="2014_15_DEN@SD"/>
    <s v=""/>
    <n v="4"/>
    <n v="10"/>
    <n v="22"/>
    <x v="2"/>
    <x v="14"/>
    <s v="rs"/>
    <s v="DEN"/>
    <s v="DEN"/>
    <s v=""/>
    <x v="1"/>
    <n v="5.5"/>
    <s v=""/>
    <m/>
    <m/>
    <s v="DEN"/>
    <n v="1"/>
    <n v="1"/>
    <s v="DEN"/>
    <n v="1"/>
  </r>
  <r>
    <n v="1533"/>
    <n v="756"/>
    <s v="2014_15_SFO@SEA"/>
    <s v=""/>
    <n v="-8.5"/>
    <n v="17"/>
    <n v="7"/>
    <x v="2"/>
    <x v="14"/>
    <s v="rs"/>
    <s v="SEA"/>
    <s v="SEA"/>
    <s v=""/>
    <x v="0"/>
    <n v="-10"/>
    <s v=""/>
    <m/>
    <m/>
    <s v="SEA"/>
    <n v="9"/>
    <n v="1"/>
    <m/>
    <s v=""/>
  </r>
  <r>
    <n v="1534"/>
    <n v="756"/>
    <s v="2014_15_SFO@SEA"/>
    <s v=""/>
    <n v="-8.5"/>
    <n v="17"/>
    <n v="7"/>
    <x v="2"/>
    <x v="14"/>
    <s v="rs"/>
    <s v="SEA"/>
    <s v="SEA"/>
    <s v=""/>
    <x v="1"/>
    <n v="-7.5"/>
    <s v=""/>
    <m/>
    <m/>
    <s v="SFO"/>
    <n v="13"/>
    <n v="0"/>
    <s v="SEA"/>
    <n v="1"/>
  </r>
  <r>
    <n v="1535"/>
    <n v="757"/>
    <s v="2014_15_DAL@PHI"/>
    <s v=""/>
    <n v="-3.5"/>
    <n v="27"/>
    <n v="38"/>
    <x v="2"/>
    <x v="14"/>
    <s v="rs"/>
    <s v="DAL"/>
    <s v="DAL"/>
    <s v=""/>
    <x v="0"/>
    <n v="-3"/>
    <s v=""/>
    <m/>
    <m/>
    <s v="DAL"/>
    <n v="14"/>
    <n v="1"/>
    <m/>
    <s v=""/>
  </r>
  <r>
    <n v="1536"/>
    <n v="757"/>
    <s v="2014_15_DAL@PHI"/>
    <s v=""/>
    <n v="-3.5"/>
    <n v="27"/>
    <n v="38"/>
    <x v="2"/>
    <x v="14"/>
    <s v="rs"/>
    <s v="DAL"/>
    <s v="DAL"/>
    <s v=""/>
    <x v="1"/>
    <n v="-3"/>
    <s v=""/>
    <m/>
    <m/>
    <s v="DAL"/>
    <n v="2"/>
    <n v="1"/>
    <s v="DAL"/>
    <n v="1"/>
  </r>
  <r>
    <n v="1537"/>
    <n v="758"/>
    <s v="2014_15_NOR@CHI"/>
    <s v=""/>
    <n v="3"/>
    <n v="15"/>
    <n v="31"/>
    <x v="2"/>
    <x v="14"/>
    <s v="rs"/>
    <s v="NOR"/>
    <s v="NOR"/>
    <s v=""/>
    <x v="0"/>
    <n v="-1"/>
    <s v=""/>
    <m/>
    <m/>
    <s v="NOR"/>
    <n v="7"/>
    <n v="1"/>
    <m/>
    <s v=""/>
  </r>
  <r>
    <n v="1538"/>
    <n v="758"/>
    <s v="2014_15_NOR@CHI"/>
    <s v=""/>
    <n v="3"/>
    <n v="15"/>
    <n v="31"/>
    <x v="2"/>
    <x v="14"/>
    <s v="rs"/>
    <s v="NOR"/>
    <s v="NOR"/>
    <s v=""/>
    <x v="1"/>
    <n v="-3"/>
    <s v=""/>
    <m/>
    <m/>
    <s v="CHI"/>
    <n v="5"/>
    <n v="0"/>
    <s v="CHI"/>
    <n v="0"/>
  </r>
  <r>
    <n v="1539"/>
    <n v="759"/>
    <s v="2014_16_TEN@JAX"/>
    <s v=""/>
    <n v="-3"/>
    <n v="21"/>
    <n v="13"/>
    <x v="2"/>
    <x v="15"/>
    <s v="rs"/>
    <s v="JAX"/>
    <s v="JAX"/>
    <s v=""/>
    <x v="0"/>
    <n v="-3"/>
    <s v=""/>
    <m/>
    <m/>
    <s v="JAX"/>
    <n v="8"/>
    <n v="1"/>
    <m/>
    <s v=""/>
  </r>
  <r>
    <n v="1540"/>
    <n v="759"/>
    <s v="2014_16_TEN@JAX"/>
    <s v=""/>
    <n v="-3"/>
    <n v="21"/>
    <n v="13"/>
    <x v="2"/>
    <x v="15"/>
    <s v="rs"/>
    <s v="JAX"/>
    <s v="JAX"/>
    <s v=""/>
    <x v="1"/>
    <n v="-3.5"/>
    <s v=""/>
    <m/>
    <m/>
    <s v="TEN"/>
    <n v="16"/>
    <n v="0"/>
    <s v="TEN"/>
    <n v="0"/>
  </r>
  <r>
    <n v="1541"/>
    <n v="760"/>
    <s v="2014_16_SD@SFO"/>
    <s v=""/>
    <n v="-2.5"/>
    <n v="35"/>
    <n v="38"/>
    <x v="2"/>
    <x v="15"/>
    <s v="rs"/>
    <s v="SD"/>
    <s v="SD"/>
    <s v=""/>
    <x v="0"/>
    <n v="-1"/>
    <s v=""/>
    <m/>
    <m/>
    <s v="SD"/>
    <n v="10"/>
    <n v="1"/>
    <m/>
    <s v=""/>
  </r>
  <r>
    <n v="1542"/>
    <n v="760"/>
    <s v="2014_16_SD@SFO"/>
    <s v=""/>
    <n v="-2.5"/>
    <n v="35"/>
    <n v="38"/>
    <x v="2"/>
    <x v="15"/>
    <s v="rs"/>
    <s v="SD"/>
    <s v="SD"/>
    <s v=""/>
    <x v="1"/>
    <n v="1.5"/>
    <s v=""/>
    <m/>
    <m/>
    <s v="SD"/>
    <n v="1"/>
    <n v="1"/>
    <s v="SD"/>
    <n v="1"/>
  </r>
  <r>
    <n v="1543"/>
    <n v="761"/>
    <s v="2014_16_PHI@WAS"/>
    <s v=""/>
    <n v="8.5"/>
    <n v="27"/>
    <n v="24"/>
    <x v="2"/>
    <x v="15"/>
    <s v="rs"/>
    <s v="WAS"/>
    <s v="WAS"/>
    <s v=""/>
    <x v="0"/>
    <n v="6.5"/>
    <s v=""/>
    <m/>
    <m/>
    <s v="PHI"/>
    <n v="5"/>
    <n v="0"/>
    <m/>
    <s v=""/>
  </r>
  <r>
    <n v="1544"/>
    <n v="761"/>
    <s v="2014_16_PHI@WAS"/>
    <s v=""/>
    <n v="8.5"/>
    <n v="27"/>
    <n v="24"/>
    <x v="2"/>
    <x v="15"/>
    <s v="rs"/>
    <s v="WAS"/>
    <s v="WAS"/>
    <s v=""/>
    <x v="1"/>
    <n v="6"/>
    <s v=""/>
    <m/>
    <m/>
    <s v="PHI"/>
    <n v="13"/>
    <n v="0"/>
    <s v="PHI"/>
    <n v="0"/>
  </r>
  <r>
    <n v="1545"/>
    <n v="762"/>
    <s v="2014_16_DET@CHI"/>
    <s v=""/>
    <n v="4.5"/>
    <n v="14"/>
    <n v="20"/>
    <x v="2"/>
    <x v="15"/>
    <s v="rs"/>
    <s v="DET"/>
    <s v="DET"/>
    <s v=""/>
    <x v="0"/>
    <n v="5"/>
    <s v=""/>
    <m/>
    <m/>
    <s v="DET"/>
    <n v="11"/>
    <n v="1"/>
    <m/>
    <s v=""/>
  </r>
  <r>
    <n v="1546"/>
    <n v="762"/>
    <s v="2014_16_DET@CHI"/>
    <s v=""/>
    <n v="4.5"/>
    <n v="14"/>
    <n v="20"/>
    <x v="2"/>
    <x v="15"/>
    <s v="rs"/>
    <s v="DET"/>
    <s v="DET"/>
    <s v=""/>
    <x v="1"/>
    <n v="6"/>
    <s v=""/>
    <m/>
    <m/>
    <s v="DET"/>
    <n v="10"/>
    <n v="1"/>
    <s v="DET"/>
    <n v="1"/>
  </r>
  <r>
    <n v="1547"/>
    <n v="763"/>
    <s v="2014_16_MIN@MIA"/>
    <s v=""/>
    <n v="-6.5"/>
    <n v="37"/>
    <n v="35"/>
    <x v="2"/>
    <x v="15"/>
    <s v="rs"/>
    <s v="MIN"/>
    <s v="MIA"/>
    <s v=""/>
    <x v="0"/>
    <n v="-4.5"/>
    <s v=""/>
    <m/>
    <m/>
    <s v="MIN"/>
    <n v="7"/>
    <n v="1"/>
    <m/>
    <s v=""/>
  </r>
  <r>
    <n v="1548"/>
    <n v="763"/>
    <s v="2014_16_MIN@MIA"/>
    <s v=""/>
    <n v="-6.5"/>
    <n v="37"/>
    <n v="35"/>
    <x v="2"/>
    <x v="15"/>
    <s v="rs"/>
    <s v="MIN"/>
    <s v="MIA"/>
    <s v=""/>
    <x v="1"/>
    <n v="-5.5"/>
    <s v=""/>
    <m/>
    <m/>
    <s v="MIA"/>
    <n v="12"/>
    <n v="0"/>
    <s v="MIA"/>
    <n v="1"/>
  </r>
  <r>
    <n v="1549"/>
    <n v="764"/>
    <s v="2014_16_ATL@NOR"/>
    <s v=""/>
    <n v="-6.5"/>
    <n v="14"/>
    <n v="30"/>
    <x v="2"/>
    <x v="15"/>
    <s v="rs"/>
    <s v="ATL"/>
    <s v="ATL"/>
    <s v=""/>
    <x v="0"/>
    <n v="-6.5"/>
    <s v=""/>
    <m/>
    <m/>
    <s v="ATL"/>
    <n v="9"/>
    <n v="1"/>
    <m/>
    <s v=""/>
  </r>
  <r>
    <n v="1550"/>
    <n v="764"/>
    <s v="2014_16_ATL@NOR"/>
    <s v=""/>
    <n v="-6.5"/>
    <n v="14"/>
    <n v="30"/>
    <x v="2"/>
    <x v="15"/>
    <s v="rs"/>
    <s v="ATL"/>
    <s v="ATL"/>
    <s v=""/>
    <x v="1"/>
    <n v="-6"/>
    <s v=""/>
    <m/>
    <m/>
    <s v="ATL"/>
    <n v="5"/>
    <n v="1"/>
    <s v="ATL"/>
    <n v="1"/>
  </r>
  <r>
    <n v="1551"/>
    <n v="765"/>
    <s v="2014_16_NWE@NYJ"/>
    <s v=""/>
    <n v="10"/>
    <n v="16"/>
    <n v="17"/>
    <x v="2"/>
    <x v="15"/>
    <s v="rs"/>
    <s v="NYJ"/>
    <s v="NWE"/>
    <s v=""/>
    <x v="0"/>
    <n v="11"/>
    <s v=""/>
    <m/>
    <m/>
    <s v="NWE"/>
    <n v="4"/>
    <n v="0"/>
    <m/>
    <s v=""/>
  </r>
  <r>
    <n v="1552"/>
    <n v="765"/>
    <s v="2014_16_NWE@NYJ"/>
    <s v=""/>
    <n v="10"/>
    <n v="16"/>
    <n v="17"/>
    <x v="2"/>
    <x v="15"/>
    <s v="rs"/>
    <s v="NYJ"/>
    <s v="NWE"/>
    <s v=""/>
    <x v="1"/>
    <n v="9.5"/>
    <s v=""/>
    <m/>
    <m/>
    <s v="NYJ"/>
    <n v="14"/>
    <n v="1"/>
    <s v="NWE"/>
    <n v="1"/>
  </r>
  <r>
    <n v="1553"/>
    <n v="766"/>
    <s v="2014_16_KCY@PIT"/>
    <s v=""/>
    <n v="-3"/>
    <n v="20"/>
    <n v="12"/>
    <x v="2"/>
    <x v="15"/>
    <s v="rs"/>
    <s v="PIT"/>
    <s v="PIT"/>
    <s v=""/>
    <x v="0"/>
    <n v="-6.5"/>
    <s v=""/>
    <m/>
    <m/>
    <s v="PIT"/>
    <n v="12"/>
    <n v="1"/>
    <m/>
    <s v=""/>
  </r>
  <r>
    <n v="1554"/>
    <n v="766"/>
    <s v="2014_16_KCY@PIT"/>
    <s v=""/>
    <n v="-3"/>
    <n v="20"/>
    <n v="12"/>
    <x v="2"/>
    <x v="15"/>
    <s v="rs"/>
    <s v="PIT"/>
    <s v="PIT"/>
    <s v=""/>
    <x v="1"/>
    <n v="-3.5"/>
    <s v=""/>
    <m/>
    <m/>
    <s v="KCY"/>
    <n v="2"/>
    <n v="0"/>
    <s v="KCY"/>
    <n v="0"/>
  </r>
  <r>
    <n v="1555"/>
    <n v="767"/>
    <s v="2014_16_GBY@TBY"/>
    <s v=""/>
    <n v="10"/>
    <n v="3"/>
    <n v="20"/>
    <x v="2"/>
    <x v="15"/>
    <s v="rs"/>
    <s v="GBY"/>
    <s v="GBY"/>
    <s v=""/>
    <x v="0"/>
    <n v="10"/>
    <s v=""/>
    <m/>
    <m/>
    <s v="GBY"/>
    <n v="6"/>
    <n v="1"/>
    <m/>
    <s v=""/>
  </r>
  <r>
    <n v="1556"/>
    <n v="767"/>
    <s v="2014_16_GBY@TBY"/>
    <s v=""/>
    <n v="10"/>
    <n v="3"/>
    <n v="20"/>
    <x v="2"/>
    <x v="15"/>
    <s v="rs"/>
    <s v="GBY"/>
    <s v="GBY"/>
    <s v=""/>
    <x v="1"/>
    <n v="9.5"/>
    <s v=""/>
    <m/>
    <m/>
    <s v="GBY"/>
    <n v="9"/>
    <n v="1"/>
    <s v="GBY"/>
    <n v="1"/>
  </r>
  <r>
    <n v="1557"/>
    <n v="768"/>
    <s v="2014_16_CLE@CAR"/>
    <s v=""/>
    <n v="-4"/>
    <n v="17"/>
    <n v="13"/>
    <x v="2"/>
    <x v="15"/>
    <s v="rs"/>
    <s v="na"/>
    <s v="CAR"/>
    <s v=""/>
    <x v="0"/>
    <n v="1.5"/>
    <s v=""/>
    <m/>
    <m/>
    <s v="CLE"/>
    <n v="16"/>
    <n v="0"/>
    <m/>
    <s v=""/>
  </r>
  <r>
    <n v="1558"/>
    <n v="768"/>
    <s v="2014_16_CLE@CAR"/>
    <s v=""/>
    <n v="-4"/>
    <n v="17"/>
    <n v="13"/>
    <x v="2"/>
    <x v="15"/>
    <s v="rs"/>
    <s v="na"/>
    <s v="CAR"/>
    <s v=""/>
    <x v="1"/>
    <n v="-3.5"/>
    <s v=""/>
    <m/>
    <m/>
    <s v="CAR"/>
    <n v="15"/>
    <n v="0"/>
    <s v="CAR"/>
    <n v="1"/>
  </r>
  <r>
    <n v="1559"/>
    <n v="769"/>
    <s v="2014_16_BAL@HOU"/>
    <s v=""/>
    <n v="4.5"/>
    <n v="25"/>
    <n v="13"/>
    <x v="2"/>
    <x v="15"/>
    <s v="rs"/>
    <s v="HOU"/>
    <s v="HOU"/>
    <s v=""/>
    <x v="0"/>
    <n v="6"/>
    <s v=""/>
    <m/>
    <m/>
    <s v="BAL"/>
    <n v="1"/>
    <n v="0"/>
    <m/>
    <s v=""/>
  </r>
  <r>
    <n v="1560"/>
    <n v="769"/>
    <s v="2014_16_BAL@HOU"/>
    <s v=""/>
    <n v="4.5"/>
    <n v="25"/>
    <n v="13"/>
    <x v="2"/>
    <x v="15"/>
    <s v="rs"/>
    <s v="HOU"/>
    <s v="HOU"/>
    <s v=""/>
    <x v="1"/>
    <n v="4.5"/>
    <s v=""/>
    <m/>
    <m/>
    <s v="BAL"/>
    <n v="8"/>
    <n v="0"/>
    <s v="BAL"/>
    <n v="0"/>
  </r>
  <r>
    <n v="1561"/>
    <n v="770"/>
    <s v="2014_16_NYG@STL"/>
    <s v=""/>
    <n v="-5"/>
    <n v="27"/>
    <n v="37"/>
    <x v="2"/>
    <x v="15"/>
    <s v="rs"/>
    <s v="NYG"/>
    <s v="NYG"/>
    <s v=""/>
    <x v="0"/>
    <n v="-4"/>
    <s v=""/>
    <m/>
    <m/>
    <s v="STL"/>
    <n v="15"/>
    <n v="0"/>
    <m/>
    <s v=""/>
  </r>
  <r>
    <n v="1562"/>
    <n v="770"/>
    <s v="2014_16_NYG@STL"/>
    <s v=""/>
    <n v="-5"/>
    <n v="27"/>
    <n v="37"/>
    <x v="2"/>
    <x v="15"/>
    <s v="rs"/>
    <s v="NYG"/>
    <s v="NYG"/>
    <s v=""/>
    <x v="1"/>
    <n v="-2.5"/>
    <s v=""/>
    <m/>
    <m/>
    <s v="NYG"/>
    <n v="4"/>
    <n v="1"/>
    <s v="NYG"/>
    <n v="1"/>
  </r>
  <r>
    <n v="1563"/>
    <n v="771"/>
    <s v="2014_16_IND@DAL"/>
    <s v=""/>
    <n v="-3"/>
    <n v="42"/>
    <n v="7"/>
    <x v="2"/>
    <x v="15"/>
    <s v="rs"/>
    <s v="DAL"/>
    <s v="DAL"/>
    <s v=""/>
    <x v="0"/>
    <n v="-3.5"/>
    <s v=""/>
    <m/>
    <m/>
    <s v="DAL"/>
    <n v="13"/>
    <n v="1"/>
    <m/>
    <s v=""/>
  </r>
  <r>
    <n v="1564"/>
    <n v="771"/>
    <s v="2014_16_IND@DAL"/>
    <s v=""/>
    <n v="-3"/>
    <n v="42"/>
    <n v="7"/>
    <x v="2"/>
    <x v="15"/>
    <s v="rs"/>
    <s v="DAL"/>
    <s v="DAL"/>
    <s v=""/>
    <x v="1"/>
    <n v="-3.5"/>
    <s v=""/>
    <m/>
    <m/>
    <s v="DAL"/>
    <n v="7"/>
    <n v="1"/>
    <s v="DAL"/>
    <n v="1"/>
  </r>
  <r>
    <n v="1565"/>
    <n v="772"/>
    <s v="2014_16_BUF@OAK"/>
    <s v=""/>
    <n v="6"/>
    <n v="26"/>
    <n v="24"/>
    <x v="2"/>
    <x v="15"/>
    <s v="rs"/>
    <s v="OAK"/>
    <s v="OAK"/>
    <s v=""/>
    <x v="0"/>
    <n v="4"/>
    <s v=""/>
    <m/>
    <m/>
    <s v="BUF"/>
    <n v="14"/>
    <n v="0"/>
    <m/>
    <s v=""/>
  </r>
  <r>
    <n v="1566"/>
    <n v="772"/>
    <s v="2014_16_BUF@OAK"/>
    <s v=""/>
    <n v="6"/>
    <n v="26"/>
    <n v="24"/>
    <x v="2"/>
    <x v="15"/>
    <s v="rs"/>
    <s v="OAK"/>
    <s v="OAK"/>
    <s v=""/>
    <x v="1"/>
    <n v="6"/>
    <s v=""/>
    <m/>
    <m/>
    <s v="BUF"/>
    <n v="3"/>
    <n v="0"/>
    <s v="BUF"/>
    <n v="0"/>
  </r>
  <r>
    <n v="1567"/>
    <n v="773"/>
    <s v="2014_16_SEA@ARI"/>
    <s v=""/>
    <n v="7.5"/>
    <n v="6"/>
    <n v="35"/>
    <x v="2"/>
    <x v="15"/>
    <s v="rs"/>
    <s v="SEA"/>
    <s v="SEA"/>
    <s v=""/>
    <x v="0"/>
    <n v="7"/>
    <s v=""/>
    <m/>
    <m/>
    <s v="SEA"/>
    <n v="2"/>
    <n v="1"/>
    <m/>
    <s v=""/>
  </r>
  <r>
    <n v="1568"/>
    <n v="773"/>
    <s v="2014_16_SEA@ARI"/>
    <s v=""/>
    <n v="7.5"/>
    <n v="6"/>
    <n v="35"/>
    <x v="2"/>
    <x v="15"/>
    <s v="rs"/>
    <s v="SEA"/>
    <s v="SEA"/>
    <s v=""/>
    <x v="1"/>
    <n v="4"/>
    <s v=""/>
    <m/>
    <m/>
    <s v="ARI"/>
    <n v="11"/>
    <n v="0"/>
    <s v="SEA"/>
    <n v="1"/>
  </r>
  <r>
    <n v="1569"/>
    <n v="774"/>
    <s v="2014_16_DEN@CIN"/>
    <s v=""/>
    <n v="3.5"/>
    <n v="37"/>
    <n v="28"/>
    <x v="2"/>
    <x v="15"/>
    <s v="rs"/>
    <s v="CIN"/>
    <s v="CIN"/>
    <s v=""/>
    <x v="0"/>
    <n v="5.5"/>
    <s v=""/>
    <m/>
    <m/>
    <s v="DEN"/>
    <n v="3"/>
    <n v="0"/>
    <m/>
    <s v=""/>
  </r>
  <r>
    <n v="1570"/>
    <n v="774"/>
    <s v="2014_16_DEN@CIN"/>
    <s v=""/>
    <n v="3.5"/>
    <n v="37"/>
    <n v="28"/>
    <x v="2"/>
    <x v="15"/>
    <s v="rs"/>
    <s v="CIN"/>
    <s v="CIN"/>
    <s v=""/>
    <x v="1"/>
    <n v="3.5"/>
    <s v=""/>
    <m/>
    <m/>
    <s v="CIN"/>
    <n v="6"/>
    <n v="1"/>
    <s v="CIN"/>
    <n v="1"/>
  </r>
  <r>
    <n v="1571"/>
    <n v="775"/>
    <s v="2014_17_CAR@ATL"/>
    <s v=""/>
    <n v="-3.5"/>
    <n v="3"/>
    <n v="34"/>
    <x v="2"/>
    <x v="16"/>
    <s v="rs"/>
    <s v="CAR"/>
    <s v="CAR"/>
    <s v=""/>
    <x v="0"/>
    <n v="-5"/>
    <s v=""/>
    <m/>
    <m/>
    <s v="CAR"/>
    <n v="3"/>
    <n v="1"/>
    <m/>
    <s v=""/>
  </r>
  <r>
    <n v="1572"/>
    <n v="775"/>
    <s v="2014_17_CAR@ATL"/>
    <s v=""/>
    <n v="-3.5"/>
    <n v="3"/>
    <n v="34"/>
    <x v="2"/>
    <x v="16"/>
    <s v="rs"/>
    <s v="CAR"/>
    <s v="CAR"/>
    <s v=""/>
    <x v="1"/>
    <n v="-4"/>
    <s v=""/>
    <m/>
    <m/>
    <s v="ATL"/>
    <n v="14"/>
    <n v="0"/>
    <s v="ATL"/>
    <n v="0"/>
  </r>
  <r>
    <n v="1573"/>
    <n v="776"/>
    <s v="2014_17_DET@GBY"/>
    <s v=""/>
    <n v="-7"/>
    <n v="30"/>
    <n v="20"/>
    <x v="2"/>
    <x v="16"/>
    <s v="rs"/>
    <s v="GBY"/>
    <s v="GBY"/>
    <s v=""/>
    <x v="0"/>
    <n v="-7"/>
    <s v=""/>
    <m/>
    <m/>
    <s v="GBY"/>
    <n v="4"/>
    <n v="1"/>
    <m/>
    <s v=""/>
  </r>
  <r>
    <n v="1574"/>
    <n v="776"/>
    <s v="2014_17_DET@GBY"/>
    <s v=""/>
    <n v="-7"/>
    <n v="30"/>
    <n v="20"/>
    <x v="2"/>
    <x v="16"/>
    <s v="rs"/>
    <s v="GBY"/>
    <s v="GBY"/>
    <s v=""/>
    <x v="1"/>
    <n v="-6.5"/>
    <s v=""/>
    <m/>
    <m/>
    <s v="GBY"/>
    <n v="6"/>
    <n v="1"/>
    <s v="GBY"/>
    <n v="1"/>
  </r>
  <r>
    <n v="1575"/>
    <n v="777"/>
    <s v="2014_17_IND@TEN"/>
    <s v=""/>
    <n v="6.5"/>
    <n v="10"/>
    <n v="27"/>
    <x v="2"/>
    <x v="16"/>
    <s v="rs"/>
    <s v="IND"/>
    <s v="IND"/>
    <s v=""/>
    <x v="0"/>
    <n v="7.5"/>
    <s v=""/>
    <m/>
    <m/>
    <s v="IND"/>
    <n v="14"/>
    <n v="1"/>
    <m/>
    <s v=""/>
  </r>
  <r>
    <n v="1576"/>
    <n v="777"/>
    <s v="2014_17_IND@TEN"/>
    <s v=""/>
    <n v="6.5"/>
    <n v="10"/>
    <n v="27"/>
    <x v="2"/>
    <x v="16"/>
    <s v="rs"/>
    <s v="IND"/>
    <s v="IND"/>
    <s v=""/>
    <x v="1"/>
    <n v="9.5"/>
    <s v=""/>
    <m/>
    <m/>
    <s v="IND"/>
    <n v="13"/>
    <n v="1"/>
    <s v="IND"/>
    <n v="1"/>
  </r>
  <r>
    <n v="1577"/>
    <n v="778"/>
    <s v="2014_17_SD@KCY"/>
    <s v=""/>
    <n v="-2.5"/>
    <n v="19"/>
    <n v="7"/>
    <x v="2"/>
    <x v="16"/>
    <s v="rs"/>
    <s v="KCY"/>
    <s v="KCY"/>
    <s v=""/>
    <x v="0"/>
    <n v="1"/>
    <s v=""/>
    <m/>
    <m/>
    <s v="SD"/>
    <n v="13"/>
    <n v="0"/>
    <m/>
    <s v=""/>
  </r>
  <r>
    <n v="1578"/>
    <n v="778"/>
    <s v="2014_17_SD@KCY"/>
    <s v=""/>
    <n v="-2.5"/>
    <n v="19"/>
    <n v="7"/>
    <x v="2"/>
    <x v="16"/>
    <s v="rs"/>
    <s v="KCY"/>
    <s v="KCY"/>
    <s v=""/>
    <x v="1"/>
    <n v="-3"/>
    <s v=""/>
    <m/>
    <m/>
    <s v="SD"/>
    <n v="15"/>
    <n v="0"/>
    <s v="SD"/>
    <n v="0"/>
  </r>
  <r>
    <n v="1579"/>
    <n v="779"/>
    <s v="2014_17_NYJ@MIA"/>
    <s v=""/>
    <n v="-4.5"/>
    <n v="24"/>
    <n v="37"/>
    <x v="2"/>
    <x v="16"/>
    <s v="rs"/>
    <s v="NYJ"/>
    <s v="NYJ"/>
    <s v=""/>
    <x v="0"/>
    <n v="-7"/>
    <s v=""/>
    <m/>
    <m/>
    <s v="NYJ"/>
    <n v="6"/>
    <n v="1"/>
    <m/>
    <s v=""/>
  </r>
  <r>
    <n v="1580"/>
    <n v="779"/>
    <s v="2014_17_NYJ@MIA"/>
    <s v=""/>
    <n v="-4.5"/>
    <n v="24"/>
    <n v="37"/>
    <x v="2"/>
    <x v="16"/>
    <s v="rs"/>
    <s v="NYJ"/>
    <s v="NYJ"/>
    <s v=""/>
    <x v="1"/>
    <n v="-7"/>
    <s v=""/>
    <m/>
    <m/>
    <s v="MIA"/>
    <n v="5"/>
    <n v="0"/>
    <s v="MIA"/>
    <n v="0"/>
  </r>
  <r>
    <n v="1581"/>
    <n v="780"/>
    <s v="2014_17_CHI@MIN"/>
    <s v=""/>
    <n v="-7"/>
    <n v="13"/>
    <n v="9"/>
    <x v="2"/>
    <x v="16"/>
    <s v="rs"/>
    <s v="CHI"/>
    <s v="MIN"/>
    <s v=""/>
    <x v="0"/>
    <n v="-4.5"/>
    <s v=""/>
    <m/>
    <m/>
    <s v="CHI"/>
    <n v="7"/>
    <n v="1"/>
    <m/>
    <s v=""/>
  </r>
  <r>
    <n v="1582"/>
    <n v="780"/>
    <s v="2014_17_CHI@MIN"/>
    <s v=""/>
    <n v="-7"/>
    <n v="13"/>
    <n v="9"/>
    <x v="2"/>
    <x v="16"/>
    <s v="rs"/>
    <s v="CHI"/>
    <s v="MIN"/>
    <s v=""/>
    <x v="1"/>
    <n v="-3"/>
    <s v=""/>
    <m/>
    <m/>
    <s v="CHI"/>
    <n v="12"/>
    <n v="1"/>
    <s v="CHI"/>
    <n v="0"/>
  </r>
  <r>
    <n v="1583"/>
    <n v="781"/>
    <s v="2014_17_BUF@NWE"/>
    <s v=""/>
    <n v="-10.5"/>
    <n v="9"/>
    <n v="17"/>
    <x v="2"/>
    <x v="16"/>
    <s v="rs"/>
    <s v="BUF"/>
    <s v="BUF"/>
    <s v=""/>
    <x v="0"/>
    <n v="-10"/>
    <s v=""/>
    <m/>
    <m/>
    <s v="BUF"/>
    <n v="2"/>
    <n v="1"/>
    <m/>
    <s v=""/>
  </r>
  <r>
    <n v="1584"/>
    <n v="781"/>
    <s v="2014_17_BUF@NWE"/>
    <s v=""/>
    <n v="-10.5"/>
    <n v="9"/>
    <n v="17"/>
    <x v="2"/>
    <x v="16"/>
    <s v="rs"/>
    <s v="BUF"/>
    <s v="BUF"/>
    <s v=""/>
    <x v="1"/>
    <n v="-10"/>
    <s v=""/>
    <m/>
    <m/>
    <s v="BUF"/>
    <n v="7"/>
    <n v="1"/>
    <s v="BUF"/>
    <n v="1"/>
  </r>
  <r>
    <n v="1585"/>
    <n v="782"/>
    <s v="2014_17_PHI@NYG"/>
    <s v=""/>
    <n v="-2.5"/>
    <n v="26"/>
    <n v="34"/>
    <x v="2"/>
    <x v="16"/>
    <s v="rs"/>
    <s v="PHI"/>
    <s v="PHI"/>
    <s v=""/>
    <x v="0"/>
    <n v="-3"/>
    <s v=""/>
    <m/>
    <m/>
    <s v="NYG"/>
    <n v="12"/>
    <n v="0"/>
    <m/>
    <s v=""/>
  </r>
  <r>
    <n v="1586"/>
    <n v="782"/>
    <s v="2014_17_PHI@NYG"/>
    <s v=""/>
    <n v="-2.5"/>
    <n v="26"/>
    <n v="34"/>
    <x v="2"/>
    <x v="16"/>
    <s v="rs"/>
    <s v="PHI"/>
    <s v="PHI"/>
    <s v=""/>
    <x v="1"/>
    <n v="-3"/>
    <s v=""/>
    <m/>
    <m/>
    <s v="PHI"/>
    <n v="3"/>
    <n v="1"/>
    <s v="PHI"/>
    <n v="1"/>
  </r>
  <r>
    <n v="1587"/>
    <n v="783"/>
    <s v="2014_17_CIN@PIT"/>
    <s v=""/>
    <n v="-3"/>
    <n v="27"/>
    <n v="17"/>
    <x v="2"/>
    <x v="16"/>
    <s v="rs"/>
    <s v="PIT"/>
    <s v="PIT"/>
    <s v=""/>
    <x v="0"/>
    <n v="-4.5"/>
    <s v=""/>
    <m/>
    <m/>
    <s v="PIT"/>
    <n v="16"/>
    <n v="1"/>
    <m/>
    <s v=""/>
  </r>
  <r>
    <n v="1588"/>
    <n v="783"/>
    <s v="2014_17_CIN@PIT"/>
    <s v=""/>
    <n v="-3"/>
    <n v="27"/>
    <n v="17"/>
    <x v="2"/>
    <x v="16"/>
    <s v="rs"/>
    <s v="PIT"/>
    <s v="PIT"/>
    <s v=""/>
    <x v="1"/>
    <n v="-3"/>
    <s v=""/>
    <m/>
    <m/>
    <s v="PIT"/>
    <n v="10"/>
    <n v="1"/>
    <s v="PIT"/>
    <n v="1"/>
  </r>
  <r>
    <n v="1589"/>
    <n v="784"/>
    <s v="2014_17_NOR@TBY"/>
    <s v=""/>
    <n v="3.5"/>
    <n v="20"/>
    <n v="23"/>
    <x v="2"/>
    <x v="16"/>
    <s v="rs"/>
    <s v="TBY"/>
    <s v="NOR"/>
    <s v=""/>
    <x v="0"/>
    <n v="3.5"/>
    <s v=""/>
    <m/>
    <m/>
    <s v="NOR"/>
    <n v="8"/>
    <n v="0"/>
    <m/>
    <s v=""/>
  </r>
  <r>
    <n v="1590"/>
    <n v="784"/>
    <s v="2014_17_NOR@TBY"/>
    <s v=""/>
    <n v="3.5"/>
    <n v="20"/>
    <n v="23"/>
    <x v="2"/>
    <x v="16"/>
    <s v="rs"/>
    <s v="TBY"/>
    <s v="NOR"/>
    <s v=""/>
    <x v="1"/>
    <n v="1.5"/>
    <s v=""/>
    <m/>
    <m/>
    <s v="NOR"/>
    <n v="1"/>
    <n v="0"/>
    <s v="NOR"/>
    <n v="1"/>
  </r>
  <r>
    <n v="1591"/>
    <n v="785"/>
    <s v="2014_17_DAL@WAS"/>
    <s v=""/>
    <n v="6.5"/>
    <n v="17"/>
    <n v="44"/>
    <x v="2"/>
    <x v="16"/>
    <s v="rs"/>
    <s v="DAL"/>
    <s v="DAL"/>
    <s v=""/>
    <x v="0"/>
    <n v="4.5"/>
    <s v=""/>
    <m/>
    <m/>
    <s v="WAS"/>
    <n v="9"/>
    <n v="0"/>
    <m/>
    <s v=""/>
  </r>
  <r>
    <n v="1592"/>
    <n v="785"/>
    <s v="2014_17_DAL@WAS"/>
    <s v=""/>
    <n v="6.5"/>
    <n v="17"/>
    <n v="44"/>
    <x v="2"/>
    <x v="16"/>
    <s v="rs"/>
    <s v="DAL"/>
    <s v="DAL"/>
    <s v=""/>
    <x v="1"/>
    <n v="6"/>
    <s v=""/>
    <m/>
    <m/>
    <s v="DAL"/>
    <n v="2"/>
    <n v="1"/>
    <s v="DAL"/>
    <n v="1"/>
  </r>
  <r>
    <n v="1593"/>
    <n v="786"/>
    <s v="2014_17_CLE@BAL"/>
    <s v=""/>
    <n v="-9"/>
    <n v="20"/>
    <n v="10"/>
    <x v="2"/>
    <x v="16"/>
    <s v="rs"/>
    <s v="BAL"/>
    <s v="BAL"/>
    <s v=""/>
    <x v="0"/>
    <n v="-9"/>
    <s v=""/>
    <m/>
    <m/>
    <s v="BAL"/>
    <n v="5"/>
    <n v="1"/>
    <m/>
    <s v=""/>
  </r>
  <r>
    <n v="1594"/>
    <n v="786"/>
    <s v="2014_17_CLE@BAL"/>
    <s v=""/>
    <n v="-9"/>
    <n v="20"/>
    <n v="10"/>
    <x v="2"/>
    <x v="16"/>
    <s v="rs"/>
    <s v="BAL"/>
    <s v="BAL"/>
    <s v=""/>
    <x v="1"/>
    <n v="-7.5"/>
    <s v=""/>
    <m/>
    <m/>
    <s v="BAL"/>
    <n v="11"/>
    <n v="1"/>
    <s v="BAL"/>
    <n v="1"/>
  </r>
  <r>
    <n v="1595"/>
    <n v="787"/>
    <s v="2014_17_JAX@HOU"/>
    <s v=""/>
    <n v="-10"/>
    <n v="23"/>
    <n v="17"/>
    <x v="2"/>
    <x v="16"/>
    <s v="rs"/>
    <s v="JAX"/>
    <s v="HOU"/>
    <s v=""/>
    <x v="0"/>
    <n v="-11"/>
    <s v=""/>
    <m/>
    <m/>
    <s v="HOU"/>
    <n v="10"/>
    <n v="0"/>
    <m/>
    <s v=""/>
  </r>
  <r>
    <n v="1596"/>
    <n v="787"/>
    <s v="2014_17_JAX@HOU"/>
    <s v=""/>
    <n v="-10"/>
    <n v="23"/>
    <n v="17"/>
    <x v="2"/>
    <x v="16"/>
    <s v="rs"/>
    <s v="JAX"/>
    <s v="HOU"/>
    <s v=""/>
    <x v="1"/>
    <n v="-8.5"/>
    <s v=""/>
    <m/>
    <m/>
    <s v="HOU"/>
    <n v="4"/>
    <n v="0"/>
    <s v="HOU"/>
    <n v="1"/>
  </r>
  <r>
    <n v="1597"/>
    <n v="788"/>
    <s v="2014_17_OAK@DEN"/>
    <s v=""/>
    <n v="-14.5"/>
    <n v="47"/>
    <n v="14"/>
    <x v="2"/>
    <x v="16"/>
    <s v="rs"/>
    <s v="DEN"/>
    <s v="DEN"/>
    <s v=""/>
    <x v="0"/>
    <n v="-11"/>
    <s v=""/>
    <m/>
    <m/>
    <s v="OAK"/>
    <n v="1"/>
    <n v="0"/>
    <m/>
    <s v=""/>
  </r>
  <r>
    <n v="1598"/>
    <n v="788"/>
    <s v="2014_17_OAK@DEN"/>
    <s v=""/>
    <n v="-14.5"/>
    <n v="47"/>
    <n v="14"/>
    <x v="2"/>
    <x v="16"/>
    <s v="rs"/>
    <s v="DEN"/>
    <s v="DEN"/>
    <s v=""/>
    <x v="1"/>
    <n v="-14"/>
    <s v=""/>
    <m/>
    <m/>
    <s v="OAK"/>
    <n v="9"/>
    <n v="0"/>
    <s v="DEN"/>
    <n v="1"/>
  </r>
  <r>
    <n v="1599"/>
    <n v="789"/>
    <s v="2014_17_ARI@SFO"/>
    <s v=""/>
    <n v="-4"/>
    <n v="20"/>
    <n v="17"/>
    <x v="2"/>
    <x v="16"/>
    <s v="rs"/>
    <s v="ARI"/>
    <s v="SFO"/>
    <s v=""/>
    <x v="0"/>
    <n v="-3"/>
    <s v=""/>
    <m/>
    <m/>
    <s v="SFO"/>
    <n v="15"/>
    <n v="0"/>
    <m/>
    <s v=""/>
  </r>
  <r>
    <n v="1600"/>
    <n v="789"/>
    <s v="2014_17_ARI@SFO"/>
    <s v=""/>
    <n v="-4"/>
    <n v="20"/>
    <n v="17"/>
    <x v="2"/>
    <x v="16"/>
    <s v="rs"/>
    <s v="ARI"/>
    <s v="SFO"/>
    <s v=""/>
    <x v="1"/>
    <n v="-3"/>
    <s v=""/>
    <m/>
    <m/>
    <s v="ARI"/>
    <n v="16"/>
    <n v="1"/>
    <s v="ARI"/>
    <n v="0"/>
  </r>
  <r>
    <n v="1601"/>
    <n v="790"/>
    <s v="2014_17_STL@SEA"/>
    <s v=""/>
    <n v="-12.5"/>
    <n v="20"/>
    <n v="6"/>
    <x v="2"/>
    <x v="16"/>
    <s v="rs"/>
    <s v="SEA"/>
    <s v="SEA"/>
    <s v=""/>
    <x v="0"/>
    <n v="-13"/>
    <s v=""/>
    <m/>
    <m/>
    <s v="SEA"/>
    <n v="11"/>
    <n v="1"/>
    <m/>
    <s v=""/>
  </r>
  <r>
    <n v="1602"/>
    <n v="790"/>
    <s v="2014_17_STL@SEA"/>
    <s v=""/>
    <n v="-12.5"/>
    <n v="20"/>
    <n v="6"/>
    <x v="2"/>
    <x v="16"/>
    <s v="rs"/>
    <s v="SEA"/>
    <s v="SEA"/>
    <s v=""/>
    <x v="1"/>
    <n v="-13"/>
    <s v=""/>
    <m/>
    <m/>
    <s v="SEA"/>
    <n v="8"/>
    <n v="1"/>
    <s v="SEA"/>
    <n v="1"/>
  </r>
  <r>
    <n v="1603"/>
    <n v="791"/>
    <s v="2014_18_ARI@CAR"/>
    <n v="-4.5"/>
    <n v="-5.5"/>
    <n v="27"/>
    <n v="16"/>
    <x v="2"/>
    <x v="17"/>
    <s v="plyff"/>
    <s v="CAR"/>
    <s v="CAR"/>
    <n v="1"/>
    <x v="0"/>
    <n v="-6"/>
    <n v="1.5"/>
    <m/>
    <m/>
    <s v="CAR"/>
    <n v="4"/>
    <n v="1"/>
    <s v="CAR"/>
    <n v="1"/>
  </r>
  <r>
    <n v="1604"/>
    <n v="791"/>
    <s v="2014_18_ARI@CAR"/>
    <n v="-4.5"/>
    <n v="-5.5"/>
    <n v="27"/>
    <n v="16"/>
    <x v="2"/>
    <x v="17"/>
    <s v="plyff"/>
    <s v="CAR"/>
    <s v="CAR"/>
    <n v="1"/>
    <x v="2"/>
    <m/>
    <s v=""/>
    <m/>
    <m/>
    <s v="CAR"/>
    <n v="1"/>
    <n v="1"/>
    <s v="CAR"/>
    <n v="1"/>
  </r>
  <r>
    <n v="1605"/>
    <n v="791"/>
    <s v="2014_18_ARI@CAR"/>
    <n v="-4.5"/>
    <n v="-5.5"/>
    <n v="27"/>
    <n v="16"/>
    <x v="2"/>
    <x v="17"/>
    <s v="plyff"/>
    <s v="CAR"/>
    <s v="CAR"/>
    <n v="1"/>
    <x v="1"/>
    <n v="-6"/>
    <n v="1.5"/>
    <m/>
    <m/>
    <s v="ARI"/>
    <n v="3"/>
    <n v="0"/>
    <s v="ARI"/>
    <n v="0"/>
  </r>
  <r>
    <n v="1606"/>
    <n v="792"/>
    <s v="2014_18_BAL@PIT"/>
    <n v="-3.5"/>
    <n v="-3"/>
    <n v="17"/>
    <n v="30"/>
    <x v="2"/>
    <x v="17"/>
    <s v="plyff"/>
    <s v="BAL"/>
    <s v="BAL"/>
    <n v="-0.5"/>
    <x v="0"/>
    <n v="-4.5"/>
    <n v="1"/>
    <m/>
    <m/>
    <s v="BAL"/>
    <n v="3"/>
    <n v="1"/>
    <s v="BAL"/>
    <n v="1"/>
  </r>
  <r>
    <n v="1607"/>
    <n v="792"/>
    <s v="2014_18_BAL@PIT"/>
    <n v="-3.5"/>
    <n v="-3"/>
    <n v="17"/>
    <n v="30"/>
    <x v="2"/>
    <x v="17"/>
    <s v="plyff"/>
    <s v="BAL"/>
    <s v="BAL"/>
    <n v="-0.5"/>
    <x v="2"/>
    <m/>
    <s v=""/>
    <m/>
    <m/>
    <s v="PIT"/>
    <n v="2"/>
    <n v="0"/>
    <s v="PIT"/>
    <n v="0"/>
  </r>
  <r>
    <n v="1608"/>
    <n v="792"/>
    <s v="2014_18_BAL@PIT"/>
    <n v="-3.5"/>
    <n v="-3"/>
    <n v="17"/>
    <n v="30"/>
    <x v="2"/>
    <x v="17"/>
    <s v="plyff"/>
    <s v="BAL"/>
    <s v="BAL"/>
    <n v="-0.5"/>
    <x v="1"/>
    <n v="-3.5"/>
    <n v="0"/>
    <m/>
    <m/>
    <s v="BAL"/>
    <n v="1"/>
    <n v="1"/>
    <s v="BAL"/>
    <n v="1"/>
  </r>
  <r>
    <n v="1609"/>
    <n v="793"/>
    <s v="2014_18_CIN@IND"/>
    <n v="-6"/>
    <n v="-4"/>
    <n v="26"/>
    <n v="10"/>
    <x v="2"/>
    <x v="17"/>
    <s v="plyff"/>
    <s v="IND"/>
    <s v="IND"/>
    <n v="-2"/>
    <x v="0"/>
    <n v="-1"/>
    <n v="5"/>
    <m/>
    <m/>
    <s v="CIN"/>
    <n v="2"/>
    <n v="0"/>
    <s v="CIN"/>
    <n v="0"/>
  </r>
  <r>
    <n v="1610"/>
    <n v="793"/>
    <s v="2014_18_CIN@IND"/>
    <n v="-6"/>
    <n v="-4"/>
    <n v="26"/>
    <n v="10"/>
    <x v="2"/>
    <x v="17"/>
    <s v="plyff"/>
    <s v="IND"/>
    <s v="IND"/>
    <n v="-2"/>
    <x v="2"/>
    <m/>
    <s v=""/>
    <m/>
    <m/>
    <s v="CIN"/>
    <n v="4"/>
    <n v="0"/>
    <s v="CIN"/>
    <n v="0"/>
  </r>
  <r>
    <n v="1611"/>
    <n v="793"/>
    <s v="2014_18_CIN@IND"/>
    <n v="-6"/>
    <n v="-4"/>
    <n v="26"/>
    <n v="10"/>
    <x v="2"/>
    <x v="17"/>
    <s v="plyff"/>
    <s v="IND"/>
    <s v="IND"/>
    <n v="-2"/>
    <x v="1"/>
    <n v="-3.5"/>
    <n v="2.5"/>
    <m/>
    <m/>
    <s v="CIN"/>
    <n v="4"/>
    <n v="0"/>
    <s v="CIN"/>
    <n v="0"/>
  </r>
  <r>
    <n v="1612"/>
    <n v="794"/>
    <s v="2014_18_DET@DAL"/>
    <n v="-8"/>
    <n v="-6.5"/>
    <n v="24"/>
    <n v="20"/>
    <x v="2"/>
    <x v="17"/>
    <s v="plyff"/>
    <s v="DET"/>
    <s v="DAL"/>
    <n v="-1.5"/>
    <x v="0"/>
    <n v="-6.5"/>
    <n v="1.5"/>
    <m/>
    <m/>
    <s v="DET"/>
    <n v="1"/>
    <n v="1"/>
    <s v="DAL"/>
    <n v="1"/>
  </r>
  <r>
    <n v="1613"/>
    <n v="794"/>
    <s v="2014_18_DET@DAL"/>
    <n v="-8"/>
    <n v="-6.5"/>
    <n v="24"/>
    <n v="20"/>
    <x v="2"/>
    <x v="17"/>
    <s v="plyff"/>
    <s v="DET"/>
    <s v="DAL"/>
    <n v="-1.5"/>
    <x v="2"/>
    <m/>
    <s v=""/>
    <m/>
    <m/>
    <s v="DAL"/>
    <n v="3"/>
    <n v="0"/>
    <s v="DAL"/>
    <n v="1"/>
  </r>
  <r>
    <n v="1614"/>
    <n v="794"/>
    <s v="2014_18_DET@DAL"/>
    <n v="-8"/>
    <n v="-6.5"/>
    <n v="24"/>
    <n v="20"/>
    <x v="2"/>
    <x v="17"/>
    <s v="plyff"/>
    <s v="DET"/>
    <s v="DAL"/>
    <n v="-1.5"/>
    <x v="1"/>
    <n v="-6.5"/>
    <n v="1.5"/>
    <m/>
    <m/>
    <s v="DET"/>
    <n v="2"/>
    <n v="1"/>
    <s v="DAL"/>
    <n v="1"/>
  </r>
  <r>
    <n v="1615"/>
    <n v="795"/>
    <s v="2014_19_BAL@NWE"/>
    <n v="-7.5"/>
    <n v="-7"/>
    <n v="35"/>
    <n v="31"/>
    <x v="2"/>
    <x v="18"/>
    <s v="plyff"/>
    <s v="BAL"/>
    <s v="NWE"/>
    <n v="-0.5"/>
    <x v="0"/>
    <n v="-6"/>
    <n v="1.5"/>
    <m/>
    <m/>
    <s v="BAL"/>
    <n v="2"/>
    <n v="1"/>
    <s v="NWE"/>
    <n v="1"/>
  </r>
  <r>
    <n v="1616"/>
    <n v="795"/>
    <s v="2014_19_BAL@NWE"/>
    <n v="-7.5"/>
    <n v="-7"/>
    <n v="35"/>
    <n v="31"/>
    <x v="2"/>
    <x v="18"/>
    <s v="plyff"/>
    <s v="BAL"/>
    <s v="NWE"/>
    <n v="-0.5"/>
    <x v="2"/>
    <m/>
    <s v=""/>
    <m/>
    <m/>
    <s v="NWE"/>
    <n v="1"/>
    <n v="0"/>
    <s v="NWE"/>
    <n v="1"/>
  </r>
  <r>
    <n v="1617"/>
    <n v="795"/>
    <s v="2014_19_BAL@NWE"/>
    <n v="-7.5"/>
    <n v="-7"/>
    <n v="35"/>
    <n v="31"/>
    <x v="2"/>
    <x v="18"/>
    <s v="plyff"/>
    <s v="BAL"/>
    <s v="NWE"/>
    <n v="-0.5"/>
    <x v="1"/>
    <n v="-7"/>
    <n v="0.5"/>
    <m/>
    <m/>
    <s v="BAL"/>
    <n v="1"/>
    <n v="1"/>
    <s v="BAL"/>
    <n v="0"/>
  </r>
  <r>
    <n v="1618"/>
    <n v="796"/>
    <s v="2014_19_CAR@SEA"/>
    <n v="-11"/>
    <n v="-13.5"/>
    <n v="31"/>
    <n v="17"/>
    <x v="2"/>
    <x v="18"/>
    <s v="plyff"/>
    <s v="SEA"/>
    <s v="SEA"/>
    <n v="2.5"/>
    <x v="0"/>
    <n v="-9.5"/>
    <n v="1.5"/>
    <m/>
    <m/>
    <s v="SEA"/>
    <n v="1"/>
    <n v="1"/>
    <s v="SEA"/>
    <n v="1"/>
  </r>
  <r>
    <n v="1619"/>
    <n v="796"/>
    <s v="2014_19_CAR@SEA"/>
    <n v="-11"/>
    <n v="-13.5"/>
    <n v="31"/>
    <n v="17"/>
    <x v="2"/>
    <x v="18"/>
    <s v="plyff"/>
    <s v="SEA"/>
    <s v="SEA"/>
    <n v="2.5"/>
    <x v="2"/>
    <m/>
    <s v=""/>
    <m/>
    <m/>
    <s v="CAR"/>
    <n v="2"/>
    <n v="0"/>
    <s v="SEA"/>
    <n v="1"/>
  </r>
  <r>
    <n v="1620"/>
    <n v="796"/>
    <s v="2014_19_CAR@SEA"/>
    <n v="-11"/>
    <n v="-13.5"/>
    <n v="31"/>
    <n v="17"/>
    <x v="2"/>
    <x v="18"/>
    <s v="plyff"/>
    <s v="SEA"/>
    <s v="SEA"/>
    <n v="2.5"/>
    <x v="1"/>
    <n v="-8.5"/>
    <n v="2.5"/>
    <m/>
    <m/>
    <s v="CAR"/>
    <n v="4"/>
    <n v="0"/>
    <s v="SEA"/>
    <n v="1"/>
  </r>
  <r>
    <n v="1621"/>
    <n v="797"/>
    <s v="2014_19_DAL@GBY"/>
    <n v="-6.5"/>
    <n v="-5.5"/>
    <n v="26"/>
    <n v="21"/>
    <x v="2"/>
    <x v="18"/>
    <s v="plyff"/>
    <s v="DAL"/>
    <s v="GBY"/>
    <n v="-1"/>
    <x v="0"/>
    <n v="-6"/>
    <n v="0.5"/>
    <m/>
    <m/>
    <s v="GBY"/>
    <n v="3"/>
    <n v="0"/>
    <s v="GBY"/>
    <n v="1"/>
  </r>
  <r>
    <n v="1622"/>
    <n v="797"/>
    <s v="2014_19_DAL@GBY"/>
    <n v="-6.5"/>
    <n v="-5.5"/>
    <n v="26"/>
    <n v="21"/>
    <x v="2"/>
    <x v="18"/>
    <s v="plyff"/>
    <s v="DAL"/>
    <s v="GBY"/>
    <n v="-1"/>
    <x v="2"/>
    <m/>
    <s v=""/>
    <m/>
    <m/>
    <s v="DAL"/>
    <n v="3"/>
    <n v="1"/>
    <s v="GBY"/>
    <n v="1"/>
  </r>
  <r>
    <n v="1623"/>
    <n v="797"/>
    <s v="2014_19_DAL@GBY"/>
    <n v="-6.5"/>
    <n v="-5.5"/>
    <n v="26"/>
    <n v="21"/>
    <x v="2"/>
    <x v="18"/>
    <s v="plyff"/>
    <s v="DAL"/>
    <s v="GBY"/>
    <n v="-1"/>
    <x v="1"/>
    <n v="-4"/>
    <n v="2.5"/>
    <m/>
    <m/>
    <s v="GBY"/>
    <n v="2"/>
    <n v="0"/>
    <s v="GBY"/>
    <n v="1"/>
  </r>
  <r>
    <n v="1624"/>
    <n v="798"/>
    <s v="2014_19_IND@DEN"/>
    <n v="-7"/>
    <n v="-9.5"/>
    <n v="13"/>
    <n v="24"/>
    <x v="2"/>
    <x v="18"/>
    <s v="plyff"/>
    <s v="IND"/>
    <s v="IND"/>
    <n v="2.5"/>
    <x v="0"/>
    <n v="-6.5"/>
    <n v="0.5"/>
    <m/>
    <m/>
    <s v="DEN"/>
    <n v="4"/>
    <n v="0"/>
    <s v="DEN"/>
    <n v="0"/>
  </r>
  <r>
    <n v="1625"/>
    <n v="798"/>
    <s v="2014_19_IND@DEN"/>
    <n v="-7"/>
    <n v="-9.5"/>
    <n v="13"/>
    <n v="24"/>
    <x v="2"/>
    <x v="18"/>
    <s v="plyff"/>
    <s v="IND"/>
    <s v="IND"/>
    <n v="2.5"/>
    <x v="2"/>
    <m/>
    <s v=""/>
    <m/>
    <m/>
    <s v="DEN"/>
    <n v="4"/>
    <n v="0"/>
    <s v="DEN"/>
    <n v="0"/>
  </r>
  <r>
    <n v="1626"/>
    <n v="798"/>
    <s v="2014_19_IND@DEN"/>
    <n v="-7"/>
    <n v="-9.5"/>
    <n v="13"/>
    <n v="24"/>
    <x v="2"/>
    <x v="18"/>
    <s v="plyff"/>
    <s v="IND"/>
    <s v="IND"/>
    <n v="2.5"/>
    <x v="1"/>
    <n v="-7"/>
    <n v="0"/>
    <m/>
    <m/>
    <s v="IND"/>
    <n v="3"/>
    <n v="1"/>
    <s v="DEN"/>
    <n v="0"/>
  </r>
  <r>
    <n v="1627"/>
    <n v="799"/>
    <s v="2014_20_GBY@SEA"/>
    <n v="-7"/>
    <n v="-8.5"/>
    <n v="28"/>
    <n v="22"/>
    <x v="2"/>
    <x v="19"/>
    <s v="plyff"/>
    <s v="GBY"/>
    <s v="SEA"/>
    <n v="1.5"/>
    <x v="0"/>
    <n v="-6.5"/>
    <n v="0.5"/>
    <m/>
    <m/>
    <s v="SEA"/>
    <n v="2"/>
    <n v="0"/>
    <s v="SEA"/>
    <n v="1"/>
  </r>
  <r>
    <n v="1628"/>
    <n v="799"/>
    <s v="2014_20_GBY@SEA"/>
    <n v="-7"/>
    <n v="-8.5"/>
    <n v="28"/>
    <n v="22"/>
    <x v="2"/>
    <x v="19"/>
    <s v="plyff"/>
    <s v="GBY"/>
    <s v="SEA"/>
    <n v="1.5"/>
    <x v="2"/>
    <m/>
    <s v=""/>
    <m/>
    <m/>
    <s v="SEA"/>
    <n v="2"/>
    <n v="0"/>
    <s v="SEA"/>
    <n v="1"/>
  </r>
  <r>
    <n v="1629"/>
    <n v="799"/>
    <s v="2014_20_GBY@SEA"/>
    <n v="-7"/>
    <n v="-8.5"/>
    <n v="28"/>
    <n v="22"/>
    <x v="2"/>
    <x v="19"/>
    <s v="plyff"/>
    <s v="GBY"/>
    <s v="SEA"/>
    <n v="1.5"/>
    <x v="1"/>
    <n v="-6.5"/>
    <n v="0.5"/>
    <m/>
    <m/>
    <s v="GBY"/>
    <n v="2"/>
    <n v="1"/>
    <s v="SEA"/>
    <n v="1"/>
  </r>
  <r>
    <n v="1630"/>
    <n v="800"/>
    <s v="2014_20_IND@NWE"/>
    <n v="-7"/>
    <n v="-7"/>
    <n v="45"/>
    <n v="7"/>
    <x v="2"/>
    <x v="19"/>
    <s v="plyff"/>
    <s v="NWE"/>
    <s v="NWE"/>
    <n v="0"/>
    <x v="0"/>
    <n v="-7.5"/>
    <n v="0.5"/>
    <m/>
    <m/>
    <s v="IND"/>
    <n v="1"/>
    <n v="0"/>
    <s v="NWE"/>
    <n v="1"/>
  </r>
  <r>
    <n v="1631"/>
    <n v="800"/>
    <s v="2014_20_IND@NWE"/>
    <n v="-7"/>
    <n v="-7"/>
    <n v="45"/>
    <n v="7"/>
    <x v="2"/>
    <x v="19"/>
    <s v="plyff"/>
    <s v="NWE"/>
    <s v="NWE"/>
    <n v="0"/>
    <x v="2"/>
    <m/>
    <s v=""/>
    <m/>
    <m/>
    <s v="NWE"/>
    <n v="1"/>
    <n v="1"/>
    <s v="NWE"/>
    <n v="1"/>
  </r>
  <r>
    <n v="1632"/>
    <n v="800"/>
    <s v="2014_20_IND@NWE"/>
    <n v="-7"/>
    <n v="-7"/>
    <n v="45"/>
    <n v="7"/>
    <x v="2"/>
    <x v="19"/>
    <s v="plyff"/>
    <s v="NWE"/>
    <s v="NWE"/>
    <n v="0"/>
    <x v="1"/>
    <n v="-7"/>
    <n v="0"/>
    <m/>
    <m/>
    <s v="IND"/>
    <n v="1"/>
    <n v="0"/>
    <s v="NWE"/>
    <n v="1"/>
  </r>
  <r>
    <n v="1633"/>
    <n v="801"/>
    <s v="2014_21_NWE@SEA"/>
    <n v="-2.5"/>
    <n v="0"/>
    <n v="24"/>
    <n v="28"/>
    <x v="2"/>
    <x v="20"/>
    <s v="plyff"/>
    <s v="NWE"/>
    <s v="NWE"/>
    <n v="-2.5"/>
    <x v="0"/>
    <m/>
    <s v=""/>
    <n v="20"/>
    <n v="23"/>
    <s v="SEA"/>
    <n v="1"/>
    <n v="0"/>
    <s v="SEA"/>
    <n v="0"/>
  </r>
  <r>
    <n v="1634"/>
    <n v="801"/>
    <s v="2014_21_NWE@SEA"/>
    <n v="-2.5"/>
    <n v="0"/>
    <n v="24"/>
    <n v="28"/>
    <x v="2"/>
    <x v="20"/>
    <s v="plyff"/>
    <s v="NWE"/>
    <s v="NWE"/>
    <n v="-2.5"/>
    <x v="2"/>
    <m/>
    <s v=""/>
    <n v="10"/>
    <n v="14"/>
    <s v="SEA"/>
    <n v="1"/>
    <n v="0"/>
    <s v="SEA"/>
    <n v="0"/>
  </r>
  <r>
    <n v="1635"/>
    <n v="801"/>
    <s v="2014_21_NWE@SEA"/>
    <n v="-2.5"/>
    <n v="0"/>
    <n v="24"/>
    <n v="28"/>
    <x v="2"/>
    <x v="20"/>
    <s v="plyff"/>
    <s v="NWE"/>
    <s v="NWE"/>
    <n v="-2.5"/>
    <x v="1"/>
    <n v="-1.5"/>
    <n v="1"/>
    <n v="17"/>
    <n v="23"/>
    <s v="SEA"/>
    <n v="1"/>
    <n v="0"/>
    <s v="SEA"/>
    <n v="0"/>
  </r>
  <r>
    <n v="1636"/>
    <n v="802"/>
    <s v="2015_01_PIT@NWE"/>
    <n v="-6.5"/>
    <n v="-7"/>
    <n v="28"/>
    <n v="21"/>
    <x v="3"/>
    <x v="0"/>
    <s v="rs"/>
    <s v="na"/>
    <s v="NWE"/>
    <n v="0.5"/>
    <x v="0"/>
    <n v="-7.5"/>
    <n v="1"/>
    <m/>
    <m/>
    <s v="NWE"/>
    <n v="8"/>
    <n v="0"/>
    <s v="PIT"/>
    <n v="0"/>
  </r>
  <r>
    <n v="1637"/>
    <n v="802"/>
    <s v="2015_01_PIT@NWE"/>
    <n v="-6.5"/>
    <n v="-7"/>
    <n v="28"/>
    <n v="21"/>
    <x v="3"/>
    <x v="0"/>
    <s v="rs"/>
    <s v="na"/>
    <s v="NWE"/>
    <n v="0.5"/>
    <x v="1"/>
    <n v="-6"/>
    <n v="0.5"/>
    <m/>
    <m/>
    <s v="NWE"/>
    <n v="5"/>
    <n v="0"/>
    <s v="NWE"/>
    <n v="1"/>
  </r>
  <r>
    <n v="1638"/>
    <n v="803"/>
    <s v="2015_01_GBY@CHI"/>
    <n v="4"/>
    <n v="7"/>
    <n v="23"/>
    <n v="31"/>
    <x v="3"/>
    <x v="0"/>
    <s v="rs"/>
    <s v="GBY"/>
    <s v="GBY"/>
    <n v="-3"/>
    <x v="0"/>
    <n v="11"/>
    <n v="7"/>
    <m/>
    <m/>
    <s v="GBY"/>
    <n v="14"/>
    <n v="1"/>
    <s v="GBY"/>
    <n v="1"/>
  </r>
  <r>
    <n v="1639"/>
    <n v="803"/>
    <s v="2015_01_GBY@CHI"/>
    <n v="4"/>
    <n v="7"/>
    <n v="23"/>
    <n v="31"/>
    <x v="3"/>
    <x v="0"/>
    <s v="rs"/>
    <s v="GBY"/>
    <s v="GBY"/>
    <n v="-3"/>
    <x v="1"/>
    <n v="3.5"/>
    <n v="0.5"/>
    <m/>
    <m/>
    <s v="GBY"/>
    <n v="3"/>
    <n v="1"/>
    <s v="GBY"/>
    <n v="1"/>
  </r>
  <r>
    <n v="1640"/>
    <n v="804"/>
    <s v="2015_01_KCY@HOU"/>
    <n v="-1.5"/>
    <n v="-1"/>
    <n v="20"/>
    <n v="27"/>
    <x v="3"/>
    <x v="0"/>
    <s v="rs"/>
    <s v="KCY"/>
    <s v="KCY"/>
    <n v="-0.5"/>
    <x v="0"/>
    <n v="-3.5"/>
    <n v="2"/>
    <m/>
    <m/>
    <s v="HOU"/>
    <n v="4"/>
    <n v="0"/>
    <s v="HOU"/>
    <n v="0"/>
  </r>
  <r>
    <n v="1641"/>
    <n v="804"/>
    <s v="2015_01_KCY@HOU"/>
    <n v="-1.5"/>
    <n v="-1"/>
    <n v="20"/>
    <n v="27"/>
    <x v="3"/>
    <x v="0"/>
    <s v="rs"/>
    <s v="KCY"/>
    <s v="KCY"/>
    <n v="-0.5"/>
    <x v="1"/>
    <n v="-3.5"/>
    <n v="2"/>
    <m/>
    <m/>
    <s v="KCY"/>
    <n v="2"/>
    <n v="1"/>
    <s v="KCY"/>
    <n v="1"/>
  </r>
  <r>
    <n v="1642"/>
    <n v="805"/>
    <s v="2015_01_CLE@NYJ"/>
    <n v="-1"/>
    <n v="-3"/>
    <n v="31"/>
    <n v="10"/>
    <x v="3"/>
    <x v="0"/>
    <s v="rs"/>
    <s v="NYJ"/>
    <s v="NYJ"/>
    <n v="2"/>
    <x v="0"/>
    <n v="-5"/>
    <n v="4"/>
    <m/>
    <m/>
    <s v="NYJ"/>
    <n v="1"/>
    <n v="1"/>
    <s v="NYJ"/>
    <n v="1"/>
  </r>
  <r>
    <n v="1643"/>
    <n v="805"/>
    <s v="2015_01_CLE@NYJ"/>
    <n v="-1"/>
    <n v="-3"/>
    <n v="31"/>
    <n v="10"/>
    <x v="3"/>
    <x v="0"/>
    <s v="rs"/>
    <s v="NYJ"/>
    <s v="NYJ"/>
    <n v="2"/>
    <x v="1"/>
    <n v="-3"/>
    <n v="2"/>
    <m/>
    <m/>
    <s v="NYJ"/>
    <n v="10"/>
    <n v="1"/>
    <s v="NYJ"/>
    <n v="1"/>
  </r>
  <r>
    <n v="1644"/>
    <n v="806"/>
    <s v="2015_01_IND@BUF"/>
    <n v="3"/>
    <n v="2.5"/>
    <n v="27"/>
    <n v="14"/>
    <x v="3"/>
    <x v="0"/>
    <s v="rs"/>
    <s v="BUF"/>
    <s v="BUF"/>
    <n v="0.5"/>
    <x v="0"/>
    <n v="3.5"/>
    <n v="0.5"/>
    <m/>
    <m/>
    <s v="IND"/>
    <n v="7"/>
    <n v="0"/>
    <s v="IND"/>
    <n v="0"/>
  </r>
  <r>
    <n v="1645"/>
    <n v="806"/>
    <s v="2015_01_IND@BUF"/>
    <n v="3"/>
    <n v="2.5"/>
    <n v="27"/>
    <n v="14"/>
    <x v="3"/>
    <x v="0"/>
    <s v="rs"/>
    <s v="BUF"/>
    <s v="BUF"/>
    <n v="0.5"/>
    <x v="1"/>
    <n v="2.5"/>
    <n v="0.5"/>
    <m/>
    <m/>
    <s v="BUF"/>
    <n v="16"/>
    <n v="1"/>
    <s v="BUF"/>
    <n v="1"/>
  </r>
  <r>
    <n v="1646"/>
    <n v="807"/>
    <s v="2015_01_MIA@WAS"/>
    <n v="2.5"/>
    <n v="3.5"/>
    <n v="10"/>
    <n v="17"/>
    <x v="3"/>
    <x v="0"/>
    <s v="rs"/>
    <s v="MIA"/>
    <s v="MIA"/>
    <n v="-1"/>
    <x v="0"/>
    <n v="3.5"/>
    <n v="1"/>
    <m/>
    <m/>
    <s v="MIA"/>
    <n v="2"/>
    <n v="1"/>
    <s v="MIA"/>
    <n v="1"/>
  </r>
  <r>
    <n v="1647"/>
    <n v="807"/>
    <s v="2015_01_MIA@WAS"/>
    <n v="2.5"/>
    <n v="3.5"/>
    <n v="10"/>
    <n v="17"/>
    <x v="3"/>
    <x v="0"/>
    <s v="rs"/>
    <s v="MIA"/>
    <s v="MIA"/>
    <n v="-1"/>
    <x v="1"/>
    <n v="3"/>
    <n v="0.5"/>
    <m/>
    <m/>
    <s v="MIA"/>
    <n v="9"/>
    <n v="1"/>
    <s v="MIA"/>
    <n v="1"/>
  </r>
  <r>
    <n v="1648"/>
    <n v="808"/>
    <s v="2015_01_CAR@JAX"/>
    <n v="4"/>
    <n v="3"/>
    <n v="9"/>
    <n v="20"/>
    <x v="3"/>
    <x v="0"/>
    <s v="rs"/>
    <s v="CAR"/>
    <s v="CAR"/>
    <n v="1"/>
    <x v="0"/>
    <n v="2"/>
    <n v="2"/>
    <m/>
    <m/>
    <s v="JAX"/>
    <n v="6"/>
    <n v="0"/>
    <s v="JAX"/>
    <n v="0"/>
  </r>
  <r>
    <n v="1649"/>
    <n v="808"/>
    <s v="2015_01_CAR@JAX"/>
    <n v="4"/>
    <n v="3"/>
    <n v="9"/>
    <n v="20"/>
    <x v="3"/>
    <x v="0"/>
    <s v="rs"/>
    <s v="CAR"/>
    <s v="CAR"/>
    <n v="1"/>
    <x v="1"/>
    <n v="3"/>
    <n v="1"/>
    <m/>
    <m/>
    <s v="JAX"/>
    <n v="14"/>
    <n v="0"/>
    <s v="JAX"/>
    <n v="0"/>
  </r>
  <r>
    <n v="1650"/>
    <n v="809"/>
    <s v="2015_01_SEA@STL"/>
    <n v="3.5"/>
    <n v="4"/>
    <n v="34"/>
    <n v="31"/>
    <x v="3"/>
    <x v="0"/>
    <s v="rs"/>
    <s v="STL"/>
    <s v="STL"/>
    <n v="-0.5"/>
    <x v="0"/>
    <n v="5"/>
    <n v="1.5"/>
    <m/>
    <m/>
    <s v="SEA"/>
    <n v="12"/>
    <n v="0"/>
    <s v="STL"/>
    <n v="1"/>
  </r>
  <r>
    <n v="1651"/>
    <n v="809"/>
    <s v="2015_01_SEA@STL"/>
    <n v="3.5"/>
    <n v="4"/>
    <n v="34"/>
    <n v="31"/>
    <x v="3"/>
    <x v="0"/>
    <s v="rs"/>
    <s v="STL"/>
    <s v="STL"/>
    <n v="-0.5"/>
    <x v="1"/>
    <n v="6"/>
    <n v="2.5"/>
    <m/>
    <m/>
    <s v="STL"/>
    <n v="15"/>
    <n v="1"/>
    <s v="STL"/>
    <n v="1"/>
  </r>
  <r>
    <n v="1652"/>
    <n v="810"/>
    <s v="2015_01_NOR@ARI"/>
    <n v="-2.5"/>
    <n v="-2.5"/>
    <n v="31"/>
    <n v="19"/>
    <x v="3"/>
    <x v="0"/>
    <s v="rs"/>
    <s v="ARI"/>
    <s v="ARI"/>
    <n v="0"/>
    <x v="0"/>
    <n v="-3.5"/>
    <n v="1"/>
    <m/>
    <m/>
    <s v="ARI"/>
    <n v="16"/>
    <n v="1"/>
    <s v="ARI"/>
    <n v="1"/>
  </r>
  <r>
    <n v="1653"/>
    <n v="810"/>
    <s v="2015_01_NOR@ARI"/>
    <n v="-2.5"/>
    <n v="-2.5"/>
    <n v="31"/>
    <n v="19"/>
    <x v="3"/>
    <x v="0"/>
    <s v="rs"/>
    <s v="ARI"/>
    <s v="ARI"/>
    <n v="0"/>
    <x v="1"/>
    <n v="-3"/>
    <n v="0.5"/>
    <m/>
    <m/>
    <s v="ARI"/>
    <n v="6"/>
    <n v="1"/>
    <s v="ARI"/>
    <n v="1"/>
  </r>
  <r>
    <n v="1654"/>
    <n v="811"/>
    <s v="2015_01_DET@SD"/>
    <n v="-2"/>
    <n v="-3"/>
    <n v="33"/>
    <n v="28"/>
    <x v="3"/>
    <x v="0"/>
    <s v="rs"/>
    <s v="SD"/>
    <s v="SD"/>
    <n v="1"/>
    <x v="0"/>
    <n v="-1.5"/>
    <n v="0.5"/>
    <m/>
    <m/>
    <s v="SD"/>
    <n v="15"/>
    <n v="1"/>
    <s v="SD"/>
    <n v="1"/>
  </r>
  <r>
    <n v="1655"/>
    <n v="811"/>
    <s v="2015_01_DET@SD"/>
    <n v="-2"/>
    <n v="-3"/>
    <n v="33"/>
    <n v="28"/>
    <x v="3"/>
    <x v="0"/>
    <s v="rs"/>
    <s v="SD"/>
    <s v="SD"/>
    <n v="1"/>
    <x v="1"/>
    <n v="-3"/>
    <n v="1"/>
    <m/>
    <m/>
    <s v="SD"/>
    <n v="7"/>
    <n v="1"/>
    <s v="SD"/>
    <n v="1"/>
  </r>
  <r>
    <n v="1656"/>
    <n v="812"/>
    <s v="2015_01_TEN@TBY"/>
    <n v="-3"/>
    <n v="-3"/>
    <n v="14"/>
    <n v="42"/>
    <x v="3"/>
    <x v="0"/>
    <s v="rs"/>
    <s v="TEN"/>
    <s v="TEN"/>
    <n v="0"/>
    <x v="0"/>
    <n v="-3"/>
    <n v="0"/>
    <m/>
    <m/>
    <s v="TEN"/>
    <n v="11"/>
    <n v="1"/>
    <s v="TEN"/>
    <n v="1"/>
  </r>
  <r>
    <n v="1657"/>
    <n v="812"/>
    <s v="2015_01_TEN@TBY"/>
    <n v="-3"/>
    <n v="-3"/>
    <n v="14"/>
    <n v="42"/>
    <x v="3"/>
    <x v="0"/>
    <s v="rs"/>
    <s v="TEN"/>
    <s v="TEN"/>
    <n v="0"/>
    <x v="1"/>
    <n v="-3"/>
    <n v="0"/>
    <m/>
    <m/>
    <s v="TBY"/>
    <n v="1"/>
    <n v="0"/>
    <s v="TBY"/>
    <n v="0"/>
  </r>
  <r>
    <n v="1658"/>
    <n v="813"/>
    <s v="2015_01_CIN@OAK"/>
    <n v="3"/>
    <n v="3"/>
    <n v="13"/>
    <n v="33"/>
    <x v="3"/>
    <x v="0"/>
    <s v="rs"/>
    <s v="CIN"/>
    <s v="CIN"/>
    <n v="0"/>
    <x v="0"/>
    <n v="4"/>
    <n v="1"/>
    <m/>
    <m/>
    <s v="CIN"/>
    <n v="10"/>
    <n v="1"/>
    <s v="CIN"/>
    <n v="1"/>
  </r>
  <r>
    <n v="1659"/>
    <n v="813"/>
    <s v="2015_01_CIN@OAK"/>
    <n v="3"/>
    <n v="3"/>
    <n v="13"/>
    <n v="33"/>
    <x v="3"/>
    <x v="0"/>
    <s v="rs"/>
    <s v="CIN"/>
    <s v="CIN"/>
    <n v="0"/>
    <x v="1"/>
    <n v="2.5"/>
    <n v="0.5"/>
    <m/>
    <m/>
    <s v="OAK"/>
    <n v="13"/>
    <n v="0"/>
    <s v="OAK"/>
    <n v="0"/>
  </r>
  <r>
    <n v="1660"/>
    <n v="814"/>
    <s v="2015_01_BAL@DEN"/>
    <n v="-4"/>
    <n v="-4.5"/>
    <n v="19"/>
    <n v="13"/>
    <x v="3"/>
    <x v="0"/>
    <s v="rs"/>
    <s v="DEN"/>
    <s v="DEN"/>
    <n v="0.5"/>
    <x v="0"/>
    <n v="-6"/>
    <n v="2"/>
    <m/>
    <m/>
    <s v="DEN"/>
    <n v="13"/>
    <n v="1"/>
    <s v="BAL"/>
    <n v="0"/>
  </r>
  <r>
    <n v="1661"/>
    <n v="814"/>
    <s v="2015_01_BAL@DEN"/>
    <n v="-4"/>
    <n v="-4.5"/>
    <n v="19"/>
    <n v="13"/>
    <x v="3"/>
    <x v="0"/>
    <s v="rs"/>
    <s v="DEN"/>
    <s v="DEN"/>
    <n v="0.5"/>
    <x v="1"/>
    <n v="-5.5"/>
    <n v="1.5"/>
    <m/>
    <m/>
    <s v="DEN"/>
    <n v="11"/>
    <n v="1"/>
    <s v="DEN"/>
    <n v="1"/>
  </r>
  <r>
    <n v="1662"/>
    <n v="815"/>
    <s v="2015_01_NYG@DAL"/>
    <n v="-5.5"/>
    <n v="-6"/>
    <n v="27"/>
    <n v="26"/>
    <x v="3"/>
    <x v="0"/>
    <s v="rs"/>
    <s v="NYG"/>
    <s v="DAL"/>
    <n v="0.5"/>
    <x v="0"/>
    <n v="-4.5"/>
    <n v="1"/>
    <m/>
    <m/>
    <s v="DAL"/>
    <n v="9"/>
    <n v="0"/>
    <s v="NYG"/>
    <n v="0"/>
  </r>
  <r>
    <n v="1663"/>
    <n v="815"/>
    <s v="2015_01_NYG@DAL"/>
    <n v="-5.5"/>
    <n v="-6"/>
    <n v="27"/>
    <n v="26"/>
    <x v="3"/>
    <x v="0"/>
    <s v="rs"/>
    <s v="NYG"/>
    <s v="DAL"/>
    <n v="0.5"/>
    <x v="1"/>
    <n v="-3.5"/>
    <n v="2"/>
    <m/>
    <m/>
    <s v="NYG"/>
    <n v="8"/>
    <n v="1"/>
    <s v="NYG"/>
    <n v="0"/>
  </r>
  <r>
    <n v="1664"/>
    <n v="816"/>
    <s v="2015_01_PHI@ATL"/>
    <n v="1.5"/>
    <n v="3"/>
    <n v="26"/>
    <n v="24"/>
    <x v="3"/>
    <x v="0"/>
    <s v="rs"/>
    <s v="ATL"/>
    <s v="ATL"/>
    <n v="-1.5"/>
    <x v="0"/>
    <n v="-1.5"/>
    <n v="3"/>
    <m/>
    <m/>
    <s v="PHI"/>
    <n v="3"/>
    <n v="0"/>
    <s v="PHI"/>
    <n v="0"/>
  </r>
  <r>
    <n v="1665"/>
    <n v="816"/>
    <s v="2015_01_PHI@ATL"/>
    <n v="1.5"/>
    <n v="3"/>
    <n v="26"/>
    <n v="24"/>
    <x v="3"/>
    <x v="0"/>
    <s v="rs"/>
    <s v="ATL"/>
    <s v="ATL"/>
    <n v="-1.5"/>
    <x v="1"/>
    <n v="-2.5"/>
    <n v="4"/>
    <m/>
    <m/>
    <s v="ATL"/>
    <n v="4"/>
    <n v="1"/>
    <s v="ATL"/>
    <n v="1"/>
  </r>
  <r>
    <n v="1666"/>
    <n v="817"/>
    <s v="2015_01_MIN@SFO"/>
    <n v="-3.5"/>
    <n v="2.5"/>
    <n v="20"/>
    <n v="3"/>
    <x v="3"/>
    <x v="0"/>
    <s v="rs"/>
    <s v="SFO"/>
    <s v="SFO"/>
    <n v="-6"/>
    <x v="0"/>
    <n v="-3"/>
    <n v="0.5"/>
    <m/>
    <m/>
    <s v="MIN"/>
    <n v="5"/>
    <n v="0"/>
    <s v="MIN"/>
    <n v="0"/>
  </r>
  <r>
    <n v="1667"/>
    <n v="817"/>
    <s v="2015_01_MIN@SFO"/>
    <n v="-3.5"/>
    <n v="2.5"/>
    <n v="20"/>
    <n v="3"/>
    <x v="3"/>
    <x v="0"/>
    <s v="rs"/>
    <s v="SFO"/>
    <s v="SFO"/>
    <n v="-6"/>
    <x v="1"/>
    <n v="-1"/>
    <n v="2.5"/>
    <m/>
    <m/>
    <s v="MIN"/>
    <n v="12"/>
    <n v="0"/>
    <s v="MIN"/>
    <n v="0"/>
  </r>
  <r>
    <n v="1668"/>
    <n v="818"/>
    <s v="2015_02_DEN@KCY"/>
    <n v="1.5"/>
    <n v="-3"/>
    <n v="24"/>
    <n v="31"/>
    <x v="3"/>
    <x v="1"/>
    <s v="rs"/>
    <s v="DEN"/>
    <s v="DEN"/>
    <n v="4.5"/>
    <x v="0"/>
    <n v="2"/>
    <n v="0.5"/>
    <m/>
    <m/>
    <s v="KCY"/>
    <n v="5"/>
    <n v="0"/>
    <s v="KCY"/>
    <n v="0"/>
  </r>
  <r>
    <n v="1669"/>
    <n v="818"/>
    <s v="2015_02_DEN@KCY"/>
    <n v="1.5"/>
    <n v="-3"/>
    <n v="24"/>
    <n v="31"/>
    <x v="3"/>
    <x v="1"/>
    <s v="rs"/>
    <s v="DEN"/>
    <s v="DEN"/>
    <n v="4.5"/>
    <x v="1"/>
    <n v="-1.5"/>
    <n v="3"/>
    <m/>
    <m/>
    <s v="KCY"/>
    <n v="3"/>
    <n v="0"/>
    <s v="KCY"/>
    <n v="0"/>
  </r>
  <r>
    <n v="1670"/>
    <n v="819"/>
    <s v="2015_02_DAL@PHI"/>
    <n v="-3"/>
    <n v="-6.5"/>
    <n v="10"/>
    <n v="20"/>
    <x v="3"/>
    <x v="1"/>
    <s v="rs"/>
    <s v="DAL"/>
    <s v="DAL"/>
    <n v="3.5"/>
    <x v="0"/>
    <n v="-1.5"/>
    <n v="1.5"/>
    <m/>
    <m/>
    <s v="PHI"/>
    <n v="10"/>
    <n v="0"/>
    <s v="PHI"/>
    <n v="0"/>
  </r>
  <r>
    <n v="1671"/>
    <n v="819"/>
    <s v="2015_02_DAL@PHI"/>
    <n v="-3"/>
    <n v="-6.5"/>
    <n v="10"/>
    <n v="20"/>
    <x v="3"/>
    <x v="1"/>
    <s v="rs"/>
    <s v="DAL"/>
    <s v="DAL"/>
    <n v="3.5"/>
    <x v="1"/>
    <n v="-3"/>
    <n v="0"/>
    <m/>
    <m/>
    <s v="DAL"/>
    <n v="11"/>
    <n v="1"/>
    <s v="PHI"/>
    <n v="0"/>
  </r>
  <r>
    <n v="1672"/>
    <n v="820"/>
    <s v="2015_02_HOU@CAR"/>
    <n v="-4.5"/>
    <n v="-3"/>
    <n v="24"/>
    <n v="17"/>
    <x v="3"/>
    <x v="1"/>
    <s v="rs"/>
    <s v="CAR"/>
    <s v="CAR"/>
    <n v="-1.5"/>
    <x v="0"/>
    <n v="-3.5"/>
    <n v="1"/>
    <m/>
    <m/>
    <s v="HOU"/>
    <n v="7"/>
    <n v="0"/>
    <s v="HOU"/>
    <n v="0"/>
  </r>
  <r>
    <n v="1673"/>
    <n v="820"/>
    <s v="2015_02_HOU@CAR"/>
    <n v="-4.5"/>
    <n v="-3"/>
    <n v="24"/>
    <n v="17"/>
    <x v="3"/>
    <x v="1"/>
    <s v="rs"/>
    <s v="CAR"/>
    <s v="CAR"/>
    <n v="-1.5"/>
    <x v="1"/>
    <n v="-3.5"/>
    <n v="1"/>
    <m/>
    <m/>
    <s v="CAR"/>
    <n v="12"/>
    <n v="1"/>
    <s v="CAR"/>
    <n v="1"/>
  </r>
  <r>
    <n v="1674"/>
    <n v="821"/>
    <s v="2015_02_SFO@PIT"/>
    <n v="-6.5"/>
    <n v="-6"/>
    <n v="43"/>
    <n v="18"/>
    <x v="3"/>
    <x v="1"/>
    <s v="rs"/>
    <s v="PIT"/>
    <s v="PIT"/>
    <n v="-0.5"/>
    <x v="0"/>
    <n v="-7"/>
    <n v="0.5"/>
    <m/>
    <m/>
    <s v="PIT"/>
    <n v="11"/>
    <n v="1"/>
    <s v="PIY"/>
    <n v="0"/>
  </r>
  <r>
    <n v="1675"/>
    <n v="821"/>
    <s v="2015_02_SFO@PIT"/>
    <n v="-6.5"/>
    <n v="-6"/>
    <n v="43"/>
    <n v="18"/>
    <x v="3"/>
    <x v="1"/>
    <s v="rs"/>
    <s v="PIT"/>
    <s v="PIT"/>
    <n v="-0.5"/>
    <x v="1"/>
    <n v="-6"/>
    <n v="0.5"/>
    <m/>
    <m/>
    <s v="SFO"/>
    <n v="10"/>
    <n v="0"/>
    <s v="PIT"/>
    <n v="1"/>
  </r>
  <r>
    <n v="1676"/>
    <n v="822"/>
    <s v="2015_02_TBY@NOR"/>
    <n v="-10.5"/>
    <n v="-9"/>
    <n v="19"/>
    <n v="26"/>
    <x v="3"/>
    <x v="1"/>
    <s v="rs"/>
    <s v="TBY"/>
    <s v="TBY"/>
    <n v="-1.5"/>
    <x v="0"/>
    <n v="-9"/>
    <n v="1.5"/>
    <m/>
    <m/>
    <s v="TBY"/>
    <n v="4"/>
    <n v="1"/>
    <s v="NOR"/>
    <n v="0"/>
  </r>
  <r>
    <n v="1677"/>
    <n v="822"/>
    <s v="2015_02_TBY@NOR"/>
    <n v="-10.5"/>
    <n v="-9"/>
    <n v="19"/>
    <n v="26"/>
    <x v="3"/>
    <x v="1"/>
    <s v="rs"/>
    <s v="TBY"/>
    <s v="TBY"/>
    <n v="-1.5"/>
    <x v="1"/>
    <n v="-7"/>
    <n v="3.5"/>
    <m/>
    <m/>
    <s v="TBY"/>
    <n v="9"/>
    <n v="1"/>
    <s v="NOR"/>
    <n v="0"/>
  </r>
  <r>
    <n v="1678"/>
    <n v="823"/>
    <s v="2015_02_DET@MIN"/>
    <n v="-3"/>
    <n v="-3"/>
    <n v="26"/>
    <n v="16"/>
    <x v="3"/>
    <x v="1"/>
    <s v="rs"/>
    <s v="MIN"/>
    <s v="MIN"/>
    <n v="0"/>
    <x v="0"/>
    <n v="2"/>
    <n v="5"/>
    <m/>
    <m/>
    <s v="DET"/>
    <n v="14"/>
    <n v="0"/>
    <s v="DET"/>
    <n v="0"/>
  </r>
  <r>
    <n v="1679"/>
    <n v="823"/>
    <s v="2015_02_DET@MIN"/>
    <n v="-3"/>
    <n v="-3"/>
    <n v="26"/>
    <n v="16"/>
    <x v="3"/>
    <x v="1"/>
    <s v="rs"/>
    <s v="MIN"/>
    <s v="MIN"/>
    <n v="0"/>
    <x v="1"/>
    <n v="-2.5"/>
    <n v="0.5"/>
    <m/>
    <m/>
    <s v="MIN"/>
    <n v="13"/>
    <n v="1"/>
    <s v="MIN"/>
    <n v="1"/>
  </r>
  <r>
    <n v="1680"/>
    <n v="824"/>
    <s v="2015_02_ARI@CHI"/>
    <n v="1.5"/>
    <n v="2"/>
    <n v="23"/>
    <n v="48"/>
    <x v="3"/>
    <x v="1"/>
    <s v="rs"/>
    <s v="ARI"/>
    <s v="ARI"/>
    <n v="-0.5"/>
    <x v="0"/>
    <n v="3.5"/>
    <n v="2"/>
    <m/>
    <m/>
    <s v="ARI"/>
    <n v="3"/>
    <n v="1"/>
    <s v="ARI"/>
    <n v="1"/>
  </r>
  <r>
    <n v="1681"/>
    <n v="824"/>
    <s v="2015_02_ARI@CHI"/>
    <n v="1.5"/>
    <n v="2"/>
    <n v="23"/>
    <n v="48"/>
    <x v="3"/>
    <x v="1"/>
    <s v="rs"/>
    <s v="ARI"/>
    <s v="ARI"/>
    <n v="-0.5"/>
    <x v="1"/>
    <n v="-1.5"/>
    <n v="3"/>
    <m/>
    <m/>
    <s v="CHI"/>
    <n v="14"/>
    <n v="0"/>
    <s v="CHI"/>
    <n v="0"/>
  </r>
  <r>
    <n v="1682"/>
    <n v="825"/>
    <s v="2015_02_NWE@BUF"/>
    <n v="1.5"/>
    <n v="-1.5"/>
    <n v="32"/>
    <n v="40"/>
    <x v="3"/>
    <x v="1"/>
    <s v="rs"/>
    <s v="NWE"/>
    <s v="NWE"/>
    <n v="3"/>
    <x v="0"/>
    <n v="3"/>
    <n v="1.5"/>
    <m/>
    <m/>
    <s v="NWE"/>
    <n v="6"/>
    <n v="1"/>
    <s v="NWE"/>
    <n v="1"/>
  </r>
  <r>
    <n v="1683"/>
    <n v="825"/>
    <s v="2015_02_NWE@BUF"/>
    <n v="1.5"/>
    <n v="-1.5"/>
    <n v="32"/>
    <n v="40"/>
    <x v="3"/>
    <x v="1"/>
    <s v="rs"/>
    <s v="NWE"/>
    <s v="NWE"/>
    <n v="3"/>
    <x v="1"/>
    <n v="2.5"/>
    <n v="1"/>
    <m/>
    <m/>
    <s v="BUF"/>
    <n v="15"/>
    <n v="0"/>
    <s v="BUF"/>
    <n v="0"/>
  </r>
  <r>
    <n v="1684"/>
    <n v="826"/>
    <s v="2015_02_SD@CIN"/>
    <n v="-3"/>
    <n v="-3.5"/>
    <n v="24"/>
    <n v="19"/>
    <x v="3"/>
    <x v="1"/>
    <s v="rs"/>
    <s v="CIN"/>
    <s v="CIN"/>
    <n v="0.5"/>
    <x v="0"/>
    <n v="-4"/>
    <n v="1"/>
    <m/>
    <m/>
    <s v="CIN"/>
    <n v="12"/>
    <n v="1"/>
    <s v="CIN"/>
    <n v="1"/>
  </r>
  <r>
    <n v="1685"/>
    <n v="826"/>
    <s v="2015_02_SD@CIN"/>
    <n v="-3"/>
    <n v="-3.5"/>
    <n v="24"/>
    <n v="19"/>
    <x v="3"/>
    <x v="1"/>
    <s v="rs"/>
    <s v="CIN"/>
    <s v="CIN"/>
    <n v="0.5"/>
    <x v="1"/>
    <n v="-3.5"/>
    <n v="0.5"/>
    <m/>
    <m/>
    <s v="CIN"/>
    <n v="8"/>
    <n v="1"/>
    <s v="CIN"/>
    <n v="1"/>
  </r>
  <r>
    <n v="1686"/>
    <n v="827"/>
    <s v="2015_02_TEN@CLE"/>
    <n v="-3.5"/>
    <n v="1"/>
    <n v="28"/>
    <n v="14"/>
    <x v="3"/>
    <x v="1"/>
    <s v="rs"/>
    <s v="CLE"/>
    <s v="CLE"/>
    <n v="-4.5"/>
    <x v="0"/>
    <n v="3.5"/>
    <n v="7"/>
    <m/>
    <m/>
    <s v="TEN"/>
    <n v="1"/>
    <n v="0"/>
    <s v="TEN"/>
    <n v="0"/>
  </r>
  <r>
    <n v="1687"/>
    <n v="827"/>
    <s v="2015_02_TEN@CLE"/>
    <n v="-3.5"/>
    <n v="1"/>
    <n v="28"/>
    <n v="14"/>
    <x v="3"/>
    <x v="1"/>
    <s v="rs"/>
    <s v="CLE"/>
    <s v="CLE"/>
    <n v="-4.5"/>
    <x v="1"/>
    <n v="2.5"/>
    <n v="6"/>
    <m/>
    <m/>
    <s v="TEN"/>
    <n v="5"/>
    <n v="0"/>
    <s v="TEN"/>
    <n v="0"/>
  </r>
  <r>
    <n v="1688"/>
    <n v="828"/>
    <s v="2015_02_ATL@NYG"/>
    <n v="-2.5"/>
    <n v="-2"/>
    <n v="20"/>
    <n v="24"/>
    <x v="3"/>
    <x v="1"/>
    <s v="rs"/>
    <s v="ATL"/>
    <s v="ATL"/>
    <n v="-0.5"/>
    <x v="0"/>
    <n v="-2.5"/>
    <n v="0"/>
    <m/>
    <m/>
    <s v="ATL"/>
    <n v="15"/>
    <n v="1"/>
    <s v="ATL"/>
    <n v="1"/>
  </r>
  <r>
    <n v="1689"/>
    <n v="828"/>
    <s v="2015_02_ATL@NYG"/>
    <n v="-2.5"/>
    <n v="-2"/>
    <n v="20"/>
    <n v="24"/>
    <x v="3"/>
    <x v="1"/>
    <s v="rs"/>
    <s v="ATL"/>
    <s v="ATL"/>
    <n v="-0.5"/>
    <x v="1"/>
    <n v="-2"/>
    <n v="0.5"/>
    <m/>
    <m/>
    <s v="NYG"/>
    <n v="7"/>
    <n v="0"/>
    <s v="NYG"/>
    <n v="0"/>
  </r>
  <r>
    <n v="1690"/>
    <n v="829"/>
    <s v="2015_02_STL@WAS"/>
    <n v="2.5"/>
    <n v="3"/>
    <n v="24"/>
    <n v="10"/>
    <x v="3"/>
    <x v="1"/>
    <s v="rs"/>
    <s v="WAS"/>
    <s v="WAS"/>
    <n v="-0.5"/>
    <x v="0"/>
    <n v="4.5"/>
    <n v="2"/>
    <m/>
    <m/>
    <s v="STL"/>
    <n v="2"/>
    <n v="0"/>
    <s v="STL"/>
    <n v="0"/>
  </r>
  <r>
    <n v="1691"/>
    <n v="829"/>
    <s v="2015_02_STL@WAS"/>
    <n v="2.5"/>
    <n v="3"/>
    <n v="24"/>
    <n v="10"/>
    <x v="3"/>
    <x v="1"/>
    <s v="rs"/>
    <s v="WAS"/>
    <s v="WAS"/>
    <n v="-0.5"/>
    <x v="1"/>
    <n v="2.5"/>
    <n v="0"/>
    <m/>
    <m/>
    <s v="WAS"/>
    <n v="16"/>
    <n v="1"/>
    <s v="WAS"/>
    <n v="1"/>
  </r>
  <r>
    <n v="1692"/>
    <n v="830"/>
    <s v="2015_02_MIA@JAX"/>
    <n v="4.5"/>
    <n v="6"/>
    <n v="23"/>
    <n v="20"/>
    <x v="3"/>
    <x v="1"/>
    <s v="rs"/>
    <s v="JAX"/>
    <s v="JAX"/>
    <n v="-1.5"/>
    <x v="0"/>
    <n v="4.5"/>
    <n v="0"/>
    <m/>
    <m/>
    <s v="MIA"/>
    <n v="8"/>
    <n v="0"/>
    <s v="MIA"/>
    <n v="0"/>
  </r>
  <r>
    <n v="1693"/>
    <n v="830"/>
    <s v="2015_02_MIA@JAX"/>
    <n v="4.5"/>
    <n v="6"/>
    <n v="23"/>
    <n v="20"/>
    <x v="3"/>
    <x v="1"/>
    <s v="rs"/>
    <s v="JAX"/>
    <s v="JAX"/>
    <n v="-1.5"/>
    <x v="1"/>
    <n v="3"/>
    <n v="1.5"/>
    <m/>
    <m/>
    <s v="JAX"/>
    <n v="4"/>
    <n v="1"/>
    <s v="MIA"/>
    <n v="0"/>
  </r>
  <r>
    <n v="1694"/>
    <n v="831"/>
    <s v="2015_02_BAL@OAK"/>
    <n v="6"/>
    <n v="6"/>
    <n v="37"/>
    <n v="33"/>
    <x v="3"/>
    <x v="1"/>
    <s v="rs"/>
    <s v="OAK"/>
    <s v="OAK"/>
    <n v="0"/>
    <x v="0"/>
    <n v="4.5"/>
    <n v="1.5"/>
    <m/>
    <m/>
    <s v="OAK"/>
    <n v="9"/>
    <n v="1"/>
    <s v="OAK"/>
    <n v="1"/>
  </r>
  <r>
    <n v="1695"/>
    <n v="831"/>
    <s v="2015_02_BAL@OAK"/>
    <n v="6"/>
    <n v="6"/>
    <n v="37"/>
    <n v="33"/>
    <x v="3"/>
    <x v="1"/>
    <s v="rs"/>
    <s v="OAK"/>
    <s v="OAK"/>
    <n v="0"/>
    <x v="1"/>
    <n v="3"/>
    <n v="3"/>
    <m/>
    <m/>
    <s v="BAL"/>
    <n v="1"/>
    <n v="0"/>
    <s v="BAL"/>
    <n v="0"/>
  </r>
  <r>
    <n v="1696"/>
    <n v="832"/>
    <s v="2015_02_SEA@GBY"/>
    <n v="-3"/>
    <n v="-3"/>
    <n v="27"/>
    <n v="17"/>
    <x v="3"/>
    <x v="1"/>
    <s v="rs"/>
    <s v="GBY"/>
    <s v="GBY"/>
    <n v="0"/>
    <x v="0"/>
    <n v="-3"/>
    <n v="0"/>
    <m/>
    <m/>
    <s v="GBY"/>
    <n v="16"/>
    <n v="1"/>
    <s v="GBY"/>
    <n v="1"/>
  </r>
  <r>
    <n v="1697"/>
    <n v="832"/>
    <s v="2015_02_SEA@GBY"/>
    <n v="-3"/>
    <n v="-3"/>
    <n v="27"/>
    <n v="17"/>
    <x v="3"/>
    <x v="1"/>
    <s v="rs"/>
    <s v="GBY"/>
    <s v="GBY"/>
    <n v="0"/>
    <x v="1"/>
    <n v="-3"/>
    <n v="0"/>
    <m/>
    <m/>
    <s v="SEA"/>
    <n v="6"/>
    <n v="0"/>
    <s v="SEA"/>
    <n v="0"/>
  </r>
  <r>
    <n v="1698"/>
    <n v="833"/>
    <s v="2015_02_NYJ@IND"/>
    <n v="-6"/>
    <n v="-7"/>
    <n v="7"/>
    <n v="20"/>
    <x v="3"/>
    <x v="1"/>
    <s v="rs"/>
    <s v="NYJ"/>
    <s v="NYJ"/>
    <n v="1"/>
    <x v="0"/>
    <n v="-7.5"/>
    <n v="1.5"/>
    <m/>
    <m/>
    <s v="NYJ"/>
    <n v="13"/>
    <n v="1"/>
    <s v="IND"/>
    <n v="0"/>
  </r>
  <r>
    <n v="1699"/>
    <n v="833"/>
    <s v="2015_02_NYJ@IND"/>
    <n v="-6"/>
    <n v="-7"/>
    <n v="7"/>
    <n v="20"/>
    <x v="3"/>
    <x v="1"/>
    <s v="rs"/>
    <s v="NYJ"/>
    <s v="NYJ"/>
    <n v="1"/>
    <x v="1"/>
    <n v="-6"/>
    <n v="0"/>
    <m/>
    <m/>
    <s v="NYJ"/>
    <n v="2"/>
    <n v="1"/>
    <s v="IND"/>
    <n v="0"/>
  </r>
  <r>
    <n v="1700"/>
    <n v="834"/>
    <s v="2015_03_WAS@NYG"/>
    <n v="-3"/>
    <n v="-3"/>
    <n v="32"/>
    <n v="21"/>
    <x v="3"/>
    <x v="2"/>
    <s v="rs"/>
    <s v="NYG"/>
    <s v="NYG"/>
    <n v="0"/>
    <x v="0"/>
    <n v="-4"/>
    <n v="1"/>
    <m/>
    <m/>
    <s v="NYG"/>
    <n v="8"/>
    <n v="1"/>
    <s v="NYG"/>
    <n v="1"/>
  </r>
  <r>
    <n v="1701"/>
    <n v="834"/>
    <s v="2015_03_WAS@NYG"/>
    <n v="-3"/>
    <n v="-3"/>
    <n v="32"/>
    <n v="21"/>
    <x v="3"/>
    <x v="2"/>
    <s v="rs"/>
    <s v="NYG"/>
    <s v="NYG"/>
    <n v="0"/>
    <x v="1"/>
    <n v="-3.5"/>
    <n v="0.5"/>
    <m/>
    <m/>
    <s v="NYG"/>
    <n v="5"/>
    <n v="1"/>
    <s v="NYG"/>
    <n v="1"/>
  </r>
  <r>
    <n v="1702"/>
    <n v="835"/>
    <s v="2015_03_ATL@DAL"/>
    <n v="0"/>
    <n v="0"/>
    <n v="28"/>
    <n v="39"/>
    <x v="3"/>
    <x v="2"/>
    <s v="rs"/>
    <s v="ATL"/>
    <s v="ATL"/>
    <n v="0"/>
    <x v="0"/>
    <n v="2"/>
    <n v="2"/>
    <m/>
    <m/>
    <s v="ATL"/>
    <n v="1"/>
    <n v="1"/>
    <s v="ATL"/>
    <n v="1"/>
  </r>
  <r>
    <n v="1703"/>
    <n v="835"/>
    <s v="2015_03_ATL@DAL"/>
    <n v="0"/>
    <n v="0"/>
    <n v="28"/>
    <n v="39"/>
    <x v="3"/>
    <x v="2"/>
    <s v="rs"/>
    <s v="ATL"/>
    <s v="ATL"/>
    <n v="0"/>
    <x v="1"/>
    <n v="-1"/>
    <n v="1"/>
    <m/>
    <m/>
    <s v="ATL"/>
    <n v="3"/>
    <n v="1"/>
    <s v="ATL"/>
    <n v="1"/>
  </r>
  <r>
    <n v="1704"/>
    <n v="836"/>
    <s v="2015_03_IND@TEN"/>
    <n v="5"/>
    <n v="3.5"/>
    <n v="33"/>
    <n v="35"/>
    <x v="3"/>
    <x v="2"/>
    <s v="rs"/>
    <s v="TEN"/>
    <s v="IND"/>
    <n v="1.5"/>
    <x v="0"/>
    <n v="3.5"/>
    <n v="1.5"/>
    <m/>
    <m/>
    <s v="TEN"/>
    <n v="15"/>
    <n v="1"/>
    <s v="TEN"/>
    <n v="0"/>
  </r>
  <r>
    <n v="1705"/>
    <n v="836"/>
    <s v="2015_03_IND@TEN"/>
    <n v="5"/>
    <n v="3.5"/>
    <n v="33"/>
    <n v="35"/>
    <x v="3"/>
    <x v="2"/>
    <s v="rs"/>
    <s v="TEN"/>
    <s v="IND"/>
    <n v="1.5"/>
    <x v="1"/>
    <n v="6"/>
    <n v="1"/>
    <m/>
    <m/>
    <s v="IND"/>
    <n v="15"/>
    <n v="0"/>
    <s v="IND"/>
    <n v="1"/>
  </r>
  <r>
    <n v="1706"/>
    <n v="837"/>
    <s v="2015_03_OAK@CLE"/>
    <n v="-4"/>
    <n v="-3.5"/>
    <n v="20"/>
    <n v="27"/>
    <x v="3"/>
    <x v="2"/>
    <s v="rs"/>
    <s v="OAK"/>
    <s v="OAK"/>
    <n v="-0.5"/>
    <x v="0"/>
    <n v="-3"/>
    <n v="1"/>
    <m/>
    <m/>
    <s v="CLE"/>
    <n v="9"/>
    <n v="0"/>
    <s v="CLE"/>
    <n v="0"/>
  </r>
  <r>
    <n v="1707"/>
    <n v="837"/>
    <s v="2015_03_OAK@CLE"/>
    <n v="-4"/>
    <n v="-3.5"/>
    <n v="20"/>
    <n v="27"/>
    <x v="3"/>
    <x v="2"/>
    <s v="rs"/>
    <s v="OAK"/>
    <s v="OAK"/>
    <n v="-0.5"/>
    <x v="1"/>
    <n v="-3"/>
    <n v="1"/>
    <m/>
    <m/>
    <s v="CLE"/>
    <n v="4"/>
    <n v="0"/>
    <s v="CLE"/>
    <n v="0"/>
  </r>
  <r>
    <n v="1708"/>
    <n v="838"/>
    <s v="2015_03_CIN@BAL"/>
    <n v="-1.5"/>
    <n v="-1.5"/>
    <n v="24"/>
    <n v="28"/>
    <x v="3"/>
    <x v="2"/>
    <s v="rs"/>
    <s v="CIN"/>
    <s v="CIN"/>
    <n v="0"/>
    <x v="0"/>
    <n v="-1"/>
    <n v="0.5"/>
    <m/>
    <m/>
    <s v="CIN"/>
    <n v="7"/>
    <n v="1"/>
    <s v="CIN"/>
    <n v="1"/>
  </r>
  <r>
    <n v="1709"/>
    <n v="838"/>
    <s v="2015_03_CIN@BAL"/>
    <n v="-1.5"/>
    <n v="-1.5"/>
    <n v="24"/>
    <n v="28"/>
    <x v="3"/>
    <x v="2"/>
    <s v="rs"/>
    <s v="CIN"/>
    <s v="CIN"/>
    <n v="0"/>
    <x v="1"/>
    <n v="-3"/>
    <n v="1.5"/>
    <m/>
    <m/>
    <s v="BAL"/>
    <n v="14"/>
    <n v="0"/>
    <s v="BAL"/>
    <n v="0"/>
  </r>
  <r>
    <n v="1710"/>
    <n v="839"/>
    <s v="2015_03_JAX@NWE"/>
    <n v="-14"/>
    <n v="-14"/>
    <n v="51"/>
    <n v="17"/>
    <x v="3"/>
    <x v="2"/>
    <s v="rs"/>
    <s v="NWE"/>
    <s v="NWE"/>
    <n v="0"/>
    <x v="0"/>
    <n v="-11.5"/>
    <n v="2.5"/>
    <m/>
    <m/>
    <s v="JAX"/>
    <n v="13"/>
    <n v="0"/>
    <s v="NWE"/>
    <n v="1"/>
  </r>
  <r>
    <n v="1711"/>
    <n v="839"/>
    <s v="2015_03_JAX@NWE"/>
    <n v="-14"/>
    <n v="-14"/>
    <n v="51"/>
    <n v="17"/>
    <x v="3"/>
    <x v="2"/>
    <s v="rs"/>
    <s v="NWE"/>
    <s v="NWE"/>
    <n v="0"/>
    <x v="1"/>
    <n v="-14"/>
    <n v="0"/>
    <m/>
    <m/>
    <s v="NWE"/>
    <n v="6"/>
    <n v="1"/>
    <s v="NWE"/>
    <n v="1"/>
  </r>
  <r>
    <n v="1712"/>
    <n v="840"/>
    <s v="2015_03_NOR@CAR"/>
    <n v="-3.5"/>
    <n v="-9.5"/>
    <n v="27"/>
    <n v="22"/>
    <x v="3"/>
    <x v="2"/>
    <s v="rs"/>
    <s v="NOR"/>
    <s v="CAR"/>
    <n v="6"/>
    <x v="0"/>
    <n v="-3.5"/>
    <n v="0"/>
    <m/>
    <m/>
    <s v="NOR"/>
    <n v="10"/>
    <n v="1"/>
    <s v="CAR"/>
    <n v="1"/>
  </r>
  <r>
    <n v="1713"/>
    <n v="840"/>
    <s v="2015_03_NOR@CAR"/>
    <n v="-3.5"/>
    <n v="-9.5"/>
    <n v="27"/>
    <n v="22"/>
    <x v="3"/>
    <x v="2"/>
    <s v="rs"/>
    <s v="NOR"/>
    <s v="CAR"/>
    <n v="6"/>
    <x v="1"/>
    <n v="-4"/>
    <n v="0.5"/>
    <m/>
    <m/>
    <s v="CAR"/>
    <n v="1"/>
    <n v="0"/>
    <s v="CAR"/>
    <n v="1"/>
  </r>
  <r>
    <n v="1714"/>
    <n v="841"/>
    <s v="2015_03_PHI@NYJ"/>
    <n v="2.5"/>
    <n v="-3"/>
    <n v="17"/>
    <n v="24"/>
    <x v="3"/>
    <x v="2"/>
    <s v="rs"/>
    <s v="PHI"/>
    <s v="PHI"/>
    <n v="5.5"/>
    <x v="0"/>
    <n v="1"/>
    <n v="1.5"/>
    <m/>
    <m/>
    <s v="PHI"/>
    <n v="2"/>
    <n v="1"/>
    <s v="PHI"/>
    <n v="1"/>
  </r>
  <r>
    <n v="1715"/>
    <n v="841"/>
    <s v="2015_03_PHI@NYJ"/>
    <n v="2.5"/>
    <n v="-3"/>
    <n v="17"/>
    <n v="24"/>
    <x v="3"/>
    <x v="2"/>
    <s v="rs"/>
    <s v="PHI"/>
    <s v="PHI"/>
    <n v="5.5"/>
    <x v="1"/>
    <n v="-1"/>
    <n v="3.5"/>
    <m/>
    <m/>
    <s v="NYJ"/>
    <n v="8"/>
    <n v="0"/>
    <s v="NYJ"/>
    <n v="0"/>
  </r>
  <r>
    <n v="1716"/>
    <n v="842"/>
    <s v="2015_03_TBY@HOU"/>
    <n v="-3.5"/>
    <n v="-6"/>
    <n v="19"/>
    <n v="9"/>
    <x v="3"/>
    <x v="2"/>
    <s v="rs"/>
    <s v="HOU"/>
    <s v="HOU"/>
    <n v="2.5"/>
    <x v="0"/>
    <n v="-3"/>
    <n v="0.5"/>
    <m/>
    <m/>
    <s v="TBY"/>
    <n v="12"/>
    <n v="0"/>
    <s v="TBY"/>
    <n v="0"/>
  </r>
  <r>
    <n v="1717"/>
    <n v="842"/>
    <s v="2015_03_TBY@HOU"/>
    <n v="-3.5"/>
    <n v="-6"/>
    <n v="19"/>
    <n v="9"/>
    <x v="3"/>
    <x v="2"/>
    <s v="rs"/>
    <s v="HOU"/>
    <s v="HOU"/>
    <n v="2.5"/>
    <x v="1"/>
    <n v="-3"/>
    <n v="0.5"/>
    <m/>
    <m/>
    <s v="HOU"/>
    <n v="16"/>
    <n v="1"/>
    <s v="HOU"/>
    <n v="1"/>
  </r>
  <r>
    <n v="1718"/>
    <n v="843"/>
    <s v="2015_03_SD@MIN"/>
    <n v="-1.5"/>
    <n v="-2"/>
    <n v="31"/>
    <n v="14"/>
    <x v="3"/>
    <x v="2"/>
    <s v="rs"/>
    <s v="MIN"/>
    <s v="MIN"/>
    <n v="0.5"/>
    <x v="0"/>
    <n v="-3"/>
    <n v="1.5"/>
    <m/>
    <m/>
    <s v="SD"/>
    <n v="5"/>
    <n v="0"/>
    <s v="SD"/>
    <n v="0"/>
  </r>
  <r>
    <n v="1719"/>
    <n v="843"/>
    <s v="2015_03_SD@MIN"/>
    <n v="-1.5"/>
    <n v="-2"/>
    <n v="31"/>
    <n v="14"/>
    <x v="3"/>
    <x v="2"/>
    <s v="rs"/>
    <s v="MIN"/>
    <s v="MIN"/>
    <n v="0.5"/>
    <x v="1"/>
    <n v="-3"/>
    <n v="1.5"/>
    <m/>
    <m/>
    <s v="MIN"/>
    <n v="10"/>
    <n v="1"/>
    <s v="MIN"/>
    <n v="1"/>
  </r>
  <r>
    <n v="1720"/>
    <n v="844"/>
    <s v="2015_03_PIT@STL"/>
    <n v="1.5"/>
    <n v="-1"/>
    <n v="6"/>
    <n v="12"/>
    <x v="3"/>
    <x v="2"/>
    <s v="rs"/>
    <s v="PIT"/>
    <s v="PIT"/>
    <n v="2.5"/>
    <x v="0"/>
    <n v="-1"/>
    <n v="2.5"/>
    <m/>
    <m/>
    <s v="STL"/>
    <n v="16"/>
    <n v="0"/>
    <s v="STL"/>
    <n v="0"/>
  </r>
  <r>
    <n v="1721"/>
    <n v="844"/>
    <s v="2015_03_PIT@STL"/>
    <n v="1.5"/>
    <n v="-1"/>
    <n v="6"/>
    <n v="12"/>
    <x v="3"/>
    <x v="2"/>
    <s v="rs"/>
    <s v="PIT"/>
    <s v="PIT"/>
    <n v="2.5"/>
    <x v="1"/>
    <n v="3"/>
    <n v="1.5"/>
    <m/>
    <m/>
    <s v="STL"/>
    <n v="12"/>
    <n v="0"/>
    <s v="STL"/>
    <n v="0"/>
  </r>
  <r>
    <n v="1722"/>
    <n v="845"/>
    <s v="2015_03_SFO@ARI"/>
    <n v="-6"/>
    <n v="-6.5"/>
    <n v="47"/>
    <n v="7"/>
    <x v="3"/>
    <x v="2"/>
    <s v="rs"/>
    <s v="ARI"/>
    <s v="ARI"/>
    <n v="0.5"/>
    <x v="0"/>
    <n v="-7"/>
    <n v="1"/>
    <m/>
    <m/>
    <s v="ARI"/>
    <n v="3"/>
    <n v="1"/>
    <s v="ARI"/>
    <n v="1"/>
  </r>
  <r>
    <n v="1723"/>
    <n v="845"/>
    <s v="2015_03_SFO@ARI"/>
    <n v="-6"/>
    <n v="-6.5"/>
    <n v="47"/>
    <n v="7"/>
    <x v="3"/>
    <x v="2"/>
    <s v="rs"/>
    <s v="ARI"/>
    <s v="ARI"/>
    <n v="0.5"/>
    <x v="1"/>
    <n v="-6"/>
    <n v="0"/>
    <m/>
    <m/>
    <s v="ARI"/>
    <n v="2"/>
    <n v="1"/>
    <s v="ARI"/>
    <n v="1"/>
  </r>
  <r>
    <n v="1724"/>
    <n v="846"/>
    <s v="2015_03_BUF@MIA"/>
    <n v="-2.5"/>
    <n v="-1.5"/>
    <n v="14"/>
    <n v="41"/>
    <x v="3"/>
    <x v="2"/>
    <s v="rs"/>
    <s v="BUF"/>
    <s v="BUF"/>
    <n v="-1"/>
    <x v="0"/>
    <n v="-3"/>
    <n v="0.5"/>
    <m/>
    <m/>
    <s v="BUF"/>
    <n v="14"/>
    <n v="1"/>
    <s v="BUF"/>
    <n v="1"/>
  </r>
  <r>
    <n v="1725"/>
    <n v="846"/>
    <s v="2015_03_BUF@MIA"/>
    <n v="-2.5"/>
    <n v="-1.5"/>
    <n v="14"/>
    <n v="41"/>
    <x v="3"/>
    <x v="2"/>
    <s v="rs"/>
    <s v="BUF"/>
    <s v="BUF"/>
    <n v="-1"/>
    <x v="1"/>
    <n v="-2.5"/>
    <n v="0"/>
    <m/>
    <m/>
    <s v="BUF"/>
    <n v="13"/>
    <n v="1"/>
    <s v="BUF"/>
    <n v="1"/>
  </r>
  <r>
    <n v="1726"/>
    <n v="847"/>
    <s v="2015_03_CHI@SEA"/>
    <n v="-14"/>
    <n v="-15"/>
    <n v="26"/>
    <n v="0"/>
    <x v="3"/>
    <x v="2"/>
    <s v="rs"/>
    <s v="SEA"/>
    <s v="SEA"/>
    <n v="1"/>
    <x v="0"/>
    <n v="-10.5"/>
    <n v="3.5"/>
    <m/>
    <m/>
    <s v="SEA"/>
    <n v="4"/>
    <n v="1"/>
    <s v="SEA"/>
    <n v="1"/>
  </r>
  <r>
    <n v="1727"/>
    <n v="847"/>
    <s v="2015_03_CHI@SEA"/>
    <n v="-14"/>
    <n v="-15"/>
    <n v="26"/>
    <n v="0"/>
    <x v="3"/>
    <x v="2"/>
    <s v="rs"/>
    <s v="SEA"/>
    <s v="SEA"/>
    <n v="1"/>
    <x v="1"/>
    <n v="-8"/>
    <n v="6"/>
    <m/>
    <m/>
    <s v="SEA"/>
    <n v="7"/>
    <n v="1"/>
    <s v="SEA"/>
    <n v="1"/>
  </r>
  <r>
    <n v="1728"/>
    <n v="848"/>
    <s v="2015_03_DEN@DET"/>
    <n v="2.5"/>
    <n v="3"/>
    <n v="12"/>
    <n v="24"/>
    <x v="3"/>
    <x v="2"/>
    <s v="rs"/>
    <s v="DEN"/>
    <s v="DEN"/>
    <n v="-0.5"/>
    <x v="0"/>
    <n v="2.5"/>
    <n v="0"/>
    <m/>
    <m/>
    <s v="DET"/>
    <n v="11"/>
    <n v="0"/>
    <s v="DET"/>
    <n v="0"/>
  </r>
  <r>
    <n v="1729"/>
    <n v="848"/>
    <s v="2015_03_DEN@DET"/>
    <n v="2.5"/>
    <n v="3"/>
    <n v="12"/>
    <n v="24"/>
    <x v="3"/>
    <x v="2"/>
    <s v="rs"/>
    <s v="DEN"/>
    <s v="DEN"/>
    <n v="-0.5"/>
    <x v="1"/>
    <n v="2"/>
    <n v="0.5"/>
    <m/>
    <m/>
    <s v="DET"/>
    <n v="11"/>
    <n v="0"/>
    <s v="DET"/>
    <n v="0"/>
  </r>
  <r>
    <n v="1730"/>
    <n v="849"/>
    <s v="2015_03_KCY@GBY"/>
    <n v="-6.5"/>
    <n v="-6.5"/>
    <n v="38"/>
    <n v="28"/>
    <x v="3"/>
    <x v="2"/>
    <s v="rs"/>
    <s v="GBY"/>
    <s v="GBY"/>
    <n v="0"/>
    <x v="0"/>
    <n v="-6"/>
    <n v="0.5"/>
    <m/>
    <m/>
    <s v="KCY"/>
    <n v="6"/>
    <n v="0"/>
    <s v="GBY"/>
    <n v="1"/>
  </r>
  <r>
    <n v="1731"/>
    <n v="849"/>
    <s v="2015_03_KCY@GBY"/>
    <n v="-6.5"/>
    <n v="-6.5"/>
    <n v="38"/>
    <n v="28"/>
    <x v="3"/>
    <x v="2"/>
    <s v="rs"/>
    <s v="GBY"/>
    <s v="GBY"/>
    <n v="0"/>
    <x v="1"/>
    <n v="-7.5"/>
    <n v="1"/>
    <m/>
    <m/>
    <s v="KCY"/>
    <n v="9"/>
    <n v="0"/>
    <s v="GBY"/>
    <n v="1"/>
  </r>
  <r>
    <n v="1732"/>
    <n v="850"/>
    <s v="2015_04_BAL@PIT"/>
    <n v="0"/>
    <n v="-3"/>
    <n v="20"/>
    <n v="23"/>
    <x v="3"/>
    <x v="3"/>
    <s v="rs"/>
    <s v="BAL"/>
    <s v="BAL"/>
    <n v="3"/>
    <x v="0"/>
    <n v="-3"/>
    <n v="3"/>
    <m/>
    <m/>
    <s v="BAL"/>
    <n v="11"/>
    <n v="1"/>
    <s v="BAL"/>
    <n v="1"/>
  </r>
  <r>
    <n v="1733"/>
    <n v="850"/>
    <s v="2015_04_BAL@PIT"/>
    <n v="0"/>
    <n v="-3"/>
    <n v="20"/>
    <n v="23"/>
    <x v="3"/>
    <x v="3"/>
    <s v="rs"/>
    <s v="BAL"/>
    <s v="BAL"/>
    <n v="3"/>
    <x v="1"/>
    <n v="0"/>
    <n v="0"/>
    <m/>
    <m/>
    <s v="PIT"/>
    <n v="10"/>
    <n v="0"/>
    <s v="PIT"/>
    <n v="0"/>
  </r>
  <r>
    <n v="1734"/>
    <n v="851"/>
    <s v="2015_04_NYJ@MIA"/>
    <n v="0"/>
    <n v="1.5"/>
    <n v="14"/>
    <n v="27"/>
    <x v="3"/>
    <x v="3"/>
    <s v="rs"/>
    <s v="NYJ"/>
    <s v="NYJ"/>
    <n v="-1.5"/>
    <x v="0"/>
    <n v="-3"/>
    <n v="3"/>
    <m/>
    <m/>
    <s v="NYJ"/>
    <n v="1"/>
    <n v="1"/>
    <s v="NYJ"/>
    <n v="1"/>
  </r>
  <r>
    <n v="1735"/>
    <n v="851"/>
    <s v="2015_04_NYJ@MIA"/>
    <n v="0"/>
    <n v="1.5"/>
    <n v="14"/>
    <n v="27"/>
    <x v="3"/>
    <x v="3"/>
    <s v="rs"/>
    <s v="NYJ"/>
    <s v="NYJ"/>
    <n v="-1.5"/>
    <x v="1"/>
    <n v="0"/>
    <n v="0"/>
    <m/>
    <m/>
    <s v="MIA"/>
    <n v="14"/>
    <n v="0"/>
    <s v="MIA"/>
    <n v="0"/>
  </r>
  <r>
    <n v="1736"/>
    <n v="852"/>
    <s v="2015_04_JAX@IND"/>
    <n v="-9.5"/>
    <n v="-9"/>
    <n v="16"/>
    <n v="13"/>
    <x v="3"/>
    <x v="3"/>
    <s v="rs"/>
    <s v="JAX"/>
    <s v="IND"/>
    <n v="-0.5"/>
    <x v="0"/>
    <n v="-7.5"/>
    <n v="2"/>
    <m/>
    <m/>
    <s v="JAX"/>
    <n v="9"/>
    <n v="1"/>
    <s v="IND"/>
    <n v="1"/>
  </r>
  <r>
    <n v="1737"/>
    <n v="852"/>
    <s v="2015_04_JAX@IND"/>
    <n v="-9.5"/>
    <n v="-9"/>
    <n v="16"/>
    <n v="13"/>
    <x v="3"/>
    <x v="3"/>
    <s v="rs"/>
    <s v="JAX"/>
    <s v="IND"/>
    <n v="-0.5"/>
    <x v="1"/>
    <n v="-10"/>
    <n v="0.5"/>
    <m/>
    <m/>
    <s v="IND"/>
    <n v="13"/>
    <n v="0"/>
    <s v="IND"/>
    <n v="1"/>
  </r>
  <r>
    <n v="1738"/>
    <n v="853"/>
    <s v="2015_04_NYG@BUF"/>
    <n v="-6.5"/>
    <n v="-5.5"/>
    <n v="10"/>
    <n v="24"/>
    <x v="3"/>
    <x v="3"/>
    <s v="rs"/>
    <s v="NYG"/>
    <s v="NYG"/>
    <n v="-1"/>
    <x v="0"/>
    <n v="-5"/>
    <n v="1.5"/>
    <m/>
    <m/>
    <s v="NYG"/>
    <n v="4"/>
    <n v="1"/>
    <s v="BUF"/>
    <n v="0"/>
  </r>
  <r>
    <n v="1739"/>
    <n v="853"/>
    <s v="2015_04_NYG@BUF"/>
    <n v="-6.5"/>
    <n v="-5.5"/>
    <n v="10"/>
    <n v="24"/>
    <x v="3"/>
    <x v="3"/>
    <s v="rs"/>
    <s v="NYG"/>
    <s v="NYG"/>
    <n v="-1"/>
    <x v="1"/>
    <n v="-3.5"/>
    <n v="3"/>
    <m/>
    <m/>
    <s v="NYG"/>
    <n v="2"/>
    <n v="1"/>
    <s v="NYG"/>
    <n v="1"/>
  </r>
  <r>
    <n v="1740"/>
    <n v="854"/>
    <s v="2015_04_CAR@TBY"/>
    <n v="2.5"/>
    <n v="3"/>
    <n v="23"/>
    <n v="37"/>
    <x v="3"/>
    <x v="3"/>
    <s v="rs"/>
    <s v="CAR"/>
    <s v="CAR"/>
    <n v="-0.5"/>
    <x v="0"/>
    <n v="2.5"/>
    <n v="0"/>
    <m/>
    <m/>
    <s v="CAR"/>
    <n v="3"/>
    <n v="1"/>
    <s v="CAR"/>
    <n v="1"/>
  </r>
  <r>
    <n v="1741"/>
    <n v="854"/>
    <s v="2015_04_CAR@TBY"/>
    <n v="2.5"/>
    <n v="3"/>
    <n v="23"/>
    <n v="37"/>
    <x v="3"/>
    <x v="3"/>
    <s v="rs"/>
    <s v="CAR"/>
    <s v="CAR"/>
    <n v="-0.5"/>
    <x v="1"/>
    <n v="2"/>
    <n v="0.5"/>
    <m/>
    <m/>
    <s v="TBY"/>
    <n v="11"/>
    <n v="0"/>
    <s v="TBY"/>
    <n v="0"/>
  </r>
  <r>
    <n v="1742"/>
    <n v="855"/>
    <s v="2015_04_PHI@WAS"/>
    <n v="2.5"/>
    <n v="3"/>
    <n v="23"/>
    <n v="20"/>
    <x v="3"/>
    <x v="3"/>
    <s v="rs"/>
    <s v="WAS"/>
    <s v="WAS"/>
    <n v="-0.5"/>
    <x v="0"/>
    <n v="2.5"/>
    <n v="0"/>
    <m/>
    <m/>
    <s v="WAS"/>
    <n v="10"/>
    <n v="1"/>
    <s v="WAS"/>
    <n v="1"/>
  </r>
  <r>
    <n v="1743"/>
    <n v="855"/>
    <s v="2015_04_PHI@WAS"/>
    <n v="2.5"/>
    <n v="3"/>
    <n v="23"/>
    <n v="20"/>
    <x v="3"/>
    <x v="3"/>
    <s v="rs"/>
    <s v="WAS"/>
    <s v="WAS"/>
    <n v="-0.5"/>
    <x v="1"/>
    <n v="3"/>
    <n v="0.5"/>
    <m/>
    <m/>
    <s v="WAS"/>
    <n v="12"/>
    <n v="1"/>
    <s v="WAS"/>
    <n v="1"/>
  </r>
  <r>
    <n v="1744"/>
    <n v="856"/>
    <s v="2015_04_OAK@CHI"/>
    <n v="2"/>
    <n v="3"/>
    <n v="22"/>
    <n v="20"/>
    <x v="3"/>
    <x v="3"/>
    <s v="rs"/>
    <s v="CHI"/>
    <s v="CHI"/>
    <n v="-1"/>
    <x v="0"/>
    <n v="3"/>
    <n v="1"/>
    <m/>
    <m/>
    <s v="OAK"/>
    <n v="5"/>
    <n v="0"/>
    <s v="OAK"/>
    <n v="0"/>
  </r>
  <r>
    <n v="1745"/>
    <n v="856"/>
    <s v="2015_04_OAK@CHI"/>
    <n v="2"/>
    <n v="3"/>
    <n v="22"/>
    <n v="20"/>
    <x v="3"/>
    <x v="3"/>
    <s v="rs"/>
    <s v="CHI"/>
    <s v="CHI"/>
    <n v="-1"/>
    <x v="1"/>
    <n v="0"/>
    <n v="2"/>
    <m/>
    <m/>
    <s v="OAK"/>
    <n v="9"/>
    <n v="0"/>
    <s v="OAK"/>
    <n v="0"/>
  </r>
  <r>
    <n v="1746"/>
    <n v="857"/>
    <s v="2015_04_HOU@ATL"/>
    <n v="-3.5"/>
    <n v="-6"/>
    <n v="48"/>
    <n v="21"/>
    <x v="3"/>
    <x v="3"/>
    <s v="rs"/>
    <s v="ATL"/>
    <s v="ATL"/>
    <n v="2.5"/>
    <x v="0"/>
    <n v="-8"/>
    <n v="4.5"/>
    <m/>
    <m/>
    <s v="ATL"/>
    <n v="2"/>
    <n v="1"/>
    <s v="ATL"/>
    <n v="1"/>
  </r>
  <r>
    <n v="1747"/>
    <n v="857"/>
    <s v="2015_04_HOU@ATL"/>
    <n v="-3.5"/>
    <n v="-6"/>
    <n v="48"/>
    <n v="21"/>
    <x v="3"/>
    <x v="3"/>
    <s v="rs"/>
    <s v="ATL"/>
    <s v="ATL"/>
    <n v="2.5"/>
    <x v="1"/>
    <n v="-6"/>
    <n v="2.5"/>
    <m/>
    <m/>
    <s v="HOU"/>
    <n v="4"/>
    <n v="0"/>
    <s v="ATL"/>
    <n v="1"/>
  </r>
  <r>
    <n v="1748"/>
    <n v="858"/>
    <s v="2015_04_KCY@CIN"/>
    <n v="-3"/>
    <n v="-3.5"/>
    <n v="36"/>
    <n v="21"/>
    <x v="3"/>
    <x v="3"/>
    <s v="rs"/>
    <s v="CIN"/>
    <s v="CIN"/>
    <n v="0.5"/>
    <x v="0"/>
    <n v="-4"/>
    <n v="1"/>
    <m/>
    <m/>
    <s v="CIN"/>
    <n v="7"/>
    <n v="1"/>
    <s v="CIN"/>
    <n v="1"/>
  </r>
  <r>
    <n v="1749"/>
    <n v="858"/>
    <s v="2015_04_KCY@CIN"/>
    <n v="-3"/>
    <n v="-3.5"/>
    <n v="36"/>
    <n v="21"/>
    <x v="3"/>
    <x v="3"/>
    <s v="rs"/>
    <s v="CIN"/>
    <s v="CIN"/>
    <n v="0.5"/>
    <x v="1"/>
    <n v="-3"/>
    <n v="0"/>
    <m/>
    <m/>
    <s v="KCY"/>
    <n v="5"/>
    <n v="0"/>
    <s v="CIN"/>
    <n v="1"/>
  </r>
  <r>
    <n v="1750"/>
    <n v="859"/>
    <s v="2015_04_CLE@SD"/>
    <n v="-7"/>
    <n v="-7"/>
    <n v="30"/>
    <n v="27"/>
    <x v="3"/>
    <x v="3"/>
    <s v="rs"/>
    <s v="CLE"/>
    <s v="SD"/>
    <n v="0"/>
    <x v="0"/>
    <n v="-6"/>
    <n v="1"/>
    <m/>
    <m/>
    <s v="CLE"/>
    <n v="6"/>
    <n v="1"/>
    <s v="CLE"/>
    <n v="0"/>
  </r>
  <r>
    <n v="1751"/>
    <n v="859"/>
    <s v="2015_04_CLE@SD"/>
    <n v="-7"/>
    <n v="-7"/>
    <n v="30"/>
    <n v="27"/>
    <x v="3"/>
    <x v="3"/>
    <s v="rs"/>
    <s v="CLE"/>
    <s v="SD"/>
    <n v="0"/>
    <x v="1"/>
    <n v="-3.5"/>
    <n v="3.5"/>
    <m/>
    <m/>
    <s v="CLE"/>
    <n v="6"/>
    <n v="1"/>
    <s v="CLE"/>
    <n v="0"/>
  </r>
  <r>
    <n v="1752"/>
    <n v="860"/>
    <s v="2015_04_GBY@SFO"/>
    <n v="9.5"/>
    <n v="7.5"/>
    <n v="3"/>
    <n v="17"/>
    <x v="3"/>
    <x v="3"/>
    <s v="rs"/>
    <s v="GBY"/>
    <s v="GBY"/>
    <n v="2"/>
    <x v="0"/>
    <n v="7"/>
    <n v="2.5"/>
    <m/>
    <m/>
    <s v="SFO"/>
    <n v="13"/>
    <n v="0"/>
    <s v="GBY"/>
    <n v="1"/>
  </r>
  <r>
    <n v="1753"/>
    <n v="860"/>
    <s v="2015_04_GBY@SFO"/>
    <n v="9.5"/>
    <n v="7.5"/>
    <n v="3"/>
    <n v="17"/>
    <x v="3"/>
    <x v="3"/>
    <s v="rs"/>
    <s v="GBY"/>
    <s v="GBY"/>
    <n v="2"/>
    <x v="1"/>
    <n v="6"/>
    <n v="3.5"/>
    <m/>
    <m/>
    <s v="SFO"/>
    <n v="7"/>
    <n v="0"/>
    <s v="GBY"/>
    <n v="1"/>
  </r>
  <r>
    <n v="1754"/>
    <n v="861"/>
    <s v="2015_04_STL@ARI"/>
    <n v="-6"/>
    <n v="-7"/>
    <n v="22"/>
    <n v="24"/>
    <x v="3"/>
    <x v="3"/>
    <s v="rs"/>
    <s v="STL"/>
    <s v="STL"/>
    <n v="1"/>
    <x v="0"/>
    <n v="-7"/>
    <n v="1"/>
    <m/>
    <m/>
    <s v="ARI"/>
    <n v="8"/>
    <n v="0"/>
    <s v="ARI"/>
    <n v="0"/>
  </r>
  <r>
    <n v="1755"/>
    <n v="861"/>
    <s v="2015_04_STL@ARI"/>
    <n v="-6"/>
    <n v="-7"/>
    <n v="22"/>
    <n v="24"/>
    <x v="3"/>
    <x v="3"/>
    <s v="rs"/>
    <s v="STL"/>
    <s v="STL"/>
    <n v="1"/>
    <x v="1"/>
    <n v="-7"/>
    <n v="1"/>
    <m/>
    <m/>
    <s v="STL"/>
    <n v="3"/>
    <n v="1"/>
    <s v="ARI"/>
    <n v="0"/>
  </r>
  <r>
    <n v="1756"/>
    <n v="862"/>
    <s v="2015_04_MIN@DEN"/>
    <n v="-4.5"/>
    <n v="-7"/>
    <n v="23"/>
    <n v="20"/>
    <x v="3"/>
    <x v="3"/>
    <s v="rs"/>
    <s v="MIN"/>
    <s v="DEN"/>
    <n v="2.5"/>
    <x v="0"/>
    <n v="-4.5"/>
    <n v="0"/>
    <m/>
    <m/>
    <s v="MIN"/>
    <n v="12"/>
    <n v="1"/>
    <s v="DEN"/>
    <n v="1"/>
  </r>
  <r>
    <n v="1757"/>
    <n v="862"/>
    <s v="2015_04_MIN@DEN"/>
    <n v="-4.5"/>
    <n v="-7"/>
    <n v="23"/>
    <n v="20"/>
    <x v="3"/>
    <x v="3"/>
    <s v="rs"/>
    <s v="MIN"/>
    <s v="DEN"/>
    <n v="2.5"/>
    <x v="1"/>
    <n v="-4.5"/>
    <n v="0"/>
    <m/>
    <m/>
    <s v="MIN"/>
    <n v="8"/>
    <n v="1"/>
    <s v="MIN"/>
    <n v="0"/>
  </r>
  <r>
    <n v="1758"/>
    <n v="863"/>
    <s v="2015_04_DAL@NOR"/>
    <n v="-7"/>
    <n v="-3"/>
    <n v="26"/>
    <n v="20"/>
    <x v="3"/>
    <x v="3"/>
    <s v="rs"/>
    <s v="NOR"/>
    <s v="NOR"/>
    <n v="-4"/>
    <x v="0"/>
    <n v="1"/>
    <n v="8"/>
    <m/>
    <m/>
    <s v="DAL"/>
    <n v="15"/>
    <n v="0"/>
    <s v="DAL"/>
    <n v="0"/>
  </r>
  <r>
    <n v="1759"/>
    <n v="863"/>
    <s v="2015_04_DAL@NOR"/>
    <n v="-7"/>
    <n v="-3"/>
    <n v="26"/>
    <n v="20"/>
    <x v="3"/>
    <x v="3"/>
    <s v="rs"/>
    <s v="NOR"/>
    <s v="NOR"/>
    <n v="-4"/>
    <x v="1"/>
    <n v="2"/>
    <n v="9"/>
    <m/>
    <m/>
    <s v="NOR"/>
    <n v="15"/>
    <n v="1"/>
    <s v="NOR"/>
    <n v="1"/>
  </r>
  <r>
    <n v="1760"/>
    <n v="864"/>
    <s v="2015_04_DET@SEA"/>
    <n v="-9.5"/>
    <n v="-9.5"/>
    <n v="13"/>
    <n v="10"/>
    <x v="3"/>
    <x v="3"/>
    <s v="rs"/>
    <s v="DET"/>
    <s v="SEA"/>
    <n v="0"/>
    <x v="0"/>
    <n v="-9"/>
    <n v="0.5"/>
    <m/>
    <m/>
    <s v="DET"/>
    <n v="14"/>
    <n v="1"/>
    <s v="SEA"/>
    <n v="1"/>
  </r>
  <r>
    <n v="1761"/>
    <n v="864"/>
    <s v="2015_04_DET@SEA"/>
    <n v="-9.5"/>
    <n v="-9.5"/>
    <n v="13"/>
    <n v="10"/>
    <x v="3"/>
    <x v="3"/>
    <s v="rs"/>
    <s v="DET"/>
    <s v="SEA"/>
    <n v="0"/>
    <x v="1"/>
    <n v="-9"/>
    <n v="0.5"/>
    <m/>
    <m/>
    <s v="SEA"/>
    <n v="1"/>
    <n v="0"/>
    <s v="SEA"/>
    <n v="1"/>
  </r>
  <r>
    <n v="1762"/>
    <n v="865"/>
    <s v="2015_05_IND@HOU"/>
    <n v="0"/>
    <n v="1"/>
    <n v="20"/>
    <n v="27"/>
    <x v="3"/>
    <x v="4"/>
    <s v="rs"/>
    <s v="IND"/>
    <s v="IND"/>
    <n v="-1"/>
    <x v="0"/>
    <n v="3"/>
    <n v="3"/>
    <m/>
    <m/>
    <s v="IND"/>
    <n v="8"/>
    <n v="1"/>
    <s v="IND"/>
    <n v="1"/>
  </r>
  <r>
    <n v="1763"/>
    <n v="865"/>
    <s v="2015_05_IND@HOU"/>
    <n v="0"/>
    <n v="1"/>
    <n v="20"/>
    <n v="27"/>
    <x v="3"/>
    <x v="4"/>
    <s v="rs"/>
    <s v="IND"/>
    <s v="IND"/>
    <n v="-1"/>
    <x v="1"/>
    <n v="3"/>
    <n v="3"/>
    <m/>
    <m/>
    <s v="IND"/>
    <n v="6"/>
    <n v="1"/>
    <s v="IND"/>
    <n v="1"/>
  </r>
  <r>
    <n v="1764"/>
    <n v="866"/>
    <s v="2015_05_CHI@KCY"/>
    <n v="-10"/>
    <n v="-9.5"/>
    <n v="17"/>
    <n v="18"/>
    <x v="3"/>
    <x v="4"/>
    <s v="rs"/>
    <s v="CHI"/>
    <s v="CHI"/>
    <n v="-0.5"/>
    <x v="0"/>
    <n v="-5.5"/>
    <n v="4.5"/>
    <m/>
    <m/>
    <s v="CHI"/>
    <n v="2"/>
    <n v="1"/>
    <s v="KCY"/>
    <n v="0"/>
  </r>
  <r>
    <n v="1765"/>
    <n v="866"/>
    <s v="2015_05_CHI@KCY"/>
    <n v="-10"/>
    <n v="-9.5"/>
    <n v="17"/>
    <n v="18"/>
    <x v="3"/>
    <x v="4"/>
    <s v="rs"/>
    <s v="CHI"/>
    <s v="CHI"/>
    <n v="-0.5"/>
    <x v="1"/>
    <n v="-5.5"/>
    <n v="4.5"/>
    <m/>
    <m/>
    <s v="KCY"/>
    <n v="9"/>
    <n v="0"/>
    <s v="KCY"/>
    <n v="0"/>
  </r>
  <r>
    <n v="1766"/>
    <n v="867"/>
    <s v="2015_05_SEA@CIN"/>
    <n v="-1"/>
    <n v="-3"/>
    <n v="27"/>
    <n v="24"/>
    <x v="3"/>
    <x v="4"/>
    <s v="rs"/>
    <s v="na"/>
    <s v="CIN"/>
    <n v="2"/>
    <x v="0"/>
    <n v="-3"/>
    <n v="2"/>
    <m/>
    <m/>
    <s v="CIN"/>
    <n v="10"/>
    <n v="0"/>
    <s v="CIN"/>
    <n v="1"/>
  </r>
  <r>
    <n v="1767"/>
    <n v="867"/>
    <s v="2015_05_SEA@CIN"/>
    <n v="-1"/>
    <n v="-3"/>
    <n v="27"/>
    <n v="24"/>
    <x v="3"/>
    <x v="4"/>
    <s v="rs"/>
    <s v="na"/>
    <s v="CIN"/>
    <n v="2"/>
    <x v="1"/>
    <n v="-3"/>
    <n v="2"/>
    <m/>
    <m/>
    <s v="CIN"/>
    <n v="7"/>
    <n v="0"/>
    <s v="CIN"/>
    <n v="1"/>
  </r>
  <r>
    <n v="1768"/>
    <n v="868"/>
    <s v="2015_05_WAS@ATL"/>
    <n v="-8"/>
    <n v="-7"/>
    <n v="25"/>
    <n v="19"/>
    <x v="3"/>
    <x v="4"/>
    <s v="rs"/>
    <s v="WAS"/>
    <s v="ATL"/>
    <n v="-1"/>
    <x v="0"/>
    <n v="-7.5"/>
    <n v="0.5"/>
    <m/>
    <m/>
    <s v="WAS"/>
    <n v="11"/>
    <n v="1"/>
    <s v="ATL"/>
    <n v="1"/>
  </r>
  <r>
    <n v="1769"/>
    <n v="868"/>
    <s v="2015_05_WAS@ATL"/>
    <n v="-8"/>
    <n v="-7"/>
    <n v="25"/>
    <n v="19"/>
    <x v="3"/>
    <x v="4"/>
    <s v="rs"/>
    <s v="WAS"/>
    <s v="ATL"/>
    <n v="-1"/>
    <x v="1"/>
    <n v="-7"/>
    <n v="1"/>
    <m/>
    <m/>
    <s v="WAS"/>
    <n v="10"/>
    <n v="1"/>
    <s v="ATL"/>
    <n v="1"/>
  </r>
  <r>
    <n v="1770"/>
    <n v="869"/>
    <s v="2015_05_JAX@TBY"/>
    <n v="-3"/>
    <n v="-1"/>
    <n v="38"/>
    <n v="31"/>
    <x v="3"/>
    <x v="4"/>
    <s v="rs"/>
    <s v="TBY"/>
    <s v="TBY"/>
    <n v="-2"/>
    <x v="0"/>
    <n v="-2.5"/>
    <n v="0.5"/>
    <m/>
    <m/>
    <s v="JAX"/>
    <n v="6"/>
    <n v="0"/>
    <s v="JAX"/>
    <n v="0"/>
  </r>
  <r>
    <n v="1771"/>
    <n v="869"/>
    <s v="2015_05_JAX@TBY"/>
    <n v="-3"/>
    <n v="-1"/>
    <n v="38"/>
    <n v="31"/>
    <x v="3"/>
    <x v="4"/>
    <s v="rs"/>
    <s v="TBY"/>
    <s v="TBY"/>
    <n v="-2"/>
    <x v="1"/>
    <n v="-3"/>
    <n v="0"/>
    <m/>
    <m/>
    <s v="JAX"/>
    <n v="2"/>
    <n v="0"/>
    <s v="JAX"/>
    <n v="0"/>
  </r>
  <r>
    <n v="1772"/>
    <n v="870"/>
    <s v="2015_05_NOR@PHI"/>
    <n v="-4"/>
    <n v="-6.5"/>
    <n v="39"/>
    <n v="17"/>
    <x v="3"/>
    <x v="4"/>
    <s v="rs"/>
    <s v="PHI"/>
    <s v="PHI"/>
    <n v="2.5"/>
    <x v="0"/>
    <n v="-4.5"/>
    <n v="0.5"/>
    <m/>
    <m/>
    <s v="PHI"/>
    <n v="4"/>
    <n v="1"/>
    <s v="PHI"/>
    <n v="1"/>
  </r>
  <r>
    <n v="1773"/>
    <n v="870"/>
    <s v="2015_05_NOR@PHI"/>
    <n v="-4"/>
    <n v="-6.5"/>
    <n v="39"/>
    <n v="17"/>
    <x v="3"/>
    <x v="4"/>
    <s v="rs"/>
    <s v="PHI"/>
    <s v="PHI"/>
    <n v="2.5"/>
    <x v="1"/>
    <n v="-5.5"/>
    <n v="1.5"/>
    <m/>
    <m/>
    <s v="PHI"/>
    <n v="13"/>
    <n v="1"/>
    <s v="PHI"/>
    <n v="1"/>
  </r>
  <r>
    <n v="1774"/>
    <n v="871"/>
    <s v="2015_05_CLE@BAL"/>
    <n v="-7"/>
    <n v="-6.5"/>
    <n v="30"/>
    <n v="33"/>
    <x v="3"/>
    <x v="4"/>
    <s v="rs"/>
    <s v="CLE"/>
    <s v="CLE"/>
    <n v="-0.5"/>
    <x v="0"/>
    <n v="-6"/>
    <n v="1"/>
    <m/>
    <m/>
    <s v="CLE"/>
    <n v="7"/>
    <n v="1"/>
    <s v="BAL"/>
    <n v="0"/>
  </r>
  <r>
    <n v="1775"/>
    <n v="871"/>
    <s v="2015_05_CLE@BAL"/>
    <n v="-7"/>
    <n v="-6.5"/>
    <n v="30"/>
    <n v="33"/>
    <x v="3"/>
    <x v="4"/>
    <s v="rs"/>
    <s v="CLE"/>
    <s v="CLE"/>
    <n v="-0.5"/>
    <x v="1"/>
    <n v="-4.5"/>
    <n v="2.5"/>
    <m/>
    <m/>
    <s v="CLE"/>
    <n v="3"/>
    <n v="1"/>
    <s v="BAL"/>
    <n v="0"/>
  </r>
  <r>
    <n v="1776"/>
    <n v="872"/>
    <s v="2015_05_STL@GBY"/>
    <n v="-9.5"/>
    <n v="-9"/>
    <n v="24"/>
    <n v="10"/>
    <x v="3"/>
    <x v="4"/>
    <s v="rs"/>
    <s v="GBY"/>
    <s v="GBY"/>
    <n v="-0.5"/>
    <x v="0"/>
    <n v="-7.5"/>
    <n v="2"/>
    <m/>
    <m/>
    <s v="STL"/>
    <n v="9"/>
    <n v="0"/>
    <s v="GBY"/>
    <n v="1"/>
  </r>
  <r>
    <n v="1777"/>
    <n v="872"/>
    <s v="2015_05_STL@GBY"/>
    <n v="-9.5"/>
    <n v="-9"/>
    <n v="24"/>
    <n v="10"/>
    <x v="3"/>
    <x v="4"/>
    <s v="rs"/>
    <s v="GBY"/>
    <s v="GBY"/>
    <n v="-0.5"/>
    <x v="1"/>
    <n v="-7.5"/>
    <n v="2"/>
    <m/>
    <m/>
    <s v="STL"/>
    <n v="12"/>
    <n v="0"/>
    <s v="STL"/>
    <n v="0"/>
  </r>
  <r>
    <n v="1778"/>
    <n v="873"/>
    <s v="2015_05_BUF@TEN"/>
    <n v="3"/>
    <n v="0"/>
    <n v="13"/>
    <n v="14"/>
    <x v="3"/>
    <x v="4"/>
    <s v="rs"/>
    <s v="BUF"/>
    <s v="BUF"/>
    <n v="3"/>
    <x v="0"/>
    <n v="2.5"/>
    <n v="0.5"/>
    <m/>
    <m/>
    <s v="TEN"/>
    <n v="14"/>
    <n v="0"/>
    <s v="TEN"/>
    <n v="0"/>
  </r>
  <r>
    <n v="1779"/>
    <n v="873"/>
    <s v="2015_05_BUF@TEN"/>
    <n v="3"/>
    <n v="0"/>
    <n v="13"/>
    <n v="14"/>
    <x v="3"/>
    <x v="4"/>
    <s v="rs"/>
    <s v="BUF"/>
    <s v="BUF"/>
    <n v="3"/>
    <x v="1"/>
    <n v="-3"/>
    <n v="6"/>
    <m/>
    <m/>
    <s v="BUF"/>
    <n v="4"/>
    <n v="1"/>
    <s v="BUF"/>
    <n v="1"/>
  </r>
  <r>
    <n v="1780"/>
    <n v="874"/>
    <s v="2015_05_ARI@DET"/>
    <n v="3"/>
    <n v="4.5"/>
    <n v="17"/>
    <n v="42"/>
    <x v="3"/>
    <x v="4"/>
    <s v="rs"/>
    <s v="ARI"/>
    <s v="ARI"/>
    <n v="-1.5"/>
    <x v="0"/>
    <n v="4"/>
    <n v="1"/>
    <m/>
    <m/>
    <s v="ARI"/>
    <n v="5"/>
    <n v="1"/>
    <s v="ARI"/>
    <n v="1"/>
  </r>
  <r>
    <n v="1781"/>
    <n v="874"/>
    <s v="2015_05_ARI@DET"/>
    <n v="3"/>
    <n v="4.5"/>
    <n v="17"/>
    <n v="42"/>
    <x v="3"/>
    <x v="4"/>
    <s v="rs"/>
    <s v="ARI"/>
    <s v="ARI"/>
    <n v="-1.5"/>
    <x v="1"/>
    <n v="2"/>
    <n v="1"/>
    <m/>
    <m/>
    <s v="ARI"/>
    <n v="8"/>
    <n v="1"/>
    <s v="ARI"/>
    <n v="1"/>
  </r>
  <r>
    <n v="1782"/>
    <n v="875"/>
    <s v="2015_05_DEN@OAK"/>
    <n v="6"/>
    <n v="5.5"/>
    <n v="10"/>
    <n v="16"/>
    <x v="3"/>
    <x v="4"/>
    <s v="rs"/>
    <s v="DEN"/>
    <s v="DEN"/>
    <n v="0.5"/>
    <x v="0"/>
    <n v="4.5"/>
    <n v="1.5"/>
    <m/>
    <m/>
    <s v="OAK"/>
    <n v="13"/>
    <n v="0"/>
    <s v="OAK"/>
    <n v="0"/>
  </r>
  <r>
    <n v="1783"/>
    <n v="875"/>
    <s v="2015_05_DEN@OAK"/>
    <n v="6"/>
    <n v="5.5"/>
    <n v="10"/>
    <n v="16"/>
    <x v="3"/>
    <x v="4"/>
    <s v="rs"/>
    <s v="DEN"/>
    <s v="DEN"/>
    <n v="0.5"/>
    <x v="1"/>
    <n v="6"/>
    <n v="0"/>
    <m/>
    <m/>
    <s v="DEN"/>
    <n v="5"/>
    <n v="1"/>
    <s v="DEN"/>
    <n v="1"/>
  </r>
  <r>
    <n v="1784"/>
    <n v="876"/>
    <s v="2015_05_NWE@DAL"/>
    <n v="7.5"/>
    <n v="-9"/>
    <n v="6"/>
    <n v="30"/>
    <x v="3"/>
    <x v="4"/>
    <s v="rs"/>
    <s v="NWE"/>
    <s v="NWE"/>
    <n v="16.5"/>
    <x v="0"/>
    <n v="6.5"/>
    <n v="1"/>
    <m/>
    <m/>
    <s v="NWE"/>
    <n v="1"/>
    <n v="1"/>
    <s v="NWE"/>
    <n v="1"/>
  </r>
  <r>
    <n v="1785"/>
    <n v="876"/>
    <s v="2015_05_NWE@DAL"/>
    <n v="7.5"/>
    <n v="-9"/>
    <n v="6"/>
    <n v="30"/>
    <x v="3"/>
    <x v="4"/>
    <s v="rs"/>
    <s v="NWE"/>
    <s v="NWE"/>
    <n v="16.5"/>
    <x v="1"/>
    <n v="6"/>
    <n v="1.5"/>
    <m/>
    <m/>
    <s v="NWE"/>
    <n v="1"/>
    <n v="1"/>
    <s v="NWE"/>
    <n v="1"/>
  </r>
  <r>
    <n v="1786"/>
    <n v="877"/>
    <s v="2015_05_SFO@NYG"/>
    <n v="-7"/>
    <n v="-7.5"/>
    <n v="30"/>
    <n v="27"/>
    <x v="3"/>
    <x v="4"/>
    <s v="rs"/>
    <s v="SFO"/>
    <s v="NYG"/>
    <n v="0.5"/>
    <x v="0"/>
    <n v="-7.5"/>
    <n v="0.5"/>
    <m/>
    <m/>
    <s v="NYG"/>
    <n v="3"/>
    <n v="0"/>
    <s v="NYG"/>
    <n v="1"/>
  </r>
  <r>
    <n v="1787"/>
    <n v="877"/>
    <s v="2015_05_SFO@NYG"/>
    <n v="-7"/>
    <n v="-7.5"/>
    <n v="30"/>
    <n v="27"/>
    <x v="3"/>
    <x v="4"/>
    <s v="rs"/>
    <s v="SFO"/>
    <s v="NYG"/>
    <n v="0.5"/>
    <x v="1"/>
    <n v="-5.5"/>
    <n v="1.5"/>
    <m/>
    <m/>
    <s v="NYG"/>
    <n v="11"/>
    <n v="0"/>
    <s v="NYG"/>
    <n v="1"/>
  </r>
  <r>
    <n v="1788"/>
    <n v="878"/>
    <s v="2015_05_PIT@SD"/>
    <n v="-3"/>
    <n v="-3.5"/>
    <n v="20"/>
    <n v="24"/>
    <x v="3"/>
    <x v="4"/>
    <s v="rs"/>
    <s v="PIT"/>
    <s v="PIT"/>
    <n v="0.5"/>
    <x v="0"/>
    <n v="-3.5"/>
    <n v="0.5"/>
    <m/>
    <m/>
    <s v="PIT"/>
    <n v="12"/>
    <n v="1"/>
    <s v="PIT"/>
    <n v="1"/>
  </r>
  <r>
    <n v="1789"/>
    <n v="878"/>
    <s v="2015_05_PIT@SD"/>
    <n v="-3"/>
    <n v="-3.5"/>
    <n v="20"/>
    <n v="24"/>
    <x v="3"/>
    <x v="4"/>
    <s v="rs"/>
    <s v="PIT"/>
    <s v="PIT"/>
    <n v="0.5"/>
    <x v="1"/>
    <n v="-3"/>
    <n v="0"/>
    <m/>
    <m/>
    <s v="SD"/>
    <n v="14"/>
    <n v="0"/>
    <s v="SD"/>
    <n v="0"/>
  </r>
  <r>
    <n v="1790"/>
    <n v="879"/>
    <s v="2015_06_ATL@NOR"/>
    <n v="3.5"/>
    <n v="3"/>
    <n v="31"/>
    <n v="21"/>
    <x v="3"/>
    <x v="5"/>
    <s v="rs"/>
    <s v="NOR"/>
    <s v="NOR"/>
    <n v="0.5"/>
    <x v="0"/>
    <n v="5"/>
    <n v="1.5"/>
    <m/>
    <m/>
    <s v="ATL"/>
    <n v="6"/>
    <n v="0"/>
    <s v="ATL"/>
    <n v="0"/>
  </r>
  <r>
    <n v="1791"/>
    <n v="879"/>
    <s v="2015_06_ATL@NOR"/>
    <n v="3.5"/>
    <n v="3"/>
    <n v="31"/>
    <n v="21"/>
    <x v="3"/>
    <x v="5"/>
    <s v="rs"/>
    <s v="NOR"/>
    <s v="NOR"/>
    <n v="0.5"/>
    <x v="1"/>
    <n v="6"/>
    <n v="2.5"/>
    <m/>
    <m/>
    <s v="NOR"/>
    <n v="14"/>
    <n v="1"/>
    <s v="NOR"/>
    <n v="1"/>
  </r>
  <r>
    <n v="1792"/>
    <n v="880"/>
    <s v="2015_06_WAS@NYJ"/>
    <n v="-5.5"/>
    <n v="-6.5"/>
    <n v="34"/>
    <n v="20"/>
    <x v="3"/>
    <x v="5"/>
    <s v="rs"/>
    <s v="NYJ"/>
    <s v="NYJ"/>
    <n v="1"/>
    <x v="0"/>
    <n v="-4"/>
    <n v="1.5"/>
    <m/>
    <m/>
    <s v="WAS"/>
    <n v="4"/>
    <n v="0"/>
    <s v="NYJ"/>
    <n v="1"/>
  </r>
  <r>
    <n v="1793"/>
    <n v="880"/>
    <s v="2015_06_WAS@NYJ"/>
    <n v="-5.5"/>
    <n v="-6.5"/>
    <n v="34"/>
    <n v="20"/>
    <x v="3"/>
    <x v="5"/>
    <s v="rs"/>
    <s v="NYJ"/>
    <s v="NYJ"/>
    <n v="1"/>
    <x v="1"/>
    <n v="-3"/>
    <n v="2.5"/>
    <m/>
    <m/>
    <s v="WAS"/>
    <n v="12"/>
    <n v="0"/>
    <s v="NYJ"/>
    <n v="1"/>
  </r>
  <r>
    <n v="1794"/>
    <n v="881"/>
    <s v="2015_06_ARI@PIT"/>
    <n v="3.5"/>
    <n v="4"/>
    <n v="25"/>
    <n v="13"/>
    <x v="3"/>
    <x v="5"/>
    <s v="rs"/>
    <s v="PIT"/>
    <s v="PIT"/>
    <n v="-0.5"/>
    <x v="0"/>
    <n v="3"/>
    <n v="0.5"/>
    <m/>
    <m/>
    <s v="ARI"/>
    <n v="1"/>
    <n v="0"/>
    <s v="ARI"/>
    <n v="0"/>
  </r>
  <r>
    <n v="1795"/>
    <n v="881"/>
    <s v="2015_06_ARI@PIT"/>
    <n v="3.5"/>
    <n v="4"/>
    <n v="25"/>
    <n v="13"/>
    <x v="3"/>
    <x v="5"/>
    <s v="rs"/>
    <s v="PIT"/>
    <s v="PIT"/>
    <n v="-0.5"/>
    <x v="1"/>
    <n v="3"/>
    <n v="0.5"/>
    <m/>
    <m/>
    <s v="ARI"/>
    <n v="1"/>
    <n v="0"/>
    <s v="ARI"/>
    <n v="0"/>
  </r>
  <r>
    <n v="1796"/>
    <n v="882"/>
    <s v="2015_06_KCY@MIN"/>
    <n v="-3.5"/>
    <n v="-3.5"/>
    <n v="16"/>
    <n v="10"/>
    <x v="3"/>
    <x v="5"/>
    <s v="rs"/>
    <s v="MIN"/>
    <s v="MIN"/>
    <n v="0"/>
    <x v="0"/>
    <n v="-4.5"/>
    <n v="1"/>
    <m/>
    <m/>
    <s v="MIN"/>
    <n v="7"/>
    <n v="1"/>
    <s v="MIN"/>
    <n v="1"/>
  </r>
  <r>
    <n v="1797"/>
    <n v="882"/>
    <s v="2015_06_KCY@MIN"/>
    <n v="-3.5"/>
    <n v="-3.5"/>
    <n v="16"/>
    <n v="10"/>
    <x v="3"/>
    <x v="5"/>
    <s v="rs"/>
    <s v="MIN"/>
    <s v="MIN"/>
    <n v="0"/>
    <x v="1"/>
    <n v="-6"/>
    <n v="2.5"/>
    <m/>
    <m/>
    <s v="MIN"/>
    <n v="2"/>
    <n v="1"/>
    <s v="MIN"/>
    <n v="1"/>
  </r>
  <r>
    <n v="1798"/>
    <n v="883"/>
    <s v="2015_06_CIN@BUF"/>
    <n v="0"/>
    <n v="3"/>
    <n v="21"/>
    <n v="34"/>
    <x v="3"/>
    <x v="5"/>
    <s v="rs"/>
    <s v="CIN"/>
    <s v="CIN"/>
    <n v="-3"/>
    <x v="0"/>
    <n v="1"/>
    <n v="1"/>
    <m/>
    <m/>
    <s v="CIN"/>
    <n v="3"/>
    <n v="1"/>
    <s v="CIN"/>
    <n v="1"/>
  </r>
  <r>
    <n v="1799"/>
    <n v="883"/>
    <s v="2015_06_CIN@BUF"/>
    <n v="0"/>
    <n v="3"/>
    <n v="21"/>
    <n v="34"/>
    <x v="3"/>
    <x v="5"/>
    <s v="rs"/>
    <s v="CIN"/>
    <s v="CIN"/>
    <n v="-3"/>
    <x v="1"/>
    <n v="3"/>
    <n v="3"/>
    <m/>
    <m/>
    <s v="CIN"/>
    <n v="3"/>
    <n v="1"/>
    <s v="CIN"/>
    <n v="1"/>
  </r>
  <r>
    <n v="1800"/>
    <n v="884"/>
    <s v="2015_06_CHI@DET"/>
    <n v="-3.5"/>
    <n v="-3.5"/>
    <n v="37"/>
    <n v="34"/>
    <x v="3"/>
    <x v="5"/>
    <s v="rs"/>
    <s v="CHI"/>
    <s v="DET"/>
    <n v="0"/>
    <x v="0"/>
    <n v="-3"/>
    <n v="0.5"/>
    <m/>
    <m/>
    <s v="CHI"/>
    <n v="10"/>
    <n v="1"/>
    <s v="CHI"/>
    <n v="0"/>
  </r>
  <r>
    <n v="1801"/>
    <n v="884"/>
    <s v="2015_06_CHI@DET"/>
    <n v="-3.5"/>
    <n v="-3.5"/>
    <n v="37"/>
    <n v="34"/>
    <x v="3"/>
    <x v="5"/>
    <s v="rs"/>
    <s v="CHI"/>
    <s v="DET"/>
    <n v="0"/>
    <x v="1"/>
    <n v="-2.5"/>
    <n v="1"/>
    <m/>
    <m/>
    <s v="DET"/>
    <n v="8"/>
    <n v="0"/>
    <s v="DET"/>
    <n v="1"/>
  </r>
  <r>
    <n v="1802"/>
    <n v="885"/>
    <s v="2015_06_DEN@CLE"/>
    <n v="4.5"/>
    <n v="3.5"/>
    <n v="23"/>
    <n v="26"/>
    <x v="3"/>
    <x v="5"/>
    <s v="rs"/>
    <s v="CLE"/>
    <s v="DEN"/>
    <n v="1"/>
    <x v="0"/>
    <n v="4"/>
    <n v="0.5"/>
    <m/>
    <m/>
    <s v="CLE"/>
    <n v="9"/>
    <n v="1"/>
    <s v="CLE"/>
    <n v="0"/>
  </r>
  <r>
    <n v="1803"/>
    <n v="885"/>
    <s v="2015_06_DEN@CLE"/>
    <n v="4.5"/>
    <n v="3.5"/>
    <n v="23"/>
    <n v="26"/>
    <x v="3"/>
    <x v="5"/>
    <s v="rs"/>
    <s v="CLE"/>
    <s v="DEN"/>
    <n v="1"/>
    <x v="1"/>
    <n v="3.5"/>
    <n v="1"/>
    <m/>
    <m/>
    <s v="DEN"/>
    <n v="9"/>
    <n v="0"/>
    <s v="DEN"/>
    <n v="1"/>
  </r>
  <r>
    <n v="1804"/>
    <n v="886"/>
    <s v="2015_06_HOU@JAX"/>
    <n v="0"/>
    <n v="-2"/>
    <n v="20"/>
    <n v="31"/>
    <x v="3"/>
    <x v="5"/>
    <s v="rs"/>
    <s v="HOU"/>
    <s v="HOU"/>
    <n v="2"/>
    <x v="0"/>
    <n v="-3"/>
    <n v="3"/>
    <m/>
    <m/>
    <s v="JAX"/>
    <n v="11"/>
    <n v="0"/>
    <s v="JAX"/>
    <n v="0"/>
  </r>
  <r>
    <n v="1805"/>
    <n v="886"/>
    <s v="2015_06_HOU@JAX"/>
    <n v="0"/>
    <n v="-2"/>
    <n v="20"/>
    <n v="31"/>
    <x v="3"/>
    <x v="5"/>
    <s v="rs"/>
    <s v="HOU"/>
    <s v="HOU"/>
    <n v="2"/>
    <x v="1"/>
    <n v="-1"/>
    <n v="1"/>
    <m/>
    <m/>
    <s v="JAX"/>
    <n v="6"/>
    <n v="0"/>
    <s v="JAX"/>
    <n v="0"/>
  </r>
  <r>
    <n v="1806"/>
    <n v="887"/>
    <s v="2015_06_MIA@TEN"/>
    <n v="-2.5"/>
    <n v="-1.5"/>
    <n v="10"/>
    <n v="38"/>
    <x v="3"/>
    <x v="5"/>
    <s v="rs"/>
    <s v="MIA"/>
    <s v="MIA"/>
    <n v="-1"/>
    <x v="0"/>
    <n v="-3.5"/>
    <n v="1"/>
    <m/>
    <m/>
    <s v="MIA"/>
    <n v="5"/>
    <n v="1"/>
    <s v="MIA"/>
    <n v="1"/>
  </r>
  <r>
    <n v="1807"/>
    <n v="887"/>
    <s v="2015_06_MIA@TEN"/>
    <n v="-2.5"/>
    <n v="-1.5"/>
    <n v="10"/>
    <n v="38"/>
    <x v="3"/>
    <x v="5"/>
    <s v="rs"/>
    <s v="MIA"/>
    <s v="MIA"/>
    <n v="-1"/>
    <x v="1"/>
    <n v="-3"/>
    <n v="0.5"/>
    <m/>
    <m/>
    <s v="MIA"/>
    <n v="11"/>
    <n v="1"/>
    <s v="MIA"/>
    <n v="1"/>
  </r>
  <r>
    <n v="1808"/>
    <n v="888"/>
    <s v="2015_06_CAR@SEA"/>
    <n v="-5.5"/>
    <n v="-7"/>
    <n v="23"/>
    <n v="27"/>
    <x v="3"/>
    <x v="5"/>
    <s v="rs"/>
    <s v="CAR"/>
    <s v="CAR"/>
    <n v="1.5"/>
    <x v="0"/>
    <n v="-5"/>
    <n v="0.5"/>
    <m/>
    <m/>
    <s v="CAR"/>
    <n v="8"/>
    <n v="1"/>
    <s v="SEA"/>
    <n v="0"/>
  </r>
  <r>
    <n v="1809"/>
    <n v="888"/>
    <s v="2015_06_CAR@SEA"/>
    <n v="-5.5"/>
    <n v="-7"/>
    <n v="23"/>
    <n v="27"/>
    <x v="3"/>
    <x v="5"/>
    <s v="rs"/>
    <s v="CAR"/>
    <s v="CAR"/>
    <n v="1.5"/>
    <x v="1"/>
    <n v="-5.5"/>
    <n v="0"/>
    <m/>
    <m/>
    <s v="SEA"/>
    <n v="10"/>
    <n v="0"/>
    <s v="SEA"/>
    <n v="0"/>
  </r>
  <r>
    <n v="1810"/>
    <n v="889"/>
    <s v="2015_06_SD@GBY"/>
    <n v="-9.5"/>
    <n v="-10.5"/>
    <n v="27"/>
    <n v="20"/>
    <x v="3"/>
    <x v="5"/>
    <s v="rs"/>
    <s v="SD"/>
    <s v="GBY"/>
    <n v="1"/>
    <x v="0"/>
    <n v="-7"/>
    <n v="2.5"/>
    <m/>
    <m/>
    <s v="GBY"/>
    <n v="14"/>
    <n v="0"/>
    <s v="GBY"/>
    <n v="1"/>
  </r>
  <r>
    <n v="1811"/>
    <n v="889"/>
    <s v="2015_06_SD@GBY"/>
    <n v="-9.5"/>
    <n v="-10.5"/>
    <n v="27"/>
    <n v="20"/>
    <x v="3"/>
    <x v="5"/>
    <s v="rs"/>
    <s v="SD"/>
    <s v="GBY"/>
    <n v="1"/>
    <x v="1"/>
    <n v="-8"/>
    <n v="1.5"/>
    <m/>
    <m/>
    <s v="SD"/>
    <n v="13"/>
    <n v="1"/>
    <s v="SD"/>
    <n v="0"/>
  </r>
  <r>
    <n v="1812"/>
    <n v="890"/>
    <s v="2015_06_BAL@SFO"/>
    <n v="3"/>
    <n v="2"/>
    <n v="25"/>
    <n v="20"/>
    <x v="3"/>
    <x v="5"/>
    <s v="rs"/>
    <s v="SFO"/>
    <s v="SFO"/>
    <n v="1"/>
    <x v="0"/>
    <n v="2"/>
    <n v="1"/>
    <m/>
    <m/>
    <s v="SFO"/>
    <n v="12"/>
    <n v="1"/>
    <s v="SFO"/>
    <n v="1"/>
  </r>
  <r>
    <n v="1813"/>
    <n v="890"/>
    <s v="2015_06_BAL@SFO"/>
    <n v="3"/>
    <n v="2"/>
    <n v="25"/>
    <n v="20"/>
    <x v="3"/>
    <x v="5"/>
    <s v="rs"/>
    <s v="SFO"/>
    <s v="SFO"/>
    <n v="1"/>
    <x v="1"/>
    <n v="-1"/>
    <n v="4"/>
    <m/>
    <m/>
    <s v="SFO"/>
    <n v="5"/>
    <n v="1"/>
    <s v="SFO"/>
    <n v="1"/>
  </r>
  <r>
    <n v="1814"/>
    <n v="891"/>
    <s v="2015_06_NWE@IND"/>
    <n v="6.5"/>
    <n v="9.5"/>
    <n v="27"/>
    <n v="34"/>
    <x v="3"/>
    <x v="5"/>
    <s v="rs"/>
    <s v="IND"/>
    <s v="NWE"/>
    <n v="-3"/>
    <x v="0"/>
    <n v="4.5"/>
    <n v="2"/>
    <m/>
    <m/>
    <s v="NWE"/>
    <n v="2"/>
    <n v="0"/>
    <s v="NWE"/>
    <n v="1"/>
  </r>
  <r>
    <n v="1815"/>
    <n v="891"/>
    <s v="2015_06_NWE@IND"/>
    <n v="6.5"/>
    <n v="9.5"/>
    <n v="27"/>
    <n v="34"/>
    <x v="3"/>
    <x v="5"/>
    <s v="rs"/>
    <s v="IND"/>
    <s v="NWE"/>
    <n v="-3"/>
    <x v="1"/>
    <n v="4"/>
    <n v="2.5"/>
    <m/>
    <m/>
    <s v="NWE"/>
    <n v="4"/>
    <n v="0"/>
    <s v="NWE"/>
    <n v="1"/>
  </r>
  <r>
    <n v="1816"/>
    <n v="892"/>
    <s v="2015_06_NYG@PHI"/>
    <n v="-3.5"/>
    <n v="-5.5"/>
    <n v="27"/>
    <n v="7"/>
    <x v="3"/>
    <x v="5"/>
    <s v="rs"/>
    <s v="PHI"/>
    <s v="PHI"/>
    <n v="2"/>
    <x v="0"/>
    <n v="-1.5"/>
    <n v="2"/>
    <m/>
    <m/>
    <s v="NYG"/>
    <n v="13"/>
    <n v="0"/>
    <s v="NYG"/>
    <n v="0"/>
  </r>
  <r>
    <n v="1817"/>
    <n v="892"/>
    <s v="2015_06_NYG@PHI"/>
    <n v="-3.5"/>
    <n v="-5.5"/>
    <n v="27"/>
    <n v="7"/>
    <x v="3"/>
    <x v="5"/>
    <s v="rs"/>
    <s v="PHI"/>
    <s v="PHI"/>
    <n v="2"/>
    <x v="1"/>
    <n v="-3.5"/>
    <n v="0"/>
    <m/>
    <m/>
    <s v="PHI"/>
    <n v="7"/>
    <n v="1"/>
    <s v="PHI"/>
    <n v="1"/>
  </r>
  <r>
    <n v="1818"/>
    <n v="893"/>
    <s v="2015_07_SEA@SFO"/>
    <n v="4"/>
    <n v="6.5"/>
    <n v="3"/>
    <n v="20"/>
    <x v="3"/>
    <x v="6"/>
    <s v="rs"/>
    <s v="SEA"/>
    <s v="SEA"/>
    <n v="-2.5"/>
    <x v="0"/>
    <n v="4"/>
    <n v="0"/>
    <m/>
    <m/>
    <s v="SEA"/>
    <n v="3"/>
    <n v="1"/>
    <s v="SEA"/>
    <n v="1"/>
  </r>
  <r>
    <n v="1819"/>
    <n v="893"/>
    <s v="2015_07_SEA@SFO"/>
    <n v="4"/>
    <n v="6.5"/>
    <n v="3"/>
    <n v="20"/>
    <x v="3"/>
    <x v="6"/>
    <s v="rs"/>
    <s v="SEA"/>
    <s v="SEA"/>
    <n v="-2.5"/>
    <x v="1"/>
    <n v="6"/>
    <n v="2"/>
    <m/>
    <m/>
    <s v="SFO"/>
    <n v="12"/>
    <n v="0"/>
    <s v="SEA"/>
    <n v="1"/>
  </r>
  <r>
    <n v="1820"/>
    <n v="894"/>
    <s v="2015_07_BUF@JAX"/>
    <n v="3.5"/>
    <n v="4.5"/>
    <n v="34"/>
    <n v="31"/>
    <x v="3"/>
    <x v="6"/>
    <s v="rs"/>
    <s v="JAX"/>
    <s v="JAX"/>
    <n v="-1"/>
    <x v="0"/>
    <n v="6"/>
    <n v="2.5"/>
    <m/>
    <m/>
    <s v="JAX"/>
    <n v="11"/>
    <n v="1"/>
    <s v="JAX"/>
    <n v="1"/>
  </r>
  <r>
    <n v="1821"/>
    <n v="894"/>
    <s v="2015_07_BUF@JAX"/>
    <n v="3.5"/>
    <n v="4.5"/>
    <n v="34"/>
    <n v="31"/>
    <x v="3"/>
    <x v="6"/>
    <s v="rs"/>
    <s v="JAX"/>
    <s v="JAX"/>
    <n v="-1"/>
    <x v="1"/>
    <n v="0"/>
    <n v="3.5"/>
    <m/>
    <m/>
    <s v="BUF"/>
    <n v="14"/>
    <n v="0"/>
    <s v="BUF"/>
    <n v="0"/>
  </r>
  <r>
    <n v="1822"/>
    <n v="895"/>
    <s v="2015_07_TBY@WAS"/>
    <n v="-4"/>
    <n v="-3"/>
    <n v="31"/>
    <n v="30"/>
    <x v="3"/>
    <x v="6"/>
    <s v="rs"/>
    <s v="TBY"/>
    <s v="WAS"/>
    <n v="-1"/>
    <x v="0"/>
    <n v="-4"/>
    <n v="0"/>
    <m/>
    <m/>
    <s v="WAS"/>
    <n v="12"/>
    <n v="0"/>
    <s v="WAS"/>
    <n v="1"/>
  </r>
  <r>
    <n v="1823"/>
    <n v="895"/>
    <s v="2015_07_TBY@WAS"/>
    <n v="-4"/>
    <n v="-3"/>
    <n v="31"/>
    <n v="30"/>
    <x v="3"/>
    <x v="6"/>
    <s v="rs"/>
    <s v="TBY"/>
    <s v="WAS"/>
    <n v="-1"/>
    <x v="1"/>
    <n v="-4"/>
    <n v="0"/>
    <m/>
    <m/>
    <s v="TBY"/>
    <n v="13"/>
    <n v="1"/>
    <s v="TBY"/>
    <n v="0"/>
  </r>
  <r>
    <n v="1824"/>
    <n v="896"/>
    <s v="2015_07_ATL@TEN"/>
    <n v="4.5"/>
    <n v="6"/>
    <n v="7"/>
    <n v="10"/>
    <x v="3"/>
    <x v="6"/>
    <s v="rs"/>
    <s v="TEN"/>
    <s v="ATL"/>
    <n v="-1.5"/>
    <x v="0"/>
    <n v="2.5"/>
    <n v="2"/>
    <m/>
    <m/>
    <s v="ATL"/>
    <n v="6"/>
    <n v="0"/>
    <s v="ATL"/>
    <n v="1"/>
  </r>
  <r>
    <n v="1825"/>
    <n v="896"/>
    <s v="2015_07_ATL@TEN"/>
    <n v="4.5"/>
    <n v="6"/>
    <n v="7"/>
    <n v="10"/>
    <x v="3"/>
    <x v="6"/>
    <s v="rs"/>
    <s v="TEN"/>
    <s v="ATL"/>
    <n v="-1.5"/>
    <x v="1"/>
    <n v="7"/>
    <n v="2.5"/>
    <m/>
    <m/>
    <s v="ATL"/>
    <n v="2"/>
    <n v="0"/>
    <s v="ATL"/>
    <n v="1"/>
  </r>
  <r>
    <n v="1826"/>
    <n v="897"/>
    <s v="2015_07_NOR@IND"/>
    <n v="-4"/>
    <n v="-4.5"/>
    <n v="21"/>
    <n v="27"/>
    <x v="3"/>
    <x v="6"/>
    <s v="rs"/>
    <s v="NOR"/>
    <s v="NOR"/>
    <n v="0.5"/>
    <x v="0"/>
    <n v="-6.5"/>
    <n v="2.5"/>
    <m/>
    <m/>
    <s v="IND"/>
    <n v="1"/>
    <n v="0"/>
    <s v="IND"/>
    <n v="0"/>
  </r>
  <r>
    <n v="1827"/>
    <n v="897"/>
    <s v="2015_07_NOR@IND"/>
    <n v="-4"/>
    <n v="-4.5"/>
    <n v="21"/>
    <n v="27"/>
    <x v="3"/>
    <x v="6"/>
    <s v="rs"/>
    <s v="NOR"/>
    <s v="NOR"/>
    <n v="0.5"/>
    <x v="1"/>
    <n v="-7.5"/>
    <n v="3.5"/>
    <m/>
    <m/>
    <s v="IND"/>
    <n v="3"/>
    <n v="0"/>
    <s v="IND"/>
    <n v="0"/>
  </r>
  <r>
    <n v="1828"/>
    <n v="898"/>
    <s v="2015_07_MIN@DET"/>
    <n v="0"/>
    <n v="0"/>
    <n v="19"/>
    <n v="28"/>
    <x v="3"/>
    <x v="6"/>
    <s v="rs"/>
    <s v="MIN"/>
    <s v="MIN"/>
    <n v="0"/>
    <x v="0"/>
    <n v="1"/>
    <n v="1"/>
    <m/>
    <m/>
    <s v="DET"/>
    <n v="5"/>
    <n v="0"/>
    <s v="DET"/>
    <n v="0"/>
  </r>
  <r>
    <n v="1829"/>
    <n v="898"/>
    <s v="2015_07_MIN@DET"/>
    <n v="0"/>
    <n v="0"/>
    <n v="19"/>
    <n v="28"/>
    <x v="3"/>
    <x v="6"/>
    <s v="rs"/>
    <s v="MIN"/>
    <s v="MIN"/>
    <n v="0"/>
    <x v="1"/>
    <n v="-1"/>
    <n v="1"/>
    <m/>
    <m/>
    <s v="DET"/>
    <n v="7"/>
    <n v="0"/>
    <s v="DET"/>
    <n v="0"/>
  </r>
  <r>
    <n v="1830"/>
    <n v="899"/>
    <s v="2015_07_PIT@KCY"/>
    <n v="3.5"/>
    <n v="-3"/>
    <n v="23"/>
    <n v="13"/>
    <x v="3"/>
    <x v="6"/>
    <s v="rs"/>
    <s v="KCY"/>
    <s v="KCY"/>
    <n v="6.5"/>
    <x v="0"/>
    <n v="1.5"/>
    <n v="2"/>
    <m/>
    <m/>
    <s v="KCY"/>
    <n v="7"/>
    <n v="1"/>
    <s v="KCY"/>
    <n v="1"/>
  </r>
  <r>
    <n v="1831"/>
    <n v="899"/>
    <s v="2015_07_PIT@KCY"/>
    <n v="3.5"/>
    <n v="-3"/>
    <n v="23"/>
    <n v="13"/>
    <x v="3"/>
    <x v="6"/>
    <s v="rs"/>
    <s v="KCY"/>
    <s v="KCY"/>
    <n v="6.5"/>
    <x v="1"/>
    <n v="0"/>
    <n v="3.5"/>
    <m/>
    <m/>
    <s v="PIT"/>
    <n v="5"/>
    <n v="0"/>
    <s v="PIT"/>
    <n v="0"/>
  </r>
  <r>
    <n v="1832"/>
    <n v="900"/>
    <s v="2015_07_CLE@STL"/>
    <n v="-4"/>
    <n v="-6.5"/>
    <n v="24"/>
    <n v="6"/>
    <x v="3"/>
    <x v="6"/>
    <s v="rs"/>
    <s v="STL"/>
    <s v="STL"/>
    <n v="2.5"/>
    <x v="0"/>
    <n v="-5.5"/>
    <n v="1.5"/>
    <m/>
    <m/>
    <s v="STL"/>
    <n v="8"/>
    <n v="1"/>
    <s v="STL"/>
    <n v="1"/>
  </r>
  <r>
    <n v="1833"/>
    <n v="900"/>
    <s v="2015_07_CLE@STL"/>
    <n v="-4"/>
    <n v="-6.5"/>
    <n v="24"/>
    <n v="6"/>
    <x v="3"/>
    <x v="6"/>
    <s v="rs"/>
    <s v="STL"/>
    <s v="STL"/>
    <n v="2.5"/>
    <x v="1"/>
    <n v="-3"/>
    <n v="1"/>
    <m/>
    <m/>
    <s v="CLE"/>
    <n v="11"/>
    <n v="0"/>
    <s v="CLE"/>
    <n v="0"/>
  </r>
  <r>
    <n v="1834"/>
    <n v="901"/>
    <s v="2015_07_HOU@MIA"/>
    <n v="-3"/>
    <n v="-4.5"/>
    <n v="44"/>
    <n v="26"/>
    <x v="3"/>
    <x v="6"/>
    <s v="rs"/>
    <s v="MIA"/>
    <s v="MIA"/>
    <n v="1.5"/>
    <x v="0"/>
    <n v="-6"/>
    <n v="3"/>
    <m/>
    <m/>
    <s v="MIA"/>
    <n v="2"/>
    <n v="1"/>
    <s v="MIA"/>
    <n v="1"/>
  </r>
  <r>
    <n v="1835"/>
    <n v="901"/>
    <s v="2015_07_HOU@MIA"/>
    <n v="-3"/>
    <n v="-4.5"/>
    <n v="44"/>
    <n v="26"/>
    <x v="3"/>
    <x v="6"/>
    <s v="rs"/>
    <s v="MIA"/>
    <s v="MIA"/>
    <n v="1.5"/>
    <x v="1"/>
    <n v="-3.5"/>
    <n v="0.5"/>
    <m/>
    <m/>
    <s v="MIA"/>
    <n v="9"/>
    <n v="1"/>
    <s v="MIA"/>
    <n v="1"/>
  </r>
  <r>
    <n v="1836"/>
    <n v="902"/>
    <s v="2015_07_NYJ@NWE"/>
    <n v="-9.5"/>
    <n v="-7.5"/>
    <n v="30"/>
    <n v="23"/>
    <x v="3"/>
    <x v="6"/>
    <s v="rs"/>
    <s v="NYJ"/>
    <s v="NWE"/>
    <n v="-2"/>
    <x v="0"/>
    <n v="-7.5"/>
    <n v="2"/>
    <m/>
    <m/>
    <s v="NYJ"/>
    <n v="13"/>
    <n v="1"/>
    <s v="NWE"/>
    <n v="1"/>
  </r>
  <r>
    <n v="1837"/>
    <n v="902"/>
    <s v="2015_07_NYJ@NWE"/>
    <n v="-9.5"/>
    <n v="-7.5"/>
    <n v="30"/>
    <n v="23"/>
    <x v="3"/>
    <x v="6"/>
    <s v="rs"/>
    <s v="NYJ"/>
    <s v="NWE"/>
    <n v="-2"/>
    <x v="1"/>
    <n v="-12.5"/>
    <n v="3"/>
    <m/>
    <m/>
    <s v="NYJ"/>
    <n v="10"/>
    <n v="1"/>
    <s v="NYJ"/>
    <n v="0"/>
  </r>
  <r>
    <n v="1838"/>
    <n v="903"/>
    <s v="2015_07_OAK@SD"/>
    <n v="-4"/>
    <n v="-3.5"/>
    <n v="29"/>
    <n v="37"/>
    <x v="3"/>
    <x v="6"/>
    <s v="rs"/>
    <s v="OAK"/>
    <s v="OAK"/>
    <n v="-0.5"/>
    <x v="0"/>
    <n v="-4"/>
    <n v="0"/>
    <m/>
    <m/>
    <s v="OAK"/>
    <n v="10"/>
    <n v="1"/>
    <s v="OAK"/>
    <n v="1"/>
  </r>
  <r>
    <n v="1839"/>
    <n v="903"/>
    <s v="2015_07_OAK@SD"/>
    <n v="-4"/>
    <n v="-3.5"/>
    <n v="29"/>
    <n v="37"/>
    <x v="3"/>
    <x v="6"/>
    <s v="rs"/>
    <s v="OAK"/>
    <s v="OAK"/>
    <n v="-0.5"/>
    <x v="1"/>
    <n v="-3"/>
    <n v="1"/>
    <m/>
    <m/>
    <s v="SD"/>
    <n v="8"/>
    <n v="0"/>
    <s v="SD"/>
    <n v="0"/>
  </r>
  <r>
    <n v="1840"/>
    <n v="904"/>
    <s v="2015_07_DAL@NYG"/>
    <n v="-4"/>
    <n v="-3"/>
    <n v="27"/>
    <n v="20"/>
    <x v="3"/>
    <x v="6"/>
    <s v="rs"/>
    <s v="NYG"/>
    <s v="NYG"/>
    <n v="-1"/>
    <x v="0"/>
    <n v="-7"/>
    <n v="3"/>
    <m/>
    <m/>
    <s v="NYG"/>
    <n v="9"/>
    <n v="1"/>
    <s v="NYG"/>
    <n v="1"/>
  </r>
  <r>
    <n v="1841"/>
    <n v="904"/>
    <s v="2015_07_DAL@NYG"/>
    <n v="-4"/>
    <n v="-3"/>
    <n v="27"/>
    <n v="20"/>
    <x v="3"/>
    <x v="6"/>
    <s v="rs"/>
    <s v="NYG"/>
    <s v="NYG"/>
    <n v="-1"/>
    <x v="1"/>
    <n v="-7"/>
    <n v="3"/>
    <m/>
    <m/>
    <s v="NYG"/>
    <n v="4"/>
    <n v="1"/>
    <s v="NYG"/>
    <n v="1"/>
  </r>
  <r>
    <n v="1842"/>
    <n v="905"/>
    <s v="2015_07_PHI@CAR"/>
    <n v="-2.5"/>
    <n v="-3"/>
    <n v="27"/>
    <n v="16"/>
    <x v="3"/>
    <x v="6"/>
    <s v="rs"/>
    <s v="CAR"/>
    <s v="CAR"/>
    <n v="0.5"/>
    <x v="0"/>
    <n v="-4.5"/>
    <n v="2"/>
    <m/>
    <m/>
    <s v="CAR"/>
    <n v="4"/>
    <n v="1"/>
    <s v="CAR"/>
    <n v="1"/>
  </r>
  <r>
    <n v="1843"/>
    <n v="905"/>
    <s v="2015_07_PHI@CAR"/>
    <n v="-2.5"/>
    <n v="-3"/>
    <n v="27"/>
    <n v="16"/>
    <x v="3"/>
    <x v="6"/>
    <s v="rs"/>
    <s v="CAR"/>
    <s v="CAR"/>
    <n v="0.5"/>
    <x v="1"/>
    <n v="-3.5"/>
    <n v="1"/>
    <m/>
    <m/>
    <s v="CAR"/>
    <n v="6"/>
    <n v="1"/>
    <s v="CAR"/>
    <n v="1"/>
  </r>
  <r>
    <n v="1844"/>
    <n v="906"/>
    <s v="2015_07_BAL@ARI"/>
    <n v="-6.5"/>
    <n v="-8.5"/>
    <n v="26"/>
    <n v="18"/>
    <x v="3"/>
    <x v="6"/>
    <s v="rs"/>
    <s v="BAL"/>
    <s v="ARI"/>
    <n v="2"/>
    <x v="0"/>
    <n v="-7"/>
    <n v="0.5"/>
    <m/>
    <m/>
    <s v="ARI"/>
    <n v="14"/>
    <n v="0"/>
    <s v="ARI"/>
    <n v="1"/>
  </r>
  <r>
    <n v="1845"/>
    <n v="906"/>
    <s v="2015_07_BAL@ARI"/>
    <n v="-6.5"/>
    <n v="-8.5"/>
    <n v="26"/>
    <n v="18"/>
    <x v="3"/>
    <x v="6"/>
    <s v="rs"/>
    <s v="BAL"/>
    <s v="ARI"/>
    <n v="2"/>
    <x v="1"/>
    <n v="-7"/>
    <n v="0.5"/>
    <m/>
    <m/>
    <s v="ARI"/>
    <n v="1"/>
    <n v="0"/>
    <s v="ARI"/>
    <n v="1"/>
  </r>
  <r>
    <n v="1846"/>
    <n v="907"/>
    <s v="2015_08_MIA@NWE"/>
    <n v="-7.5"/>
    <n v="-8"/>
    <n v="36"/>
    <n v="7"/>
    <x v="3"/>
    <x v="7"/>
    <s v="rs"/>
    <s v="NWE"/>
    <s v="NWE"/>
    <n v="0.5"/>
    <x v="0"/>
    <n v="-8"/>
    <n v="0.5"/>
    <m/>
    <m/>
    <s v="MIA"/>
    <n v="8"/>
    <n v="0"/>
    <s v="NWE"/>
    <n v="1"/>
  </r>
  <r>
    <n v="1847"/>
    <n v="907"/>
    <s v="2015_08_MIA@NWE"/>
    <n v="-7.5"/>
    <n v="-8"/>
    <n v="36"/>
    <n v="7"/>
    <x v="3"/>
    <x v="7"/>
    <s v="rs"/>
    <s v="NWE"/>
    <s v="NWE"/>
    <n v="0.5"/>
    <x v="1"/>
    <n v="-8.5"/>
    <n v="1"/>
    <m/>
    <m/>
    <s v="MIA"/>
    <n v="8"/>
    <n v="0"/>
    <s v="NWE"/>
    <n v="1"/>
  </r>
  <r>
    <n v="1848"/>
    <n v="908"/>
    <s v="2015_08_DET@KCY"/>
    <n v="-3"/>
    <n v="-3"/>
    <n v="45"/>
    <n v="10"/>
    <x v="3"/>
    <x v="7"/>
    <s v="rs"/>
    <s v="KCY"/>
    <s v="KCY"/>
    <n v="0"/>
    <x v="0"/>
    <n v="-1.5"/>
    <n v="1.5"/>
    <m/>
    <m/>
    <s v="DET"/>
    <n v="11"/>
    <n v="0"/>
    <s v="KCY"/>
    <n v="1"/>
  </r>
  <r>
    <n v="1849"/>
    <n v="908"/>
    <s v="2015_08_DET@KCY"/>
    <n v="-3"/>
    <n v="-3"/>
    <n v="45"/>
    <n v="10"/>
    <x v="3"/>
    <x v="7"/>
    <s v="rs"/>
    <s v="KCY"/>
    <s v="KCY"/>
    <n v="0"/>
    <x v="1"/>
    <n v="-1.5"/>
    <n v="1.5"/>
    <m/>
    <m/>
    <s v="DET"/>
    <n v="14"/>
    <n v="0"/>
    <s v="DET"/>
    <n v="0"/>
  </r>
  <r>
    <n v="1850"/>
    <n v="909"/>
    <s v="2015_08_TBY@ATL"/>
    <n v="-7"/>
    <n v="-7.5"/>
    <n v="20"/>
    <n v="23"/>
    <x v="3"/>
    <x v="7"/>
    <s v="rs"/>
    <s v="TBY"/>
    <s v="TBY"/>
    <n v="0.5"/>
    <x v="0"/>
    <n v="-7"/>
    <n v="0"/>
    <m/>
    <m/>
    <s v="TBY"/>
    <n v="7"/>
    <n v="1"/>
    <s v="ATL"/>
    <n v="0"/>
  </r>
  <r>
    <n v="1851"/>
    <n v="909"/>
    <s v="2015_08_TBY@ATL"/>
    <n v="-7"/>
    <n v="-7.5"/>
    <n v="20"/>
    <n v="23"/>
    <x v="3"/>
    <x v="7"/>
    <s v="rs"/>
    <s v="TBY"/>
    <s v="TBY"/>
    <n v="0.5"/>
    <x v="1"/>
    <n v="-7.5"/>
    <n v="0.5"/>
    <m/>
    <m/>
    <s v="ATL"/>
    <n v="4"/>
    <n v="0"/>
    <s v="ATL"/>
    <n v="0"/>
  </r>
  <r>
    <n v="1852"/>
    <n v="910"/>
    <s v="2015_08_ARI@CLE"/>
    <n v="4.5"/>
    <n v="6.5"/>
    <n v="20"/>
    <n v="34"/>
    <x v="3"/>
    <x v="7"/>
    <s v="rs"/>
    <s v="ARI"/>
    <s v="ARI"/>
    <n v="-2"/>
    <x v="0"/>
    <n v="4"/>
    <n v="0.5"/>
    <m/>
    <m/>
    <s v="ARI"/>
    <n v="6"/>
    <n v="1"/>
    <s v="ARI"/>
    <n v="1"/>
  </r>
  <r>
    <n v="1853"/>
    <n v="910"/>
    <s v="2015_08_ARI@CLE"/>
    <n v="4.5"/>
    <n v="6.5"/>
    <n v="20"/>
    <n v="34"/>
    <x v="3"/>
    <x v="7"/>
    <s v="rs"/>
    <s v="ARI"/>
    <s v="ARI"/>
    <n v="-2"/>
    <x v="1"/>
    <n v="5.5"/>
    <n v="1"/>
    <m/>
    <m/>
    <s v="CLE"/>
    <n v="11"/>
    <n v="0"/>
    <s v="ARI"/>
    <n v="1"/>
  </r>
  <r>
    <n v="1854"/>
    <n v="911"/>
    <s v="2015_08_SFO@STL"/>
    <n v="-7.5"/>
    <n v="-8"/>
    <n v="27"/>
    <n v="6"/>
    <x v="3"/>
    <x v="7"/>
    <s v="rs"/>
    <s v="STL"/>
    <s v="STL"/>
    <n v="0.5"/>
    <x v="0"/>
    <n v="-7"/>
    <n v="0.5"/>
    <m/>
    <m/>
    <s v="STL"/>
    <n v="1"/>
    <n v="1"/>
    <s v="STL"/>
    <n v="1"/>
  </r>
  <r>
    <n v="1855"/>
    <n v="911"/>
    <s v="2015_08_SFO@STL"/>
    <n v="-7.5"/>
    <n v="-8"/>
    <n v="27"/>
    <n v="6"/>
    <x v="3"/>
    <x v="7"/>
    <s v="rs"/>
    <s v="STL"/>
    <s v="STL"/>
    <n v="0.5"/>
    <x v="1"/>
    <n v="-7.5"/>
    <n v="0"/>
    <m/>
    <m/>
    <s v="STL"/>
    <n v="2"/>
    <n v="1"/>
    <s v="STL"/>
    <n v="1"/>
  </r>
  <r>
    <n v="1856"/>
    <n v="912"/>
    <s v="2015_08_NYG@NOR"/>
    <n v="-3"/>
    <n v="-3"/>
    <n v="52"/>
    <n v="49"/>
    <x v="3"/>
    <x v="7"/>
    <s v="rs"/>
    <s v="na"/>
    <s v="NOR"/>
    <n v="0"/>
    <x v="0"/>
    <n v="2"/>
    <n v="5"/>
    <m/>
    <m/>
    <s v="NYG"/>
    <n v="3"/>
    <n v="0"/>
    <s v="NYG"/>
    <n v="0"/>
  </r>
  <r>
    <n v="1857"/>
    <n v="912"/>
    <s v="2015_08_NYG@NOR"/>
    <n v="-3"/>
    <n v="-3"/>
    <n v="52"/>
    <n v="49"/>
    <x v="3"/>
    <x v="7"/>
    <s v="rs"/>
    <s v="na"/>
    <s v="NOR"/>
    <n v="0"/>
    <x v="1"/>
    <n v="-3"/>
    <n v="0"/>
    <m/>
    <m/>
    <s v="NYG"/>
    <n v="6"/>
    <n v="0"/>
    <s v="NYG"/>
    <n v="0"/>
  </r>
  <r>
    <n v="1858"/>
    <n v="913"/>
    <s v="2015_08_MIN@CHI"/>
    <n v="2.5"/>
    <n v="1"/>
    <n v="20"/>
    <n v="23"/>
    <x v="3"/>
    <x v="7"/>
    <s v="rs"/>
    <s v="MIN"/>
    <s v="MIN"/>
    <n v="1.5"/>
    <x v="0"/>
    <n v="2"/>
    <n v="0.5"/>
    <m/>
    <m/>
    <s v="CHI"/>
    <n v="4"/>
    <n v="0"/>
    <s v="CHI"/>
    <n v="0"/>
  </r>
  <r>
    <n v="1859"/>
    <n v="913"/>
    <s v="2015_08_MIN@CHI"/>
    <n v="2.5"/>
    <n v="1"/>
    <n v="20"/>
    <n v="23"/>
    <x v="3"/>
    <x v="7"/>
    <s v="rs"/>
    <s v="MIN"/>
    <s v="MIN"/>
    <n v="1.5"/>
    <x v="1"/>
    <n v="2.5"/>
    <n v="0"/>
    <m/>
    <m/>
    <s v="CHI"/>
    <n v="7"/>
    <n v="0"/>
    <s v="CHI"/>
    <n v="0"/>
  </r>
  <r>
    <n v="1860"/>
    <n v="914"/>
    <s v="2015_08_SD@BAL"/>
    <n v="-2.5"/>
    <n v="-3.5"/>
    <n v="29"/>
    <n v="26"/>
    <x v="3"/>
    <x v="7"/>
    <s v="rs"/>
    <s v="SD"/>
    <s v="BAL"/>
    <n v="1"/>
    <x v="0"/>
    <n v="-3"/>
    <n v="0.5"/>
    <m/>
    <m/>
    <s v="BAL"/>
    <n v="9"/>
    <n v="0"/>
    <s v="BAL"/>
    <n v="1"/>
  </r>
  <r>
    <n v="1861"/>
    <n v="914"/>
    <s v="2015_08_SD@BAL"/>
    <n v="-2.5"/>
    <n v="-3.5"/>
    <n v="29"/>
    <n v="26"/>
    <x v="3"/>
    <x v="7"/>
    <s v="rs"/>
    <s v="SD"/>
    <s v="BAL"/>
    <n v="1"/>
    <x v="1"/>
    <n v="-3"/>
    <n v="0.5"/>
    <m/>
    <m/>
    <s v="SD"/>
    <n v="3"/>
    <n v="1"/>
    <s v="SD"/>
    <n v="0"/>
  </r>
  <r>
    <n v="1862"/>
    <n v="915"/>
    <s v="2015_08_CIN@PIT"/>
    <n v="2.5"/>
    <n v="-1"/>
    <n v="10"/>
    <n v="16"/>
    <x v="3"/>
    <x v="7"/>
    <s v="rs"/>
    <s v="CIN"/>
    <s v="CIN"/>
    <n v="3.5"/>
    <x v="0"/>
    <n v="-2.5"/>
    <n v="5"/>
    <m/>
    <m/>
    <s v="CIN"/>
    <n v="12"/>
    <n v="1"/>
    <s v="CIN"/>
    <n v="1"/>
  </r>
  <r>
    <n v="1863"/>
    <n v="915"/>
    <s v="2015_08_CIN@PIT"/>
    <n v="2.5"/>
    <n v="-1"/>
    <n v="10"/>
    <n v="16"/>
    <x v="3"/>
    <x v="7"/>
    <s v="rs"/>
    <s v="CIN"/>
    <s v="CIN"/>
    <n v="3.5"/>
    <x v="1"/>
    <n v="0"/>
    <n v="2.5"/>
    <m/>
    <m/>
    <s v="CIN"/>
    <n v="10"/>
    <n v="1"/>
    <s v="CIN"/>
    <n v="1"/>
  </r>
  <r>
    <n v="1864"/>
    <n v="916"/>
    <s v="2015_08_TEN@HOU"/>
    <n v="-4.5"/>
    <n v="-3.5"/>
    <n v="20"/>
    <n v="6"/>
    <x v="3"/>
    <x v="7"/>
    <s v="rs"/>
    <s v="HOU"/>
    <s v="HOU"/>
    <n v="-1"/>
    <x v="0"/>
    <n v="-3"/>
    <n v="1.5"/>
    <m/>
    <m/>
    <s v="HOU"/>
    <n v="5"/>
    <n v="1"/>
    <s v="HOU"/>
    <n v="1"/>
  </r>
  <r>
    <n v="1865"/>
    <n v="916"/>
    <s v="2015_08_TEN@HOU"/>
    <n v="-4.5"/>
    <n v="-3.5"/>
    <n v="20"/>
    <n v="6"/>
    <x v="3"/>
    <x v="7"/>
    <s v="rs"/>
    <s v="HOU"/>
    <s v="HOU"/>
    <n v="-1"/>
    <x v="1"/>
    <n v="-3"/>
    <n v="1.5"/>
    <m/>
    <m/>
    <s v="TEN"/>
    <n v="13"/>
    <n v="0"/>
    <s v="TEN"/>
    <n v="0"/>
  </r>
  <r>
    <n v="1866"/>
    <n v="917"/>
    <s v="2015_08_NYJ@OAK"/>
    <n v="2.5"/>
    <n v="3"/>
    <n v="34"/>
    <n v="20"/>
    <x v="3"/>
    <x v="7"/>
    <s v="rs"/>
    <s v="OAK"/>
    <s v="OAK"/>
    <n v="-0.5"/>
    <x v="0"/>
    <n v="1.5"/>
    <n v="1"/>
    <m/>
    <m/>
    <s v="NYJ"/>
    <n v="10"/>
    <n v="0"/>
    <s v="NYJ"/>
    <n v="0"/>
  </r>
  <r>
    <n v="1867"/>
    <n v="917"/>
    <s v="2015_08_NYJ@OAK"/>
    <n v="2.5"/>
    <n v="3"/>
    <n v="34"/>
    <n v="20"/>
    <x v="3"/>
    <x v="7"/>
    <s v="rs"/>
    <s v="OAK"/>
    <s v="OAK"/>
    <n v="-0.5"/>
    <x v="1"/>
    <n v="-2.5"/>
    <n v="5"/>
    <m/>
    <m/>
    <s v="OAK"/>
    <n v="12"/>
    <n v="1"/>
    <s v="OAK"/>
    <n v="1"/>
  </r>
  <r>
    <n v="1868"/>
    <n v="918"/>
    <s v="2015_08_SEA@DAL"/>
    <n v="6"/>
    <n v="5"/>
    <n v="12"/>
    <n v="13"/>
    <x v="3"/>
    <x v="7"/>
    <s v="rs"/>
    <s v="DAL"/>
    <s v="SEA"/>
    <n v="1"/>
    <x v="0"/>
    <n v="4.5"/>
    <n v="1.5"/>
    <m/>
    <m/>
    <s v="SEA"/>
    <n v="2"/>
    <n v="0"/>
    <s v="SEA"/>
    <n v="1"/>
  </r>
  <r>
    <n v="1869"/>
    <n v="918"/>
    <s v="2015_08_SEA@DAL"/>
    <n v="6"/>
    <n v="5"/>
    <n v="12"/>
    <n v="13"/>
    <x v="3"/>
    <x v="7"/>
    <s v="rs"/>
    <s v="DAL"/>
    <s v="SEA"/>
    <n v="1"/>
    <x v="1"/>
    <n v="3"/>
    <n v="3"/>
    <m/>
    <m/>
    <s v="SEA"/>
    <n v="9"/>
    <n v="0"/>
    <s v="SEA"/>
    <n v="1"/>
  </r>
  <r>
    <n v="1870"/>
    <n v="919"/>
    <s v="2015_08_GBY@DEN"/>
    <n v="3"/>
    <n v="2.5"/>
    <n v="29"/>
    <n v="10"/>
    <x v="3"/>
    <x v="7"/>
    <s v="rs"/>
    <s v="DEN"/>
    <s v="DEN"/>
    <n v="0.5"/>
    <x v="0"/>
    <n v="-2.5"/>
    <n v="5.5"/>
    <m/>
    <m/>
    <s v="GBY"/>
    <n v="14"/>
    <n v="0"/>
    <s v="GBY"/>
    <n v="0"/>
  </r>
  <r>
    <n v="1871"/>
    <n v="919"/>
    <s v="2015_08_GBY@DEN"/>
    <n v="3"/>
    <n v="2.5"/>
    <n v="29"/>
    <n v="10"/>
    <x v="3"/>
    <x v="7"/>
    <s v="rs"/>
    <s v="DEN"/>
    <s v="DEN"/>
    <n v="0.5"/>
    <x v="1"/>
    <n v="0"/>
    <n v="3"/>
    <m/>
    <m/>
    <s v="DEN"/>
    <n v="1"/>
    <n v="1"/>
    <s v="DEN"/>
    <n v="1"/>
  </r>
  <r>
    <n v="1872"/>
    <n v="920"/>
    <s v="2015_08_IND@CAR"/>
    <n v="-5.5"/>
    <n v="-6.5"/>
    <n v="29"/>
    <n v="26"/>
    <x v="3"/>
    <x v="7"/>
    <s v="rs"/>
    <s v="IND"/>
    <s v="CAR"/>
    <n v="1"/>
    <x v="0"/>
    <n v="-5"/>
    <n v="0.5"/>
    <m/>
    <m/>
    <s v="CAR"/>
    <n v="13"/>
    <n v="0"/>
    <s v="CAR"/>
    <n v="1"/>
  </r>
  <r>
    <n v="1873"/>
    <n v="920"/>
    <s v="2015_08_IND@CAR"/>
    <n v="-5.5"/>
    <n v="-6.5"/>
    <n v="29"/>
    <n v="26"/>
    <x v="3"/>
    <x v="7"/>
    <s v="rs"/>
    <s v="IND"/>
    <s v="CAR"/>
    <n v="1"/>
    <x v="1"/>
    <n v="-6"/>
    <n v="0.5"/>
    <m/>
    <m/>
    <s v="IND"/>
    <n v="5"/>
    <n v="1"/>
    <s v="CAR"/>
    <n v="1"/>
  </r>
  <r>
    <n v="1874"/>
    <n v="921"/>
    <s v="2015_09_CLE@CIN"/>
    <n v="-10"/>
    <n v="-11"/>
    <n v="31"/>
    <n v="10"/>
    <x v="3"/>
    <x v="8"/>
    <s v="rs"/>
    <s v="CIN"/>
    <s v="CIN"/>
    <n v="1"/>
    <x v="0"/>
    <n v="-7.5"/>
    <n v="2.5"/>
    <m/>
    <m/>
    <s v="CIN"/>
    <n v="5"/>
    <n v="1"/>
    <s v="CIN"/>
    <n v="1"/>
  </r>
  <r>
    <n v="1875"/>
    <n v="921"/>
    <s v="2015_09_CLE@CIN"/>
    <n v="-10"/>
    <n v="-11"/>
    <n v="31"/>
    <n v="10"/>
    <x v="3"/>
    <x v="8"/>
    <s v="rs"/>
    <s v="CIN"/>
    <s v="CIN"/>
    <n v="1"/>
    <x v="1"/>
    <n v="-7.5"/>
    <n v="2.5"/>
    <m/>
    <m/>
    <s v="CIN"/>
    <n v="13"/>
    <n v="1"/>
    <s v="CIN"/>
    <n v="1"/>
  </r>
  <r>
    <n v="1876"/>
    <n v="922"/>
    <s v="2015_09_GBY@CAR"/>
    <n v="3"/>
    <n v="2.5"/>
    <n v="37"/>
    <n v="29"/>
    <x v="3"/>
    <x v="8"/>
    <s v="rs"/>
    <s v="CAR"/>
    <s v="CAR"/>
    <n v="0.5"/>
    <x v="0"/>
    <n v="1.5"/>
    <n v="1.5"/>
    <m/>
    <m/>
    <s v="CAR"/>
    <n v="3"/>
    <n v="1"/>
    <s v="CAR"/>
    <n v="1"/>
  </r>
  <r>
    <n v="1877"/>
    <n v="922"/>
    <s v="2015_09_GBY@CAR"/>
    <n v="3"/>
    <n v="2.5"/>
    <n v="37"/>
    <n v="29"/>
    <x v="3"/>
    <x v="8"/>
    <s v="rs"/>
    <s v="CAR"/>
    <s v="CAR"/>
    <n v="0.5"/>
    <x v="1"/>
    <n v="0"/>
    <n v="3"/>
    <m/>
    <m/>
    <s v="GBY"/>
    <n v="11"/>
    <n v="0"/>
    <s v="GBY"/>
    <n v="0"/>
  </r>
  <r>
    <n v="1878"/>
    <n v="923"/>
    <s v="2015_09_WAS@NWE"/>
    <n v="-13"/>
    <n v="-13.5"/>
    <n v="27"/>
    <n v="10"/>
    <x v="3"/>
    <x v="8"/>
    <s v="rs"/>
    <s v="NWE"/>
    <s v="NWE"/>
    <n v="0.5"/>
    <x v="0"/>
    <n v="-11"/>
    <n v="2"/>
    <m/>
    <m/>
    <s v="WAS"/>
    <n v="8"/>
    <n v="0"/>
    <s v="NWE"/>
    <n v="1"/>
  </r>
  <r>
    <n v="1879"/>
    <n v="923"/>
    <s v="2015_09_WAS@NWE"/>
    <n v="-13"/>
    <n v="-13.5"/>
    <n v="27"/>
    <n v="10"/>
    <x v="3"/>
    <x v="8"/>
    <s v="rs"/>
    <s v="NWE"/>
    <s v="NWE"/>
    <n v="0.5"/>
    <x v="1"/>
    <n v="-13"/>
    <n v="0"/>
    <m/>
    <m/>
    <s v="WAS"/>
    <n v="8"/>
    <n v="0"/>
    <s v="NWE"/>
    <n v="1"/>
  </r>
  <r>
    <n v="1880"/>
    <n v="924"/>
    <s v="2015_09_TEN@NOR"/>
    <n v="-9.5"/>
    <n v="-7"/>
    <n v="28"/>
    <n v="34"/>
    <x v="3"/>
    <x v="8"/>
    <s v="rs"/>
    <s v="TEN"/>
    <s v="TEN"/>
    <n v="-2.5"/>
    <x v="0"/>
    <n v="-7.5"/>
    <n v="2"/>
    <m/>
    <m/>
    <s v="TEN"/>
    <n v="7"/>
    <n v="1"/>
    <s v="NOR"/>
    <n v="0"/>
  </r>
  <r>
    <n v="1881"/>
    <n v="924"/>
    <s v="2015_09_TEN@NOR"/>
    <n v="-9.5"/>
    <n v="-7"/>
    <n v="28"/>
    <n v="34"/>
    <x v="3"/>
    <x v="8"/>
    <s v="rs"/>
    <s v="TEN"/>
    <s v="TEN"/>
    <n v="-2.5"/>
    <x v="1"/>
    <n v="-9"/>
    <n v="0.5"/>
    <m/>
    <m/>
    <s v="TEN"/>
    <n v="12"/>
    <n v="1"/>
    <s v="NOR"/>
    <n v="0"/>
  </r>
  <r>
    <n v="1882"/>
    <n v="925"/>
    <s v="2015_09_MIA@BUF"/>
    <n v="-3"/>
    <n v="-4"/>
    <n v="33"/>
    <n v="17"/>
    <x v="3"/>
    <x v="8"/>
    <s v="rs"/>
    <s v="BUF"/>
    <s v="BUF"/>
    <n v="1"/>
    <x v="0"/>
    <n v="1.5"/>
    <n v="4.5"/>
    <m/>
    <m/>
    <s v="BUF"/>
    <n v="4"/>
    <n v="1"/>
    <s v="BUF"/>
    <n v="1"/>
  </r>
  <r>
    <n v="1883"/>
    <n v="925"/>
    <s v="2015_09_MIA@BUF"/>
    <n v="-3"/>
    <n v="-4"/>
    <n v="33"/>
    <n v="17"/>
    <x v="3"/>
    <x v="8"/>
    <s v="rs"/>
    <s v="BUF"/>
    <s v="BUF"/>
    <n v="1"/>
    <x v="1"/>
    <n v="-5.5"/>
    <n v="2.5"/>
    <m/>
    <m/>
    <s v="BUF"/>
    <n v="1"/>
    <n v="1"/>
    <s v="BUF"/>
    <n v="1"/>
  </r>
  <r>
    <n v="1884"/>
    <n v="926"/>
    <s v="2015_09_STL@MIN"/>
    <n v="-3.5"/>
    <n v="-1"/>
    <n v="21"/>
    <n v="18"/>
    <x v="3"/>
    <x v="8"/>
    <s v="rs"/>
    <s v="MIN"/>
    <s v="MIN"/>
    <n v="-2.5"/>
    <x v="0"/>
    <n v="-3"/>
    <n v="0.5"/>
    <m/>
    <m/>
    <s v="STL"/>
    <n v="10"/>
    <n v="0"/>
    <s v="STL"/>
    <n v="0"/>
  </r>
  <r>
    <n v="1885"/>
    <n v="926"/>
    <s v="2015_09_STL@MIN"/>
    <n v="-3.5"/>
    <n v="-1"/>
    <n v="21"/>
    <n v="18"/>
    <x v="3"/>
    <x v="8"/>
    <s v="rs"/>
    <s v="MIN"/>
    <s v="MIN"/>
    <n v="-2.5"/>
    <x v="1"/>
    <n v="0"/>
    <n v="3.5"/>
    <m/>
    <m/>
    <s v="STL"/>
    <n v="3"/>
    <n v="0"/>
    <s v="STL"/>
    <n v="0"/>
  </r>
  <r>
    <n v="1886"/>
    <n v="927"/>
    <s v="2015_09_JAX@NYJ"/>
    <n v="-2.5"/>
    <n v="-7.5"/>
    <n v="28"/>
    <n v="23"/>
    <x v="3"/>
    <x v="8"/>
    <s v="rs"/>
    <s v="JAX"/>
    <s v="NYJ"/>
    <n v="5"/>
    <x v="0"/>
    <n v="-7.5"/>
    <n v="5"/>
    <m/>
    <m/>
    <s v="NYJ"/>
    <n v="2"/>
    <n v="0"/>
    <s v="NYJ"/>
    <n v="1"/>
  </r>
  <r>
    <n v="1887"/>
    <n v="927"/>
    <s v="2015_09_JAX@NYJ"/>
    <n v="-2.5"/>
    <n v="-7.5"/>
    <n v="28"/>
    <n v="23"/>
    <x v="3"/>
    <x v="8"/>
    <s v="rs"/>
    <s v="JAX"/>
    <s v="NYJ"/>
    <n v="5"/>
    <x v="1"/>
    <n v="-7.5"/>
    <n v="5"/>
    <m/>
    <m/>
    <s v="NYJ"/>
    <n v="9"/>
    <n v="0"/>
    <s v="NYJ"/>
    <n v="1"/>
  </r>
  <r>
    <n v="1888"/>
    <n v="928"/>
    <s v="2015_09_OAK@PIT"/>
    <n v="-6"/>
    <n v="-6"/>
    <n v="38"/>
    <n v="35"/>
    <x v="3"/>
    <x v="8"/>
    <s v="rs"/>
    <s v="OAK"/>
    <s v="PIT"/>
    <n v="0"/>
    <x v="0"/>
    <n v="-6"/>
    <n v="0"/>
    <m/>
    <m/>
    <s v="PIT"/>
    <n v="6"/>
    <n v="0"/>
    <s v="PIT"/>
    <n v="1"/>
  </r>
  <r>
    <n v="1889"/>
    <n v="928"/>
    <s v="2015_09_OAK@PIT"/>
    <n v="-6"/>
    <n v="-6"/>
    <n v="38"/>
    <n v="35"/>
    <x v="3"/>
    <x v="8"/>
    <s v="rs"/>
    <s v="OAK"/>
    <s v="PIT"/>
    <n v="0"/>
    <x v="1"/>
    <n v="-3"/>
    <n v="3"/>
    <m/>
    <m/>
    <s v="PIT"/>
    <n v="10"/>
    <n v="0"/>
    <s v="PIT"/>
    <n v="1"/>
  </r>
  <r>
    <n v="1890"/>
    <n v="929"/>
    <s v="2015_09_NYG@TBY"/>
    <n v="1"/>
    <n v="2"/>
    <n v="18"/>
    <n v="32"/>
    <x v="3"/>
    <x v="8"/>
    <s v="rs"/>
    <s v="NYG"/>
    <s v="NYG"/>
    <n v="-1"/>
    <x v="0"/>
    <n v="3"/>
    <n v="2"/>
    <m/>
    <m/>
    <s v="TBY"/>
    <n v="9"/>
    <n v="0"/>
    <s v="TBY"/>
    <n v="0"/>
  </r>
  <r>
    <n v="1891"/>
    <n v="929"/>
    <s v="2015_09_NYG@TBY"/>
    <n v="1"/>
    <n v="2"/>
    <n v="18"/>
    <n v="32"/>
    <x v="3"/>
    <x v="8"/>
    <s v="rs"/>
    <s v="NYG"/>
    <s v="NYG"/>
    <n v="-1"/>
    <x v="1"/>
    <n v="3"/>
    <n v="2"/>
    <m/>
    <m/>
    <s v="NYG"/>
    <n v="4"/>
    <n v="1"/>
    <s v="NYG"/>
    <n v="1"/>
  </r>
  <r>
    <n v="1892"/>
    <n v="930"/>
    <s v="2015_09_ATL@SFO"/>
    <n v="2.5"/>
    <n v="7"/>
    <n v="17"/>
    <n v="16"/>
    <x v="3"/>
    <x v="8"/>
    <s v="rs"/>
    <s v="SFO"/>
    <s v="SFO"/>
    <n v="-4.5"/>
    <x v="0"/>
    <n v="4"/>
    <n v="1.5"/>
    <m/>
    <m/>
    <s v="ATL"/>
    <n v="13"/>
    <n v="0"/>
    <s v="ATL"/>
    <n v="0"/>
  </r>
  <r>
    <n v="1893"/>
    <n v="930"/>
    <s v="2015_09_ATL@SFO"/>
    <n v="2.5"/>
    <n v="7"/>
    <n v="17"/>
    <n v="16"/>
    <x v="3"/>
    <x v="8"/>
    <s v="rs"/>
    <s v="SFO"/>
    <s v="SFO"/>
    <n v="-4.5"/>
    <x v="1"/>
    <n v="4"/>
    <n v="1.5"/>
    <m/>
    <m/>
    <s v="ATL"/>
    <n v="6"/>
    <n v="0"/>
    <s v="ATL"/>
    <n v="0"/>
  </r>
  <r>
    <n v="1894"/>
    <n v="931"/>
    <s v="2015_09_DEN@IND"/>
    <n v="3"/>
    <n v="4"/>
    <n v="27"/>
    <n v="24"/>
    <x v="3"/>
    <x v="8"/>
    <s v="rs"/>
    <s v="IND"/>
    <s v="IND"/>
    <n v="-1"/>
    <x v="0"/>
    <n v="3"/>
    <n v="0"/>
    <m/>
    <m/>
    <s v="IND"/>
    <n v="12"/>
    <n v="1"/>
    <s v="IND"/>
    <n v="1"/>
  </r>
  <r>
    <n v="1895"/>
    <n v="931"/>
    <s v="2015_09_DEN@IND"/>
    <n v="3"/>
    <n v="4"/>
    <n v="27"/>
    <n v="24"/>
    <x v="3"/>
    <x v="8"/>
    <s v="rs"/>
    <s v="IND"/>
    <s v="IND"/>
    <n v="-1"/>
    <x v="1"/>
    <n v="3"/>
    <n v="0"/>
    <m/>
    <m/>
    <s v="DEN"/>
    <n v="7"/>
    <n v="0"/>
    <s v="DEN"/>
    <n v="0"/>
  </r>
  <r>
    <n v="1896"/>
    <n v="932"/>
    <s v="2015_09_PHI@DAL"/>
    <n v="-3"/>
    <n v="3"/>
    <n v="27"/>
    <n v="33"/>
    <x v="3"/>
    <x v="8"/>
    <s v="rs"/>
    <s v="PHI"/>
    <s v="PHI"/>
    <n v="-6"/>
    <x v="0"/>
    <n v="3"/>
    <n v="6"/>
    <m/>
    <m/>
    <s v="PHI"/>
    <n v="11"/>
    <n v="1"/>
    <s v="PHI"/>
    <n v="1"/>
  </r>
  <r>
    <n v="1897"/>
    <n v="932"/>
    <s v="2015_09_PHI@DAL"/>
    <n v="-3"/>
    <n v="3"/>
    <n v="27"/>
    <n v="33"/>
    <x v="3"/>
    <x v="8"/>
    <s v="rs"/>
    <s v="PHI"/>
    <s v="PHI"/>
    <n v="-6"/>
    <x v="1"/>
    <n v="3"/>
    <n v="6"/>
    <m/>
    <m/>
    <s v="DAL"/>
    <n v="5"/>
    <n v="0"/>
    <s v="DAL"/>
    <n v="0"/>
  </r>
  <r>
    <n v="1898"/>
    <n v="933"/>
    <s v="2015_09_CHI@SD"/>
    <n v="-3.5"/>
    <n v="-4.5"/>
    <n v="19"/>
    <n v="22"/>
    <x v="3"/>
    <x v="8"/>
    <s v="rs"/>
    <s v="CHI"/>
    <s v="CHI"/>
    <n v="1"/>
    <x v="0"/>
    <n v="-3"/>
    <n v="0.5"/>
    <m/>
    <m/>
    <s v="CHI"/>
    <n v="1"/>
    <n v="1"/>
    <s v="CHI"/>
    <n v="1"/>
  </r>
  <r>
    <n v="1899"/>
    <n v="933"/>
    <s v="2015_09_CHI@SD"/>
    <n v="-3.5"/>
    <n v="-4.5"/>
    <n v="19"/>
    <n v="22"/>
    <x v="3"/>
    <x v="8"/>
    <s v="rs"/>
    <s v="CHI"/>
    <s v="CHI"/>
    <n v="1"/>
    <x v="1"/>
    <n v="-4.5"/>
    <n v="1"/>
    <m/>
    <m/>
    <s v="CHI"/>
    <n v="2"/>
    <n v="1"/>
    <s v="CHI"/>
    <n v="1"/>
  </r>
  <r>
    <n v="1900"/>
    <n v="934"/>
    <s v="2015_10_BUF@NYJ"/>
    <n v="-2.5"/>
    <n v="-1.5"/>
    <n v="17"/>
    <n v="22"/>
    <x v="3"/>
    <x v="9"/>
    <s v="rs"/>
    <s v="BUF"/>
    <s v="BUF"/>
    <n v="-1"/>
    <x v="0"/>
    <n v="-4"/>
    <n v="1.5"/>
    <m/>
    <m/>
    <s v="BUF"/>
    <n v="4"/>
    <n v="1"/>
    <s v="BUF"/>
    <n v="1"/>
  </r>
  <r>
    <n v="1901"/>
    <n v="934"/>
    <s v="2015_10_BUF@NYJ"/>
    <n v="-2.5"/>
    <n v="-1.5"/>
    <n v="17"/>
    <n v="22"/>
    <x v="3"/>
    <x v="9"/>
    <s v="rs"/>
    <s v="BUF"/>
    <s v="BUF"/>
    <n v="-1"/>
    <x v="1"/>
    <n v="-3"/>
    <n v="0.5"/>
    <m/>
    <m/>
    <s v="NYJ"/>
    <n v="14"/>
    <n v="0"/>
    <s v="NYJ"/>
    <n v="0"/>
  </r>
  <r>
    <n v="1902"/>
    <n v="935"/>
    <s v="2015_10_DAL@TBY"/>
    <n v="1"/>
    <n v="1"/>
    <n v="10"/>
    <n v="6"/>
    <x v="3"/>
    <x v="9"/>
    <s v="rs"/>
    <s v="TBY"/>
    <s v="TBY"/>
    <n v="0"/>
    <x v="0"/>
    <n v="-3"/>
    <n v="4"/>
    <m/>
    <m/>
    <s v="GBY"/>
    <n v="12"/>
    <n v="0"/>
    <s v="GBY"/>
    <n v="0"/>
  </r>
  <r>
    <n v="1903"/>
    <n v="935"/>
    <s v="2015_10_DAL@TBY"/>
    <n v="1"/>
    <n v="1"/>
    <n v="10"/>
    <n v="6"/>
    <x v="3"/>
    <x v="9"/>
    <s v="rs"/>
    <s v="TBY"/>
    <s v="TBY"/>
    <n v="0"/>
    <x v="1"/>
    <n v="-2.5"/>
    <n v="3.5"/>
    <m/>
    <m/>
    <s v="TBY"/>
    <n v="1"/>
    <n v="1"/>
    <s v="TBY"/>
    <n v="1"/>
  </r>
  <r>
    <n v="1904"/>
    <n v="936"/>
    <s v="2015_10_DET@GBY"/>
    <n v="-11"/>
    <n v="-10.5"/>
    <n v="16"/>
    <n v="18"/>
    <x v="3"/>
    <x v="9"/>
    <s v="rs"/>
    <s v="DET"/>
    <s v="DET"/>
    <n v="-0.5"/>
    <x v="0"/>
    <n v="-10"/>
    <n v="1"/>
    <m/>
    <m/>
    <s v="TBY"/>
    <n v="5"/>
    <n v="0"/>
    <s v="TBY"/>
    <n v="0"/>
  </r>
  <r>
    <n v="1905"/>
    <n v="936"/>
    <s v="2015_10_DET@GBY"/>
    <n v="-11"/>
    <n v="-10.5"/>
    <n v="16"/>
    <n v="18"/>
    <x v="3"/>
    <x v="9"/>
    <s v="rs"/>
    <s v="DET"/>
    <s v="DET"/>
    <n v="-0.5"/>
    <x v="1"/>
    <n v="-8"/>
    <n v="3"/>
    <m/>
    <m/>
    <s v="GBY"/>
    <n v="2"/>
    <n v="0"/>
    <s v="GBY"/>
    <n v="0"/>
  </r>
  <r>
    <n v="1906"/>
    <n v="937"/>
    <s v="2015_10_CAR@TEN"/>
    <n v="6"/>
    <n v="4"/>
    <n v="10"/>
    <n v="27"/>
    <x v="3"/>
    <x v="9"/>
    <s v="rs"/>
    <s v="CAR"/>
    <s v="CAR"/>
    <n v="2"/>
    <x v="0"/>
    <n v="4.5"/>
    <n v="1.5"/>
    <m/>
    <m/>
    <s v="TEN"/>
    <n v="9"/>
    <n v="0"/>
    <s v="CAR"/>
    <n v="1"/>
  </r>
  <r>
    <n v="1907"/>
    <n v="937"/>
    <s v="2015_10_CAR@TEN"/>
    <n v="6"/>
    <n v="4"/>
    <n v="10"/>
    <n v="27"/>
    <x v="3"/>
    <x v="9"/>
    <s v="rs"/>
    <s v="CAR"/>
    <s v="CAR"/>
    <n v="2"/>
    <x v="1"/>
    <n v="6"/>
    <n v="0"/>
    <m/>
    <m/>
    <s v="CAR"/>
    <n v="9"/>
    <n v="1"/>
    <s v="CAR"/>
    <n v="1"/>
  </r>
  <r>
    <n v="1908"/>
    <n v="938"/>
    <s v="2015_10_CHI@STL"/>
    <n v="-9"/>
    <n v="-7"/>
    <n v="13"/>
    <n v="37"/>
    <x v="3"/>
    <x v="9"/>
    <s v="rs"/>
    <s v="CHI"/>
    <s v="CHI"/>
    <n v="-2"/>
    <x v="0"/>
    <n v="-6"/>
    <n v="3"/>
    <m/>
    <m/>
    <s v="CHI"/>
    <n v="8"/>
    <n v="1"/>
    <s v="STL"/>
    <n v="0"/>
  </r>
  <r>
    <n v="1909"/>
    <n v="938"/>
    <s v="2015_10_CHI@STL"/>
    <n v="-9"/>
    <n v="-7"/>
    <n v="13"/>
    <n v="37"/>
    <x v="3"/>
    <x v="9"/>
    <s v="rs"/>
    <s v="CHI"/>
    <s v="CHI"/>
    <n v="-2"/>
    <x v="1"/>
    <n v="-7.5"/>
    <n v="1.5"/>
    <m/>
    <m/>
    <s v="STL"/>
    <n v="8"/>
    <n v="0"/>
    <s v="STL"/>
    <n v="0"/>
  </r>
  <r>
    <n v="1910"/>
    <n v="939"/>
    <s v="2015_10_NOR@WAS"/>
    <n v="0"/>
    <n v="0"/>
    <n v="47"/>
    <n v="14"/>
    <x v="3"/>
    <x v="9"/>
    <s v="rs"/>
    <s v="WAS"/>
    <s v="WAS"/>
    <n v="0"/>
    <x v="0"/>
    <n v="3"/>
    <n v="3"/>
    <m/>
    <m/>
    <s v="WAS"/>
    <n v="7"/>
    <n v="1"/>
    <s v="WAS"/>
    <n v="1"/>
  </r>
  <r>
    <n v="1911"/>
    <n v="939"/>
    <s v="2015_10_NOR@WAS"/>
    <n v="0"/>
    <n v="0"/>
    <n v="47"/>
    <n v="14"/>
    <x v="3"/>
    <x v="9"/>
    <s v="rs"/>
    <s v="WAS"/>
    <s v="WAS"/>
    <n v="0"/>
    <x v="1"/>
    <n v="1"/>
    <n v="1"/>
    <m/>
    <m/>
    <s v="WAS"/>
    <n v="3"/>
    <n v="1"/>
    <s v="WAS"/>
    <n v="1"/>
  </r>
  <r>
    <n v="1912"/>
    <n v="940"/>
    <s v="2015_10_MIA@PHI"/>
    <n v="-5.5"/>
    <n v="-6"/>
    <n v="19"/>
    <n v="20"/>
    <x v="3"/>
    <x v="9"/>
    <s v="rs"/>
    <s v="MIA"/>
    <s v="MIA"/>
    <n v="0.5"/>
    <x v="0"/>
    <n v="-5.5"/>
    <n v="0"/>
    <m/>
    <m/>
    <s v="MIA"/>
    <n v="13"/>
    <n v="1"/>
    <s v="MIA"/>
    <n v="1"/>
  </r>
  <r>
    <n v="1913"/>
    <n v="940"/>
    <s v="2015_10_MIA@PHI"/>
    <n v="-5.5"/>
    <n v="-6"/>
    <n v="19"/>
    <n v="20"/>
    <x v="3"/>
    <x v="9"/>
    <s v="rs"/>
    <s v="MIA"/>
    <s v="MIA"/>
    <n v="0.5"/>
    <x v="1"/>
    <n v="-6"/>
    <n v="0.5"/>
    <m/>
    <m/>
    <s v="PHI"/>
    <n v="10"/>
    <n v="0"/>
    <s v="PHI"/>
    <n v="0"/>
  </r>
  <r>
    <n v="1914"/>
    <n v="941"/>
    <s v="2015_10_CLE@PIT"/>
    <n v="-4.5"/>
    <n v="-6"/>
    <n v="30"/>
    <n v="9"/>
    <x v="3"/>
    <x v="9"/>
    <s v="rs"/>
    <s v="PIT"/>
    <s v="PIT"/>
    <n v="1.5"/>
    <x v="0"/>
    <n v="-4"/>
    <n v="0.5"/>
    <m/>
    <m/>
    <s v="CLE"/>
    <n v="14"/>
    <n v="0"/>
    <s v="PIT"/>
    <n v="1"/>
  </r>
  <r>
    <n v="1915"/>
    <n v="941"/>
    <s v="2015_10_CLE@PIT"/>
    <n v="-4.5"/>
    <n v="-6"/>
    <n v="30"/>
    <n v="9"/>
    <x v="3"/>
    <x v="9"/>
    <s v="rs"/>
    <s v="PIT"/>
    <s v="PIT"/>
    <n v="1.5"/>
    <x v="1"/>
    <n v="-3"/>
    <n v="1.5"/>
    <m/>
    <m/>
    <s v="CLE"/>
    <n v="4"/>
    <n v="0"/>
    <s v="CLE"/>
    <n v="0"/>
  </r>
  <r>
    <n v="1916"/>
    <n v="942"/>
    <s v="2015_10_JAX@BAL"/>
    <n v="-6.5"/>
    <n v="-5.5"/>
    <n v="20"/>
    <n v="22"/>
    <x v="3"/>
    <x v="9"/>
    <s v="rs"/>
    <s v="JAX"/>
    <s v="JAX"/>
    <n v="-1"/>
    <x v="0"/>
    <n v="-5.5"/>
    <n v="1"/>
    <m/>
    <m/>
    <s v="JAX"/>
    <n v="10"/>
    <n v="1"/>
    <s v="JAX"/>
    <n v="1"/>
  </r>
  <r>
    <n v="1917"/>
    <n v="942"/>
    <s v="2015_10_JAX@BAL"/>
    <n v="-6.5"/>
    <n v="-5.5"/>
    <n v="20"/>
    <n v="22"/>
    <x v="3"/>
    <x v="9"/>
    <s v="rs"/>
    <s v="JAX"/>
    <s v="JAX"/>
    <n v="-1"/>
    <x v="1"/>
    <n v="-3.5"/>
    <n v="3"/>
    <m/>
    <m/>
    <s v="JAX"/>
    <n v="5"/>
    <n v="1"/>
    <s v="JAX"/>
    <n v="1"/>
  </r>
  <r>
    <n v="1918"/>
    <n v="943"/>
    <s v="2015_10_MIN@OAK"/>
    <n v="-2.5"/>
    <n v="-3"/>
    <n v="14"/>
    <n v="30"/>
    <x v="3"/>
    <x v="9"/>
    <s v="rs"/>
    <s v="MIN"/>
    <s v="MIN"/>
    <n v="0.5"/>
    <x v="0"/>
    <n v="-5"/>
    <n v="2.5"/>
    <m/>
    <m/>
    <s v="OAK"/>
    <n v="1"/>
    <n v="0"/>
    <s v="OAK"/>
    <n v="0"/>
  </r>
  <r>
    <n v="1919"/>
    <n v="943"/>
    <s v="2015_10_MIN@OAK"/>
    <n v="-2.5"/>
    <n v="-3"/>
    <n v="14"/>
    <n v="30"/>
    <x v="3"/>
    <x v="9"/>
    <s v="rs"/>
    <s v="MIN"/>
    <s v="MIN"/>
    <n v="0.5"/>
    <x v="1"/>
    <n v="-3"/>
    <n v="0.5"/>
    <m/>
    <m/>
    <s v="OAK"/>
    <n v="11"/>
    <n v="0"/>
    <s v="OAK"/>
    <n v="0"/>
  </r>
  <r>
    <n v="1920"/>
    <n v="944"/>
    <s v="2015_10_NWE@NYG"/>
    <n v="7"/>
    <n v="7"/>
    <n v="26"/>
    <n v="27"/>
    <x v="3"/>
    <x v="9"/>
    <s v="rs"/>
    <s v="NYG"/>
    <s v="NWE"/>
    <n v="0"/>
    <x v="0"/>
    <n v="6.5"/>
    <n v="0.5"/>
    <m/>
    <m/>
    <s v="NYG"/>
    <n v="11"/>
    <n v="1"/>
    <s v="NWE"/>
    <n v="1"/>
  </r>
  <r>
    <n v="1921"/>
    <n v="944"/>
    <s v="2015_10_NWE@NYG"/>
    <n v="7"/>
    <n v="7"/>
    <n v="26"/>
    <n v="27"/>
    <x v="3"/>
    <x v="9"/>
    <s v="rs"/>
    <s v="NYG"/>
    <s v="NWE"/>
    <n v="0"/>
    <x v="1"/>
    <n v="6"/>
    <n v="1"/>
    <m/>
    <m/>
    <s v="NYG"/>
    <n v="7"/>
    <n v="1"/>
    <s v="NWE"/>
    <n v="1"/>
  </r>
  <r>
    <n v="1922"/>
    <n v="945"/>
    <s v="2015_10_KCY@DEN"/>
    <n v="-6.5"/>
    <n v="-4"/>
    <n v="13"/>
    <n v="29"/>
    <x v="3"/>
    <x v="9"/>
    <s v="rs"/>
    <s v="KCY"/>
    <s v="KCY"/>
    <n v="-2.5"/>
    <x v="0"/>
    <n v="-6.5"/>
    <n v="0"/>
    <m/>
    <m/>
    <s v="DEN"/>
    <n v="3"/>
    <n v="0"/>
    <s v="DEN"/>
    <n v="0"/>
  </r>
  <r>
    <n v="1923"/>
    <n v="945"/>
    <s v="2015_10_KCY@DEN"/>
    <n v="-6.5"/>
    <n v="-4"/>
    <n v="13"/>
    <n v="29"/>
    <x v="3"/>
    <x v="9"/>
    <s v="rs"/>
    <s v="KCY"/>
    <s v="KCY"/>
    <n v="-2.5"/>
    <x v="1"/>
    <n v="-7.5"/>
    <n v="1"/>
    <m/>
    <m/>
    <s v="KCY"/>
    <n v="6"/>
    <n v="1"/>
    <s v="KCY"/>
    <n v="1"/>
  </r>
  <r>
    <n v="1924"/>
    <n v="946"/>
    <s v="2015_10_ARI@SEA"/>
    <n v="-2.5"/>
    <n v="-3"/>
    <n v="32"/>
    <n v="39"/>
    <x v="3"/>
    <x v="9"/>
    <s v="rs"/>
    <s v="ARI"/>
    <s v="ARI"/>
    <n v="0.5"/>
    <x v="0"/>
    <n v="-3"/>
    <n v="0.5"/>
    <m/>
    <m/>
    <s v="SEA"/>
    <n v="6"/>
    <n v="0"/>
    <s v="SEA"/>
    <n v="0"/>
  </r>
  <r>
    <n v="1925"/>
    <n v="946"/>
    <s v="2015_10_ARI@SEA"/>
    <n v="-2.5"/>
    <n v="-3"/>
    <n v="32"/>
    <n v="39"/>
    <x v="3"/>
    <x v="9"/>
    <s v="rs"/>
    <s v="ARI"/>
    <s v="ARI"/>
    <n v="0.5"/>
    <x v="1"/>
    <n v="-4"/>
    <n v="1.5"/>
    <m/>
    <m/>
    <s v="ARI"/>
    <n v="13"/>
    <n v="1"/>
    <s v="ARI"/>
    <n v="1"/>
  </r>
  <r>
    <n v="1926"/>
    <n v="947"/>
    <s v="2015_10_HOU@CIN"/>
    <n v="-13"/>
    <n v="-11"/>
    <n v="6"/>
    <n v="10"/>
    <x v="3"/>
    <x v="9"/>
    <s v="rs"/>
    <s v="HOU"/>
    <s v="HOU"/>
    <n v="-2"/>
    <x v="0"/>
    <n v="-11.5"/>
    <n v="1.5"/>
    <m/>
    <m/>
    <s v="CIN"/>
    <n v="2"/>
    <n v="0"/>
    <s v="CIN"/>
    <n v="0"/>
  </r>
  <r>
    <n v="1927"/>
    <n v="947"/>
    <s v="2015_10_HOU@CIN"/>
    <n v="-13"/>
    <n v="-11"/>
    <n v="6"/>
    <n v="10"/>
    <x v="3"/>
    <x v="9"/>
    <s v="rs"/>
    <s v="HOU"/>
    <s v="HOU"/>
    <n v="-2"/>
    <x v="1"/>
    <n v="-10.5"/>
    <n v="2.5"/>
    <m/>
    <m/>
    <s v="HOU"/>
    <n v="12"/>
    <n v="1"/>
    <s v="CIN"/>
    <n v="0"/>
  </r>
  <r>
    <n v="1928"/>
    <n v="948"/>
    <s v="2015_11_TEN@JAX"/>
    <n v="-3"/>
    <n v="-3"/>
    <n v="19"/>
    <n v="13"/>
    <x v="3"/>
    <x v="10"/>
    <s v="rs"/>
    <s v="JAX"/>
    <s v="JAX"/>
    <n v="0"/>
    <x v="0"/>
    <n v="-3"/>
    <n v="0"/>
    <m/>
    <m/>
    <s v="TEN"/>
    <n v="11"/>
    <n v="0"/>
    <s v="TEN"/>
    <n v="0"/>
  </r>
  <r>
    <n v="1929"/>
    <n v="948"/>
    <s v="2015_11_TEN@JAX"/>
    <n v="-3"/>
    <n v="-3"/>
    <n v="19"/>
    <n v="13"/>
    <x v="3"/>
    <x v="10"/>
    <s v="rs"/>
    <s v="JAX"/>
    <s v="JAX"/>
    <n v="0"/>
    <x v="1"/>
    <n v="-3"/>
    <n v="0"/>
    <m/>
    <m/>
    <s v="JAX"/>
    <n v="14"/>
    <n v="1"/>
    <s v="JAX"/>
    <n v="1"/>
  </r>
  <r>
    <n v="1930"/>
    <n v="949"/>
    <s v="2015_11_DAL@MIA"/>
    <n v="-1"/>
    <n v="2"/>
    <n v="14"/>
    <n v="24"/>
    <x v="3"/>
    <x v="10"/>
    <s v="rs"/>
    <s v="DAL"/>
    <s v="DAL"/>
    <n v="-3"/>
    <x v="0"/>
    <n v="-1"/>
    <n v="0"/>
    <m/>
    <m/>
    <s v="DAL"/>
    <n v="1"/>
    <n v="1"/>
    <s v="DAL"/>
    <n v="1"/>
  </r>
  <r>
    <n v="1931"/>
    <n v="949"/>
    <s v="2015_11_DAL@MIA"/>
    <n v="-1"/>
    <n v="2"/>
    <n v="14"/>
    <n v="24"/>
    <x v="3"/>
    <x v="10"/>
    <s v="rs"/>
    <s v="DAL"/>
    <s v="DAL"/>
    <n v="-3"/>
    <x v="1"/>
    <n v="-3"/>
    <n v="2"/>
    <m/>
    <m/>
    <s v="MIA"/>
    <n v="13"/>
    <n v="0"/>
    <s v="MIA"/>
    <n v="0"/>
  </r>
  <r>
    <n v="1932"/>
    <n v="950"/>
    <s v="2015_11_OAK@DET"/>
    <n v="0"/>
    <n v="0"/>
    <n v="18"/>
    <n v="13"/>
    <x v="3"/>
    <x v="10"/>
    <s v="rs"/>
    <s v="DET"/>
    <s v="DET"/>
    <n v="0"/>
    <x v="0"/>
    <n v="3.5"/>
    <n v="3.5"/>
    <m/>
    <m/>
    <s v="OAK"/>
    <n v="3"/>
    <n v="0"/>
    <s v="OAK"/>
    <n v="0"/>
  </r>
  <r>
    <n v="1933"/>
    <n v="950"/>
    <s v="2015_11_OAK@DET"/>
    <n v="0"/>
    <n v="0"/>
    <n v="18"/>
    <n v="13"/>
    <x v="3"/>
    <x v="10"/>
    <s v="rs"/>
    <s v="DET"/>
    <s v="DET"/>
    <n v="0"/>
    <x v="1"/>
    <n v="-1"/>
    <n v="1"/>
    <m/>
    <m/>
    <s v="DET"/>
    <n v="10"/>
    <n v="1"/>
    <s v="DET"/>
    <n v="1"/>
  </r>
  <r>
    <n v="1934"/>
    <n v="951"/>
    <s v="2015_11_IND@ATL"/>
    <n v="-4"/>
    <n v="-4.5"/>
    <n v="21"/>
    <n v="24"/>
    <x v="3"/>
    <x v="10"/>
    <s v="rs"/>
    <s v="IND"/>
    <s v="IND"/>
    <n v="0.5"/>
    <x v="0"/>
    <n v="-4"/>
    <n v="0"/>
    <m/>
    <m/>
    <s v="IND"/>
    <n v="7"/>
    <n v="1"/>
    <s v="IND"/>
    <n v="1"/>
  </r>
  <r>
    <n v="1935"/>
    <n v="951"/>
    <s v="2015_11_IND@ATL"/>
    <n v="-4"/>
    <n v="-4.5"/>
    <n v="21"/>
    <n v="24"/>
    <x v="3"/>
    <x v="10"/>
    <s v="rs"/>
    <s v="IND"/>
    <s v="IND"/>
    <n v="0.5"/>
    <x v="1"/>
    <n v="-3.5"/>
    <n v="0.5"/>
    <m/>
    <m/>
    <s v="IND"/>
    <n v="4"/>
    <n v="1"/>
    <s v="ATL"/>
    <n v="0"/>
  </r>
  <r>
    <n v="1936"/>
    <n v="952"/>
    <s v="2015_11_NYJ@HOU"/>
    <n v="2.5"/>
    <n v="3"/>
    <n v="24"/>
    <n v="17"/>
    <x v="3"/>
    <x v="10"/>
    <s v="rs"/>
    <s v="HOU"/>
    <s v="HOU"/>
    <n v="-0.5"/>
    <x v="0"/>
    <n v="4"/>
    <n v="1.5"/>
    <m/>
    <m/>
    <s v="NYJ"/>
    <n v="2"/>
    <n v="0"/>
    <s v="NYJ"/>
    <n v="0"/>
  </r>
  <r>
    <n v="1937"/>
    <n v="952"/>
    <s v="2015_11_NYJ@HOU"/>
    <n v="2.5"/>
    <n v="3"/>
    <n v="24"/>
    <n v="17"/>
    <x v="3"/>
    <x v="10"/>
    <s v="rs"/>
    <s v="HOU"/>
    <s v="HOU"/>
    <n v="-0.5"/>
    <x v="1"/>
    <n v="3"/>
    <n v="0.5"/>
    <m/>
    <m/>
    <s v="NYJ"/>
    <n v="1"/>
    <n v="0"/>
    <s v="NYJ"/>
    <n v="0"/>
  </r>
  <r>
    <n v="1938"/>
    <n v="953"/>
    <s v="2015_11_TBY@PHI"/>
    <n v="-7"/>
    <n v="-6"/>
    <n v="17"/>
    <n v="45"/>
    <x v="3"/>
    <x v="10"/>
    <s v="rs"/>
    <s v="TBY"/>
    <s v="TBY"/>
    <n v="-1"/>
    <x v="0"/>
    <n v="-5"/>
    <n v="2"/>
    <m/>
    <m/>
    <s v="TBY"/>
    <n v="14"/>
    <n v="1"/>
    <s v="PHI"/>
    <n v="0"/>
  </r>
  <r>
    <n v="1939"/>
    <n v="953"/>
    <s v="2015_11_TBY@PHI"/>
    <n v="-7"/>
    <n v="-6"/>
    <n v="17"/>
    <n v="45"/>
    <x v="3"/>
    <x v="10"/>
    <s v="rs"/>
    <s v="TBY"/>
    <s v="TBY"/>
    <n v="-1"/>
    <x v="1"/>
    <n v="-5.5"/>
    <n v="1.5"/>
    <m/>
    <m/>
    <s v="TBY"/>
    <n v="9"/>
    <n v="1"/>
    <s v="TBY"/>
    <n v="1"/>
  </r>
  <r>
    <n v="1940"/>
    <n v="954"/>
    <s v="2015_11_DEN@CHI"/>
    <n v="3"/>
    <n v="1"/>
    <n v="15"/>
    <n v="17"/>
    <x v="3"/>
    <x v="10"/>
    <s v="rs"/>
    <s v="DEN"/>
    <s v="DEN"/>
    <n v="2"/>
    <x v="0"/>
    <n v="1"/>
    <n v="2"/>
    <m/>
    <m/>
    <s v="CHI"/>
    <n v="9"/>
    <n v="0"/>
    <s v="CHI"/>
    <n v="0"/>
  </r>
  <r>
    <n v="1941"/>
    <n v="954"/>
    <s v="2015_11_DEN@CHI"/>
    <n v="3"/>
    <n v="1"/>
    <n v="15"/>
    <n v="17"/>
    <x v="3"/>
    <x v="10"/>
    <s v="rs"/>
    <s v="DEN"/>
    <s v="DEN"/>
    <n v="2"/>
    <x v="1"/>
    <n v="3.5"/>
    <n v="0.5"/>
    <m/>
    <m/>
    <s v="CHI"/>
    <n v="7"/>
    <n v="0"/>
    <s v="CHI"/>
    <n v="0"/>
  </r>
  <r>
    <n v="1942"/>
    <n v="955"/>
    <s v="2015_11_STL@BAL"/>
    <n v="0"/>
    <n v="-2.5"/>
    <n v="16"/>
    <n v="13"/>
    <x v="3"/>
    <x v="10"/>
    <s v="rs"/>
    <s v="BAL"/>
    <s v="BAL"/>
    <n v="2.5"/>
    <x v="0"/>
    <n v="2.5"/>
    <n v="2.5"/>
    <m/>
    <m/>
    <s v="STL"/>
    <n v="12"/>
    <n v="0"/>
    <s v="STL"/>
    <n v="0"/>
  </r>
  <r>
    <n v="1943"/>
    <n v="955"/>
    <s v="2015_11_STL@BAL"/>
    <n v="0"/>
    <n v="-2.5"/>
    <n v="16"/>
    <n v="13"/>
    <x v="3"/>
    <x v="10"/>
    <s v="rs"/>
    <s v="BAL"/>
    <s v="BAL"/>
    <n v="2.5"/>
    <x v="1"/>
    <n v="2.5"/>
    <n v="2.5"/>
    <m/>
    <m/>
    <s v="BAL"/>
    <n v="11"/>
    <n v="1"/>
    <s v="BAL"/>
    <n v="1"/>
  </r>
  <r>
    <n v="1944"/>
    <n v="956"/>
    <s v="2015_11_WAS@CAR"/>
    <n v="-7.5"/>
    <n v="-7"/>
    <n v="44"/>
    <n v="16"/>
    <x v="3"/>
    <x v="10"/>
    <s v="rs"/>
    <s v="CAR"/>
    <s v="CAR"/>
    <n v="-0.5"/>
    <x v="0"/>
    <n v="-7"/>
    <n v="0.5"/>
    <m/>
    <m/>
    <s v="CAR"/>
    <n v="5"/>
    <n v="1"/>
    <s v="CAR"/>
    <n v="1"/>
  </r>
  <r>
    <n v="1945"/>
    <n v="956"/>
    <s v="2015_11_WAS@CAR"/>
    <n v="-7.5"/>
    <n v="-7"/>
    <n v="44"/>
    <n v="16"/>
    <x v="3"/>
    <x v="10"/>
    <s v="rs"/>
    <s v="CAR"/>
    <s v="CAR"/>
    <n v="-0.5"/>
    <x v="1"/>
    <n v="-7.5"/>
    <n v="0"/>
    <m/>
    <m/>
    <s v="CAR"/>
    <n v="3"/>
    <n v="1"/>
    <s v="CAR"/>
    <n v="1"/>
  </r>
  <r>
    <n v="1946"/>
    <n v="957"/>
    <s v="2015_11_KCY@SD"/>
    <n v="3"/>
    <n v="3"/>
    <n v="3"/>
    <n v="33"/>
    <x v="3"/>
    <x v="10"/>
    <s v="rs"/>
    <s v="KCY"/>
    <s v="KCY"/>
    <n v="0"/>
    <x v="0"/>
    <n v="4"/>
    <n v="1"/>
    <m/>
    <m/>
    <s v="KCY"/>
    <n v="13"/>
    <n v="1"/>
    <s v="KCY"/>
    <n v="1"/>
  </r>
  <r>
    <n v="1947"/>
    <n v="957"/>
    <s v="2015_11_KCY@SD"/>
    <n v="3"/>
    <n v="3"/>
    <n v="3"/>
    <n v="33"/>
    <x v="3"/>
    <x v="10"/>
    <s v="rs"/>
    <s v="KCY"/>
    <s v="KCY"/>
    <n v="0"/>
    <x v="1"/>
    <n v="3"/>
    <n v="0"/>
    <m/>
    <m/>
    <s v="KCY"/>
    <n v="2"/>
    <n v="1"/>
    <s v="KCY"/>
    <n v="1"/>
  </r>
  <r>
    <n v="1948"/>
    <n v="958"/>
    <s v="2015_11_GBY@MIN"/>
    <n v="0"/>
    <n v="-1"/>
    <n v="13"/>
    <n v="30"/>
    <x v="3"/>
    <x v="10"/>
    <s v="rs"/>
    <s v="GBY"/>
    <s v="GBY"/>
    <n v="1"/>
    <x v="0"/>
    <n v="-3"/>
    <n v="3"/>
    <m/>
    <m/>
    <s v="MIN"/>
    <n v="10"/>
    <n v="0"/>
    <s v="MIN"/>
    <n v="0"/>
  </r>
  <r>
    <n v="1949"/>
    <n v="958"/>
    <s v="2015_11_GBY@MIN"/>
    <n v="0"/>
    <n v="-1"/>
    <n v="13"/>
    <n v="30"/>
    <x v="3"/>
    <x v="10"/>
    <s v="rs"/>
    <s v="GBY"/>
    <s v="GBY"/>
    <n v="1"/>
    <x v="1"/>
    <n v="1"/>
    <n v="1"/>
    <m/>
    <m/>
    <s v="MIN"/>
    <n v="12"/>
    <n v="0"/>
    <s v="MIN"/>
    <n v="0"/>
  </r>
  <r>
    <n v="1950"/>
    <n v="959"/>
    <s v="2015_11_SFO@SEA"/>
    <n v="-10"/>
    <n v="-13"/>
    <n v="29"/>
    <n v="13"/>
    <x v="3"/>
    <x v="10"/>
    <s v="rs"/>
    <s v="SEA"/>
    <s v="SEA"/>
    <n v="3"/>
    <x v="0"/>
    <n v="-12.5"/>
    <n v="2.5"/>
    <m/>
    <m/>
    <s v="SEA"/>
    <n v="8"/>
    <n v="1"/>
    <s v="SEA"/>
    <n v="1"/>
  </r>
  <r>
    <n v="1951"/>
    <n v="959"/>
    <s v="2015_11_SFO@SEA"/>
    <n v="-10"/>
    <n v="-13"/>
    <n v="29"/>
    <n v="13"/>
    <x v="3"/>
    <x v="10"/>
    <s v="rs"/>
    <s v="SEA"/>
    <s v="SEA"/>
    <n v="3"/>
    <x v="1"/>
    <n v="-9"/>
    <n v="1"/>
    <m/>
    <m/>
    <s v="SEA"/>
    <n v="6"/>
    <n v="1"/>
    <s v="SEA"/>
    <n v="1"/>
  </r>
  <r>
    <n v="1952"/>
    <n v="960"/>
    <s v="2015_11_CIN@ARI"/>
    <n v="-2.5"/>
    <n v="-5"/>
    <n v="34"/>
    <n v="31"/>
    <x v="3"/>
    <x v="10"/>
    <s v="rs"/>
    <s v="CIN"/>
    <s v="ARI"/>
    <n v="2.5"/>
    <x v="0"/>
    <n v="-3"/>
    <n v="0.5"/>
    <m/>
    <m/>
    <s v="ARI"/>
    <n v="6"/>
    <n v="0"/>
    <s v="ARI"/>
    <n v="1"/>
  </r>
  <r>
    <n v="1953"/>
    <n v="960"/>
    <s v="2015_11_CIN@ARI"/>
    <n v="-2.5"/>
    <n v="-5"/>
    <n v="34"/>
    <n v="31"/>
    <x v="3"/>
    <x v="10"/>
    <s v="rs"/>
    <s v="CIN"/>
    <s v="ARI"/>
    <n v="2.5"/>
    <x v="1"/>
    <n v="-3"/>
    <n v="0.5"/>
    <m/>
    <m/>
    <s v="ARI"/>
    <n v="5"/>
    <n v="0"/>
    <s v="ARI"/>
    <n v="1"/>
  </r>
  <r>
    <n v="1954"/>
    <n v="961"/>
    <s v="2015_11_BUF@NWE"/>
    <n v="-7.5"/>
    <n v="-7"/>
    <n v="20"/>
    <n v="13"/>
    <x v="3"/>
    <x v="10"/>
    <s v="rs"/>
    <s v="na"/>
    <s v="NWE"/>
    <n v="-0.5"/>
    <x v="0"/>
    <n v="-7.5"/>
    <n v="0"/>
    <m/>
    <m/>
    <s v="BUF"/>
    <n v="4"/>
    <n v="0"/>
    <s v="NWE"/>
    <n v="1"/>
  </r>
  <r>
    <n v="1955"/>
    <n v="961"/>
    <s v="2015_11_BUF@NWE"/>
    <n v="-7.5"/>
    <n v="-7"/>
    <n v="20"/>
    <n v="13"/>
    <x v="3"/>
    <x v="10"/>
    <s v="rs"/>
    <s v="na"/>
    <s v="NWE"/>
    <n v="-0.5"/>
    <x v="1"/>
    <n v="-7.5"/>
    <n v="0"/>
    <m/>
    <m/>
    <s v="BUF"/>
    <n v="8"/>
    <n v="0"/>
    <s v="NWE"/>
    <n v="1"/>
  </r>
  <r>
    <n v="1956"/>
    <n v="962"/>
    <s v="2015_12_PHI@DET"/>
    <n v="1"/>
    <n v="-2.5"/>
    <n v="45"/>
    <n v="14"/>
    <x v="3"/>
    <x v="11"/>
    <s v="rs"/>
    <s v="DET"/>
    <s v="DET"/>
    <n v="3.5"/>
    <x v="0"/>
    <n v="-3"/>
    <n v="4"/>
    <m/>
    <m/>
    <s v="DET"/>
    <n v="5"/>
    <n v="1"/>
    <s v="DET"/>
    <n v="1"/>
  </r>
  <r>
    <n v="1957"/>
    <n v="962"/>
    <s v="2015_12_PHI@DET"/>
    <n v="1"/>
    <n v="-2.5"/>
    <n v="45"/>
    <n v="14"/>
    <x v="3"/>
    <x v="11"/>
    <s v="rs"/>
    <s v="DET"/>
    <s v="DET"/>
    <n v="3.5"/>
    <x v="1"/>
    <n v="0"/>
    <n v="1"/>
    <m/>
    <m/>
    <s v="DET"/>
    <n v="5"/>
    <n v="1"/>
    <s v="DET"/>
    <n v="1"/>
  </r>
  <r>
    <n v="1958"/>
    <n v="963"/>
    <s v="2015_12_CAR@DAL"/>
    <n v="0"/>
    <n v="-1"/>
    <n v="14"/>
    <n v="33"/>
    <x v="3"/>
    <x v="11"/>
    <s v="rs"/>
    <s v="CAR"/>
    <s v="CAR"/>
    <n v="1"/>
    <x v="0"/>
    <n v="-1"/>
    <n v="1"/>
    <m/>
    <m/>
    <s v="DAL"/>
    <n v="8"/>
    <n v="0"/>
    <s v="DAL"/>
    <n v="0"/>
  </r>
  <r>
    <n v="1959"/>
    <n v="963"/>
    <s v="2015_12_CAR@DAL"/>
    <n v="0"/>
    <n v="-1"/>
    <n v="14"/>
    <n v="33"/>
    <x v="3"/>
    <x v="11"/>
    <s v="rs"/>
    <s v="CAR"/>
    <s v="CAR"/>
    <n v="1"/>
    <x v="1"/>
    <n v="1"/>
    <n v="1"/>
    <m/>
    <m/>
    <s v="CAR"/>
    <n v="15"/>
    <n v="1"/>
    <s v="CAR"/>
    <n v="1"/>
  </r>
  <r>
    <n v="1960"/>
    <n v="964"/>
    <s v="2015_12_CHI@GBY"/>
    <n v="-7"/>
    <n v="-8.5"/>
    <n v="13"/>
    <n v="17"/>
    <x v="3"/>
    <x v="11"/>
    <s v="rs"/>
    <s v="CHI"/>
    <s v="CHI"/>
    <n v="1.5"/>
    <x v="0"/>
    <n v="-9.5"/>
    <n v="2.5"/>
    <m/>
    <m/>
    <s v="GBY"/>
    <n v="3"/>
    <n v="0"/>
    <s v="GBY"/>
    <n v="0"/>
  </r>
  <r>
    <n v="1961"/>
    <n v="964"/>
    <s v="2015_12_CHI@GBY"/>
    <n v="-7"/>
    <n v="-8.5"/>
    <n v="13"/>
    <n v="17"/>
    <x v="3"/>
    <x v="11"/>
    <s v="rs"/>
    <s v="CHI"/>
    <s v="CHI"/>
    <n v="1.5"/>
    <x v="1"/>
    <n v="-9"/>
    <n v="2"/>
    <m/>
    <m/>
    <s v="GBY"/>
    <n v="3"/>
    <n v="0"/>
    <s v="GBY"/>
    <n v="0"/>
  </r>
  <r>
    <n v="1962"/>
    <n v="965"/>
    <s v="2015_12_OAK@TEN"/>
    <n v="2"/>
    <n v="1"/>
    <n v="21"/>
    <n v="24"/>
    <x v="3"/>
    <x v="11"/>
    <s v="rs"/>
    <s v="OAK"/>
    <s v="OAK"/>
    <n v="1"/>
    <x v="0"/>
    <n v="3"/>
    <n v="1"/>
    <m/>
    <m/>
    <s v="OAK"/>
    <n v="13"/>
    <n v="1"/>
    <s v="OAK"/>
    <n v="1"/>
  </r>
  <r>
    <n v="1963"/>
    <n v="965"/>
    <s v="2015_12_OAK@TEN"/>
    <n v="2"/>
    <n v="1"/>
    <n v="21"/>
    <n v="24"/>
    <x v="3"/>
    <x v="11"/>
    <s v="rs"/>
    <s v="OAK"/>
    <s v="OAK"/>
    <n v="1"/>
    <x v="1"/>
    <n v="-1"/>
    <n v="3"/>
    <m/>
    <m/>
    <s v="OAK"/>
    <n v="10"/>
    <n v="1"/>
    <s v="OAK"/>
    <n v="1"/>
  </r>
  <r>
    <n v="1964"/>
    <n v="966"/>
    <s v="2015_12_BUF@KCY"/>
    <n v="-3.5"/>
    <n v="-5.5"/>
    <n v="30"/>
    <n v="22"/>
    <x v="3"/>
    <x v="11"/>
    <s v="rs"/>
    <s v="KCY"/>
    <s v="KCY"/>
    <n v="2"/>
    <x v="0"/>
    <n v="-3"/>
    <n v="0.5"/>
    <m/>
    <m/>
    <s v="KCY"/>
    <n v="12"/>
    <n v="1"/>
    <s v="KCY"/>
    <n v="1"/>
  </r>
  <r>
    <n v="1965"/>
    <n v="966"/>
    <s v="2015_12_BUF@KCY"/>
    <n v="-3.5"/>
    <n v="-5.5"/>
    <n v="30"/>
    <n v="22"/>
    <x v="3"/>
    <x v="11"/>
    <s v="rs"/>
    <s v="KCY"/>
    <s v="KCY"/>
    <n v="2"/>
    <x v="1"/>
    <n v="-3"/>
    <n v="0.5"/>
    <m/>
    <m/>
    <s v="KCY"/>
    <n v="2"/>
    <n v="1"/>
    <s v="KCY"/>
    <n v="1"/>
  </r>
  <r>
    <n v="1966"/>
    <n v="967"/>
    <s v="2015_12_TBY@IND"/>
    <n v="-3"/>
    <n v="-3"/>
    <n v="25"/>
    <n v="12"/>
    <x v="3"/>
    <x v="11"/>
    <s v="rs"/>
    <s v="IND"/>
    <s v="IND"/>
    <n v="0"/>
    <x v="0"/>
    <n v="-4.5"/>
    <n v="1.5"/>
    <m/>
    <m/>
    <s v="TBY"/>
    <n v="1"/>
    <n v="0"/>
    <s v="TBY"/>
    <n v="0"/>
  </r>
  <r>
    <n v="1967"/>
    <n v="967"/>
    <s v="2015_12_TBY@IND"/>
    <n v="-3"/>
    <n v="-3"/>
    <n v="25"/>
    <n v="12"/>
    <x v="3"/>
    <x v="11"/>
    <s v="rs"/>
    <s v="IND"/>
    <s v="IND"/>
    <n v="0"/>
    <x v="1"/>
    <n v="-5.5"/>
    <n v="2.5"/>
    <m/>
    <m/>
    <s v="TBY"/>
    <n v="8"/>
    <n v="0"/>
    <s v="TBY"/>
    <n v="0"/>
  </r>
  <r>
    <n v="1968"/>
    <n v="968"/>
    <s v="2015_12_NYG@WAS"/>
    <n v="1.5"/>
    <n v="2.5"/>
    <n v="20"/>
    <n v="14"/>
    <x v="3"/>
    <x v="11"/>
    <s v="rs"/>
    <s v="WAS"/>
    <s v="WAS"/>
    <n v="-1"/>
    <x v="0"/>
    <n v="2"/>
    <n v="0.5"/>
    <m/>
    <m/>
    <s v="NYG"/>
    <n v="11"/>
    <n v="0"/>
    <s v="NYG"/>
    <n v="0"/>
  </r>
  <r>
    <n v="1969"/>
    <n v="968"/>
    <s v="2015_12_NYG@WAS"/>
    <n v="1.5"/>
    <n v="2.5"/>
    <n v="20"/>
    <n v="14"/>
    <x v="3"/>
    <x v="11"/>
    <s v="rs"/>
    <s v="WAS"/>
    <s v="WAS"/>
    <n v="-1"/>
    <x v="1"/>
    <n v="2.5"/>
    <n v="1"/>
    <m/>
    <m/>
    <s v="WAS"/>
    <n v="12"/>
    <n v="1"/>
    <s v="WAS"/>
    <n v="1"/>
  </r>
  <r>
    <n v="1970"/>
    <n v="969"/>
    <s v="2015_12_NOR@HOU"/>
    <n v="-3"/>
    <n v="-3"/>
    <n v="24"/>
    <n v="6"/>
    <x v="3"/>
    <x v="11"/>
    <s v="rs"/>
    <s v="HOU"/>
    <s v="HOU"/>
    <n v="0"/>
    <x v="0"/>
    <n v="-2"/>
    <n v="1"/>
    <m/>
    <m/>
    <s v="HOU"/>
    <n v="10"/>
    <n v="1"/>
    <s v="HOU"/>
    <n v="1"/>
  </r>
  <r>
    <n v="1971"/>
    <n v="969"/>
    <s v="2015_12_NOR@HOU"/>
    <n v="-3"/>
    <n v="-3"/>
    <n v="24"/>
    <n v="6"/>
    <x v="3"/>
    <x v="11"/>
    <s v="rs"/>
    <s v="HOU"/>
    <s v="HOU"/>
    <n v="0"/>
    <x v="1"/>
    <n v="0"/>
    <n v="3"/>
    <m/>
    <m/>
    <s v="HOU"/>
    <n v="13"/>
    <n v="1"/>
    <s v="HOU"/>
    <n v="1"/>
  </r>
  <r>
    <n v="1972"/>
    <n v="970"/>
    <s v="2015_12_MIN@ATL"/>
    <n v="-2.5"/>
    <n v="-2.5"/>
    <n v="10"/>
    <n v="20"/>
    <x v="3"/>
    <x v="11"/>
    <s v="rs"/>
    <s v="MIN"/>
    <s v="MIN"/>
    <n v="0"/>
    <x v="0"/>
    <n v="-1"/>
    <n v="1.5"/>
    <m/>
    <m/>
    <s v="MIN"/>
    <n v="2"/>
    <n v="1"/>
    <s v="MIN"/>
    <n v="1"/>
  </r>
  <r>
    <n v="1973"/>
    <n v="970"/>
    <s v="2015_12_MIN@ATL"/>
    <n v="-2.5"/>
    <n v="-2.5"/>
    <n v="10"/>
    <n v="20"/>
    <x v="3"/>
    <x v="11"/>
    <s v="rs"/>
    <s v="MIN"/>
    <s v="MIN"/>
    <n v="0"/>
    <x v="1"/>
    <n v="-1"/>
    <n v="1.5"/>
    <m/>
    <m/>
    <s v="ATL"/>
    <n v="16"/>
    <n v="0"/>
    <s v="ATL"/>
    <n v="0"/>
  </r>
  <r>
    <n v="1974"/>
    <n v="971"/>
    <s v="2015_12_STL@CIN"/>
    <n v="-7"/>
    <n v="-9"/>
    <n v="31"/>
    <n v="7"/>
    <x v="3"/>
    <x v="11"/>
    <s v="rs"/>
    <s v="CIN"/>
    <s v="CIN"/>
    <n v="2"/>
    <x v="0"/>
    <n v="-6.5"/>
    <n v="0.5"/>
    <m/>
    <m/>
    <s v="CIN"/>
    <n v="7"/>
    <n v="1"/>
    <s v="CIN"/>
    <n v="1"/>
  </r>
  <r>
    <n v="1975"/>
    <n v="971"/>
    <s v="2015_12_STL@CIN"/>
    <n v="-7"/>
    <n v="-9"/>
    <n v="31"/>
    <n v="7"/>
    <x v="3"/>
    <x v="11"/>
    <s v="rs"/>
    <s v="CIN"/>
    <s v="CIN"/>
    <n v="2"/>
    <x v="1"/>
    <n v="-9"/>
    <n v="2"/>
    <m/>
    <m/>
    <s v="CIN"/>
    <n v="4"/>
    <n v="1"/>
    <s v="CIN"/>
    <n v="1"/>
  </r>
  <r>
    <n v="1976"/>
    <n v="972"/>
    <s v="2015_12_SD@JAX"/>
    <n v="-4.5"/>
    <n v="-5"/>
    <n v="25"/>
    <n v="31"/>
    <x v="3"/>
    <x v="11"/>
    <s v="rs"/>
    <s v="SD"/>
    <s v="SD"/>
    <n v="0.5"/>
    <x v="0"/>
    <n v="-4"/>
    <n v="0.5"/>
    <m/>
    <m/>
    <s v="JAX"/>
    <n v="9"/>
    <n v="0"/>
    <s v="JAX"/>
    <n v="0"/>
  </r>
  <r>
    <n v="1977"/>
    <n v="972"/>
    <s v="2015_12_SD@JAX"/>
    <n v="-4.5"/>
    <n v="-5"/>
    <n v="25"/>
    <n v="31"/>
    <x v="3"/>
    <x v="11"/>
    <s v="rs"/>
    <s v="SD"/>
    <s v="SD"/>
    <n v="0.5"/>
    <x v="1"/>
    <n v="-3"/>
    <n v="1.5"/>
    <m/>
    <m/>
    <s v="JAX"/>
    <n v="9"/>
    <n v="0"/>
    <s v="JAX"/>
    <n v="0"/>
  </r>
  <r>
    <n v="1978"/>
    <n v="973"/>
    <s v="2015_12_MIA@NYJ"/>
    <n v="-4.5"/>
    <n v="-4"/>
    <n v="38"/>
    <n v="20"/>
    <x v="3"/>
    <x v="11"/>
    <s v="rs"/>
    <s v="NYJ"/>
    <s v="NYJ"/>
    <n v="-0.5"/>
    <x v="0"/>
    <n v="-4"/>
    <n v="0.5"/>
    <m/>
    <m/>
    <s v="NYJ"/>
    <n v="15"/>
    <n v="1"/>
    <s v="NYJ"/>
    <n v="1"/>
  </r>
  <r>
    <n v="1979"/>
    <n v="973"/>
    <s v="2015_12_MIA@NYJ"/>
    <n v="-4.5"/>
    <n v="-4"/>
    <n v="38"/>
    <n v="20"/>
    <x v="3"/>
    <x v="11"/>
    <s v="rs"/>
    <s v="NYJ"/>
    <s v="NYJ"/>
    <n v="-0.5"/>
    <x v="1"/>
    <n v="-5"/>
    <n v="0.5"/>
    <m/>
    <m/>
    <s v="NYJ"/>
    <n v="6"/>
    <n v="1"/>
    <s v="NYJ"/>
    <n v="1"/>
  </r>
  <r>
    <n v="1980"/>
    <n v="974"/>
    <s v="2015_12_ARI@SFO"/>
    <n v="8.5"/>
    <n v="10"/>
    <n v="13"/>
    <n v="19"/>
    <x v="3"/>
    <x v="11"/>
    <s v="rs"/>
    <s v="SFO"/>
    <s v="ARI"/>
    <n v="-1.5"/>
    <x v="0"/>
    <n v="7"/>
    <n v="1.5"/>
    <m/>
    <m/>
    <s v="ARI"/>
    <n v="14"/>
    <n v="0"/>
    <s v="ARI"/>
    <n v="1"/>
  </r>
  <r>
    <n v="1981"/>
    <n v="974"/>
    <s v="2015_12_ARI@SFO"/>
    <n v="8.5"/>
    <n v="10"/>
    <n v="13"/>
    <n v="19"/>
    <x v="3"/>
    <x v="11"/>
    <s v="rs"/>
    <s v="SFO"/>
    <s v="ARI"/>
    <n v="-1.5"/>
    <x v="1"/>
    <n v="7"/>
    <n v="1.5"/>
    <m/>
    <m/>
    <s v="ARI"/>
    <n v="1"/>
    <n v="0"/>
    <s v="ARI"/>
    <n v="1"/>
  </r>
  <r>
    <n v="1982"/>
    <n v="975"/>
    <s v="2015_12_PIT@SEA"/>
    <n v="-3.5"/>
    <n v="-3.5"/>
    <n v="39"/>
    <n v="30"/>
    <x v="3"/>
    <x v="11"/>
    <s v="rs"/>
    <s v="SEA"/>
    <s v="SEA"/>
    <n v="0"/>
    <x v="0"/>
    <n v="-6"/>
    <n v="2.5"/>
    <m/>
    <m/>
    <s v="SEA"/>
    <n v="16"/>
    <n v="1"/>
    <s v="SEA"/>
    <n v="1"/>
  </r>
  <r>
    <n v="1983"/>
    <n v="975"/>
    <s v="2015_12_PIT@SEA"/>
    <n v="-3.5"/>
    <n v="-3.5"/>
    <n v="39"/>
    <n v="30"/>
    <x v="3"/>
    <x v="11"/>
    <s v="rs"/>
    <s v="SEA"/>
    <s v="SEA"/>
    <n v="0"/>
    <x v="1"/>
    <n v="-5.5"/>
    <n v="2"/>
    <m/>
    <m/>
    <s v="SEA"/>
    <n v="11"/>
    <n v="1"/>
    <s v="SEA"/>
    <n v="1"/>
  </r>
  <r>
    <n v="1984"/>
    <n v="976"/>
    <s v="2015_12_NWE@DEN"/>
    <n v="5.5"/>
    <n v="3"/>
    <n v="30"/>
    <n v="24"/>
    <x v="3"/>
    <x v="11"/>
    <s v="rs"/>
    <s v="DEN"/>
    <s v="DEN"/>
    <n v="2.5"/>
    <x v="0"/>
    <n v="6.5"/>
    <n v="1"/>
    <m/>
    <m/>
    <s v="DEN"/>
    <n v="6"/>
    <n v="1"/>
    <s v="DEN"/>
    <n v="1"/>
  </r>
  <r>
    <n v="1985"/>
    <n v="976"/>
    <s v="2015_12_NWE@DEN"/>
    <n v="5.5"/>
    <n v="3"/>
    <n v="30"/>
    <n v="24"/>
    <x v="3"/>
    <x v="11"/>
    <s v="rs"/>
    <s v="DEN"/>
    <s v="DEN"/>
    <n v="2.5"/>
    <x v="1"/>
    <n v="4"/>
    <n v="1.5"/>
    <m/>
    <m/>
    <s v="DEN"/>
    <n v="7"/>
    <n v="1"/>
    <s v="DEN"/>
    <n v="1"/>
  </r>
  <r>
    <n v="1986"/>
    <n v="977"/>
    <s v="2015_12_BAL@CLE"/>
    <n v="0"/>
    <n v="-3.5"/>
    <n v="27"/>
    <n v="33"/>
    <x v="3"/>
    <x v="11"/>
    <s v="rs"/>
    <s v="BAL"/>
    <s v="BAL"/>
    <n v="3.5"/>
    <x v="0"/>
    <n v="-4"/>
    <n v="4"/>
    <m/>
    <m/>
    <s v="CLE"/>
    <n v="4"/>
    <n v="0"/>
    <s v="CLE"/>
    <n v="0"/>
  </r>
  <r>
    <n v="1987"/>
    <n v="977"/>
    <s v="2015_12_BAL@CLE"/>
    <n v="0"/>
    <n v="-3.5"/>
    <n v="27"/>
    <n v="33"/>
    <x v="3"/>
    <x v="11"/>
    <s v="rs"/>
    <s v="BAL"/>
    <s v="BAL"/>
    <n v="3.5"/>
    <x v="1"/>
    <n v="-3"/>
    <n v="3"/>
    <m/>
    <m/>
    <s v="CLE"/>
    <n v="14"/>
    <n v="0"/>
    <s v="CLE"/>
    <n v="0"/>
  </r>
  <r>
    <n v="1988"/>
    <n v="978"/>
    <s v="2015_13_GBY@DET"/>
    <n v="5.5"/>
    <n v="3"/>
    <n v="23"/>
    <n v="27"/>
    <x v="3"/>
    <x v="12"/>
    <s v="rs"/>
    <s v="GBY"/>
    <s v="GBY"/>
    <n v="2.5"/>
    <x v="0"/>
    <n v="4"/>
    <n v="1.5"/>
    <m/>
    <m/>
    <s v="DET"/>
    <n v="6"/>
    <n v="0"/>
    <s v="DET"/>
    <n v="0"/>
  </r>
  <r>
    <n v="1989"/>
    <n v="978"/>
    <s v="2015_13_GBY@DET"/>
    <n v="5.5"/>
    <n v="3"/>
    <n v="23"/>
    <n v="27"/>
    <x v="3"/>
    <x v="12"/>
    <s v="rs"/>
    <s v="GBY"/>
    <s v="GBY"/>
    <n v="2.5"/>
    <x v="1"/>
    <n v="3"/>
    <n v="2.5"/>
    <m/>
    <m/>
    <s v="DET"/>
    <n v="10"/>
    <n v="0"/>
    <s v="DET"/>
    <n v="0"/>
  </r>
  <r>
    <n v="1990"/>
    <n v="979"/>
    <s v="2015_13_NYJ@NYG"/>
    <n v="0"/>
    <n v="2.5"/>
    <n v="20"/>
    <n v="23"/>
    <x v="3"/>
    <x v="12"/>
    <s v="rs"/>
    <s v="NYJ"/>
    <s v="NYJ"/>
    <n v="-2.5"/>
    <x v="0"/>
    <n v="3"/>
    <n v="3"/>
    <m/>
    <m/>
    <s v="NYG"/>
    <n v="15"/>
    <n v="0"/>
    <s v="NYG"/>
    <n v="0"/>
  </r>
  <r>
    <n v="1991"/>
    <n v="979"/>
    <s v="2015_13_NYJ@NYG"/>
    <n v="0"/>
    <n v="2.5"/>
    <n v="20"/>
    <n v="23"/>
    <x v="3"/>
    <x v="12"/>
    <s v="rs"/>
    <s v="NYJ"/>
    <s v="NYJ"/>
    <n v="-2.5"/>
    <x v="1"/>
    <n v="-3"/>
    <n v="3"/>
    <m/>
    <m/>
    <s v="NYJ"/>
    <n v="4"/>
    <n v="1"/>
    <s v="NYJ"/>
    <n v="1"/>
  </r>
  <r>
    <n v="1992"/>
    <n v="980"/>
    <s v="2015_13_ARI@STL"/>
    <n v="5.5"/>
    <n v="4.5"/>
    <n v="3"/>
    <n v="27"/>
    <x v="3"/>
    <x v="12"/>
    <s v="rs"/>
    <s v="ARI"/>
    <s v="ARI"/>
    <n v="1"/>
    <x v="0"/>
    <n v="6"/>
    <n v="0.5"/>
    <m/>
    <m/>
    <s v="ARI"/>
    <n v="12"/>
    <n v="1"/>
    <s v="ARI"/>
    <n v="1"/>
  </r>
  <r>
    <n v="1993"/>
    <n v="980"/>
    <s v="2015_13_ARI@STL"/>
    <n v="5.5"/>
    <n v="4.5"/>
    <n v="3"/>
    <n v="27"/>
    <x v="3"/>
    <x v="12"/>
    <s v="rs"/>
    <s v="ARI"/>
    <s v="ARI"/>
    <n v="1"/>
    <x v="1"/>
    <n v="6"/>
    <n v="0.5"/>
    <m/>
    <m/>
    <s v="ARI"/>
    <n v="5"/>
    <n v="1"/>
    <s v="ARI"/>
    <n v="1"/>
  </r>
  <r>
    <n v="1994"/>
    <n v="981"/>
    <s v="2015_13_ATL@TBY"/>
    <n v="0"/>
    <n v="0"/>
    <n v="23"/>
    <n v="19"/>
    <x v="3"/>
    <x v="12"/>
    <s v="rs"/>
    <s v="TBY"/>
    <s v="TBY"/>
    <n v="0"/>
    <x v="0"/>
    <n v="-3.5"/>
    <n v="3.5"/>
    <m/>
    <m/>
    <s v="TBY"/>
    <n v="7"/>
    <n v="1"/>
    <s v="TBY"/>
    <n v="1"/>
  </r>
  <r>
    <n v="1995"/>
    <n v="981"/>
    <s v="2015_13_ATL@TBY"/>
    <n v="0"/>
    <n v="0"/>
    <n v="23"/>
    <n v="19"/>
    <x v="3"/>
    <x v="12"/>
    <s v="rs"/>
    <s v="TBY"/>
    <s v="TBY"/>
    <n v="0"/>
    <x v="1"/>
    <n v="-3"/>
    <n v="3"/>
    <m/>
    <m/>
    <s v="ATL"/>
    <n v="8"/>
    <n v="0"/>
    <s v="ATL"/>
    <n v="0"/>
  </r>
  <r>
    <n v="1996"/>
    <n v="982"/>
    <s v="2015_13_SEA@MIN"/>
    <n v="0"/>
    <n v="1.5"/>
    <n v="7"/>
    <n v="38"/>
    <x v="3"/>
    <x v="12"/>
    <s v="rs"/>
    <s v="SEA"/>
    <s v="SEA"/>
    <n v="-1.5"/>
    <x v="0"/>
    <n v="-3"/>
    <n v="3"/>
    <m/>
    <m/>
    <s v="SEA"/>
    <n v="11"/>
    <n v="1"/>
    <s v="SEA"/>
    <n v="1"/>
  </r>
  <r>
    <n v="1997"/>
    <n v="982"/>
    <s v="2015_13_SEA@MIN"/>
    <n v="0"/>
    <n v="1.5"/>
    <n v="7"/>
    <n v="38"/>
    <x v="3"/>
    <x v="12"/>
    <s v="rs"/>
    <s v="SEA"/>
    <s v="SEA"/>
    <n v="-1.5"/>
    <x v="1"/>
    <n v="-2.5"/>
    <n v="2.5"/>
    <m/>
    <m/>
    <s v="SEA"/>
    <n v="15"/>
    <n v="1"/>
    <s v="SEA"/>
    <n v="1"/>
  </r>
  <r>
    <n v="1998"/>
    <n v="983"/>
    <s v="2015_13_HOU@BUF"/>
    <n v="-3"/>
    <n v="-3.5"/>
    <n v="30"/>
    <n v="21"/>
    <x v="3"/>
    <x v="12"/>
    <s v="rs"/>
    <s v="BUF"/>
    <s v="BUF"/>
    <n v="0.5"/>
    <x v="0"/>
    <n v="-4.5"/>
    <n v="1.5"/>
    <m/>
    <m/>
    <s v="HOU"/>
    <n v="14"/>
    <n v="0"/>
    <s v="HOU"/>
    <n v="0"/>
  </r>
  <r>
    <n v="1999"/>
    <n v="983"/>
    <s v="2015_13_HOU@BUF"/>
    <n v="-3"/>
    <n v="-3.5"/>
    <n v="30"/>
    <n v="21"/>
    <x v="3"/>
    <x v="12"/>
    <s v="rs"/>
    <s v="BUF"/>
    <s v="BUF"/>
    <n v="0.5"/>
    <x v="1"/>
    <n v="-2.5"/>
    <n v="0.5"/>
    <m/>
    <m/>
    <s v="BUF"/>
    <n v="11"/>
    <n v="1"/>
    <s v="BUF"/>
    <n v="1"/>
  </r>
  <r>
    <n v="2000"/>
    <n v="984"/>
    <s v="2015_13_BAL@MIA"/>
    <n v="-4.5"/>
    <n v="-3.5"/>
    <n v="15"/>
    <n v="13"/>
    <x v="3"/>
    <x v="12"/>
    <s v="rs"/>
    <s v="BAL"/>
    <s v="MIA"/>
    <n v="-1"/>
    <x v="0"/>
    <n v="-6"/>
    <n v="1.5"/>
    <m/>
    <m/>
    <s v="MIA"/>
    <n v="1"/>
    <n v="0"/>
    <s v="MIA"/>
    <n v="1"/>
  </r>
  <r>
    <n v="2001"/>
    <n v="984"/>
    <s v="2015_13_BAL@MIA"/>
    <n v="-4.5"/>
    <n v="-3.5"/>
    <n v="15"/>
    <n v="13"/>
    <x v="3"/>
    <x v="12"/>
    <s v="rs"/>
    <s v="BAL"/>
    <s v="MIA"/>
    <n v="-1"/>
    <x v="1"/>
    <n v="-4"/>
    <n v="0.5"/>
    <m/>
    <m/>
    <s v="MIA"/>
    <n v="14"/>
    <n v="0"/>
    <s v="MIA"/>
    <n v="1"/>
  </r>
  <r>
    <n v="2002"/>
    <n v="985"/>
    <s v="2015_13_CIN@CLE"/>
    <n v="7.5"/>
    <n v="9"/>
    <n v="3"/>
    <n v="37"/>
    <x v="3"/>
    <x v="12"/>
    <s v="rs"/>
    <s v="CIN"/>
    <s v="CIN"/>
    <n v="-1.5"/>
    <x v="0"/>
    <n v="8.5"/>
    <n v="1"/>
    <m/>
    <m/>
    <s v="CIN"/>
    <n v="4"/>
    <n v="1"/>
    <s v="CIN"/>
    <n v="1"/>
  </r>
  <r>
    <n v="2003"/>
    <n v="985"/>
    <s v="2015_13_CIN@CLE"/>
    <n v="7.5"/>
    <n v="9"/>
    <n v="3"/>
    <n v="37"/>
    <x v="3"/>
    <x v="12"/>
    <s v="rs"/>
    <s v="CIN"/>
    <s v="CIN"/>
    <n v="-1.5"/>
    <x v="1"/>
    <n v="7"/>
    <n v="0.5"/>
    <m/>
    <m/>
    <s v="CIN"/>
    <n v="2"/>
    <n v="1"/>
    <s v="CIN"/>
    <n v="1"/>
  </r>
  <r>
    <n v="2004"/>
    <n v="986"/>
    <s v="2015_13_JAX@TEN"/>
    <n v="0"/>
    <n v="-2.5"/>
    <n v="42"/>
    <n v="39"/>
    <x v="3"/>
    <x v="12"/>
    <s v="rs"/>
    <s v="TEN"/>
    <s v="TEN"/>
    <n v="2.5"/>
    <x v="0"/>
    <n v="-3"/>
    <n v="3"/>
    <m/>
    <m/>
    <s v="TEN"/>
    <n v="13"/>
    <n v="1"/>
    <s v="TEN"/>
    <n v="1"/>
  </r>
  <r>
    <n v="2005"/>
    <n v="986"/>
    <s v="2015_13_JAX@TEN"/>
    <n v="0"/>
    <n v="-2.5"/>
    <n v="42"/>
    <n v="39"/>
    <x v="3"/>
    <x v="12"/>
    <s v="rs"/>
    <s v="TEN"/>
    <s v="TEN"/>
    <n v="2.5"/>
    <x v="1"/>
    <n v="-3"/>
    <n v="3"/>
    <m/>
    <m/>
    <s v="TEN"/>
    <n v="13"/>
    <n v="1"/>
    <s v="TEN"/>
    <n v="1"/>
  </r>
  <r>
    <n v="2006"/>
    <n v="987"/>
    <s v="2015_13_SFO@CHI"/>
    <n v="-6.5"/>
    <n v="-7"/>
    <n v="20"/>
    <n v="26"/>
    <x v="3"/>
    <x v="12"/>
    <s v="rs"/>
    <s v="SFO"/>
    <s v="SFO"/>
    <n v="0.5"/>
    <x v="0"/>
    <n v="-5.5"/>
    <n v="1"/>
    <m/>
    <m/>
    <s v="SFO"/>
    <n v="8"/>
    <n v="1"/>
    <s v="CHI"/>
    <n v="0"/>
  </r>
  <r>
    <n v="2007"/>
    <n v="987"/>
    <s v="2015_13_SFO@CHI"/>
    <n v="-6.5"/>
    <n v="-7"/>
    <n v="20"/>
    <n v="26"/>
    <x v="3"/>
    <x v="12"/>
    <s v="rs"/>
    <s v="SFO"/>
    <s v="SFO"/>
    <n v="0.5"/>
    <x v="1"/>
    <n v="-6"/>
    <n v="0.5"/>
    <m/>
    <m/>
    <s v="CHI"/>
    <n v="3"/>
    <n v="0"/>
    <s v="CHI"/>
    <n v="0"/>
  </r>
  <r>
    <n v="2008"/>
    <n v="988"/>
    <s v="2015_13_DEN@SD"/>
    <n v="3"/>
    <n v="4.5"/>
    <n v="3"/>
    <n v="17"/>
    <x v="3"/>
    <x v="12"/>
    <s v="rs"/>
    <s v="DEN"/>
    <s v="DEN"/>
    <n v="-1.5"/>
    <x v="0"/>
    <n v="3.5"/>
    <n v="0.5"/>
    <m/>
    <m/>
    <s v="SD"/>
    <n v="5"/>
    <n v="0"/>
    <s v="SD"/>
    <n v="0"/>
  </r>
  <r>
    <n v="2009"/>
    <n v="988"/>
    <s v="2015_13_DEN@SD"/>
    <n v="3"/>
    <n v="4.5"/>
    <n v="3"/>
    <n v="17"/>
    <x v="3"/>
    <x v="12"/>
    <s v="rs"/>
    <s v="DEN"/>
    <s v="DEN"/>
    <n v="-1.5"/>
    <x v="1"/>
    <n v="5"/>
    <n v="2"/>
    <m/>
    <m/>
    <s v="SD"/>
    <n v="16"/>
    <n v="0"/>
    <s v="SD"/>
    <n v="0"/>
  </r>
  <r>
    <n v="2010"/>
    <n v="989"/>
    <s v="2015_13_KCY@OAK"/>
    <n v="3"/>
    <n v="3"/>
    <n v="20"/>
    <n v="34"/>
    <x v="3"/>
    <x v="12"/>
    <s v="rs"/>
    <s v="KCY"/>
    <s v="KCY"/>
    <n v="0"/>
    <x v="0"/>
    <n v="0.5"/>
    <n v="2.5"/>
    <m/>
    <m/>
    <s v="KCY"/>
    <n v="2"/>
    <n v="1"/>
    <s v="KCY"/>
    <n v="1"/>
  </r>
  <r>
    <n v="2011"/>
    <n v="989"/>
    <s v="2015_13_KCY@OAK"/>
    <n v="3"/>
    <n v="3"/>
    <n v="20"/>
    <n v="34"/>
    <x v="3"/>
    <x v="12"/>
    <s v="rs"/>
    <s v="KCY"/>
    <s v="KCY"/>
    <n v="0"/>
    <x v="1"/>
    <n v="-2.5"/>
    <n v="5.5"/>
    <m/>
    <m/>
    <s v="OAK"/>
    <n v="12"/>
    <n v="0"/>
    <s v="OAK"/>
    <n v="0"/>
  </r>
  <r>
    <n v="2012"/>
    <n v="990"/>
    <s v="2015_13_CAR@NOR"/>
    <n v="7"/>
    <n v="6.5"/>
    <n v="38"/>
    <n v="41"/>
    <x v="3"/>
    <x v="12"/>
    <s v="rs"/>
    <s v="NOR"/>
    <s v="CAR"/>
    <n v="0.5"/>
    <x v="0"/>
    <n v="5.5"/>
    <n v="1.5"/>
    <m/>
    <m/>
    <s v="CAR"/>
    <n v="9"/>
    <n v="0"/>
    <s v="CAR"/>
    <n v="1"/>
  </r>
  <r>
    <n v="2013"/>
    <n v="990"/>
    <s v="2015_13_CAR@NOR"/>
    <n v="7"/>
    <n v="6.5"/>
    <n v="38"/>
    <n v="41"/>
    <x v="3"/>
    <x v="12"/>
    <s v="rs"/>
    <s v="NOR"/>
    <s v="CAR"/>
    <n v="0.5"/>
    <x v="1"/>
    <n v="7.5"/>
    <n v="0.5"/>
    <m/>
    <m/>
    <s v="NOR"/>
    <n v="7"/>
    <n v="1"/>
    <s v="NOR"/>
    <n v="0"/>
  </r>
  <r>
    <n v="2014"/>
    <n v="991"/>
    <s v="2015_13_PHI@NWE"/>
    <n v="-13"/>
    <n v="-8.5"/>
    <n v="28"/>
    <n v="35"/>
    <x v="3"/>
    <x v="12"/>
    <s v="rs"/>
    <s v="PHI"/>
    <s v="PHI"/>
    <n v="-4.5"/>
    <x v="0"/>
    <n v="-9"/>
    <n v="4"/>
    <m/>
    <m/>
    <s v="PHI"/>
    <n v="10"/>
    <n v="1"/>
    <s v="NWE"/>
    <n v="0"/>
  </r>
  <r>
    <n v="2015"/>
    <n v="991"/>
    <s v="2015_13_PHI@NWE"/>
    <n v="-13"/>
    <n v="-8.5"/>
    <n v="28"/>
    <n v="35"/>
    <x v="3"/>
    <x v="12"/>
    <s v="rs"/>
    <s v="PHI"/>
    <s v="PHI"/>
    <n v="-4.5"/>
    <x v="1"/>
    <n v="-9"/>
    <n v="4"/>
    <m/>
    <m/>
    <s v="NWE"/>
    <n v="12"/>
    <n v="0"/>
    <s v="NWE"/>
    <n v="0"/>
  </r>
  <r>
    <n v="2016"/>
    <n v="992"/>
    <s v="2015_13_IND@PIT"/>
    <n v="-6"/>
    <n v="-7.5"/>
    <n v="45"/>
    <n v="10"/>
    <x v="3"/>
    <x v="12"/>
    <s v="rs"/>
    <s v="PIT"/>
    <s v="PIT"/>
    <n v="1.5"/>
    <x v="0"/>
    <n v="-4.5"/>
    <n v="1.5"/>
    <m/>
    <m/>
    <s v="PIT"/>
    <n v="16"/>
    <n v="1"/>
    <s v="PIT"/>
    <n v="1"/>
  </r>
  <r>
    <n v="2017"/>
    <n v="992"/>
    <s v="2015_13_IND@PIT"/>
    <n v="-6"/>
    <n v="-7.5"/>
    <n v="45"/>
    <n v="10"/>
    <x v="3"/>
    <x v="12"/>
    <s v="rs"/>
    <s v="PIT"/>
    <s v="PIT"/>
    <n v="1.5"/>
    <x v="1"/>
    <n v="-4.5"/>
    <n v="1.5"/>
    <m/>
    <m/>
    <s v="PIT"/>
    <n v="6"/>
    <n v="1"/>
    <s v="PIT"/>
    <n v="1"/>
  </r>
  <r>
    <n v="2018"/>
    <n v="993"/>
    <s v="2015_13_DAL@WAS"/>
    <n v="-3"/>
    <n v="-4"/>
    <n v="16"/>
    <n v="19"/>
    <x v="3"/>
    <x v="12"/>
    <s v="rs"/>
    <s v="DAL"/>
    <s v="DAL"/>
    <n v="1"/>
    <x v="0"/>
    <n v="-4"/>
    <n v="1"/>
    <m/>
    <m/>
    <s v="DAL"/>
    <n v="3"/>
    <n v="1"/>
    <s v="DAL"/>
    <n v="1"/>
  </r>
  <r>
    <n v="2019"/>
    <n v="993"/>
    <s v="2015_13_DAL@WAS"/>
    <n v="-3"/>
    <n v="-4"/>
    <n v="16"/>
    <n v="19"/>
    <x v="3"/>
    <x v="12"/>
    <s v="rs"/>
    <s v="DAL"/>
    <s v="DAL"/>
    <n v="1"/>
    <x v="1"/>
    <n v="-4.5"/>
    <n v="1.5"/>
    <m/>
    <m/>
    <s v="WAS"/>
    <n v="1"/>
    <n v="0"/>
    <s v="WAS"/>
    <n v="0"/>
  </r>
  <r>
    <n v="2020"/>
    <n v="994"/>
    <s v="2015_14_MIN@ARI"/>
    <n v="-7.5"/>
    <n v="-8.5"/>
    <n v="23"/>
    <n v="20"/>
    <x v="3"/>
    <x v="13"/>
    <s v="rs"/>
    <s v="MIN"/>
    <s v="ARI"/>
    <n v="1"/>
    <x v="0"/>
    <n v="-6.5"/>
    <n v="1"/>
    <m/>
    <m/>
    <s v="ARI"/>
    <n v="1"/>
    <n v="0"/>
    <s v="ARI"/>
    <n v="1"/>
  </r>
  <r>
    <n v="2021"/>
    <n v="994"/>
    <s v="2015_14_MIN@ARI"/>
    <n v="-7.5"/>
    <n v="-8.5"/>
    <n v="23"/>
    <n v="20"/>
    <x v="3"/>
    <x v="13"/>
    <s v="rs"/>
    <s v="MIN"/>
    <s v="ARI"/>
    <n v="1"/>
    <x v="1"/>
    <n v="-7"/>
    <n v="0.5"/>
    <m/>
    <m/>
    <s v="MIN"/>
    <n v="16"/>
    <n v="1"/>
    <s v="MIN"/>
    <n v="0"/>
  </r>
  <r>
    <n v="2022"/>
    <n v="995"/>
    <s v="2015_14_BUF@PHI"/>
    <n v="-2"/>
    <n v="0"/>
    <n v="23"/>
    <n v="20"/>
    <x v="3"/>
    <x v="13"/>
    <s v="rs"/>
    <s v="PHI"/>
    <s v="PHI"/>
    <n v="-2"/>
    <x v="0"/>
    <n v="1"/>
    <n v="3"/>
    <m/>
    <m/>
    <s v="BUF"/>
    <n v="3"/>
    <n v="0"/>
    <s v="BUF"/>
    <n v="0"/>
  </r>
  <r>
    <n v="2023"/>
    <n v="995"/>
    <s v="2015_14_BUF@PHI"/>
    <n v="-2"/>
    <n v="0"/>
    <n v="23"/>
    <n v="20"/>
    <x v="3"/>
    <x v="13"/>
    <s v="rs"/>
    <s v="PHI"/>
    <s v="PHI"/>
    <n v="-2"/>
    <x v="1"/>
    <n v="-4"/>
    <n v="2"/>
    <m/>
    <m/>
    <s v="BUF"/>
    <n v="10"/>
    <n v="0"/>
    <s v="BUF"/>
    <n v="0"/>
  </r>
  <r>
    <n v="2024"/>
    <n v="996"/>
    <s v="2015_14_SFO@CLE"/>
    <n v="-1"/>
    <n v="-1.5"/>
    <n v="24"/>
    <n v="10"/>
    <x v="3"/>
    <x v="13"/>
    <s v="rs"/>
    <s v="CLE"/>
    <s v="CLE"/>
    <n v="0.5"/>
    <x v="0"/>
    <n v="1.5"/>
    <n v="2.5"/>
    <m/>
    <m/>
    <s v="SFO"/>
    <n v="14"/>
    <n v="0"/>
    <s v="SFO"/>
    <n v="0"/>
  </r>
  <r>
    <n v="2025"/>
    <n v="996"/>
    <s v="2015_14_SFO@CLE"/>
    <n v="-1"/>
    <n v="-1.5"/>
    <n v="24"/>
    <n v="10"/>
    <x v="3"/>
    <x v="13"/>
    <s v="rs"/>
    <s v="CLE"/>
    <s v="CLE"/>
    <n v="0.5"/>
    <x v="1"/>
    <n v="-2"/>
    <n v="1"/>
    <m/>
    <m/>
    <s v="CLE"/>
    <n v="13"/>
    <n v="1"/>
    <s v="CLE"/>
    <n v="1"/>
  </r>
  <r>
    <n v="2026"/>
    <n v="997"/>
    <s v="2015_14_DET@STL"/>
    <n v="-1"/>
    <n v="3"/>
    <n v="21"/>
    <n v="14"/>
    <x v="3"/>
    <x v="13"/>
    <s v="rs"/>
    <s v="STL"/>
    <s v="STL"/>
    <n v="-4"/>
    <x v="0"/>
    <n v="-2"/>
    <n v="1"/>
    <m/>
    <m/>
    <s v="DET"/>
    <n v="5"/>
    <n v="0"/>
    <s v="DET"/>
    <n v="0"/>
  </r>
  <r>
    <n v="2027"/>
    <n v="997"/>
    <s v="2015_14_DET@STL"/>
    <n v="-1"/>
    <n v="3"/>
    <n v="21"/>
    <n v="14"/>
    <x v="3"/>
    <x v="13"/>
    <s v="rs"/>
    <s v="STL"/>
    <s v="STL"/>
    <n v="-4"/>
    <x v="1"/>
    <n v="0"/>
    <n v="1"/>
    <m/>
    <m/>
    <s v="DET"/>
    <n v="1"/>
    <n v="0"/>
    <s v="DET"/>
    <n v="0"/>
  </r>
  <r>
    <n v="2028"/>
    <n v="998"/>
    <s v="2015_14_NOR@TBY"/>
    <n v="-4"/>
    <n v="-4"/>
    <n v="17"/>
    <n v="24"/>
    <x v="3"/>
    <x v="13"/>
    <s v="rs"/>
    <s v="NOR"/>
    <s v="NOR"/>
    <n v="0"/>
    <x v="0"/>
    <n v="-4"/>
    <n v="0"/>
    <m/>
    <m/>
    <s v="TBY"/>
    <n v="9"/>
    <n v="0"/>
    <s v="TBY"/>
    <n v="0"/>
  </r>
  <r>
    <n v="2029"/>
    <n v="998"/>
    <s v="2015_14_NOR@TBY"/>
    <n v="-4"/>
    <n v="-4"/>
    <n v="17"/>
    <n v="24"/>
    <x v="3"/>
    <x v="13"/>
    <s v="rs"/>
    <s v="NOR"/>
    <s v="NOR"/>
    <n v="0"/>
    <x v="1"/>
    <n v="-3"/>
    <n v="1"/>
    <m/>
    <m/>
    <s v="TBY"/>
    <n v="2"/>
    <n v="0"/>
    <s v="TBY"/>
    <n v="0"/>
  </r>
  <r>
    <n v="2030"/>
    <n v="999"/>
    <s v="2015_14_TEN@NYJ"/>
    <n v="-7"/>
    <n v="-7"/>
    <n v="30"/>
    <n v="8"/>
    <x v="3"/>
    <x v="13"/>
    <s v="rs"/>
    <s v="NYJ"/>
    <s v="NYJ"/>
    <n v="0"/>
    <x v="0"/>
    <n v="-6"/>
    <n v="1"/>
    <m/>
    <m/>
    <s v="TEN"/>
    <n v="13"/>
    <n v="0"/>
    <s v="NYJ"/>
    <n v="1"/>
  </r>
  <r>
    <n v="2031"/>
    <n v="999"/>
    <s v="2015_14_TEN@NYJ"/>
    <n v="-7"/>
    <n v="-7"/>
    <n v="30"/>
    <n v="8"/>
    <x v="3"/>
    <x v="13"/>
    <s v="rs"/>
    <s v="NYJ"/>
    <s v="NYJ"/>
    <n v="0"/>
    <x v="1"/>
    <n v="-6"/>
    <n v="1"/>
    <m/>
    <m/>
    <s v="TEN"/>
    <n v="7"/>
    <n v="0"/>
    <s v="NYJ"/>
    <n v="1"/>
  </r>
  <r>
    <n v="2032"/>
    <n v="1000"/>
    <s v="2015_14_PIT@CIN"/>
    <n v="-3.5"/>
    <n v="-3"/>
    <n v="20"/>
    <n v="33"/>
    <x v="3"/>
    <x v="13"/>
    <s v="rs"/>
    <s v="PIT"/>
    <s v="PIT"/>
    <n v="-0.5"/>
    <x v="0"/>
    <n v="-3"/>
    <n v="0.5"/>
    <m/>
    <m/>
    <s v="PIT"/>
    <n v="8"/>
    <n v="1"/>
    <s v="PIT"/>
    <n v="1"/>
  </r>
  <r>
    <n v="2033"/>
    <n v="1000"/>
    <s v="2015_14_PIT@CIN"/>
    <n v="-3.5"/>
    <n v="-3"/>
    <n v="20"/>
    <n v="33"/>
    <x v="3"/>
    <x v="13"/>
    <s v="rs"/>
    <s v="PIT"/>
    <s v="PIT"/>
    <n v="-0.5"/>
    <x v="1"/>
    <n v="-6"/>
    <n v="2.5"/>
    <m/>
    <m/>
    <s v="CIN"/>
    <n v="9"/>
    <n v="0"/>
    <s v="CIN"/>
    <n v="0"/>
  </r>
  <r>
    <n v="2034"/>
    <n v="1001"/>
    <s v="2015_14_IND@JAX"/>
    <n v="0"/>
    <n v="0"/>
    <n v="51"/>
    <n v="16"/>
    <x v="3"/>
    <x v="13"/>
    <s v="rs"/>
    <s v="JAX"/>
    <s v="JAX"/>
    <n v="0"/>
    <x v="0"/>
    <n v="0"/>
    <n v="0"/>
    <m/>
    <m/>
    <s v="JAX"/>
    <n v="12"/>
    <n v="1"/>
    <s v="JAX"/>
    <n v="1"/>
  </r>
  <r>
    <n v="2035"/>
    <n v="1001"/>
    <s v="2015_14_IND@JAX"/>
    <n v="0"/>
    <n v="0"/>
    <n v="51"/>
    <n v="16"/>
    <x v="3"/>
    <x v="13"/>
    <s v="rs"/>
    <s v="JAX"/>
    <s v="JAX"/>
    <n v="0"/>
    <x v="1"/>
    <n v="3"/>
    <n v="3"/>
    <m/>
    <m/>
    <s v="JAX"/>
    <n v="12"/>
    <n v="1"/>
    <s v="JAX"/>
    <n v="1"/>
  </r>
  <r>
    <n v="2036"/>
    <n v="1002"/>
    <s v="2015_14_SD@KCY"/>
    <n v="-10"/>
    <n v="-10.5"/>
    <n v="10"/>
    <n v="3"/>
    <x v="3"/>
    <x v="13"/>
    <s v="rs"/>
    <s v="SD"/>
    <s v="KCY"/>
    <n v="0.5"/>
    <x v="0"/>
    <n v="-10"/>
    <n v="0"/>
    <m/>
    <m/>
    <s v="KCY"/>
    <n v="4"/>
    <n v="0"/>
    <s v="KCY"/>
    <n v="1"/>
  </r>
  <r>
    <n v="2037"/>
    <n v="1002"/>
    <s v="2015_14_SD@KCY"/>
    <n v="-10"/>
    <n v="-10.5"/>
    <n v="10"/>
    <n v="3"/>
    <x v="3"/>
    <x v="13"/>
    <s v="rs"/>
    <s v="SD"/>
    <s v="KCY"/>
    <n v="0.5"/>
    <x v="1"/>
    <n v="-8"/>
    <n v="2"/>
    <m/>
    <m/>
    <s v="SD"/>
    <n v="6"/>
    <n v="1"/>
    <s v="KCY"/>
    <n v="1"/>
  </r>
  <r>
    <n v="2038"/>
    <n v="1003"/>
    <s v="2015_14_WAS@CHI"/>
    <n v="-3"/>
    <n v="-3.5"/>
    <n v="21"/>
    <n v="24"/>
    <x v="3"/>
    <x v="13"/>
    <s v="rs"/>
    <s v="WAS"/>
    <s v="WAS"/>
    <n v="0.5"/>
    <x v="0"/>
    <n v="-3"/>
    <n v="0"/>
    <m/>
    <m/>
    <s v="CHI"/>
    <n v="15"/>
    <n v="0"/>
    <s v="CHI"/>
    <n v="0"/>
  </r>
  <r>
    <n v="2039"/>
    <n v="1003"/>
    <s v="2015_14_WAS@CHI"/>
    <n v="-3"/>
    <n v="-3.5"/>
    <n v="21"/>
    <n v="24"/>
    <x v="3"/>
    <x v="13"/>
    <s v="rs"/>
    <s v="WAS"/>
    <s v="WAS"/>
    <n v="0.5"/>
    <x v="1"/>
    <n v="-3"/>
    <n v="0"/>
    <m/>
    <m/>
    <s v="WAS"/>
    <n v="8"/>
    <n v="1"/>
    <s v="WAS"/>
    <n v="1"/>
  </r>
  <r>
    <n v="2040"/>
    <n v="1004"/>
    <s v="2015_14_ATL@CAR"/>
    <n v="-7.5"/>
    <n v="-8.5"/>
    <n v="38"/>
    <n v="0"/>
    <x v="3"/>
    <x v="13"/>
    <s v="rs"/>
    <s v="CAR"/>
    <s v="CAR"/>
    <n v="1"/>
    <x v="0"/>
    <n v="-8"/>
    <n v="0.5"/>
    <m/>
    <m/>
    <s v="CAR"/>
    <n v="11"/>
    <n v="1"/>
    <s v="CAR"/>
    <n v="1"/>
  </r>
  <r>
    <n v="2041"/>
    <n v="1004"/>
    <s v="2015_14_ATL@CAR"/>
    <n v="-7.5"/>
    <n v="-8.5"/>
    <n v="38"/>
    <n v="0"/>
    <x v="3"/>
    <x v="13"/>
    <s v="rs"/>
    <s v="CAR"/>
    <s v="CAR"/>
    <n v="1"/>
    <x v="1"/>
    <n v="-8"/>
    <n v="0.5"/>
    <m/>
    <m/>
    <s v="CAR"/>
    <n v="3"/>
    <n v="1"/>
    <s v="CAR"/>
    <n v="1"/>
  </r>
  <r>
    <n v="2042"/>
    <n v="1005"/>
    <s v="2015_14_SEA@BAL"/>
    <n v="6"/>
    <n v="10"/>
    <n v="6"/>
    <n v="35"/>
    <x v="3"/>
    <x v="13"/>
    <s v="rs"/>
    <s v="SEA"/>
    <s v="SEA"/>
    <n v="-4"/>
    <x v="0"/>
    <n v="7"/>
    <n v="1"/>
    <m/>
    <m/>
    <s v="SEA"/>
    <n v="2"/>
    <n v="1"/>
    <s v="SEA"/>
    <n v="1"/>
  </r>
  <r>
    <n v="2043"/>
    <n v="1005"/>
    <s v="2015_14_SEA@BAL"/>
    <n v="6"/>
    <n v="10"/>
    <n v="6"/>
    <n v="35"/>
    <x v="3"/>
    <x v="13"/>
    <s v="rs"/>
    <s v="SEA"/>
    <s v="SEA"/>
    <n v="-4"/>
    <x v="1"/>
    <n v="7"/>
    <n v="1"/>
    <m/>
    <m/>
    <s v="BAL"/>
    <n v="14"/>
    <n v="0"/>
    <s v="SEA"/>
    <n v="1"/>
  </r>
  <r>
    <n v="2044"/>
    <n v="1006"/>
    <s v="2015_14_OAK@DEN"/>
    <n v="-7.5"/>
    <n v="-7"/>
    <n v="12"/>
    <n v="15"/>
    <x v="3"/>
    <x v="13"/>
    <s v="rs"/>
    <s v="OAK"/>
    <s v="OAK"/>
    <n v="-0.5"/>
    <x v="0"/>
    <n v="-6"/>
    <n v="1.5"/>
    <m/>
    <m/>
    <s v="DEN"/>
    <n v="10"/>
    <n v="0"/>
    <s v="DEN"/>
    <n v="0"/>
  </r>
  <r>
    <n v="2045"/>
    <n v="1006"/>
    <s v="2015_14_OAK@DEN"/>
    <n v="-7.5"/>
    <n v="-7"/>
    <n v="12"/>
    <n v="15"/>
    <x v="3"/>
    <x v="13"/>
    <s v="rs"/>
    <s v="OAK"/>
    <s v="OAK"/>
    <n v="-0.5"/>
    <x v="1"/>
    <n v="-9"/>
    <n v="1.5"/>
    <m/>
    <m/>
    <s v="OAK"/>
    <n v="11"/>
    <n v="1"/>
    <s v="OAK"/>
    <n v="1"/>
  </r>
  <r>
    <n v="2046"/>
    <n v="1007"/>
    <s v="2015_14_DAL@GBY"/>
    <n v="-7.5"/>
    <n v="-7"/>
    <n v="28"/>
    <n v="7"/>
    <x v="3"/>
    <x v="13"/>
    <s v="rs"/>
    <s v="GBY"/>
    <s v="GBY"/>
    <n v="-0.5"/>
    <x v="0"/>
    <n v="-7"/>
    <n v="0.5"/>
    <m/>
    <m/>
    <s v="DAL"/>
    <n v="6"/>
    <n v="0"/>
    <s v="GBY"/>
    <n v="1"/>
  </r>
  <r>
    <n v="2047"/>
    <n v="1007"/>
    <s v="2015_14_DAL@GBY"/>
    <n v="-7.5"/>
    <n v="-7"/>
    <n v="28"/>
    <n v="7"/>
    <x v="3"/>
    <x v="13"/>
    <s v="rs"/>
    <s v="GBY"/>
    <s v="GBY"/>
    <n v="-0.5"/>
    <x v="1"/>
    <n v="-10"/>
    <n v="2.5"/>
    <m/>
    <m/>
    <s v="GBY"/>
    <n v="4"/>
    <n v="1"/>
    <s v="GBY"/>
    <n v="1"/>
  </r>
  <r>
    <n v="2048"/>
    <n v="1008"/>
    <s v="2015_14_NWE@HOU"/>
    <n v="3.5"/>
    <n v="3.5"/>
    <n v="6"/>
    <n v="27"/>
    <x v="3"/>
    <x v="13"/>
    <s v="rs"/>
    <s v="NWE"/>
    <s v="NWE"/>
    <n v="0"/>
    <x v="0"/>
    <n v="3"/>
    <n v="0.5"/>
    <m/>
    <m/>
    <s v="NWE"/>
    <n v="7"/>
    <n v="1"/>
    <s v="NWE"/>
    <n v="1"/>
  </r>
  <r>
    <n v="2049"/>
    <n v="1008"/>
    <s v="2015_14_NWE@HOU"/>
    <n v="3.5"/>
    <n v="3.5"/>
    <n v="6"/>
    <n v="27"/>
    <x v="3"/>
    <x v="13"/>
    <s v="rs"/>
    <s v="NWE"/>
    <s v="NWE"/>
    <n v="0"/>
    <x v="1"/>
    <n v="3"/>
    <n v="0.5"/>
    <m/>
    <m/>
    <s v="NWE"/>
    <n v="5"/>
    <n v="1"/>
    <s v="NWE"/>
    <n v="1"/>
  </r>
  <r>
    <n v="2050"/>
    <n v="1009"/>
    <s v="2015_14_NYG@MIA"/>
    <n v="0"/>
    <n v="1"/>
    <n v="24"/>
    <n v="31"/>
    <x v="3"/>
    <x v="13"/>
    <s v="rs"/>
    <s v="NYG"/>
    <s v="NYG"/>
    <n v="-1"/>
    <x v="0"/>
    <n v="-3"/>
    <n v="3"/>
    <m/>
    <m/>
    <s v="NYG"/>
    <n v="16"/>
    <n v="1"/>
    <s v="NYG"/>
    <n v="1"/>
  </r>
  <r>
    <n v="2051"/>
    <n v="1009"/>
    <s v="2015_14_NYG@MIA"/>
    <n v="0"/>
    <n v="1"/>
    <n v="24"/>
    <n v="31"/>
    <x v="3"/>
    <x v="13"/>
    <s v="rs"/>
    <s v="NYG"/>
    <s v="NYG"/>
    <n v="-1"/>
    <x v="1"/>
    <n v="-2.5"/>
    <n v="2.5"/>
    <m/>
    <m/>
    <s v="MIA"/>
    <n v="15"/>
    <n v="0"/>
    <s v="MIA"/>
    <n v="0"/>
  </r>
  <r>
    <n v="2052"/>
    <n v="1010"/>
    <s v="2015_15_TBY@STL"/>
    <n v="0"/>
    <n v="-1"/>
    <n v="31"/>
    <n v="23"/>
    <x v="3"/>
    <x v="14"/>
    <s v="rs"/>
    <s v="STL"/>
    <s v="STL"/>
    <n v="1"/>
    <x v="0"/>
    <n v="-3"/>
    <n v="3"/>
    <m/>
    <m/>
    <s v="TBY"/>
    <n v="14"/>
    <n v="0"/>
    <s v="TBY"/>
    <n v="0"/>
  </r>
  <r>
    <n v="2053"/>
    <n v="1010"/>
    <s v="2015_15_TBY@STL"/>
    <n v="0"/>
    <n v="-1"/>
    <n v="31"/>
    <n v="23"/>
    <x v="3"/>
    <x v="14"/>
    <s v="rs"/>
    <s v="STL"/>
    <s v="STL"/>
    <n v="1"/>
    <x v="1"/>
    <n v="-3"/>
    <n v="3"/>
    <m/>
    <m/>
    <s v="STL"/>
    <n v="16"/>
    <n v="1"/>
    <s v="STL"/>
    <n v="1"/>
  </r>
  <r>
    <n v="2054"/>
    <n v="1011"/>
    <s v="2015_15_NYJ@DAL"/>
    <n v="3"/>
    <n v="3.5"/>
    <n v="16"/>
    <n v="19"/>
    <x v="3"/>
    <x v="14"/>
    <s v="rs"/>
    <s v="DAL"/>
    <s v="NYJ"/>
    <n v="-0.5"/>
    <x v="0"/>
    <n v="3"/>
    <n v="0"/>
    <m/>
    <m/>
    <s v="NYJ"/>
    <n v="7"/>
    <n v="0"/>
    <s v="NYJ"/>
    <n v="1"/>
  </r>
  <r>
    <n v="2055"/>
    <n v="1011"/>
    <s v="2015_15_NYJ@DAL"/>
    <n v="3"/>
    <n v="3.5"/>
    <n v="16"/>
    <n v="19"/>
    <x v="3"/>
    <x v="14"/>
    <s v="rs"/>
    <s v="DAL"/>
    <s v="NYJ"/>
    <n v="-0.5"/>
    <x v="1"/>
    <n v="3"/>
    <n v="0"/>
    <m/>
    <m/>
    <s v="NYJ"/>
    <n v="10"/>
    <n v="0"/>
    <s v="NYJ"/>
    <n v="1"/>
  </r>
  <r>
    <n v="2056"/>
    <n v="1012"/>
    <s v="2015_15_CHI@MIN"/>
    <n v="-5"/>
    <n v="-5.5"/>
    <n v="38"/>
    <n v="17"/>
    <x v="3"/>
    <x v="14"/>
    <s v="rs"/>
    <s v="MIN"/>
    <s v="MIN"/>
    <n v="0.5"/>
    <x v="0"/>
    <n v="-6.5"/>
    <n v="1.5"/>
    <m/>
    <m/>
    <s v="CHI"/>
    <n v="8"/>
    <n v="0"/>
    <s v="MIN"/>
    <n v="1"/>
  </r>
  <r>
    <n v="2057"/>
    <n v="1012"/>
    <s v="2015_15_CHI@MIN"/>
    <n v="-5"/>
    <n v="-5.5"/>
    <n v="38"/>
    <n v="17"/>
    <x v="3"/>
    <x v="14"/>
    <s v="rs"/>
    <s v="MIN"/>
    <s v="MIN"/>
    <n v="0.5"/>
    <x v="1"/>
    <n v="-6.5"/>
    <n v="1.5"/>
    <m/>
    <m/>
    <s v="CHI"/>
    <n v="12"/>
    <n v="0"/>
    <s v="CHI"/>
    <n v="0"/>
  </r>
  <r>
    <n v="2058"/>
    <n v="1013"/>
    <s v="2015_15_ATL@JAX"/>
    <n v="-3"/>
    <n v="-3"/>
    <n v="17"/>
    <n v="23"/>
    <x v="3"/>
    <x v="14"/>
    <s v="rs"/>
    <s v="ATL"/>
    <s v="ATL"/>
    <n v="0"/>
    <x v="0"/>
    <n v="-3"/>
    <n v="0"/>
    <m/>
    <m/>
    <s v="JAX"/>
    <n v="3"/>
    <n v="0"/>
    <s v="JAX"/>
    <n v="0"/>
  </r>
  <r>
    <n v="2059"/>
    <n v="1013"/>
    <s v="2015_15_ATL@JAX"/>
    <n v="-3"/>
    <n v="-3"/>
    <n v="17"/>
    <n v="23"/>
    <x v="3"/>
    <x v="14"/>
    <s v="rs"/>
    <s v="ATL"/>
    <s v="ATL"/>
    <n v="0"/>
    <x v="1"/>
    <n v="-4.5"/>
    <n v="1.5"/>
    <m/>
    <m/>
    <s v="ATL"/>
    <n v="14"/>
    <n v="1"/>
    <s v="ATL"/>
    <n v="1"/>
  </r>
  <r>
    <n v="2060"/>
    <n v="1014"/>
    <s v="2015_15_HOU@IND"/>
    <n v="0"/>
    <n v="-1"/>
    <n v="10"/>
    <n v="16"/>
    <x v="3"/>
    <x v="14"/>
    <s v="rs"/>
    <s v="HOU"/>
    <s v="HOU"/>
    <n v="1"/>
    <x v="0"/>
    <n v="-3"/>
    <n v="3"/>
    <m/>
    <m/>
    <s v="HOU"/>
    <n v="4"/>
    <n v="1"/>
    <s v="HOU"/>
    <n v="1"/>
  </r>
  <r>
    <n v="2061"/>
    <n v="1014"/>
    <s v="2015_15_HOU@IND"/>
    <n v="0"/>
    <n v="-1"/>
    <n v="10"/>
    <n v="16"/>
    <x v="3"/>
    <x v="14"/>
    <s v="rs"/>
    <s v="HOU"/>
    <s v="HOU"/>
    <n v="1"/>
    <x v="1"/>
    <n v="-3"/>
    <n v="3"/>
    <m/>
    <m/>
    <s v="HOU"/>
    <n v="13"/>
    <n v="1"/>
    <s v="HOU"/>
    <n v="1"/>
  </r>
  <r>
    <n v="2062"/>
    <n v="1015"/>
    <s v="2015_15_CAR@NYG"/>
    <n v="4"/>
    <n v="4.5"/>
    <n v="35"/>
    <n v="38"/>
    <x v="3"/>
    <x v="14"/>
    <s v="rs"/>
    <s v="NYG"/>
    <s v="CAR"/>
    <n v="-0.5"/>
    <x v="0"/>
    <n v="4.5"/>
    <n v="0.5"/>
    <m/>
    <m/>
    <s v="CAR"/>
    <n v="5"/>
    <n v="0"/>
    <s v="CAR"/>
    <n v="1"/>
  </r>
  <r>
    <n v="2063"/>
    <n v="1015"/>
    <s v="2015_15_CAR@NYG"/>
    <n v="4"/>
    <n v="4.5"/>
    <n v="35"/>
    <n v="38"/>
    <x v="3"/>
    <x v="14"/>
    <s v="rs"/>
    <s v="NYG"/>
    <s v="CAR"/>
    <n v="-0.5"/>
    <x v="1"/>
    <n v="4"/>
    <n v="0"/>
    <m/>
    <m/>
    <s v="CAR"/>
    <n v="8"/>
    <n v="0"/>
    <s v="CAR"/>
    <n v="1"/>
  </r>
  <r>
    <n v="2064"/>
    <n v="1016"/>
    <s v="2015_15_TEN@NWE"/>
    <n v="-13.5"/>
    <n v="-14"/>
    <n v="33"/>
    <n v="16"/>
    <x v="3"/>
    <x v="14"/>
    <s v="rs"/>
    <s v="NWE"/>
    <s v="NWE"/>
    <n v="0.5"/>
    <x v="0"/>
    <n v="-13"/>
    <n v="0.5"/>
    <m/>
    <m/>
    <s v="NWE"/>
    <n v="6"/>
    <n v="1"/>
    <s v="NWE"/>
    <n v="1"/>
  </r>
  <r>
    <n v="2065"/>
    <n v="1016"/>
    <s v="2015_15_TEN@NWE"/>
    <n v="-13.5"/>
    <n v="-14"/>
    <n v="33"/>
    <n v="16"/>
    <x v="3"/>
    <x v="14"/>
    <s v="rs"/>
    <s v="NWE"/>
    <s v="NWE"/>
    <n v="0.5"/>
    <x v="1"/>
    <n v="-12"/>
    <n v="1.5"/>
    <m/>
    <m/>
    <s v="NWE"/>
    <n v="5"/>
    <n v="1"/>
    <s v="NWE"/>
    <n v="1"/>
  </r>
  <r>
    <n v="2066"/>
    <n v="1017"/>
    <s v="2015_15_BUF@WAS"/>
    <n v="0"/>
    <n v="2.5"/>
    <n v="35"/>
    <n v="25"/>
    <x v="3"/>
    <x v="14"/>
    <s v="rs"/>
    <s v="WAS"/>
    <s v="WAS"/>
    <n v="-2.5"/>
    <x v="0"/>
    <n v="-3"/>
    <n v="3"/>
    <m/>
    <m/>
    <s v="BUF"/>
    <n v="11"/>
    <n v="0"/>
    <s v="BUF"/>
    <n v="0"/>
  </r>
  <r>
    <n v="2067"/>
    <n v="1017"/>
    <s v="2015_15_BUF@WAS"/>
    <n v="0"/>
    <n v="2.5"/>
    <n v="35"/>
    <n v="25"/>
    <x v="3"/>
    <x v="14"/>
    <s v="rs"/>
    <s v="WAS"/>
    <s v="WAS"/>
    <n v="-2.5"/>
    <x v="1"/>
    <n v="-3"/>
    <n v="3"/>
    <m/>
    <m/>
    <s v="BUF"/>
    <n v="11"/>
    <n v="0"/>
    <s v="BUF"/>
    <n v="0"/>
  </r>
  <r>
    <n v="2068"/>
    <n v="1018"/>
    <s v="2015_15_KCY@BAL"/>
    <n v="7"/>
    <n v="6.5"/>
    <n v="14"/>
    <n v="34"/>
    <x v="3"/>
    <x v="14"/>
    <s v="rs"/>
    <s v="KCY"/>
    <s v="KCY"/>
    <n v="0.5"/>
    <x v="0"/>
    <n v="5"/>
    <n v="2"/>
    <m/>
    <m/>
    <s v="KCY"/>
    <n v="2"/>
    <n v="1"/>
    <s v="KCY"/>
    <n v="1"/>
  </r>
  <r>
    <n v="2069"/>
    <n v="1018"/>
    <s v="2015_15_KCY@BAL"/>
    <n v="7"/>
    <n v="6.5"/>
    <n v="14"/>
    <n v="34"/>
    <x v="3"/>
    <x v="14"/>
    <s v="rs"/>
    <s v="KCY"/>
    <s v="KCY"/>
    <n v="0.5"/>
    <x v="1"/>
    <n v="6"/>
    <n v="1"/>
    <m/>
    <m/>
    <s v="KCY"/>
    <n v="3"/>
    <n v="1"/>
    <s v="KCY"/>
    <n v="1"/>
  </r>
  <r>
    <n v="2070"/>
    <n v="1019"/>
    <s v="2015_15_CLE@SEA"/>
    <n v="-14"/>
    <n v="-14.5"/>
    <n v="30"/>
    <n v="13"/>
    <x v="3"/>
    <x v="14"/>
    <s v="rs"/>
    <s v="SEA"/>
    <s v="SEA"/>
    <n v="0.5"/>
    <x v="0"/>
    <n v="-12"/>
    <n v="2"/>
    <m/>
    <m/>
    <s v="CLE"/>
    <n v="16"/>
    <n v="0"/>
    <s v="SEA"/>
    <n v="1"/>
  </r>
  <r>
    <n v="2071"/>
    <n v="1019"/>
    <s v="2015_15_CLE@SEA"/>
    <n v="-14"/>
    <n v="-14.5"/>
    <n v="30"/>
    <n v="13"/>
    <x v="3"/>
    <x v="14"/>
    <s v="rs"/>
    <s v="SEA"/>
    <s v="SEA"/>
    <n v="0.5"/>
    <x v="1"/>
    <n v="-13"/>
    <n v="1"/>
    <m/>
    <m/>
    <s v="SEA"/>
    <n v="4"/>
    <n v="1"/>
    <s v="SEA"/>
    <n v="1"/>
  </r>
  <r>
    <n v="2072"/>
    <n v="1020"/>
    <s v="2015_15_GBY@OAK"/>
    <n v="3"/>
    <n v="4"/>
    <n v="20"/>
    <n v="30"/>
    <x v="3"/>
    <x v="14"/>
    <s v="rs"/>
    <s v="GBY"/>
    <s v="GBY"/>
    <n v="-1"/>
    <x v="0"/>
    <n v="3.5"/>
    <n v="0.5"/>
    <m/>
    <m/>
    <s v="GBY"/>
    <n v="12"/>
    <n v="1"/>
    <s v="GBY"/>
    <n v="1"/>
  </r>
  <r>
    <n v="2073"/>
    <n v="1020"/>
    <s v="2015_15_GBY@OAK"/>
    <n v="3"/>
    <n v="4"/>
    <n v="20"/>
    <n v="30"/>
    <x v="3"/>
    <x v="14"/>
    <s v="rs"/>
    <s v="GBY"/>
    <s v="GBY"/>
    <n v="-1"/>
    <x v="1"/>
    <n v="5"/>
    <n v="2"/>
    <m/>
    <m/>
    <s v="OAK"/>
    <n v="9"/>
    <n v="0"/>
    <s v="OAK"/>
    <n v="0"/>
  </r>
  <r>
    <n v="2074"/>
    <n v="1021"/>
    <s v="2015_15_DEN@PIT"/>
    <n v="-5.5"/>
    <n v="-6.5"/>
    <n v="34"/>
    <n v="27"/>
    <x v="3"/>
    <x v="14"/>
    <s v="rs"/>
    <s v="PIT"/>
    <s v="PIT"/>
    <n v="1"/>
    <x v="0"/>
    <n v="-6"/>
    <n v="0.5"/>
    <m/>
    <m/>
    <s v="PIT"/>
    <n v="13"/>
    <n v="1"/>
    <s v="PIT"/>
    <n v="1"/>
  </r>
  <r>
    <n v="2075"/>
    <n v="1021"/>
    <s v="2015_15_DEN@PIT"/>
    <n v="-5.5"/>
    <n v="-6.5"/>
    <n v="34"/>
    <n v="27"/>
    <x v="3"/>
    <x v="14"/>
    <s v="rs"/>
    <s v="PIT"/>
    <s v="PIT"/>
    <n v="1"/>
    <x v="1"/>
    <n v="-4.5"/>
    <n v="1"/>
    <m/>
    <m/>
    <s v="PIT"/>
    <n v="7"/>
    <n v="1"/>
    <s v="PIT"/>
    <n v="1"/>
  </r>
  <r>
    <n v="2076"/>
    <n v="1022"/>
    <s v="2015_15_MIA@SD"/>
    <n v="0"/>
    <n v="-2.5"/>
    <n v="30"/>
    <n v="14"/>
    <x v="3"/>
    <x v="14"/>
    <s v="rs"/>
    <s v="SD"/>
    <s v="SD"/>
    <n v="2.5"/>
    <x v="0"/>
    <n v="1"/>
    <n v="1"/>
    <m/>
    <m/>
    <s v="MIA"/>
    <n v="10"/>
    <n v="0"/>
    <s v="MIA"/>
    <n v="0"/>
  </r>
  <r>
    <n v="2077"/>
    <n v="1022"/>
    <s v="2015_15_MIA@SD"/>
    <n v="0"/>
    <n v="-2.5"/>
    <n v="30"/>
    <n v="14"/>
    <x v="3"/>
    <x v="14"/>
    <s v="rs"/>
    <s v="SD"/>
    <s v="SD"/>
    <n v="2.5"/>
    <x v="1"/>
    <n v="-1"/>
    <n v="1"/>
    <m/>
    <m/>
    <s v="SD"/>
    <n v="15"/>
    <n v="1"/>
    <s v="SD"/>
    <n v="1"/>
  </r>
  <r>
    <n v="2078"/>
    <n v="1023"/>
    <s v="2015_15_CIN@SFO"/>
    <n v="4"/>
    <n v="6.5"/>
    <n v="14"/>
    <n v="24"/>
    <x v="3"/>
    <x v="14"/>
    <s v="rs"/>
    <s v="CIN"/>
    <s v="CIN"/>
    <n v="-2.5"/>
    <x v="0"/>
    <n v="3"/>
    <n v="1"/>
    <m/>
    <m/>
    <s v="CIN"/>
    <n v="15"/>
    <n v="1"/>
    <s v="CIN"/>
    <n v="1"/>
  </r>
  <r>
    <n v="2079"/>
    <n v="1023"/>
    <s v="2015_15_CIN@SFO"/>
    <n v="4"/>
    <n v="6.5"/>
    <n v="14"/>
    <n v="24"/>
    <x v="3"/>
    <x v="14"/>
    <s v="rs"/>
    <s v="CIN"/>
    <s v="CIN"/>
    <n v="-2.5"/>
    <x v="1"/>
    <n v="6"/>
    <n v="2"/>
    <m/>
    <m/>
    <s v="CIN"/>
    <n v="6"/>
    <n v="1"/>
    <s v="CIN"/>
    <n v="1"/>
  </r>
  <r>
    <n v="2080"/>
    <n v="1024"/>
    <s v="2015_15_ARI@PHI"/>
    <n v="3.5"/>
    <n v="4"/>
    <n v="17"/>
    <n v="40"/>
    <x v="3"/>
    <x v="14"/>
    <s v="rs"/>
    <s v="ARI"/>
    <s v="ARI"/>
    <n v="-0.5"/>
    <x v="0"/>
    <n v="3"/>
    <n v="0.5"/>
    <m/>
    <m/>
    <s v="ARI"/>
    <n v="9"/>
    <n v="1"/>
    <s v="ARI"/>
    <n v="1"/>
  </r>
  <r>
    <n v="2081"/>
    <n v="1024"/>
    <s v="2015_15_ARI@PHI"/>
    <n v="3.5"/>
    <n v="4"/>
    <n v="17"/>
    <n v="40"/>
    <x v="3"/>
    <x v="14"/>
    <s v="rs"/>
    <s v="ARI"/>
    <s v="ARI"/>
    <n v="-0.5"/>
    <x v="1"/>
    <n v="1"/>
    <n v="2.5"/>
    <m/>
    <m/>
    <s v="ARI"/>
    <n v="2"/>
    <n v="1"/>
    <s v="ARI"/>
    <n v="1"/>
  </r>
  <r>
    <n v="2082"/>
    <n v="1025"/>
    <s v="2015_15_DET@NOR"/>
    <n v="-3"/>
    <n v="-3"/>
    <n v="27"/>
    <n v="35"/>
    <x v="3"/>
    <x v="14"/>
    <s v="rs"/>
    <s v="DET"/>
    <s v="DET"/>
    <n v="0"/>
    <x v="0"/>
    <n v="-6"/>
    <n v="3"/>
    <m/>
    <m/>
    <s v="NOR"/>
    <n v="1"/>
    <n v="0"/>
    <s v="NOR"/>
    <n v="0"/>
  </r>
  <r>
    <n v="2083"/>
    <n v="1025"/>
    <s v="2015_15_DET@NOR"/>
    <n v="-3"/>
    <n v="-3"/>
    <n v="27"/>
    <n v="35"/>
    <x v="3"/>
    <x v="14"/>
    <s v="rs"/>
    <s v="DET"/>
    <s v="DET"/>
    <n v="0"/>
    <x v="1"/>
    <n v="-5"/>
    <n v="2"/>
    <m/>
    <m/>
    <s v="NOR"/>
    <n v="1"/>
    <n v="0"/>
    <s v="NOR"/>
    <n v="0"/>
  </r>
  <r>
    <n v="2084"/>
    <n v="1026"/>
    <s v="2015_16_SD@OAK"/>
    <n v="-5.5"/>
    <n v="-6"/>
    <n v="23"/>
    <n v="20"/>
    <x v="3"/>
    <x v="15"/>
    <s v="rs"/>
    <s v="SD"/>
    <s v="OAK"/>
    <n v="0.5"/>
    <x v="0"/>
    <n v="-5"/>
    <n v="0.5"/>
    <m/>
    <m/>
    <s v="OAK"/>
    <n v="13"/>
    <n v="0"/>
    <s v="OAK"/>
    <n v="1"/>
  </r>
  <r>
    <n v="2085"/>
    <n v="1026"/>
    <s v="2015_16_SD@OAK"/>
    <n v="-5.5"/>
    <n v="-6"/>
    <n v="23"/>
    <n v="20"/>
    <x v="3"/>
    <x v="15"/>
    <s v="rs"/>
    <s v="SD"/>
    <s v="OAK"/>
    <n v="0.5"/>
    <x v="1"/>
    <n v="-4"/>
    <n v="1.5"/>
    <m/>
    <m/>
    <s v="OAK"/>
    <n v="16"/>
    <n v="0"/>
    <s v="OAK"/>
    <n v="1"/>
  </r>
  <r>
    <n v="2086"/>
    <n v="1027"/>
    <s v="2015_16_WAS@PHI"/>
    <n v="-3.5"/>
    <n v="-3"/>
    <n v="24"/>
    <n v="38"/>
    <x v="3"/>
    <x v="15"/>
    <s v="rs"/>
    <s v="WAS"/>
    <s v="WAS"/>
    <n v="-0.5"/>
    <x v="0"/>
    <n v="-3"/>
    <n v="0.5"/>
    <m/>
    <m/>
    <s v="PHI"/>
    <n v="10"/>
    <n v="0"/>
    <s v="PHI"/>
    <n v="0"/>
  </r>
  <r>
    <n v="2087"/>
    <n v="1027"/>
    <s v="2015_16_WAS@PHI"/>
    <n v="-3.5"/>
    <n v="-3"/>
    <n v="24"/>
    <n v="38"/>
    <x v="3"/>
    <x v="15"/>
    <s v="rs"/>
    <s v="WAS"/>
    <s v="WAS"/>
    <n v="-0.5"/>
    <x v="1"/>
    <n v="-3"/>
    <n v="0.5"/>
    <m/>
    <m/>
    <s v="WAS"/>
    <n v="15"/>
    <n v="1"/>
    <s v="WAS"/>
    <n v="1"/>
  </r>
  <r>
    <n v="2088"/>
    <n v="1028"/>
    <s v="2015_16_DAL@BUF"/>
    <n v="-6"/>
    <n v="-6.5"/>
    <n v="16"/>
    <n v="6"/>
    <x v="3"/>
    <x v="15"/>
    <s v="rs"/>
    <s v="BUF"/>
    <s v="BUF"/>
    <n v="0.5"/>
    <x v="0"/>
    <n v="-4"/>
    <n v="2"/>
    <m/>
    <m/>
    <s v="BUF"/>
    <n v="9"/>
    <n v="1"/>
    <s v="BUF"/>
    <n v="1"/>
  </r>
  <r>
    <n v="2089"/>
    <n v="1028"/>
    <s v="2015_16_DAL@BUF"/>
    <n v="-6"/>
    <n v="-6.5"/>
    <n v="16"/>
    <n v="6"/>
    <x v="3"/>
    <x v="15"/>
    <s v="rs"/>
    <s v="BUF"/>
    <s v="BUF"/>
    <n v="0.5"/>
    <x v="1"/>
    <n v="-3"/>
    <n v="3"/>
    <m/>
    <m/>
    <s v="BUF"/>
    <n v="5"/>
    <n v="1"/>
    <s v="BUF"/>
    <n v="1"/>
  </r>
  <r>
    <n v="2090"/>
    <n v="1029"/>
    <s v="2015_16_NWE@NYJ"/>
    <n v="3"/>
    <n v="3"/>
    <n v="26"/>
    <n v="20"/>
    <x v="3"/>
    <x v="15"/>
    <s v="rs"/>
    <s v="NYJ"/>
    <s v="NYJ"/>
    <n v="0"/>
    <x v="0"/>
    <n v="6"/>
    <n v="3"/>
    <m/>
    <m/>
    <s v="NWE"/>
    <n v="3"/>
    <n v="0"/>
    <s v="NWE"/>
    <n v="0"/>
  </r>
  <r>
    <n v="2091"/>
    <n v="1029"/>
    <s v="2015_16_NWE@NYJ"/>
    <n v="3"/>
    <n v="3"/>
    <n v="26"/>
    <n v="20"/>
    <x v="3"/>
    <x v="15"/>
    <s v="rs"/>
    <s v="NYJ"/>
    <s v="NYJ"/>
    <n v="0"/>
    <x v="1"/>
    <n v="5"/>
    <n v="2"/>
    <m/>
    <m/>
    <s v="NYJ"/>
    <n v="9"/>
    <n v="1"/>
    <s v="NYJ"/>
    <n v="1"/>
  </r>
  <r>
    <n v="2092"/>
    <n v="1030"/>
    <s v="2015_16_HOU@TEN"/>
    <n v="0"/>
    <n v="3.5"/>
    <n v="6"/>
    <n v="34"/>
    <x v="3"/>
    <x v="15"/>
    <s v="rs"/>
    <s v="HOU"/>
    <s v="HOU"/>
    <n v="-3.5"/>
    <x v="0"/>
    <n v="4"/>
    <n v="4"/>
    <m/>
    <m/>
    <s v="HOU"/>
    <n v="2"/>
    <n v="1"/>
    <s v="HOU"/>
    <n v="1"/>
  </r>
  <r>
    <n v="2093"/>
    <n v="1030"/>
    <s v="2015_16_HOU@TEN"/>
    <n v="0"/>
    <n v="3.5"/>
    <n v="6"/>
    <n v="34"/>
    <x v="3"/>
    <x v="15"/>
    <s v="rs"/>
    <s v="HOU"/>
    <s v="HOU"/>
    <n v="-3.5"/>
    <x v="1"/>
    <n v="0"/>
    <n v="0"/>
    <m/>
    <m/>
    <s v="HOU"/>
    <n v="2"/>
    <n v="1"/>
    <s v="HOU"/>
    <n v="1"/>
  </r>
  <r>
    <n v="2094"/>
    <n v="1031"/>
    <s v="2015_16_CLE@KCY"/>
    <n v="-12.5"/>
    <n v="-11"/>
    <n v="17"/>
    <n v="13"/>
    <x v="3"/>
    <x v="15"/>
    <s v="rs"/>
    <s v="CLE"/>
    <s v="KCY"/>
    <n v="-1.5"/>
    <x v="0"/>
    <n v="-9"/>
    <n v="3.5"/>
    <m/>
    <m/>
    <s v="CLE"/>
    <n v="15"/>
    <n v="1"/>
    <s v="KCY"/>
    <n v="1"/>
  </r>
  <r>
    <n v="2095"/>
    <n v="1031"/>
    <s v="2015_16_CLE@KCY"/>
    <n v="-12.5"/>
    <n v="-11"/>
    <n v="17"/>
    <n v="13"/>
    <x v="3"/>
    <x v="15"/>
    <s v="rs"/>
    <s v="CLE"/>
    <s v="KCY"/>
    <n v="-1.5"/>
    <x v="1"/>
    <n v="-9"/>
    <n v="3.5"/>
    <m/>
    <m/>
    <s v="KCY"/>
    <n v="7"/>
    <n v="0"/>
    <s v="KCY"/>
    <n v="1"/>
  </r>
  <r>
    <n v="2096"/>
    <n v="1032"/>
    <s v="2015_16_IND@MIA"/>
    <n v="-1"/>
    <n v="-2.5"/>
    <n v="12"/>
    <n v="18"/>
    <x v="3"/>
    <x v="15"/>
    <s v="rs"/>
    <s v="IND"/>
    <s v="IND"/>
    <n v="1.5"/>
    <x v="0"/>
    <n v="1"/>
    <n v="2"/>
    <m/>
    <m/>
    <s v="MIA"/>
    <n v="14"/>
    <n v="0"/>
    <s v="MIA"/>
    <n v="0"/>
  </r>
  <r>
    <n v="2097"/>
    <n v="1032"/>
    <s v="2015_16_IND@MIA"/>
    <n v="-1"/>
    <n v="-2.5"/>
    <n v="12"/>
    <n v="18"/>
    <x v="3"/>
    <x v="15"/>
    <s v="rs"/>
    <s v="IND"/>
    <s v="IND"/>
    <n v="1.5"/>
    <x v="1"/>
    <n v="-3"/>
    <n v="2"/>
    <m/>
    <m/>
    <s v="IND"/>
    <n v="13"/>
    <n v="1"/>
    <s v="IND"/>
    <n v="1"/>
  </r>
  <r>
    <n v="2098"/>
    <n v="1033"/>
    <s v="2015_16_SFO@DET"/>
    <n v="-8.5"/>
    <n v="-10"/>
    <n v="32"/>
    <n v="17"/>
    <x v="3"/>
    <x v="15"/>
    <s v="rs"/>
    <s v="DET"/>
    <s v="DET"/>
    <n v="1.5"/>
    <x v="0"/>
    <n v="-4.5"/>
    <n v="4"/>
    <m/>
    <m/>
    <s v="DET"/>
    <n v="6"/>
    <n v="1"/>
    <s v="DET"/>
    <n v="1"/>
  </r>
  <r>
    <n v="2099"/>
    <n v="1033"/>
    <s v="2015_16_SFO@DET"/>
    <n v="-8.5"/>
    <n v="-10"/>
    <n v="32"/>
    <n v="17"/>
    <x v="3"/>
    <x v="15"/>
    <s v="rs"/>
    <s v="DET"/>
    <s v="DET"/>
    <n v="1.5"/>
    <x v="1"/>
    <n v="-5.5"/>
    <n v="3"/>
    <m/>
    <m/>
    <s v="SFO"/>
    <n v="10"/>
    <n v="0"/>
    <s v="DET"/>
    <n v="1"/>
  </r>
  <r>
    <n v="2100"/>
    <n v="1034"/>
    <s v="2015_16_CHI@TBY"/>
    <n v="-3"/>
    <n v="-3.5"/>
    <n v="21"/>
    <n v="26"/>
    <x v="3"/>
    <x v="15"/>
    <s v="rs"/>
    <s v="CHI"/>
    <s v="CHI"/>
    <n v="0.5"/>
    <x v="0"/>
    <n v="-3"/>
    <n v="0"/>
    <m/>
    <m/>
    <s v="TBY"/>
    <n v="12"/>
    <n v="0"/>
    <s v="TBY"/>
    <n v="0"/>
  </r>
  <r>
    <n v="2101"/>
    <n v="1034"/>
    <s v="2015_16_CHI@TBY"/>
    <n v="-3"/>
    <n v="-3.5"/>
    <n v="21"/>
    <n v="26"/>
    <x v="3"/>
    <x v="15"/>
    <s v="rs"/>
    <s v="CHI"/>
    <s v="CHI"/>
    <n v="0.5"/>
    <x v="1"/>
    <n v="-3"/>
    <n v="0"/>
    <m/>
    <m/>
    <s v="CHI"/>
    <n v="4"/>
    <n v="1"/>
    <s v="CHI"/>
    <n v="1"/>
  </r>
  <r>
    <n v="2102"/>
    <n v="1035"/>
    <s v="2015_16_CAR@ATL"/>
    <n v="7"/>
    <n v="6.5"/>
    <n v="20"/>
    <n v="13"/>
    <x v="3"/>
    <x v="15"/>
    <s v="rs"/>
    <s v="ATL"/>
    <s v="ATL"/>
    <n v="0.5"/>
    <x v="0"/>
    <n v="6"/>
    <n v="1"/>
    <m/>
    <m/>
    <s v="CAR"/>
    <n v="7"/>
    <n v="0"/>
    <s v="CAR"/>
    <n v="0"/>
  </r>
  <r>
    <n v="2103"/>
    <n v="1035"/>
    <s v="2015_16_CAR@ATL"/>
    <n v="7"/>
    <n v="6.5"/>
    <n v="20"/>
    <n v="13"/>
    <x v="3"/>
    <x v="15"/>
    <s v="rs"/>
    <s v="ATL"/>
    <s v="ATL"/>
    <n v="0.5"/>
    <x v="1"/>
    <n v="7"/>
    <n v="0"/>
    <m/>
    <m/>
    <s v="ATL"/>
    <n v="11"/>
    <n v="1"/>
    <s v="CAR"/>
    <n v="0"/>
  </r>
  <r>
    <n v="2104"/>
    <n v="1036"/>
    <s v="2015_16_PIT@BAL"/>
    <n v="10"/>
    <n v="10"/>
    <n v="20"/>
    <n v="17"/>
    <x v="3"/>
    <x v="15"/>
    <s v="rs"/>
    <s v="BAL"/>
    <s v="BAL"/>
    <n v="0"/>
    <x v="0"/>
    <n v="10.5"/>
    <n v="0.5"/>
    <m/>
    <m/>
    <s v="PIT"/>
    <n v="1"/>
    <n v="0"/>
    <s v="PIT"/>
    <n v="0"/>
  </r>
  <r>
    <n v="2105"/>
    <n v="1036"/>
    <s v="2015_16_PIT@BAL"/>
    <n v="10"/>
    <n v="10"/>
    <n v="20"/>
    <n v="17"/>
    <x v="3"/>
    <x v="15"/>
    <s v="rs"/>
    <s v="BAL"/>
    <s v="BAL"/>
    <n v="0"/>
    <x v="1"/>
    <n v="7"/>
    <n v="3"/>
    <m/>
    <m/>
    <s v="PIT"/>
    <n v="1"/>
    <n v="0"/>
    <s v="PIT"/>
    <n v="0"/>
  </r>
  <r>
    <n v="2106"/>
    <n v="1037"/>
    <s v="2015_16_JAX@NOR"/>
    <n v="-3.5"/>
    <n v="-3"/>
    <n v="38"/>
    <n v="27"/>
    <x v="3"/>
    <x v="15"/>
    <s v="rs"/>
    <s v="NOR"/>
    <s v="NOR"/>
    <n v="-0.5"/>
    <x v="0"/>
    <n v="-6"/>
    <n v="2.5"/>
    <m/>
    <m/>
    <s v="NOR"/>
    <n v="8"/>
    <n v="1"/>
    <s v="NOR"/>
    <n v="1"/>
  </r>
  <r>
    <n v="2107"/>
    <n v="1037"/>
    <s v="2015_16_JAX@NOR"/>
    <n v="-3.5"/>
    <n v="-3"/>
    <n v="38"/>
    <n v="27"/>
    <x v="3"/>
    <x v="15"/>
    <s v="rs"/>
    <s v="NOR"/>
    <s v="NOR"/>
    <n v="-0.5"/>
    <x v="1"/>
    <n v="-5.5"/>
    <n v="2"/>
    <m/>
    <m/>
    <s v="JAX"/>
    <n v="14"/>
    <n v="0"/>
    <s v="JAX"/>
    <n v="0"/>
  </r>
  <r>
    <n v="2108"/>
    <n v="1038"/>
    <s v="2015_16_STL@SEA"/>
    <n v="-13.5"/>
    <n v="-12"/>
    <n v="17"/>
    <n v="23"/>
    <x v="3"/>
    <x v="15"/>
    <s v="rs"/>
    <s v="STL"/>
    <s v="STL"/>
    <n v="-1.5"/>
    <x v="0"/>
    <n v="-14"/>
    <n v="0.5"/>
    <m/>
    <m/>
    <s v="STL"/>
    <n v="4"/>
    <n v="1"/>
    <s v="SEA"/>
    <n v="0"/>
  </r>
  <r>
    <n v="2109"/>
    <n v="1038"/>
    <s v="2015_16_STL@SEA"/>
    <n v="-13.5"/>
    <n v="-12"/>
    <n v="17"/>
    <n v="23"/>
    <x v="3"/>
    <x v="15"/>
    <s v="rs"/>
    <s v="STL"/>
    <s v="STL"/>
    <n v="-1.5"/>
    <x v="1"/>
    <n v="-9.5"/>
    <n v="4"/>
    <m/>
    <m/>
    <s v="STL"/>
    <n v="8"/>
    <n v="1"/>
    <s v="SEA"/>
    <n v="0"/>
  </r>
  <r>
    <n v="2110"/>
    <n v="1039"/>
    <s v="2015_16_GBY@ARI"/>
    <n v="-4"/>
    <n v="-4.5"/>
    <n v="38"/>
    <n v="8"/>
    <x v="3"/>
    <x v="15"/>
    <s v="rs"/>
    <s v="ARI"/>
    <s v="ARI"/>
    <n v="0.5"/>
    <x v="0"/>
    <n v="-4.5"/>
    <n v="0.5"/>
    <m/>
    <m/>
    <s v="ARI"/>
    <n v="5"/>
    <n v="1"/>
    <s v="ARI"/>
    <n v="1"/>
  </r>
  <r>
    <n v="2111"/>
    <n v="1039"/>
    <s v="2015_16_GBY@ARI"/>
    <n v="-4"/>
    <n v="-4.5"/>
    <n v="38"/>
    <n v="8"/>
    <x v="3"/>
    <x v="15"/>
    <s v="rs"/>
    <s v="ARI"/>
    <s v="ARI"/>
    <n v="0.5"/>
    <x v="1"/>
    <n v="-4.5"/>
    <n v="0.5"/>
    <m/>
    <m/>
    <s v="ARI"/>
    <n v="6"/>
    <n v="1"/>
    <s v="ARI"/>
    <n v="1"/>
  </r>
  <r>
    <n v="2112"/>
    <n v="1040"/>
    <s v="2015_16_NYG@MIN"/>
    <n v="-4"/>
    <n v="-7"/>
    <n v="49"/>
    <n v="17"/>
    <x v="3"/>
    <x v="15"/>
    <s v="rs"/>
    <s v="MIN"/>
    <s v="MIN"/>
    <n v="3"/>
    <x v="0"/>
    <n v="-4"/>
    <n v="0"/>
    <m/>
    <m/>
    <s v="MIN"/>
    <n v="11"/>
    <n v="1"/>
    <s v="MIN"/>
    <n v="1"/>
  </r>
  <r>
    <n v="2113"/>
    <n v="1040"/>
    <s v="2015_16_NYG@MIN"/>
    <n v="-4"/>
    <n v="-7"/>
    <n v="49"/>
    <n v="17"/>
    <x v="3"/>
    <x v="15"/>
    <s v="rs"/>
    <s v="MIN"/>
    <s v="MIN"/>
    <n v="3"/>
    <x v="1"/>
    <n v="-4"/>
    <n v="0"/>
    <m/>
    <m/>
    <s v="MIN"/>
    <n v="3"/>
    <n v="1"/>
    <s v="MIN"/>
    <n v="1"/>
  </r>
  <r>
    <n v="2114"/>
    <n v="1041"/>
    <s v="2015_16_CIN@DEN"/>
    <n v="-3.5"/>
    <n v="-3.5"/>
    <n v="20"/>
    <n v="17"/>
    <x v="3"/>
    <x v="15"/>
    <s v="rs"/>
    <s v="CIN"/>
    <s v="DEN"/>
    <n v="0"/>
    <x v="0"/>
    <n v="-4"/>
    <n v="0.5"/>
    <m/>
    <m/>
    <s v="DEN"/>
    <n v="16"/>
    <n v="0"/>
    <s v="DEN"/>
    <n v="1"/>
  </r>
  <r>
    <n v="2115"/>
    <n v="1041"/>
    <s v="2015_16_CIN@DEN"/>
    <n v="-3.5"/>
    <n v="-3.5"/>
    <n v="20"/>
    <n v="17"/>
    <x v="3"/>
    <x v="15"/>
    <s v="rs"/>
    <s v="CIN"/>
    <s v="DEN"/>
    <n v="0"/>
    <x v="1"/>
    <n v="-3"/>
    <n v="0.5"/>
    <m/>
    <m/>
    <s v="CIN"/>
    <n v="12"/>
    <n v="1"/>
    <s v="CIN"/>
    <n v="0"/>
  </r>
  <r>
    <n v="2116"/>
    <n v="1042"/>
    <s v="2015_17_NYJ@BUF"/>
    <n v="3"/>
    <n v="3"/>
    <n v="22"/>
    <n v="17"/>
    <x v="3"/>
    <x v="16"/>
    <s v="rs"/>
    <s v="BUF"/>
    <s v="BUF"/>
    <n v="0"/>
    <x v="0"/>
    <n v="3.5"/>
    <n v="0.5"/>
    <m/>
    <m/>
    <s v="NYJ"/>
    <n v="6"/>
    <n v="0"/>
    <s v="NYJ"/>
    <n v="0"/>
  </r>
  <r>
    <n v="2117"/>
    <n v="1042"/>
    <s v="2015_17_NYJ@BUF"/>
    <n v="3"/>
    <n v="3"/>
    <n v="22"/>
    <n v="17"/>
    <x v="3"/>
    <x v="16"/>
    <s v="rs"/>
    <s v="BUF"/>
    <s v="BUF"/>
    <n v="0"/>
    <x v="1"/>
    <n v="3"/>
    <n v="0"/>
    <m/>
    <m/>
    <s v="NYJ"/>
    <n v="5"/>
    <n v="0"/>
    <s v="NYJ"/>
    <n v="0"/>
  </r>
  <r>
    <n v="2118"/>
    <n v="1043"/>
    <s v="2015_17_NWE@MIA"/>
    <n v="9"/>
    <n v="10"/>
    <n v="20"/>
    <n v="10"/>
    <x v="3"/>
    <x v="16"/>
    <s v="rs"/>
    <s v="MIA"/>
    <s v="MIA"/>
    <n v="-1"/>
    <x v="0"/>
    <n v="7"/>
    <n v="2"/>
    <m/>
    <m/>
    <s v="NWE"/>
    <n v="11"/>
    <n v="0"/>
    <s v="NWE"/>
    <n v="0"/>
  </r>
  <r>
    <n v="2119"/>
    <n v="1043"/>
    <s v="2015_17_NWE@MIA"/>
    <n v="9"/>
    <n v="10"/>
    <n v="20"/>
    <n v="10"/>
    <x v="3"/>
    <x v="16"/>
    <s v="rs"/>
    <s v="MIA"/>
    <s v="MIA"/>
    <n v="-1"/>
    <x v="1"/>
    <n v="4.5"/>
    <n v="4.5"/>
    <m/>
    <m/>
    <s v="NWE"/>
    <n v="10"/>
    <n v="0"/>
    <s v="NWE"/>
    <n v="0"/>
  </r>
  <r>
    <n v="2120"/>
    <n v="1044"/>
    <s v="2015_17_TBY@CAR"/>
    <n v="-10.5"/>
    <n v="-10.5"/>
    <n v="38"/>
    <n v="10"/>
    <x v="3"/>
    <x v="16"/>
    <s v="rs"/>
    <s v="CAR"/>
    <s v="CAR"/>
    <n v="0"/>
    <x v="0"/>
    <n v="-7.5"/>
    <n v="3"/>
    <m/>
    <m/>
    <s v="CAR"/>
    <n v="15"/>
    <n v="1"/>
    <s v="CAR"/>
    <n v="1"/>
  </r>
  <r>
    <n v="2121"/>
    <n v="1044"/>
    <s v="2015_17_TBY@CAR"/>
    <n v="-10.5"/>
    <n v="-10.5"/>
    <n v="38"/>
    <n v="10"/>
    <x v="3"/>
    <x v="16"/>
    <s v="rs"/>
    <s v="CAR"/>
    <s v="CAR"/>
    <n v="0"/>
    <x v="1"/>
    <n v="-10"/>
    <n v="0.5"/>
    <m/>
    <m/>
    <s v="TBY"/>
    <n v="3"/>
    <n v="0"/>
    <s v="CAR"/>
    <n v="1"/>
  </r>
  <r>
    <n v="2122"/>
    <n v="1045"/>
    <s v="2015_17_NOR@ATL"/>
    <n v="-2"/>
    <n v="-6"/>
    <n v="17"/>
    <n v="20"/>
    <x v="3"/>
    <x v="16"/>
    <s v="rs"/>
    <s v="NOR"/>
    <s v="NOR"/>
    <n v="4"/>
    <x v="0"/>
    <n v="-4.5"/>
    <n v="2.5"/>
    <m/>
    <m/>
    <s v="NOR"/>
    <n v="7"/>
    <n v="1"/>
    <s v="ATL"/>
    <n v="0"/>
  </r>
  <r>
    <n v="2123"/>
    <n v="1045"/>
    <s v="2015_17_NOR@ATL"/>
    <n v="-2"/>
    <n v="-6"/>
    <n v="17"/>
    <n v="20"/>
    <x v="3"/>
    <x v="16"/>
    <s v="rs"/>
    <s v="NOR"/>
    <s v="NOR"/>
    <n v="4"/>
    <x v="1"/>
    <n v="-7.5"/>
    <n v="5.5"/>
    <m/>
    <m/>
    <s v="ATL"/>
    <n v="12"/>
    <n v="0"/>
    <s v="ATL"/>
    <n v="0"/>
  </r>
  <r>
    <n v="2124"/>
    <n v="1046"/>
    <s v="2015_17_BAL@CIN"/>
    <n v="-7"/>
    <n v="-9.5"/>
    <n v="24"/>
    <n v="16"/>
    <x v="3"/>
    <x v="16"/>
    <s v="rs"/>
    <s v="BAL"/>
    <s v="CIN"/>
    <n v="2.5"/>
    <x v="0"/>
    <n v="-7.5"/>
    <n v="0.5"/>
    <m/>
    <m/>
    <s v="BAL"/>
    <n v="12"/>
    <n v="1"/>
    <s v="CIN"/>
    <n v="1"/>
  </r>
  <r>
    <n v="2125"/>
    <n v="1046"/>
    <s v="2015_17_BAL@CIN"/>
    <n v="-7"/>
    <n v="-9.5"/>
    <n v="24"/>
    <n v="16"/>
    <x v="3"/>
    <x v="16"/>
    <s v="rs"/>
    <s v="BAL"/>
    <s v="CIN"/>
    <n v="2.5"/>
    <x v="1"/>
    <n v="-8"/>
    <n v="1"/>
    <m/>
    <m/>
    <s v="CIN"/>
    <n v="11"/>
    <n v="0"/>
    <s v="CIN"/>
    <n v="1"/>
  </r>
  <r>
    <n v="2126"/>
    <n v="1047"/>
    <s v="2015_17_PIT@CLE"/>
    <n v="10"/>
    <n v="11"/>
    <n v="12"/>
    <n v="28"/>
    <x v="3"/>
    <x v="16"/>
    <s v="rs"/>
    <s v="PIT"/>
    <s v="PIT"/>
    <n v="-1"/>
    <x v="0"/>
    <n v="9"/>
    <n v="1"/>
    <m/>
    <m/>
    <s v="PIT"/>
    <n v="3"/>
    <n v="1"/>
    <s v="PIT"/>
    <n v="1"/>
  </r>
  <r>
    <n v="2127"/>
    <n v="1047"/>
    <s v="2015_17_PIT@CLE"/>
    <n v="10"/>
    <n v="11"/>
    <n v="12"/>
    <n v="28"/>
    <x v="3"/>
    <x v="16"/>
    <s v="rs"/>
    <s v="PIT"/>
    <s v="PIT"/>
    <n v="-1"/>
    <x v="1"/>
    <n v="7"/>
    <n v="3"/>
    <m/>
    <m/>
    <s v="PIT"/>
    <n v="6"/>
    <n v="1"/>
    <s v="PIT"/>
    <n v="1"/>
  </r>
  <r>
    <n v="2128"/>
    <n v="1048"/>
    <s v="2015_17_JAX@HOU"/>
    <n v="-5.5"/>
    <n v="-6.5"/>
    <n v="30"/>
    <n v="6"/>
    <x v="3"/>
    <x v="16"/>
    <s v="rs"/>
    <s v="HOU"/>
    <s v="HOU"/>
    <n v="1"/>
    <x v="0"/>
    <n v="-4.5"/>
    <n v="1"/>
    <m/>
    <m/>
    <s v="JAX"/>
    <n v="8"/>
    <n v="0"/>
    <s v="HOU"/>
    <n v="1"/>
  </r>
  <r>
    <n v="2129"/>
    <n v="1048"/>
    <s v="2015_17_JAX@HOU"/>
    <n v="-5.5"/>
    <n v="-6.5"/>
    <n v="30"/>
    <n v="6"/>
    <x v="3"/>
    <x v="16"/>
    <s v="rs"/>
    <s v="HOU"/>
    <s v="HOU"/>
    <n v="1"/>
    <x v="1"/>
    <n v="-7"/>
    <n v="1.5"/>
    <m/>
    <m/>
    <s v="HOU"/>
    <n v="4"/>
    <n v="1"/>
    <s v="HOU"/>
    <n v="1"/>
  </r>
  <r>
    <n v="2130"/>
    <n v="1049"/>
    <s v="2015_17_TEN@IND"/>
    <n v="-6"/>
    <n v="-3.5"/>
    <n v="30"/>
    <n v="24"/>
    <x v="3"/>
    <x v="16"/>
    <s v="rs"/>
    <s v="IND"/>
    <s v="IND"/>
    <n v="-2.5"/>
    <x v="0"/>
    <n v="-6"/>
    <n v="0"/>
    <m/>
    <m/>
    <s v="TEN"/>
    <n v="13"/>
    <n v="0"/>
    <s v="TEN"/>
    <n v="0"/>
  </r>
  <r>
    <n v="2131"/>
    <n v="1049"/>
    <s v="2015_17_TEN@IND"/>
    <n v="-6"/>
    <n v="-3.5"/>
    <n v="30"/>
    <n v="24"/>
    <x v="3"/>
    <x v="16"/>
    <s v="rs"/>
    <s v="IND"/>
    <s v="IND"/>
    <n v="-2.5"/>
    <x v="1"/>
    <n v="-6"/>
    <n v="0"/>
    <m/>
    <m/>
    <s v="TEN"/>
    <n v="16"/>
    <n v="0"/>
    <s v="TEN"/>
    <n v="0"/>
  </r>
  <r>
    <n v="2132"/>
    <n v="1050"/>
    <s v="2015_17_OAK@KCY"/>
    <n v="-6.5"/>
    <n v="-7"/>
    <n v="23"/>
    <n v="17"/>
    <x v="3"/>
    <x v="16"/>
    <s v="rs"/>
    <s v="OAK"/>
    <s v="KCY"/>
    <n v="0.5"/>
    <x v="0"/>
    <n v="-7"/>
    <n v="0.5"/>
    <m/>
    <m/>
    <s v="OAK"/>
    <n v="9"/>
    <n v="1"/>
    <s v="KCY"/>
    <n v="1"/>
  </r>
  <r>
    <n v="2133"/>
    <n v="1050"/>
    <s v="2015_17_OAK@KCY"/>
    <n v="-6.5"/>
    <n v="-7"/>
    <n v="23"/>
    <n v="17"/>
    <x v="3"/>
    <x v="16"/>
    <s v="rs"/>
    <s v="OAK"/>
    <s v="KCY"/>
    <n v="0.5"/>
    <x v="1"/>
    <n v="-7"/>
    <n v="0.5"/>
    <m/>
    <m/>
    <s v="KCY"/>
    <n v="7"/>
    <n v="0"/>
    <s v="KCY"/>
    <n v="1"/>
  </r>
  <r>
    <n v="2134"/>
    <n v="1051"/>
    <s v="2015_17_PHI@NYG"/>
    <n v="-3.5"/>
    <n v="-5.5"/>
    <n v="30"/>
    <n v="35"/>
    <x v="3"/>
    <x v="16"/>
    <s v="rs"/>
    <s v="PHI"/>
    <s v="PHI"/>
    <n v="2"/>
    <x v="0"/>
    <n v="-4"/>
    <n v="0.5"/>
    <m/>
    <m/>
    <s v="PHI"/>
    <n v="1"/>
    <n v="1"/>
    <s v="PHI"/>
    <n v="1"/>
  </r>
  <r>
    <n v="2135"/>
    <n v="1051"/>
    <s v="2015_17_PHI@NYG"/>
    <n v="-3.5"/>
    <n v="-5.5"/>
    <n v="30"/>
    <n v="35"/>
    <x v="3"/>
    <x v="16"/>
    <s v="rs"/>
    <s v="PHI"/>
    <s v="PHI"/>
    <n v="2"/>
    <x v="1"/>
    <n v="-3"/>
    <n v="0.5"/>
    <m/>
    <m/>
    <s v="PHI"/>
    <n v="2"/>
    <n v="1"/>
    <s v="PHI"/>
    <n v="1"/>
  </r>
  <r>
    <n v="2136"/>
    <n v="1052"/>
    <s v="2015_17_WAS@DAL"/>
    <n v="-3"/>
    <n v="-4"/>
    <n v="23"/>
    <n v="34"/>
    <x v="3"/>
    <x v="16"/>
    <s v="rs"/>
    <s v="WAS"/>
    <s v="WAS"/>
    <n v="1"/>
    <x v="0"/>
    <n v="2"/>
    <n v="5"/>
    <m/>
    <m/>
    <s v="DAL"/>
    <n v="14"/>
    <n v="0"/>
    <s v="DAL"/>
    <n v="0"/>
  </r>
  <r>
    <n v="2137"/>
    <n v="1052"/>
    <s v="2015_17_WAS@DAL"/>
    <n v="-3"/>
    <n v="-4"/>
    <n v="23"/>
    <n v="34"/>
    <x v="3"/>
    <x v="16"/>
    <s v="rs"/>
    <s v="WAS"/>
    <s v="WAS"/>
    <n v="1"/>
    <x v="1"/>
    <n v="2"/>
    <n v="5"/>
    <m/>
    <m/>
    <s v="DAL"/>
    <n v="15"/>
    <n v="0"/>
    <s v="DAL"/>
    <n v="0"/>
  </r>
  <r>
    <n v="2138"/>
    <n v="1053"/>
    <s v="2015_17_DET@CHI"/>
    <n v="-1"/>
    <n v="1"/>
    <n v="20"/>
    <n v="24"/>
    <x v="3"/>
    <x v="16"/>
    <s v="rs"/>
    <s v="DET"/>
    <s v="DET"/>
    <n v="-2"/>
    <x v="0"/>
    <n v="-3"/>
    <n v="2"/>
    <m/>
    <m/>
    <s v="DET"/>
    <n v="2"/>
    <n v="1"/>
    <s v="DET"/>
    <n v="1"/>
  </r>
  <r>
    <n v="2139"/>
    <n v="1053"/>
    <s v="2015_17_DET@CHI"/>
    <n v="-1"/>
    <n v="1"/>
    <n v="20"/>
    <n v="24"/>
    <x v="3"/>
    <x v="16"/>
    <s v="rs"/>
    <s v="DET"/>
    <s v="DET"/>
    <n v="-2"/>
    <x v="1"/>
    <n v="3"/>
    <n v="4"/>
    <m/>
    <m/>
    <s v="CHI"/>
    <n v="14"/>
    <n v="0"/>
    <s v="CHI"/>
    <n v="0"/>
  </r>
  <r>
    <n v="2140"/>
    <n v="1054"/>
    <s v="2015_17_MIN@GBY"/>
    <n v="-3"/>
    <n v="-3"/>
    <n v="13"/>
    <n v="20"/>
    <x v="3"/>
    <x v="16"/>
    <s v="rs"/>
    <s v="MIN"/>
    <s v="MIN"/>
    <n v="0"/>
    <x v="0"/>
    <n v="-4.5"/>
    <n v="1.5"/>
    <m/>
    <m/>
    <s v="MIN"/>
    <n v="10"/>
    <n v="1"/>
    <s v="MIN"/>
    <n v="1"/>
  </r>
  <r>
    <n v="2141"/>
    <n v="1054"/>
    <s v="2015_17_MIN@GBY"/>
    <n v="-3"/>
    <n v="-3"/>
    <n v="13"/>
    <n v="20"/>
    <x v="3"/>
    <x v="16"/>
    <s v="rs"/>
    <s v="MIN"/>
    <s v="MIN"/>
    <n v="0"/>
    <x v="1"/>
    <n v="-3.5"/>
    <n v="0.5"/>
    <m/>
    <m/>
    <s v="MIN"/>
    <n v="9"/>
    <n v="1"/>
    <s v="MIN"/>
    <n v="1"/>
  </r>
  <r>
    <n v="2142"/>
    <n v="1055"/>
    <s v="2015_17_SD@DEN"/>
    <n v="-7.5"/>
    <n v="-9.5"/>
    <n v="27"/>
    <n v="20"/>
    <x v="3"/>
    <x v="16"/>
    <s v="rs"/>
    <s v="SD"/>
    <s v="DEN"/>
    <n v="2"/>
    <x v="0"/>
    <n v="-6.5"/>
    <n v="1"/>
    <m/>
    <m/>
    <s v="SD"/>
    <n v="4"/>
    <n v="1"/>
    <s v="DEN"/>
    <n v="1"/>
  </r>
  <r>
    <n v="2143"/>
    <n v="1055"/>
    <s v="2015_17_SD@DEN"/>
    <n v="-7.5"/>
    <n v="-9.5"/>
    <n v="27"/>
    <n v="20"/>
    <x v="3"/>
    <x v="16"/>
    <s v="rs"/>
    <s v="SD"/>
    <s v="DEN"/>
    <n v="2"/>
    <x v="1"/>
    <n v="-7.5"/>
    <n v="0"/>
    <m/>
    <m/>
    <s v="SD"/>
    <n v="13"/>
    <n v="1"/>
    <s v="DEN"/>
    <n v="1"/>
  </r>
  <r>
    <n v="2144"/>
    <n v="1056"/>
    <s v="2015_17_SEA@ARI"/>
    <n v="-3.5"/>
    <n v="-6.5"/>
    <n v="6"/>
    <n v="36"/>
    <x v="3"/>
    <x v="16"/>
    <s v="rs"/>
    <s v="SEA"/>
    <s v="SEA"/>
    <n v="3"/>
    <x v="0"/>
    <n v="-6"/>
    <n v="2.5"/>
    <m/>
    <m/>
    <s v="SEA"/>
    <n v="16"/>
    <n v="1"/>
    <s v="ARI"/>
    <n v="0"/>
  </r>
  <r>
    <n v="2145"/>
    <n v="1056"/>
    <s v="2015_17_SEA@ARI"/>
    <n v="-3.5"/>
    <n v="-6.5"/>
    <n v="6"/>
    <n v="36"/>
    <x v="3"/>
    <x v="16"/>
    <s v="rs"/>
    <s v="SEA"/>
    <s v="SEA"/>
    <n v="3"/>
    <x v="1"/>
    <n v="-4"/>
    <n v="0.5"/>
    <m/>
    <m/>
    <s v="ARI"/>
    <n v="8"/>
    <n v="0"/>
    <s v="ARI"/>
    <n v="0"/>
  </r>
  <r>
    <n v="2146"/>
    <n v="1057"/>
    <s v="2015_17_STL@SFO"/>
    <n v="3.5"/>
    <n v="3.5"/>
    <n v="19"/>
    <n v="16"/>
    <x v="3"/>
    <x v="16"/>
    <s v="rs"/>
    <s v="SFO"/>
    <s v="SFO"/>
    <n v="0"/>
    <x v="0"/>
    <n v="4"/>
    <n v="0.5"/>
    <m/>
    <m/>
    <s v="STL"/>
    <n v="5"/>
    <n v="0"/>
    <s v="STL"/>
    <n v="0"/>
  </r>
  <r>
    <n v="2147"/>
    <n v="1057"/>
    <s v="2015_17_STL@SFO"/>
    <n v="3.5"/>
    <n v="3.5"/>
    <n v="19"/>
    <n v="16"/>
    <x v="3"/>
    <x v="16"/>
    <s v="rs"/>
    <s v="SFO"/>
    <s v="SFO"/>
    <n v="0"/>
    <x v="1"/>
    <n v="2"/>
    <n v="1.5"/>
    <m/>
    <m/>
    <s v="SFO"/>
    <n v="1"/>
    <n v="1"/>
    <s v="SFO"/>
    <n v="1"/>
  </r>
  <r>
    <n v="2148"/>
    <n v="1058"/>
    <s v="2015_18_KCY@HOU"/>
    <n v="3.5"/>
    <n v="3"/>
    <n v="0"/>
    <n v="30"/>
    <x v="3"/>
    <x v="17"/>
    <s v="plyff"/>
    <s v="KCY"/>
    <s v="KCY"/>
    <n v="0.5"/>
    <x v="0"/>
    <n v="3"/>
    <n v="0.5"/>
    <m/>
    <m/>
    <s v="KCY"/>
    <n v="3"/>
    <n v="1"/>
    <s v="KCY"/>
    <n v="1"/>
  </r>
  <r>
    <n v="2149"/>
    <n v="1058"/>
    <s v="2015_18_KCY@HOU"/>
    <n v="3.5"/>
    <n v="3"/>
    <n v="0"/>
    <n v="30"/>
    <x v="3"/>
    <x v="17"/>
    <s v="plyff"/>
    <s v="KCY"/>
    <s v="KCY"/>
    <n v="0.5"/>
    <x v="2"/>
    <m/>
    <s v=""/>
    <m/>
    <m/>
    <s v="KCY"/>
    <n v="2"/>
    <n v="1"/>
    <s v="KCY"/>
    <n v="1"/>
  </r>
  <r>
    <n v="2150"/>
    <n v="1058"/>
    <s v="2015_18_KCY@HOU"/>
    <n v="3.5"/>
    <n v="3"/>
    <n v="0"/>
    <n v="30"/>
    <x v="3"/>
    <x v="17"/>
    <s v="plyff"/>
    <s v="KCY"/>
    <s v="KCY"/>
    <n v="0.5"/>
    <x v="1"/>
    <n v="3"/>
    <n v="0.5"/>
    <m/>
    <m/>
    <s v="HOU"/>
    <n v="1"/>
    <n v="0"/>
    <s v="KCY"/>
    <n v="1"/>
  </r>
  <r>
    <n v="2151"/>
    <n v="1059"/>
    <s v="2015_18_PIT@CIN"/>
    <n v="3"/>
    <n v="3"/>
    <n v="16"/>
    <n v="18"/>
    <x v="3"/>
    <x v="17"/>
    <s v="plyff"/>
    <s v="CIN"/>
    <s v="PIT"/>
    <n v="0"/>
    <x v="0"/>
    <n v="3"/>
    <n v="0"/>
    <m/>
    <m/>
    <s v="PIT"/>
    <n v="1"/>
    <n v="0"/>
    <s v="PIT"/>
    <n v="1"/>
  </r>
  <r>
    <n v="2152"/>
    <n v="1059"/>
    <s v="2015_18_PIT@CIN"/>
    <n v="3"/>
    <n v="3"/>
    <n v="16"/>
    <n v="18"/>
    <x v="3"/>
    <x v="17"/>
    <s v="plyff"/>
    <s v="CIN"/>
    <s v="PIT"/>
    <n v="0"/>
    <x v="2"/>
    <m/>
    <s v=""/>
    <m/>
    <m/>
    <s v="PIT"/>
    <n v="1"/>
    <n v="0"/>
    <s v="PIT"/>
    <n v="1"/>
  </r>
  <r>
    <n v="2153"/>
    <n v="1059"/>
    <s v="2015_18_PIT@CIN"/>
    <n v="3"/>
    <n v="3"/>
    <n v="16"/>
    <n v="18"/>
    <x v="3"/>
    <x v="17"/>
    <s v="plyff"/>
    <s v="CIN"/>
    <s v="PIT"/>
    <n v="0"/>
    <x v="1"/>
    <n v="3"/>
    <n v="0"/>
    <m/>
    <m/>
    <s v="CIN"/>
    <n v="4"/>
    <n v="1"/>
    <s v="CIN"/>
    <n v="0"/>
  </r>
  <r>
    <n v="2154"/>
    <n v="1060"/>
    <s v="2015_18_SEA@MIN"/>
    <n v="3.5"/>
    <n v="5"/>
    <n v="9"/>
    <n v="10"/>
    <x v="3"/>
    <x v="17"/>
    <s v="plyff"/>
    <s v="MIN"/>
    <s v="SEA"/>
    <n v="-1.5"/>
    <x v="0"/>
    <n v="4.5"/>
    <n v="1"/>
    <m/>
    <m/>
    <s v="MIN"/>
    <n v="4"/>
    <n v="1"/>
    <s v="SEA"/>
    <n v="1"/>
  </r>
  <r>
    <n v="2155"/>
    <n v="1060"/>
    <s v="2015_18_SEA@MIN"/>
    <n v="3.5"/>
    <n v="5"/>
    <n v="9"/>
    <n v="10"/>
    <x v="3"/>
    <x v="17"/>
    <s v="plyff"/>
    <s v="MIN"/>
    <s v="SEA"/>
    <n v="-1.5"/>
    <x v="2"/>
    <m/>
    <s v=""/>
    <m/>
    <m/>
    <s v="SEA"/>
    <n v="3"/>
    <n v="0"/>
    <s v="SEA"/>
    <n v="1"/>
  </r>
  <r>
    <n v="2156"/>
    <n v="1060"/>
    <s v="2015_18_SEA@MIN"/>
    <n v="3.5"/>
    <n v="5"/>
    <n v="9"/>
    <n v="10"/>
    <x v="3"/>
    <x v="17"/>
    <s v="plyff"/>
    <s v="MIN"/>
    <s v="SEA"/>
    <n v="-1.5"/>
    <x v="1"/>
    <n v="4.5"/>
    <n v="1"/>
    <m/>
    <m/>
    <s v="MIN"/>
    <n v="3"/>
    <n v="1"/>
    <s v="MIN"/>
    <n v="0"/>
  </r>
  <r>
    <n v="2157"/>
    <n v="1061"/>
    <s v="2015_18_GBY@WAS"/>
    <n v="-1"/>
    <n v="-1"/>
    <n v="18"/>
    <n v="35"/>
    <x v="3"/>
    <x v="17"/>
    <s v="plyff"/>
    <s v="GBY"/>
    <s v="GBY"/>
    <n v="0"/>
    <x v="0"/>
    <n v="3"/>
    <n v="4"/>
    <m/>
    <m/>
    <s v="WAS"/>
    <n v="2"/>
    <n v="0"/>
    <s v="GBY"/>
    <n v="1"/>
  </r>
  <r>
    <n v="2158"/>
    <n v="1061"/>
    <s v="2015_18_GBY@WAS"/>
    <n v="-1"/>
    <n v="-1"/>
    <n v="18"/>
    <n v="35"/>
    <x v="3"/>
    <x v="17"/>
    <s v="plyff"/>
    <s v="GBY"/>
    <s v="GBY"/>
    <n v="0"/>
    <x v="2"/>
    <m/>
    <s v=""/>
    <m/>
    <m/>
    <s v="WAS"/>
    <n v="4"/>
    <n v="0"/>
    <s v="WAS"/>
    <n v="0"/>
  </r>
  <r>
    <n v="2159"/>
    <n v="1061"/>
    <s v="2015_18_GBY@WAS"/>
    <n v="-1"/>
    <n v="-1"/>
    <n v="18"/>
    <n v="35"/>
    <x v="3"/>
    <x v="17"/>
    <s v="plyff"/>
    <s v="GBY"/>
    <s v="GBY"/>
    <n v="0"/>
    <x v="1"/>
    <n v="3"/>
    <n v="4"/>
    <m/>
    <m/>
    <s v="GBY"/>
    <n v="2"/>
    <n v="1"/>
    <s v="GBY"/>
    <n v="1"/>
  </r>
  <r>
    <n v="2160"/>
    <n v="1062"/>
    <s v="2015_19_KCY@NWE"/>
    <n v="-4.5"/>
    <n v="-4.5"/>
    <n v="27"/>
    <n v="20"/>
    <x v="3"/>
    <x v="18"/>
    <s v="plyff"/>
    <s v="NWE"/>
    <s v="NWE"/>
    <n v="0"/>
    <x v="0"/>
    <n v="-5.5"/>
    <n v="1"/>
    <m/>
    <m/>
    <s v="KCY"/>
    <n v="1"/>
    <n v="0"/>
    <s v="KCY"/>
    <n v="0"/>
  </r>
  <r>
    <n v="2161"/>
    <n v="1062"/>
    <s v="2015_19_KCY@NWE"/>
    <n v="-4.5"/>
    <n v="-4.5"/>
    <n v="27"/>
    <n v="20"/>
    <x v="3"/>
    <x v="18"/>
    <s v="plyff"/>
    <s v="NWE"/>
    <s v="NWE"/>
    <n v="0"/>
    <x v="2"/>
    <m/>
    <s v=""/>
    <m/>
    <m/>
    <s v="NWE"/>
    <n v="2"/>
    <n v="1"/>
    <s v="NWE"/>
    <n v="1"/>
  </r>
  <r>
    <n v="2162"/>
    <n v="1062"/>
    <s v="2015_19_KCY@NWE"/>
    <n v="-4.5"/>
    <n v="-4.5"/>
    <n v="27"/>
    <n v="20"/>
    <x v="3"/>
    <x v="18"/>
    <s v="plyff"/>
    <s v="NWE"/>
    <s v="NWE"/>
    <n v="0"/>
    <x v="1"/>
    <n v="-5"/>
    <n v="0.5"/>
    <m/>
    <m/>
    <s v="KCY"/>
    <n v="3"/>
    <n v="0"/>
    <s v="NWE"/>
    <n v="1"/>
  </r>
  <r>
    <n v="2163"/>
    <n v="1063"/>
    <s v="2015_19_GBY@ARI"/>
    <n v="-7"/>
    <n v="-7"/>
    <n v="26"/>
    <n v="20"/>
    <x v="3"/>
    <x v="18"/>
    <s v="plyff"/>
    <s v="GBY"/>
    <s v="ARI"/>
    <n v="0"/>
    <x v="0"/>
    <n v="-4"/>
    <n v="3"/>
    <m/>
    <m/>
    <s v="ARI"/>
    <n v="3"/>
    <n v="0"/>
    <s v="ARI"/>
    <n v="1"/>
  </r>
  <r>
    <n v="2164"/>
    <n v="1063"/>
    <s v="2015_19_GBY@ARI"/>
    <n v="-7"/>
    <n v="-7"/>
    <n v="26"/>
    <n v="20"/>
    <x v="3"/>
    <x v="18"/>
    <s v="plyff"/>
    <s v="GBY"/>
    <s v="ARI"/>
    <n v="0"/>
    <x v="2"/>
    <m/>
    <s v=""/>
    <m/>
    <m/>
    <s v="ARI"/>
    <n v="3"/>
    <n v="0"/>
    <s v="ARI"/>
    <n v="1"/>
  </r>
  <r>
    <n v="2165"/>
    <n v="1063"/>
    <s v="2015_19_GBY@ARI"/>
    <n v="-7"/>
    <n v="-7"/>
    <n v="26"/>
    <n v="20"/>
    <x v="3"/>
    <x v="18"/>
    <s v="plyff"/>
    <s v="GBY"/>
    <s v="ARI"/>
    <n v="0"/>
    <x v="1"/>
    <n v="-4"/>
    <n v="3"/>
    <m/>
    <m/>
    <s v="ARI"/>
    <n v="1"/>
    <n v="0"/>
    <s v="ARI"/>
    <n v="1"/>
  </r>
  <r>
    <n v="2166"/>
    <n v="1064"/>
    <s v="2015_19_SEA@CAR"/>
    <n v="-3"/>
    <n v="-2"/>
    <n v="31"/>
    <n v="24"/>
    <x v="3"/>
    <x v="18"/>
    <s v="plyff"/>
    <s v="CAR"/>
    <s v="CAR"/>
    <n v="-1"/>
    <x v="0"/>
    <n v="-3"/>
    <n v="0"/>
    <m/>
    <m/>
    <s v="CAR"/>
    <n v="2"/>
    <n v="1"/>
    <s v="CAR"/>
    <n v="1"/>
  </r>
  <r>
    <n v="2167"/>
    <n v="1064"/>
    <s v="2015_19_SEA@CAR"/>
    <n v="-3"/>
    <n v="-2"/>
    <n v="31"/>
    <n v="24"/>
    <x v="3"/>
    <x v="18"/>
    <s v="plyff"/>
    <s v="CAR"/>
    <s v="CAR"/>
    <n v="-1"/>
    <x v="2"/>
    <m/>
    <s v=""/>
    <m/>
    <m/>
    <s v="CAR"/>
    <n v="1"/>
    <n v="1"/>
    <s v="CAR"/>
    <n v="1"/>
  </r>
  <r>
    <n v="2168"/>
    <n v="1064"/>
    <s v="2015_19_SEA@CAR"/>
    <n v="-3"/>
    <n v="-2"/>
    <n v="31"/>
    <n v="24"/>
    <x v="3"/>
    <x v="18"/>
    <s v="plyff"/>
    <s v="CAR"/>
    <s v="CAR"/>
    <n v="-1"/>
    <x v="1"/>
    <n v="-3"/>
    <n v="0"/>
    <m/>
    <m/>
    <s v="SEA"/>
    <n v="2"/>
    <n v="0"/>
    <s v="SEA"/>
    <n v="0"/>
  </r>
  <r>
    <n v="2169"/>
    <n v="1065"/>
    <s v="2015_19_PIT@DEN"/>
    <n v="-6"/>
    <n v="-7.5"/>
    <n v="23"/>
    <n v="16"/>
    <x v="3"/>
    <x v="18"/>
    <s v="plyff"/>
    <s v="PIT"/>
    <s v="DEN"/>
    <n v="1.5"/>
    <x v="0"/>
    <n v="-4.5"/>
    <n v="1.5"/>
    <m/>
    <m/>
    <s v="DEN"/>
    <n v="4"/>
    <n v="0"/>
    <s v="DEN"/>
    <n v="1"/>
  </r>
  <r>
    <n v="2170"/>
    <n v="1065"/>
    <s v="2015_19_PIT@DEN"/>
    <n v="-6"/>
    <n v="-7.5"/>
    <n v="23"/>
    <n v="16"/>
    <x v="3"/>
    <x v="18"/>
    <s v="plyff"/>
    <s v="PIT"/>
    <s v="DEN"/>
    <n v="1.5"/>
    <x v="2"/>
    <m/>
    <s v=""/>
    <m/>
    <m/>
    <s v="DEN"/>
    <n v="4"/>
    <n v="0"/>
    <s v="DEN"/>
    <n v="1"/>
  </r>
  <r>
    <n v="2171"/>
    <n v="1065"/>
    <s v="2015_19_PIT@DEN"/>
    <n v="-6"/>
    <n v="-7.5"/>
    <n v="23"/>
    <n v="16"/>
    <x v="3"/>
    <x v="18"/>
    <s v="plyff"/>
    <s v="PIT"/>
    <s v="DEN"/>
    <n v="1.5"/>
    <x v="1"/>
    <n v="-4"/>
    <n v="2"/>
    <m/>
    <m/>
    <s v="DEN"/>
    <n v="4"/>
    <n v="0"/>
    <s v="DEN"/>
    <n v="1"/>
  </r>
  <r>
    <n v="2172"/>
    <n v="1066"/>
    <s v="2015_20_NWE@DEN"/>
    <n v="3"/>
    <n v="3"/>
    <n v="20"/>
    <n v="18"/>
    <x v="3"/>
    <x v="19"/>
    <s v="plyff"/>
    <s v="DEN"/>
    <s v="DEN"/>
    <n v="0"/>
    <x v="0"/>
    <n v="1.5"/>
    <n v="1.5"/>
    <m/>
    <m/>
    <s v="NWE"/>
    <n v="1"/>
    <n v="0"/>
    <s v="NWE"/>
    <n v="0"/>
  </r>
  <r>
    <n v="2173"/>
    <n v="1066"/>
    <s v="2015_20_NWE@DEN"/>
    <n v="3"/>
    <n v="3"/>
    <n v="20"/>
    <n v="18"/>
    <x v="3"/>
    <x v="19"/>
    <s v="plyff"/>
    <s v="DEN"/>
    <s v="DEN"/>
    <n v="0"/>
    <x v="2"/>
    <m/>
    <s v=""/>
    <m/>
    <m/>
    <s v="NWE"/>
    <n v="1"/>
    <n v="0"/>
    <s v="NWE"/>
    <n v="0"/>
  </r>
  <r>
    <n v="2174"/>
    <n v="1066"/>
    <s v="2015_20_NWE@DEN"/>
    <n v="3"/>
    <n v="3"/>
    <n v="20"/>
    <n v="18"/>
    <x v="3"/>
    <x v="19"/>
    <s v="plyff"/>
    <s v="DEN"/>
    <s v="DEN"/>
    <n v="0"/>
    <x v="1"/>
    <n v="1"/>
    <n v="2"/>
    <m/>
    <m/>
    <s v="DEN"/>
    <n v="1"/>
    <n v="1"/>
    <s v="NWE"/>
    <n v="0"/>
  </r>
  <r>
    <n v="2175"/>
    <n v="1067"/>
    <s v="2015_20_ARI@CAR"/>
    <n v="-3"/>
    <n v="-3"/>
    <n v="49"/>
    <n v="15"/>
    <x v="3"/>
    <x v="19"/>
    <s v="plyff"/>
    <s v="CAR"/>
    <s v="CAR"/>
    <n v="0"/>
    <x v="0"/>
    <n v="-3"/>
    <n v="0"/>
    <m/>
    <m/>
    <s v="ARI"/>
    <n v="2"/>
    <n v="0"/>
    <s v="ARI"/>
    <n v="0"/>
  </r>
  <r>
    <n v="2176"/>
    <n v="1067"/>
    <s v="2015_20_ARI@CAR"/>
    <n v="-3"/>
    <n v="-3"/>
    <n v="49"/>
    <n v="15"/>
    <x v="3"/>
    <x v="19"/>
    <s v="plyff"/>
    <s v="CAR"/>
    <s v="CAR"/>
    <n v="0"/>
    <x v="2"/>
    <m/>
    <s v=""/>
    <m/>
    <m/>
    <s v="CAR"/>
    <n v="2"/>
    <n v="1"/>
    <s v="CAR"/>
    <n v="1"/>
  </r>
  <r>
    <n v="2177"/>
    <n v="1067"/>
    <s v="2015_20_ARI@CAR"/>
    <n v="-3"/>
    <n v="-3"/>
    <n v="49"/>
    <n v="15"/>
    <x v="3"/>
    <x v="19"/>
    <s v="plyff"/>
    <s v="CAR"/>
    <s v="CAR"/>
    <n v="0"/>
    <x v="1"/>
    <n v="-2.5"/>
    <n v="0.5"/>
    <m/>
    <m/>
    <s v="CAR"/>
    <n v="2"/>
    <n v="1"/>
    <s v="CAR"/>
    <n v="1"/>
  </r>
  <r>
    <n v="2178"/>
    <n v="1068"/>
    <s v="2015_21_DEN@CAR"/>
    <n v="-4"/>
    <n v="-5"/>
    <n v="10"/>
    <n v="24"/>
    <x v="3"/>
    <x v="20"/>
    <s v="plyff"/>
    <s v="DEN"/>
    <s v="DEN"/>
    <n v="1"/>
    <x v="0"/>
    <n v="-5"/>
    <n v="1"/>
    <m/>
    <m/>
    <s v="DEN"/>
    <m/>
    <n v="1"/>
    <s v="CAR"/>
    <n v="0"/>
  </r>
  <r>
    <n v="2179"/>
    <n v="1068"/>
    <s v="2015_21_DEN@CAR"/>
    <n v="-4"/>
    <n v="-5"/>
    <n v="10"/>
    <n v="24"/>
    <x v="3"/>
    <x v="20"/>
    <s v="plyff"/>
    <s v="DEN"/>
    <s v="DEN"/>
    <n v="1"/>
    <x v="2"/>
    <m/>
    <s v=""/>
    <m/>
    <m/>
    <s v="CAR"/>
    <n v="1"/>
    <n v="0"/>
    <s v="CAR"/>
    <n v="0"/>
  </r>
  <r>
    <n v="2180"/>
    <n v="1068"/>
    <s v="2015_21_DEN@CAR"/>
    <n v="-4"/>
    <n v="-5"/>
    <n v="10"/>
    <n v="24"/>
    <x v="3"/>
    <x v="20"/>
    <s v="plyff"/>
    <s v="DEN"/>
    <s v="DEN"/>
    <n v="1"/>
    <x v="1"/>
    <n v="-5.5"/>
    <n v="1.5"/>
    <m/>
    <m/>
    <s v="DEN"/>
    <n v="1"/>
    <n v="1"/>
    <s v="CAR"/>
    <n v="0"/>
  </r>
  <r>
    <n v="2181"/>
    <n v="1069"/>
    <s v="2016_01_CAR@DEN"/>
    <n v="1"/>
    <n v="3"/>
    <n v="21"/>
    <n v="20"/>
    <x v="4"/>
    <x v="0"/>
    <s v="rs"/>
    <s v="DEN"/>
    <s v="DEN"/>
    <n v="-2"/>
    <x v="0"/>
    <n v="3"/>
    <n v="2"/>
    <m/>
    <m/>
    <s v="CAR"/>
    <n v="12"/>
    <n v="0"/>
    <m/>
    <s v=""/>
  </r>
  <r>
    <n v="2182"/>
    <n v="1069"/>
    <s v="2016_01_CAR@DEN"/>
    <n v="1"/>
    <n v="3"/>
    <n v="21"/>
    <n v="20"/>
    <x v="4"/>
    <x v="0"/>
    <s v="rs"/>
    <s v="DEN"/>
    <s v="DEN"/>
    <n v="-2"/>
    <x v="1"/>
    <n v="3"/>
    <n v="2"/>
    <m/>
    <m/>
    <s v="DEN"/>
    <n v="16"/>
    <n v="1"/>
    <s v="DEN"/>
    <n v="1"/>
  </r>
  <r>
    <n v="2183"/>
    <n v="1070"/>
    <s v="2016_01_GBY@JAX"/>
    <n v="4.5"/>
    <n v="3.5"/>
    <n v="23"/>
    <n v="27"/>
    <x v="4"/>
    <x v="0"/>
    <s v="rs"/>
    <s v="GBY"/>
    <s v="GBY"/>
    <n v="1"/>
    <x v="0"/>
    <n v="7"/>
    <n v="2.5"/>
    <m/>
    <m/>
    <s v="GBY"/>
    <n v="4"/>
    <n v="1"/>
    <m/>
    <s v=""/>
  </r>
  <r>
    <n v="2184"/>
    <n v="1070"/>
    <s v="2016_01_GBY@JAX"/>
    <n v="4.5"/>
    <n v="3.5"/>
    <n v="23"/>
    <n v="27"/>
    <x v="4"/>
    <x v="0"/>
    <s v="rs"/>
    <s v="GBY"/>
    <s v="GBY"/>
    <n v="1"/>
    <x v="1"/>
    <n v="7"/>
    <n v="2.5"/>
    <m/>
    <m/>
    <s v="JAX"/>
    <n v="14"/>
    <n v="0"/>
    <s v="GBY"/>
    <n v="1"/>
  </r>
  <r>
    <n v="2185"/>
    <n v="1071"/>
    <s v="2016_01_BUF@BAL"/>
    <n v="-3"/>
    <n v="-3"/>
    <n v="13"/>
    <n v="7"/>
    <x v="4"/>
    <x v="0"/>
    <s v="rs"/>
    <s v="BAL"/>
    <s v="BAL"/>
    <n v="0"/>
    <x v="0"/>
    <n v="-4.5"/>
    <n v="1.5"/>
    <m/>
    <m/>
    <s v="BAL"/>
    <n v="10"/>
    <n v="1"/>
    <m/>
    <s v=""/>
  </r>
  <r>
    <n v="2186"/>
    <n v="1071"/>
    <s v="2016_01_BUF@BAL"/>
    <n v="-3"/>
    <n v="-3"/>
    <n v="13"/>
    <n v="7"/>
    <x v="4"/>
    <x v="0"/>
    <s v="rs"/>
    <s v="BAL"/>
    <s v="BAL"/>
    <n v="0"/>
    <x v="1"/>
    <n v="-3"/>
    <n v="0"/>
    <m/>
    <m/>
    <s v="BAL"/>
    <n v="13"/>
    <n v="1"/>
    <s v="BAL"/>
    <n v="1"/>
  </r>
  <r>
    <n v="2187"/>
    <n v="1072"/>
    <s v="2016_01_CHI@HOU"/>
    <n v="-10"/>
    <n v="-5.5"/>
    <n v="23"/>
    <n v="14"/>
    <x v="4"/>
    <x v="0"/>
    <s v="rs"/>
    <s v="HOU"/>
    <s v="HOU"/>
    <n v="-4.5"/>
    <x v="0"/>
    <n v="-5"/>
    <n v="5"/>
    <m/>
    <m/>
    <s v="HOU"/>
    <n v="16"/>
    <n v="1"/>
    <m/>
    <s v=""/>
  </r>
  <r>
    <n v="2188"/>
    <n v="1072"/>
    <s v="2016_01_CHI@HOU"/>
    <n v="-10"/>
    <n v="-5.5"/>
    <n v="23"/>
    <n v="14"/>
    <x v="4"/>
    <x v="0"/>
    <s v="rs"/>
    <s v="HOU"/>
    <s v="HOU"/>
    <n v="-4.5"/>
    <x v="1"/>
    <n v="-5"/>
    <n v="5"/>
    <m/>
    <m/>
    <s v="HOU"/>
    <n v="2"/>
    <n v="1"/>
    <s v="HOU"/>
    <n v="1"/>
  </r>
  <r>
    <n v="2189"/>
    <n v="1073"/>
    <s v="2016_01_CLE@PHI"/>
    <n v="-7.5"/>
    <n v="-3.5"/>
    <n v="29"/>
    <n v="10"/>
    <x v="4"/>
    <x v="0"/>
    <s v="rs"/>
    <s v="PHI"/>
    <s v="PHI"/>
    <n v="-4"/>
    <x v="0"/>
    <n v="-3"/>
    <n v="4.5"/>
    <m/>
    <m/>
    <s v="CLE"/>
    <n v="8"/>
    <n v="0"/>
    <m/>
    <s v=""/>
  </r>
  <r>
    <n v="2190"/>
    <n v="1073"/>
    <s v="2016_01_CLE@PHI"/>
    <n v="-7.5"/>
    <n v="-3.5"/>
    <n v="29"/>
    <n v="10"/>
    <x v="4"/>
    <x v="0"/>
    <s v="rs"/>
    <s v="PHI"/>
    <s v="PHI"/>
    <n v="-4"/>
    <x v="1"/>
    <n v="-3"/>
    <n v="4.5"/>
    <m/>
    <m/>
    <s v="CLE"/>
    <n v="10"/>
    <n v="0"/>
    <s v="CLE"/>
    <n v="0"/>
  </r>
  <r>
    <n v="2191"/>
    <n v="1074"/>
    <s v="2016_01_TBY@ATL"/>
    <n v="-3"/>
    <n v="-2.5"/>
    <n v="24"/>
    <n v="31"/>
    <x v="4"/>
    <x v="0"/>
    <s v="rs"/>
    <s v="TBY"/>
    <s v="TBY"/>
    <n v="-0.5"/>
    <x v="0"/>
    <n v="-4"/>
    <n v="1"/>
    <m/>
    <m/>
    <s v="TBY"/>
    <n v="11"/>
    <n v="1"/>
    <m/>
    <s v=""/>
  </r>
  <r>
    <n v="2192"/>
    <n v="1074"/>
    <s v="2016_01_TBY@ATL"/>
    <n v="-3"/>
    <n v="-2.5"/>
    <n v="24"/>
    <n v="31"/>
    <x v="4"/>
    <x v="0"/>
    <s v="rs"/>
    <s v="TBY"/>
    <s v="TBY"/>
    <n v="-0.5"/>
    <x v="1"/>
    <n v="-3"/>
    <n v="0"/>
    <m/>
    <m/>
    <s v="ATL"/>
    <n v="3"/>
    <n v="0"/>
    <s v="ATL"/>
    <n v="0"/>
  </r>
  <r>
    <n v="2193"/>
    <n v="1075"/>
    <s v="2016_01_MIN@TEN"/>
    <n v="3"/>
    <n v="2.5"/>
    <n v="16"/>
    <n v="25"/>
    <x v="4"/>
    <x v="0"/>
    <s v="rs"/>
    <s v="MIN"/>
    <s v="MIN"/>
    <n v="0.5"/>
    <x v="0"/>
    <n v="-4"/>
    <n v="7"/>
    <m/>
    <m/>
    <s v="TEN"/>
    <n v="1"/>
    <n v="0"/>
    <m/>
    <s v=""/>
  </r>
  <r>
    <n v="2194"/>
    <n v="1075"/>
    <s v="2016_01_MIN@TEN"/>
    <n v="3"/>
    <n v="2.5"/>
    <n v="16"/>
    <n v="25"/>
    <x v="4"/>
    <x v="0"/>
    <s v="rs"/>
    <s v="MIN"/>
    <s v="MIN"/>
    <n v="0.5"/>
    <x v="1"/>
    <n v="0"/>
    <n v="3"/>
    <m/>
    <m/>
    <s v="TEN"/>
    <n v="6"/>
    <n v="0"/>
    <s v="TEN"/>
    <n v="0"/>
  </r>
  <r>
    <n v="2195"/>
    <n v="1076"/>
    <s v="2016_01_CIN@NYJ"/>
    <n v="0"/>
    <n v="1"/>
    <n v="22"/>
    <n v="23"/>
    <x v="4"/>
    <x v="0"/>
    <s v="rs"/>
    <s v="na"/>
    <s v="CIN"/>
    <n v="-1"/>
    <x v="0"/>
    <n v="-1"/>
    <n v="1"/>
    <m/>
    <m/>
    <s v="NYJ"/>
    <n v="9"/>
    <n v="0"/>
    <m/>
    <s v=""/>
  </r>
  <r>
    <n v="2196"/>
    <n v="1076"/>
    <s v="2016_01_CIN@NYJ"/>
    <n v="0"/>
    <n v="1"/>
    <n v="22"/>
    <n v="23"/>
    <x v="4"/>
    <x v="0"/>
    <s v="rs"/>
    <s v="na"/>
    <s v="CIN"/>
    <n v="-1"/>
    <x v="1"/>
    <n v="-2.5"/>
    <n v="2.5"/>
    <m/>
    <m/>
    <s v="NYJ"/>
    <n v="7"/>
    <n v="0"/>
    <s v="NYJ"/>
    <n v="0"/>
  </r>
  <r>
    <n v="2197"/>
    <n v="1077"/>
    <s v="2016_01_OAK@NOR"/>
    <n v="0"/>
    <n v="-3"/>
    <n v="34"/>
    <n v="35"/>
    <x v="4"/>
    <x v="0"/>
    <s v="rs"/>
    <s v="OAK"/>
    <s v="OAK"/>
    <n v="3"/>
    <x v="0"/>
    <n v="-4.5"/>
    <n v="4.5"/>
    <m/>
    <m/>
    <s v="NOR"/>
    <n v="14"/>
    <n v="0"/>
    <m/>
    <s v=""/>
  </r>
  <r>
    <n v="2198"/>
    <n v="1077"/>
    <s v="2016_01_OAK@NOR"/>
    <n v="0"/>
    <n v="-3"/>
    <n v="34"/>
    <n v="35"/>
    <x v="4"/>
    <x v="0"/>
    <s v="rs"/>
    <s v="OAK"/>
    <s v="OAK"/>
    <n v="3"/>
    <x v="1"/>
    <n v="-3"/>
    <n v="3"/>
    <m/>
    <m/>
    <s v="NOR"/>
    <n v="9"/>
    <n v="0"/>
    <s v="NOR"/>
    <n v="0"/>
  </r>
  <r>
    <n v="2199"/>
    <n v="1078"/>
    <s v="2016_01_SD@KCY"/>
    <n v="-7.5"/>
    <n v="-6.5"/>
    <n v="33"/>
    <n v="27"/>
    <x v="4"/>
    <x v="0"/>
    <s v="rs"/>
    <s v="SD"/>
    <s v="KCY"/>
    <n v="-1"/>
    <x v="0"/>
    <n v="-6"/>
    <n v="1.5"/>
    <m/>
    <m/>
    <s v="KCY"/>
    <n v="3"/>
    <n v="0"/>
    <m/>
    <s v=""/>
  </r>
  <r>
    <n v="2200"/>
    <n v="1078"/>
    <s v="2016_01_SD@KCY"/>
    <n v="-7.5"/>
    <n v="-6.5"/>
    <n v="33"/>
    <n v="27"/>
    <x v="4"/>
    <x v="0"/>
    <s v="rs"/>
    <s v="SD"/>
    <s v="KCY"/>
    <n v="-1"/>
    <x v="1"/>
    <n v="-4"/>
    <n v="3.5"/>
    <m/>
    <m/>
    <s v="KCY"/>
    <n v="11"/>
    <n v="0"/>
    <s v="KCY"/>
    <n v="1"/>
  </r>
  <r>
    <n v="2201"/>
    <n v="1079"/>
    <s v="2016_01_MIA@SEA"/>
    <n v="-7.5"/>
    <n v="-10.5"/>
    <n v="12"/>
    <n v="10"/>
    <x v="4"/>
    <x v="0"/>
    <s v="rs"/>
    <s v="MIA"/>
    <s v="SEA"/>
    <n v="3"/>
    <x v="0"/>
    <n v="-9.5"/>
    <n v="2"/>
    <m/>
    <m/>
    <s v="SEA"/>
    <n v="5"/>
    <n v="0"/>
    <m/>
    <s v=""/>
  </r>
  <r>
    <n v="2202"/>
    <n v="1079"/>
    <s v="2016_01_MIA@SEA"/>
    <n v="-7.5"/>
    <n v="-10.5"/>
    <n v="12"/>
    <n v="10"/>
    <x v="4"/>
    <x v="0"/>
    <s v="rs"/>
    <s v="MIA"/>
    <s v="SEA"/>
    <n v="3"/>
    <x v="1"/>
    <n v="-9"/>
    <n v="1.5"/>
    <m/>
    <m/>
    <s v="MIA"/>
    <n v="15"/>
    <n v="1"/>
    <s v="MIA"/>
    <n v="0"/>
  </r>
  <r>
    <n v="2203"/>
    <n v="1080"/>
    <s v="2016_01_DET@IND"/>
    <n v="-6"/>
    <n v="-2.5"/>
    <n v="35"/>
    <n v="39"/>
    <x v="4"/>
    <x v="0"/>
    <s v="rs"/>
    <s v="DET"/>
    <s v="DET"/>
    <n v="-3.5"/>
    <x v="0"/>
    <n v="-4.5"/>
    <n v="1.5"/>
    <m/>
    <m/>
    <s v="DET"/>
    <n v="7"/>
    <n v="1"/>
    <m/>
    <s v=""/>
  </r>
  <r>
    <n v="2204"/>
    <n v="1080"/>
    <s v="2016_01_DET@IND"/>
    <n v="-6"/>
    <n v="-2.5"/>
    <n v="35"/>
    <n v="39"/>
    <x v="4"/>
    <x v="0"/>
    <s v="rs"/>
    <s v="DET"/>
    <s v="DET"/>
    <n v="-3.5"/>
    <x v="1"/>
    <n v="-5.5"/>
    <n v="0.5"/>
    <m/>
    <m/>
    <s v="DET"/>
    <n v="12"/>
    <n v="1"/>
    <s v="DET"/>
    <n v="1"/>
  </r>
  <r>
    <n v="2205"/>
    <n v="1081"/>
    <s v="2016_01_NYG@DAL"/>
    <n v="-4"/>
    <n v="1"/>
    <n v="19"/>
    <n v="20"/>
    <x v="4"/>
    <x v="0"/>
    <s v="rs"/>
    <s v="na"/>
    <s v="NYG"/>
    <n v="-5"/>
    <x v="0"/>
    <n v="-3"/>
    <n v="1"/>
    <m/>
    <m/>
    <s v="NYG"/>
    <n v="6"/>
    <n v="0"/>
    <m/>
    <s v=""/>
  </r>
  <r>
    <n v="2206"/>
    <n v="1081"/>
    <s v="2016_01_NYG@DAL"/>
    <n v="-4"/>
    <n v="1"/>
    <n v="19"/>
    <n v="20"/>
    <x v="4"/>
    <x v="0"/>
    <s v="rs"/>
    <s v="na"/>
    <s v="NYG"/>
    <n v="-5"/>
    <x v="1"/>
    <n v="-2.5"/>
    <n v="1.5"/>
    <m/>
    <m/>
    <s v="NYG"/>
    <n v="4"/>
    <n v="0"/>
    <s v="NYG"/>
    <n v="1"/>
  </r>
  <r>
    <n v="2207"/>
    <n v="1082"/>
    <s v="2016_01_NWE@ARI"/>
    <n v="1"/>
    <n v="-8.5"/>
    <n v="21"/>
    <n v="23"/>
    <x v="4"/>
    <x v="0"/>
    <s v="rs"/>
    <s v="NWE"/>
    <s v="NWE"/>
    <n v="9.5"/>
    <x v="0"/>
    <n v="-7.5"/>
    <n v="8.5"/>
    <m/>
    <m/>
    <s v="ARI"/>
    <n v="13"/>
    <n v="0"/>
    <m/>
    <s v=""/>
  </r>
  <r>
    <n v="2208"/>
    <n v="1082"/>
    <s v="2016_01_NWE@ARI"/>
    <n v="1"/>
    <n v="-8.5"/>
    <n v="21"/>
    <n v="23"/>
    <x v="4"/>
    <x v="0"/>
    <s v="rs"/>
    <s v="NWE"/>
    <s v="NWE"/>
    <n v="9.5"/>
    <x v="1"/>
    <n v="-5.5"/>
    <n v="6.5"/>
    <m/>
    <m/>
    <s v="ARI"/>
    <n v="1"/>
    <n v="0"/>
    <s v="ARI"/>
    <n v="0"/>
  </r>
  <r>
    <n v="2209"/>
    <n v="1083"/>
    <s v="2016_01_PIT@WAS"/>
    <n v="3"/>
    <n v="2.5"/>
    <n v="16"/>
    <n v="38"/>
    <x v="4"/>
    <x v="0"/>
    <s v="rs"/>
    <s v="PIT"/>
    <s v="PIT"/>
    <n v="0.5"/>
    <x v="0"/>
    <n v="3"/>
    <n v="0"/>
    <m/>
    <m/>
    <s v="PIT"/>
    <n v="15"/>
    <n v="1"/>
    <m/>
    <s v=""/>
  </r>
  <r>
    <n v="2210"/>
    <n v="1083"/>
    <s v="2016_01_PIT@WAS"/>
    <n v="3"/>
    <n v="2.5"/>
    <n v="16"/>
    <n v="38"/>
    <x v="4"/>
    <x v="0"/>
    <s v="rs"/>
    <s v="PIT"/>
    <s v="PIT"/>
    <n v="0.5"/>
    <x v="1"/>
    <n v="3"/>
    <n v="0"/>
    <m/>
    <m/>
    <s v="WAS"/>
    <n v="5"/>
    <n v="0"/>
    <s v="WAS"/>
    <n v="0"/>
  </r>
  <r>
    <n v="2211"/>
    <n v="1084"/>
    <s v="2016_01_LAR@SFO"/>
    <n v="1"/>
    <n v="2.5"/>
    <n v="28"/>
    <n v="0"/>
    <x v="4"/>
    <x v="0"/>
    <s v="rs"/>
    <s v="SFO"/>
    <s v="SFO"/>
    <n v="-1.5"/>
    <x v="0"/>
    <n v="4"/>
    <n v="3"/>
    <m/>
    <m/>
    <s v="LAR"/>
    <n v="2"/>
    <n v="0"/>
    <m/>
    <s v=""/>
  </r>
  <r>
    <n v="2212"/>
    <n v="1084"/>
    <s v="2016_01_LAR@SFO"/>
    <n v="1"/>
    <n v="2.5"/>
    <n v="28"/>
    <n v="0"/>
    <x v="4"/>
    <x v="0"/>
    <s v="rs"/>
    <s v="SFO"/>
    <s v="SFO"/>
    <n v="-1.5"/>
    <x v="1"/>
    <n v="-3"/>
    <n v="4"/>
    <m/>
    <m/>
    <s v="SFO"/>
    <n v="8"/>
    <n v="1"/>
    <s v="SFO"/>
    <n v="1"/>
  </r>
  <r>
    <n v="2213"/>
    <n v="1085"/>
    <s v="2016_02_NYJ@BUF"/>
    <n v="1"/>
    <n v="0"/>
    <n v="31"/>
    <n v="37"/>
    <x v="4"/>
    <x v="1"/>
    <s v="rs"/>
    <s v="NYJ"/>
    <s v="NYJ"/>
    <n v="1"/>
    <x v="0"/>
    <n v="-3"/>
    <n v="4"/>
    <m/>
    <m/>
    <s v="NYJ"/>
    <n v="9"/>
    <n v="1"/>
    <m/>
    <s v=""/>
  </r>
  <r>
    <n v="2214"/>
    <n v="1085"/>
    <s v="2016_02_NYJ@BUF"/>
    <n v="1"/>
    <n v="0"/>
    <n v="31"/>
    <n v="37"/>
    <x v="4"/>
    <x v="1"/>
    <s v="rs"/>
    <s v="NYJ"/>
    <s v="NYJ"/>
    <n v="1"/>
    <x v="1"/>
    <n v="-2.5"/>
    <n v="3.5"/>
    <m/>
    <m/>
    <s v="NYJ"/>
    <n v="16"/>
    <n v="1"/>
    <s v="NYJ"/>
    <n v="1"/>
  </r>
  <r>
    <n v="2215"/>
    <n v="1086"/>
    <s v="2016_02_CIN@PIT"/>
    <n v="-3.5"/>
    <n v="-3.5"/>
    <n v="24"/>
    <n v="16"/>
    <x v="4"/>
    <x v="1"/>
    <s v="rs"/>
    <s v="PIT"/>
    <s v="PIT"/>
    <n v="0"/>
    <x v="0"/>
    <n v="-4.5"/>
    <n v="1"/>
    <m/>
    <m/>
    <s v="CIN"/>
    <n v="16"/>
    <n v="0"/>
    <m/>
    <s v=""/>
  </r>
  <r>
    <n v="2216"/>
    <n v="1086"/>
    <s v="2016_02_CIN@PIT"/>
    <n v="-3.5"/>
    <n v="-3.5"/>
    <n v="24"/>
    <n v="16"/>
    <x v="4"/>
    <x v="1"/>
    <s v="rs"/>
    <s v="PIT"/>
    <s v="PIT"/>
    <n v="0"/>
    <x v="1"/>
    <n v="-4"/>
    <n v="0.5"/>
    <m/>
    <m/>
    <s v="CIN"/>
    <n v="14"/>
    <n v="0"/>
    <s v="CIN"/>
    <n v="0"/>
  </r>
  <r>
    <n v="2217"/>
    <n v="1087"/>
    <s v="2016_02_TEN@DET"/>
    <n v="-5.5"/>
    <n v="-6"/>
    <n v="15"/>
    <n v="16"/>
    <x v="4"/>
    <x v="1"/>
    <s v="rs"/>
    <s v="TEN"/>
    <s v="TEN"/>
    <n v="0.5"/>
    <x v="0"/>
    <n v="-6"/>
    <n v="0.5"/>
    <m/>
    <m/>
    <s v="TEN"/>
    <n v="4"/>
    <n v="1"/>
    <m/>
    <s v=""/>
  </r>
  <r>
    <n v="2218"/>
    <n v="1087"/>
    <s v="2016_02_TEN@DET"/>
    <n v="-5.5"/>
    <n v="-6"/>
    <n v="15"/>
    <n v="16"/>
    <x v="4"/>
    <x v="1"/>
    <s v="rs"/>
    <s v="TEN"/>
    <s v="TEN"/>
    <n v="0.5"/>
    <x v="1"/>
    <n v="-4.5"/>
    <n v="1"/>
    <m/>
    <m/>
    <s v="TEN"/>
    <n v="15"/>
    <n v="1"/>
    <s v="TEN"/>
    <n v="1"/>
  </r>
  <r>
    <n v="2219"/>
    <n v="1088"/>
    <s v="2016_02_BAL@CLE"/>
    <n v="2.5"/>
    <n v="6.5"/>
    <n v="20"/>
    <n v="25"/>
    <x v="4"/>
    <x v="1"/>
    <s v="rs"/>
    <s v="CLE"/>
    <s v="BAL"/>
    <n v="-4"/>
    <x v="0"/>
    <n v="5"/>
    <n v="2.5"/>
    <m/>
    <m/>
    <s v="BAL"/>
    <n v="11"/>
    <n v="0"/>
    <m/>
    <s v=""/>
  </r>
  <r>
    <n v="2220"/>
    <n v="1088"/>
    <s v="2016_02_BAL@CLE"/>
    <n v="2.5"/>
    <n v="6.5"/>
    <n v="20"/>
    <n v="25"/>
    <x v="4"/>
    <x v="1"/>
    <s v="rs"/>
    <s v="CLE"/>
    <s v="BAL"/>
    <n v="-4"/>
    <x v="1"/>
    <n v="3"/>
    <n v="0.5"/>
    <m/>
    <m/>
    <s v="BAL"/>
    <n v="2"/>
    <n v="0"/>
    <s v="BAL"/>
    <n v="1"/>
  </r>
  <r>
    <n v="2221"/>
    <n v="1089"/>
    <s v="2016_02_DAL@WAS"/>
    <n v="-3.5"/>
    <n v="-2.5"/>
    <n v="23"/>
    <n v="27"/>
    <x v="4"/>
    <x v="1"/>
    <s v="rs"/>
    <s v="DAL"/>
    <s v="DAL"/>
    <n v="-1"/>
    <x v="0"/>
    <n v="-3.5"/>
    <n v="0"/>
    <m/>
    <m/>
    <s v="WAS"/>
    <n v="6"/>
    <n v="0"/>
    <m/>
    <s v=""/>
  </r>
  <r>
    <n v="2222"/>
    <n v="1089"/>
    <s v="2016_02_DAL@WAS"/>
    <n v="-3.5"/>
    <n v="-2.5"/>
    <n v="23"/>
    <n v="27"/>
    <x v="4"/>
    <x v="1"/>
    <s v="rs"/>
    <s v="DAL"/>
    <s v="DAL"/>
    <n v="-1"/>
    <x v="1"/>
    <n v="-3.5"/>
    <n v="0"/>
    <m/>
    <m/>
    <s v="WAS"/>
    <n v="8"/>
    <n v="0"/>
    <s v="WAS"/>
    <n v="0"/>
  </r>
  <r>
    <n v="2223"/>
    <n v="1090"/>
    <s v="2016_02_NOR@NYG"/>
    <n v="-4"/>
    <n v="-5"/>
    <n v="16"/>
    <n v="13"/>
    <x v="4"/>
    <x v="1"/>
    <s v="rs"/>
    <s v="NOR"/>
    <s v="NYG"/>
    <n v="1"/>
    <x v="0"/>
    <n v="-3.5"/>
    <n v="0.5"/>
    <m/>
    <m/>
    <s v="NYG"/>
    <n v="1"/>
    <n v="0"/>
    <m/>
    <s v=""/>
  </r>
  <r>
    <n v="2224"/>
    <n v="1090"/>
    <s v="2016_02_NOR@NYG"/>
    <n v="-4"/>
    <n v="-5"/>
    <n v="16"/>
    <n v="13"/>
    <x v="4"/>
    <x v="1"/>
    <s v="rs"/>
    <s v="NOR"/>
    <s v="NYG"/>
    <n v="1"/>
    <x v="1"/>
    <n v="-4.5"/>
    <n v="0.5"/>
    <m/>
    <m/>
    <s v="NYG"/>
    <n v="9"/>
    <n v="0"/>
    <s v="NYG"/>
    <n v="1"/>
  </r>
  <r>
    <n v="2225"/>
    <n v="1091"/>
    <s v="2016_02_SFO@CAR"/>
    <n v="-13.5"/>
    <n v="-13.5"/>
    <n v="46"/>
    <n v="27"/>
    <x v="4"/>
    <x v="1"/>
    <s v="rs"/>
    <s v="CAR"/>
    <s v="CAR"/>
    <n v="0"/>
    <x v="0"/>
    <n v="-10.5"/>
    <n v="3"/>
    <m/>
    <m/>
    <s v="CAR"/>
    <n v="7"/>
    <n v="1"/>
    <m/>
    <s v=""/>
  </r>
  <r>
    <n v="2226"/>
    <n v="1091"/>
    <s v="2016_02_SFO@CAR"/>
    <n v="-13.5"/>
    <n v="-13.5"/>
    <n v="46"/>
    <n v="27"/>
    <x v="4"/>
    <x v="1"/>
    <s v="rs"/>
    <s v="CAR"/>
    <s v="CAR"/>
    <n v="0"/>
    <x v="1"/>
    <n v="-10"/>
    <n v="3.5"/>
    <m/>
    <m/>
    <s v="SFO"/>
    <n v="11"/>
    <n v="0"/>
    <s v="CAR"/>
    <n v="1"/>
  </r>
  <r>
    <n v="2227"/>
    <n v="1092"/>
    <s v="2016_02_MIA@NWE"/>
    <n v="-5"/>
    <n v="-6.5"/>
    <n v="31"/>
    <n v="24"/>
    <x v="4"/>
    <x v="1"/>
    <s v="rs"/>
    <s v="NWE"/>
    <s v="NWE"/>
    <n v="1.5"/>
    <x v="0"/>
    <n v="-4"/>
    <n v="1"/>
    <m/>
    <m/>
    <s v="MIA"/>
    <n v="5"/>
    <n v="0"/>
    <m/>
    <s v=""/>
  </r>
  <r>
    <n v="2228"/>
    <n v="1092"/>
    <s v="2016_02_MIA@NWE"/>
    <n v="-5"/>
    <n v="-6.5"/>
    <n v="31"/>
    <n v="24"/>
    <x v="4"/>
    <x v="1"/>
    <s v="rs"/>
    <s v="NWE"/>
    <s v="NWE"/>
    <n v="1.5"/>
    <x v="1"/>
    <n v="-7"/>
    <n v="2"/>
    <m/>
    <m/>
    <s v="MIA"/>
    <n v="12"/>
    <n v="0"/>
    <s v="NWE"/>
    <n v="1"/>
  </r>
  <r>
    <n v="2229"/>
    <n v="1093"/>
    <s v="2016_02_KCY@HOU"/>
    <n v="0"/>
    <n v="-2.5"/>
    <n v="19"/>
    <n v="12"/>
    <x v="4"/>
    <x v="1"/>
    <s v="rs"/>
    <s v="HOU"/>
    <s v="HOU"/>
    <n v="2.5"/>
    <x v="0"/>
    <n v="-3"/>
    <n v="3"/>
    <m/>
    <m/>
    <s v="HOU"/>
    <n v="3"/>
    <n v="1"/>
    <m/>
    <s v=""/>
  </r>
  <r>
    <n v="2230"/>
    <n v="1093"/>
    <s v="2016_02_KCY@HOU"/>
    <n v="0"/>
    <n v="-2.5"/>
    <n v="19"/>
    <n v="12"/>
    <x v="4"/>
    <x v="1"/>
    <s v="rs"/>
    <s v="HOU"/>
    <s v="HOU"/>
    <n v="2.5"/>
    <x v="1"/>
    <n v="-2.5"/>
    <n v="2.5"/>
    <m/>
    <m/>
    <s v="HOU"/>
    <n v="7"/>
    <n v="1"/>
    <s v="HOU"/>
    <n v="1"/>
  </r>
  <r>
    <n v="2231"/>
    <n v="1094"/>
    <s v="2016_02_SEA@LAR"/>
    <n v="3.5"/>
    <n v="6.5"/>
    <n v="9"/>
    <n v="3"/>
    <x v="4"/>
    <x v="1"/>
    <s v="rs"/>
    <s v="LAR"/>
    <s v="LAR"/>
    <n v="-3"/>
    <x v="0"/>
    <n v="3"/>
    <n v="0.5"/>
    <m/>
    <m/>
    <s v="LAR"/>
    <n v="12"/>
    <n v="1"/>
    <m/>
    <s v=""/>
  </r>
  <r>
    <n v="2232"/>
    <n v="1094"/>
    <s v="2016_02_SEA@LAR"/>
    <n v="3.5"/>
    <n v="6.5"/>
    <n v="9"/>
    <n v="3"/>
    <x v="4"/>
    <x v="1"/>
    <s v="rs"/>
    <s v="LAR"/>
    <s v="LAR"/>
    <n v="-3"/>
    <x v="1"/>
    <n v="7"/>
    <n v="3.5"/>
    <m/>
    <m/>
    <s v="SEA"/>
    <n v="13"/>
    <n v="0"/>
    <s v="SEA"/>
    <n v="0"/>
  </r>
  <r>
    <n v="2233"/>
    <n v="1095"/>
    <s v="2016_02_TBY@ARI"/>
    <n v="-7.5"/>
    <n v="-7"/>
    <n v="40"/>
    <n v="7"/>
    <x v="4"/>
    <x v="1"/>
    <s v="rs"/>
    <s v="ARI"/>
    <s v="ARI"/>
    <n v="-0.5"/>
    <x v="0"/>
    <n v="-5.5"/>
    <n v="2"/>
    <m/>
    <m/>
    <s v="TBY"/>
    <n v="2"/>
    <n v="0"/>
    <m/>
    <s v=""/>
  </r>
  <r>
    <n v="2234"/>
    <n v="1095"/>
    <s v="2016_02_TBY@ARI"/>
    <n v="-7.5"/>
    <n v="-7"/>
    <n v="40"/>
    <n v="7"/>
    <x v="4"/>
    <x v="1"/>
    <s v="rs"/>
    <s v="ARI"/>
    <s v="ARI"/>
    <n v="-0.5"/>
    <x v="1"/>
    <n v="-3.5"/>
    <n v="4"/>
    <m/>
    <m/>
    <s v="ARI"/>
    <n v="1"/>
    <n v="1"/>
    <s v="ARI"/>
    <n v="1"/>
  </r>
  <r>
    <n v="2235"/>
    <n v="1096"/>
    <s v="2016_02_JAX@SD"/>
    <n v="-2.5"/>
    <n v="-3"/>
    <n v="38"/>
    <n v="14"/>
    <x v="4"/>
    <x v="1"/>
    <s v="rs"/>
    <s v="SD"/>
    <s v="SD"/>
    <n v="0.5"/>
    <x v="0"/>
    <n v="-3"/>
    <n v="0.5"/>
    <m/>
    <m/>
    <s v="JAX"/>
    <n v="13"/>
    <n v="0"/>
    <m/>
    <s v=""/>
  </r>
  <r>
    <n v="2236"/>
    <n v="1096"/>
    <s v="2016_02_JAX@SD"/>
    <n v="-2.5"/>
    <n v="-3"/>
    <n v="38"/>
    <n v="14"/>
    <x v="4"/>
    <x v="1"/>
    <s v="rs"/>
    <s v="SD"/>
    <s v="SD"/>
    <n v="0.5"/>
    <x v="1"/>
    <n v="-3"/>
    <n v="0.5"/>
    <m/>
    <m/>
    <s v="JAX"/>
    <n v="6"/>
    <n v="0"/>
    <s v="JAX"/>
    <n v="0"/>
  </r>
  <r>
    <n v="2237"/>
    <n v="1097"/>
    <s v="2016_02_ATL@OAK"/>
    <n v="-6.5"/>
    <n v="-4.5"/>
    <n v="28"/>
    <n v="35"/>
    <x v="4"/>
    <x v="1"/>
    <s v="rs"/>
    <s v="ATL"/>
    <s v="ATL"/>
    <n v="-2"/>
    <x v="0"/>
    <n v="-4"/>
    <n v="2.5"/>
    <m/>
    <m/>
    <s v="ATL"/>
    <n v="15"/>
    <n v="1"/>
    <m/>
    <s v=""/>
  </r>
  <r>
    <n v="2238"/>
    <n v="1097"/>
    <s v="2016_02_ATL@OAK"/>
    <n v="-6.5"/>
    <n v="-4.5"/>
    <n v="28"/>
    <n v="35"/>
    <x v="4"/>
    <x v="1"/>
    <s v="rs"/>
    <s v="ATL"/>
    <s v="ATL"/>
    <n v="-2"/>
    <x v="1"/>
    <n v="-6"/>
    <n v="0.5"/>
    <m/>
    <m/>
    <s v="OAK"/>
    <n v="5"/>
    <n v="0"/>
    <s v="OAK"/>
    <n v="0"/>
  </r>
  <r>
    <n v="2239"/>
    <n v="1098"/>
    <s v="2016_02_IND@DEN"/>
    <n v="-4"/>
    <n v="-6"/>
    <n v="34"/>
    <n v="20"/>
    <x v="4"/>
    <x v="1"/>
    <s v="rs"/>
    <s v="DEN"/>
    <s v="DEN"/>
    <n v="2"/>
    <x v="0"/>
    <n v="-4"/>
    <n v="0"/>
    <m/>
    <m/>
    <s v="DEN"/>
    <n v="10"/>
    <n v="1"/>
    <m/>
    <s v=""/>
  </r>
  <r>
    <n v="2240"/>
    <n v="1098"/>
    <s v="2016_02_IND@DEN"/>
    <n v="-4"/>
    <n v="-6"/>
    <n v="34"/>
    <n v="20"/>
    <x v="4"/>
    <x v="1"/>
    <s v="rs"/>
    <s v="DEN"/>
    <s v="DEN"/>
    <n v="2"/>
    <x v="1"/>
    <n v="-6"/>
    <n v="2"/>
    <m/>
    <m/>
    <s v="DEN"/>
    <n v="3"/>
    <n v="1"/>
    <s v="DEN"/>
    <n v="1"/>
  </r>
  <r>
    <n v="2241"/>
    <n v="1099"/>
    <s v="2016_02_GBY@MIN"/>
    <n v="3.5"/>
    <n v="2.5"/>
    <n v="17"/>
    <n v="14"/>
    <x v="4"/>
    <x v="1"/>
    <s v="rs"/>
    <s v="MIN"/>
    <s v="MIN"/>
    <n v="1"/>
    <x v="0"/>
    <n v="3.5"/>
    <n v="0"/>
    <m/>
    <m/>
    <s v="GBY"/>
    <n v="14"/>
    <n v="0"/>
    <m/>
    <s v=""/>
  </r>
  <r>
    <n v="2242"/>
    <n v="1099"/>
    <s v="2016_02_GBY@MIN"/>
    <n v="3.5"/>
    <n v="2.5"/>
    <n v="17"/>
    <n v="14"/>
    <x v="4"/>
    <x v="1"/>
    <s v="rs"/>
    <s v="MIN"/>
    <s v="MIN"/>
    <n v="1"/>
    <x v="1"/>
    <n v="3"/>
    <n v="0.5"/>
    <m/>
    <m/>
    <s v="MIN"/>
    <n v="10"/>
    <n v="1"/>
    <s v="MIN"/>
    <n v="1"/>
  </r>
  <r>
    <n v="2243"/>
    <n v="1100"/>
    <s v="2016_02_PHI@CHI"/>
    <n v="-1"/>
    <n v="-3"/>
    <n v="14"/>
    <n v="29"/>
    <x v="4"/>
    <x v="1"/>
    <s v="rs"/>
    <s v="PHI"/>
    <s v="PHI"/>
    <n v="2"/>
    <x v="0"/>
    <n v="-3"/>
    <n v="2"/>
    <m/>
    <m/>
    <s v="CHI"/>
    <n v="8"/>
    <n v="0"/>
    <m/>
    <s v=""/>
  </r>
  <r>
    <n v="2244"/>
    <n v="1100"/>
    <s v="2016_02_PHI@CHI"/>
    <n v="-1"/>
    <n v="-3"/>
    <n v="14"/>
    <n v="29"/>
    <x v="4"/>
    <x v="1"/>
    <s v="rs"/>
    <s v="PHI"/>
    <s v="PHI"/>
    <n v="2"/>
    <x v="1"/>
    <n v="-1"/>
    <n v="0"/>
    <m/>
    <m/>
    <s v="CHI"/>
    <n v="4"/>
    <n v="0"/>
    <s v="CHI"/>
    <n v="0"/>
  </r>
  <r>
    <n v="2245"/>
    <n v="1101"/>
    <s v="2016_03_HOU@NWE"/>
    <n v="2.5"/>
    <n v="-1"/>
    <n v="27"/>
    <n v="0"/>
    <x v="4"/>
    <x v="2"/>
    <s v="rs"/>
    <s v="NWE"/>
    <s v="NWE"/>
    <n v="3.5"/>
    <x v="0"/>
    <n v="2"/>
    <n v="0.5"/>
    <m/>
    <m/>
    <s v="HOU"/>
    <n v="8"/>
    <n v="0"/>
    <m/>
    <s v=""/>
  </r>
  <r>
    <n v="2246"/>
    <n v="1101"/>
    <s v="2016_03_HOU@NWE"/>
    <n v="2.5"/>
    <n v="-1"/>
    <n v="27"/>
    <n v="0"/>
    <x v="4"/>
    <x v="2"/>
    <s v="rs"/>
    <s v="NWE"/>
    <s v="NWE"/>
    <n v="3.5"/>
    <x v="1"/>
    <n v="0"/>
    <n v="2.5"/>
    <m/>
    <m/>
    <s v="HOU"/>
    <n v="8"/>
    <n v="0"/>
    <s v="HOU"/>
    <n v="0"/>
  </r>
  <r>
    <n v="2247"/>
    <n v="1102"/>
    <s v="2016_03_BAL@JAX"/>
    <n v="0"/>
    <n v="1"/>
    <n v="17"/>
    <n v="19"/>
    <x v="4"/>
    <x v="2"/>
    <s v="rs"/>
    <s v="BAL"/>
    <s v="BAL"/>
    <n v="-1"/>
    <x v="0"/>
    <n v="1"/>
    <n v="1"/>
    <m/>
    <m/>
    <s v="JAX"/>
    <n v="7"/>
    <n v="0"/>
    <m/>
    <s v=""/>
  </r>
  <r>
    <n v="2248"/>
    <n v="1102"/>
    <s v="2016_03_BAL@JAX"/>
    <n v="0"/>
    <n v="1"/>
    <n v="17"/>
    <n v="19"/>
    <x v="4"/>
    <x v="2"/>
    <s v="rs"/>
    <s v="BAL"/>
    <s v="BAL"/>
    <n v="-1"/>
    <x v="1"/>
    <n v="2.5"/>
    <n v="2.5"/>
    <m/>
    <m/>
    <s v="BAL"/>
    <n v="12"/>
    <n v="1"/>
    <s v="BAL"/>
    <n v="1"/>
  </r>
  <r>
    <n v="2249"/>
    <n v="1103"/>
    <s v="2016_03_WAS@NYG"/>
    <n v="-4.5"/>
    <n v="-3.5"/>
    <n v="27"/>
    <n v="29"/>
    <x v="4"/>
    <x v="2"/>
    <s v="rs"/>
    <s v="WAS"/>
    <s v="WAS"/>
    <n v="-1"/>
    <x v="0"/>
    <n v="-4.5"/>
    <n v="0"/>
    <m/>
    <m/>
    <s v="NYG"/>
    <n v="12"/>
    <n v="0"/>
    <m/>
    <s v=""/>
  </r>
  <r>
    <n v="2250"/>
    <n v="1103"/>
    <s v="2016_03_WAS@NYG"/>
    <n v="-4.5"/>
    <n v="-3.5"/>
    <n v="27"/>
    <n v="29"/>
    <x v="4"/>
    <x v="2"/>
    <s v="rs"/>
    <s v="WAS"/>
    <s v="WAS"/>
    <n v="-1"/>
    <x v="1"/>
    <n v="-6"/>
    <n v="1.5"/>
    <m/>
    <m/>
    <s v="WAS"/>
    <n v="16"/>
    <n v="1"/>
    <s v="WAS"/>
    <n v="1"/>
  </r>
  <r>
    <n v="2251"/>
    <n v="1104"/>
    <s v="2016_03_DET@GBY"/>
    <n v="-8"/>
    <n v="-7"/>
    <n v="34"/>
    <n v="27"/>
    <x v="4"/>
    <x v="2"/>
    <s v="rs"/>
    <s v="na"/>
    <s v="GBY"/>
    <n v="-1"/>
    <x v="0"/>
    <n v="-6.5"/>
    <n v="1.5"/>
    <m/>
    <m/>
    <s v="GBY"/>
    <n v="9"/>
    <n v="0"/>
    <m/>
    <s v=""/>
  </r>
  <r>
    <n v="2252"/>
    <n v="1104"/>
    <s v="2016_03_DET@GBY"/>
    <n v="-8"/>
    <n v="-7"/>
    <n v="34"/>
    <n v="27"/>
    <x v="4"/>
    <x v="2"/>
    <s v="rs"/>
    <s v="na"/>
    <s v="GBY"/>
    <n v="-1"/>
    <x v="1"/>
    <n v="-7"/>
    <n v="1"/>
    <m/>
    <m/>
    <s v="GBY"/>
    <n v="4"/>
    <n v="0"/>
    <s v="GBY"/>
    <n v="1"/>
  </r>
  <r>
    <n v="2253"/>
    <n v="1105"/>
    <s v="2016_03_CLE@MIA"/>
    <n v="-7"/>
    <n v="-9.5"/>
    <n v="30"/>
    <n v="24"/>
    <x v="4"/>
    <x v="2"/>
    <s v="rs"/>
    <s v="CLE"/>
    <s v="MIA"/>
    <n v="2.5"/>
    <x v="0"/>
    <n v="-5.5"/>
    <n v="1.5"/>
    <m/>
    <m/>
    <s v="CLE"/>
    <n v="15"/>
    <n v="1"/>
    <m/>
    <s v=""/>
  </r>
  <r>
    <n v="2254"/>
    <n v="1105"/>
    <s v="2016_03_CLE@MIA"/>
    <n v="-7"/>
    <n v="-9.5"/>
    <n v="30"/>
    <n v="24"/>
    <x v="4"/>
    <x v="2"/>
    <s v="rs"/>
    <s v="CLE"/>
    <s v="MIA"/>
    <n v="2.5"/>
    <x v="1"/>
    <n v="-7"/>
    <n v="0"/>
    <m/>
    <m/>
    <s v="MIA"/>
    <n v="5"/>
    <n v="0"/>
    <s v="MIA"/>
    <n v="1"/>
  </r>
  <r>
    <n v="2255"/>
    <n v="1106"/>
    <s v="2016_03_MIN@CAR"/>
    <n v="-6.5"/>
    <n v="-7"/>
    <n v="10"/>
    <n v="22"/>
    <x v="4"/>
    <x v="2"/>
    <s v="rs"/>
    <s v="MIN"/>
    <s v="MIN"/>
    <n v="0.5"/>
    <x v="0"/>
    <n v="-4.5"/>
    <n v="2"/>
    <m/>
    <m/>
    <s v="CAR"/>
    <n v="11"/>
    <n v="0"/>
    <m/>
    <s v=""/>
  </r>
  <r>
    <n v="2256"/>
    <n v="1106"/>
    <s v="2016_03_MIN@CAR"/>
    <n v="-6.5"/>
    <n v="-7"/>
    <n v="10"/>
    <n v="22"/>
    <x v="4"/>
    <x v="2"/>
    <s v="rs"/>
    <s v="MIN"/>
    <s v="MIN"/>
    <n v="0.5"/>
    <x v="1"/>
    <n v="-3"/>
    <n v="3.5"/>
    <m/>
    <m/>
    <s v="CAR"/>
    <n v="9"/>
    <n v="0"/>
    <s v="CAR"/>
    <n v="0"/>
  </r>
  <r>
    <n v="2257"/>
    <n v="1107"/>
    <s v="2016_03_DEN@CIN"/>
    <n v="-3.5"/>
    <n v="-3.5"/>
    <n v="17"/>
    <n v="29"/>
    <x v="4"/>
    <x v="2"/>
    <s v="rs"/>
    <s v="DEN"/>
    <s v="DEN"/>
    <n v="0"/>
    <x v="0"/>
    <n v="-3"/>
    <n v="0.5"/>
    <m/>
    <m/>
    <s v="DEN"/>
    <n v="14"/>
    <n v="1"/>
    <m/>
    <s v=""/>
  </r>
  <r>
    <n v="2258"/>
    <n v="1107"/>
    <s v="2016_03_DEN@CIN"/>
    <n v="-3.5"/>
    <n v="-3.5"/>
    <n v="17"/>
    <n v="29"/>
    <x v="4"/>
    <x v="2"/>
    <s v="rs"/>
    <s v="DEN"/>
    <s v="DEN"/>
    <n v="0"/>
    <x v="1"/>
    <n v="0"/>
    <n v="3.5"/>
    <m/>
    <m/>
    <s v="CIN"/>
    <n v="14"/>
    <n v="0"/>
    <s v="CIN"/>
    <n v="0"/>
  </r>
  <r>
    <n v="2259"/>
    <n v="1108"/>
    <s v="2016_03_ARI@BUF"/>
    <n v="6.5"/>
    <n v="4"/>
    <n v="33"/>
    <n v="18"/>
    <x v="4"/>
    <x v="2"/>
    <s v="rs"/>
    <s v="BUF"/>
    <s v="BUF"/>
    <n v="2.5"/>
    <x v="0"/>
    <n v="4"/>
    <n v="2.5"/>
    <m/>
    <m/>
    <s v="BUF"/>
    <n v="5"/>
    <n v="1"/>
    <m/>
    <s v=""/>
  </r>
  <r>
    <n v="2260"/>
    <n v="1108"/>
    <s v="2016_03_ARI@BUF"/>
    <n v="6.5"/>
    <n v="4"/>
    <n v="33"/>
    <n v="18"/>
    <x v="4"/>
    <x v="2"/>
    <s v="rs"/>
    <s v="BUF"/>
    <s v="BUF"/>
    <n v="2.5"/>
    <x v="1"/>
    <n v="4"/>
    <n v="2.5"/>
    <m/>
    <m/>
    <s v="ARI"/>
    <n v="1"/>
    <n v="0"/>
    <s v="ARI"/>
    <n v="0"/>
  </r>
  <r>
    <n v="2261"/>
    <n v="1109"/>
    <s v="2016_03_OAK@TEN"/>
    <n v="0"/>
    <n v="1"/>
    <n v="10"/>
    <n v="17"/>
    <x v="4"/>
    <x v="2"/>
    <s v="rs"/>
    <s v="OAK"/>
    <s v="OAK"/>
    <n v="-1"/>
    <x v="0"/>
    <n v="1"/>
    <n v="1"/>
    <m/>
    <m/>
    <s v="OAK"/>
    <n v="3"/>
    <n v="1"/>
    <m/>
    <s v=""/>
  </r>
  <r>
    <n v="2262"/>
    <n v="1109"/>
    <s v="2016_03_OAK@TEN"/>
    <n v="0"/>
    <n v="1"/>
    <n v="10"/>
    <n v="17"/>
    <x v="4"/>
    <x v="2"/>
    <s v="rs"/>
    <s v="OAK"/>
    <s v="OAK"/>
    <n v="-1"/>
    <x v="1"/>
    <n v="-2.5"/>
    <n v="2.5"/>
    <m/>
    <m/>
    <s v="OAK"/>
    <n v="13"/>
    <n v="1"/>
    <s v="OAK"/>
    <n v="1"/>
  </r>
  <r>
    <n v="2263"/>
    <n v="1110"/>
    <s v="2016_03_LAR@TBY"/>
    <n v="-3.5"/>
    <n v="-5"/>
    <n v="32"/>
    <n v="37"/>
    <x v="4"/>
    <x v="2"/>
    <s v="rs"/>
    <s v="LAR"/>
    <s v="LAR"/>
    <n v="1.5"/>
    <x v="0"/>
    <n v="-5"/>
    <n v="1.5"/>
    <m/>
    <m/>
    <s v="TBY"/>
    <n v="10"/>
    <n v="0"/>
    <m/>
    <s v=""/>
  </r>
  <r>
    <n v="2264"/>
    <n v="1110"/>
    <s v="2016_03_LAR@TBY"/>
    <n v="-3.5"/>
    <n v="-5"/>
    <n v="32"/>
    <n v="37"/>
    <x v="4"/>
    <x v="2"/>
    <s v="rs"/>
    <s v="LAR"/>
    <s v="LAR"/>
    <n v="1.5"/>
    <x v="1"/>
    <n v="-3"/>
    <n v="0.5"/>
    <m/>
    <m/>
    <s v="TBY"/>
    <n v="11"/>
    <n v="0"/>
    <s v="TBY"/>
    <n v="0"/>
  </r>
  <r>
    <n v="2265"/>
    <n v="1111"/>
    <s v="2016_03_SFO@SEA"/>
    <n v="-11"/>
    <n v="-9.5"/>
    <n v="37"/>
    <n v="18"/>
    <x v="4"/>
    <x v="2"/>
    <s v="rs"/>
    <s v="SEA"/>
    <s v="SEA"/>
    <n v="-1.5"/>
    <x v="0"/>
    <n v="-4"/>
    <n v="7"/>
    <m/>
    <m/>
    <s v="SFO"/>
    <n v="6"/>
    <n v="0"/>
    <m/>
    <s v=""/>
  </r>
  <r>
    <n v="2266"/>
    <n v="1111"/>
    <s v="2016_03_SFO@SEA"/>
    <n v="-11"/>
    <n v="-9.5"/>
    <n v="37"/>
    <n v="18"/>
    <x v="4"/>
    <x v="2"/>
    <s v="rs"/>
    <s v="SEA"/>
    <s v="SEA"/>
    <n v="-1.5"/>
    <x v="1"/>
    <n v="-9"/>
    <n v="2"/>
    <m/>
    <m/>
    <s v="SFO"/>
    <n v="3"/>
    <n v="0"/>
    <s v="SEA"/>
    <n v="1"/>
  </r>
  <r>
    <n v="2267"/>
    <n v="1112"/>
    <s v="2016_03_PIT@PHI"/>
    <n v="5.5"/>
    <n v="3.5"/>
    <n v="34"/>
    <n v="3"/>
    <x v="4"/>
    <x v="2"/>
    <s v="rs"/>
    <s v="PHI"/>
    <s v="PHI"/>
    <n v="2"/>
    <x v="0"/>
    <n v="4.5"/>
    <n v="1"/>
    <m/>
    <m/>
    <s v="PIT"/>
    <n v="1"/>
    <n v="0"/>
    <m/>
    <s v=""/>
  </r>
  <r>
    <n v="2268"/>
    <n v="1112"/>
    <s v="2016_03_PIT@PHI"/>
    <n v="5.5"/>
    <n v="3.5"/>
    <n v="34"/>
    <n v="3"/>
    <x v="4"/>
    <x v="2"/>
    <s v="rs"/>
    <s v="PHI"/>
    <s v="PHI"/>
    <n v="2"/>
    <x v="1"/>
    <n v="5"/>
    <n v="0.5"/>
    <m/>
    <m/>
    <s v="PIT"/>
    <n v="2"/>
    <n v="0"/>
    <s v="PIT"/>
    <n v="0"/>
  </r>
  <r>
    <n v="2269"/>
    <n v="1113"/>
    <s v="2016_03_NYJ@KCY"/>
    <n v="-4"/>
    <n v="-3"/>
    <n v="24"/>
    <n v="3"/>
    <x v="4"/>
    <x v="2"/>
    <s v="rs"/>
    <s v="KCY"/>
    <s v="KCY"/>
    <n v="-1"/>
    <x v="0"/>
    <n v="-3"/>
    <n v="1"/>
    <m/>
    <m/>
    <s v="NYJ"/>
    <n v="16"/>
    <n v="0"/>
    <m/>
    <s v=""/>
  </r>
  <r>
    <n v="2270"/>
    <n v="1113"/>
    <s v="2016_03_NYJ@KCY"/>
    <n v="-4"/>
    <n v="-3"/>
    <n v="24"/>
    <n v="3"/>
    <x v="4"/>
    <x v="2"/>
    <s v="rs"/>
    <s v="KCY"/>
    <s v="KCY"/>
    <n v="-1"/>
    <x v="1"/>
    <n v="-3"/>
    <n v="1"/>
    <m/>
    <m/>
    <s v="NYJ"/>
    <n v="7"/>
    <n v="0"/>
    <s v="NYJ"/>
    <n v="0"/>
  </r>
  <r>
    <n v="2271"/>
    <n v="1114"/>
    <s v="2016_03_SD@IND"/>
    <n v="-3"/>
    <n v="-1"/>
    <n v="26"/>
    <n v="22"/>
    <x v="4"/>
    <x v="2"/>
    <s v="rs"/>
    <s v="IND"/>
    <s v="IND"/>
    <n v="-2"/>
    <x v="0"/>
    <n v="-3"/>
    <n v="0"/>
    <m/>
    <m/>
    <s v="SD"/>
    <n v="2"/>
    <n v="0"/>
    <m/>
    <s v=""/>
  </r>
  <r>
    <n v="2272"/>
    <n v="1114"/>
    <s v="2016_03_SD@IND"/>
    <n v="-3"/>
    <n v="-1"/>
    <n v="26"/>
    <n v="22"/>
    <x v="4"/>
    <x v="2"/>
    <s v="rs"/>
    <s v="IND"/>
    <s v="IND"/>
    <n v="-2"/>
    <x v="1"/>
    <n v="-3"/>
    <n v="0"/>
    <m/>
    <m/>
    <s v="SD"/>
    <n v="10"/>
    <n v="0"/>
    <s v="SD"/>
    <n v="0"/>
  </r>
  <r>
    <n v="2273"/>
    <n v="1115"/>
    <s v="2016_03_CHI@DAL"/>
    <n v="-4"/>
    <n v="-7"/>
    <n v="31"/>
    <n v="17"/>
    <x v="4"/>
    <x v="2"/>
    <s v="rs"/>
    <s v="DAL"/>
    <s v="DAL"/>
    <n v="3"/>
    <x v="0"/>
    <n v="-6"/>
    <n v="2"/>
    <m/>
    <m/>
    <s v="CHI"/>
    <n v="4"/>
    <n v="0"/>
    <m/>
    <s v=""/>
  </r>
  <r>
    <n v="2274"/>
    <n v="1115"/>
    <s v="2016_03_CHI@DAL"/>
    <n v="-4"/>
    <n v="-7"/>
    <n v="31"/>
    <n v="17"/>
    <x v="4"/>
    <x v="2"/>
    <s v="rs"/>
    <s v="DAL"/>
    <s v="DAL"/>
    <n v="3"/>
    <x v="1"/>
    <n v="-3"/>
    <n v="1"/>
    <m/>
    <m/>
    <s v="CHI"/>
    <n v="15"/>
    <n v="0"/>
    <s v="DAL"/>
    <n v="1"/>
  </r>
  <r>
    <n v="2275"/>
    <n v="1116"/>
    <s v="2016_03_ATL@NOR"/>
    <n v="-3.5"/>
    <n v="-3"/>
    <n v="32"/>
    <n v="45"/>
    <x v="4"/>
    <x v="2"/>
    <s v="rs"/>
    <s v="ATL"/>
    <s v="ATL"/>
    <n v="-0.5"/>
    <x v="0"/>
    <n v="-3"/>
    <n v="0.5"/>
    <m/>
    <m/>
    <s v="NOR"/>
    <n v="13"/>
    <n v="0"/>
    <m/>
    <s v=""/>
  </r>
  <r>
    <n v="2276"/>
    <n v="1116"/>
    <s v="2016_03_ATL@NOR"/>
    <n v="-3.5"/>
    <n v="-3"/>
    <n v="32"/>
    <n v="45"/>
    <x v="4"/>
    <x v="2"/>
    <s v="rs"/>
    <s v="ATL"/>
    <s v="ATL"/>
    <n v="-0.5"/>
    <x v="1"/>
    <n v="-3"/>
    <n v="0.5"/>
    <m/>
    <m/>
    <s v="ATL"/>
    <n v="6"/>
    <n v="1"/>
    <s v="NOR"/>
    <n v="0"/>
  </r>
  <r>
    <n v="2277"/>
    <n v="1117"/>
    <s v="2016_04_MIA@CIN"/>
    <n v="-7"/>
    <n v="-7.5"/>
    <n v="22"/>
    <n v="7"/>
    <x v="4"/>
    <x v="3"/>
    <s v="rs"/>
    <s v="CIN"/>
    <s v="CIN"/>
    <n v="0.5"/>
    <x v="0"/>
    <n v="-6.5"/>
    <n v="0.5"/>
    <m/>
    <m/>
    <s v="CIN"/>
    <n v="6"/>
    <n v="1"/>
    <m/>
    <s v=""/>
  </r>
  <r>
    <n v="2278"/>
    <n v="1117"/>
    <s v="2016_04_MIA@CIN"/>
    <n v="-7"/>
    <n v="-7.5"/>
    <n v="22"/>
    <n v="7"/>
    <x v="4"/>
    <x v="3"/>
    <s v="rs"/>
    <s v="CIN"/>
    <s v="CIN"/>
    <n v="0.5"/>
    <x v="1"/>
    <n v="-6"/>
    <n v="1"/>
    <m/>
    <m/>
    <s v="MIA"/>
    <n v="15"/>
    <n v="0"/>
    <s v="MIA"/>
    <n v="0"/>
  </r>
  <r>
    <n v="2279"/>
    <n v="1118"/>
    <s v="2016_04_IND@JAX"/>
    <n v="2.5"/>
    <n v="2"/>
    <n v="30"/>
    <n v="27"/>
    <x v="4"/>
    <x v="3"/>
    <s v="rs"/>
    <s v="JAX"/>
    <s v="JAX"/>
    <n v="0.5"/>
    <x v="0"/>
    <n v="2.5"/>
    <n v="0"/>
    <m/>
    <m/>
    <s v="JAX"/>
    <n v="7"/>
    <n v="1"/>
    <m/>
    <s v=""/>
  </r>
  <r>
    <n v="2280"/>
    <n v="1118"/>
    <s v="2016_04_IND@JAX"/>
    <n v="2.5"/>
    <n v="2"/>
    <n v="30"/>
    <n v="27"/>
    <x v="4"/>
    <x v="3"/>
    <s v="rs"/>
    <s v="JAX"/>
    <s v="JAX"/>
    <n v="0.5"/>
    <x v="1"/>
    <n v="0"/>
    <n v="2.5"/>
    <m/>
    <m/>
    <s v="JAX"/>
    <n v="4"/>
    <n v="1"/>
    <s v="JAX"/>
    <n v="1"/>
  </r>
  <r>
    <n v="2281"/>
    <n v="1119"/>
    <s v="2016_04_TEN@HOU"/>
    <n v="-4.5"/>
    <n v="-4.5"/>
    <n v="27"/>
    <n v="20"/>
    <x v="4"/>
    <x v="3"/>
    <s v="rs"/>
    <s v="HOU"/>
    <s v="HOU"/>
    <n v="0"/>
    <x v="0"/>
    <n v="-6"/>
    <n v="1.5"/>
    <m/>
    <m/>
    <s v="HOU"/>
    <n v="12"/>
    <n v="1"/>
    <m/>
    <s v=""/>
  </r>
  <r>
    <n v="2282"/>
    <n v="1119"/>
    <s v="2016_04_TEN@HOU"/>
    <n v="-4.5"/>
    <n v="-4.5"/>
    <n v="27"/>
    <n v="20"/>
    <x v="4"/>
    <x v="3"/>
    <s v="rs"/>
    <s v="HOU"/>
    <s v="HOU"/>
    <n v="0"/>
    <x v="1"/>
    <n v="-5"/>
    <n v="0.5"/>
    <m/>
    <m/>
    <s v="HOU"/>
    <n v="2"/>
    <n v="1"/>
    <s v="HOU"/>
    <n v="1"/>
  </r>
  <r>
    <n v="2283"/>
    <n v="1120"/>
    <s v="2016_04_CLE@WAS"/>
    <n v="-6.5"/>
    <n v="-7.5"/>
    <n v="31"/>
    <n v="20"/>
    <x v="4"/>
    <x v="3"/>
    <s v="rs"/>
    <s v="WAS"/>
    <s v="WAS"/>
    <n v="1"/>
    <x v="0"/>
    <n v="-7.5"/>
    <n v="1"/>
    <m/>
    <m/>
    <s v="CLE"/>
    <n v="2"/>
    <n v="0"/>
    <m/>
    <s v=""/>
  </r>
  <r>
    <n v="2284"/>
    <n v="1120"/>
    <s v="2016_04_CLE@WAS"/>
    <n v="-6.5"/>
    <n v="-7.5"/>
    <n v="31"/>
    <n v="20"/>
    <x v="4"/>
    <x v="3"/>
    <s v="rs"/>
    <s v="WAS"/>
    <s v="WAS"/>
    <n v="1"/>
    <x v="1"/>
    <n v="-8.5"/>
    <n v="2"/>
    <m/>
    <m/>
    <s v="WAS"/>
    <n v="5"/>
    <n v="1"/>
    <s v="WAS"/>
    <n v="1"/>
  </r>
  <r>
    <n v="2285"/>
    <n v="1121"/>
    <s v="2016_04_SEA@NYJ"/>
    <n v="3.5"/>
    <n v="1.5"/>
    <n v="17"/>
    <n v="27"/>
    <x v="4"/>
    <x v="3"/>
    <s v="rs"/>
    <s v="SEA"/>
    <s v="SEA"/>
    <n v="2"/>
    <x v="0"/>
    <n v="1.5"/>
    <n v="2"/>
    <m/>
    <m/>
    <s v="NYJ"/>
    <n v="9"/>
    <n v="0"/>
    <m/>
    <s v=""/>
  </r>
  <r>
    <n v="2286"/>
    <n v="1121"/>
    <s v="2016_04_SEA@NYJ"/>
    <n v="3.5"/>
    <n v="1.5"/>
    <n v="17"/>
    <n v="27"/>
    <x v="4"/>
    <x v="3"/>
    <s v="rs"/>
    <s v="SEA"/>
    <s v="SEA"/>
    <n v="2"/>
    <x v="1"/>
    <n v="1"/>
    <n v="2.5"/>
    <m/>
    <m/>
    <s v="NYJ"/>
    <n v="1"/>
    <n v="0"/>
    <s v="NYJ"/>
    <n v="0"/>
  </r>
  <r>
    <n v="2287"/>
    <n v="1122"/>
    <s v="2016_04_BUF@NWE"/>
    <n v="-3.5"/>
    <n v="-7"/>
    <n v="0"/>
    <n v="16"/>
    <x v="4"/>
    <x v="3"/>
    <s v="rs"/>
    <s v="BUF"/>
    <s v="BUF"/>
    <n v="3.5"/>
    <x v="0"/>
    <n v="-7"/>
    <n v="3.5"/>
    <m/>
    <m/>
    <s v="BUF"/>
    <n v="4"/>
    <n v="1"/>
    <m/>
    <s v=""/>
  </r>
  <r>
    <n v="2288"/>
    <n v="1122"/>
    <s v="2016_04_BUF@NWE"/>
    <n v="-3.5"/>
    <n v="-7"/>
    <n v="0"/>
    <n v="16"/>
    <x v="4"/>
    <x v="3"/>
    <s v="rs"/>
    <s v="BUF"/>
    <s v="BUF"/>
    <n v="3.5"/>
    <x v="1"/>
    <n v="-7.5"/>
    <n v="4"/>
    <m/>
    <m/>
    <s v="BUF"/>
    <n v="13"/>
    <n v="1"/>
    <s v="NWE"/>
    <n v="0"/>
  </r>
  <r>
    <n v="2289"/>
    <n v="1123"/>
    <s v="2016_04_CAR@ATL"/>
    <n v="3"/>
    <n v="3"/>
    <n v="48"/>
    <n v="33"/>
    <x v="4"/>
    <x v="3"/>
    <s v="rs"/>
    <s v="ATL"/>
    <s v="ATL"/>
    <n v="0"/>
    <x v="0"/>
    <n v="1"/>
    <n v="2"/>
    <m/>
    <m/>
    <s v="CAR"/>
    <n v="14"/>
    <n v="0"/>
    <m/>
    <s v=""/>
  </r>
  <r>
    <n v="2290"/>
    <n v="1123"/>
    <s v="2016_04_CAR@ATL"/>
    <n v="3"/>
    <n v="3"/>
    <n v="48"/>
    <n v="33"/>
    <x v="4"/>
    <x v="3"/>
    <s v="rs"/>
    <s v="ATL"/>
    <s v="ATL"/>
    <n v="0"/>
    <x v="1"/>
    <n v="3"/>
    <n v="0"/>
    <m/>
    <m/>
    <s v="CAR"/>
    <n v="11"/>
    <n v="0"/>
    <s v="CAR"/>
    <n v="0"/>
  </r>
  <r>
    <n v="2291"/>
    <n v="1124"/>
    <s v="2016_04_OAK@BAL"/>
    <n v="-3.5"/>
    <n v="-3.5"/>
    <n v="27"/>
    <n v="28"/>
    <x v="4"/>
    <x v="3"/>
    <s v="rs"/>
    <s v="OAK"/>
    <s v="OAK"/>
    <n v="0"/>
    <x v="0"/>
    <n v="-4.5"/>
    <n v="1"/>
    <m/>
    <m/>
    <s v="BAL"/>
    <n v="13"/>
    <n v="0"/>
    <m/>
    <s v=""/>
  </r>
  <r>
    <n v="2292"/>
    <n v="1124"/>
    <s v="2016_04_OAK@BAL"/>
    <n v="-3.5"/>
    <n v="-3.5"/>
    <n v="27"/>
    <n v="28"/>
    <x v="4"/>
    <x v="3"/>
    <s v="rs"/>
    <s v="OAK"/>
    <s v="OAK"/>
    <n v="0"/>
    <x v="1"/>
    <n v="-3"/>
    <n v="0.5"/>
    <m/>
    <m/>
    <s v="OAK"/>
    <n v="7"/>
    <n v="1"/>
    <s v="OAK"/>
    <n v="1"/>
  </r>
  <r>
    <n v="2293"/>
    <n v="1125"/>
    <s v="2016_04_DET@CHI"/>
    <n v="1"/>
    <n v="3"/>
    <n v="17"/>
    <n v="14"/>
    <x v="4"/>
    <x v="3"/>
    <s v="rs"/>
    <s v="CHI"/>
    <s v="CHI"/>
    <n v="-2"/>
    <x v="0"/>
    <n v="3.5"/>
    <n v="2.5"/>
    <m/>
    <m/>
    <s v="DET"/>
    <n v="8"/>
    <n v="0"/>
    <m/>
    <s v=""/>
  </r>
  <r>
    <n v="2294"/>
    <n v="1125"/>
    <s v="2016_04_DET@CHI"/>
    <n v="1"/>
    <n v="3"/>
    <n v="17"/>
    <n v="14"/>
    <x v="4"/>
    <x v="3"/>
    <s v="rs"/>
    <s v="CHI"/>
    <s v="CHI"/>
    <n v="-2"/>
    <x v="1"/>
    <n v="2.5"/>
    <n v="1.5"/>
    <m/>
    <m/>
    <s v="CHI"/>
    <n v="14"/>
    <n v="1"/>
    <s v="CHI"/>
    <n v="1"/>
  </r>
  <r>
    <n v="2295"/>
    <n v="1126"/>
    <s v="2016_04_DEN@TBY"/>
    <n v="4"/>
    <n v="3"/>
    <n v="7"/>
    <n v="27"/>
    <x v="4"/>
    <x v="3"/>
    <s v="rs"/>
    <s v="DEN"/>
    <s v="DEN"/>
    <n v="1"/>
    <x v="0"/>
    <n v="3.5"/>
    <n v="0.5"/>
    <m/>
    <m/>
    <s v="DEN"/>
    <n v="10"/>
    <n v="1"/>
    <m/>
    <s v=""/>
  </r>
  <r>
    <n v="2296"/>
    <n v="1126"/>
    <s v="2016_04_DEN@TBY"/>
    <n v="4"/>
    <n v="3"/>
    <n v="7"/>
    <n v="27"/>
    <x v="4"/>
    <x v="3"/>
    <s v="rs"/>
    <s v="DEN"/>
    <s v="DEN"/>
    <n v="1"/>
    <x v="1"/>
    <n v="3"/>
    <n v="1"/>
    <m/>
    <m/>
    <s v="DEN"/>
    <n v="8"/>
    <n v="1"/>
    <s v="DEN"/>
    <n v="1"/>
  </r>
  <r>
    <n v="2297"/>
    <n v="1127"/>
    <s v="2016_04_LAR@ARI"/>
    <n v="-8"/>
    <n v="-8.5"/>
    <n v="13"/>
    <n v="17"/>
    <x v="4"/>
    <x v="3"/>
    <s v="rs"/>
    <s v="LAR"/>
    <s v="LAR"/>
    <n v="0.5"/>
    <x v="0"/>
    <n v="-7.5"/>
    <n v="0.5"/>
    <m/>
    <m/>
    <s v="LAR"/>
    <n v="3"/>
    <n v="1"/>
    <m/>
    <s v=""/>
  </r>
  <r>
    <n v="2298"/>
    <n v="1127"/>
    <s v="2016_04_LAR@ARI"/>
    <n v="-8"/>
    <n v="-8.5"/>
    <n v="13"/>
    <n v="17"/>
    <x v="4"/>
    <x v="3"/>
    <s v="rs"/>
    <s v="LAR"/>
    <s v="LAR"/>
    <n v="0.5"/>
    <x v="1"/>
    <n v="-6.5"/>
    <n v="1.5"/>
    <m/>
    <m/>
    <s v="LAR"/>
    <n v="3"/>
    <n v="1"/>
    <s v="LAR"/>
    <n v="1"/>
  </r>
  <r>
    <n v="2299"/>
    <n v="1128"/>
    <s v="2016_04_NOR@SD"/>
    <n v="-4"/>
    <n v="-3.5"/>
    <n v="34"/>
    <n v="35"/>
    <x v="4"/>
    <x v="3"/>
    <s v="rs"/>
    <s v="NOR"/>
    <s v="NOR"/>
    <n v="-0.5"/>
    <x v="0"/>
    <n v="-3.5"/>
    <n v="0.5"/>
    <m/>
    <m/>
    <s v="SD"/>
    <n v="15"/>
    <n v="0"/>
    <m/>
    <s v=""/>
  </r>
  <r>
    <n v="2300"/>
    <n v="1128"/>
    <s v="2016_04_NOR@SD"/>
    <n v="-4"/>
    <n v="-3.5"/>
    <n v="34"/>
    <n v="35"/>
    <x v="4"/>
    <x v="3"/>
    <s v="rs"/>
    <s v="NOR"/>
    <s v="NOR"/>
    <n v="-0.5"/>
    <x v="1"/>
    <n v="-3"/>
    <n v="1"/>
    <m/>
    <m/>
    <s v="SD"/>
    <n v="9"/>
    <n v="0"/>
    <s v="SD"/>
    <n v="0"/>
  </r>
  <r>
    <n v="2301"/>
    <n v="1129"/>
    <s v="2016_04_DAL@SFO"/>
    <n v="0"/>
    <n v="1.5"/>
    <n v="17"/>
    <n v="24"/>
    <x v="4"/>
    <x v="3"/>
    <s v="rs"/>
    <s v="DAL"/>
    <s v="DAL"/>
    <n v="-1.5"/>
    <x v="0"/>
    <n v="3.5"/>
    <n v="3.5"/>
    <m/>
    <m/>
    <s v="DAL"/>
    <n v="5"/>
    <n v="1"/>
    <m/>
    <s v=""/>
  </r>
  <r>
    <n v="2302"/>
    <n v="1129"/>
    <s v="2016_04_DAL@SFO"/>
    <n v="0"/>
    <n v="1.5"/>
    <n v="17"/>
    <n v="24"/>
    <x v="4"/>
    <x v="3"/>
    <s v="rs"/>
    <s v="DAL"/>
    <s v="DAL"/>
    <n v="-1.5"/>
    <x v="1"/>
    <n v="6"/>
    <n v="6"/>
    <m/>
    <m/>
    <s v="DAL"/>
    <n v="6"/>
    <n v="1"/>
    <s v="DAL"/>
    <n v="1"/>
  </r>
  <r>
    <n v="2303"/>
    <n v="1130"/>
    <s v="2016_04_KCY@PIT"/>
    <n v="-4"/>
    <n v="-4"/>
    <n v="43"/>
    <n v="14"/>
    <x v="4"/>
    <x v="3"/>
    <s v="rs"/>
    <s v="PIT"/>
    <s v="PIT"/>
    <n v="0"/>
    <x v="0"/>
    <n v="-5"/>
    <n v="1"/>
    <m/>
    <m/>
    <s v="PIT"/>
    <n v="1"/>
    <n v="1"/>
    <m/>
    <s v=""/>
  </r>
  <r>
    <n v="2304"/>
    <n v="1130"/>
    <s v="2016_04_KCY@PIT"/>
    <n v="-4"/>
    <n v="-4"/>
    <n v="43"/>
    <n v="14"/>
    <x v="4"/>
    <x v="3"/>
    <s v="rs"/>
    <s v="PIT"/>
    <s v="PIT"/>
    <n v="0"/>
    <x v="1"/>
    <n v="-4.5"/>
    <n v="0.5"/>
    <m/>
    <m/>
    <s v="PIT"/>
    <n v="10"/>
    <n v="1"/>
    <s v="PIT"/>
    <n v="1"/>
  </r>
  <r>
    <n v="2305"/>
    <n v="1131"/>
    <s v="2016_04_NYG@MIN"/>
    <n v="-3.5"/>
    <n v="-4.5"/>
    <n v="24"/>
    <n v="10"/>
    <x v="4"/>
    <x v="3"/>
    <s v="rs"/>
    <s v="MIN"/>
    <s v="MIN"/>
    <n v="1"/>
    <x v="0"/>
    <n v="-4"/>
    <n v="0.5"/>
    <m/>
    <m/>
    <s v="NYG"/>
    <n v="11"/>
    <n v="0"/>
    <m/>
    <s v=""/>
  </r>
  <r>
    <n v="2306"/>
    <n v="1131"/>
    <s v="2016_04_NYG@MIN"/>
    <n v="-3.5"/>
    <n v="-4.5"/>
    <n v="24"/>
    <n v="10"/>
    <x v="4"/>
    <x v="3"/>
    <s v="rs"/>
    <s v="MIN"/>
    <s v="MIN"/>
    <n v="1"/>
    <x v="1"/>
    <n v="-4"/>
    <n v="0.5"/>
    <m/>
    <m/>
    <s v="NYG"/>
    <n v="12"/>
    <n v="0"/>
    <s v="NYG"/>
    <n v="0"/>
  </r>
  <r>
    <n v="2307"/>
    <n v="1132"/>
    <s v="2016_05_ARI@SFO"/>
    <n v="1.5"/>
    <n v="3.5"/>
    <n v="21"/>
    <n v="33"/>
    <x v="4"/>
    <x v="4"/>
    <s v="rs"/>
    <s v="ARI"/>
    <s v="ARI"/>
    <n v="-2"/>
    <x v="0"/>
    <n v="2.5"/>
    <n v="1"/>
    <m/>
    <m/>
    <s v="SFO"/>
    <n v="14"/>
    <n v="0"/>
    <m/>
    <s v=""/>
  </r>
  <r>
    <n v="2308"/>
    <n v="1132"/>
    <s v="2016_05_ARI@SFO"/>
    <n v="1.5"/>
    <n v="3.5"/>
    <n v="21"/>
    <n v="33"/>
    <x v="4"/>
    <x v="4"/>
    <s v="rs"/>
    <s v="ARI"/>
    <s v="ARI"/>
    <n v="-2"/>
    <x v="1"/>
    <n v="4"/>
    <n v="2.5"/>
    <m/>
    <m/>
    <s v="SFO"/>
    <n v="14"/>
    <n v="0"/>
    <s v="SFO"/>
    <n v="0"/>
  </r>
  <r>
    <n v="2309"/>
    <n v="1133"/>
    <s v="2016_05_HOU@MIN"/>
    <n v="-5.5"/>
    <n v="-7"/>
    <n v="31"/>
    <n v="13"/>
    <x v="4"/>
    <x v="4"/>
    <s v="rs"/>
    <s v="MIN"/>
    <s v="MIN"/>
    <n v="1.5"/>
    <x v="0"/>
    <n v="-4.5"/>
    <n v="1"/>
    <m/>
    <m/>
    <s v="HOU"/>
    <n v="12"/>
    <n v="0"/>
    <s v="MIN"/>
    <n v="1"/>
  </r>
  <r>
    <n v="2310"/>
    <n v="1133"/>
    <s v="2016_05_HOU@MIN"/>
    <n v="-5.5"/>
    <n v="-7"/>
    <n v="31"/>
    <n v="13"/>
    <x v="4"/>
    <x v="4"/>
    <s v="rs"/>
    <s v="MIN"/>
    <s v="MIN"/>
    <n v="1.5"/>
    <x v="1"/>
    <n v="-5"/>
    <n v="0.5"/>
    <m/>
    <m/>
    <s v="MIN"/>
    <n v="1"/>
    <n v="1"/>
    <s v="MIN"/>
    <n v="1"/>
  </r>
  <r>
    <n v="2311"/>
    <n v="1134"/>
    <s v="2016_05_CHI@IND"/>
    <n v="-4.5"/>
    <n v="-4.5"/>
    <n v="29"/>
    <n v="23"/>
    <x v="4"/>
    <x v="4"/>
    <s v="rs"/>
    <s v="IND"/>
    <s v="IND"/>
    <n v="0"/>
    <x v="0"/>
    <n v="-4.5"/>
    <n v="0"/>
    <m/>
    <m/>
    <s v="CHI"/>
    <n v="8"/>
    <n v="0"/>
    <s v="IND"/>
    <n v="1"/>
  </r>
  <r>
    <n v="2312"/>
    <n v="1134"/>
    <s v="2016_05_CHI@IND"/>
    <n v="-4.5"/>
    <n v="-4.5"/>
    <n v="29"/>
    <n v="23"/>
    <x v="4"/>
    <x v="4"/>
    <s v="rs"/>
    <s v="IND"/>
    <s v="IND"/>
    <n v="0"/>
    <x v="1"/>
    <n v="-4"/>
    <n v="0.5"/>
    <m/>
    <m/>
    <s v="CHI"/>
    <n v="5"/>
    <n v="0"/>
    <s v="CHI"/>
    <n v="0"/>
  </r>
  <r>
    <n v="2313"/>
    <n v="1135"/>
    <s v="2016_05_NYJ@PIT"/>
    <n v="-7"/>
    <n v="-7"/>
    <n v="31"/>
    <n v="13"/>
    <x v="4"/>
    <x v="4"/>
    <s v="rs"/>
    <s v="PIT"/>
    <s v="PIT"/>
    <n v="0"/>
    <x v="0"/>
    <n v="-6.5"/>
    <n v="0.5"/>
    <m/>
    <m/>
    <s v="NYJ"/>
    <n v="13"/>
    <n v="0"/>
    <s v="PIT"/>
    <n v="1"/>
  </r>
  <r>
    <n v="2314"/>
    <n v="1135"/>
    <s v="2016_05_NYJ@PIT"/>
    <n v="-7"/>
    <n v="-7"/>
    <n v="31"/>
    <n v="13"/>
    <x v="4"/>
    <x v="4"/>
    <s v="rs"/>
    <s v="PIT"/>
    <s v="PIT"/>
    <n v="0"/>
    <x v="1"/>
    <n v="-7.5"/>
    <n v="0.5"/>
    <m/>
    <m/>
    <s v="NYJ"/>
    <n v="13"/>
    <n v="0"/>
    <s v="NYJ"/>
    <n v="0"/>
  </r>
  <r>
    <n v="2315"/>
    <n v="1136"/>
    <s v="2016_05_TEN@MIA"/>
    <n v="-3.5"/>
    <n v="-3.5"/>
    <n v="17"/>
    <n v="30"/>
    <x v="4"/>
    <x v="4"/>
    <s v="rs"/>
    <s v="TEN"/>
    <s v="TEN"/>
    <n v="0"/>
    <x v="0"/>
    <n v="-3"/>
    <n v="0.5"/>
    <m/>
    <m/>
    <s v="TEN"/>
    <n v="5"/>
    <n v="1"/>
    <s v="TEN"/>
    <n v="1"/>
  </r>
  <r>
    <n v="2316"/>
    <n v="1136"/>
    <s v="2016_05_TEN@MIA"/>
    <n v="-3.5"/>
    <n v="-3.5"/>
    <n v="17"/>
    <n v="30"/>
    <x v="4"/>
    <x v="4"/>
    <s v="rs"/>
    <s v="TEN"/>
    <s v="TEN"/>
    <n v="0"/>
    <x v="1"/>
    <n v="-3"/>
    <n v="0.5"/>
    <m/>
    <m/>
    <s v="TEN"/>
    <n v="8"/>
    <n v="1"/>
    <s v="TEN"/>
    <n v="1"/>
  </r>
  <r>
    <n v="2317"/>
    <n v="1137"/>
    <s v="2016_05_PHI@DET"/>
    <n v="2"/>
    <n v="3.5"/>
    <n v="24"/>
    <n v="23"/>
    <x v="4"/>
    <x v="4"/>
    <s v="rs"/>
    <s v="DET"/>
    <s v="DET"/>
    <n v="-1.5"/>
    <x v="0"/>
    <n v="4"/>
    <n v="2"/>
    <m/>
    <m/>
    <s v="PHI"/>
    <n v="2"/>
    <n v="0"/>
    <s v="PHI"/>
    <n v="0"/>
  </r>
  <r>
    <n v="2318"/>
    <n v="1137"/>
    <s v="2016_05_PHI@DET"/>
    <n v="2"/>
    <n v="3.5"/>
    <n v="24"/>
    <n v="23"/>
    <x v="4"/>
    <x v="4"/>
    <s v="rs"/>
    <s v="DET"/>
    <s v="DET"/>
    <n v="-1.5"/>
    <x v="1"/>
    <n v="3"/>
    <n v="1"/>
    <m/>
    <m/>
    <s v="DET"/>
    <n v="12"/>
    <n v="1"/>
    <s v="DET"/>
    <n v="1"/>
  </r>
  <r>
    <n v="2319"/>
    <n v="1138"/>
    <s v="2016_05_NWE@CLE"/>
    <n v="10"/>
    <n v="10.5"/>
    <n v="13"/>
    <n v="33"/>
    <x v="4"/>
    <x v="4"/>
    <s v="rs"/>
    <s v="NWE"/>
    <s v="NWE"/>
    <n v="-0.5"/>
    <x v="0"/>
    <n v="9"/>
    <n v="1"/>
    <m/>
    <m/>
    <s v="NWE"/>
    <n v="1"/>
    <n v="1"/>
    <s v="NWE"/>
    <n v="1"/>
  </r>
  <r>
    <n v="2320"/>
    <n v="1138"/>
    <s v="2016_05_NWE@CLE"/>
    <n v="10"/>
    <n v="10.5"/>
    <n v="13"/>
    <n v="33"/>
    <x v="4"/>
    <x v="4"/>
    <s v="rs"/>
    <s v="NWE"/>
    <s v="NWE"/>
    <n v="-0.5"/>
    <x v="1"/>
    <n v="8"/>
    <n v="2"/>
    <m/>
    <m/>
    <s v="NWE"/>
    <n v="4"/>
    <n v="1"/>
    <s v="NWE"/>
    <n v="1"/>
  </r>
  <r>
    <n v="2321"/>
    <n v="1139"/>
    <s v="2016_05_WAS@BAL"/>
    <n v="-3.5"/>
    <n v="-4"/>
    <n v="10"/>
    <n v="16"/>
    <x v="4"/>
    <x v="4"/>
    <s v="rs"/>
    <s v="WAS"/>
    <s v="WAS"/>
    <n v="0.5"/>
    <x v="0"/>
    <n v="-4"/>
    <n v="0.5"/>
    <m/>
    <m/>
    <s v="BAL"/>
    <n v="3"/>
    <n v="0"/>
    <s v="BAL"/>
    <n v="0"/>
  </r>
  <r>
    <n v="2322"/>
    <n v="1139"/>
    <s v="2016_05_WAS@BAL"/>
    <n v="-3.5"/>
    <n v="-4"/>
    <n v="10"/>
    <n v="16"/>
    <x v="4"/>
    <x v="4"/>
    <s v="rs"/>
    <s v="WAS"/>
    <s v="WAS"/>
    <n v="0.5"/>
    <x v="1"/>
    <n v="-4"/>
    <n v="0.5"/>
    <m/>
    <m/>
    <s v="BAL"/>
    <n v="2"/>
    <n v="0"/>
    <s v="BAL"/>
    <n v="0"/>
  </r>
  <r>
    <n v="2323"/>
    <n v="1140"/>
    <s v="2016_05_ATL@DEN"/>
    <n v="-5.5"/>
    <n v="-5"/>
    <n v="16"/>
    <n v="23"/>
    <x v="4"/>
    <x v="4"/>
    <s v="rs"/>
    <s v="ATL"/>
    <s v="ATL"/>
    <n v="-0.5"/>
    <x v="0"/>
    <n v="-4"/>
    <n v="1.5"/>
    <m/>
    <m/>
    <s v="ATL"/>
    <n v="10"/>
    <n v="1"/>
    <s v="DEN"/>
    <n v="0"/>
  </r>
  <r>
    <n v="2324"/>
    <n v="1140"/>
    <s v="2016_05_ATL@DEN"/>
    <n v="-5.5"/>
    <n v="-5"/>
    <n v="16"/>
    <n v="23"/>
    <x v="4"/>
    <x v="4"/>
    <s v="rs"/>
    <s v="ATL"/>
    <s v="ATL"/>
    <n v="-0.5"/>
    <x v="1"/>
    <n v="-3.5"/>
    <n v="2"/>
    <m/>
    <m/>
    <s v="DEN"/>
    <n v="6"/>
    <n v="0"/>
    <s v="DEN"/>
    <n v="0"/>
  </r>
  <r>
    <n v="2325"/>
    <n v="1141"/>
    <s v="2016_05_CIN@DAL"/>
    <n v="-1"/>
    <n v="1"/>
    <n v="28"/>
    <n v="14"/>
    <x v="4"/>
    <x v="4"/>
    <s v="rs"/>
    <s v="DAL"/>
    <s v="DAL"/>
    <n v="-2"/>
    <x v="0"/>
    <n v="-3"/>
    <n v="2"/>
    <m/>
    <m/>
    <s v="DAL"/>
    <n v="4"/>
    <n v="1"/>
    <s v="DAL"/>
    <n v="1"/>
  </r>
  <r>
    <n v="2326"/>
    <n v="1141"/>
    <s v="2016_05_CIN@DAL"/>
    <n v="-1"/>
    <n v="1"/>
    <n v="28"/>
    <n v="14"/>
    <x v="4"/>
    <x v="4"/>
    <s v="rs"/>
    <s v="DAL"/>
    <s v="DAL"/>
    <n v="-2"/>
    <x v="1"/>
    <n v="-3"/>
    <n v="2"/>
    <m/>
    <m/>
    <s v="DAL"/>
    <n v="11"/>
    <n v="1"/>
    <s v="DAL"/>
    <n v="1"/>
  </r>
  <r>
    <n v="2327"/>
    <n v="1142"/>
    <s v="2016_05_SD@OAK"/>
    <n v="-4.5"/>
    <n v="-3.5"/>
    <n v="34"/>
    <n v="31"/>
    <x v="4"/>
    <x v="4"/>
    <s v="rs"/>
    <s v="SD"/>
    <s v="OAK"/>
    <n v="-1"/>
    <x v="0"/>
    <n v="-4.5"/>
    <n v="0"/>
    <m/>
    <m/>
    <s v="SD"/>
    <n v="7"/>
    <n v="1"/>
    <s v="OAK"/>
    <n v="1"/>
  </r>
  <r>
    <n v="2328"/>
    <n v="1142"/>
    <s v="2016_05_SD@OAK"/>
    <n v="-4.5"/>
    <n v="-3.5"/>
    <n v="34"/>
    <n v="31"/>
    <x v="4"/>
    <x v="4"/>
    <s v="rs"/>
    <s v="SD"/>
    <s v="OAK"/>
    <n v="-1"/>
    <x v="1"/>
    <n v="-5.5"/>
    <n v="1"/>
    <m/>
    <m/>
    <s v="OAK"/>
    <n v="7"/>
    <n v="0"/>
    <s v="OAK"/>
    <n v="1"/>
  </r>
  <r>
    <n v="2329"/>
    <n v="1143"/>
    <s v="2016_05_BUF@LAR"/>
    <n v="-3"/>
    <n v="-2.5"/>
    <n v="19"/>
    <n v="30"/>
    <x v="4"/>
    <x v="4"/>
    <s v="rs"/>
    <s v="BUF"/>
    <s v="BUF"/>
    <n v="-0.5"/>
    <x v="0"/>
    <n v="-4"/>
    <n v="1"/>
    <m/>
    <m/>
    <s v="LAR"/>
    <n v="6"/>
    <n v="0"/>
    <s v="LAR"/>
    <n v="0"/>
  </r>
  <r>
    <n v="2330"/>
    <n v="1143"/>
    <s v="2016_05_BUF@LAR"/>
    <n v="-3"/>
    <n v="-2.5"/>
    <n v="19"/>
    <n v="30"/>
    <x v="4"/>
    <x v="4"/>
    <s v="rs"/>
    <s v="BUF"/>
    <s v="BUF"/>
    <n v="-0.5"/>
    <x v="1"/>
    <n v="-3"/>
    <n v="0"/>
    <m/>
    <m/>
    <s v="LAR"/>
    <n v="12"/>
    <n v="0"/>
    <s v="LAR"/>
    <n v="0"/>
  </r>
  <r>
    <n v="2331"/>
    <n v="1144"/>
    <s v="2016_05_NYG@GBY"/>
    <n v="-7"/>
    <n v="-7.5"/>
    <n v="23"/>
    <n v="16"/>
    <x v="4"/>
    <x v="4"/>
    <s v="rs"/>
    <s v="NYG"/>
    <s v="GBY"/>
    <n v="0.5"/>
    <x v="0"/>
    <n v="-4.5"/>
    <n v="2.5"/>
    <m/>
    <m/>
    <s v="NYG"/>
    <n v="9"/>
    <n v="1"/>
    <s v="GBY"/>
    <n v="1"/>
  </r>
  <r>
    <n v="2332"/>
    <n v="1144"/>
    <s v="2016_05_NYG@GBY"/>
    <n v="-7"/>
    <n v="-7.5"/>
    <n v="23"/>
    <n v="16"/>
    <x v="4"/>
    <x v="4"/>
    <s v="rs"/>
    <s v="NYG"/>
    <s v="GBY"/>
    <n v="0.5"/>
    <x v="1"/>
    <n v="-6"/>
    <n v="1"/>
    <m/>
    <m/>
    <s v="GBY"/>
    <n v="10"/>
    <n v="0"/>
    <s v="GBY"/>
    <n v="1"/>
  </r>
  <r>
    <n v="2333"/>
    <n v="1145"/>
    <s v="2016_05_TBY@CAR"/>
    <n v="-6"/>
    <n v="-6"/>
    <n v="14"/>
    <n v="17"/>
    <x v="4"/>
    <x v="4"/>
    <s v="rs"/>
    <s v="TBY"/>
    <s v="TBY"/>
    <n v="0"/>
    <x v="0"/>
    <n v="-6"/>
    <n v="0"/>
    <m/>
    <m/>
    <s v="CAR"/>
    <n v="11"/>
    <n v="0"/>
    <s v="CAR"/>
    <n v="0"/>
  </r>
  <r>
    <n v="2334"/>
    <n v="1145"/>
    <s v="2016_05_TBY@CAR"/>
    <n v="-6"/>
    <n v="-6"/>
    <n v="14"/>
    <n v="17"/>
    <x v="4"/>
    <x v="4"/>
    <s v="rs"/>
    <s v="TBY"/>
    <s v="TBY"/>
    <n v="0"/>
    <x v="1"/>
    <n v="-4"/>
    <n v="2"/>
    <m/>
    <m/>
    <s v="CAR"/>
    <n v="9"/>
    <n v="0"/>
    <s v="CAR"/>
    <n v="0"/>
  </r>
  <r>
    <n v="2335"/>
    <n v="1146"/>
    <s v="2016_06_DEN@SD"/>
    <n v="2.5"/>
    <n v="2.5"/>
    <n v="21"/>
    <n v="13"/>
    <x v="4"/>
    <x v="5"/>
    <s v="rs"/>
    <s v="SD"/>
    <s v="SD"/>
    <n v="0"/>
    <x v="0"/>
    <n v="2.5"/>
    <n v="0"/>
    <m/>
    <m/>
    <s v="SD"/>
    <n v="7"/>
    <n v="1"/>
    <m/>
    <s v=""/>
  </r>
  <r>
    <n v="2336"/>
    <n v="1146"/>
    <s v="2016_06_DEN@SD"/>
    <n v="2.5"/>
    <n v="2.5"/>
    <n v="21"/>
    <n v="13"/>
    <x v="4"/>
    <x v="5"/>
    <s v="rs"/>
    <s v="SD"/>
    <s v="SD"/>
    <n v="0"/>
    <x v="1"/>
    <n v="4"/>
    <n v="1.5"/>
    <m/>
    <m/>
    <s v="DEN"/>
    <n v="15"/>
    <n v="0"/>
    <s v="DEN"/>
    <n v="0"/>
  </r>
  <r>
    <n v="2337"/>
    <n v="1147"/>
    <s v="2016_06_PHI@WAS"/>
    <n v="1.5"/>
    <n v="3"/>
    <n v="27"/>
    <n v="20"/>
    <x v="4"/>
    <x v="5"/>
    <s v="rs"/>
    <s v="WAS"/>
    <s v="WAS"/>
    <n v="-1.5"/>
    <x v="0"/>
    <n v="-1"/>
    <n v="2.5"/>
    <m/>
    <m/>
    <s v="PHI"/>
    <n v="1"/>
    <n v="0"/>
    <m/>
    <s v=""/>
  </r>
  <r>
    <n v="2338"/>
    <n v="1147"/>
    <s v="2016_06_PHI@WAS"/>
    <n v="1.5"/>
    <n v="3"/>
    <n v="27"/>
    <n v="20"/>
    <x v="4"/>
    <x v="5"/>
    <s v="rs"/>
    <s v="WAS"/>
    <s v="WAS"/>
    <n v="-1.5"/>
    <x v="1"/>
    <n v="1.5"/>
    <n v="0"/>
    <m/>
    <m/>
    <s v="WAS"/>
    <n v="3"/>
    <n v="1"/>
    <s v="WAS"/>
    <n v="1"/>
  </r>
  <r>
    <n v="2339"/>
    <n v="1148"/>
    <s v="2016_06_PIT@MIA"/>
    <n v="7.5"/>
    <n v="7"/>
    <n v="30"/>
    <n v="15"/>
    <x v="4"/>
    <x v="5"/>
    <s v="rs"/>
    <s v="MIA"/>
    <s v="MIA"/>
    <n v="0.5"/>
    <x v="0"/>
    <n v="7"/>
    <n v="0.5"/>
    <m/>
    <m/>
    <s v="PIT"/>
    <n v="2"/>
    <n v="0"/>
    <m/>
    <s v=""/>
  </r>
  <r>
    <n v="2340"/>
    <n v="1148"/>
    <s v="2016_06_PIT@MIA"/>
    <n v="7.5"/>
    <n v="7"/>
    <n v="30"/>
    <n v="15"/>
    <x v="4"/>
    <x v="5"/>
    <s v="rs"/>
    <s v="MIA"/>
    <s v="MIA"/>
    <n v="0.5"/>
    <x v="1"/>
    <n v="7"/>
    <n v="0.5"/>
    <m/>
    <m/>
    <s v="PIT"/>
    <n v="2"/>
    <n v="0"/>
    <s v="PIT"/>
    <n v="0"/>
  </r>
  <r>
    <n v="2341"/>
    <n v="1149"/>
    <s v="2016_06_JAX@CHI"/>
    <n v="-2"/>
    <n v="-1.5"/>
    <n v="16"/>
    <n v="17"/>
    <x v="4"/>
    <x v="5"/>
    <s v="rs"/>
    <s v="JAX"/>
    <s v="JAX"/>
    <n v="-0.5"/>
    <x v="0"/>
    <n v="2.5"/>
    <n v="4.5"/>
    <m/>
    <m/>
    <s v="CHI"/>
    <n v="13"/>
    <n v="0"/>
    <m/>
    <s v=""/>
  </r>
  <r>
    <n v="2342"/>
    <n v="1149"/>
    <s v="2016_06_JAX@CHI"/>
    <n v="-2"/>
    <n v="-1.5"/>
    <n v="16"/>
    <n v="17"/>
    <x v="4"/>
    <x v="5"/>
    <s v="rs"/>
    <s v="JAX"/>
    <s v="JAX"/>
    <n v="-0.5"/>
    <x v="1"/>
    <n v="-2.5"/>
    <n v="0.5"/>
    <m/>
    <m/>
    <s v="CHI"/>
    <n v="9"/>
    <n v="0"/>
    <s v="CHI"/>
    <n v="0"/>
  </r>
  <r>
    <n v="2343"/>
    <n v="1150"/>
    <s v="2016_06_CLE@TEN"/>
    <n v="-6.5"/>
    <n v="-7.5"/>
    <n v="28"/>
    <n v="26"/>
    <x v="4"/>
    <x v="5"/>
    <s v="rs"/>
    <s v="CLE"/>
    <s v="TEN"/>
    <n v="1"/>
    <x v="0"/>
    <n v="-6.5"/>
    <n v="0"/>
    <m/>
    <m/>
    <s v="CLE"/>
    <n v="11"/>
    <n v="1"/>
    <m/>
    <s v=""/>
  </r>
  <r>
    <n v="2344"/>
    <n v="1150"/>
    <s v="2016_06_CLE@TEN"/>
    <n v="-6.5"/>
    <n v="-7.5"/>
    <n v="28"/>
    <n v="26"/>
    <x v="4"/>
    <x v="5"/>
    <s v="rs"/>
    <s v="CLE"/>
    <s v="TEN"/>
    <n v="1"/>
    <x v="1"/>
    <n v="-6"/>
    <n v="0.5"/>
    <m/>
    <m/>
    <s v="TEN"/>
    <n v="8"/>
    <n v="0"/>
    <s v="TEN"/>
    <n v="1"/>
  </r>
  <r>
    <n v="2345"/>
    <n v="1151"/>
    <s v="2016_06_CIN@NWE"/>
    <n v="-8"/>
    <n v="-8"/>
    <n v="35"/>
    <n v="17"/>
    <x v="4"/>
    <x v="5"/>
    <s v="rs"/>
    <s v="NWE"/>
    <s v="NWE"/>
    <n v="0"/>
    <x v="0"/>
    <n v="-7"/>
    <n v="1"/>
    <m/>
    <m/>
    <s v="NWE"/>
    <n v="5"/>
    <n v="1"/>
    <m/>
    <s v=""/>
  </r>
  <r>
    <n v="2346"/>
    <n v="1151"/>
    <s v="2016_06_CIN@NWE"/>
    <n v="-8"/>
    <n v="-8"/>
    <n v="35"/>
    <n v="17"/>
    <x v="4"/>
    <x v="5"/>
    <s v="rs"/>
    <s v="NWE"/>
    <s v="NWE"/>
    <n v="0"/>
    <x v="1"/>
    <n v="-7"/>
    <n v="1"/>
    <m/>
    <m/>
    <s v="NWE"/>
    <n v="5"/>
    <n v="1"/>
    <s v="NWE"/>
    <n v="1"/>
  </r>
  <r>
    <n v="2347"/>
    <n v="1152"/>
    <s v="2016_06_SFO@BUF"/>
    <n v="-7.5"/>
    <n v="-8.5"/>
    <n v="45"/>
    <n v="16"/>
    <x v="4"/>
    <x v="5"/>
    <s v="rs"/>
    <s v="BUF"/>
    <s v="BUF"/>
    <n v="1"/>
    <x v="0"/>
    <n v="-6.5"/>
    <n v="1"/>
    <m/>
    <m/>
    <s v="SFO"/>
    <n v="12"/>
    <n v="0"/>
    <m/>
    <s v=""/>
  </r>
  <r>
    <n v="2348"/>
    <n v="1152"/>
    <s v="2016_06_SFO@BUF"/>
    <n v="-7.5"/>
    <n v="-8.5"/>
    <n v="45"/>
    <n v="16"/>
    <x v="4"/>
    <x v="5"/>
    <s v="rs"/>
    <s v="BUF"/>
    <s v="BUF"/>
    <n v="1"/>
    <x v="1"/>
    <n v="-7.5"/>
    <n v="0"/>
    <m/>
    <m/>
    <s v="SFO"/>
    <n v="14"/>
    <n v="0"/>
    <s v="BUF"/>
    <n v="1"/>
  </r>
  <r>
    <n v="2349"/>
    <n v="1153"/>
    <s v="2016_06_BAL@NYG"/>
    <n v="-3"/>
    <n v="-3.5"/>
    <n v="27"/>
    <n v="23"/>
    <x v="4"/>
    <x v="5"/>
    <s v="rs"/>
    <s v="NYG"/>
    <s v="NYG"/>
    <n v="0.5"/>
    <x v="0"/>
    <n v="-3"/>
    <n v="0"/>
    <m/>
    <m/>
    <s v="BAL"/>
    <n v="8"/>
    <n v="0"/>
    <m/>
    <s v=""/>
  </r>
  <r>
    <n v="2350"/>
    <n v="1153"/>
    <s v="2016_06_BAL@NYG"/>
    <n v="-3"/>
    <n v="-3.5"/>
    <n v="27"/>
    <n v="23"/>
    <x v="4"/>
    <x v="5"/>
    <s v="rs"/>
    <s v="NYG"/>
    <s v="NYG"/>
    <n v="0.5"/>
    <x v="1"/>
    <n v="-3"/>
    <n v="0"/>
    <m/>
    <m/>
    <s v="NYG"/>
    <n v="12"/>
    <n v="1"/>
    <s v="NYG"/>
    <n v="1"/>
  </r>
  <r>
    <n v="2351"/>
    <n v="1154"/>
    <s v="2016_06_LAR@DET"/>
    <n v="-3.5"/>
    <n v="-3"/>
    <n v="31"/>
    <n v="28"/>
    <x v="4"/>
    <x v="5"/>
    <s v="rs"/>
    <s v="na"/>
    <s v="DET"/>
    <n v="-0.5"/>
    <x v="0"/>
    <n v="-3"/>
    <n v="0.5"/>
    <m/>
    <m/>
    <s v="LAR"/>
    <n v="9"/>
    <n v="0"/>
    <m/>
    <s v=""/>
  </r>
  <r>
    <n v="2352"/>
    <n v="1154"/>
    <s v="2016_06_LAR@DET"/>
    <n v="-3.5"/>
    <n v="-3"/>
    <n v="31"/>
    <n v="28"/>
    <x v="4"/>
    <x v="5"/>
    <s v="rs"/>
    <s v="na"/>
    <s v="DET"/>
    <n v="-0.5"/>
    <x v="1"/>
    <n v="-3"/>
    <n v="0.5"/>
    <m/>
    <m/>
    <s v="DET"/>
    <n v="11"/>
    <n v="0"/>
    <s v="DET"/>
    <n v="1"/>
  </r>
  <r>
    <n v="2353"/>
    <n v="1155"/>
    <s v="2016_06_CAR@NOR"/>
    <n v="3"/>
    <n v="2.5"/>
    <n v="41"/>
    <n v="38"/>
    <x v="4"/>
    <x v="5"/>
    <s v="rs"/>
    <s v="NOR"/>
    <s v="NOR"/>
    <n v="0.5"/>
    <x v="0"/>
    <n v="-1.5"/>
    <n v="4.5"/>
    <m/>
    <m/>
    <s v="CAR"/>
    <n v="15"/>
    <n v="0"/>
    <m/>
    <s v=""/>
  </r>
  <r>
    <n v="2354"/>
    <n v="1155"/>
    <s v="2016_06_CAR@NOR"/>
    <n v="3"/>
    <n v="2.5"/>
    <n v="41"/>
    <n v="38"/>
    <x v="4"/>
    <x v="5"/>
    <s v="rs"/>
    <s v="NOR"/>
    <s v="NOR"/>
    <n v="0.5"/>
    <x v="1"/>
    <n v="-1.5"/>
    <n v="4.5"/>
    <m/>
    <m/>
    <s v="NOR"/>
    <n v="1"/>
    <n v="1"/>
    <s v="NOR"/>
    <n v="1"/>
  </r>
  <r>
    <n v="2355"/>
    <n v="1156"/>
    <s v="2016_06_KCY@OAK"/>
    <n v="-1"/>
    <n v="1.5"/>
    <n v="10"/>
    <n v="26"/>
    <x v="4"/>
    <x v="5"/>
    <s v="rs"/>
    <s v="KCY"/>
    <s v="KCY"/>
    <n v="-2.5"/>
    <x v="0"/>
    <n v="-4"/>
    <n v="3"/>
    <m/>
    <m/>
    <s v="KCY"/>
    <n v="6"/>
    <n v="1"/>
    <m/>
    <s v=""/>
  </r>
  <r>
    <n v="2356"/>
    <n v="1156"/>
    <s v="2016_06_KCY@OAK"/>
    <n v="-1"/>
    <n v="1.5"/>
    <n v="10"/>
    <n v="26"/>
    <x v="4"/>
    <x v="5"/>
    <s v="rs"/>
    <s v="KCY"/>
    <s v="KCY"/>
    <n v="-2.5"/>
    <x v="1"/>
    <n v="-3.5"/>
    <n v="2.5"/>
    <m/>
    <m/>
    <s v="KCY"/>
    <n v="6"/>
    <n v="1"/>
    <s v="KCY"/>
    <n v="1"/>
  </r>
  <r>
    <n v="2357"/>
    <n v="1157"/>
    <s v="2016_06_DAL@GBY"/>
    <n v="-4.5"/>
    <n v="-4"/>
    <n v="16"/>
    <n v="30"/>
    <x v="4"/>
    <x v="5"/>
    <s v="rs"/>
    <s v="DAL"/>
    <s v="DAL"/>
    <n v="-0.5"/>
    <x v="0"/>
    <n v="-4.5"/>
    <n v="0"/>
    <m/>
    <m/>
    <s v="DAL"/>
    <n v="3"/>
    <n v="1"/>
    <m/>
    <s v=""/>
  </r>
  <r>
    <n v="2358"/>
    <n v="1157"/>
    <s v="2016_06_DAL@GBY"/>
    <n v="-4.5"/>
    <n v="-4"/>
    <n v="16"/>
    <n v="30"/>
    <x v="4"/>
    <x v="5"/>
    <s v="rs"/>
    <s v="DAL"/>
    <s v="DAL"/>
    <n v="-0.5"/>
    <x v="1"/>
    <n v="-4"/>
    <n v="0.5"/>
    <m/>
    <m/>
    <s v="DAL"/>
    <n v="13"/>
    <n v="1"/>
    <s v="DAL"/>
    <n v="1"/>
  </r>
  <r>
    <n v="2359"/>
    <n v="1158"/>
    <s v="2016_06_ATL@SEA"/>
    <n v="-6.5"/>
    <n v="-6.5"/>
    <n v="26"/>
    <n v="24"/>
    <x v="4"/>
    <x v="5"/>
    <s v="rs"/>
    <s v="ATL"/>
    <s v="SEA"/>
    <n v="0"/>
    <x v="0"/>
    <n v="-4"/>
    <n v="2.5"/>
    <m/>
    <m/>
    <s v="ATL"/>
    <n v="4"/>
    <n v="1"/>
    <m/>
    <s v=""/>
  </r>
  <r>
    <n v="2360"/>
    <n v="1158"/>
    <s v="2016_06_ATL@SEA"/>
    <n v="-6.5"/>
    <n v="-6.5"/>
    <n v="26"/>
    <n v="24"/>
    <x v="4"/>
    <x v="5"/>
    <s v="rs"/>
    <s v="ATL"/>
    <s v="SEA"/>
    <n v="0"/>
    <x v="1"/>
    <n v="-3"/>
    <n v="3.5"/>
    <m/>
    <m/>
    <s v="SEA"/>
    <n v="7"/>
    <n v="0"/>
    <s v="SEA"/>
    <n v="1"/>
  </r>
  <r>
    <n v="2361"/>
    <n v="1159"/>
    <s v="2016_06_IND@HOU"/>
    <n v="-3"/>
    <n v="-3"/>
    <n v="26"/>
    <n v="23"/>
    <x v="4"/>
    <x v="5"/>
    <s v="rs"/>
    <s v="na"/>
    <s v="HOU"/>
    <n v="0"/>
    <x v="0"/>
    <n v="-4"/>
    <n v="1"/>
    <m/>
    <m/>
    <s v="HOU"/>
    <n v="10"/>
    <n v="0"/>
    <m/>
    <s v=""/>
  </r>
  <r>
    <n v="2362"/>
    <n v="1159"/>
    <s v="2016_06_IND@HOU"/>
    <n v="-3"/>
    <n v="-3"/>
    <n v="26"/>
    <n v="23"/>
    <x v="4"/>
    <x v="5"/>
    <s v="rs"/>
    <s v="na"/>
    <s v="HOU"/>
    <n v="0"/>
    <x v="1"/>
    <n v="-3"/>
    <n v="0"/>
    <m/>
    <m/>
    <s v="HOU"/>
    <n v="10"/>
    <n v="0"/>
    <s v="HOU"/>
    <n v="1"/>
  </r>
  <r>
    <n v="2363"/>
    <n v="1160"/>
    <s v="2016_06_NYJ@ARI"/>
    <n v="-6.5"/>
    <n v="-7.5"/>
    <n v="28"/>
    <n v="3"/>
    <x v="4"/>
    <x v="5"/>
    <s v="rs"/>
    <s v="ARI"/>
    <s v="ARI"/>
    <n v="1"/>
    <x v="0"/>
    <n v="-5"/>
    <n v="1.5"/>
    <m/>
    <m/>
    <s v="NYJ"/>
    <n v="14"/>
    <n v="0"/>
    <m/>
    <s v=""/>
  </r>
  <r>
    <n v="2364"/>
    <n v="1160"/>
    <s v="2016_06_NYJ@ARI"/>
    <n v="-6.5"/>
    <n v="-7.5"/>
    <n v="28"/>
    <n v="3"/>
    <x v="4"/>
    <x v="5"/>
    <s v="rs"/>
    <s v="ARI"/>
    <s v="ARI"/>
    <n v="1"/>
    <x v="1"/>
    <n v="-5"/>
    <n v="1.5"/>
    <m/>
    <m/>
    <s v="ARI"/>
    <n v="4"/>
    <n v="1"/>
    <s v="ARI"/>
    <n v="1"/>
  </r>
  <r>
    <n v="2365"/>
    <n v="1161"/>
    <s v="2016_07_CHI@GBY"/>
    <n v="-9"/>
    <n v="-8"/>
    <n v="26"/>
    <n v="10"/>
    <x v="4"/>
    <x v="6"/>
    <s v="rs"/>
    <s v="GBY"/>
    <s v="GBY"/>
    <n v="-1"/>
    <x v="0"/>
    <n v="-7.5"/>
    <n v="1.5"/>
    <m/>
    <m/>
    <s v="CHI"/>
    <n v="8"/>
    <n v="0"/>
    <m/>
    <s v=""/>
  </r>
  <r>
    <n v="2366"/>
    <n v="1161"/>
    <s v="2016_07_CHI@GBY"/>
    <n v="-9"/>
    <n v="-8"/>
    <n v="26"/>
    <n v="10"/>
    <x v="4"/>
    <x v="6"/>
    <s v="rs"/>
    <s v="GBY"/>
    <s v="GBY"/>
    <n v="-1"/>
    <x v="1"/>
    <n v="-8"/>
    <n v="1"/>
    <m/>
    <m/>
    <s v="CHI"/>
    <n v="15"/>
    <n v="0"/>
    <s v="GBY"/>
    <n v="1"/>
  </r>
  <r>
    <n v="2367"/>
    <n v="1162"/>
    <s v="2016_07_NYG@LAR"/>
    <n v="3"/>
    <n v="-2.5"/>
    <n v="10"/>
    <n v="17"/>
    <x v="4"/>
    <x v="6"/>
    <s v="rs"/>
    <s v="NYG"/>
    <s v="NYG"/>
    <n v="5.5"/>
    <x v="0"/>
    <n v="1.5"/>
    <n v="1.5"/>
    <m/>
    <m/>
    <s v="LAR"/>
    <n v="7"/>
    <n v="0"/>
    <m/>
    <s v=""/>
  </r>
  <r>
    <n v="2368"/>
    <n v="1162"/>
    <s v="2016_07_NYG@LAR"/>
    <n v="3"/>
    <n v="-2.5"/>
    <n v="10"/>
    <n v="17"/>
    <x v="4"/>
    <x v="6"/>
    <s v="rs"/>
    <s v="NYG"/>
    <s v="NYG"/>
    <n v="5.5"/>
    <x v="1"/>
    <n v="1"/>
    <n v="2"/>
    <m/>
    <m/>
    <s v="LAR"/>
    <n v="14"/>
    <n v="0"/>
    <s v="LAR"/>
    <n v="0"/>
  </r>
  <r>
    <n v="2369"/>
    <n v="1163"/>
    <s v="2016_07_NOR@KCY"/>
    <n v="-6.5"/>
    <n v="-6"/>
    <n v="27"/>
    <n v="21"/>
    <x v="4"/>
    <x v="6"/>
    <s v="rs"/>
    <s v="na"/>
    <s v="KCY"/>
    <n v="-0.5"/>
    <x v="0"/>
    <n v="1.5"/>
    <n v="8"/>
    <m/>
    <m/>
    <s v="NOR"/>
    <n v="10"/>
    <n v="0"/>
    <m/>
    <s v=""/>
  </r>
  <r>
    <n v="2370"/>
    <n v="1163"/>
    <s v="2016_07_NOR@KCY"/>
    <n v="-6.5"/>
    <n v="-6"/>
    <n v="27"/>
    <n v="21"/>
    <x v="4"/>
    <x v="6"/>
    <s v="rs"/>
    <s v="na"/>
    <s v="KCY"/>
    <n v="-0.5"/>
    <x v="1"/>
    <n v="-7.5"/>
    <n v="1"/>
    <m/>
    <m/>
    <s v="KCY"/>
    <n v="3"/>
    <n v="0"/>
    <s v="KCY"/>
    <n v="1"/>
  </r>
  <r>
    <n v="2371"/>
    <n v="1164"/>
    <s v="2016_07_MIN@PHI"/>
    <n v="2.5"/>
    <n v="3"/>
    <n v="21"/>
    <n v="10"/>
    <x v="4"/>
    <x v="6"/>
    <s v="rs"/>
    <s v="PHI"/>
    <s v="PHI"/>
    <n v="-0.5"/>
    <x v="0"/>
    <n v="4"/>
    <n v="1.5"/>
    <m/>
    <m/>
    <s v="MIN"/>
    <n v="11"/>
    <n v="0"/>
    <m/>
    <s v=""/>
  </r>
  <r>
    <n v="2372"/>
    <n v="1164"/>
    <s v="2016_07_MIN@PHI"/>
    <n v="2.5"/>
    <n v="3"/>
    <n v="21"/>
    <n v="10"/>
    <x v="4"/>
    <x v="6"/>
    <s v="rs"/>
    <s v="PHI"/>
    <s v="PHI"/>
    <n v="-0.5"/>
    <x v="1"/>
    <n v="2.5"/>
    <n v="0"/>
    <m/>
    <m/>
    <s v="MIN"/>
    <n v="6"/>
    <n v="0"/>
    <s v="MIN"/>
    <n v="0"/>
  </r>
  <r>
    <n v="2373"/>
    <n v="1165"/>
    <s v="2016_07_IND@TEN"/>
    <n v="-2.5"/>
    <n v="3"/>
    <n v="26"/>
    <n v="34"/>
    <x v="4"/>
    <x v="6"/>
    <s v="rs"/>
    <s v="IND"/>
    <s v="IND"/>
    <n v="-5.5"/>
    <x v="0"/>
    <n v="1"/>
    <n v="3.5"/>
    <m/>
    <m/>
    <s v="TEN"/>
    <n v="15"/>
    <n v="0"/>
    <m/>
    <s v=""/>
  </r>
  <r>
    <n v="2374"/>
    <n v="1165"/>
    <s v="2016_07_IND@TEN"/>
    <n v="-2.5"/>
    <n v="3"/>
    <n v="26"/>
    <n v="34"/>
    <x v="4"/>
    <x v="6"/>
    <s v="rs"/>
    <s v="IND"/>
    <s v="IND"/>
    <n v="-5.5"/>
    <x v="1"/>
    <n v="-3"/>
    <n v="0.5"/>
    <m/>
    <m/>
    <s v="IND"/>
    <n v="8"/>
    <n v="1"/>
    <s v="IND"/>
    <n v="1"/>
  </r>
  <r>
    <n v="2375"/>
    <n v="1166"/>
    <s v="2016_07_BUF@MIA"/>
    <n v="3"/>
    <n v="2.5"/>
    <n v="28"/>
    <n v="25"/>
    <x v="4"/>
    <x v="6"/>
    <s v="rs"/>
    <s v="MIA"/>
    <s v="MIA"/>
    <n v="0.5"/>
    <x v="0"/>
    <n v="3.5"/>
    <n v="0.5"/>
    <m/>
    <m/>
    <s v="BUF"/>
    <n v="13"/>
    <n v="0"/>
    <m/>
    <s v=""/>
  </r>
  <r>
    <n v="2376"/>
    <n v="1166"/>
    <s v="2016_07_BUF@MIA"/>
    <n v="3"/>
    <n v="2.5"/>
    <n v="28"/>
    <n v="25"/>
    <x v="4"/>
    <x v="6"/>
    <s v="rs"/>
    <s v="MIA"/>
    <s v="MIA"/>
    <n v="0.5"/>
    <x v="1"/>
    <n v="4"/>
    <n v="1"/>
    <m/>
    <m/>
    <s v="MIA"/>
    <n v="12"/>
    <n v="1"/>
    <s v="MIA"/>
    <n v="1"/>
  </r>
  <r>
    <n v="2377"/>
    <n v="1167"/>
    <s v="2016_07_WAS@DET"/>
    <n v="-1.5"/>
    <n v="-1.5"/>
    <n v="20"/>
    <n v="17"/>
    <x v="4"/>
    <x v="6"/>
    <s v="rs"/>
    <s v="DET"/>
    <s v="DET"/>
    <n v="0"/>
    <x v="0"/>
    <n v="-3"/>
    <n v="1.5"/>
    <m/>
    <m/>
    <s v="DET"/>
    <n v="14"/>
    <n v="1"/>
    <m/>
    <s v=""/>
  </r>
  <r>
    <n v="2378"/>
    <n v="1167"/>
    <s v="2016_07_WAS@DET"/>
    <n v="-1.5"/>
    <n v="-1.5"/>
    <n v="20"/>
    <n v="17"/>
    <x v="4"/>
    <x v="6"/>
    <s v="rs"/>
    <s v="DET"/>
    <s v="DET"/>
    <n v="0"/>
    <x v="1"/>
    <n v="-3"/>
    <n v="1.5"/>
    <m/>
    <m/>
    <s v="WAS"/>
    <n v="1"/>
    <n v="0"/>
    <s v="WAS"/>
    <n v="0"/>
  </r>
  <r>
    <n v="2379"/>
    <n v="1168"/>
    <s v="2016_07_CLE@CIN"/>
    <n v="-10"/>
    <n v="-10"/>
    <n v="31"/>
    <n v="17"/>
    <x v="4"/>
    <x v="6"/>
    <s v="rs"/>
    <s v="CIN"/>
    <s v="CIN"/>
    <n v="0"/>
    <x v="0"/>
    <n v="-7.5"/>
    <n v="2.5"/>
    <m/>
    <m/>
    <s v="CLE"/>
    <n v="2"/>
    <n v="0"/>
    <m/>
    <s v=""/>
  </r>
  <r>
    <n v="2380"/>
    <n v="1168"/>
    <s v="2016_07_CLE@CIN"/>
    <n v="-10"/>
    <n v="-10"/>
    <n v="31"/>
    <n v="17"/>
    <x v="4"/>
    <x v="6"/>
    <s v="rs"/>
    <s v="CIN"/>
    <s v="CIN"/>
    <n v="0"/>
    <x v="1"/>
    <n v="-7"/>
    <n v="3"/>
    <m/>
    <m/>
    <s v="CIN"/>
    <n v="2"/>
    <n v="1"/>
    <s v="CIN"/>
    <n v="1"/>
  </r>
  <r>
    <n v="2381"/>
    <n v="1169"/>
    <s v="2016_07_OAK@JAX"/>
    <n v="-1.5"/>
    <n v="-1.5"/>
    <n v="16"/>
    <n v="33"/>
    <x v="4"/>
    <x v="6"/>
    <s v="rs"/>
    <s v="OAK"/>
    <s v="OAK"/>
    <n v="0"/>
    <x v="0"/>
    <n v="2.5"/>
    <n v="4"/>
    <m/>
    <m/>
    <s v="OAK"/>
    <n v="9"/>
    <n v="1"/>
    <m/>
    <s v=""/>
  </r>
  <r>
    <n v="2382"/>
    <n v="1169"/>
    <s v="2016_07_OAK@JAX"/>
    <n v="-1.5"/>
    <n v="-1.5"/>
    <n v="16"/>
    <n v="33"/>
    <x v="4"/>
    <x v="6"/>
    <s v="rs"/>
    <s v="OAK"/>
    <s v="OAK"/>
    <n v="0"/>
    <x v="1"/>
    <n v="-3"/>
    <n v="1.5"/>
    <m/>
    <m/>
    <s v="OAK"/>
    <n v="7"/>
    <n v="1"/>
    <s v="OAK"/>
    <n v="1"/>
  </r>
  <r>
    <n v="2383"/>
    <n v="1170"/>
    <s v="2016_07_BAL@NYJ"/>
    <n v="-1"/>
    <n v="-1.5"/>
    <n v="24"/>
    <n v="16"/>
    <x v="4"/>
    <x v="6"/>
    <s v="rs"/>
    <s v="NYJ"/>
    <s v="NYJ"/>
    <n v="0.5"/>
    <x v="0"/>
    <n v="1.5"/>
    <n v="2.5"/>
    <m/>
    <m/>
    <s v="BAL"/>
    <n v="5"/>
    <n v="0"/>
    <m/>
    <s v=""/>
  </r>
  <r>
    <n v="2384"/>
    <n v="1170"/>
    <s v="2016_07_BAL@NYJ"/>
    <n v="-1"/>
    <n v="-1.5"/>
    <n v="24"/>
    <n v="16"/>
    <x v="4"/>
    <x v="6"/>
    <s v="rs"/>
    <s v="NYJ"/>
    <s v="NYJ"/>
    <n v="0.5"/>
    <x v="1"/>
    <n v="-2.5"/>
    <n v="1.5"/>
    <m/>
    <m/>
    <s v="NYJ"/>
    <n v="11"/>
    <n v="1"/>
    <s v="NYJ"/>
    <n v="1"/>
  </r>
  <r>
    <n v="2385"/>
    <n v="1171"/>
    <s v="2016_07_SD@ATL"/>
    <n v="-6"/>
    <n v="-6"/>
    <n v="30"/>
    <n v="33"/>
    <x v="4"/>
    <x v="6"/>
    <s v="rs"/>
    <s v="SD"/>
    <s v="SD"/>
    <n v="0"/>
    <x v="0"/>
    <n v="-5.5"/>
    <n v="0.5"/>
    <m/>
    <m/>
    <s v="SD"/>
    <n v="4"/>
    <n v="1"/>
    <m/>
    <s v=""/>
  </r>
  <r>
    <n v="2386"/>
    <n v="1171"/>
    <s v="2016_07_SD@ATL"/>
    <n v="-6"/>
    <n v="-6"/>
    <n v="30"/>
    <n v="33"/>
    <x v="4"/>
    <x v="6"/>
    <s v="rs"/>
    <s v="SD"/>
    <s v="SD"/>
    <n v="0"/>
    <x v="1"/>
    <n v="-7.5"/>
    <n v="1.5"/>
    <m/>
    <m/>
    <s v="SD"/>
    <n v="9"/>
    <n v="1"/>
    <s v="ATL"/>
    <n v="0"/>
  </r>
  <r>
    <n v="2387"/>
    <n v="1172"/>
    <s v="2016_07_TBY@SFO"/>
    <n v="2"/>
    <n v="-1"/>
    <n v="17"/>
    <n v="34"/>
    <x v="4"/>
    <x v="6"/>
    <s v="rs"/>
    <s v="TBY"/>
    <s v="TBY"/>
    <n v="3"/>
    <x v="0"/>
    <n v="2"/>
    <n v="0"/>
    <m/>
    <m/>
    <s v="TBY"/>
    <n v="12"/>
    <n v="1"/>
    <m/>
    <s v=""/>
  </r>
  <r>
    <n v="2388"/>
    <n v="1172"/>
    <s v="2016_07_TBY@SFO"/>
    <n v="2"/>
    <n v="-1"/>
    <n v="17"/>
    <n v="34"/>
    <x v="4"/>
    <x v="6"/>
    <s v="rs"/>
    <s v="TBY"/>
    <s v="TBY"/>
    <n v="3"/>
    <x v="1"/>
    <n v="1"/>
    <n v="1"/>
    <m/>
    <m/>
    <s v="SFO"/>
    <n v="5"/>
    <n v="0"/>
    <s v="SFO"/>
    <n v="0"/>
  </r>
  <r>
    <n v="2389"/>
    <n v="1173"/>
    <s v="2016_07_NWE@PIT"/>
    <n v="4"/>
    <n v="7"/>
    <n v="16"/>
    <n v="27"/>
    <x v="4"/>
    <x v="6"/>
    <s v="rs"/>
    <s v="NWE"/>
    <s v="NWE"/>
    <n v="-3"/>
    <x v="0"/>
    <n v="6.5"/>
    <n v="2.5"/>
    <m/>
    <m/>
    <s v="NWE"/>
    <n v="1"/>
    <n v="1"/>
    <m/>
    <s v=""/>
  </r>
  <r>
    <n v="2390"/>
    <n v="1173"/>
    <s v="2016_07_NWE@PIT"/>
    <n v="4"/>
    <n v="7"/>
    <n v="16"/>
    <n v="27"/>
    <x v="4"/>
    <x v="6"/>
    <s v="rs"/>
    <s v="NWE"/>
    <s v="NWE"/>
    <n v="-3"/>
    <x v="1"/>
    <n v="3"/>
    <n v="1"/>
    <m/>
    <m/>
    <s v="PIT"/>
    <n v="13"/>
    <n v="0"/>
    <s v="NWE"/>
    <n v="1"/>
  </r>
  <r>
    <n v="2391"/>
    <n v="1174"/>
    <s v="2016_07_SEA@ARI"/>
    <n v="-1"/>
    <n v="-1"/>
    <n v="6"/>
    <n v="6"/>
    <x v="4"/>
    <x v="6"/>
    <s v="rs"/>
    <s v="SEA"/>
    <s v="na"/>
    <n v="0"/>
    <x v="0"/>
    <n v="-1"/>
    <n v="0"/>
    <m/>
    <m/>
    <s v="SEA"/>
    <n v="6"/>
    <n v="1"/>
    <m/>
    <s v=""/>
  </r>
  <r>
    <n v="2392"/>
    <n v="1174"/>
    <s v="2016_07_SEA@ARI"/>
    <n v="-1"/>
    <n v="-1"/>
    <n v="6"/>
    <n v="6"/>
    <x v="4"/>
    <x v="6"/>
    <s v="rs"/>
    <s v="SEA"/>
    <s v="na"/>
    <n v="0"/>
    <x v="1"/>
    <n v="-3"/>
    <n v="2"/>
    <m/>
    <m/>
    <s v="SEA"/>
    <n v="4"/>
    <n v="1"/>
    <s v="SEA"/>
    <n v="0"/>
  </r>
  <r>
    <n v="2393"/>
    <n v="1175"/>
    <s v="2016_07_HOU@DEN"/>
    <n v="-6.5"/>
    <n v="-8"/>
    <n v="27"/>
    <n v="9"/>
    <x v="4"/>
    <x v="6"/>
    <s v="rs"/>
    <s v="DEN"/>
    <s v="DEN"/>
    <n v="1.5"/>
    <x v="0"/>
    <n v="-6"/>
    <n v="0.5"/>
    <m/>
    <m/>
    <s v="DEN"/>
    <n v="3"/>
    <n v="1"/>
    <m/>
    <s v=""/>
  </r>
  <r>
    <n v="2394"/>
    <n v="1175"/>
    <s v="2016_07_HOU@DEN"/>
    <n v="-6.5"/>
    <n v="-8"/>
    <n v="27"/>
    <n v="9"/>
    <x v="4"/>
    <x v="6"/>
    <s v="rs"/>
    <s v="DEN"/>
    <s v="DEN"/>
    <n v="1.5"/>
    <x v="1"/>
    <n v="-6"/>
    <n v="0.5"/>
    <m/>
    <m/>
    <s v="DEN"/>
    <n v="10"/>
    <n v="1"/>
    <s v="DEN"/>
    <n v="1"/>
  </r>
  <r>
    <n v="2395"/>
    <n v="1176"/>
    <s v="2016_08_JAX@TEN"/>
    <n v="-3.5"/>
    <n v="-3.5"/>
    <n v="36"/>
    <n v="22"/>
    <x v="4"/>
    <x v="7"/>
    <s v="rs"/>
    <s v="TEN"/>
    <s v="TEN"/>
    <n v="0"/>
    <x v="0"/>
    <n v="-4"/>
    <n v="0.5"/>
    <m/>
    <m/>
    <s v="TEN"/>
    <n v="13"/>
    <n v="1"/>
    <m/>
    <s v=""/>
  </r>
  <r>
    <n v="2396"/>
    <n v="1176"/>
    <s v="2016_08_JAX@TEN"/>
    <n v="-3.5"/>
    <n v="-3.5"/>
    <n v="36"/>
    <n v="22"/>
    <x v="4"/>
    <x v="7"/>
    <s v="rs"/>
    <s v="TEN"/>
    <s v="TEN"/>
    <n v="0"/>
    <x v="1"/>
    <n v="-3"/>
    <n v="0.5"/>
    <m/>
    <m/>
    <s v="TEN"/>
    <n v="13"/>
    <n v="1"/>
    <s v="TEN"/>
    <n v="1"/>
  </r>
  <r>
    <n v="2397"/>
    <n v="1177"/>
    <s v="2016_08_WAS@CIN"/>
    <n v="-3"/>
    <n v="-3"/>
    <n v="27"/>
    <n v="27"/>
    <x v="4"/>
    <x v="7"/>
    <s v="rs"/>
    <s v="WAS"/>
    <s v="na"/>
    <n v="0"/>
    <x v="0"/>
    <n v="-2.5"/>
    <n v="0.5"/>
    <m/>
    <m/>
    <s v="WAS"/>
    <n v="12"/>
    <n v="1"/>
    <m/>
    <s v=""/>
  </r>
  <r>
    <n v="2398"/>
    <n v="1177"/>
    <s v="2016_08_WAS@CIN"/>
    <n v="-3"/>
    <n v="-3"/>
    <n v="27"/>
    <n v="27"/>
    <x v="4"/>
    <x v="7"/>
    <s v="rs"/>
    <s v="WAS"/>
    <s v="na"/>
    <n v="0"/>
    <x v="1"/>
    <n v="-2.5"/>
    <n v="0.5"/>
    <m/>
    <m/>
    <s v="WAS"/>
    <n v="4"/>
    <n v="1"/>
    <s v="WAS"/>
    <n v="0"/>
  </r>
  <r>
    <n v="2399"/>
    <n v="1178"/>
    <s v="2016_08_ARI@CAR"/>
    <n v="-1"/>
    <n v="-3"/>
    <n v="30"/>
    <n v="20"/>
    <x v="4"/>
    <x v="7"/>
    <s v="rs"/>
    <s v="CAR"/>
    <s v="CAR"/>
    <n v="2"/>
    <x v="0"/>
    <n v="-3"/>
    <n v="2"/>
    <m/>
    <m/>
    <s v="CAR"/>
    <n v="9"/>
    <n v="1"/>
    <m/>
    <s v=""/>
  </r>
  <r>
    <n v="2400"/>
    <n v="1178"/>
    <s v="2016_08_ARI@CAR"/>
    <n v="-1"/>
    <n v="-3"/>
    <n v="30"/>
    <n v="20"/>
    <x v="4"/>
    <x v="7"/>
    <s v="rs"/>
    <s v="CAR"/>
    <s v="CAR"/>
    <n v="2"/>
    <x v="1"/>
    <n v="3"/>
    <n v="4"/>
    <m/>
    <m/>
    <s v="CAR"/>
    <n v="9"/>
    <n v="1"/>
    <s v="CAR"/>
    <n v="1"/>
  </r>
  <r>
    <n v="2401"/>
    <n v="1179"/>
    <s v="2016_08_DET@HOU"/>
    <n v="-3"/>
    <n v="-1.5"/>
    <n v="20"/>
    <n v="13"/>
    <x v="4"/>
    <x v="7"/>
    <s v="rs"/>
    <s v="HOU"/>
    <s v="HOU"/>
    <n v="-1.5"/>
    <x v="0"/>
    <n v="-3"/>
    <n v="0"/>
    <m/>
    <m/>
    <s v="DET"/>
    <n v="6"/>
    <n v="0"/>
    <m/>
    <s v=""/>
  </r>
  <r>
    <n v="2402"/>
    <n v="1179"/>
    <s v="2016_08_DET@HOU"/>
    <n v="-3"/>
    <n v="-1.5"/>
    <n v="20"/>
    <n v="13"/>
    <x v="4"/>
    <x v="7"/>
    <s v="rs"/>
    <s v="HOU"/>
    <s v="HOU"/>
    <n v="-1.5"/>
    <x v="1"/>
    <n v="-1.5"/>
    <n v="1.5"/>
    <m/>
    <m/>
    <s v="DET"/>
    <n v="5"/>
    <n v="0"/>
    <s v="DET"/>
    <n v="0"/>
  </r>
  <r>
    <n v="2403"/>
    <n v="1180"/>
    <s v="2016_08_SEA@NOR"/>
    <n v="3.5"/>
    <n v="2"/>
    <n v="25"/>
    <n v="20"/>
    <x v="4"/>
    <x v="7"/>
    <s v="rs"/>
    <s v="NOR"/>
    <s v="NOR"/>
    <n v="1.5"/>
    <x v="0"/>
    <n v="2.5"/>
    <n v="1"/>
    <m/>
    <m/>
    <s v="NOR"/>
    <n v="10"/>
    <n v="1"/>
    <m/>
    <s v=""/>
  </r>
  <r>
    <n v="2404"/>
    <n v="1180"/>
    <s v="2016_08_SEA@NOR"/>
    <n v="3.5"/>
    <n v="2"/>
    <n v="25"/>
    <n v="20"/>
    <x v="4"/>
    <x v="7"/>
    <s v="rs"/>
    <s v="NOR"/>
    <s v="NOR"/>
    <n v="1.5"/>
    <x v="1"/>
    <n v="3"/>
    <n v="0.5"/>
    <m/>
    <m/>
    <s v="NOR"/>
    <n v="8"/>
    <n v="1"/>
    <s v="NOR"/>
    <n v="1"/>
  </r>
  <r>
    <n v="2405"/>
    <n v="1181"/>
    <s v="2016_08_KCY@IND"/>
    <n v="2.5"/>
    <n v="3"/>
    <n v="14"/>
    <n v="30"/>
    <x v="4"/>
    <x v="7"/>
    <s v="rs"/>
    <s v="KCY"/>
    <s v="KCY"/>
    <n v="-0.5"/>
    <x v="0"/>
    <n v="-2"/>
    <n v="4.5"/>
    <m/>
    <m/>
    <s v="KCY"/>
    <n v="4"/>
    <n v="1"/>
    <m/>
    <s v=""/>
  </r>
  <r>
    <n v="2406"/>
    <n v="1181"/>
    <s v="2016_08_KCY@IND"/>
    <n v="2.5"/>
    <n v="3"/>
    <n v="14"/>
    <n v="30"/>
    <x v="4"/>
    <x v="7"/>
    <s v="rs"/>
    <s v="KCY"/>
    <s v="KCY"/>
    <n v="-0.5"/>
    <x v="1"/>
    <n v="0"/>
    <n v="2.5"/>
    <m/>
    <m/>
    <s v="KCY"/>
    <n v="2"/>
    <n v="1"/>
    <s v="KCY"/>
    <n v="1"/>
  </r>
  <r>
    <n v="2407"/>
    <n v="1182"/>
    <s v="2016_08_NYJ@CLE"/>
    <n v="3"/>
    <n v="2.5"/>
    <n v="28"/>
    <n v="31"/>
    <x v="4"/>
    <x v="7"/>
    <s v="rs"/>
    <s v="NYJ"/>
    <s v="NYJ"/>
    <n v="0.5"/>
    <x v="0"/>
    <n v="3.5"/>
    <n v="0.5"/>
    <m/>
    <m/>
    <s v="NYJ"/>
    <n v="3"/>
    <n v="1"/>
    <m/>
    <s v=""/>
  </r>
  <r>
    <n v="2408"/>
    <n v="1182"/>
    <s v="2016_08_NYJ@CLE"/>
    <n v="3"/>
    <n v="2.5"/>
    <n v="28"/>
    <n v="31"/>
    <x v="4"/>
    <x v="7"/>
    <s v="rs"/>
    <s v="NYJ"/>
    <s v="NYJ"/>
    <n v="0.5"/>
    <x v="1"/>
    <n v="4"/>
    <n v="1"/>
    <m/>
    <m/>
    <s v="CLE"/>
    <n v="7"/>
    <n v="0"/>
    <s v="CLE"/>
    <n v="0"/>
  </r>
  <r>
    <n v="2409"/>
    <n v="1183"/>
    <s v="2016_08_NWE@BUF"/>
    <n v="5.5"/>
    <n v="6"/>
    <n v="25"/>
    <n v="41"/>
    <x v="4"/>
    <x v="7"/>
    <s v="rs"/>
    <s v="NWE"/>
    <s v="NWE"/>
    <n v="-0.5"/>
    <x v="0"/>
    <n v="6"/>
    <n v="0.5"/>
    <m/>
    <m/>
    <s v="NWE"/>
    <n v="2"/>
    <n v="1"/>
    <m/>
    <s v=""/>
  </r>
  <r>
    <n v="2410"/>
    <n v="1183"/>
    <s v="2016_08_NWE@BUF"/>
    <n v="5.5"/>
    <n v="6"/>
    <n v="25"/>
    <n v="41"/>
    <x v="4"/>
    <x v="7"/>
    <s v="rs"/>
    <s v="NWE"/>
    <s v="NWE"/>
    <n v="-0.5"/>
    <x v="1"/>
    <n v="6"/>
    <n v="0.5"/>
    <m/>
    <m/>
    <s v="NWE"/>
    <n v="1"/>
    <n v="1"/>
    <s v="NWE"/>
    <n v="1"/>
  </r>
  <r>
    <n v="2411"/>
    <n v="1184"/>
    <s v="2016_08_OAK@TBY"/>
    <n v="-1"/>
    <n v="1.5"/>
    <n v="24"/>
    <n v="30"/>
    <x v="4"/>
    <x v="7"/>
    <s v="rs"/>
    <s v="OAK"/>
    <s v="OAK"/>
    <n v="-2.5"/>
    <x v="0"/>
    <n v="-1"/>
    <n v="0"/>
    <m/>
    <m/>
    <s v="TBY"/>
    <n v="8"/>
    <n v="0"/>
    <m/>
    <s v=""/>
  </r>
  <r>
    <n v="2412"/>
    <n v="1184"/>
    <s v="2016_08_OAK@TBY"/>
    <n v="-1"/>
    <n v="1.5"/>
    <n v="24"/>
    <n v="30"/>
    <x v="4"/>
    <x v="7"/>
    <s v="rs"/>
    <s v="OAK"/>
    <s v="OAK"/>
    <n v="-2.5"/>
    <x v="1"/>
    <n v="0"/>
    <n v="1"/>
    <m/>
    <m/>
    <s v="OAK"/>
    <n v="6"/>
    <n v="1"/>
    <s v="OAK"/>
    <n v="1"/>
  </r>
  <r>
    <n v="2413"/>
    <n v="1185"/>
    <s v="2016_08_SD@DEN"/>
    <n v="-6"/>
    <n v="-3.5"/>
    <n v="27"/>
    <n v="19"/>
    <x v="4"/>
    <x v="7"/>
    <s v="rs"/>
    <s v="DEN"/>
    <s v="DEN"/>
    <n v="-2.5"/>
    <x v="0"/>
    <n v="-3.5"/>
    <n v="2.5"/>
    <m/>
    <m/>
    <s v="SD"/>
    <n v="7"/>
    <n v="0"/>
    <m/>
    <s v=""/>
  </r>
  <r>
    <n v="2414"/>
    <n v="1185"/>
    <s v="2016_08_SD@DEN"/>
    <n v="-6"/>
    <n v="-3.5"/>
    <n v="27"/>
    <n v="19"/>
    <x v="4"/>
    <x v="7"/>
    <s v="rs"/>
    <s v="DEN"/>
    <s v="DEN"/>
    <n v="-2.5"/>
    <x v="1"/>
    <n v="-3"/>
    <n v="3"/>
    <m/>
    <m/>
    <s v="SD"/>
    <n v="11"/>
    <n v="0"/>
    <s v="SD"/>
    <n v="0"/>
  </r>
  <r>
    <n v="2415"/>
    <n v="1186"/>
    <s v="2016_08_GBY@ATL"/>
    <n v="-3"/>
    <n v="-3"/>
    <n v="33"/>
    <n v="32"/>
    <x v="4"/>
    <x v="7"/>
    <s v="rs"/>
    <s v="GBY"/>
    <s v="ATL"/>
    <n v="0"/>
    <x v="0"/>
    <n v="-3"/>
    <n v="0"/>
    <m/>
    <m/>
    <s v="ATL"/>
    <n v="1"/>
    <n v="0"/>
    <m/>
    <s v=""/>
  </r>
  <r>
    <n v="2416"/>
    <n v="1186"/>
    <s v="2016_08_GBY@ATL"/>
    <n v="-3"/>
    <n v="-3"/>
    <n v="33"/>
    <n v="32"/>
    <x v="4"/>
    <x v="7"/>
    <s v="rs"/>
    <s v="GBY"/>
    <s v="ATL"/>
    <n v="0"/>
    <x v="1"/>
    <n v="-3"/>
    <n v="0"/>
    <m/>
    <m/>
    <s v="ATL"/>
    <n v="10"/>
    <n v="0"/>
    <s v="ATL"/>
    <n v="1"/>
  </r>
  <r>
    <n v="2417"/>
    <n v="1187"/>
    <s v="2016_08_PHI@DAL"/>
    <n v="-4.5"/>
    <n v="-5"/>
    <n v="29"/>
    <n v="23"/>
    <x v="4"/>
    <x v="7"/>
    <s v="rs"/>
    <s v="DAL"/>
    <s v="DAL"/>
    <n v="0.5"/>
    <x v="0"/>
    <n v="-4"/>
    <n v="0.5"/>
    <m/>
    <m/>
    <s v="PHI"/>
    <n v="11"/>
    <n v="0"/>
    <m/>
    <s v=""/>
  </r>
  <r>
    <n v="2418"/>
    <n v="1187"/>
    <s v="2016_08_PHI@DAL"/>
    <n v="-4.5"/>
    <n v="-5"/>
    <n v="29"/>
    <n v="23"/>
    <x v="4"/>
    <x v="7"/>
    <s v="rs"/>
    <s v="DAL"/>
    <s v="DAL"/>
    <n v="0.5"/>
    <x v="1"/>
    <n v="-3"/>
    <n v="1.5"/>
    <m/>
    <m/>
    <s v="PHI"/>
    <n v="12"/>
    <n v="0"/>
    <s v="PHI"/>
    <n v="0"/>
  </r>
  <r>
    <n v="2419"/>
    <n v="1188"/>
    <s v="2016_08_MIN@CHI"/>
    <n v="4.5"/>
    <n v="4.5"/>
    <n v="20"/>
    <n v="10"/>
    <x v="4"/>
    <x v="7"/>
    <s v="rs"/>
    <s v="CHI"/>
    <s v="CHI"/>
    <n v="0"/>
    <x v="0"/>
    <n v="7.5"/>
    <n v="3"/>
    <m/>
    <m/>
    <s v="MIN"/>
    <n v="5"/>
    <n v="0"/>
    <m/>
    <s v=""/>
  </r>
  <r>
    <n v="2420"/>
    <n v="1188"/>
    <s v="2016_08_MIN@CHI"/>
    <n v="4.5"/>
    <n v="4.5"/>
    <n v="20"/>
    <n v="10"/>
    <x v="4"/>
    <x v="7"/>
    <s v="rs"/>
    <s v="CHI"/>
    <s v="CHI"/>
    <n v="0"/>
    <x v="1"/>
    <n v="5.5"/>
    <n v="1"/>
    <m/>
    <m/>
    <s v="MIN"/>
    <n v="3"/>
    <n v="0"/>
    <s v="MIN"/>
    <n v="0"/>
  </r>
  <r>
    <n v="2421"/>
    <n v="1189"/>
    <s v="2016_09_ATL@TBY"/>
    <n v="3"/>
    <n v="4.5"/>
    <n v="28"/>
    <n v="43"/>
    <x v="4"/>
    <x v="8"/>
    <s v="rs"/>
    <s v="ATL"/>
    <s v="ATL"/>
    <n v="-1.5"/>
    <x v="0"/>
    <n v="2"/>
    <n v="1"/>
    <m/>
    <m/>
    <s v="ATL"/>
    <n v="5"/>
    <n v="1"/>
    <m/>
    <s v=""/>
  </r>
  <r>
    <n v="2422"/>
    <n v="1189"/>
    <s v="2016_09_ATL@TBY"/>
    <n v="3"/>
    <n v="4.5"/>
    <n v="28"/>
    <n v="43"/>
    <x v="4"/>
    <x v="8"/>
    <s v="rs"/>
    <s v="ATL"/>
    <s v="ATL"/>
    <n v="-1.5"/>
    <x v="1"/>
    <n v="1.5"/>
    <n v="1.5"/>
    <m/>
    <m/>
    <s v="ATL"/>
    <n v="2"/>
    <n v="1"/>
    <s v="ATL"/>
    <n v="1"/>
  </r>
  <r>
    <n v="2423"/>
    <n v="1190"/>
    <s v="2016_09_DET@MIN"/>
    <n v="-6.5"/>
    <n v="-6"/>
    <n v="16"/>
    <n v="22"/>
    <x v="4"/>
    <x v="8"/>
    <s v="rs"/>
    <s v="DET"/>
    <s v="DET"/>
    <n v="-0.5"/>
    <x v="0"/>
    <n v="-6"/>
    <n v="0.5"/>
    <m/>
    <m/>
    <s v="MIN"/>
    <n v="11"/>
    <n v="0"/>
    <m/>
    <s v=""/>
  </r>
  <r>
    <n v="2424"/>
    <n v="1190"/>
    <s v="2016_09_DET@MIN"/>
    <n v="-6.5"/>
    <n v="-6"/>
    <n v="16"/>
    <n v="22"/>
    <x v="4"/>
    <x v="8"/>
    <s v="rs"/>
    <s v="DET"/>
    <s v="DET"/>
    <n v="-0.5"/>
    <x v="1"/>
    <n v="-6"/>
    <n v="0.5"/>
    <m/>
    <m/>
    <s v="MIN"/>
    <n v="6"/>
    <n v="0"/>
    <s v="MIN"/>
    <n v="0"/>
  </r>
  <r>
    <n v="2425"/>
    <n v="1191"/>
    <s v="2016_09_PIT@BAL"/>
    <n v="-3"/>
    <n v="1"/>
    <n v="21"/>
    <n v="14"/>
    <x v="4"/>
    <x v="8"/>
    <s v="rs"/>
    <s v="BAL"/>
    <s v="BAL"/>
    <n v="-4"/>
    <x v="0"/>
    <n v="-4"/>
    <n v="1"/>
    <m/>
    <m/>
    <s v="PIT"/>
    <n v="12"/>
    <n v="0"/>
    <m/>
    <s v=""/>
  </r>
  <r>
    <n v="2426"/>
    <n v="1191"/>
    <s v="2016_09_PIT@BAL"/>
    <n v="-3"/>
    <n v="1"/>
    <n v="21"/>
    <n v="14"/>
    <x v="4"/>
    <x v="8"/>
    <s v="rs"/>
    <s v="BAL"/>
    <s v="BAL"/>
    <n v="-4"/>
    <x v="1"/>
    <n v="-3"/>
    <n v="0"/>
    <m/>
    <m/>
    <s v="BAL"/>
    <n v="10"/>
    <n v="1"/>
    <s v="BAL"/>
    <n v="1"/>
  </r>
  <r>
    <n v="2427"/>
    <n v="1192"/>
    <s v="2016_09_NYJ@MIA"/>
    <n v="-3.5"/>
    <n v="-3.5"/>
    <n v="27"/>
    <n v="23"/>
    <x v="4"/>
    <x v="8"/>
    <s v="rs"/>
    <s v="MIA"/>
    <s v="MIA"/>
    <n v="0"/>
    <x v="0"/>
    <n v="-3"/>
    <n v="0.5"/>
    <m/>
    <m/>
    <s v="MIA"/>
    <n v="13"/>
    <n v="1"/>
    <m/>
    <s v=""/>
  </r>
  <r>
    <n v="2428"/>
    <n v="1192"/>
    <s v="2016_09_NYJ@MIA"/>
    <n v="-3.5"/>
    <n v="-3.5"/>
    <n v="27"/>
    <n v="23"/>
    <x v="4"/>
    <x v="8"/>
    <s v="rs"/>
    <s v="MIA"/>
    <s v="MIA"/>
    <n v="0"/>
    <x v="1"/>
    <n v="-3"/>
    <n v="0.5"/>
    <m/>
    <m/>
    <s v="MIA"/>
    <n v="9"/>
    <n v="1"/>
    <s v="MIA"/>
    <n v="1"/>
  </r>
  <r>
    <n v="2429"/>
    <n v="1193"/>
    <s v="2016_09_DAL@CLE"/>
    <n v="7"/>
    <n v="7"/>
    <n v="10"/>
    <n v="35"/>
    <x v="4"/>
    <x v="8"/>
    <s v="rs"/>
    <s v="DAL"/>
    <s v="DAL"/>
    <n v="0"/>
    <x v="0"/>
    <n v="4.5"/>
    <n v="2.5"/>
    <m/>
    <m/>
    <s v="DAL"/>
    <n v="2"/>
    <n v="1"/>
    <m/>
    <s v=""/>
  </r>
  <r>
    <n v="2430"/>
    <n v="1193"/>
    <s v="2016_09_DAL@CLE"/>
    <n v="7"/>
    <n v="7"/>
    <n v="10"/>
    <n v="35"/>
    <x v="4"/>
    <x v="8"/>
    <s v="rs"/>
    <s v="DAL"/>
    <s v="DAL"/>
    <n v="0"/>
    <x v="1"/>
    <n v="8"/>
    <n v="1"/>
    <m/>
    <m/>
    <s v="CLE"/>
    <n v="13"/>
    <n v="0"/>
    <s v="DAL"/>
    <n v="1"/>
  </r>
  <r>
    <n v="2431"/>
    <n v="1194"/>
    <s v="2016_09_JAX@KCY"/>
    <n v="-8"/>
    <n v="-7.5"/>
    <n v="19"/>
    <n v="14"/>
    <x v="4"/>
    <x v="8"/>
    <s v="rs"/>
    <s v="JAX"/>
    <s v="KCY"/>
    <n v="-0.5"/>
    <x v="0"/>
    <n v="-6"/>
    <n v="2"/>
    <m/>
    <m/>
    <s v="KCY"/>
    <n v="3"/>
    <n v="0"/>
    <m/>
    <s v=""/>
  </r>
  <r>
    <n v="2432"/>
    <n v="1194"/>
    <s v="2016_09_JAX@KCY"/>
    <n v="-8"/>
    <n v="-7.5"/>
    <n v="19"/>
    <n v="14"/>
    <x v="4"/>
    <x v="8"/>
    <s v="rs"/>
    <s v="JAX"/>
    <s v="KCY"/>
    <n v="-0.5"/>
    <x v="1"/>
    <n v="-9"/>
    <n v="1"/>
    <m/>
    <m/>
    <s v="KCY"/>
    <n v="5"/>
    <n v="0"/>
    <s v="KCY"/>
    <n v="1"/>
  </r>
  <r>
    <n v="2433"/>
    <n v="1195"/>
    <s v="2016_09_PHI@NYG"/>
    <n v="-2.5"/>
    <n v="-2.5"/>
    <n v="28"/>
    <n v="23"/>
    <x v="4"/>
    <x v="8"/>
    <s v="rs"/>
    <s v="NYG"/>
    <s v="NYG"/>
    <n v="0"/>
    <x v="0"/>
    <n v="-2"/>
    <n v="0.5"/>
    <m/>
    <m/>
    <s v="PHI"/>
    <n v="6"/>
    <n v="0"/>
    <m/>
    <s v=""/>
  </r>
  <r>
    <n v="2434"/>
    <n v="1195"/>
    <s v="2016_09_PHI@NYG"/>
    <n v="-2.5"/>
    <n v="-2.5"/>
    <n v="28"/>
    <n v="23"/>
    <x v="4"/>
    <x v="8"/>
    <s v="rs"/>
    <s v="NYG"/>
    <s v="NYG"/>
    <n v="0"/>
    <x v="1"/>
    <n v="-3"/>
    <n v="0.5"/>
    <m/>
    <m/>
    <s v="NYG"/>
    <n v="12"/>
    <n v="1"/>
    <s v="NYG"/>
    <n v="1"/>
  </r>
  <r>
    <n v="2435"/>
    <n v="1196"/>
    <s v="2016_09_CAR@LAR"/>
    <n v="3"/>
    <n v="3"/>
    <n v="10"/>
    <n v="13"/>
    <x v="4"/>
    <x v="8"/>
    <s v="rs"/>
    <s v="na"/>
    <s v="CAR"/>
    <n v="0"/>
    <x v="0"/>
    <n v="0"/>
    <n v="3"/>
    <m/>
    <m/>
    <s v="CAR"/>
    <n v="9"/>
    <n v="0"/>
    <m/>
    <s v=""/>
  </r>
  <r>
    <n v="2436"/>
    <n v="1196"/>
    <s v="2016_09_CAR@LAR"/>
    <n v="3"/>
    <n v="3"/>
    <n v="10"/>
    <n v="13"/>
    <x v="4"/>
    <x v="8"/>
    <s v="rs"/>
    <s v="na"/>
    <s v="CAR"/>
    <n v="0"/>
    <x v="1"/>
    <n v="3"/>
    <n v="0"/>
    <m/>
    <m/>
    <s v="CAR"/>
    <n v="8"/>
    <n v="0"/>
    <s v="CAR"/>
    <n v="1"/>
  </r>
  <r>
    <n v="2437"/>
    <n v="1197"/>
    <s v="2016_09_NOR@SFO"/>
    <n v="3"/>
    <n v="4.5"/>
    <n v="23"/>
    <n v="41"/>
    <x v="4"/>
    <x v="8"/>
    <s v="rs"/>
    <s v="NOR"/>
    <s v="NOR"/>
    <n v="-1.5"/>
    <x v="0"/>
    <n v="3"/>
    <n v="0"/>
    <m/>
    <m/>
    <s v="SFO"/>
    <n v="10"/>
    <n v="0"/>
    <m/>
    <s v=""/>
  </r>
  <r>
    <n v="2438"/>
    <n v="1197"/>
    <s v="2016_09_NOR@SFO"/>
    <n v="3"/>
    <n v="4.5"/>
    <n v="23"/>
    <n v="41"/>
    <x v="4"/>
    <x v="8"/>
    <s v="rs"/>
    <s v="NOR"/>
    <s v="NOR"/>
    <n v="-1.5"/>
    <x v="1"/>
    <n v="-1"/>
    <n v="4"/>
    <m/>
    <m/>
    <s v="NOR"/>
    <n v="3"/>
    <n v="1"/>
    <s v="NOR"/>
    <n v="1"/>
  </r>
  <r>
    <n v="2439"/>
    <n v="1198"/>
    <s v="2016_09_TEN@SD"/>
    <n v="-5"/>
    <n v="-5"/>
    <n v="43"/>
    <n v="35"/>
    <x v="4"/>
    <x v="8"/>
    <s v="rs"/>
    <s v="SD"/>
    <s v="SD"/>
    <n v="0"/>
    <x v="0"/>
    <n v="-5"/>
    <n v="0"/>
    <m/>
    <m/>
    <s v="SD"/>
    <n v="8"/>
    <n v="1"/>
    <m/>
    <s v=""/>
  </r>
  <r>
    <n v="2440"/>
    <n v="1198"/>
    <s v="2016_09_TEN@SD"/>
    <n v="-5"/>
    <n v="-5"/>
    <n v="43"/>
    <n v="35"/>
    <x v="4"/>
    <x v="8"/>
    <s v="rs"/>
    <s v="SD"/>
    <s v="SD"/>
    <n v="0"/>
    <x v="1"/>
    <n v="-5"/>
    <n v="0"/>
    <m/>
    <m/>
    <s v="SD"/>
    <n v="7"/>
    <n v="1"/>
    <s v="SD"/>
    <n v="1"/>
  </r>
  <r>
    <n v="2441"/>
    <n v="1199"/>
    <s v="2016_09_IND@GBY"/>
    <n v="-7"/>
    <n v="-7.5"/>
    <n v="26"/>
    <n v="31"/>
    <x v="4"/>
    <x v="8"/>
    <s v="rs"/>
    <s v="IND"/>
    <s v="IND"/>
    <n v="0.5"/>
    <x v="0"/>
    <n v="-6"/>
    <n v="1"/>
    <m/>
    <m/>
    <s v="IND"/>
    <n v="1"/>
    <n v="1"/>
    <m/>
    <s v=""/>
  </r>
  <r>
    <n v="2442"/>
    <n v="1199"/>
    <s v="2016_09_IND@GBY"/>
    <n v="-7"/>
    <n v="-7.5"/>
    <n v="26"/>
    <n v="31"/>
    <x v="4"/>
    <x v="8"/>
    <s v="rs"/>
    <s v="IND"/>
    <s v="IND"/>
    <n v="0.5"/>
    <x v="1"/>
    <n v="-7"/>
    <n v="0"/>
    <m/>
    <m/>
    <s v="GBY"/>
    <n v="1"/>
    <n v="0"/>
    <s v="GBY"/>
    <n v="0"/>
  </r>
  <r>
    <n v="2443"/>
    <n v="1200"/>
    <s v="2016_09_DEN@OAK"/>
    <n v="1"/>
    <n v="-1"/>
    <n v="30"/>
    <n v="20"/>
    <x v="4"/>
    <x v="8"/>
    <s v="rs"/>
    <s v="OAK"/>
    <s v="OAK"/>
    <n v="2"/>
    <x v="0"/>
    <n v="-3"/>
    <n v="4"/>
    <m/>
    <m/>
    <s v="DEN"/>
    <n v="4"/>
    <n v="0"/>
    <m/>
    <s v=""/>
  </r>
  <r>
    <n v="2444"/>
    <n v="1200"/>
    <s v="2016_09_DEN@OAK"/>
    <n v="1"/>
    <n v="-1"/>
    <n v="30"/>
    <n v="20"/>
    <x v="4"/>
    <x v="8"/>
    <s v="rs"/>
    <s v="OAK"/>
    <s v="OAK"/>
    <n v="2"/>
    <x v="1"/>
    <n v="2.5"/>
    <n v="1.5"/>
    <m/>
    <m/>
    <s v="OAK"/>
    <n v="11"/>
    <n v="1"/>
    <s v="OAK"/>
    <n v="1"/>
  </r>
  <r>
    <n v="2445"/>
    <n v="1201"/>
    <s v="2016_09_BUF@SEA"/>
    <n v="-7"/>
    <n v="-7"/>
    <n v="31"/>
    <n v="25"/>
    <x v="4"/>
    <x v="8"/>
    <s v="rs"/>
    <s v="BUF"/>
    <s v="SEA"/>
    <n v="0"/>
    <x v="0"/>
    <n v="-4.5"/>
    <n v="2.5"/>
    <m/>
    <m/>
    <s v="BUF"/>
    <n v="7"/>
    <n v="1"/>
    <m/>
    <s v=""/>
  </r>
  <r>
    <n v="2446"/>
    <n v="1201"/>
    <s v="2016_09_BUF@SEA"/>
    <n v="-7"/>
    <n v="-7"/>
    <n v="31"/>
    <n v="25"/>
    <x v="4"/>
    <x v="8"/>
    <s v="rs"/>
    <s v="BUF"/>
    <s v="SEA"/>
    <n v="0"/>
    <x v="1"/>
    <n v="-8"/>
    <n v="1"/>
    <m/>
    <m/>
    <s v="SEA"/>
    <n v="4"/>
    <n v="0"/>
    <s v="SEA"/>
    <n v="1"/>
  </r>
  <r>
    <n v="2447"/>
    <n v="1202"/>
    <s v="2016_10_CLE@BAL"/>
    <n v="-10"/>
    <n v="-10"/>
    <n v="28"/>
    <n v="7"/>
    <x v="4"/>
    <x v="9"/>
    <s v="rs"/>
    <s v="BAL"/>
    <s v="BAL"/>
    <n v="0"/>
    <x v="0"/>
    <n v="-9"/>
    <n v="1"/>
    <m/>
    <m/>
    <s v="CLE"/>
    <n v="6"/>
    <n v="0"/>
    <m/>
    <s v=""/>
  </r>
  <r>
    <n v="2448"/>
    <n v="1202"/>
    <s v="2016_10_CLE@BAL"/>
    <n v="-10"/>
    <n v="-10"/>
    <n v="28"/>
    <n v="7"/>
    <x v="4"/>
    <x v="9"/>
    <s v="rs"/>
    <s v="BAL"/>
    <s v="BAL"/>
    <n v="0"/>
    <x v="1"/>
    <n v="-7.5"/>
    <n v="2.5"/>
    <m/>
    <m/>
    <s v="BAL"/>
    <n v="1"/>
    <n v="1"/>
    <s v="BAL"/>
    <n v="1"/>
  </r>
  <r>
    <n v="2449"/>
    <n v="1203"/>
    <s v="2016_10_KCY@CAR"/>
    <n v="-3"/>
    <n v="-3"/>
    <n v="17"/>
    <n v="20"/>
    <x v="4"/>
    <x v="9"/>
    <s v="rs"/>
    <s v="KCY"/>
    <s v="KCY"/>
    <n v="0"/>
    <x v="0"/>
    <n v="-3"/>
    <n v="0"/>
    <m/>
    <m/>
    <s v="CAR"/>
    <n v="14"/>
    <n v="0"/>
    <m/>
    <s v=""/>
  </r>
  <r>
    <n v="2450"/>
    <n v="1203"/>
    <s v="2016_10_KCY@CAR"/>
    <n v="-3"/>
    <n v="-3"/>
    <n v="17"/>
    <n v="20"/>
    <x v="4"/>
    <x v="9"/>
    <s v="rs"/>
    <s v="KCY"/>
    <s v="KCY"/>
    <n v="0"/>
    <x v="1"/>
    <n v="-3.5"/>
    <n v="0.5"/>
    <m/>
    <m/>
    <s v="CAR"/>
    <n v="4"/>
    <n v="0"/>
    <s v="CAR"/>
    <n v="0"/>
  </r>
  <r>
    <n v="2451"/>
    <n v="1204"/>
    <s v="2016_10_DEN@NOR"/>
    <n v="-1"/>
    <n v="-3"/>
    <n v="23"/>
    <n v="25"/>
    <x v="4"/>
    <x v="9"/>
    <s v="rs"/>
    <s v="DEN"/>
    <s v="DEN"/>
    <n v="2"/>
    <x v="0"/>
    <n v="-2.5"/>
    <n v="1.5"/>
    <m/>
    <m/>
    <s v="NOR"/>
    <n v="1"/>
    <n v="0"/>
    <m/>
    <s v=""/>
  </r>
  <r>
    <n v="2452"/>
    <n v="1204"/>
    <s v="2016_10_DEN@NOR"/>
    <n v="-1"/>
    <n v="-3"/>
    <n v="23"/>
    <n v="25"/>
    <x v="4"/>
    <x v="9"/>
    <s v="rs"/>
    <s v="DEN"/>
    <s v="DEN"/>
    <n v="2"/>
    <x v="1"/>
    <n v="-1.5"/>
    <n v="0.5"/>
    <m/>
    <m/>
    <s v="NOR"/>
    <n v="2"/>
    <n v="0"/>
    <s v="NOR"/>
    <n v="0"/>
  </r>
  <r>
    <n v="2453"/>
    <n v="1205"/>
    <s v="2016_10_LAR@NYJ"/>
    <n v="-2.5"/>
    <n v="-1.5"/>
    <n v="6"/>
    <n v="9"/>
    <x v="4"/>
    <x v="9"/>
    <s v="rs"/>
    <s v="LAR"/>
    <s v="LAR"/>
    <n v="-1"/>
    <x v="0"/>
    <n v="-3.5"/>
    <n v="1"/>
    <m/>
    <m/>
    <s v="NYJ"/>
    <n v="2"/>
    <n v="0"/>
    <m/>
    <s v=""/>
  </r>
  <r>
    <n v="2454"/>
    <n v="1205"/>
    <s v="2016_10_LAR@NYJ"/>
    <n v="-2.5"/>
    <n v="-1.5"/>
    <n v="6"/>
    <n v="9"/>
    <x v="4"/>
    <x v="9"/>
    <s v="rs"/>
    <s v="LAR"/>
    <s v="LAR"/>
    <n v="-1"/>
    <x v="1"/>
    <n v="-3"/>
    <n v="0.5"/>
    <m/>
    <m/>
    <s v="LAR"/>
    <n v="12"/>
    <n v="1"/>
    <s v="LAR"/>
    <n v="1"/>
  </r>
  <r>
    <n v="2455"/>
    <n v="1206"/>
    <s v="2016_10_GBY@TEN"/>
    <n v="2"/>
    <n v="3"/>
    <n v="47"/>
    <n v="25"/>
    <x v="4"/>
    <x v="9"/>
    <s v="rs"/>
    <s v="TEN"/>
    <s v="TEN"/>
    <n v="-1"/>
    <x v="0"/>
    <n v="1"/>
    <n v="1"/>
    <m/>
    <m/>
    <s v="TEN"/>
    <n v="7"/>
    <n v="1"/>
    <m/>
    <s v=""/>
  </r>
  <r>
    <n v="2456"/>
    <n v="1206"/>
    <s v="2016_10_GBY@TEN"/>
    <n v="2"/>
    <n v="3"/>
    <n v="47"/>
    <n v="25"/>
    <x v="4"/>
    <x v="9"/>
    <s v="rs"/>
    <s v="TEN"/>
    <s v="TEN"/>
    <n v="-1"/>
    <x v="1"/>
    <n v="2.5"/>
    <n v="0.5"/>
    <m/>
    <m/>
    <s v="GBY"/>
    <n v="13"/>
    <n v="0"/>
    <s v="GBY"/>
    <n v="0"/>
  </r>
  <r>
    <n v="2457"/>
    <n v="1207"/>
    <s v="2016_10_ATL@PHI"/>
    <n v="-1.5"/>
    <n v="1.5"/>
    <n v="24"/>
    <n v="15"/>
    <x v="4"/>
    <x v="9"/>
    <s v="rs"/>
    <s v="PHI"/>
    <s v="PHI"/>
    <n v="-3"/>
    <x v="0"/>
    <n v="1"/>
    <n v="2.5"/>
    <m/>
    <m/>
    <s v="ATL"/>
    <n v="12"/>
    <n v="0"/>
    <m/>
    <s v=""/>
  </r>
  <r>
    <n v="2458"/>
    <n v="1207"/>
    <s v="2016_10_ATL@PHI"/>
    <n v="-1.5"/>
    <n v="1.5"/>
    <n v="24"/>
    <n v="15"/>
    <x v="4"/>
    <x v="9"/>
    <s v="rs"/>
    <s v="PHI"/>
    <s v="PHI"/>
    <n v="-3"/>
    <x v="1"/>
    <n v="-2.5"/>
    <n v="1"/>
    <m/>
    <m/>
    <s v="PHI"/>
    <n v="11"/>
    <n v="1"/>
    <s v="PHI"/>
    <n v="1"/>
  </r>
  <r>
    <n v="2459"/>
    <n v="1208"/>
    <s v="2016_10_MIN@WAS"/>
    <n v="-2.5"/>
    <n v="-2.5"/>
    <n v="26"/>
    <n v="20"/>
    <x v="4"/>
    <x v="9"/>
    <s v="rs"/>
    <s v="WAS"/>
    <s v="WAS"/>
    <n v="0"/>
    <x v="0"/>
    <n v="-3"/>
    <n v="0.5"/>
    <m/>
    <m/>
    <s v="WAS"/>
    <n v="5"/>
    <n v="1"/>
    <m/>
    <s v=""/>
  </r>
  <r>
    <n v="2460"/>
    <n v="1208"/>
    <s v="2016_10_MIN@WAS"/>
    <n v="-2.5"/>
    <n v="-2.5"/>
    <n v="26"/>
    <n v="20"/>
    <x v="4"/>
    <x v="9"/>
    <s v="rs"/>
    <s v="WAS"/>
    <s v="WAS"/>
    <n v="0"/>
    <x v="1"/>
    <n v="-2.5"/>
    <n v="0"/>
    <m/>
    <m/>
    <s v="MIN"/>
    <n v="10"/>
    <n v="0"/>
    <s v="MIN"/>
    <n v="0"/>
  </r>
  <r>
    <n v="2461"/>
    <n v="1209"/>
    <s v="2016_10_HOU@JAX"/>
    <n v="1"/>
    <n v="-2"/>
    <n v="21"/>
    <n v="24"/>
    <x v="4"/>
    <x v="9"/>
    <s v="rs"/>
    <s v="HOU"/>
    <s v="HOU"/>
    <n v="3"/>
    <x v="0"/>
    <n v="2"/>
    <n v="1"/>
    <m/>
    <m/>
    <s v="HOU"/>
    <n v="4"/>
    <n v="1"/>
    <m/>
    <s v=""/>
  </r>
  <r>
    <n v="2462"/>
    <n v="1209"/>
    <s v="2016_10_HOU@JAX"/>
    <n v="1"/>
    <n v="-2"/>
    <n v="21"/>
    <n v="24"/>
    <x v="4"/>
    <x v="9"/>
    <s v="rs"/>
    <s v="HOU"/>
    <s v="HOU"/>
    <n v="3"/>
    <x v="1"/>
    <n v="3"/>
    <n v="2"/>
    <m/>
    <m/>
    <s v="HOU"/>
    <n v="14"/>
    <n v="1"/>
    <s v="HOU"/>
    <n v="1"/>
  </r>
  <r>
    <n v="2463"/>
    <n v="1210"/>
    <s v="2016_10_CHI@TBY"/>
    <n v="-1.5"/>
    <n v="2.5"/>
    <n v="36"/>
    <n v="10"/>
    <x v="4"/>
    <x v="9"/>
    <s v="rs"/>
    <s v="TBY"/>
    <s v="TBY"/>
    <n v="-4"/>
    <x v="0"/>
    <n v="-4"/>
    <n v="2.5"/>
    <m/>
    <m/>
    <s v="CHI"/>
    <n v="8"/>
    <n v="0"/>
    <m/>
    <s v=""/>
  </r>
  <r>
    <n v="2464"/>
    <n v="1210"/>
    <s v="2016_10_CHI@TBY"/>
    <n v="-1.5"/>
    <n v="2.5"/>
    <n v="36"/>
    <n v="10"/>
    <x v="4"/>
    <x v="9"/>
    <s v="rs"/>
    <s v="TBY"/>
    <s v="TBY"/>
    <n v="-4"/>
    <x v="1"/>
    <n v="-3"/>
    <n v="1.5"/>
    <m/>
    <m/>
    <s v="CHI"/>
    <n v="3"/>
    <n v="0"/>
    <s v="CHI"/>
    <n v="0"/>
  </r>
  <r>
    <n v="2465"/>
    <n v="1211"/>
    <s v="2016_10_MIA@SD"/>
    <n v="-3.5"/>
    <n v="-4"/>
    <n v="24"/>
    <n v="31"/>
    <x v="4"/>
    <x v="9"/>
    <s v="rs"/>
    <s v="MIA"/>
    <s v="MIA"/>
    <n v="0.5"/>
    <x v="0"/>
    <n v="-6.5"/>
    <n v="3"/>
    <m/>
    <m/>
    <s v="SD"/>
    <n v="3"/>
    <n v="0"/>
    <m/>
    <s v=""/>
  </r>
  <r>
    <n v="2466"/>
    <n v="1211"/>
    <s v="2016_10_MIA@SD"/>
    <n v="-3.5"/>
    <n v="-4"/>
    <n v="24"/>
    <n v="31"/>
    <x v="4"/>
    <x v="9"/>
    <s v="rs"/>
    <s v="MIA"/>
    <s v="MIA"/>
    <n v="0.5"/>
    <x v="1"/>
    <n v="-5"/>
    <n v="1.5"/>
    <m/>
    <m/>
    <s v="SD"/>
    <n v="9"/>
    <n v="0"/>
    <s v="SD"/>
    <n v="0"/>
  </r>
  <r>
    <n v="2467"/>
    <n v="1212"/>
    <s v="2016_10_SFO@ARI"/>
    <n v="-13"/>
    <n v="-14"/>
    <n v="23"/>
    <n v="20"/>
    <x v="4"/>
    <x v="9"/>
    <s v="rs"/>
    <s v="SFO"/>
    <s v="ARI"/>
    <n v="1"/>
    <x v="0"/>
    <n v="-10.5"/>
    <n v="2.5"/>
    <m/>
    <m/>
    <s v="SFO"/>
    <n v="9"/>
    <n v="1"/>
    <m/>
    <s v=""/>
  </r>
  <r>
    <n v="2468"/>
    <n v="1212"/>
    <s v="2016_10_SFO@ARI"/>
    <n v="-13"/>
    <n v="-14"/>
    <n v="23"/>
    <n v="20"/>
    <x v="4"/>
    <x v="9"/>
    <s v="rs"/>
    <s v="SFO"/>
    <s v="ARI"/>
    <n v="1"/>
    <x v="1"/>
    <n v="-9"/>
    <n v="4"/>
    <m/>
    <m/>
    <s v="ARI"/>
    <n v="7"/>
    <n v="0"/>
    <s v="ARI"/>
    <n v="1"/>
  </r>
  <r>
    <n v="2469"/>
    <n v="1213"/>
    <s v="2016_10_DAL@PIT"/>
    <n v="-2.5"/>
    <n v="-2.5"/>
    <n v="30"/>
    <n v="35"/>
    <x v="4"/>
    <x v="9"/>
    <s v="rs"/>
    <s v="DAL"/>
    <s v="DAL"/>
    <n v="0"/>
    <x v="0"/>
    <n v="1"/>
    <n v="3.5"/>
    <m/>
    <m/>
    <s v="DAL"/>
    <n v="10"/>
    <n v="1"/>
    <m/>
    <s v=""/>
  </r>
  <r>
    <n v="2470"/>
    <n v="1213"/>
    <s v="2016_10_DAL@PIT"/>
    <n v="-2.5"/>
    <n v="-2.5"/>
    <n v="30"/>
    <n v="35"/>
    <x v="4"/>
    <x v="9"/>
    <s v="rs"/>
    <s v="DAL"/>
    <s v="DAL"/>
    <n v="0"/>
    <x v="1"/>
    <n v="-2.5"/>
    <n v="0"/>
    <m/>
    <m/>
    <s v="PIT"/>
    <n v="8"/>
    <n v="0"/>
    <s v="PIT"/>
    <n v="0"/>
  </r>
  <r>
    <n v="2471"/>
    <n v="1214"/>
    <s v="2016_10_SEA@NWE"/>
    <n v="-7"/>
    <n v="-7.5"/>
    <n v="24"/>
    <n v="31"/>
    <x v="4"/>
    <x v="9"/>
    <s v="rs"/>
    <s v="SEA"/>
    <s v="SEA"/>
    <n v="0.5"/>
    <x v="0"/>
    <n v="-5"/>
    <n v="2"/>
    <m/>
    <m/>
    <s v="SEA"/>
    <n v="11"/>
    <n v="1"/>
    <m/>
    <s v=""/>
  </r>
  <r>
    <n v="2472"/>
    <n v="1214"/>
    <s v="2016_10_SEA@NWE"/>
    <n v="-7"/>
    <n v="-7.5"/>
    <n v="24"/>
    <n v="31"/>
    <x v="4"/>
    <x v="9"/>
    <s v="rs"/>
    <s v="SEA"/>
    <s v="SEA"/>
    <n v="0.5"/>
    <x v="1"/>
    <n v="-4.5"/>
    <n v="2.5"/>
    <m/>
    <m/>
    <s v="NWE"/>
    <n v="5"/>
    <n v="0"/>
    <s v="NWE"/>
    <n v="0"/>
  </r>
  <r>
    <n v="2473"/>
    <n v="1215"/>
    <s v="2016_10_CIN@NYG"/>
    <n v="-2.5"/>
    <n v="1"/>
    <n v="21"/>
    <n v="20"/>
    <x v="4"/>
    <x v="9"/>
    <s v="rs"/>
    <s v="NYG"/>
    <s v="NYG"/>
    <n v="-3.5"/>
    <x v="0"/>
    <n v="-3"/>
    <n v="0.5"/>
    <m/>
    <m/>
    <s v="CIN"/>
    <n v="13"/>
    <n v="0"/>
    <m/>
    <s v=""/>
  </r>
  <r>
    <n v="2474"/>
    <n v="1215"/>
    <s v="2016_10_CIN@NYG"/>
    <n v="-2.5"/>
    <n v="1"/>
    <n v="21"/>
    <n v="20"/>
    <x v="4"/>
    <x v="9"/>
    <s v="rs"/>
    <s v="NYG"/>
    <s v="NYG"/>
    <n v="-3.5"/>
    <x v="1"/>
    <n v="-4.5"/>
    <n v="2"/>
    <m/>
    <m/>
    <s v="NYG"/>
    <n v="6"/>
    <n v="1"/>
    <s v="NYG"/>
    <n v="1"/>
  </r>
  <r>
    <n v="2475"/>
    <n v="1216"/>
    <s v="2016_11_NOR@CAR"/>
    <n v="-4"/>
    <n v="-3.5"/>
    <n v="23"/>
    <n v="20"/>
    <x v="4"/>
    <x v="10"/>
    <s v="rs"/>
    <s v="NOR"/>
    <s v="CAR"/>
    <n v="-0.5"/>
    <x v="0"/>
    <n v="-3"/>
    <n v="1"/>
    <m/>
    <m/>
    <s v="NOR"/>
    <n v="10"/>
    <n v="1"/>
    <m/>
    <s v=""/>
  </r>
  <r>
    <n v="2476"/>
    <n v="1216"/>
    <s v="2016_11_NOR@CAR"/>
    <n v="-4"/>
    <n v="-3.5"/>
    <n v="23"/>
    <n v="20"/>
    <x v="4"/>
    <x v="10"/>
    <s v="rs"/>
    <s v="NOR"/>
    <s v="CAR"/>
    <n v="-0.5"/>
    <x v="1"/>
    <n v="-3.5"/>
    <n v="0.5"/>
    <m/>
    <m/>
    <s v="CAR"/>
    <n v="14"/>
    <n v="0"/>
    <s v="CAR"/>
    <n v="1"/>
  </r>
  <r>
    <n v="2477"/>
    <n v="1217"/>
    <s v="2016_11_ARI@MIN"/>
    <n v="0"/>
    <n v="-2"/>
    <n v="30"/>
    <n v="24"/>
    <x v="4"/>
    <x v="10"/>
    <s v="rs"/>
    <s v="MIN"/>
    <s v="MIN"/>
    <n v="2"/>
    <x v="0"/>
    <n v="-1"/>
    <n v="1"/>
    <m/>
    <m/>
    <s v="MIN"/>
    <n v="13"/>
    <n v="1"/>
    <m/>
    <s v=""/>
  </r>
  <r>
    <n v="2478"/>
    <n v="1217"/>
    <s v="2016_11_ARI@MIN"/>
    <n v="0"/>
    <n v="-2"/>
    <n v="30"/>
    <n v="24"/>
    <x v="4"/>
    <x v="10"/>
    <s v="rs"/>
    <s v="MIN"/>
    <s v="MIN"/>
    <n v="2"/>
    <x v="1"/>
    <n v="-3"/>
    <n v="3"/>
    <m/>
    <m/>
    <s v="ARI"/>
    <n v="8"/>
    <n v="0"/>
    <s v="ARI"/>
    <n v="0"/>
  </r>
  <r>
    <n v="2479"/>
    <n v="1218"/>
    <s v="2016_11_BUF@CIN"/>
    <n v="-4.5"/>
    <n v="-2.5"/>
    <n v="12"/>
    <n v="16"/>
    <x v="4"/>
    <x v="10"/>
    <s v="rs"/>
    <s v="BUF"/>
    <s v="BUF"/>
    <n v="-2"/>
    <x v="0"/>
    <n v="-4"/>
    <n v="0.5"/>
    <m/>
    <m/>
    <s v="BUF"/>
    <n v="8"/>
    <n v="1"/>
    <m/>
    <s v=""/>
  </r>
  <r>
    <n v="2480"/>
    <n v="1218"/>
    <s v="2016_11_BUF@CIN"/>
    <n v="-4.5"/>
    <n v="-2.5"/>
    <n v="12"/>
    <n v="16"/>
    <x v="4"/>
    <x v="10"/>
    <s v="rs"/>
    <s v="BUF"/>
    <s v="BUF"/>
    <n v="-2"/>
    <x v="1"/>
    <n v="-4.5"/>
    <n v="0"/>
    <m/>
    <m/>
    <s v="BUF"/>
    <n v="2"/>
    <n v="1"/>
    <s v="BUF"/>
    <n v="1"/>
  </r>
  <r>
    <n v="2481"/>
    <n v="1219"/>
    <s v="2016_11_CHI@NYG"/>
    <n v="-6"/>
    <n v="-6.5"/>
    <n v="22"/>
    <n v="16"/>
    <x v="4"/>
    <x v="10"/>
    <s v="rs"/>
    <s v="CHI"/>
    <s v="NYG"/>
    <n v="0.5"/>
    <x v="0"/>
    <n v="-7.5"/>
    <n v="1.5"/>
    <m/>
    <m/>
    <s v="CHI"/>
    <n v="14"/>
    <n v="1"/>
    <m/>
    <s v=""/>
  </r>
  <r>
    <n v="2482"/>
    <n v="1219"/>
    <s v="2016_11_CHI@NYG"/>
    <n v="-6"/>
    <n v="-6.5"/>
    <n v="22"/>
    <n v="16"/>
    <x v="4"/>
    <x v="10"/>
    <s v="rs"/>
    <s v="CHI"/>
    <s v="NYG"/>
    <n v="0.5"/>
    <x v="1"/>
    <n v="-7.5"/>
    <n v="1.5"/>
    <m/>
    <m/>
    <s v="CHI"/>
    <n v="10"/>
    <n v="1"/>
    <s v="NYG"/>
    <n v="1"/>
  </r>
  <r>
    <n v="2483"/>
    <n v="1220"/>
    <s v="2016_11_PIT@CLE"/>
    <n v="9.5"/>
    <n v="8.5"/>
    <n v="9"/>
    <n v="24"/>
    <x v="4"/>
    <x v="10"/>
    <s v="rs"/>
    <s v="PIT"/>
    <s v="PIT"/>
    <n v="1"/>
    <x v="0"/>
    <n v="10"/>
    <n v="0.5"/>
    <m/>
    <m/>
    <s v="PIT"/>
    <n v="12"/>
    <n v="1"/>
    <m/>
    <s v=""/>
  </r>
  <r>
    <n v="2484"/>
    <n v="1220"/>
    <s v="2016_11_PIT@CLE"/>
    <n v="9.5"/>
    <n v="8.5"/>
    <n v="9"/>
    <n v="24"/>
    <x v="4"/>
    <x v="10"/>
    <s v="rs"/>
    <s v="PIT"/>
    <s v="PIT"/>
    <n v="1"/>
    <x v="1"/>
    <n v="7"/>
    <n v="2.5"/>
    <m/>
    <m/>
    <s v="PIT"/>
    <n v="4"/>
    <n v="1"/>
    <s v="PIT"/>
    <n v="1"/>
  </r>
  <r>
    <n v="2485"/>
    <n v="1221"/>
    <s v="2016_11_TBY@KCY"/>
    <n v="-7.5"/>
    <n v="-7"/>
    <n v="17"/>
    <n v="19"/>
    <x v="4"/>
    <x v="10"/>
    <s v="rs"/>
    <s v="TBY"/>
    <s v="TBY"/>
    <n v="-0.5"/>
    <x v="0"/>
    <n v="-5.5"/>
    <n v="2"/>
    <m/>
    <m/>
    <s v="TBY"/>
    <n v="11"/>
    <n v="1"/>
    <m/>
    <s v=""/>
  </r>
  <r>
    <n v="2486"/>
    <n v="1221"/>
    <s v="2016_11_TBY@KCY"/>
    <n v="-7.5"/>
    <n v="-7"/>
    <n v="17"/>
    <n v="19"/>
    <x v="4"/>
    <x v="10"/>
    <s v="rs"/>
    <s v="TBY"/>
    <s v="TBY"/>
    <n v="-0.5"/>
    <x v="1"/>
    <n v="-7"/>
    <n v="0.5"/>
    <m/>
    <m/>
    <s v="KCY"/>
    <n v="1"/>
    <n v="0"/>
    <s v="KCY"/>
    <n v="0"/>
  </r>
  <r>
    <n v="2487"/>
    <n v="1222"/>
    <s v="2016_11_BAL@DAL"/>
    <n v="-7"/>
    <n v="-7.5"/>
    <n v="27"/>
    <n v="17"/>
    <x v="4"/>
    <x v="10"/>
    <s v="rs"/>
    <s v="DAL"/>
    <s v="DAL"/>
    <n v="0.5"/>
    <x v="0"/>
    <n v="-6"/>
    <n v="1"/>
    <m/>
    <m/>
    <s v="BAL"/>
    <n v="1"/>
    <n v="0"/>
    <m/>
    <s v=""/>
  </r>
  <r>
    <n v="2488"/>
    <n v="1222"/>
    <s v="2016_11_BAL@DAL"/>
    <n v="-7"/>
    <n v="-7.5"/>
    <n v="27"/>
    <n v="17"/>
    <x v="4"/>
    <x v="10"/>
    <s v="rs"/>
    <s v="DAL"/>
    <s v="DAL"/>
    <n v="0.5"/>
    <x v="1"/>
    <n v="-6.5"/>
    <n v="0.5"/>
    <m/>
    <m/>
    <s v="DAL"/>
    <n v="3"/>
    <n v="1"/>
    <s v="DAL"/>
    <n v="1"/>
  </r>
  <r>
    <n v="2489"/>
    <n v="1223"/>
    <s v="2016_11_JAX@DET"/>
    <n v="-6.5"/>
    <n v="-6"/>
    <n v="26"/>
    <n v="19"/>
    <x v="4"/>
    <x v="10"/>
    <s v="rs"/>
    <s v="DET"/>
    <s v="DET"/>
    <n v="-0.5"/>
    <x v="0"/>
    <n v="-5.5"/>
    <n v="1"/>
    <m/>
    <m/>
    <s v="JAX"/>
    <n v="2"/>
    <n v="0"/>
    <m/>
    <s v=""/>
  </r>
  <r>
    <n v="2490"/>
    <n v="1223"/>
    <s v="2016_11_JAX@DET"/>
    <n v="-6.5"/>
    <n v="-6"/>
    <n v="26"/>
    <n v="19"/>
    <x v="4"/>
    <x v="10"/>
    <s v="rs"/>
    <s v="DET"/>
    <s v="DET"/>
    <n v="-0.5"/>
    <x v="1"/>
    <n v="-5"/>
    <n v="1.5"/>
    <m/>
    <m/>
    <s v="DET"/>
    <n v="6"/>
    <n v="1"/>
    <s v="DET"/>
    <n v="1"/>
  </r>
  <r>
    <n v="2491"/>
    <n v="1224"/>
    <s v="2016_11_TEN@IND"/>
    <n v="-3"/>
    <n v="-2.5"/>
    <n v="24"/>
    <n v="17"/>
    <x v="4"/>
    <x v="10"/>
    <s v="rs"/>
    <s v="IND"/>
    <s v="IND"/>
    <n v="-0.5"/>
    <x v="0"/>
    <n v="-4"/>
    <n v="1"/>
    <m/>
    <m/>
    <s v="TEN"/>
    <n v="5"/>
    <n v="0"/>
    <m/>
    <s v=""/>
  </r>
  <r>
    <n v="2492"/>
    <n v="1224"/>
    <s v="2016_11_TEN@IND"/>
    <n v="-3"/>
    <n v="-2.5"/>
    <n v="24"/>
    <n v="17"/>
    <x v="4"/>
    <x v="10"/>
    <s v="rs"/>
    <s v="IND"/>
    <s v="IND"/>
    <n v="-0.5"/>
    <x v="1"/>
    <n v="-3"/>
    <n v="0"/>
    <m/>
    <m/>
    <s v="IND"/>
    <n v="7"/>
    <n v="1"/>
    <s v="IND"/>
    <n v="1"/>
  </r>
  <r>
    <n v="2493"/>
    <n v="1225"/>
    <s v="2016_11_MIA@LAR"/>
    <n v="-1"/>
    <n v="1"/>
    <n v="10"/>
    <n v="14"/>
    <x v="4"/>
    <x v="10"/>
    <s v="rs"/>
    <s v="MIA"/>
    <s v="MIA"/>
    <n v="-2"/>
    <x v="0"/>
    <n v="-1"/>
    <n v="0"/>
    <m/>
    <m/>
    <s v="MIA"/>
    <n v="4"/>
    <n v="1"/>
    <m/>
    <s v=""/>
  </r>
  <r>
    <n v="2494"/>
    <n v="1225"/>
    <s v="2016_11_MIA@LAR"/>
    <n v="-1"/>
    <n v="1"/>
    <n v="10"/>
    <n v="14"/>
    <x v="4"/>
    <x v="10"/>
    <s v="rs"/>
    <s v="MIA"/>
    <s v="MIA"/>
    <n v="-2"/>
    <x v="1"/>
    <n v="-2"/>
    <n v="1"/>
    <m/>
    <m/>
    <s v="STL"/>
    <n v="13"/>
    <n v="0"/>
    <s v="STL"/>
    <n v="0"/>
  </r>
  <r>
    <n v="2495"/>
    <n v="1226"/>
    <s v="2016_11_NWE@SFO"/>
    <n v="14"/>
    <n v="-12"/>
    <n v="17"/>
    <n v="30"/>
    <x v="4"/>
    <x v="10"/>
    <s v="rs"/>
    <s v="NWE"/>
    <s v="NWE"/>
    <n v="26"/>
    <x v="0"/>
    <n v="10"/>
    <n v="4"/>
    <m/>
    <m/>
    <s v="SFO"/>
    <n v="9"/>
    <n v="0"/>
    <m/>
    <s v=""/>
  </r>
  <r>
    <n v="2496"/>
    <n v="1226"/>
    <s v="2016_11_NWE@SFO"/>
    <n v="14"/>
    <n v="-12"/>
    <n v="17"/>
    <n v="30"/>
    <x v="4"/>
    <x v="10"/>
    <s v="rs"/>
    <s v="NWE"/>
    <s v="NWE"/>
    <n v="26"/>
    <x v="1"/>
    <n v="9"/>
    <n v="5"/>
    <m/>
    <m/>
    <s v="NWE"/>
    <n v="5"/>
    <n v="1"/>
    <s v="NWE"/>
    <n v="1"/>
  </r>
  <r>
    <n v="2497"/>
    <n v="1227"/>
    <s v="2016_11_PHI@SEA"/>
    <n v="-4.5"/>
    <n v="-6.5"/>
    <n v="26"/>
    <n v="15"/>
    <x v="4"/>
    <x v="10"/>
    <s v="rs"/>
    <s v="SEA"/>
    <s v="SEA"/>
    <n v="2"/>
    <x v="0"/>
    <n v="-6.5"/>
    <n v="2"/>
    <m/>
    <m/>
    <s v="SEA"/>
    <n v="7"/>
    <n v="1"/>
    <m/>
    <s v=""/>
  </r>
  <r>
    <n v="2498"/>
    <n v="1227"/>
    <s v="2016_11_PHI@SEA"/>
    <n v="-4.5"/>
    <n v="-6.5"/>
    <n v="26"/>
    <n v="15"/>
    <x v="4"/>
    <x v="10"/>
    <s v="rs"/>
    <s v="SEA"/>
    <s v="SEA"/>
    <n v="2"/>
    <x v="1"/>
    <n v="-7"/>
    <n v="2.5"/>
    <m/>
    <m/>
    <s v="PHI"/>
    <n v="12"/>
    <n v="0"/>
    <s v="PHI"/>
    <n v="0"/>
  </r>
  <r>
    <n v="2499"/>
    <n v="1228"/>
    <s v="2016_11_GBY@WAS"/>
    <n v="-2.5"/>
    <n v="-3"/>
    <n v="42"/>
    <n v="24"/>
    <x v="4"/>
    <x v="10"/>
    <s v="rs"/>
    <s v="WAS"/>
    <s v="WAS"/>
    <n v="0.5"/>
    <x v="0"/>
    <n v="-3"/>
    <n v="0.5"/>
    <m/>
    <m/>
    <s v="WAS"/>
    <n v="6"/>
    <n v="1"/>
    <m/>
    <s v=""/>
  </r>
  <r>
    <n v="2500"/>
    <n v="1228"/>
    <s v="2016_11_GBY@WAS"/>
    <n v="-2.5"/>
    <n v="-3"/>
    <n v="42"/>
    <n v="24"/>
    <x v="4"/>
    <x v="10"/>
    <s v="rs"/>
    <s v="WAS"/>
    <s v="WAS"/>
    <n v="0.5"/>
    <x v="1"/>
    <n v="-5"/>
    <n v="2.5"/>
    <m/>
    <m/>
    <s v="WAS"/>
    <n v="9"/>
    <n v="1"/>
    <s v="WAS"/>
    <n v="1"/>
  </r>
  <r>
    <n v="2501"/>
    <n v="1229"/>
    <s v="2016_11_HOU@OAK"/>
    <n v="-5.5"/>
    <n v="-6"/>
    <n v="27"/>
    <n v="20"/>
    <x v="4"/>
    <x v="10"/>
    <s v="rs"/>
    <s v="OAK"/>
    <s v="OAK"/>
    <n v="0.5"/>
    <x v="0"/>
    <n v="-4"/>
    <n v="1.5"/>
    <m/>
    <m/>
    <s v="OAK"/>
    <n v="3"/>
    <n v="1"/>
    <m/>
    <s v=""/>
  </r>
  <r>
    <n v="2502"/>
    <n v="1229"/>
    <s v="2016_11_HOU@OAK"/>
    <n v="-5.5"/>
    <n v="-6"/>
    <n v="27"/>
    <n v="20"/>
    <x v="4"/>
    <x v="10"/>
    <s v="rs"/>
    <s v="OAK"/>
    <s v="OAK"/>
    <n v="0.5"/>
    <x v="1"/>
    <n v="-7.5"/>
    <n v="2"/>
    <m/>
    <m/>
    <s v="HOU"/>
    <n v="11"/>
    <n v="0"/>
    <s v="OAK"/>
    <n v="1"/>
  </r>
  <r>
    <n v="2503"/>
    <n v="1230"/>
    <s v="2016_12_MIN@DET"/>
    <n v="-2.5"/>
    <n v="-1"/>
    <n v="16"/>
    <n v="13"/>
    <x v="4"/>
    <x v="11"/>
    <s v="rs"/>
    <s v="DET"/>
    <s v="DET"/>
    <n v="-1.5"/>
    <x v="0"/>
    <n v="-1.5"/>
    <n v="1"/>
    <m/>
    <m/>
    <s v="DET"/>
    <n v="12"/>
    <n v="1"/>
    <m/>
    <s v=""/>
  </r>
  <r>
    <n v="2504"/>
    <n v="1230"/>
    <s v="2016_12_MIN@DET"/>
    <n v="-2.5"/>
    <n v="-1"/>
    <n v="16"/>
    <n v="13"/>
    <x v="4"/>
    <x v="11"/>
    <s v="rs"/>
    <s v="DET"/>
    <s v="DET"/>
    <n v="-1.5"/>
    <x v="1"/>
    <n v="-2.5"/>
    <n v="0"/>
    <m/>
    <m/>
    <s v="MIN"/>
    <n v="2"/>
    <n v="0"/>
    <s v="MIN"/>
    <n v="0"/>
  </r>
  <r>
    <n v="2505"/>
    <n v="1231"/>
    <s v="2016_12_WAS@DAL"/>
    <n v="-7"/>
    <n v="-7"/>
    <n v="31"/>
    <n v="26"/>
    <x v="4"/>
    <x v="11"/>
    <s v="rs"/>
    <s v="WAS"/>
    <s v="DAL"/>
    <n v="0"/>
    <x v="0"/>
    <n v="-6.5"/>
    <n v="0.5"/>
    <m/>
    <m/>
    <s v="WAS"/>
    <n v="3"/>
    <n v="1"/>
    <m/>
    <s v=""/>
  </r>
  <r>
    <n v="2506"/>
    <n v="1231"/>
    <s v="2016_12_WAS@DAL"/>
    <n v="-7"/>
    <n v="-7"/>
    <n v="31"/>
    <n v="26"/>
    <x v="4"/>
    <x v="11"/>
    <s v="rs"/>
    <s v="WAS"/>
    <s v="DAL"/>
    <n v="0"/>
    <x v="1"/>
    <n v="-7"/>
    <n v="0"/>
    <m/>
    <m/>
    <s v="WAS"/>
    <n v="8"/>
    <n v="1"/>
    <s v="DAL"/>
    <n v="1"/>
  </r>
  <r>
    <n v="2507"/>
    <n v="1232"/>
    <s v="2016_12_PIT@IND"/>
    <n v="3"/>
    <n v="9"/>
    <n v="7"/>
    <n v="28"/>
    <x v="4"/>
    <x v="11"/>
    <s v="rs"/>
    <s v="PIT"/>
    <s v="PIT"/>
    <n v="-6"/>
    <x v="0"/>
    <n v="1.5"/>
    <n v="1.5"/>
    <m/>
    <m/>
    <s v="IND"/>
    <n v="10"/>
    <n v="0"/>
    <m/>
    <s v=""/>
  </r>
  <r>
    <n v="2508"/>
    <n v="1232"/>
    <s v="2016_12_PIT@IND"/>
    <n v="3"/>
    <n v="9"/>
    <n v="7"/>
    <n v="28"/>
    <x v="4"/>
    <x v="11"/>
    <s v="rs"/>
    <s v="PIT"/>
    <s v="PIT"/>
    <n v="-6"/>
    <x v="1"/>
    <n v="0"/>
    <n v="3"/>
    <m/>
    <m/>
    <s v="PIT"/>
    <n v="9"/>
    <n v="1"/>
    <s v="PIT"/>
    <n v="1"/>
  </r>
  <r>
    <n v="2509"/>
    <n v="1233"/>
    <s v="2016_12_LAR@NOR"/>
    <n v="-6.5"/>
    <n v="-7.5"/>
    <n v="49"/>
    <n v="21"/>
    <x v="4"/>
    <x v="11"/>
    <s v="rs"/>
    <s v="NOR"/>
    <s v="NOR"/>
    <n v="1"/>
    <x v="0"/>
    <n v="-7"/>
    <n v="0.5"/>
    <m/>
    <m/>
    <s v="NOR"/>
    <n v="2"/>
    <n v="1"/>
    <m/>
    <s v=""/>
  </r>
  <r>
    <n v="2510"/>
    <n v="1233"/>
    <s v="2016_12_LAR@NOR"/>
    <n v="-6.5"/>
    <n v="-7.5"/>
    <n v="49"/>
    <n v="21"/>
    <x v="4"/>
    <x v="11"/>
    <s v="rs"/>
    <s v="NOR"/>
    <s v="NOR"/>
    <n v="1"/>
    <x v="1"/>
    <n v="-5.5"/>
    <n v="1"/>
    <m/>
    <m/>
    <s v="LAR"/>
    <n v="13"/>
    <n v="0"/>
    <s v="NOR"/>
    <n v="1"/>
  </r>
  <r>
    <n v="2511"/>
    <n v="1234"/>
    <s v="2016_12_TEN@CHI"/>
    <n v="1.5"/>
    <n v="5.5"/>
    <n v="21"/>
    <n v="27"/>
    <x v="4"/>
    <x v="11"/>
    <s v="rs"/>
    <s v="TEN"/>
    <s v="TEN"/>
    <n v="-4"/>
    <x v="0"/>
    <n v="3"/>
    <n v="1.5"/>
    <m/>
    <m/>
    <s v="TEN"/>
    <n v="14"/>
    <n v="1"/>
    <m/>
    <s v=""/>
  </r>
  <r>
    <n v="2512"/>
    <n v="1234"/>
    <s v="2016_12_TEN@CHI"/>
    <n v="1.5"/>
    <n v="5.5"/>
    <n v="21"/>
    <n v="27"/>
    <x v="4"/>
    <x v="11"/>
    <s v="rs"/>
    <s v="TEN"/>
    <s v="TEN"/>
    <n v="-4"/>
    <x v="1"/>
    <n v="-1"/>
    <n v="2.5"/>
    <m/>
    <m/>
    <s v="TEN"/>
    <n v="4"/>
    <n v="1"/>
    <s v="TEN"/>
    <n v="1"/>
  </r>
  <r>
    <n v="2513"/>
    <n v="1235"/>
    <s v="2016_12_ARI@ATL"/>
    <n v="-4"/>
    <n v="-5"/>
    <n v="38"/>
    <n v="19"/>
    <x v="4"/>
    <x v="11"/>
    <s v="rs"/>
    <s v="ATL"/>
    <s v="ATL"/>
    <n v="1"/>
    <x v="0"/>
    <n v="-4"/>
    <n v="0"/>
    <m/>
    <m/>
    <s v="ATL"/>
    <n v="15"/>
    <n v="1"/>
    <m/>
    <s v=""/>
  </r>
  <r>
    <n v="2514"/>
    <n v="1235"/>
    <s v="2016_12_ARI@ATL"/>
    <n v="-4"/>
    <n v="-5"/>
    <n v="38"/>
    <n v="19"/>
    <x v="4"/>
    <x v="11"/>
    <s v="rs"/>
    <s v="ATL"/>
    <s v="ATL"/>
    <n v="1"/>
    <x v="1"/>
    <n v="-7"/>
    <n v="3"/>
    <m/>
    <m/>
    <s v="ARI"/>
    <n v="15"/>
    <n v="0"/>
    <s v="ATL"/>
    <n v="1"/>
  </r>
  <r>
    <n v="2515"/>
    <n v="1236"/>
    <s v="2016_12_NYG@CLE"/>
    <n v="6.5"/>
    <n v="7"/>
    <n v="13"/>
    <n v="27"/>
    <x v="4"/>
    <x v="11"/>
    <s v="rs"/>
    <s v="NYG"/>
    <s v="NYG"/>
    <n v="-0.5"/>
    <x v="0"/>
    <n v="9"/>
    <n v="2.5"/>
    <m/>
    <m/>
    <s v="CLE"/>
    <n v="11"/>
    <n v="0"/>
    <m/>
    <s v=""/>
  </r>
  <r>
    <n v="2516"/>
    <n v="1236"/>
    <s v="2016_12_NYG@CLE"/>
    <n v="6.5"/>
    <n v="7"/>
    <n v="13"/>
    <n v="27"/>
    <x v="4"/>
    <x v="11"/>
    <s v="rs"/>
    <s v="NYG"/>
    <s v="NYG"/>
    <n v="-0.5"/>
    <x v="1"/>
    <n v="8"/>
    <n v="1.5"/>
    <m/>
    <m/>
    <s v="NYG"/>
    <n v="12"/>
    <n v="1"/>
    <s v="NYG"/>
    <n v="1"/>
  </r>
  <r>
    <n v="2517"/>
    <n v="1237"/>
    <s v="2016_12_SD@HOU"/>
    <n v="0"/>
    <n v="2.5"/>
    <n v="13"/>
    <n v="21"/>
    <x v="4"/>
    <x v="11"/>
    <s v="rs"/>
    <s v="SD"/>
    <s v="SD"/>
    <n v="-2.5"/>
    <x v="0"/>
    <n v="-3"/>
    <n v="3"/>
    <m/>
    <m/>
    <s v="SD"/>
    <n v="7"/>
    <n v="1"/>
    <m/>
    <s v=""/>
  </r>
  <r>
    <n v="2518"/>
    <n v="1237"/>
    <s v="2016_12_SD@HOU"/>
    <n v="0"/>
    <n v="2.5"/>
    <n v="13"/>
    <n v="21"/>
    <x v="4"/>
    <x v="11"/>
    <s v="rs"/>
    <s v="SD"/>
    <s v="SD"/>
    <n v="-2.5"/>
    <x v="1"/>
    <n v="-2.5"/>
    <n v="2.5"/>
    <m/>
    <m/>
    <s v="SD"/>
    <n v="5"/>
    <n v="1"/>
    <s v="SD"/>
    <n v="1"/>
  </r>
  <r>
    <n v="2519"/>
    <n v="1238"/>
    <s v="2016_12_JAX@BUF"/>
    <n v="-7"/>
    <n v="-7.5"/>
    <n v="28"/>
    <n v="21"/>
    <x v="4"/>
    <x v="11"/>
    <s v="rs"/>
    <s v="JAX"/>
    <s v="BUF"/>
    <n v="0.5"/>
    <x v="0"/>
    <n v="-6"/>
    <n v="1"/>
    <m/>
    <m/>
    <s v="BUF"/>
    <n v="6"/>
    <n v="0"/>
    <m/>
    <s v=""/>
  </r>
  <r>
    <n v="2520"/>
    <n v="1238"/>
    <s v="2016_12_JAX@BUF"/>
    <n v="-7"/>
    <n v="-7.5"/>
    <n v="28"/>
    <n v="21"/>
    <x v="4"/>
    <x v="11"/>
    <s v="rs"/>
    <s v="JAX"/>
    <s v="BUF"/>
    <n v="0.5"/>
    <x v="1"/>
    <n v="-6.5"/>
    <n v="0.5"/>
    <m/>
    <m/>
    <s v="BUF"/>
    <n v="6"/>
    <n v="0"/>
    <s v="BUF"/>
    <n v="1"/>
  </r>
  <r>
    <n v="2521"/>
    <n v="1239"/>
    <s v="2016_12_CIN@BAL"/>
    <n v="-3.5"/>
    <n v="-4"/>
    <n v="19"/>
    <n v="14"/>
    <x v="4"/>
    <x v="11"/>
    <s v="rs"/>
    <s v="BAL"/>
    <s v="BAL"/>
    <n v="0.5"/>
    <x v="0"/>
    <n v="-5"/>
    <n v="1.5"/>
    <m/>
    <m/>
    <s v="CIN"/>
    <n v="16"/>
    <n v="0"/>
    <m/>
    <s v=""/>
  </r>
  <r>
    <n v="2522"/>
    <n v="1239"/>
    <s v="2016_12_CIN@BAL"/>
    <n v="-3.5"/>
    <n v="-4"/>
    <n v="19"/>
    <n v="14"/>
    <x v="4"/>
    <x v="11"/>
    <s v="rs"/>
    <s v="BAL"/>
    <s v="BAL"/>
    <n v="0.5"/>
    <x v="1"/>
    <n v="-7"/>
    <n v="3.5"/>
    <m/>
    <m/>
    <s v="BAL"/>
    <n v="3"/>
    <n v="1"/>
    <s v="BAL"/>
    <n v="1"/>
  </r>
  <r>
    <n v="2523"/>
    <n v="1240"/>
    <s v="2016_12_SFO@MIA"/>
    <n v="-8"/>
    <n v="-7"/>
    <n v="31"/>
    <n v="24"/>
    <x v="4"/>
    <x v="11"/>
    <s v="rs"/>
    <s v="na"/>
    <s v="MIA"/>
    <n v="-1"/>
    <x v="0"/>
    <n v="-7"/>
    <n v="1"/>
    <m/>
    <m/>
    <s v="SFO"/>
    <n v="5"/>
    <n v="0"/>
    <m/>
    <s v=""/>
  </r>
  <r>
    <n v="2524"/>
    <n v="1240"/>
    <s v="2016_12_SFO@MIA"/>
    <n v="-8"/>
    <n v="-7"/>
    <n v="31"/>
    <n v="24"/>
    <x v="4"/>
    <x v="11"/>
    <s v="rs"/>
    <s v="na"/>
    <s v="MIA"/>
    <n v="-1"/>
    <x v="1"/>
    <n v="-7"/>
    <n v="1"/>
    <m/>
    <m/>
    <s v="SFO"/>
    <n v="14"/>
    <n v="0"/>
    <s v="SFO"/>
    <n v="0"/>
  </r>
  <r>
    <n v="2525"/>
    <n v="1241"/>
    <s v="2016_12_SEA@TBY"/>
    <n v="5.5"/>
    <n v="6"/>
    <n v="14"/>
    <n v="5"/>
    <x v="4"/>
    <x v="11"/>
    <s v="rs"/>
    <s v="TBY"/>
    <s v="TBY"/>
    <n v="-0.5"/>
    <x v="0"/>
    <n v="3.5"/>
    <n v="2"/>
    <m/>
    <m/>
    <s v="SEA"/>
    <n v="9"/>
    <n v="0"/>
    <m/>
    <s v=""/>
  </r>
  <r>
    <n v="2526"/>
    <n v="1241"/>
    <s v="2016_12_SEA@TBY"/>
    <n v="5.5"/>
    <n v="6"/>
    <n v="14"/>
    <n v="5"/>
    <x v="4"/>
    <x v="11"/>
    <s v="rs"/>
    <s v="TBY"/>
    <s v="TBY"/>
    <n v="-0.5"/>
    <x v="1"/>
    <n v="4.5"/>
    <n v="1"/>
    <m/>
    <m/>
    <s v="TBY"/>
    <n v="16"/>
    <n v="1"/>
    <s v="TBY"/>
    <n v="1"/>
  </r>
  <r>
    <n v="2527"/>
    <n v="1242"/>
    <s v="2016_12_NWE@NYJ"/>
    <n v="9"/>
    <n v="7.5"/>
    <n v="17"/>
    <n v="22"/>
    <x v="4"/>
    <x v="11"/>
    <s v="rs"/>
    <s v="NYJ"/>
    <s v="NWE"/>
    <n v="1.5"/>
    <x v="0"/>
    <n v="9"/>
    <n v="0"/>
    <m/>
    <m/>
    <s v="NWE"/>
    <n v="4"/>
    <n v="0"/>
    <m/>
    <s v=""/>
  </r>
  <r>
    <n v="2528"/>
    <n v="1242"/>
    <s v="2016_12_NWE@NYJ"/>
    <n v="9"/>
    <n v="7.5"/>
    <n v="17"/>
    <n v="22"/>
    <x v="4"/>
    <x v="11"/>
    <s v="rs"/>
    <s v="NYJ"/>
    <s v="NWE"/>
    <n v="1.5"/>
    <x v="1"/>
    <n v="10"/>
    <n v="1"/>
    <m/>
    <m/>
    <s v="NWE"/>
    <n v="1"/>
    <n v="0"/>
    <s v="NWE"/>
    <n v="1"/>
  </r>
  <r>
    <n v="2529"/>
    <n v="1243"/>
    <s v="2016_12_CAR@OAK"/>
    <n v="-4"/>
    <n v="-3.5"/>
    <n v="35"/>
    <n v="32"/>
    <x v="4"/>
    <x v="11"/>
    <s v="rs"/>
    <s v="CAR"/>
    <s v="OAK"/>
    <n v="-0.5"/>
    <x v="0"/>
    <n v="-4"/>
    <n v="0"/>
    <m/>
    <m/>
    <s v="CAR"/>
    <n v="1"/>
    <n v="1"/>
    <m/>
    <s v=""/>
  </r>
  <r>
    <n v="2530"/>
    <n v="1243"/>
    <s v="2016_12_CAR@OAK"/>
    <n v="-4"/>
    <n v="-3.5"/>
    <n v="35"/>
    <n v="32"/>
    <x v="4"/>
    <x v="11"/>
    <s v="rs"/>
    <s v="CAR"/>
    <s v="OAK"/>
    <n v="-0.5"/>
    <x v="1"/>
    <n v="-5"/>
    <n v="1"/>
    <m/>
    <m/>
    <s v="CAR"/>
    <n v="7"/>
    <n v="1"/>
    <s v="CAR"/>
    <n v="0"/>
  </r>
  <r>
    <n v="2531"/>
    <n v="1244"/>
    <s v="2016_12_KCY@DEN"/>
    <n v="-3.5"/>
    <n v="-3.5"/>
    <n v="27"/>
    <n v="30"/>
    <x v="4"/>
    <x v="11"/>
    <s v="rs"/>
    <s v="KCY"/>
    <s v="KCY"/>
    <n v="0"/>
    <x v="0"/>
    <n v="-4"/>
    <n v="0.5"/>
    <m/>
    <m/>
    <s v="DEN"/>
    <n v="13"/>
    <n v="0"/>
    <m/>
    <s v=""/>
  </r>
  <r>
    <n v="2532"/>
    <n v="1244"/>
    <s v="2016_12_KCY@DEN"/>
    <n v="-3.5"/>
    <n v="-3.5"/>
    <n v="27"/>
    <n v="30"/>
    <x v="4"/>
    <x v="11"/>
    <s v="rs"/>
    <s v="KCY"/>
    <s v="KCY"/>
    <n v="0"/>
    <x v="1"/>
    <n v="-3"/>
    <n v="0.5"/>
    <m/>
    <m/>
    <s v="KCY"/>
    <n v="13"/>
    <n v="1"/>
    <s v="KCY"/>
    <n v="1"/>
  </r>
  <r>
    <n v="2533"/>
    <n v="1245"/>
    <s v="2016_12_GBY@PHI"/>
    <n v="-3"/>
    <n v="-4"/>
    <n v="13"/>
    <n v="27"/>
    <x v="4"/>
    <x v="11"/>
    <s v="rs"/>
    <s v="GBY"/>
    <s v="GBY"/>
    <n v="1"/>
    <x v="0"/>
    <n v="-3"/>
    <n v="0"/>
    <m/>
    <m/>
    <s v="PHI"/>
    <n v="8"/>
    <n v="0"/>
    <m/>
    <s v=""/>
  </r>
  <r>
    <n v="2534"/>
    <n v="1245"/>
    <s v="2016_12_GBY@PHI"/>
    <n v="-3"/>
    <n v="-4"/>
    <n v="13"/>
    <n v="27"/>
    <x v="4"/>
    <x v="11"/>
    <s v="rs"/>
    <s v="GBY"/>
    <s v="GBY"/>
    <n v="1"/>
    <x v="1"/>
    <n v="-6"/>
    <n v="3"/>
    <m/>
    <m/>
    <s v="PHI"/>
    <n v="5"/>
    <n v="0"/>
    <s v="PHI"/>
    <n v="0"/>
  </r>
  <r>
    <n v="2535"/>
    <n v="1246"/>
    <s v="2016_13_DAL@MIN"/>
    <n v="3"/>
    <n v="4"/>
    <n v="15"/>
    <n v="17"/>
    <x v="4"/>
    <x v="12"/>
    <s v="rs"/>
    <s v="MIN"/>
    <s v="DAL"/>
    <n v="-1"/>
    <x v="0"/>
    <n v="4"/>
    <n v="1"/>
    <m/>
    <m/>
    <s v="DAL"/>
    <n v="9"/>
    <n v="0"/>
    <m/>
    <s v=""/>
  </r>
  <r>
    <n v="2536"/>
    <n v="1246"/>
    <s v="2016_13_DAL@MIN"/>
    <n v="3"/>
    <n v="4"/>
    <n v="15"/>
    <n v="17"/>
    <x v="4"/>
    <x v="12"/>
    <s v="rs"/>
    <s v="MIN"/>
    <s v="DAL"/>
    <n v="-1"/>
    <x v="1"/>
    <n v="3.5"/>
    <n v="0.5"/>
    <m/>
    <m/>
    <s v="MIN"/>
    <n v="5"/>
    <n v="1"/>
    <s v="DAL"/>
    <n v="1"/>
  </r>
  <r>
    <n v="2537"/>
    <n v="1247"/>
    <s v="2016_13_DET@NOR"/>
    <n v="-5"/>
    <n v="-6.5"/>
    <n v="13"/>
    <n v="28"/>
    <x v="4"/>
    <x v="12"/>
    <s v="rs"/>
    <s v="DET"/>
    <s v="DET"/>
    <n v="1.5"/>
    <x v="0"/>
    <n v="-5"/>
    <n v="0"/>
    <m/>
    <m/>
    <s v="NOR"/>
    <n v="10"/>
    <n v="0"/>
    <m/>
    <s v=""/>
  </r>
  <r>
    <n v="2538"/>
    <n v="1247"/>
    <s v="2016_13_DET@NOR"/>
    <n v="-5"/>
    <n v="-6.5"/>
    <n v="13"/>
    <n v="28"/>
    <x v="4"/>
    <x v="12"/>
    <s v="rs"/>
    <s v="DET"/>
    <s v="DET"/>
    <n v="1.5"/>
    <x v="1"/>
    <n v="-4"/>
    <n v="1"/>
    <m/>
    <m/>
    <s v="NOR"/>
    <n v="2"/>
    <n v="0"/>
    <s v="NOR"/>
    <n v="0"/>
  </r>
  <r>
    <n v="2539"/>
    <n v="1248"/>
    <s v="2016_13_LAR@NWE"/>
    <n v="-13"/>
    <n v="-13"/>
    <n v="26"/>
    <n v="10"/>
    <x v="4"/>
    <x v="12"/>
    <s v="rs"/>
    <s v="NWE"/>
    <s v="NWE"/>
    <n v="0"/>
    <x v="0"/>
    <n v="-9.5"/>
    <n v="3.5"/>
    <m/>
    <m/>
    <s v="LAR"/>
    <n v="7"/>
    <n v="0"/>
    <m/>
    <s v=""/>
  </r>
  <r>
    <n v="2540"/>
    <n v="1248"/>
    <s v="2016_13_LAR@NWE"/>
    <n v="-13"/>
    <n v="-13"/>
    <n v="26"/>
    <n v="10"/>
    <x v="4"/>
    <x v="12"/>
    <s v="rs"/>
    <s v="NWE"/>
    <s v="NWE"/>
    <n v="0"/>
    <x v="1"/>
    <n v="-9"/>
    <n v="4"/>
    <m/>
    <m/>
    <s v="NWE"/>
    <n v="6"/>
    <n v="1"/>
    <s v="NWE"/>
    <n v="1"/>
  </r>
  <r>
    <n v="2541"/>
    <n v="1249"/>
    <s v="2016_13_DEN@JAX"/>
    <n v="4.5"/>
    <n v="3.5"/>
    <n v="10"/>
    <n v="20"/>
    <x v="4"/>
    <x v="12"/>
    <s v="rs"/>
    <s v="DEN"/>
    <s v="DEN"/>
    <n v="1"/>
    <x v="0"/>
    <n v="3"/>
    <n v="1.5"/>
    <m/>
    <m/>
    <s v="DEN"/>
    <n v="13"/>
    <n v="1"/>
    <m/>
    <s v=""/>
  </r>
  <r>
    <n v="2542"/>
    <n v="1249"/>
    <s v="2016_13_DEN@JAX"/>
    <n v="4.5"/>
    <n v="3.5"/>
    <n v="10"/>
    <n v="20"/>
    <x v="4"/>
    <x v="12"/>
    <s v="rs"/>
    <s v="DEN"/>
    <s v="DEN"/>
    <n v="1"/>
    <x v="1"/>
    <n v="6"/>
    <n v="1.5"/>
    <m/>
    <m/>
    <s v="JAX"/>
    <n v="7"/>
    <n v="0"/>
    <s v="JAX"/>
    <n v="0"/>
  </r>
  <r>
    <n v="2543"/>
    <n v="1250"/>
    <s v="2016_13_SFO@CHI"/>
    <n v="-2.5"/>
    <n v="1"/>
    <n v="26"/>
    <n v="6"/>
    <x v="4"/>
    <x v="12"/>
    <s v="rs"/>
    <s v="CHI"/>
    <s v="CHI"/>
    <n v="-3.5"/>
    <x v="0"/>
    <n v="-3"/>
    <n v="0.5"/>
    <m/>
    <m/>
    <s v="CHI"/>
    <n v="12"/>
    <n v="1"/>
    <m/>
    <s v=""/>
  </r>
  <r>
    <n v="2544"/>
    <n v="1250"/>
    <s v="2016_13_SFO@CHI"/>
    <n v="-2.5"/>
    <n v="1"/>
    <n v="26"/>
    <n v="6"/>
    <x v="4"/>
    <x v="12"/>
    <s v="rs"/>
    <s v="CHI"/>
    <s v="CHI"/>
    <n v="-3.5"/>
    <x v="1"/>
    <n v="-3"/>
    <n v="0.5"/>
    <m/>
    <m/>
    <s v="SFO"/>
    <n v="9"/>
    <n v="0"/>
    <s v="SFO"/>
    <n v="0"/>
  </r>
  <r>
    <n v="2545"/>
    <n v="1251"/>
    <s v="2016_13_HOU@GBY"/>
    <n v="-4.5"/>
    <n v="-6.5"/>
    <n v="21"/>
    <n v="13"/>
    <x v="4"/>
    <x v="12"/>
    <s v="rs"/>
    <s v="GBY"/>
    <s v="GBY"/>
    <n v="2"/>
    <x v="0"/>
    <n v="-4"/>
    <n v="0.5"/>
    <m/>
    <m/>
    <s v="HOU"/>
    <n v="8"/>
    <n v="0"/>
    <m/>
    <s v=""/>
  </r>
  <r>
    <n v="2546"/>
    <n v="1251"/>
    <s v="2016_13_HOU@GBY"/>
    <n v="-4.5"/>
    <n v="-6.5"/>
    <n v="21"/>
    <n v="13"/>
    <x v="4"/>
    <x v="12"/>
    <s v="rs"/>
    <s v="GBY"/>
    <s v="GBY"/>
    <n v="2"/>
    <x v="1"/>
    <n v="-5.5"/>
    <n v="1"/>
    <m/>
    <m/>
    <s v="GBY"/>
    <n v="4"/>
    <n v="1"/>
    <s v="GBY"/>
    <n v="1"/>
  </r>
  <r>
    <n v="2547"/>
    <n v="1252"/>
    <s v="2016_13_KCY@ATL"/>
    <n v="-3.5"/>
    <n v="-5"/>
    <n v="28"/>
    <n v="29"/>
    <x v="4"/>
    <x v="12"/>
    <s v="rs"/>
    <s v="KCY"/>
    <s v="KCY"/>
    <n v="1.5"/>
    <x v="0"/>
    <n v="-4.5"/>
    <n v="1"/>
    <m/>
    <m/>
    <s v="ATL"/>
    <n v="15"/>
    <n v="0"/>
    <m/>
    <s v=""/>
  </r>
  <r>
    <n v="2548"/>
    <n v="1252"/>
    <s v="2016_13_KCY@ATL"/>
    <n v="-3.5"/>
    <n v="-5"/>
    <n v="28"/>
    <n v="29"/>
    <x v="4"/>
    <x v="12"/>
    <s v="rs"/>
    <s v="KCY"/>
    <s v="KCY"/>
    <n v="1.5"/>
    <x v="1"/>
    <n v="-3"/>
    <n v="0.5"/>
    <m/>
    <m/>
    <s v="ATL"/>
    <n v="11"/>
    <n v="0"/>
    <s v="ATL"/>
    <n v="0"/>
  </r>
  <r>
    <n v="2549"/>
    <n v="1253"/>
    <s v="2016_13_MIA@BAL"/>
    <n v="-3.5"/>
    <n v="-3.5"/>
    <n v="38"/>
    <n v="6"/>
    <x v="4"/>
    <x v="12"/>
    <s v="rs"/>
    <s v="BAL"/>
    <s v="BAL"/>
    <n v="0"/>
    <x v="0"/>
    <n v="-4"/>
    <n v="0.5"/>
    <m/>
    <m/>
    <s v="MIA"/>
    <n v="11"/>
    <n v="0"/>
    <m/>
    <s v=""/>
  </r>
  <r>
    <n v="2550"/>
    <n v="1253"/>
    <s v="2016_13_MIA@BAL"/>
    <n v="-3.5"/>
    <n v="-3.5"/>
    <n v="38"/>
    <n v="6"/>
    <x v="4"/>
    <x v="12"/>
    <s v="rs"/>
    <s v="BAL"/>
    <s v="BAL"/>
    <n v="0"/>
    <x v="1"/>
    <n v="-2.5"/>
    <n v="1"/>
    <m/>
    <m/>
    <s v="MIA"/>
    <n v="13"/>
    <n v="0"/>
    <s v="MIA"/>
    <n v="0"/>
  </r>
  <r>
    <n v="2551"/>
    <n v="1254"/>
    <s v="2016_13_PHI@CIN"/>
    <n v="2.5"/>
    <n v="-1.5"/>
    <n v="32"/>
    <n v="14"/>
    <x v="4"/>
    <x v="12"/>
    <s v="rs"/>
    <s v="CIN"/>
    <s v="CIN"/>
    <n v="4"/>
    <x v="0"/>
    <n v="-2.5"/>
    <n v="5"/>
    <m/>
    <m/>
    <s v="PHI"/>
    <n v="14"/>
    <n v="0"/>
    <m/>
    <s v=""/>
  </r>
  <r>
    <n v="2552"/>
    <n v="1254"/>
    <s v="2016_13_PHI@CIN"/>
    <n v="2.5"/>
    <n v="-1.5"/>
    <n v="32"/>
    <n v="14"/>
    <x v="4"/>
    <x v="12"/>
    <s v="rs"/>
    <s v="CIN"/>
    <s v="CIN"/>
    <n v="4"/>
    <x v="1"/>
    <n v="3"/>
    <n v="0.5"/>
    <m/>
    <m/>
    <s v="CIN"/>
    <n v="15"/>
    <n v="1"/>
    <s v="CIN"/>
    <n v="1"/>
  </r>
  <r>
    <n v="2553"/>
    <n v="1255"/>
    <s v="2016_13_BUF@OAK"/>
    <n v="-3"/>
    <n v="-3"/>
    <n v="38"/>
    <n v="24"/>
    <x v="4"/>
    <x v="12"/>
    <s v="rs"/>
    <s v="OAK"/>
    <s v="OAK"/>
    <n v="0"/>
    <x v="0"/>
    <n v="-4.5"/>
    <n v="1.5"/>
    <m/>
    <m/>
    <s v="BUF"/>
    <n v="1"/>
    <n v="0"/>
    <m/>
    <s v=""/>
  </r>
  <r>
    <n v="2554"/>
    <n v="1255"/>
    <s v="2016_13_BUF@OAK"/>
    <n v="-3"/>
    <n v="-3"/>
    <n v="38"/>
    <n v="24"/>
    <x v="4"/>
    <x v="12"/>
    <s v="rs"/>
    <s v="OAK"/>
    <s v="OAK"/>
    <n v="0"/>
    <x v="1"/>
    <n v="-5.5"/>
    <n v="2.5"/>
    <m/>
    <m/>
    <s v="BUF"/>
    <n v="12"/>
    <n v="0"/>
    <s v="BUF"/>
    <n v="0"/>
  </r>
  <r>
    <n v="2555"/>
    <n v="1256"/>
    <s v="2016_13_TBY@SD"/>
    <n v="-4"/>
    <n v="-3.5"/>
    <n v="21"/>
    <n v="28"/>
    <x v="4"/>
    <x v="12"/>
    <s v="rs"/>
    <s v="TBY"/>
    <s v="TBY"/>
    <n v="-0.5"/>
    <x v="0"/>
    <n v="-4.5"/>
    <n v="0.5"/>
    <m/>
    <m/>
    <s v="SD"/>
    <n v="5"/>
    <n v="0"/>
    <m/>
    <s v=""/>
  </r>
  <r>
    <n v="2556"/>
    <n v="1256"/>
    <s v="2016_13_TBY@SD"/>
    <n v="-4"/>
    <n v="-3.5"/>
    <n v="21"/>
    <n v="28"/>
    <x v="4"/>
    <x v="12"/>
    <s v="rs"/>
    <s v="TBY"/>
    <s v="TBY"/>
    <n v="-0.5"/>
    <x v="1"/>
    <n v="-4"/>
    <n v="0"/>
    <m/>
    <m/>
    <s v="SD"/>
    <n v="10"/>
    <n v="0"/>
    <s v="SD"/>
    <n v="0"/>
  </r>
  <r>
    <n v="2557"/>
    <n v="1257"/>
    <s v="2016_13_NYG@PIT"/>
    <n v="-5.5"/>
    <n v="-6"/>
    <n v="24"/>
    <n v="14"/>
    <x v="4"/>
    <x v="12"/>
    <s v="rs"/>
    <s v="PIT"/>
    <s v="PIT"/>
    <n v="0.5"/>
    <x v="0"/>
    <n v="-4.5"/>
    <n v="1"/>
    <m/>
    <m/>
    <s v="NYG"/>
    <n v="6"/>
    <n v="0"/>
    <m/>
    <s v=""/>
  </r>
  <r>
    <n v="2558"/>
    <n v="1257"/>
    <s v="2016_13_NYG@PIT"/>
    <n v="-5.5"/>
    <n v="-6"/>
    <n v="24"/>
    <n v="14"/>
    <x v="4"/>
    <x v="12"/>
    <s v="rs"/>
    <s v="PIT"/>
    <s v="PIT"/>
    <n v="0.5"/>
    <x v="1"/>
    <n v="-3.5"/>
    <n v="2"/>
    <m/>
    <m/>
    <s v="PIT"/>
    <n v="3"/>
    <n v="1"/>
    <s v="PIT"/>
    <n v="1"/>
  </r>
  <r>
    <n v="2559"/>
    <n v="1258"/>
    <s v="2016_13_WAS@ARI"/>
    <n v="-2.5"/>
    <n v="-2.5"/>
    <n v="31"/>
    <n v="23"/>
    <x v="4"/>
    <x v="12"/>
    <s v="rs"/>
    <s v="ARI"/>
    <s v="ARI"/>
    <n v="0"/>
    <x v="0"/>
    <n v="-3.5"/>
    <n v="1"/>
    <m/>
    <m/>
    <s v="WAS"/>
    <n v="2"/>
    <n v="0"/>
    <m/>
    <s v=""/>
  </r>
  <r>
    <n v="2560"/>
    <n v="1258"/>
    <s v="2016_13_WAS@ARI"/>
    <n v="-2.5"/>
    <n v="-2.5"/>
    <n v="31"/>
    <n v="23"/>
    <x v="4"/>
    <x v="12"/>
    <s v="rs"/>
    <s v="ARI"/>
    <s v="ARI"/>
    <n v="0"/>
    <x v="1"/>
    <n v="0"/>
    <n v="2.5"/>
    <m/>
    <m/>
    <s v="WAS"/>
    <n v="8"/>
    <n v="0"/>
    <s v="WAS"/>
    <n v="0"/>
  </r>
  <r>
    <n v="2561"/>
    <n v="1259"/>
    <s v="2016_13_CAR@SEA"/>
    <n v="-6.5"/>
    <n v="-7.5"/>
    <n v="40"/>
    <n v="7"/>
    <x v="4"/>
    <x v="12"/>
    <s v="rs"/>
    <s v="SEA"/>
    <s v="SEA"/>
    <n v="1"/>
    <x v="0"/>
    <n v="-5.5"/>
    <n v="1"/>
    <m/>
    <m/>
    <s v="CAR"/>
    <n v="3"/>
    <n v="0"/>
    <m/>
    <s v=""/>
  </r>
  <r>
    <n v="2562"/>
    <n v="1259"/>
    <s v="2016_13_CAR@SEA"/>
    <n v="-6.5"/>
    <n v="-7.5"/>
    <n v="40"/>
    <n v="7"/>
    <x v="4"/>
    <x v="12"/>
    <s v="rs"/>
    <s v="SEA"/>
    <s v="SEA"/>
    <n v="1"/>
    <x v="1"/>
    <n v="-7"/>
    <n v="0.5"/>
    <m/>
    <m/>
    <s v="SEA"/>
    <n v="1"/>
    <n v="1"/>
    <s v="SEA"/>
    <n v="1"/>
  </r>
  <r>
    <n v="2563"/>
    <n v="1260"/>
    <s v="2016_13_IND@NYJ"/>
    <n v="1"/>
    <n v="2"/>
    <n v="10"/>
    <n v="41"/>
    <x v="4"/>
    <x v="12"/>
    <s v="rs"/>
    <s v="IND"/>
    <s v="IND"/>
    <n v="-1"/>
    <x v="0"/>
    <n v="1.5"/>
    <n v="0.5"/>
    <m/>
    <m/>
    <s v="IND"/>
    <n v="4"/>
    <n v="1"/>
    <m/>
    <s v=""/>
  </r>
  <r>
    <n v="2564"/>
    <n v="1260"/>
    <s v="2016_13_IND@NYJ"/>
    <n v="1"/>
    <n v="2"/>
    <n v="10"/>
    <n v="41"/>
    <x v="4"/>
    <x v="12"/>
    <s v="rs"/>
    <s v="IND"/>
    <s v="IND"/>
    <n v="-1"/>
    <x v="1"/>
    <n v="-2.5"/>
    <n v="3.5"/>
    <m/>
    <m/>
    <s v="NYJ"/>
    <n v="14"/>
    <n v="0"/>
    <s v="NYJ"/>
    <n v="0"/>
  </r>
  <r>
    <n v="2565"/>
    <n v="1261"/>
    <s v="2016_14_OAK@KCY"/>
    <n v="-3"/>
    <n v="-4"/>
    <n v="21"/>
    <n v="13"/>
    <x v="4"/>
    <x v="13"/>
    <s v="rs"/>
    <s v="KCY"/>
    <s v="KCY"/>
    <n v="1"/>
    <x v="0"/>
    <n v="-3"/>
    <n v="0"/>
    <m/>
    <m/>
    <s v="KCY"/>
    <n v="12"/>
    <n v="1"/>
    <m/>
    <s v=""/>
  </r>
  <r>
    <n v="2566"/>
    <n v="1261"/>
    <s v="2016_14_OAK@KCY"/>
    <n v="-3"/>
    <n v="-4"/>
    <n v="21"/>
    <n v="13"/>
    <x v="4"/>
    <x v="13"/>
    <s v="rs"/>
    <s v="KCY"/>
    <s v="KCY"/>
    <n v="1"/>
    <x v="1"/>
    <n v="-3"/>
    <n v="0"/>
    <m/>
    <m/>
    <s v="KCY"/>
    <n v="6"/>
    <n v="1"/>
    <s v="KCY"/>
    <n v="1"/>
  </r>
  <r>
    <n v="2567"/>
    <n v="1262"/>
    <s v="2016_14_WAS@PHI"/>
    <n v="1"/>
    <n v="2"/>
    <n v="22"/>
    <n v="27"/>
    <x v="4"/>
    <x v="13"/>
    <s v="rs"/>
    <s v="WAS"/>
    <s v="WAS"/>
    <n v="-1"/>
    <x v="0"/>
    <n v="-2"/>
    <n v="3"/>
    <m/>
    <m/>
    <s v="WAS"/>
    <n v="10"/>
    <n v="1"/>
    <m/>
    <s v=""/>
  </r>
  <r>
    <n v="2568"/>
    <n v="1262"/>
    <s v="2016_14_WAS@PHI"/>
    <n v="1"/>
    <n v="2"/>
    <n v="22"/>
    <n v="27"/>
    <x v="4"/>
    <x v="13"/>
    <s v="rs"/>
    <s v="WAS"/>
    <s v="WAS"/>
    <n v="-1"/>
    <x v="1"/>
    <n v="-2.5"/>
    <n v="3.5"/>
    <m/>
    <m/>
    <s v="WAS"/>
    <n v="16"/>
    <n v="1"/>
    <s v="WAS"/>
    <n v="1"/>
  </r>
  <r>
    <n v="2569"/>
    <n v="1263"/>
    <s v="2016_14_HOU@IND"/>
    <n v="-4.5"/>
    <n v="-6.5"/>
    <n v="17"/>
    <n v="22"/>
    <x v="4"/>
    <x v="13"/>
    <s v="rs"/>
    <s v="HOU"/>
    <s v="HOU"/>
    <n v="2"/>
    <x v="0"/>
    <n v="-3.5"/>
    <n v="1"/>
    <m/>
    <m/>
    <s v="HOU"/>
    <n v="6"/>
    <n v="1"/>
    <m/>
    <s v=""/>
  </r>
  <r>
    <n v="2570"/>
    <n v="1263"/>
    <s v="2016_14_HOU@IND"/>
    <n v="-4.5"/>
    <n v="-6.5"/>
    <n v="17"/>
    <n v="22"/>
    <x v="4"/>
    <x v="13"/>
    <s v="rs"/>
    <s v="HOU"/>
    <s v="HOU"/>
    <n v="2"/>
    <x v="1"/>
    <n v="-6"/>
    <n v="1.5"/>
    <m/>
    <m/>
    <s v="HOU"/>
    <n v="15"/>
    <n v="1"/>
    <s v="HOU"/>
    <n v="1"/>
  </r>
  <r>
    <n v="2571"/>
    <n v="1264"/>
    <s v="2016_14_CIN@CLE"/>
    <n v="4"/>
    <n v="5.5"/>
    <n v="10"/>
    <n v="23"/>
    <x v="4"/>
    <x v="13"/>
    <s v="rs"/>
    <s v="CIN"/>
    <s v="CIN"/>
    <n v="-1.5"/>
    <x v="0"/>
    <n v="6"/>
    <n v="2"/>
    <m/>
    <m/>
    <s v="CLE"/>
    <n v="13"/>
    <n v="0"/>
    <m/>
    <s v=""/>
  </r>
  <r>
    <n v="2572"/>
    <n v="1264"/>
    <s v="2016_14_CIN@CLE"/>
    <n v="4"/>
    <n v="5.5"/>
    <n v="10"/>
    <n v="23"/>
    <x v="4"/>
    <x v="13"/>
    <s v="rs"/>
    <s v="CIN"/>
    <s v="CIN"/>
    <n v="-1.5"/>
    <x v="1"/>
    <n v="3"/>
    <n v="1"/>
    <m/>
    <m/>
    <s v="CLE"/>
    <n v="13"/>
    <n v="0"/>
    <s v="CLE"/>
    <n v="0"/>
  </r>
  <r>
    <n v="2573"/>
    <n v="1265"/>
    <s v="2016_14_DEN@TEN"/>
    <n v="-1"/>
    <n v="-1"/>
    <n v="13"/>
    <n v="10"/>
    <x v="4"/>
    <x v="13"/>
    <s v="rs"/>
    <s v="TEN"/>
    <s v="TEN"/>
    <n v="0"/>
    <x v="0"/>
    <n v="3"/>
    <n v="4"/>
    <m/>
    <m/>
    <s v="DEN"/>
    <n v="2"/>
    <n v="0"/>
    <m/>
    <s v=""/>
  </r>
  <r>
    <n v="2574"/>
    <n v="1265"/>
    <s v="2016_14_DEN@TEN"/>
    <n v="-1"/>
    <n v="-1"/>
    <n v="13"/>
    <n v="10"/>
    <x v="4"/>
    <x v="13"/>
    <s v="rs"/>
    <s v="TEN"/>
    <s v="TEN"/>
    <n v="0"/>
    <x v="1"/>
    <n v="2.5"/>
    <n v="3.5"/>
    <m/>
    <m/>
    <s v="DEN"/>
    <n v="4"/>
    <n v="0"/>
    <s v="DEN"/>
    <n v="0"/>
  </r>
  <r>
    <n v="2575"/>
    <n v="1266"/>
    <s v="2016_14_ARI@MIA"/>
    <n v="-2.5"/>
    <n v="2.5"/>
    <n v="26"/>
    <n v="23"/>
    <x v="4"/>
    <x v="13"/>
    <s v="rs"/>
    <s v="MIA"/>
    <s v="MIA"/>
    <n v="-5"/>
    <x v="0"/>
    <n v="-3"/>
    <n v="0.5"/>
    <m/>
    <m/>
    <s v="MIA"/>
    <n v="11"/>
    <n v="1"/>
    <m/>
    <s v=""/>
  </r>
  <r>
    <n v="2576"/>
    <n v="1266"/>
    <s v="2016_14_ARI@MIA"/>
    <n v="-2.5"/>
    <n v="2.5"/>
    <n v="26"/>
    <n v="23"/>
    <x v="4"/>
    <x v="13"/>
    <s v="rs"/>
    <s v="MIA"/>
    <s v="MIA"/>
    <n v="-5"/>
    <x v="1"/>
    <n v="-2.5"/>
    <n v="0"/>
    <m/>
    <m/>
    <s v="ARI"/>
    <n v="2"/>
    <n v="0"/>
    <s v="ARI"/>
    <n v="0"/>
  </r>
  <r>
    <n v="2577"/>
    <n v="1267"/>
    <s v="2016_14_CHI@DET"/>
    <n v="-8"/>
    <n v="-7.5"/>
    <n v="20"/>
    <n v="17"/>
    <x v="4"/>
    <x v="13"/>
    <s v="rs"/>
    <s v="CHI"/>
    <s v="DET"/>
    <n v="-0.5"/>
    <x v="0"/>
    <n v="-6.5"/>
    <n v="1.5"/>
    <m/>
    <m/>
    <s v="CHI"/>
    <n v="3"/>
    <n v="1"/>
    <m/>
    <s v=""/>
  </r>
  <r>
    <n v="2578"/>
    <n v="1267"/>
    <s v="2016_14_CHI@DET"/>
    <n v="-8"/>
    <n v="-7.5"/>
    <n v="20"/>
    <n v="17"/>
    <x v="4"/>
    <x v="13"/>
    <s v="rs"/>
    <s v="CHI"/>
    <s v="DET"/>
    <n v="-0.5"/>
    <x v="1"/>
    <n v="-7"/>
    <n v="1"/>
    <m/>
    <m/>
    <s v="CHI"/>
    <n v="8"/>
    <n v="1"/>
    <s v="DET"/>
    <n v="1"/>
  </r>
  <r>
    <n v="2579"/>
    <n v="1268"/>
    <s v="2016_14_PIT@BUF"/>
    <n v="2"/>
    <n v="3"/>
    <n v="20"/>
    <n v="27"/>
    <x v="4"/>
    <x v="13"/>
    <s v="rs"/>
    <s v="PIT"/>
    <s v="PIT"/>
    <n v="-1"/>
    <x v="0"/>
    <n v="2"/>
    <n v="0"/>
    <m/>
    <m/>
    <s v="PIT"/>
    <n v="8"/>
    <n v="1"/>
    <m/>
    <s v=""/>
  </r>
  <r>
    <n v="2580"/>
    <n v="1268"/>
    <s v="2016_14_PIT@BUF"/>
    <n v="2"/>
    <n v="3"/>
    <n v="20"/>
    <n v="27"/>
    <x v="4"/>
    <x v="13"/>
    <s v="rs"/>
    <s v="PIT"/>
    <s v="PIT"/>
    <n v="-1"/>
    <x v="1"/>
    <n v="1"/>
    <n v="1"/>
    <m/>
    <m/>
    <s v="PIT"/>
    <n v="7"/>
    <n v="1"/>
    <s v="PIT"/>
    <n v="1"/>
  </r>
  <r>
    <n v="2581"/>
    <n v="1269"/>
    <s v="2016_14_SD@CAR"/>
    <n v="-3"/>
    <n v="-1"/>
    <n v="28"/>
    <n v="16"/>
    <x v="4"/>
    <x v="13"/>
    <s v="rs"/>
    <s v="CAR"/>
    <s v="CAR"/>
    <n v="-2"/>
    <x v="0"/>
    <n v="-3"/>
    <n v="0"/>
    <m/>
    <m/>
    <s v="SD"/>
    <n v="15"/>
    <n v="0"/>
    <m/>
    <s v=""/>
  </r>
  <r>
    <n v="2582"/>
    <n v="1269"/>
    <s v="2016_14_SD@CAR"/>
    <n v="-3"/>
    <n v="-1"/>
    <n v="28"/>
    <n v="16"/>
    <x v="4"/>
    <x v="13"/>
    <s v="rs"/>
    <s v="CAR"/>
    <s v="CAR"/>
    <n v="-2"/>
    <x v="1"/>
    <n v="-2.5"/>
    <n v="0.5"/>
    <m/>
    <m/>
    <s v="SD"/>
    <n v="11"/>
    <n v="0"/>
    <s v="SD"/>
    <n v="0"/>
  </r>
  <r>
    <n v="2583"/>
    <n v="1270"/>
    <s v="2016_14_MIN@JAX"/>
    <n v="3"/>
    <n v="3"/>
    <n v="16"/>
    <n v="25"/>
    <x v="4"/>
    <x v="13"/>
    <s v="rs"/>
    <s v="MIN"/>
    <s v="MIN"/>
    <n v="0"/>
    <x v="0"/>
    <n v="1.5"/>
    <n v="1.5"/>
    <m/>
    <m/>
    <s v="MIN"/>
    <n v="7"/>
    <n v="1"/>
    <m/>
    <s v=""/>
  </r>
  <r>
    <n v="2584"/>
    <n v="1270"/>
    <s v="2016_14_MIN@JAX"/>
    <n v="3"/>
    <n v="3"/>
    <n v="16"/>
    <n v="25"/>
    <x v="4"/>
    <x v="13"/>
    <s v="rs"/>
    <s v="MIN"/>
    <s v="MIN"/>
    <n v="0"/>
    <x v="1"/>
    <n v="3"/>
    <n v="0"/>
    <m/>
    <m/>
    <s v="MIN"/>
    <n v="3"/>
    <n v="1"/>
    <s v="MIN"/>
    <n v="1"/>
  </r>
  <r>
    <n v="2585"/>
    <n v="1271"/>
    <s v="2016_14_NYJ@SFO"/>
    <n v="-1"/>
    <n v="-3"/>
    <n v="17"/>
    <n v="23"/>
    <x v="4"/>
    <x v="13"/>
    <s v="rs"/>
    <s v="NYJ"/>
    <s v="NYJ"/>
    <n v="2"/>
    <x v="0"/>
    <n v="-1.5"/>
    <n v="0.5"/>
    <m/>
    <m/>
    <s v="SFO"/>
    <n v="4"/>
    <n v="0"/>
    <m/>
    <s v=""/>
  </r>
  <r>
    <n v="2586"/>
    <n v="1271"/>
    <s v="2016_14_NYJ@SFO"/>
    <n v="-1"/>
    <n v="-3"/>
    <n v="17"/>
    <n v="23"/>
    <x v="4"/>
    <x v="13"/>
    <s v="rs"/>
    <s v="NYJ"/>
    <s v="NYJ"/>
    <n v="2"/>
    <x v="1"/>
    <n v="0"/>
    <n v="1"/>
    <m/>
    <m/>
    <s v="SFO"/>
    <n v="12"/>
    <n v="0"/>
    <s v="SFO"/>
    <n v="0"/>
  </r>
  <r>
    <n v="2587"/>
    <n v="1272"/>
    <s v="2016_14_ATL@LAR"/>
    <n v="5.5"/>
    <n v="5.5"/>
    <n v="14"/>
    <n v="42"/>
    <x v="4"/>
    <x v="13"/>
    <s v="rs"/>
    <s v="ATL"/>
    <s v="ATL"/>
    <n v="0"/>
    <x v="0"/>
    <n v="3"/>
    <n v="2.5"/>
    <m/>
    <m/>
    <s v="LAR"/>
    <n v="9"/>
    <n v="0"/>
    <m/>
    <s v=""/>
  </r>
  <r>
    <n v="2588"/>
    <n v="1272"/>
    <s v="2016_14_ATL@LAR"/>
    <n v="5.5"/>
    <n v="5.5"/>
    <n v="14"/>
    <n v="42"/>
    <x v="4"/>
    <x v="13"/>
    <s v="rs"/>
    <s v="ATL"/>
    <s v="ATL"/>
    <n v="0"/>
    <x v="1"/>
    <n v="3"/>
    <n v="2.5"/>
    <m/>
    <m/>
    <s v="ATL"/>
    <n v="5"/>
    <n v="1"/>
    <s v="ATL"/>
    <n v="1"/>
  </r>
  <r>
    <n v="2589"/>
    <n v="1273"/>
    <s v="2016_14_NOR@TBY"/>
    <n v="-2.5"/>
    <n v="-2"/>
    <n v="16"/>
    <n v="11"/>
    <x v="4"/>
    <x v="13"/>
    <s v="rs"/>
    <s v="TBY"/>
    <s v="TBY"/>
    <n v="-0.5"/>
    <x v="0"/>
    <n v="-3"/>
    <n v="0.5"/>
    <m/>
    <m/>
    <s v="NOR"/>
    <n v="16"/>
    <n v="0"/>
    <m/>
    <s v=""/>
  </r>
  <r>
    <n v="2590"/>
    <n v="1273"/>
    <s v="2016_14_NOR@TBY"/>
    <n v="-2.5"/>
    <n v="-2"/>
    <n v="16"/>
    <n v="11"/>
    <x v="4"/>
    <x v="13"/>
    <s v="rs"/>
    <s v="TBY"/>
    <s v="TBY"/>
    <n v="-0.5"/>
    <x v="1"/>
    <n v="-3.5"/>
    <n v="1"/>
    <m/>
    <m/>
    <s v="NOR"/>
    <n v="14"/>
    <n v="0"/>
    <s v="NOR"/>
    <n v="0"/>
  </r>
  <r>
    <n v="2591"/>
    <n v="1274"/>
    <s v="2016_14_SEA@GBY"/>
    <n v="2.5"/>
    <n v="3"/>
    <n v="38"/>
    <n v="10"/>
    <x v="4"/>
    <x v="13"/>
    <s v="rs"/>
    <s v="GBY"/>
    <s v="GBY"/>
    <n v="-0.5"/>
    <x v="0"/>
    <n v="2.5"/>
    <n v="0"/>
    <m/>
    <m/>
    <s v="SEA"/>
    <n v="14"/>
    <n v="0"/>
    <m/>
    <s v=""/>
  </r>
  <r>
    <n v="2592"/>
    <n v="1274"/>
    <s v="2016_14_SEA@GBY"/>
    <n v="2.5"/>
    <n v="3"/>
    <n v="38"/>
    <n v="10"/>
    <x v="4"/>
    <x v="13"/>
    <s v="rs"/>
    <s v="GBY"/>
    <s v="GBY"/>
    <n v="-0.5"/>
    <x v="1"/>
    <n v="-2.5"/>
    <n v="5"/>
    <m/>
    <m/>
    <s v="GBY"/>
    <n v="9"/>
    <n v="1"/>
    <s v="GBY"/>
    <n v="1"/>
  </r>
  <r>
    <n v="2593"/>
    <n v="1275"/>
    <s v="2016_14_DAL@NYG"/>
    <n v="3"/>
    <n v="4"/>
    <n v="10"/>
    <n v="7"/>
    <x v="4"/>
    <x v="13"/>
    <s v="rs"/>
    <s v="NYG"/>
    <s v="NYG"/>
    <n v="-1"/>
    <x v="0"/>
    <n v="3"/>
    <n v="0"/>
    <m/>
    <m/>
    <s v="DAL"/>
    <n v="5"/>
    <n v="0"/>
    <m/>
    <s v=""/>
  </r>
  <r>
    <n v="2594"/>
    <n v="1275"/>
    <s v="2016_14_DAL@NYG"/>
    <n v="3"/>
    <n v="4"/>
    <n v="10"/>
    <n v="7"/>
    <x v="4"/>
    <x v="13"/>
    <s v="rs"/>
    <s v="NYG"/>
    <s v="NYG"/>
    <n v="-1"/>
    <x v="1"/>
    <n v="2.5"/>
    <n v="0.5"/>
    <m/>
    <m/>
    <s v="DAL"/>
    <n v="10"/>
    <n v="0"/>
    <s v="NYG"/>
    <n v="1"/>
  </r>
  <r>
    <n v="2595"/>
    <n v="1276"/>
    <s v="2016_14_BAL@NWE"/>
    <n v="-7.5"/>
    <n v="-6.5"/>
    <n v="30"/>
    <n v="23"/>
    <x v="4"/>
    <x v="13"/>
    <s v="rs"/>
    <s v="NWE"/>
    <s v="NWE"/>
    <n v="-1"/>
    <x v="0"/>
    <n v="-7"/>
    <n v="0.5"/>
    <m/>
    <m/>
    <s v="BAL"/>
    <n v="1"/>
    <n v="0"/>
    <m/>
    <s v=""/>
  </r>
  <r>
    <n v="2596"/>
    <n v="1276"/>
    <s v="2016_14_BAL@NWE"/>
    <n v="-7.5"/>
    <n v="-6.5"/>
    <n v="30"/>
    <n v="23"/>
    <x v="4"/>
    <x v="13"/>
    <s v="rs"/>
    <s v="NWE"/>
    <s v="NWE"/>
    <n v="-1"/>
    <x v="1"/>
    <n v="-6.5"/>
    <n v="1"/>
    <m/>
    <m/>
    <s v="BAL"/>
    <n v="1"/>
    <n v="0"/>
    <s v="BAL"/>
    <n v="0"/>
  </r>
  <r>
    <n v="2597"/>
    <n v="1277"/>
    <s v="2016_15_LAR@SEA"/>
    <n v="-13.5"/>
    <n v="-14"/>
    <n v="24"/>
    <n v="3"/>
    <x v="4"/>
    <x v="14"/>
    <s v="rs"/>
    <s v="SEA"/>
    <s v="SEA"/>
    <n v="0.5"/>
    <x v="0"/>
    <n v="-10.5"/>
    <n v="3"/>
    <m/>
    <m/>
    <s v="LAR"/>
    <n v="10"/>
    <n v="0"/>
    <m/>
    <s v=""/>
  </r>
  <r>
    <n v="2598"/>
    <n v="1277"/>
    <s v="2016_15_LAR@SEA"/>
    <n v="-13.5"/>
    <n v="-14"/>
    <n v="24"/>
    <n v="3"/>
    <x v="4"/>
    <x v="14"/>
    <s v="rs"/>
    <s v="SEA"/>
    <s v="SEA"/>
    <n v="0.5"/>
    <x v="1"/>
    <n v="-13"/>
    <n v="0.5"/>
    <m/>
    <m/>
    <s v="SEA"/>
    <n v="6"/>
    <n v="1"/>
    <s v="SEA"/>
    <n v="1"/>
  </r>
  <r>
    <n v="2599"/>
    <n v="1278"/>
    <s v="2016_15_MIA@NYJ"/>
    <n v="3"/>
    <n v="2.5"/>
    <n v="13"/>
    <n v="34"/>
    <x v="4"/>
    <x v="14"/>
    <s v="rs"/>
    <s v="MIA"/>
    <s v="MIA"/>
    <n v="0.5"/>
    <x v="0"/>
    <n v="4"/>
    <n v="1"/>
    <m/>
    <m/>
    <s v="MIA"/>
    <n v="8"/>
    <n v="1"/>
    <m/>
    <s v=""/>
  </r>
  <r>
    <n v="2600"/>
    <n v="1278"/>
    <s v="2016_15_MIA@NYJ"/>
    <n v="3"/>
    <n v="2.5"/>
    <n v="13"/>
    <n v="34"/>
    <x v="4"/>
    <x v="14"/>
    <s v="rs"/>
    <s v="MIA"/>
    <s v="MIA"/>
    <n v="0.5"/>
    <x v="1"/>
    <n v="2.5"/>
    <n v="0.5"/>
    <m/>
    <m/>
    <s v="MIA"/>
    <n v="16"/>
    <n v="1"/>
    <s v="MIA"/>
    <n v="1"/>
  </r>
  <r>
    <n v="2601"/>
    <n v="1279"/>
    <s v="2016_15_CLE@BUF"/>
    <n v="-10"/>
    <n v="-10"/>
    <n v="33"/>
    <n v="13"/>
    <x v="4"/>
    <x v="14"/>
    <s v="rs"/>
    <s v="BUF"/>
    <s v="BUF"/>
    <n v="0"/>
    <x v="0"/>
    <n v="-10"/>
    <n v="0"/>
    <m/>
    <m/>
    <s v="BUF"/>
    <n v="15"/>
    <n v="1"/>
    <m/>
    <s v=""/>
  </r>
  <r>
    <n v="2602"/>
    <n v="1279"/>
    <s v="2016_15_CLE@BUF"/>
    <n v="-10"/>
    <n v="-10"/>
    <n v="33"/>
    <n v="13"/>
    <x v="4"/>
    <x v="14"/>
    <s v="rs"/>
    <s v="BUF"/>
    <s v="BUF"/>
    <n v="0"/>
    <x v="1"/>
    <n v="-9"/>
    <n v="1"/>
    <m/>
    <m/>
    <s v="BUF"/>
    <n v="4"/>
    <n v="1"/>
    <s v="BUF"/>
    <n v="1"/>
  </r>
  <r>
    <n v="2603"/>
    <n v="1280"/>
    <s v="2016_15_DET@NYG"/>
    <n v="-4.5"/>
    <n v="-4"/>
    <n v="17"/>
    <n v="6"/>
    <x v="4"/>
    <x v="14"/>
    <s v="rs"/>
    <s v="NYG"/>
    <s v="NYG"/>
    <n v="-0.5"/>
    <x v="0"/>
    <n v="-3"/>
    <n v="1.5"/>
    <m/>
    <m/>
    <s v="DET"/>
    <n v="11"/>
    <n v="0"/>
    <m/>
    <s v=""/>
  </r>
  <r>
    <n v="2604"/>
    <n v="1280"/>
    <s v="2016_15_DET@NYG"/>
    <n v="-4.5"/>
    <n v="-4"/>
    <n v="17"/>
    <n v="6"/>
    <x v="4"/>
    <x v="14"/>
    <s v="rs"/>
    <s v="NYG"/>
    <s v="NYG"/>
    <n v="-0.5"/>
    <x v="1"/>
    <n v="-3.5"/>
    <n v="1"/>
    <m/>
    <m/>
    <s v="NYG"/>
    <n v="1"/>
    <n v="1"/>
    <s v="NYG"/>
    <n v="1"/>
  </r>
  <r>
    <n v="2605"/>
    <n v="1281"/>
    <s v="2016_15_PHI@BAL"/>
    <n v="-6"/>
    <n v="-6"/>
    <n v="27"/>
    <n v="26"/>
    <x v="4"/>
    <x v="14"/>
    <s v="rs"/>
    <s v="PHI"/>
    <s v="BAL"/>
    <n v="0"/>
    <x v="0"/>
    <n v="-4"/>
    <n v="2"/>
    <m/>
    <m/>
    <s v="PHI"/>
    <n v="14"/>
    <n v="1"/>
    <m/>
    <s v=""/>
  </r>
  <r>
    <n v="2606"/>
    <n v="1281"/>
    <s v="2016_15_PHI@BAL"/>
    <n v="-6"/>
    <n v="-6"/>
    <n v="27"/>
    <n v="26"/>
    <x v="4"/>
    <x v="14"/>
    <s v="rs"/>
    <s v="PHI"/>
    <s v="BAL"/>
    <n v="0"/>
    <x v="1"/>
    <n v="-3.5"/>
    <n v="2.5"/>
    <m/>
    <m/>
    <s v="BAL"/>
    <n v="3"/>
    <n v="0"/>
    <s v="BAL"/>
    <n v="1"/>
  </r>
  <r>
    <n v="2607"/>
    <n v="1282"/>
    <s v="2016_15_PIT@CIN"/>
    <n v="3"/>
    <n v="3"/>
    <n v="20"/>
    <n v="24"/>
    <x v="4"/>
    <x v="14"/>
    <s v="rs"/>
    <s v="PIT"/>
    <s v="PIT"/>
    <n v="0"/>
    <x v="0"/>
    <n v="3.5"/>
    <n v="0.5"/>
    <m/>
    <m/>
    <s v="PIT"/>
    <n v="5"/>
    <n v="1"/>
    <m/>
    <s v=""/>
  </r>
  <r>
    <n v="2608"/>
    <n v="1282"/>
    <s v="2016_15_PIT@CIN"/>
    <n v="3"/>
    <n v="3"/>
    <n v="20"/>
    <n v="24"/>
    <x v="4"/>
    <x v="14"/>
    <s v="rs"/>
    <s v="PIT"/>
    <s v="PIT"/>
    <n v="0"/>
    <x v="1"/>
    <n v="3.5"/>
    <n v="0.5"/>
    <m/>
    <m/>
    <s v="CIN"/>
    <n v="10"/>
    <n v="0"/>
    <s v="PIT"/>
    <n v="1"/>
  </r>
  <r>
    <n v="2609"/>
    <n v="1283"/>
    <s v="2016_15_IND@MIN"/>
    <n v="-4"/>
    <n v="-5"/>
    <n v="6"/>
    <n v="34"/>
    <x v="4"/>
    <x v="14"/>
    <s v="rs"/>
    <s v="IND"/>
    <s v="IND"/>
    <n v="1"/>
    <x v="0"/>
    <n v="-3"/>
    <n v="1"/>
    <m/>
    <m/>
    <s v="IND"/>
    <n v="1"/>
    <n v="1"/>
    <m/>
    <s v=""/>
  </r>
  <r>
    <n v="2610"/>
    <n v="1283"/>
    <s v="2016_15_IND@MIN"/>
    <n v="-4"/>
    <n v="-5"/>
    <n v="6"/>
    <n v="34"/>
    <x v="4"/>
    <x v="14"/>
    <s v="rs"/>
    <s v="IND"/>
    <s v="IND"/>
    <n v="1"/>
    <x v="1"/>
    <n v="-4"/>
    <n v="0"/>
    <m/>
    <m/>
    <s v="MIN"/>
    <n v="7"/>
    <n v="0"/>
    <s v="MIN"/>
    <n v="0"/>
  </r>
  <r>
    <n v="2611"/>
    <n v="1284"/>
    <s v="2016_15_GBY@CHI"/>
    <n v="5"/>
    <n v="5.5"/>
    <n v="27"/>
    <n v="30"/>
    <x v="4"/>
    <x v="14"/>
    <s v="rs"/>
    <s v="CHI"/>
    <s v="GBY"/>
    <n v="-0.5"/>
    <x v="0"/>
    <n v="6"/>
    <n v="1"/>
    <m/>
    <m/>
    <s v="CHI"/>
    <n v="2"/>
    <n v="1"/>
    <m/>
    <s v=""/>
  </r>
  <r>
    <n v="2612"/>
    <n v="1284"/>
    <s v="2016_15_GBY@CHI"/>
    <n v="5"/>
    <n v="5.5"/>
    <n v="27"/>
    <n v="30"/>
    <x v="4"/>
    <x v="14"/>
    <s v="rs"/>
    <s v="CHI"/>
    <s v="GBY"/>
    <n v="-0.5"/>
    <x v="1"/>
    <n v="6"/>
    <n v="1"/>
    <m/>
    <m/>
    <s v="CHI"/>
    <n v="14"/>
    <n v="1"/>
    <s v="CHI"/>
    <n v="0"/>
  </r>
  <r>
    <n v="2613"/>
    <n v="1285"/>
    <s v="2016_15_TEN@KCY"/>
    <n v="-5.5"/>
    <n v="-6"/>
    <n v="17"/>
    <n v="19"/>
    <x v="4"/>
    <x v="14"/>
    <s v="rs"/>
    <s v="TEN"/>
    <s v="TEN"/>
    <n v="0.5"/>
    <x v="0"/>
    <n v="-5.5"/>
    <n v="0"/>
    <m/>
    <m/>
    <s v="KCY"/>
    <n v="9"/>
    <n v="0"/>
    <m/>
    <s v=""/>
  </r>
  <r>
    <n v="2614"/>
    <n v="1285"/>
    <s v="2016_15_TEN@KCY"/>
    <n v="-5.5"/>
    <n v="-6"/>
    <n v="17"/>
    <n v="19"/>
    <x v="4"/>
    <x v="14"/>
    <s v="rs"/>
    <s v="TEN"/>
    <s v="TEN"/>
    <n v="0.5"/>
    <x v="1"/>
    <n v="-6"/>
    <n v="0.5"/>
    <m/>
    <m/>
    <s v="KCY"/>
    <n v="11"/>
    <n v="0"/>
    <s v="KCY"/>
    <n v="0"/>
  </r>
  <r>
    <n v="2615"/>
    <n v="1286"/>
    <s v="2016_15_JAX@HOU"/>
    <n v="-5.5"/>
    <n v="-5"/>
    <n v="21"/>
    <n v="20"/>
    <x v="4"/>
    <x v="14"/>
    <s v="rs"/>
    <s v="JAX"/>
    <s v="HOU"/>
    <n v="-0.5"/>
    <x v="0"/>
    <n v="-5.5"/>
    <n v="0"/>
    <m/>
    <m/>
    <s v="JAX"/>
    <n v="4"/>
    <n v="1"/>
    <m/>
    <s v=""/>
  </r>
  <r>
    <n v="2616"/>
    <n v="1286"/>
    <s v="2016_15_JAX@HOU"/>
    <n v="-5.5"/>
    <n v="-5"/>
    <n v="21"/>
    <n v="20"/>
    <x v="4"/>
    <x v="14"/>
    <s v="rs"/>
    <s v="JAX"/>
    <s v="HOU"/>
    <n v="-0.5"/>
    <x v="1"/>
    <n v="-5"/>
    <n v="0.5"/>
    <m/>
    <m/>
    <s v="JAX"/>
    <n v="5"/>
    <n v="1"/>
    <s v="JAX"/>
    <n v="0"/>
  </r>
  <r>
    <n v="2617"/>
    <n v="1287"/>
    <s v="2016_15_NOR@ARI"/>
    <n v="-2.5"/>
    <n v="-3"/>
    <n v="41"/>
    <n v="48"/>
    <x v="4"/>
    <x v="14"/>
    <s v="rs"/>
    <s v="NOR"/>
    <s v="NOR"/>
    <n v="0.5"/>
    <x v="0"/>
    <n v="-3"/>
    <n v="0.5"/>
    <m/>
    <m/>
    <s v="NOR"/>
    <n v="13"/>
    <n v="1"/>
    <m/>
    <s v=""/>
  </r>
  <r>
    <n v="2618"/>
    <n v="1287"/>
    <s v="2016_15_NOR@ARI"/>
    <n v="-2.5"/>
    <n v="-3"/>
    <n v="41"/>
    <n v="48"/>
    <x v="4"/>
    <x v="14"/>
    <s v="rs"/>
    <s v="NOR"/>
    <s v="NOR"/>
    <n v="0.5"/>
    <x v="1"/>
    <n v="-3.5"/>
    <n v="1"/>
    <m/>
    <m/>
    <s v="NOR"/>
    <n v="13"/>
    <n v="1"/>
    <s v="NOR"/>
    <n v="1"/>
  </r>
  <r>
    <n v="2619"/>
    <n v="1288"/>
    <s v="2016_15_SFO@ATL"/>
    <n v="-12.5"/>
    <n v="-13.5"/>
    <n v="41"/>
    <n v="13"/>
    <x v="4"/>
    <x v="14"/>
    <s v="rs"/>
    <s v="ATL"/>
    <s v="ATL"/>
    <n v="1"/>
    <x v="0"/>
    <n v="-10.5"/>
    <n v="2"/>
    <m/>
    <m/>
    <s v="SFO"/>
    <n v="7"/>
    <n v="0"/>
    <m/>
    <s v=""/>
  </r>
  <r>
    <n v="2620"/>
    <n v="1288"/>
    <s v="2016_15_SFO@ATL"/>
    <n v="-12.5"/>
    <n v="-13.5"/>
    <n v="41"/>
    <n v="13"/>
    <x v="4"/>
    <x v="14"/>
    <s v="rs"/>
    <s v="ATL"/>
    <s v="ATL"/>
    <n v="1"/>
    <x v="1"/>
    <n v="-14"/>
    <n v="1.5"/>
    <m/>
    <m/>
    <s v="ATL"/>
    <n v="2"/>
    <n v="1"/>
    <s v="ATL"/>
    <n v="1"/>
  </r>
  <r>
    <n v="2621"/>
    <n v="1289"/>
    <s v="2016_15_NWE@DEN"/>
    <n v="3"/>
    <n v="3"/>
    <n v="3"/>
    <n v="16"/>
    <x v="4"/>
    <x v="14"/>
    <s v="rs"/>
    <s v="NWE"/>
    <s v="NWE"/>
    <n v="0"/>
    <x v="0"/>
    <n v="1.5"/>
    <n v="1.5"/>
    <m/>
    <m/>
    <s v="NWE"/>
    <n v="12"/>
    <n v="1"/>
    <m/>
    <s v=""/>
  </r>
  <r>
    <n v="2622"/>
    <n v="1289"/>
    <s v="2016_15_NWE@DEN"/>
    <n v="3"/>
    <n v="3"/>
    <n v="3"/>
    <n v="16"/>
    <x v="4"/>
    <x v="14"/>
    <s v="rs"/>
    <s v="NWE"/>
    <s v="NWE"/>
    <n v="0"/>
    <x v="1"/>
    <n v="3.5"/>
    <n v="0.5"/>
    <m/>
    <m/>
    <s v="NWE"/>
    <n v="8"/>
    <n v="1"/>
    <s v="NWE"/>
    <n v="1"/>
  </r>
  <r>
    <n v="2623"/>
    <n v="1290"/>
    <s v="2016_15_OAK@SD"/>
    <n v="3"/>
    <n v="2.5"/>
    <n v="16"/>
    <n v="19"/>
    <x v="4"/>
    <x v="14"/>
    <s v="rs"/>
    <s v="OAK"/>
    <s v="OAK"/>
    <n v="0.5"/>
    <x v="0"/>
    <n v="3"/>
    <n v="0"/>
    <m/>
    <m/>
    <s v="OAK"/>
    <n v="16"/>
    <n v="1"/>
    <m/>
    <s v=""/>
  </r>
  <r>
    <n v="2624"/>
    <n v="1290"/>
    <s v="2016_15_OAK@SD"/>
    <n v="3"/>
    <n v="2.5"/>
    <n v="16"/>
    <n v="19"/>
    <x v="4"/>
    <x v="14"/>
    <s v="rs"/>
    <s v="OAK"/>
    <s v="OAK"/>
    <n v="0.5"/>
    <x v="1"/>
    <n v="3.5"/>
    <n v="0.5"/>
    <m/>
    <m/>
    <s v="SD"/>
    <n v="9"/>
    <n v="0"/>
    <s v="OAK"/>
    <n v="1"/>
  </r>
  <r>
    <n v="2625"/>
    <n v="1291"/>
    <s v="2016_15_TBY@DAL"/>
    <n v="-7.5"/>
    <n v="-7"/>
    <n v="26"/>
    <n v="20"/>
    <x v="4"/>
    <x v="14"/>
    <s v="rs"/>
    <s v="TBY"/>
    <s v="DAL"/>
    <n v="-0.5"/>
    <x v="0"/>
    <n v="-5.5"/>
    <n v="2"/>
    <m/>
    <m/>
    <s v="TBY"/>
    <n v="3"/>
    <n v="1"/>
    <m/>
    <s v=""/>
  </r>
  <r>
    <n v="2626"/>
    <n v="1291"/>
    <s v="2016_15_TBY@DAL"/>
    <n v="-7.5"/>
    <n v="-7"/>
    <n v="26"/>
    <n v="20"/>
    <x v="4"/>
    <x v="14"/>
    <s v="rs"/>
    <s v="TBY"/>
    <s v="DAL"/>
    <n v="-0.5"/>
    <x v="1"/>
    <n v="-5"/>
    <n v="2.5"/>
    <m/>
    <m/>
    <s v="TBY"/>
    <n v="12"/>
    <n v="1"/>
    <s v="TBY"/>
    <n v="0"/>
  </r>
  <r>
    <n v="2627"/>
    <n v="1292"/>
    <s v="2016_15_CAR@WAS"/>
    <n v="-4"/>
    <n v="-7"/>
    <n v="15"/>
    <n v="26"/>
    <x v="4"/>
    <x v="14"/>
    <s v="rs"/>
    <s v="CAR"/>
    <s v="CAR"/>
    <n v="3"/>
    <x v="0"/>
    <n v="-4"/>
    <n v="0"/>
    <m/>
    <m/>
    <s v="WAS"/>
    <n v="6"/>
    <n v="0"/>
    <m/>
    <s v=""/>
  </r>
  <r>
    <n v="2628"/>
    <n v="1292"/>
    <s v="2016_15_CAR@WAS"/>
    <n v="-4"/>
    <n v="-7"/>
    <n v="15"/>
    <n v="26"/>
    <x v="4"/>
    <x v="14"/>
    <s v="rs"/>
    <s v="CAR"/>
    <s v="CAR"/>
    <n v="3"/>
    <x v="1"/>
    <n v="-3.5"/>
    <n v="0.5"/>
    <m/>
    <m/>
    <s v="CAR"/>
    <n v="15"/>
    <n v="1"/>
    <s v="WAS"/>
    <n v="0"/>
  </r>
  <r>
    <n v="2629"/>
    <n v="1293"/>
    <s v="2016_16_NYG@PHI"/>
    <n v="-3"/>
    <n v="1"/>
    <n v="24"/>
    <n v="19"/>
    <x v="4"/>
    <x v="15"/>
    <s v="rs"/>
    <s v="PHI"/>
    <s v="PHI"/>
    <n v="-4"/>
    <x v="0"/>
    <n v="2"/>
    <n v="5"/>
    <m/>
    <m/>
    <s v="NYG"/>
    <n v="12"/>
    <n v="0"/>
    <m/>
    <s v=""/>
  </r>
  <r>
    <n v="2630"/>
    <n v="1293"/>
    <s v="2016_16_NYG@PHI"/>
    <n v="-3"/>
    <n v="1"/>
    <n v="24"/>
    <n v="19"/>
    <x v="4"/>
    <x v="15"/>
    <s v="rs"/>
    <s v="PHI"/>
    <s v="PHI"/>
    <n v="-4"/>
    <x v="1"/>
    <n v="3"/>
    <n v="6"/>
    <m/>
    <m/>
    <s v="NYG"/>
    <n v="6"/>
    <n v="0"/>
    <s v="NYG"/>
    <n v="0"/>
  </r>
  <r>
    <n v="2631"/>
    <n v="1294"/>
    <s v="2016_16_ATL@CAR"/>
    <n v="3.5"/>
    <s v=""/>
    <n v="16"/>
    <n v="33"/>
    <x v="4"/>
    <x v="15"/>
    <s v="rs"/>
    <s v="ATL"/>
    <s v="ATL"/>
    <s v=""/>
    <x v="0"/>
    <n v="-2"/>
    <n v="5.5"/>
    <m/>
    <m/>
    <s v="ATL"/>
    <n v="14"/>
    <n v="1"/>
    <m/>
    <s v=""/>
  </r>
  <r>
    <n v="2632"/>
    <n v="1294"/>
    <s v="2016_16_ATL@CAR"/>
    <n v="3.5"/>
    <s v=""/>
    <n v="16"/>
    <n v="33"/>
    <x v="4"/>
    <x v="15"/>
    <s v="rs"/>
    <s v="ATL"/>
    <s v="ATL"/>
    <s v=""/>
    <x v="1"/>
    <n v="5"/>
    <n v="1.5"/>
    <m/>
    <m/>
    <s v="ATL"/>
    <n v="3"/>
    <n v="1"/>
    <s v="ATL"/>
    <n v="1"/>
  </r>
  <r>
    <n v="2633"/>
    <n v="1295"/>
    <s v="2016_16_MIA@BUF"/>
    <n v="-3.5"/>
    <s v=""/>
    <n v="31"/>
    <n v="34"/>
    <x v="4"/>
    <x v="15"/>
    <s v="rs"/>
    <s v="MIA"/>
    <s v="MIA"/>
    <s v=""/>
    <x v="0"/>
    <n v="-2"/>
    <n v="1.5"/>
    <m/>
    <m/>
    <s v="BUF"/>
    <n v="11"/>
    <n v="0"/>
    <m/>
    <s v=""/>
  </r>
  <r>
    <n v="2634"/>
    <n v="1295"/>
    <s v="2016_16_MIA@BUF"/>
    <n v="-3.5"/>
    <s v=""/>
    <n v="31"/>
    <n v="34"/>
    <x v="4"/>
    <x v="15"/>
    <s v="rs"/>
    <s v="MIA"/>
    <s v="MIA"/>
    <s v=""/>
    <x v="1"/>
    <n v="-2.5"/>
    <n v="1"/>
    <m/>
    <m/>
    <s v="BUF"/>
    <n v="2"/>
    <n v="0"/>
    <s v="BUF"/>
    <n v="0"/>
  </r>
  <r>
    <n v="2635"/>
    <n v="1296"/>
    <s v="2016_16_WAS@CHI"/>
    <n v="3.5"/>
    <s v=""/>
    <n v="21"/>
    <n v="41"/>
    <x v="4"/>
    <x v="15"/>
    <s v="rs"/>
    <s v="WAS"/>
    <s v="WAS"/>
    <s v=""/>
    <x v="0"/>
    <n v="4"/>
    <n v="0.5"/>
    <m/>
    <m/>
    <s v="WAS"/>
    <n v="3"/>
    <n v="1"/>
    <m/>
    <s v=""/>
  </r>
  <r>
    <n v="2636"/>
    <n v="1296"/>
    <s v="2016_16_WAS@CHI"/>
    <n v="3.5"/>
    <s v=""/>
    <n v="21"/>
    <n v="41"/>
    <x v="4"/>
    <x v="15"/>
    <s v="rs"/>
    <s v="WAS"/>
    <s v="WAS"/>
    <s v=""/>
    <x v="1"/>
    <n v="2.5"/>
    <n v="1"/>
    <m/>
    <m/>
    <s v="WAS"/>
    <n v="11"/>
    <n v="1"/>
    <s v="WAS"/>
    <n v="1"/>
  </r>
  <r>
    <n v="2637"/>
    <n v="1297"/>
    <s v="2016_16_NYJ@NWE"/>
    <n v="-16.5"/>
    <s v=""/>
    <n v="41"/>
    <n v="3"/>
    <x v="4"/>
    <x v="15"/>
    <s v="rs"/>
    <s v="NWE"/>
    <s v="NWE"/>
    <s v=""/>
    <x v="0"/>
    <n v="-13.5"/>
    <n v="3"/>
    <m/>
    <m/>
    <s v="NYJ"/>
    <n v="16"/>
    <n v="0"/>
    <m/>
    <s v=""/>
  </r>
  <r>
    <n v="2638"/>
    <n v="1297"/>
    <s v="2016_16_NYJ@NWE"/>
    <n v="-16.5"/>
    <s v=""/>
    <n v="41"/>
    <n v="3"/>
    <x v="4"/>
    <x v="15"/>
    <s v="rs"/>
    <s v="NWE"/>
    <s v="NWE"/>
    <s v=""/>
    <x v="1"/>
    <n v="-14"/>
    <n v="2.5"/>
    <m/>
    <m/>
    <s v="NWE"/>
    <n v="1"/>
    <n v="1"/>
    <s v="NWE"/>
    <n v="1"/>
  </r>
  <r>
    <n v="2639"/>
    <n v="1298"/>
    <s v="2016_16_SD@CLE"/>
    <n v="6"/>
    <s v=""/>
    <n v="20"/>
    <n v="17"/>
    <x v="4"/>
    <x v="15"/>
    <s v="rs"/>
    <s v="CLE"/>
    <s v="CLE"/>
    <s v=""/>
    <x v="0"/>
    <n v="7"/>
    <n v="1"/>
    <m/>
    <m/>
    <s v="SD"/>
    <n v="9"/>
    <n v="0"/>
    <m/>
    <s v=""/>
  </r>
  <r>
    <n v="2640"/>
    <n v="1298"/>
    <s v="2016_16_SD@CLE"/>
    <n v="6"/>
    <s v=""/>
    <n v="20"/>
    <n v="17"/>
    <x v="4"/>
    <x v="15"/>
    <s v="rs"/>
    <s v="CLE"/>
    <s v="CLE"/>
    <s v=""/>
    <x v="1"/>
    <n v="8"/>
    <n v="2"/>
    <m/>
    <m/>
    <s v="CLE"/>
    <n v="12"/>
    <n v="1"/>
    <s v="CLE"/>
    <n v="1"/>
  </r>
  <r>
    <n v="2641"/>
    <n v="1299"/>
    <s v="2016_16_TEN@JAX"/>
    <n v="4.5"/>
    <s v=""/>
    <n v="38"/>
    <n v="17"/>
    <x v="4"/>
    <x v="15"/>
    <s v="rs"/>
    <s v="JAX"/>
    <s v="JAX"/>
    <s v=""/>
    <x v="0"/>
    <n v="3.5"/>
    <n v="1"/>
    <m/>
    <m/>
    <s v="JAX"/>
    <n v="10"/>
    <n v="1"/>
    <m/>
    <s v=""/>
  </r>
  <r>
    <n v="2642"/>
    <n v="1299"/>
    <s v="2016_16_TEN@JAX"/>
    <n v="4.5"/>
    <s v=""/>
    <n v="38"/>
    <n v="17"/>
    <x v="4"/>
    <x v="15"/>
    <s v="rs"/>
    <s v="JAX"/>
    <s v="JAX"/>
    <s v=""/>
    <x v="1"/>
    <n v="3"/>
    <n v="1.5"/>
    <m/>
    <m/>
    <s v="JAX"/>
    <n v="8"/>
    <n v="1"/>
    <s v="JAX"/>
    <n v="1"/>
  </r>
  <r>
    <n v="2643"/>
    <n v="1300"/>
    <s v="2016_16_MIN@GBY"/>
    <n v="-7"/>
    <s v=""/>
    <n v="38"/>
    <n v="25"/>
    <x v="4"/>
    <x v="15"/>
    <s v="rs"/>
    <s v="GBY"/>
    <s v="GBY"/>
    <s v=""/>
    <x v="0"/>
    <n v="-6"/>
    <n v="1"/>
    <m/>
    <m/>
    <s v="MIN"/>
    <n v="4"/>
    <n v="0"/>
    <m/>
    <s v=""/>
  </r>
  <r>
    <n v="2644"/>
    <n v="1300"/>
    <s v="2016_16_MIN@GBY"/>
    <n v="-7"/>
    <s v=""/>
    <n v="38"/>
    <n v="25"/>
    <x v="4"/>
    <x v="15"/>
    <s v="rs"/>
    <s v="GBY"/>
    <s v="GBY"/>
    <s v=""/>
    <x v="1"/>
    <n v="-6"/>
    <n v="1"/>
    <m/>
    <m/>
    <s v="MIN"/>
    <n v="16"/>
    <n v="0"/>
    <s v="MIN"/>
    <n v="0"/>
  </r>
  <r>
    <n v="2645"/>
    <n v="1301"/>
    <s v="2016_16_IND@OAK"/>
    <n v="-4"/>
    <s v=""/>
    <n v="33"/>
    <n v="25"/>
    <x v="4"/>
    <x v="15"/>
    <s v="rs"/>
    <s v="OAK"/>
    <s v="OAK"/>
    <s v=""/>
    <x v="0"/>
    <n v="-4"/>
    <n v="0"/>
    <m/>
    <m/>
    <s v="IND"/>
    <n v="1"/>
    <n v="0"/>
    <m/>
    <s v=""/>
  </r>
  <r>
    <n v="2646"/>
    <n v="1301"/>
    <s v="2016_16_IND@OAK"/>
    <n v="-4"/>
    <s v=""/>
    <n v="33"/>
    <n v="25"/>
    <x v="4"/>
    <x v="15"/>
    <s v="rs"/>
    <s v="OAK"/>
    <s v="OAK"/>
    <s v=""/>
    <x v="1"/>
    <n v="-4.5"/>
    <n v="0.5"/>
    <m/>
    <m/>
    <s v="IND"/>
    <n v="4"/>
    <n v="0"/>
    <s v="IND"/>
    <n v="0"/>
  </r>
  <r>
    <n v="2647"/>
    <n v="1302"/>
    <s v="2016_16_TBY@NOR"/>
    <n v="-3.5"/>
    <s v=""/>
    <n v="31"/>
    <n v="24"/>
    <x v="4"/>
    <x v="15"/>
    <s v="rs"/>
    <s v="NOR"/>
    <s v="NOR"/>
    <s v=""/>
    <x v="0"/>
    <n v="-3"/>
    <n v="0.5"/>
    <m/>
    <m/>
    <s v="TBY"/>
    <n v="2"/>
    <n v="0"/>
    <m/>
    <s v=""/>
  </r>
  <r>
    <n v="2648"/>
    <n v="1302"/>
    <s v="2016_16_TBY@NOR"/>
    <n v="-3.5"/>
    <s v=""/>
    <n v="31"/>
    <n v="24"/>
    <x v="4"/>
    <x v="15"/>
    <s v="rs"/>
    <s v="NOR"/>
    <s v="NOR"/>
    <s v=""/>
    <x v="1"/>
    <n v="-3"/>
    <n v="0.5"/>
    <m/>
    <m/>
    <s v="NOR"/>
    <n v="9"/>
    <n v="1"/>
    <s v="NOR"/>
    <n v="1"/>
  </r>
  <r>
    <n v="2649"/>
    <n v="1303"/>
    <s v="2016_16_SFO@LAR"/>
    <n v="-3"/>
    <s v=""/>
    <n v="21"/>
    <n v="22"/>
    <x v="4"/>
    <x v="15"/>
    <s v="rs"/>
    <s v="SFO"/>
    <s v="SFO"/>
    <s v=""/>
    <x v="0"/>
    <n v="-3"/>
    <n v="0"/>
    <m/>
    <m/>
    <s v="SFO"/>
    <n v="6"/>
    <n v="1"/>
    <m/>
    <s v=""/>
  </r>
  <r>
    <n v="2650"/>
    <n v="1303"/>
    <s v="2016_16_SFO@LAR"/>
    <n v="-3"/>
    <s v=""/>
    <n v="21"/>
    <n v="22"/>
    <x v="4"/>
    <x v="15"/>
    <s v="rs"/>
    <s v="SFO"/>
    <s v="SFO"/>
    <s v=""/>
    <x v="1"/>
    <n v="-3"/>
    <n v="0"/>
    <m/>
    <m/>
    <s v="LAR"/>
    <n v="14"/>
    <n v="0"/>
    <s v="LAR"/>
    <n v="0"/>
  </r>
  <r>
    <n v="2651"/>
    <n v="1304"/>
    <s v="2016_16_ARI@SEA"/>
    <n v="-8.5"/>
    <s v=""/>
    <n v="31"/>
    <n v="34"/>
    <x v="4"/>
    <x v="15"/>
    <s v="rs"/>
    <s v="ARI"/>
    <s v="ARI"/>
    <s v=""/>
    <x v="0"/>
    <n v="-7.5"/>
    <n v="1"/>
    <m/>
    <m/>
    <s v="ARI"/>
    <n v="5"/>
    <n v="1"/>
    <m/>
    <s v=""/>
  </r>
  <r>
    <n v="2652"/>
    <n v="1304"/>
    <s v="2016_16_ARI@SEA"/>
    <n v="-8.5"/>
    <s v=""/>
    <n v="31"/>
    <n v="34"/>
    <x v="4"/>
    <x v="15"/>
    <s v="rs"/>
    <s v="ARI"/>
    <s v="ARI"/>
    <s v=""/>
    <x v="1"/>
    <n v="-7.5"/>
    <n v="1"/>
    <m/>
    <m/>
    <s v="SEA"/>
    <n v="10"/>
    <n v="0"/>
    <s v="SEA"/>
    <n v="0"/>
  </r>
  <r>
    <n v="2653"/>
    <n v="1305"/>
    <s v="2016_16_CIN@HOU"/>
    <n v="-2"/>
    <s v=""/>
    <n v="12"/>
    <n v="10"/>
    <x v="4"/>
    <x v="15"/>
    <s v="rs"/>
    <s v="na"/>
    <s v="HOU"/>
    <s v=""/>
    <x v="0"/>
    <n v="-1.5"/>
    <n v="0.5"/>
    <m/>
    <m/>
    <s v="CIN"/>
    <n v="13"/>
    <n v="0"/>
    <m/>
    <s v=""/>
  </r>
  <r>
    <n v="2654"/>
    <n v="1305"/>
    <s v="2016_16_CIN@HOU"/>
    <n v="-2"/>
    <s v=""/>
    <n v="12"/>
    <n v="10"/>
    <x v="4"/>
    <x v="15"/>
    <s v="rs"/>
    <s v="na"/>
    <s v="HOU"/>
    <s v=""/>
    <x v="1"/>
    <n v="-3"/>
    <n v="1"/>
    <m/>
    <m/>
    <s v="CIN"/>
    <n v="5"/>
    <n v="0"/>
    <s v="CIN"/>
    <n v="0"/>
  </r>
  <r>
    <n v="2655"/>
    <n v="1306"/>
    <s v="2016_16_BAL@PIT"/>
    <n v="-5"/>
    <n v="-5.5"/>
    <n v="31"/>
    <n v="27"/>
    <x v="4"/>
    <x v="15"/>
    <s v="rs"/>
    <s v="BAL"/>
    <s v="PIT"/>
    <n v="0.5"/>
    <x v="0"/>
    <n v="-4"/>
    <n v="1"/>
    <m/>
    <m/>
    <s v="BAL"/>
    <n v="7"/>
    <n v="1"/>
    <m/>
    <s v=""/>
  </r>
  <r>
    <n v="2656"/>
    <n v="1306"/>
    <s v="2016_16_BAL@PIT"/>
    <n v="-5"/>
    <n v="-5.5"/>
    <n v="31"/>
    <n v="27"/>
    <x v="4"/>
    <x v="15"/>
    <s v="rs"/>
    <s v="BAL"/>
    <s v="PIT"/>
    <n v="0.5"/>
    <x v="1"/>
    <n v="-3"/>
    <n v="2"/>
    <m/>
    <m/>
    <s v="PIT"/>
    <n v="15"/>
    <n v="0"/>
    <s v="PIT"/>
    <n v="1"/>
  </r>
  <r>
    <n v="2657"/>
    <n v="1307"/>
    <s v="2016_16_DEN@KCY"/>
    <n v="-5"/>
    <n v="-3"/>
    <n v="33"/>
    <n v="10"/>
    <x v="4"/>
    <x v="15"/>
    <s v="rs"/>
    <s v="KCY"/>
    <s v="KCY"/>
    <n v="-2"/>
    <x v="0"/>
    <n v="-4.5"/>
    <n v="0.5"/>
    <m/>
    <m/>
    <s v="DEN"/>
    <n v="8"/>
    <n v="0"/>
    <m/>
    <s v=""/>
  </r>
  <r>
    <n v="2658"/>
    <n v="1307"/>
    <s v="2016_16_DEN@KCY"/>
    <n v="-5"/>
    <n v="-3"/>
    <n v="33"/>
    <n v="10"/>
    <x v="4"/>
    <x v="15"/>
    <s v="rs"/>
    <s v="KCY"/>
    <s v="KCY"/>
    <n v="-2"/>
    <x v="1"/>
    <n v="-5"/>
    <n v="0"/>
    <m/>
    <m/>
    <s v="KCY"/>
    <n v="7"/>
    <n v="1"/>
    <s v="DEN"/>
    <n v="0"/>
  </r>
  <r>
    <n v="2659"/>
    <n v="1308"/>
    <s v="2016_16_DET@DAL"/>
    <n v="-7.5"/>
    <n v="-6.5"/>
    <n v="42"/>
    <n v="21"/>
    <x v="4"/>
    <x v="15"/>
    <s v="rs"/>
    <s v="DAL"/>
    <s v="DAL"/>
    <n v="-1"/>
    <x v="0"/>
    <n v="-6"/>
    <n v="1.5"/>
    <m/>
    <m/>
    <s v="DET"/>
    <n v="15"/>
    <n v="0"/>
    <m/>
    <s v=""/>
  </r>
  <r>
    <n v="2660"/>
    <n v="1308"/>
    <s v="2016_16_DET@DAL"/>
    <n v="-7.5"/>
    <n v="-6.5"/>
    <n v="42"/>
    <n v="21"/>
    <x v="4"/>
    <x v="15"/>
    <s v="rs"/>
    <s v="DAL"/>
    <s v="DAL"/>
    <n v="-1"/>
    <x v="1"/>
    <n v="-7.5"/>
    <n v="0"/>
    <m/>
    <m/>
    <s v="DAL"/>
    <n v="13"/>
    <n v="1"/>
    <s v="DAL"/>
    <n v="1"/>
  </r>
  <r>
    <n v="2661"/>
    <n v="1309"/>
    <s v="2016_17_NWE@MIA"/>
    <n v="6"/>
    <n v="8"/>
    <n v="14"/>
    <n v="35"/>
    <x v="4"/>
    <x v="16"/>
    <s v="rs"/>
    <s v="NWE"/>
    <s v="NWE"/>
    <n v="-2"/>
    <x v="0"/>
    <n v="6"/>
    <n v="0"/>
    <m/>
    <m/>
    <s v="MIA"/>
    <n v="12"/>
    <n v="0"/>
    <m/>
    <s v=""/>
  </r>
  <r>
    <n v="2662"/>
    <n v="1309"/>
    <s v="2016_17_NWE@MIA"/>
    <n v="6"/>
    <n v="8"/>
    <n v="14"/>
    <n v="35"/>
    <x v="4"/>
    <x v="16"/>
    <s v="rs"/>
    <s v="NWE"/>
    <s v="NWE"/>
    <n v="-2"/>
    <x v="1"/>
    <n v="7"/>
    <n v="1"/>
    <m/>
    <m/>
    <s v="NWE"/>
    <n v="4"/>
    <n v="1"/>
    <s v="NWE"/>
    <n v="1"/>
  </r>
  <r>
    <n v="2663"/>
    <n v="1310"/>
    <s v="2016_17_JAX@IND"/>
    <n v="-7"/>
    <n v="-5.5"/>
    <n v="24"/>
    <n v="20"/>
    <x v="4"/>
    <x v="16"/>
    <s v="rs"/>
    <s v="JAX"/>
    <s v="IND"/>
    <n v="-1.5"/>
    <x v="0"/>
    <n v="-6.5"/>
    <n v="0.5"/>
    <m/>
    <m/>
    <s v="IND"/>
    <n v="1"/>
    <n v="0"/>
    <m/>
    <s v=""/>
  </r>
  <r>
    <n v="2664"/>
    <n v="1310"/>
    <s v="2016_17_JAX@IND"/>
    <n v="-7"/>
    <n v="-5.5"/>
    <n v="24"/>
    <n v="20"/>
    <x v="4"/>
    <x v="16"/>
    <s v="rs"/>
    <s v="JAX"/>
    <s v="IND"/>
    <n v="-1.5"/>
    <x v="1"/>
    <n v="-6"/>
    <n v="1"/>
    <m/>
    <m/>
    <s v="IND"/>
    <n v="5"/>
    <n v="0"/>
    <s v="IND"/>
    <n v="1"/>
  </r>
  <r>
    <n v="2665"/>
    <n v="1311"/>
    <s v="2016_17_CAR@TBY"/>
    <n v="-3.5"/>
    <n v="-3"/>
    <n v="17"/>
    <n v="16"/>
    <x v="4"/>
    <x v="16"/>
    <s v="rs"/>
    <s v="CAR"/>
    <s v="TBY"/>
    <n v="-0.5"/>
    <x v="0"/>
    <n v="-3.5"/>
    <n v="0"/>
    <m/>
    <m/>
    <s v="TBY"/>
    <n v="16"/>
    <n v="0"/>
    <m/>
    <s v=""/>
  </r>
  <r>
    <n v="2666"/>
    <n v="1311"/>
    <s v="2016_17_CAR@TBY"/>
    <n v="-3.5"/>
    <n v="-3"/>
    <n v="17"/>
    <n v="16"/>
    <x v="4"/>
    <x v="16"/>
    <s v="rs"/>
    <s v="CAR"/>
    <s v="TBY"/>
    <n v="-0.5"/>
    <x v="1"/>
    <n v="-4"/>
    <n v="0.5"/>
    <m/>
    <m/>
    <s v="TBY"/>
    <n v="3"/>
    <n v="0"/>
    <s v="TBY"/>
    <n v="1"/>
  </r>
  <r>
    <n v="2667"/>
    <n v="1312"/>
    <s v="2016_17_CHI@MIN"/>
    <n v="-6.5"/>
    <n v="-6.5"/>
    <n v="38"/>
    <n v="10"/>
    <x v="4"/>
    <x v="16"/>
    <s v="rs"/>
    <s v="MIN"/>
    <s v="MIN"/>
    <n v="0"/>
    <x v="0"/>
    <n v="-5.5"/>
    <n v="1"/>
    <m/>
    <m/>
    <s v="CHI"/>
    <n v="7"/>
    <n v="0"/>
    <m/>
    <s v=""/>
  </r>
  <r>
    <n v="2668"/>
    <n v="1312"/>
    <s v="2016_17_CHI@MIN"/>
    <n v="-6.5"/>
    <n v="-6.5"/>
    <n v="38"/>
    <n v="10"/>
    <x v="4"/>
    <x v="16"/>
    <s v="rs"/>
    <s v="MIN"/>
    <s v="MIN"/>
    <n v="0"/>
    <x v="1"/>
    <n v="-5"/>
    <n v="1.5"/>
    <m/>
    <m/>
    <s v="CHI"/>
    <n v="10"/>
    <n v="0"/>
    <s v="CHI"/>
    <n v="0"/>
  </r>
  <r>
    <n v="2669"/>
    <n v="1313"/>
    <s v="2016_17_CLE@PIT"/>
    <n v="-12.5"/>
    <n v="-4"/>
    <n v="27"/>
    <n v="24"/>
    <x v="4"/>
    <x v="16"/>
    <s v="rs"/>
    <s v="CLE"/>
    <s v="PIT"/>
    <n v="-8.5"/>
    <x v="0"/>
    <n v="-10.5"/>
    <n v="2"/>
    <m/>
    <m/>
    <s v="CLE"/>
    <n v="10"/>
    <n v="1"/>
    <m/>
    <s v=""/>
  </r>
  <r>
    <n v="2670"/>
    <n v="1313"/>
    <s v="2016_17_CLE@PIT"/>
    <n v="-12.5"/>
    <n v="-4"/>
    <n v="27"/>
    <n v="24"/>
    <x v="4"/>
    <x v="16"/>
    <s v="rs"/>
    <s v="CLE"/>
    <s v="PIT"/>
    <n v="-8.5"/>
    <x v="1"/>
    <n v="-10"/>
    <n v="2.5"/>
    <m/>
    <m/>
    <s v="PIT"/>
    <n v="16"/>
    <n v="0"/>
    <s v="PIT"/>
    <n v="1"/>
  </r>
  <r>
    <n v="2671"/>
    <n v="1314"/>
    <s v="2016_17_NOR@ATL"/>
    <n v="-6.5"/>
    <n v="-7.5"/>
    <n v="38"/>
    <n v="32"/>
    <x v="4"/>
    <x v="16"/>
    <s v="rs"/>
    <s v="NOR"/>
    <s v="ATL"/>
    <n v="1"/>
    <x v="0"/>
    <n v="-4.5"/>
    <n v="2"/>
    <m/>
    <m/>
    <s v="NOR"/>
    <n v="5"/>
    <n v="1"/>
    <m/>
    <s v=""/>
  </r>
  <r>
    <n v="2672"/>
    <n v="1314"/>
    <s v="2016_17_NOR@ATL"/>
    <n v="-6.5"/>
    <n v="-7.5"/>
    <n v="38"/>
    <n v="32"/>
    <x v="4"/>
    <x v="16"/>
    <s v="rs"/>
    <s v="NOR"/>
    <s v="ATL"/>
    <n v="1"/>
    <x v="1"/>
    <n v="-7"/>
    <n v="0.5"/>
    <m/>
    <m/>
    <s v="ATL"/>
    <n v="2"/>
    <n v="0"/>
    <s v="ATL"/>
    <n v="1"/>
  </r>
  <r>
    <n v="2673"/>
    <n v="1315"/>
    <s v="2016_17_BUF@NYJ"/>
    <n v="5"/>
    <n v="4"/>
    <n v="30"/>
    <n v="10"/>
    <x v="4"/>
    <x v="16"/>
    <s v="rs"/>
    <s v="NYJ"/>
    <s v="NYJ"/>
    <n v="1"/>
    <x v="0"/>
    <n v="6"/>
    <n v="1"/>
    <m/>
    <m/>
    <s v="BUF"/>
    <n v="14"/>
    <n v="0"/>
    <m/>
    <s v=""/>
  </r>
  <r>
    <n v="2674"/>
    <n v="1315"/>
    <s v="2016_17_BUF@NYJ"/>
    <n v="5"/>
    <n v="4"/>
    <n v="30"/>
    <n v="10"/>
    <x v="4"/>
    <x v="16"/>
    <s v="rs"/>
    <s v="NYJ"/>
    <s v="NYJ"/>
    <n v="1"/>
    <x v="1"/>
    <n v="3"/>
    <n v="2"/>
    <m/>
    <m/>
    <s v="NYJ"/>
    <n v="15"/>
    <n v="1"/>
    <s v="NYJ"/>
    <n v="1"/>
  </r>
  <r>
    <n v="2675"/>
    <n v="1316"/>
    <s v="2016_17_DAL@PHI"/>
    <n v="-6"/>
    <n v="-6.5"/>
    <n v="27"/>
    <n v="13"/>
    <x v="4"/>
    <x v="16"/>
    <s v="rs"/>
    <s v="PHI"/>
    <s v="PHI"/>
    <n v="0.5"/>
    <x v="0"/>
    <n v="3.5"/>
    <n v="9.5"/>
    <m/>
    <m/>
    <s v="DAL"/>
    <n v="6"/>
    <n v="0"/>
    <m/>
    <s v=""/>
  </r>
  <r>
    <n v="2676"/>
    <n v="1316"/>
    <s v="2016_17_DAL@PHI"/>
    <n v="-6"/>
    <n v="-6.5"/>
    <n v="27"/>
    <n v="13"/>
    <x v="4"/>
    <x v="16"/>
    <s v="rs"/>
    <s v="PHI"/>
    <s v="PHI"/>
    <n v="0.5"/>
    <x v="1"/>
    <n v="0"/>
    <n v="6"/>
    <m/>
    <m/>
    <s v="PHI"/>
    <n v="13"/>
    <n v="1"/>
    <s v="PHI"/>
    <n v="1"/>
  </r>
  <r>
    <n v="2677"/>
    <n v="1317"/>
    <s v="2016_17_GBY@DET"/>
    <n v="3"/>
    <n v="3.5"/>
    <n v="24"/>
    <n v="31"/>
    <x v="4"/>
    <x v="16"/>
    <s v="rs"/>
    <s v="GBY"/>
    <s v="GBY"/>
    <n v="-0.5"/>
    <x v="0"/>
    <n v="1"/>
    <n v="2"/>
    <m/>
    <m/>
    <s v="DET"/>
    <n v="15"/>
    <n v="0"/>
    <m/>
    <s v=""/>
  </r>
  <r>
    <n v="2678"/>
    <n v="1317"/>
    <s v="2016_17_GBY@DET"/>
    <n v="3"/>
    <n v="3.5"/>
    <n v="24"/>
    <n v="31"/>
    <x v="4"/>
    <x v="16"/>
    <s v="rs"/>
    <s v="GBY"/>
    <s v="GBY"/>
    <n v="-0.5"/>
    <x v="1"/>
    <n v="2.5"/>
    <n v="0.5"/>
    <m/>
    <m/>
    <s v="GBY"/>
    <n v="1"/>
    <n v="1"/>
    <s v="GBY"/>
    <n v="1"/>
  </r>
  <r>
    <n v="2679"/>
    <n v="1318"/>
    <s v="2016_17_HOU@TEN"/>
    <n v="-3"/>
    <n v="-3"/>
    <n v="24"/>
    <n v="17"/>
    <x v="4"/>
    <x v="16"/>
    <s v="rs"/>
    <s v="TEN"/>
    <s v="TEN"/>
    <n v="0"/>
    <x v="0"/>
    <n v="-2"/>
    <n v="1"/>
    <m/>
    <m/>
    <s v="HOU"/>
    <n v="3"/>
    <n v="0"/>
    <m/>
    <s v=""/>
  </r>
  <r>
    <n v="2680"/>
    <n v="1318"/>
    <s v="2016_17_HOU@TEN"/>
    <n v="-3"/>
    <n v="-3"/>
    <n v="24"/>
    <n v="17"/>
    <x v="4"/>
    <x v="16"/>
    <s v="rs"/>
    <s v="TEN"/>
    <s v="TEN"/>
    <n v="0"/>
    <x v="1"/>
    <n v="3.5"/>
    <n v="6.5"/>
    <m/>
    <m/>
    <s v="TEN"/>
    <n v="8"/>
    <n v="1"/>
    <s v="TEN"/>
    <n v="1"/>
  </r>
  <r>
    <n v="2681"/>
    <n v="1319"/>
    <s v="2016_17_NYG@WAS"/>
    <n v="-5"/>
    <n v="-7"/>
    <n v="10"/>
    <n v="19"/>
    <x v="4"/>
    <x v="16"/>
    <s v="rs"/>
    <s v="NYG"/>
    <s v="NYG"/>
    <n v="2"/>
    <x v="0"/>
    <n v="-2.5"/>
    <n v="2.5"/>
    <m/>
    <m/>
    <s v="WAS"/>
    <n v="8"/>
    <n v="0"/>
    <m/>
    <s v=""/>
  </r>
  <r>
    <n v="2682"/>
    <n v="1319"/>
    <s v="2016_17_NYG@WAS"/>
    <n v="-5"/>
    <n v="-7"/>
    <n v="10"/>
    <n v="19"/>
    <x v="4"/>
    <x v="16"/>
    <s v="rs"/>
    <s v="NYG"/>
    <s v="NYG"/>
    <n v="2"/>
    <x v="1"/>
    <n v="-2.5"/>
    <n v="2.5"/>
    <m/>
    <m/>
    <s v="WAS"/>
    <n v="7"/>
    <n v="0"/>
    <s v="WAS"/>
    <n v="0"/>
  </r>
  <r>
    <n v="2683"/>
    <n v="1320"/>
    <s v="2016_17_BAL@CIN"/>
    <n v="-2.5"/>
    <n v="1.5"/>
    <n v="27"/>
    <n v="10"/>
    <x v="4"/>
    <x v="16"/>
    <s v="rs"/>
    <s v="CIN"/>
    <s v="CIN"/>
    <n v="-4"/>
    <x v="0"/>
    <n v="-2"/>
    <n v="0.5"/>
    <m/>
    <m/>
    <s v="BAL"/>
    <n v="9"/>
    <n v="0"/>
    <m/>
    <s v=""/>
  </r>
  <r>
    <n v="2684"/>
    <n v="1320"/>
    <s v="2016_17_BAL@CIN"/>
    <n v="-2.5"/>
    <n v="1.5"/>
    <n v="27"/>
    <n v="10"/>
    <x v="4"/>
    <x v="16"/>
    <s v="rs"/>
    <s v="CIN"/>
    <s v="CIN"/>
    <n v="-4"/>
    <x v="1"/>
    <n v="-2.5"/>
    <n v="0"/>
    <m/>
    <m/>
    <s v="CIN"/>
    <n v="9"/>
    <n v="1"/>
    <s v="CIN"/>
    <n v="1"/>
  </r>
  <r>
    <n v="2685"/>
    <n v="1321"/>
    <s v="2016_17_KCY@SD"/>
    <n v="4.5"/>
    <n v="5"/>
    <n v="27"/>
    <n v="37"/>
    <x v="4"/>
    <x v="16"/>
    <s v="rs"/>
    <s v="KCY"/>
    <s v="KCY"/>
    <n v="-0.5"/>
    <x v="0"/>
    <n v="4.5"/>
    <n v="0"/>
    <m/>
    <m/>
    <s v="KCY"/>
    <n v="4"/>
    <n v="1"/>
    <m/>
    <s v=""/>
  </r>
  <r>
    <n v="2686"/>
    <n v="1321"/>
    <s v="2016_17_KCY@SD"/>
    <n v="4.5"/>
    <n v="5"/>
    <n v="27"/>
    <n v="37"/>
    <x v="4"/>
    <x v="16"/>
    <s v="rs"/>
    <s v="KCY"/>
    <s v="KCY"/>
    <n v="-0.5"/>
    <x v="1"/>
    <n v="4.5"/>
    <n v="0"/>
    <m/>
    <m/>
    <s v="KCY"/>
    <n v="6"/>
    <n v="1"/>
    <s v="KCY"/>
    <n v="1"/>
  </r>
  <r>
    <n v="2687"/>
    <n v="1322"/>
    <s v="2016_17_OAK@DEN"/>
    <n v="-3.5"/>
    <n v="-1"/>
    <n v="24"/>
    <n v="6"/>
    <x v="4"/>
    <x v="16"/>
    <s v="rs"/>
    <s v="DEN"/>
    <s v="DEN"/>
    <n v="-2.5"/>
    <x v="0"/>
    <n v="-3.5"/>
    <n v="0"/>
    <m/>
    <m/>
    <s v="DEN"/>
    <n v="11"/>
    <n v="1"/>
    <m/>
    <s v=""/>
  </r>
  <r>
    <n v="2688"/>
    <n v="1322"/>
    <s v="2016_17_OAK@DEN"/>
    <n v="-3.5"/>
    <n v="-1"/>
    <n v="24"/>
    <n v="6"/>
    <x v="4"/>
    <x v="16"/>
    <s v="rs"/>
    <s v="DEN"/>
    <s v="DEN"/>
    <n v="-2.5"/>
    <x v="1"/>
    <n v="-3"/>
    <n v="0.5"/>
    <m/>
    <m/>
    <s v="DEN"/>
    <n v="12"/>
    <n v="1"/>
    <s v="DEN"/>
    <n v="1"/>
  </r>
  <r>
    <n v="2689"/>
    <n v="1323"/>
    <s v="2016_17_SEA@SFO"/>
    <n v="9"/>
    <n v="11"/>
    <n v="23"/>
    <n v="25"/>
    <x v="4"/>
    <x v="16"/>
    <s v="rs"/>
    <s v="SFO"/>
    <s v="SEA"/>
    <n v="-2"/>
    <x v="0"/>
    <n v="6.5"/>
    <n v="2.5"/>
    <m/>
    <m/>
    <s v="SFO"/>
    <n v="2"/>
    <n v="1"/>
    <m/>
    <s v=""/>
  </r>
  <r>
    <n v="2690"/>
    <n v="1323"/>
    <s v="2016_17_SEA@SFO"/>
    <n v="9"/>
    <n v="11"/>
    <n v="23"/>
    <n v="25"/>
    <x v="4"/>
    <x v="16"/>
    <s v="rs"/>
    <s v="SFO"/>
    <s v="SEA"/>
    <n v="-2"/>
    <x v="1"/>
    <n v="7"/>
    <n v="2"/>
    <m/>
    <m/>
    <s v="SEA"/>
    <n v="11"/>
    <n v="0"/>
    <s v="SEA"/>
    <n v="1"/>
  </r>
  <r>
    <n v="2691"/>
    <n v="1324"/>
    <s v="2016_17_ARI@LAR"/>
    <n v="7.5"/>
    <n v="7"/>
    <n v="6"/>
    <n v="44"/>
    <x v="4"/>
    <x v="16"/>
    <s v="rs"/>
    <s v="ARI"/>
    <s v="ARI"/>
    <n v="0.5"/>
    <x v="0"/>
    <n v="6.5"/>
    <n v="1"/>
    <m/>
    <m/>
    <s v="ARI"/>
    <n v="13"/>
    <n v="1"/>
    <m/>
    <s v=""/>
  </r>
  <r>
    <n v="2692"/>
    <n v="1324"/>
    <s v="2016_17_ARI@LAR"/>
    <n v="7.5"/>
    <n v="7"/>
    <n v="6"/>
    <n v="44"/>
    <x v="4"/>
    <x v="16"/>
    <s v="rs"/>
    <s v="ARI"/>
    <s v="ARI"/>
    <n v="0.5"/>
    <x v="1"/>
    <n v="3"/>
    <n v="4.5"/>
    <m/>
    <m/>
    <s v="LAR"/>
    <n v="14"/>
    <n v="0"/>
    <s v="LAR"/>
    <n v="0"/>
  </r>
  <r>
    <n v="2693"/>
    <n v="1325"/>
    <s v="2016_18_OAK@HOU"/>
    <n v="-3"/>
    <n v="-4"/>
    <n v="27"/>
    <n v="14"/>
    <x v="4"/>
    <x v="17"/>
    <s v="plyff"/>
    <s v="HOU"/>
    <s v="HOU"/>
    <n v="1"/>
    <x v="0"/>
    <n v="-3.5"/>
    <n v="0.5"/>
    <m/>
    <m/>
    <s v="HOU"/>
    <n v="3"/>
    <n v="1"/>
    <s v="HOU"/>
    <n v="1"/>
  </r>
  <r>
    <n v="2694"/>
    <n v="1325"/>
    <s v="2016_18_OAK@HOU"/>
    <n v="-3"/>
    <n v="-4"/>
    <n v="27"/>
    <n v="14"/>
    <x v="4"/>
    <x v="17"/>
    <s v="plyff"/>
    <s v="HOU"/>
    <s v="HOU"/>
    <n v="1"/>
    <x v="1"/>
    <n v="-4.5"/>
    <n v="1.5"/>
    <m/>
    <m/>
    <s v="HOU"/>
    <n v="1"/>
    <n v="1"/>
    <s v="HOU"/>
    <n v="1"/>
  </r>
  <r>
    <n v="2695"/>
    <n v="1326"/>
    <s v="2016_18_DET@SEA"/>
    <n v="-7.5"/>
    <n v="-9"/>
    <n v="26"/>
    <n v="6"/>
    <x v="4"/>
    <x v="17"/>
    <s v="plyff"/>
    <s v="SEA"/>
    <s v="SEA"/>
    <n v="1.5"/>
    <x v="0"/>
    <n v="-6"/>
    <n v="1.5"/>
    <m/>
    <m/>
    <s v="SEA"/>
    <n v="2"/>
    <n v="1"/>
    <s v="SEA"/>
    <n v="1"/>
  </r>
  <r>
    <n v="2696"/>
    <n v="1326"/>
    <s v="2016_18_DET@SEA"/>
    <n v="-7.5"/>
    <n v="-9"/>
    <n v="26"/>
    <n v="6"/>
    <x v="4"/>
    <x v="17"/>
    <s v="plyff"/>
    <s v="SEA"/>
    <s v="SEA"/>
    <n v="1.5"/>
    <x v="1"/>
    <n v="-7"/>
    <n v="0.5"/>
    <m/>
    <m/>
    <s v="DET"/>
    <n v="4"/>
    <n v="0"/>
    <s v="DET"/>
    <n v="0"/>
  </r>
  <r>
    <n v="2697"/>
    <n v="1327"/>
    <s v="2016_18_MIA@PIT"/>
    <n v="-10"/>
    <n v="-12"/>
    <n v="30"/>
    <n v="12"/>
    <x v="4"/>
    <x v="17"/>
    <s v="plyff"/>
    <s v="PIT"/>
    <s v="PIT"/>
    <n v="2"/>
    <x v="0"/>
    <n v="-7"/>
    <n v="3"/>
    <m/>
    <m/>
    <s v="MIA"/>
    <n v="1"/>
    <n v="0"/>
    <s v="PIT"/>
    <n v="1"/>
  </r>
  <r>
    <n v="2698"/>
    <n v="1327"/>
    <s v="2016_18_MIA@PIT"/>
    <n v="-10"/>
    <n v="-12"/>
    <n v="30"/>
    <n v="12"/>
    <x v="4"/>
    <x v="17"/>
    <s v="plyff"/>
    <s v="PIT"/>
    <s v="PIT"/>
    <n v="2"/>
    <x v="1"/>
    <n v="-7"/>
    <n v="3"/>
    <m/>
    <m/>
    <s v="MIA"/>
    <n v="2"/>
    <n v="0"/>
    <s v="PIT"/>
    <n v="1"/>
  </r>
  <r>
    <n v="2699"/>
    <n v="1328"/>
    <s v="2016_18_NYG@GBY"/>
    <n v="-3.5"/>
    <n v="-5.5"/>
    <n v="38"/>
    <n v="13"/>
    <x v="4"/>
    <x v="17"/>
    <s v="plyff"/>
    <s v="GBY"/>
    <s v="GBY"/>
    <n v="2"/>
    <x v="0"/>
    <n v="-5"/>
    <n v="1.5"/>
    <m/>
    <m/>
    <s v="NYG"/>
    <n v="4"/>
    <n v="0"/>
    <s v="NYG"/>
    <n v="0"/>
  </r>
  <r>
    <n v="2700"/>
    <n v="1328"/>
    <s v="2016_18_NYG@GBY"/>
    <n v="-3.5"/>
    <n v="-5.5"/>
    <n v="38"/>
    <n v="13"/>
    <x v="4"/>
    <x v="17"/>
    <s v="plyff"/>
    <s v="GBY"/>
    <s v="GBY"/>
    <n v="2"/>
    <x v="1"/>
    <n v="-5"/>
    <n v="1.5"/>
    <m/>
    <m/>
    <s v="NYG"/>
    <n v="3"/>
    <n v="0"/>
    <s v="NYG"/>
    <n v="0"/>
  </r>
  <r>
    <n v="2701"/>
    <n v="1329"/>
    <s v="2016_19_SEA@ATL"/>
    <n v="-4"/>
    <n v="-6.5"/>
    <n v="36"/>
    <n v="20"/>
    <x v="4"/>
    <x v="18"/>
    <s v="plyff"/>
    <s v="ATL"/>
    <s v="ATL"/>
    <n v="2.5"/>
    <x v="0"/>
    <n v="-3"/>
    <n v="1"/>
    <m/>
    <m/>
    <s v="ATL"/>
    <n v="1"/>
    <n v="1"/>
    <s v="ATL"/>
    <n v="1"/>
  </r>
  <r>
    <n v="2702"/>
    <n v="1329"/>
    <s v="2016_19_SEA@ATL"/>
    <n v="-4"/>
    <n v="-6.5"/>
    <n v="36"/>
    <n v="20"/>
    <x v="4"/>
    <x v="18"/>
    <s v="plyff"/>
    <s v="ATL"/>
    <s v="ATL"/>
    <n v="2.5"/>
    <x v="1"/>
    <n v="-3"/>
    <n v="1"/>
    <m/>
    <m/>
    <s v="ATL"/>
    <n v="2"/>
    <n v="1"/>
    <s v="ATL"/>
    <n v="1"/>
  </r>
  <r>
    <n v="2703"/>
    <n v="1330"/>
    <s v="2016_19_HOU@NWE"/>
    <n v="-16"/>
    <n v="-16"/>
    <n v="34"/>
    <n v="16"/>
    <x v="4"/>
    <x v="18"/>
    <s v="plyff"/>
    <s v="NWE"/>
    <s v="NWE"/>
    <n v="0"/>
    <x v="0"/>
    <n v="-10.5"/>
    <n v="5.5"/>
    <m/>
    <m/>
    <s v="NWE"/>
    <n v="2"/>
    <n v="1"/>
    <s v="NWE"/>
    <n v="1"/>
  </r>
  <r>
    <n v="2704"/>
    <n v="1330"/>
    <s v="2016_19_HOU@NWE"/>
    <n v="-16"/>
    <n v="-16"/>
    <n v="34"/>
    <n v="16"/>
    <x v="4"/>
    <x v="18"/>
    <s v="plyff"/>
    <s v="NWE"/>
    <s v="NWE"/>
    <n v="0"/>
    <x v="1"/>
    <n v="-12.5"/>
    <n v="3.5"/>
    <m/>
    <m/>
    <s v="NWE"/>
    <n v="1"/>
    <n v="1"/>
    <s v="NWE"/>
    <n v="1"/>
  </r>
  <r>
    <n v="2705"/>
    <n v="1331"/>
    <s v="2016_19_PIT@KCY"/>
    <n v="-1"/>
    <n v="-1"/>
    <n v="16"/>
    <n v="18"/>
    <x v="4"/>
    <x v="18"/>
    <s v="plyff"/>
    <s v="PIT"/>
    <s v="PIT"/>
    <n v="0"/>
    <x v="0"/>
    <n v="-2.5"/>
    <n v="1.5"/>
    <m/>
    <m/>
    <s v="KCY"/>
    <n v="3"/>
    <n v="0"/>
    <s v="KCY"/>
    <n v="0"/>
  </r>
  <r>
    <n v="2706"/>
    <n v="1331"/>
    <s v="2016_19_PIT@KCY"/>
    <n v="-1"/>
    <n v="-1"/>
    <n v="16"/>
    <n v="18"/>
    <x v="4"/>
    <x v="18"/>
    <s v="plyff"/>
    <s v="PIT"/>
    <s v="PIT"/>
    <n v="0"/>
    <x v="1"/>
    <n v="-3"/>
    <n v="2"/>
    <m/>
    <m/>
    <s v="KCY"/>
    <n v="4"/>
    <n v="0"/>
    <s v="KCY"/>
    <n v="0"/>
  </r>
  <r>
    <n v="2707"/>
    <n v="1332"/>
    <s v="2016_19_GBY@DAL"/>
    <n v="-4"/>
    <n v="-5"/>
    <n v="31"/>
    <n v="34"/>
    <x v="4"/>
    <x v="18"/>
    <s v="plyff"/>
    <s v="GBY"/>
    <s v="GBY"/>
    <n v="1"/>
    <x v="0"/>
    <n v="-4"/>
    <n v="0"/>
    <m/>
    <m/>
    <s v="GBY"/>
    <n v="4"/>
    <n v="1"/>
    <s v="GBY"/>
    <n v="1"/>
  </r>
  <r>
    <n v="2708"/>
    <n v="1332"/>
    <s v="2016_19_GBY@DAL"/>
    <n v="-4"/>
    <n v="-5"/>
    <n v="31"/>
    <n v="34"/>
    <x v="4"/>
    <x v="18"/>
    <s v="plyff"/>
    <s v="GBY"/>
    <s v="GBY"/>
    <n v="1"/>
    <x v="1"/>
    <n v="-4.5"/>
    <n v="0.5"/>
    <m/>
    <m/>
    <s v="GBY"/>
    <n v="3"/>
    <n v="1"/>
    <s v="GBY"/>
    <n v="1"/>
  </r>
  <r>
    <n v="2709"/>
    <n v="1333"/>
    <s v="2016_20_GBY@ATL"/>
    <n v="-4"/>
    <n v="-4"/>
    <n v="44"/>
    <n v="21"/>
    <x v="4"/>
    <x v="19"/>
    <s v="plyff"/>
    <s v="ATL"/>
    <s v="ATL"/>
    <n v="0"/>
    <x v="0"/>
    <n v="-2.5"/>
    <n v="1.5"/>
    <m/>
    <m/>
    <s v="ATL"/>
    <n v="2"/>
    <n v="1"/>
    <s v="ATL"/>
    <n v="1"/>
  </r>
  <r>
    <n v="2710"/>
    <n v="1333"/>
    <s v="2016_20_GBY@ATL"/>
    <n v="-4"/>
    <n v="-4"/>
    <n v="44"/>
    <n v="21"/>
    <x v="4"/>
    <x v="19"/>
    <s v="plyff"/>
    <s v="ATL"/>
    <s v="ATL"/>
    <n v="0"/>
    <x v="1"/>
    <n v="-2.5"/>
    <n v="1.5"/>
    <m/>
    <m/>
    <s v="ATL"/>
    <n v="1"/>
    <n v="1"/>
    <s v="ATL"/>
    <n v="1"/>
  </r>
  <r>
    <n v="2711"/>
    <n v="1334"/>
    <s v="2016_20_PIT@NWE"/>
    <n v="-6"/>
    <n v="-6"/>
    <n v="36"/>
    <n v="17"/>
    <x v="4"/>
    <x v="19"/>
    <s v="plyff"/>
    <s v="NWE"/>
    <s v="NWE"/>
    <n v="0"/>
    <x v="0"/>
    <n v="-6"/>
    <n v="0"/>
    <m/>
    <m/>
    <s v="NWE"/>
    <n v="1"/>
    <n v="1"/>
    <s v="NWE"/>
    <n v="1"/>
  </r>
  <r>
    <n v="2712"/>
    <n v="1334"/>
    <s v="2016_20_PIT@NWE"/>
    <n v="-6"/>
    <n v="-6"/>
    <n v="36"/>
    <n v="17"/>
    <x v="4"/>
    <x v="19"/>
    <s v="plyff"/>
    <s v="NWE"/>
    <s v="NWE"/>
    <n v="0"/>
    <x v="1"/>
    <n v="-4"/>
    <n v="2"/>
    <m/>
    <m/>
    <s v="PIT"/>
    <n v="2"/>
    <n v="0"/>
    <s v="NWE"/>
    <n v="1"/>
  </r>
  <r>
    <n v="2713"/>
    <n v="1335"/>
    <s v="2016_21_ATL@NWE"/>
    <n v="-3"/>
    <n v="-3"/>
    <n v="34"/>
    <n v="28"/>
    <x v="4"/>
    <x v="20"/>
    <s v="plyff"/>
    <s v="NWE"/>
    <s v="NWE"/>
    <n v="0"/>
    <x v="0"/>
    <n v="-2.5"/>
    <n v="0.5"/>
    <n v="24"/>
    <n v="31"/>
    <s v="NWE"/>
    <n v="1"/>
    <n v="1"/>
    <s v="NWE"/>
    <n v="1"/>
  </r>
  <r>
    <n v="2714"/>
    <n v="1335"/>
    <s v="2016_21_ATL@NWE"/>
    <n v="-3"/>
    <n v="-3"/>
    <n v="34"/>
    <n v="28"/>
    <x v="4"/>
    <x v="20"/>
    <s v="plyff"/>
    <s v="NWE"/>
    <s v="NWE"/>
    <n v="0"/>
    <x v="1"/>
    <n v="-5.5"/>
    <n v="2.5"/>
    <n v="24"/>
    <n v="30"/>
    <s v="NWE"/>
    <n v="1"/>
    <n v="1"/>
    <s v="NWE"/>
    <n v="1"/>
  </r>
  <r>
    <n v="2715"/>
    <n v="1336"/>
    <s v="2017_01_KCY@NWE"/>
    <n v="-8.5"/>
    <n v="-9"/>
    <n v="27"/>
    <n v="42"/>
    <x v="5"/>
    <x v="0"/>
    <s v="rs"/>
    <s v="KCY"/>
    <s v="KCY"/>
    <n v="0.5"/>
    <x v="0"/>
    <n v="-7.5"/>
    <n v="1"/>
    <m/>
    <m/>
    <s v="KCY"/>
    <n v="0.57999999999999996"/>
    <n v="1"/>
    <m/>
    <s v=""/>
  </r>
  <r>
    <n v="2716"/>
    <n v="1336"/>
    <s v="2017_01_KCY@NWE"/>
    <n v="-8.5"/>
    <n v="-9"/>
    <n v="27"/>
    <n v="42"/>
    <x v="5"/>
    <x v="0"/>
    <s v="rs"/>
    <s v="KCY"/>
    <s v="KCY"/>
    <n v="0.5"/>
    <x v="1"/>
    <n v="-7"/>
    <n v="1.5"/>
    <m/>
    <m/>
    <s v="KCY"/>
    <n v="0.55000000000000004"/>
    <n v="1"/>
    <s v="NWE"/>
    <n v="0"/>
  </r>
  <r>
    <n v="2717"/>
    <n v="1337"/>
    <s v="2017_01_NYJ@BUF"/>
    <n v="-8.5"/>
    <n v="-7.5"/>
    <n v="21"/>
    <n v="12"/>
    <x v="5"/>
    <x v="0"/>
    <s v="rs"/>
    <s v="BUF"/>
    <s v="BUF"/>
    <n v="-1"/>
    <x v="0"/>
    <n v="-7.5"/>
    <n v="1"/>
    <m/>
    <m/>
    <s v="NYJ"/>
    <n v="0.6"/>
    <n v="0"/>
    <m/>
    <s v=""/>
  </r>
  <r>
    <n v="2718"/>
    <n v="1337"/>
    <s v="2017_01_NYJ@BUF"/>
    <n v="-8.5"/>
    <n v="-7.5"/>
    <n v="21"/>
    <n v="12"/>
    <x v="5"/>
    <x v="0"/>
    <s v="rs"/>
    <s v="BUF"/>
    <s v="BUF"/>
    <n v="-1"/>
    <x v="1"/>
    <n v="-3.5"/>
    <n v="5"/>
    <m/>
    <m/>
    <s v="NYJ"/>
    <n v="0.55000000000000004"/>
    <n v="0"/>
    <s v="NYJ"/>
    <n v="0"/>
  </r>
  <r>
    <n v="2719"/>
    <n v="1338"/>
    <s v="2017_01_JAX@HOU"/>
    <n v="-5"/>
    <n v="-5.5"/>
    <n v="7"/>
    <n v="29"/>
    <x v="5"/>
    <x v="0"/>
    <s v="rs"/>
    <s v="JAX"/>
    <s v="JAX"/>
    <n v="0.5"/>
    <x v="0"/>
    <n v="-7.5"/>
    <n v="2.5"/>
    <m/>
    <m/>
    <s v="HOU"/>
    <n v="0.75"/>
    <n v="0"/>
    <m/>
    <s v=""/>
  </r>
  <r>
    <n v="2720"/>
    <n v="1338"/>
    <s v="2017_01_JAX@HOU"/>
    <n v="-5"/>
    <n v="-5.5"/>
    <n v="7"/>
    <n v="29"/>
    <x v="5"/>
    <x v="0"/>
    <s v="rs"/>
    <s v="JAX"/>
    <s v="JAX"/>
    <n v="0.5"/>
    <x v="1"/>
    <n v="-6"/>
    <n v="1"/>
    <m/>
    <m/>
    <s v="HOU"/>
    <n v="0.7"/>
    <n v="0"/>
    <s v="HOU"/>
    <n v="0"/>
  </r>
  <r>
    <n v="2721"/>
    <n v="1339"/>
    <s v="2017_01_PIT@CLE"/>
    <n v="8.5"/>
    <n v="10"/>
    <n v="18"/>
    <n v="21"/>
    <x v="5"/>
    <x v="0"/>
    <s v="rs"/>
    <s v="CLE"/>
    <s v="PIT"/>
    <n v="-1.5"/>
    <x v="0"/>
    <n v="6.5"/>
    <n v="2"/>
    <m/>
    <m/>
    <s v="CLE"/>
    <n v="0.61"/>
    <n v="1"/>
    <m/>
    <s v=""/>
  </r>
  <r>
    <n v="2722"/>
    <n v="1339"/>
    <s v="2017_01_PIT@CLE"/>
    <n v="8.5"/>
    <n v="10"/>
    <n v="18"/>
    <n v="21"/>
    <x v="5"/>
    <x v="0"/>
    <s v="rs"/>
    <s v="CLE"/>
    <s v="PIT"/>
    <n v="-1.5"/>
    <x v="1"/>
    <n v="6"/>
    <n v="2.5"/>
    <m/>
    <m/>
    <s v="PIT"/>
    <n v="0.7"/>
    <n v="0"/>
    <s v="PIT"/>
    <n v="1"/>
  </r>
  <r>
    <n v="2723"/>
    <n v="1340"/>
    <s v="2017_01_ARI@DET"/>
    <n v="1.5"/>
    <n v="2"/>
    <n v="35"/>
    <n v="28"/>
    <x v="5"/>
    <x v="0"/>
    <s v="rs"/>
    <s v="DET"/>
    <s v="DET"/>
    <n v="-0.5"/>
    <x v="0"/>
    <n v="2.5"/>
    <n v="1"/>
    <m/>
    <m/>
    <s v="ARI"/>
    <n v="0.78"/>
    <n v="0"/>
    <m/>
    <s v=""/>
  </r>
  <r>
    <n v="2724"/>
    <n v="1340"/>
    <s v="2017_01_ARI@DET"/>
    <n v="1.5"/>
    <n v="2"/>
    <n v="35"/>
    <n v="28"/>
    <x v="5"/>
    <x v="0"/>
    <s v="rs"/>
    <s v="DET"/>
    <s v="DET"/>
    <n v="-0.5"/>
    <x v="1"/>
    <n v="2.5"/>
    <n v="1"/>
    <m/>
    <m/>
    <s v="DET"/>
    <n v="0.55000000000000004"/>
    <n v="1"/>
    <s v="DET"/>
    <n v="1"/>
  </r>
  <r>
    <n v="2725"/>
    <n v="1341"/>
    <s v="2017_01_ATL@CHI"/>
    <n v="7"/>
    <n v="7"/>
    <n v="17"/>
    <n v="23"/>
    <x v="5"/>
    <x v="0"/>
    <s v="rs"/>
    <s v="CHI"/>
    <s v="ATL"/>
    <n v="0"/>
    <x v="0"/>
    <n v="1"/>
    <n v="6"/>
    <m/>
    <m/>
    <s v="ATL"/>
    <n v="0.67"/>
    <n v="0"/>
    <m/>
    <s v=""/>
  </r>
  <r>
    <n v="2726"/>
    <n v="1341"/>
    <s v="2017_01_ATL@CHI"/>
    <n v="7"/>
    <n v="7"/>
    <n v="17"/>
    <n v="23"/>
    <x v="5"/>
    <x v="0"/>
    <s v="rs"/>
    <s v="CHI"/>
    <s v="ATL"/>
    <n v="0"/>
    <x v="1"/>
    <n v="7"/>
    <n v="0"/>
    <m/>
    <m/>
    <s v="CHI"/>
    <n v="0.55000000000000004"/>
    <n v="1"/>
    <s v="ATL"/>
    <n v="1"/>
  </r>
  <r>
    <n v="2727"/>
    <n v="1342"/>
    <s v="2017_01_OAK@TEN"/>
    <n v="-2"/>
    <n v="-2.5"/>
    <n v="16"/>
    <n v="26"/>
    <x v="5"/>
    <x v="0"/>
    <s v="rs"/>
    <s v="OAK"/>
    <s v="OAK"/>
    <n v="0.5"/>
    <x v="0"/>
    <n v="-3"/>
    <n v="1"/>
    <m/>
    <m/>
    <s v="OAK"/>
    <n v="0.56000000000000005"/>
    <n v="1"/>
    <m/>
    <s v=""/>
  </r>
  <r>
    <n v="2728"/>
    <n v="1342"/>
    <s v="2017_01_OAK@TEN"/>
    <n v="-2"/>
    <n v="-2.5"/>
    <n v="16"/>
    <n v="26"/>
    <x v="5"/>
    <x v="0"/>
    <s v="rs"/>
    <s v="OAK"/>
    <s v="OAK"/>
    <n v="0.5"/>
    <x v="1"/>
    <n v="-3"/>
    <n v="1"/>
    <m/>
    <m/>
    <s v="TEN"/>
    <n v="0.6"/>
    <n v="0"/>
    <s v="TEN"/>
    <n v="0"/>
  </r>
  <r>
    <n v="2729"/>
    <n v="1343"/>
    <s v="2017_01_BAL@CIN"/>
    <n v="-3"/>
    <n v="-3"/>
    <n v="0"/>
    <n v="20"/>
    <x v="5"/>
    <x v="0"/>
    <s v="rs"/>
    <s v="BAL"/>
    <s v="BAL"/>
    <n v="0"/>
    <x v="0"/>
    <n v="2"/>
    <n v="5"/>
    <m/>
    <m/>
    <s v="CIN"/>
    <n v="0.56999999999999995"/>
    <n v="0"/>
    <m/>
    <s v=""/>
  </r>
  <r>
    <n v="2730"/>
    <n v="1343"/>
    <s v="2017_01_BAL@CIN"/>
    <n v="-3"/>
    <n v="-3"/>
    <n v="0"/>
    <n v="20"/>
    <x v="5"/>
    <x v="0"/>
    <s v="rs"/>
    <s v="BAL"/>
    <s v="BAL"/>
    <n v="0"/>
    <x v="1"/>
    <n v="-3"/>
    <n v="0"/>
    <m/>
    <m/>
    <s v="CIN"/>
    <n v="0.6"/>
    <n v="0"/>
    <s v="CIN"/>
    <n v="0"/>
  </r>
  <r>
    <n v="2731"/>
    <n v="1344"/>
    <s v="2017_01_PHI@WAS"/>
    <n v="1"/>
    <n v="1"/>
    <n v="17"/>
    <n v="30"/>
    <x v="5"/>
    <x v="0"/>
    <s v="rs"/>
    <s v="PHI"/>
    <s v="PHI"/>
    <n v="0"/>
    <x v="0"/>
    <n v="-4"/>
    <n v="5"/>
    <m/>
    <m/>
    <s v="WAS"/>
    <n v="0.53"/>
    <n v="0"/>
    <m/>
    <s v=""/>
  </r>
  <r>
    <n v="2732"/>
    <n v="1344"/>
    <s v="2017_01_PHI@WAS"/>
    <n v="1"/>
    <n v="1"/>
    <n v="17"/>
    <n v="30"/>
    <x v="5"/>
    <x v="0"/>
    <s v="rs"/>
    <s v="PHI"/>
    <s v="PHI"/>
    <n v="0"/>
    <x v="1"/>
    <n v="-3"/>
    <n v="4"/>
    <m/>
    <m/>
    <s v="WAS"/>
    <n v="0.55000000000000004"/>
    <n v="0"/>
    <s v="WAS"/>
    <n v="0"/>
  </r>
  <r>
    <n v="2733"/>
    <n v="1345"/>
    <s v="2017_01_IND@LAR"/>
    <n v="3"/>
    <n v="-3.5"/>
    <n v="46"/>
    <n v="9"/>
    <x v="5"/>
    <x v="0"/>
    <s v="rs"/>
    <s v="LAR"/>
    <s v="LAR"/>
    <n v="6.5"/>
    <x v="0"/>
    <n v="-3.5"/>
    <n v="6.5"/>
    <m/>
    <m/>
    <s v="LAR"/>
    <n v="0.62"/>
    <n v="1"/>
    <m/>
    <s v=""/>
  </r>
  <r>
    <n v="2734"/>
    <n v="1345"/>
    <s v="2017_01_IND@LAR"/>
    <n v="3"/>
    <n v="-3.5"/>
    <n v="46"/>
    <n v="9"/>
    <x v="5"/>
    <x v="0"/>
    <s v="rs"/>
    <s v="LAR"/>
    <s v="LAR"/>
    <n v="6.5"/>
    <x v="1"/>
    <n v="-2"/>
    <n v="5"/>
    <m/>
    <m/>
    <s v="LAR"/>
    <n v="0.7"/>
    <n v="1"/>
    <s v="LAR"/>
    <n v="1"/>
  </r>
  <r>
    <n v="2735"/>
    <n v="1346"/>
    <s v="2017_01_CAR@SFO"/>
    <n v="5.5"/>
    <n v="4.5"/>
    <n v="3"/>
    <n v="23"/>
    <x v="5"/>
    <x v="0"/>
    <s v="rs"/>
    <s v="CAR"/>
    <s v="CAR"/>
    <n v="1"/>
    <x v="0"/>
    <n v="7.5"/>
    <n v="2"/>
    <m/>
    <m/>
    <s v="CAR"/>
    <n v="0.71"/>
    <n v="1"/>
    <m/>
    <s v=""/>
  </r>
  <r>
    <n v="2736"/>
    <n v="1346"/>
    <s v="2017_01_CAR@SFO"/>
    <n v="5.5"/>
    <n v="4.5"/>
    <n v="3"/>
    <n v="23"/>
    <x v="5"/>
    <x v="0"/>
    <s v="rs"/>
    <s v="CAR"/>
    <s v="CAR"/>
    <n v="1"/>
    <x v="1"/>
    <n v="4"/>
    <n v="1.5"/>
    <m/>
    <m/>
    <s v="CAR"/>
    <n v="0.6"/>
    <n v="1"/>
    <s v="CAR"/>
    <n v="1"/>
  </r>
  <r>
    <n v="2737"/>
    <n v="1347"/>
    <s v="2017_01_SEA@GBY"/>
    <n v="-3"/>
    <n v="-2.5"/>
    <n v="17"/>
    <n v="9"/>
    <x v="5"/>
    <x v="0"/>
    <s v="rs"/>
    <s v="GBY"/>
    <s v="GBY"/>
    <n v="-0.5"/>
    <x v="0"/>
    <n v="-3.5"/>
    <n v="0.5"/>
    <m/>
    <m/>
    <s v="SEA"/>
    <n v="0.69"/>
    <n v="0"/>
    <m/>
    <s v=""/>
  </r>
  <r>
    <n v="2738"/>
    <n v="1347"/>
    <s v="2017_01_SEA@GBY"/>
    <n v="-3"/>
    <n v="-2.5"/>
    <n v="17"/>
    <n v="9"/>
    <x v="5"/>
    <x v="0"/>
    <s v="rs"/>
    <s v="GBY"/>
    <s v="GBY"/>
    <n v="-0.5"/>
    <x v="1"/>
    <n v="-3.5"/>
    <n v="0.5"/>
    <m/>
    <m/>
    <s v="GBY"/>
    <n v="0.55000000000000004"/>
    <n v="1"/>
    <s v="SEA"/>
    <n v="0"/>
  </r>
  <r>
    <n v="2739"/>
    <n v="1348"/>
    <s v="2017_01_NYG@DAL"/>
    <n v="-3.5"/>
    <n v="-6"/>
    <n v="19"/>
    <n v="3"/>
    <x v="5"/>
    <x v="0"/>
    <s v="rs"/>
    <s v="DAL"/>
    <s v="DAL"/>
    <n v="2.5"/>
    <x v="0"/>
    <n v="-3"/>
    <n v="0.5"/>
    <m/>
    <m/>
    <s v="DAL"/>
    <n v="0.55000000000000004"/>
    <n v="1"/>
    <m/>
    <s v=""/>
  </r>
  <r>
    <n v="2740"/>
    <n v="1348"/>
    <s v="2017_01_NYG@DAL"/>
    <n v="-3.5"/>
    <n v="-6"/>
    <n v="19"/>
    <n v="3"/>
    <x v="5"/>
    <x v="0"/>
    <s v="rs"/>
    <s v="DAL"/>
    <s v="DAL"/>
    <n v="2.5"/>
    <x v="1"/>
    <n v="-4"/>
    <n v="0.5"/>
    <m/>
    <m/>
    <s v="NYG"/>
    <n v="0.55000000000000004"/>
    <n v="0"/>
    <s v="NYG"/>
    <n v="0"/>
  </r>
  <r>
    <n v="2741"/>
    <n v="1349"/>
    <s v="2017_01_NOR@MIN"/>
    <n v="-3.5"/>
    <n v="-3"/>
    <n v="29"/>
    <n v="19"/>
    <x v="5"/>
    <x v="0"/>
    <s v="rs"/>
    <s v="MIN"/>
    <s v="MIN"/>
    <n v="-0.5"/>
    <x v="0"/>
    <n v="-3"/>
    <n v="0.5"/>
    <m/>
    <m/>
    <s v="NOR"/>
    <n v="0.59"/>
    <n v="0"/>
    <m/>
    <s v=""/>
  </r>
  <r>
    <n v="2742"/>
    <n v="1349"/>
    <s v="2017_01_NOR@MIN"/>
    <n v="-3.5"/>
    <n v="-3"/>
    <n v="29"/>
    <n v="19"/>
    <x v="5"/>
    <x v="0"/>
    <s v="rs"/>
    <s v="MIN"/>
    <s v="MIN"/>
    <n v="-0.5"/>
    <x v="1"/>
    <n v="-3.5"/>
    <n v="0"/>
    <m/>
    <m/>
    <s v="MIN"/>
    <n v="0.6"/>
    <n v="1"/>
    <s v="MIN"/>
    <n v="1"/>
  </r>
  <r>
    <n v="2743"/>
    <n v="1350"/>
    <s v="2017_01_LAC@DEN"/>
    <n v="-3.5"/>
    <n v="-3"/>
    <n v="24"/>
    <n v="21"/>
    <x v="5"/>
    <x v="0"/>
    <s v="rs"/>
    <s v="na"/>
    <s v="DEN"/>
    <n v="-0.5"/>
    <x v="0"/>
    <n v="-3"/>
    <n v="0.5"/>
    <m/>
    <m/>
    <s v="LAC"/>
    <n v="0.54"/>
    <n v="0"/>
    <m/>
    <s v=""/>
  </r>
  <r>
    <n v="2744"/>
    <n v="1350"/>
    <s v="2017_01_LAC@DEN"/>
    <n v="-3.5"/>
    <n v="-3"/>
    <n v="24"/>
    <n v="21"/>
    <x v="5"/>
    <x v="0"/>
    <s v="rs"/>
    <s v="na"/>
    <s v="DEN"/>
    <n v="-0.5"/>
    <x v="1"/>
    <n v="-3.5"/>
    <n v="0"/>
    <m/>
    <m/>
    <s v="DEN"/>
    <n v="0.55000000000000004"/>
    <n v="0"/>
    <s v="DEN"/>
    <n v="1"/>
  </r>
  <r>
    <n v="2745"/>
    <n v="1351"/>
    <s v="2017_02_HOU@CIN"/>
    <n v="-3"/>
    <n v="-3"/>
    <n v="9"/>
    <n v="13"/>
    <x v="5"/>
    <x v="1"/>
    <s v="rs"/>
    <s v="HOU"/>
    <s v="HOU"/>
    <n v="0"/>
    <x v="1"/>
    <n v="-3"/>
    <n v="0"/>
    <m/>
    <m/>
    <s v="CIN"/>
    <n v="0.6"/>
    <n v="0"/>
    <s v="CIN"/>
    <n v="0"/>
  </r>
  <r>
    <n v="2746"/>
    <n v="1352"/>
    <s v="2017_02_CLE@BAL"/>
    <n v="-7.5"/>
    <n v="-8"/>
    <n v="24"/>
    <n v="10"/>
    <x v="5"/>
    <x v="1"/>
    <s v="rs"/>
    <s v="BAL"/>
    <s v="BAL"/>
    <n v="0.5"/>
    <x v="1"/>
    <n v="-8"/>
    <n v="0.5"/>
    <m/>
    <m/>
    <s v="BAL"/>
    <n v="0.65"/>
    <n v="1"/>
    <s v="BAL"/>
    <n v="1"/>
  </r>
  <r>
    <n v="2747"/>
    <n v="1353"/>
    <s v="2017_02_CHI@TBY"/>
    <n v="-5.5"/>
    <n v="-6.5"/>
    <n v="29"/>
    <n v="7"/>
    <x v="5"/>
    <x v="1"/>
    <s v="rs"/>
    <s v="TBY"/>
    <s v="TBY"/>
    <n v="1"/>
    <x v="1"/>
    <n v="-5"/>
    <n v="0.5"/>
    <m/>
    <m/>
    <s v="CHI"/>
    <n v="0.64"/>
    <n v="0"/>
    <s v="CHI"/>
    <n v="0"/>
  </r>
  <r>
    <n v="2748"/>
    <n v="1354"/>
    <s v="2017_02_MIN@PIT"/>
    <n v="-7"/>
    <n v="-6"/>
    <n v="26"/>
    <n v="9"/>
    <x v="5"/>
    <x v="1"/>
    <s v="rs"/>
    <s v="PIT"/>
    <s v="PIT"/>
    <n v="-1"/>
    <x v="1"/>
    <n v="-5"/>
    <n v="2"/>
    <m/>
    <m/>
    <s v="PIT"/>
    <n v="0.6"/>
    <n v="1"/>
    <s v="PIT"/>
    <n v="1"/>
  </r>
  <r>
    <n v="2749"/>
    <n v="1355"/>
    <s v="2017_02_NWE@NOR"/>
    <n v="4.5"/>
    <n v="6.5"/>
    <n v="20"/>
    <n v="36"/>
    <x v="5"/>
    <x v="1"/>
    <s v="rs"/>
    <s v="NWE"/>
    <s v="NWE"/>
    <n v="-2"/>
    <x v="1"/>
    <n v="3"/>
    <n v="1.5"/>
    <m/>
    <m/>
    <s v="NOR"/>
    <n v="0.52"/>
    <n v="0"/>
    <s v="NOR"/>
    <n v="0"/>
  </r>
  <r>
    <n v="2750"/>
    <n v="1356"/>
    <s v="2017_02_PHI@KCY"/>
    <n v="-4.5"/>
    <n v="-5.5"/>
    <n v="27"/>
    <n v="20"/>
    <x v="5"/>
    <x v="1"/>
    <s v="rs"/>
    <s v="KCY"/>
    <s v="KCY"/>
    <n v="1"/>
    <x v="1"/>
    <n v="-3.5"/>
    <n v="1"/>
    <m/>
    <m/>
    <s v="KCY"/>
    <n v="0.56999999999999995"/>
    <n v="1"/>
    <s v="KCY"/>
    <n v="1"/>
  </r>
  <r>
    <n v="2751"/>
    <n v="1357"/>
    <s v="2017_02_TEN@JAX"/>
    <n v="0"/>
    <n v="1.5"/>
    <n v="16"/>
    <n v="37"/>
    <x v="5"/>
    <x v="1"/>
    <s v="rs"/>
    <s v="TEN"/>
    <s v="TEN"/>
    <n v="-1.5"/>
    <x v="1"/>
    <n v="-2.5"/>
    <n v="2.5"/>
    <m/>
    <m/>
    <s v="TEN"/>
    <n v="0.61"/>
    <n v="1"/>
    <s v="TEN"/>
    <n v="1"/>
  </r>
  <r>
    <n v="2752"/>
    <n v="1358"/>
    <s v="2017_02_ARI@IND"/>
    <n v="7.5"/>
    <n v="7"/>
    <n v="13"/>
    <n v="16"/>
    <x v="5"/>
    <x v="1"/>
    <s v="rs"/>
    <s v="IND"/>
    <s v="ARI"/>
    <n v="0.5"/>
    <x v="1"/>
    <n v="5"/>
    <n v="2.5"/>
    <m/>
    <m/>
    <s v="IND"/>
    <n v="0.51"/>
    <n v="1"/>
    <s v="ARI"/>
    <n v="1"/>
  </r>
  <r>
    <n v="2753"/>
    <n v="1359"/>
    <s v="2017_02_BUF@CAR"/>
    <n v="-7.5"/>
    <n v="-7"/>
    <n v="9"/>
    <n v="3"/>
    <x v="5"/>
    <x v="1"/>
    <s v="rs"/>
    <s v="BUF"/>
    <s v="CAR"/>
    <n v="-0.5"/>
    <x v="1"/>
    <n v="-9"/>
    <n v="1.5"/>
    <m/>
    <m/>
    <s v="BUF"/>
    <n v="0.63"/>
    <n v="1"/>
    <s v="CAR"/>
    <n v="1"/>
  </r>
  <r>
    <n v="2754"/>
    <n v="1360"/>
    <s v="2017_02_NYJ@OAK"/>
    <n v="-13.5"/>
    <n v="-13.5"/>
    <n v="45"/>
    <n v="20"/>
    <x v="5"/>
    <x v="1"/>
    <s v="rs"/>
    <s v="OAK"/>
    <s v="OAK"/>
    <n v="0"/>
    <x v="1"/>
    <n v="-12"/>
    <n v="1.5"/>
    <m/>
    <m/>
    <s v="OAK"/>
    <n v="0.8"/>
    <n v="1"/>
    <s v="OAK"/>
    <n v="1"/>
  </r>
  <r>
    <n v="2755"/>
    <n v="1361"/>
    <s v="2017_02_MIA@LAC"/>
    <n v="-3"/>
    <n v="-3.5"/>
    <n v="17"/>
    <n v="19"/>
    <x v="5"/>
    <x v="1"/>
    <s v="rs"/>
    <s v="MIA"/>
    <s v="MIA"/>
    <n v="0.5"/>
    <x v="1"/>
    <n v="-3"/>
    <n v="0"/>
    <m/>
    <m/>
    <s v="LAC"/>
    <n v="0.7"/>
    <n v="0"/>
    <s v="LAC"/>
    <n v="0"/>
  </r>
  <r>
    <n v="2756"/>
    <n v="1362"/>
    <s v="2017_02_SFO@SEA"/>
    <n v="-12.5"/>
    <n v="-14"/>
    <n v="12"/>
    <n v="9"/>
    <x v="5"/>
    <x v="1"/>
    <s v="rs"/>
    <s v="SFO"/>
    <s v="SEA"/>
    <n v="1.5"/>
    <x v="1"/>
    <n v="-12"/>
    <n v="0.5"/>
    <m/>
    <m/>
    <s v="SEA"/>
    <n v="0.62"/>
    <n v="0"/>
    <s v="SEA"/>
    <n v="1"/>
  </r>
  <r>
    <n v="2757"/>
    <n v="1363"/>
    <s v="2017_02_DAL@DEN"/>
    <n v="1.5"/>
    <n v="2.5"/>
    <n v="42"/>
    <n v="17"/>
    <x v="5"/>
    <x v="1"/>
    <s v="rs"/>
    <s v="DEN"/>
    <s v="DEN"/>
    <n v="-1"/>
    <x v="1"/>
    <n v="2.5"/>
    <n v="1"/>
    <m/>
    <m/>
    <s v="DAL"/>
    <n v="0.59"/>
    <n v="0"/>
    <s v="DAL"/>
    <n v="0"/>
  </r>
  <r>
    <n v="2758"/>
    <n v="1364"/>
    <s v="2017_02_WAS@LAR"/>
    <n v="-2.5"/>
    <n v="-2.5"/>
    <n v="20"/>
    <n v="27"/>
    <x v="5"/>
    <x v="1"/>
    <s v="rs"/>
    <s v="WAS"/>
    <s v="WAS"/>
    <n v="0"/>
    <x v="1"/>
    <n v="-3"/>
    <n v="0.5"/>
    <m/>
    <m/>
    <s v="LAR"/>
    <n v="0.54"/>
    <n v="0"/>
    <s v="LAR"/>
    <n v="0"/>
  </r>
  <r>
    <n v="2759"/>
    <n v="1365"/>
    <s v="2017_02_GBY@ATL"/>
    <n v="-2.5"/>
    <n v="-3"/>
    <n v="34"/>
    <n v="23"/>
    <x v="5"/>
    <x v="1"/>
    <s v="rs"/>
    <s v="ATL"/>
    <s v="ATL"/>
    <n v="0.5"/>
    <x v="1"/>
    <n v="-1"/>
    <n v="1.5"/>
    <m/>
    <m/>
    <s v="GBY"/>
    <n v="0.66"/>
    <n v="0"/>
    <s v="GBY"/>
    <n v="0"/>
  </r>
  <r>
    <n v="2760"/>
    <n v="1366"/>
    <s v="2017_02_DET@NYG"/>
    <n v="-5"/>
    <n v="-3"/>
    <n v="24"/>
    <n v="10"/>
    <x v="5"/>
    <x v="1"/>
    <s v="rs"/>
    <s v="NYG"/>
    <s v="NYG"/>
    <n v="-2"/>
    <x v="1"/>
    <n v="-3"/>
    <n v="2"/>
    <m/>
    <m/>
    <s v="DET"/>
    <n v="0.54"/>
    <n v="0"/>
    <s v="DET"/>
    <n v="0"/>
  </r>
  <r>
    <n v="2745"/>
    <n v="1351"/>
    <s v="2017_02_HOU@CIN"/>
    <n v="-3"/>
    <n v="-3"/>
    <n v="9"/>
    <n v="13"/>
    <x v="5"/>
    <x v="1"/>
    <s v="rs"/>
    <s v="HOU"/>
    <s v="HOU"/>
    <n v="0"/>
    <x v="0"/>
    <n v="-3.5"/>
    <n v="0.5"/>
    <m/>
    <m/>
    <s v="CIN"/>
    <n v="0.63"/>
    <n v="0"/>
    <m/>
    <s v=""/>
  </r>
  <r>
    <n v="2746"/>
    <n v="1352"/>
    <s v="2017_02_CLE@BAL"/>
    <n v="-7.5"/>
    <n v="-8"/>
    <n v="24"/>
    <n v="10"/>
    <x v="5"/>
    <x v="1"/>
    <s v="rs"/>
    <s v="BAL"/>
    <s v="BAL"/>
    <n v="0.5"/>
    <x v="0"/>
    <n v="-12"/>
    <n v="4.5"/>
    <m/>
    <m/>
    <s v="CLE"/>
    <n v="0.63"/>
    <n v="0"/>
    <m/>
    <s v=""/>
  </r>
  <r>
    <n v="2747"/>
    <n v="1353"/>
    <s v="2017_02_CHI@TBY"/>
    <n v="-5.5"/>
    <n v="-6.5"/>
    <n v="29"/>
    <n v="7"/>
    <x v="5"/>
    <x v="1"/>
    <s v="rs"/>
    <s v="TBY"/>
    <s v="TBY"/>
    <n v="1"/>
    <x v="0"/>
    <n v="-5.5"/>
    <n v="0"/>
    <m/>
    <m/>
    <s v="CHI"/>
    <n v="0.55000000000000004"/>
    <n v="0"/>
    <m/>
    <s v=""/>
  </r>
  <r>
    <n v="2748"/>
    <n v="1354"/>
    <s v="2017_02_MIN@PIT"/>
    <n v="-7"/>
    <n v="-6"/>
    <n v="26"/>
    <n v="9"/>
    <x v="5"/>
    <x v="1"/>
    <s v="rs"/>
    <s v="PIT"/>
    <s v="PIT"/>
    <n v="-1"/>
    <x v="0"/>
    <n v="-5.5"/>
    <n v="1.5"/>
    <m/>
    <m/>
    <s v="MIN"/>
    <n v="0.56999999999999995"/>
    <n v="0"/>
    <m/>
    <s v=""/>
  </r>
  <r>
    <n v="2749"/>
    <n v="1355"/>
    <s v="2017_02_NWE@NOR"/>
    <n v="4.5"/>
    <n v="6.5"/>
    <n v="20"/>
    <n v="36"/>
    <x v="5"/>
    <x v="1"/>
    <s v="rs"/>
    <s v="NWE"/>
    <s v="NWE"/>
    <n v="-2"/>
    <x v="0"/>
    <n v="3.5"/>
    <n v="1"/>
    <m/>
    <m/>
    <s v="NOR"/>
    <n v="0.6"/>
    <n v="0"/>
    <m/>
    <s v=""/>
  </r>
  <r>
    <n v="2750"/>
    <n v="1356"/>
    <s v="2017_02_PHI@KCY"/>
    <n v="-4.5"/>
    <n v="-5.5"/>
    <n v="27"/>
    <n v="20"/>
    <x v="5"/>
    <x v="1"/>
    <s v="rs"/>
    <s v="KCY"/>
    <s v="KCY"/>
    <n v="1"/>
    <x v="0"/>
    <n v="-5"/>
    <n v="0.5"/>
    <m/>
    <m/>
    <s v="KCY"/>
    <n v="0.56000000000000005"/>
    <n v="1"/>
    <m/>
    <s v=""/>
  </r>
  <r>
    <n v="2751"/>
    <n v="1357"/>
    <s v="2017_02_TEN@JAX"/>
    <n v="0"/>
    <n v="1.5"/>
    <n v="16"/>
    <n v="37"/>
    <x v="5"/>
    <x v="1"/>
    <s v="rs"/>
    <s v="TEN"/>
    <s v="TEN"/>
    <n v="-1.5"/>
    <x v="0"/>
    <n v="2.5"/>
    <n v="2.5"/>
    <m/>
    <m/>
    <s v="TEN"/>
    <n v="0.67"/>
    <n v="1"/>
    <m/>
    <s v=""/>
  </r>
  <r>
    <n v="2752"/>
    <n v="1358"/>
    <s v="2017_02_ARI@IND"/>
    <n v="7.5"/>
    <n v="7"/>
    <n v="13"/>
    <n v="16"/>
    <x v="5"/>
    <x v="1"/>
    <s v="rs"/>
    <s v="IND"/>
    <s v="ARI"/>
    <n v="0.5"/>
    <x v="0"/>
    <n v="4.5"/>
    <n v="3"/>
    <m/>
    <m/>
    <s v="ARI"/>
    <n v="0.69"/>
    <n v="0"/>
    <m/>
    <s v=""/>
  </r>
  <r>
    <n v="2753"/>
    <n v="1359"/>
    <s v="2017_02_BUF@CAR"/>
    <n v="-7.5"/>
    <n v="-7"/>
    <n v="9"/>
    <n v="3"/>
    <x v="5"/>
    <x v="1"/>
    <s v="rs"/>
    <s v="BUF"/>
    <s v="CAR"/>
    <n v="-0.5"/>
    <x v="0"/>
    <n v="-7.5"/>
    <n v="0"/>
    <m/>
    <m/>
    <s v="BUF"/>
    <n v="0.61"/>
    <n v="1"/>
    <m/>
    <s v=""/>
  </r>
  <r>
    <n v="2754"/>
    <n v="1360"/>
    <s v="2017_02_NYJ@OAK"/>
    <n v="-13.5"/>
    <n v="-13.5"/>
    <n v="45"/>
    <n v="20"/>
    <x v="5"/>
    <x v="1"/>
    <s v="rs"/>
    <s v="OAK"/>
    <s v="OAK"/>
    <n v="0"/>
    <x v="0"/>
    <n v="-14.5"/>
    <n v="1"/>
    <m/>
    <m/>
    <s v="OAK"/>
    <n v="0.73"/>
    <n v="1"/>
    <m/>
    <s v=""/>
  </r>
  <r>
    <n v="2755"/>
    <n v="1361"/>
    <s v="2017_02_MIA@LAC"/>
    <n v="-3"/>
    <n v="-3.5"/>
    <n v="17"/>
    <n v="19"/>
    <x v="5"/>
    <x v="1"/>
    <s v="rs"/>
    <s v="MIA"/>
    <s v="MIA"/>
    <n v="0.5"/>
    <x v="0"/>
    <n v="-4.5"/>
    <n v="1.5"/>
    <m/>
    <m/>
    <s v="LAC"/>
    <n v="0.53"/>
    <n v="0"/>
    <m/>
    <s v=""/>
  </r>
  <r>
    <n v="2756"/>
    <n v="1362"/>
    <s v="2017_02_SFO@SEA"/>
    <n v="-12.5"/>
    <n v="-14"/>
    <n v="12"/>
    <n v="9"/>
    <x v="5"/>
    <x v="1"/>
    <s v="rs"/>
    <s v="SFO"/>
    <s v="SEA"/>
    <n v="1.5"/>
    <x v="0"/>
    <n v="-12.5"/>
    <n v="0"/>
    <m/>
    <m/>
    <s v="SEA"/>
    <n v="0.65"/>
    <n v="0"/>
    <m/>
    <s v=""/>
  </r>
  <r>
    <n v="2757"/>
    <n v="1363"/>
    <s v="2017_02_DAL@DEN"/>
    <n v="1.5"/>
    <n v="2.5"/>
    <n v="42"/>
    <n v="17"/>
    <x v="5"/>
    <x v="1"/>
    <s v="rs"/>
    <s v="DEN"/>
    <s v="DEN"/>
    <n v="-1"/>
    <x v="0"/>
    <n v="2"/>
    <n v="0.5"/>
    <m/>
    <m/>
    <s v="DAL"/>
    <n v="0.66"/>
    <n v="0"/>
    <m/>
    <s v=""/>
  </r>
  <r>
    <n v="2758"/>
    <n v="1364"/>
    <s v="2017_02_WAS@LAR"/>
    <n v="-2.5"/>
    <n v="-2.5"/>
    <n v="20"/>
    <n v="27"/>
    <x v="5"/>
    <x v="1"/>
    <s v="rs"/>
    <s v="WAS"/>
    <s v="WAS"/>
    <n v="0"/>
    <x v="0"/>
    <n v="-3"/>
    <n v="0.5"/>
    <m/>
    <m/>
    <s v="LAR"/>
    <n v="0.59"/>
    <n v="0"/>
    <m/>
    <s v=""/>
  </r>
  <r>
    <n v="2759"/>
    <n v="1365"/>
    <s v="2017_02_GBY@ATL"/>
    <n v="-2.5"/>
    <n v="-3"/>
    <n v="34"/>
    <n v="23"/>
    <x v="5"/>
    <x v="1"/>
    <s v="rs"/>
    <s v="ATL"/>
    <s v="ATL"/>
    <n v="0.5"/>
    <x v="0"/>
    <n v="-2"/>
    <n v="0.5"/>
    <m/>
    <m/>
    <s v="GBY"/>
    <n v="0.64"/>
    <n v="0"/>
    <m/>
    <s v=""/>
  </r>
  <r>
    <n v="2760"/>
    <n v="1366"/>
    <s v="2017_02_DET@NYG"/>
    <n v="-5"/>
    <n v="-3"/>
    <n v="24"/>
    <n v="10"/>
    <x v="5"/>
    <x v="1"/>
    <s v="rs"/>
    <s v="NYG"/>
    <s v="NYG"/>
    <n v="-2"/>
    <x v="0"/>
    <n v="-3"/>
    <n v="2"/>
    <m/>
    <m/>
    <s v="DET"/>
    <n v="0.66"/>
    <n v="0"/>
    <m/>
    <s v=""/>
  </r>
  <r>
    <n v="2761"/>
    <n v="1367"/>
    <s v="2017_03_LAR@SFO"/>
    <n v="2.5"/>
    <n v="2.5"/>
    <n v="41"/>
    <n v="39"/>
    <x v="5"/>
    <x v="2"/>
    <s v="rs"/>
    <s v="SFO"/>
    <s v="SFO"/>
    <n v="0"/>
    <x v="1"/>
    <n v="3"/>
    <n v="0.5"/>
    <m/>
    <m/>
    <s v="SFO"/>
    <n v="0.55000000000000004"/>
    <n v="1"/>
    <s v="SFO"/>
    <n v="1"/>
  </r>
  <r>
    <n v="2762"/>
    <n v="1368"/>
    <s v="2017_03_BAL@JAX"/>
    <n v="4"/>
    <n v="3.5"/>
    <n v="44"/>
    <n v="7"/>
    <x v="5"/>
    <x v="2"/>
    <s v="rs"/>
    <s v="JAX"/>
    <s v="JAX"/>
    <n v="0.5"/>
    <x v="1"/>
    <n v="4.5"/>
    <n v="0.5"/>
    <m/>
    <m/>
    <s v="BAL"/>
    <n v="0.65"/>
    <n v="0"/>
    <s v="BAL"/>
    <n v="0"/>
  </r>
  <r>
    <n v="2763"/>
    <n v="1369"/>
    <s v="2017_03_DEN@BUF"/>
    <n v="2.5"/>
    <n v="3"/>
    <n v="26"/>
    <n v="16"/>
    <x v="5"/>
    <x v="2"/>
    <s v="rs"/>
    <s v="BUF"/>
    <s v="BUF"/>
    <n v="-0.5"/>
    <x v="1"/>
    <n v="6.5"/>
    <n v="4"/>
    <m/>
    <m/>
    <s v="BUF"/>
    <n v="0.55000000000000004"/>
    <n v="1"/>
    <s v="BUF"/>
    <n v="1"/>
  </r>
  <r>
    <n v="2764"/>
    <n v="1370"/>
    <s v="2017_03_PIT@CHI"/>
    <n v="7.5"/>
    <n v="7.5"/>
    <n v="23"/>
    <n v="17"/>
    <x v="5"/>
    <x v="2"/>
    <s v="rs"/>
    <s v="CHI"/>
    <s v="CHI"/>
    <n v="0"/>
    <x v="1"/>
    <n v="7"/>
    <n v="0.5"/>
    <m/>
    <m/>
    <s v="CHI"/>
    <n v="0.54"/>
    <n v="1"/>
    <s v="CHI"/>
    <n v="1"/>
  </r>
  <r>
    <n v="2765"/>
    <n v="1371"/>
    <s v="2017_03_NOR@CAR"/>
    <n v="6"/>
    <n v="5.5"/>
    <n v="34"/>
    <n v="13"/>
    <x v="5"/>
    <x v="2"/>
    <s v="rs"/>
    <s v="CAR"/>
    <s v="CAR"/>
    <n v="0.5"/>
    <x v="1"/>
    <n v="-5"/>
    <n v="11"/>
    <m/>
    <m/>
    <s v="CAR"/>
    <n v="0.62"/>
    <n v="1"/>
    <s v="CAR"/>
    <n v="1"/>
  </r>
  <r>
    <n v="2766"/>
    <n v="1372"/>
    <s v="2017_03_TBY@MIN"/>
    <s v="na"/>
    <n v="-2.5"/>
    <n v="34"/>
    <n v="17"/>
    <x v="5"/>
    <x v="2"/>
    <s v="rs"/>
    <s v="MIN"/>
    <s v="MIN"/>
    <e v="#VALUE!"/>
    <x v="1"/>
    <n v="2.5"/>
    <s v=""/>
    <m/>
    <m/>
    <s v="MIN"/>
    <n v="0.57999999999999996"/>
    <n v="1"/>
    <s v="MIN"/>
    <n v="1"/>
  </r>
  <r>
    <n v="2767"/>
    <n v="1373"/>
    <s v="2017_03_CLE@IND"/>
    <n v="1.5"/>
    <n v="-1.5"/>
    <n v="31"/>
    <n v="28"/>
    <x v="5"/>
    <x v="2"/>
    <s v="rs"/>
    <s v="IND"/>
    <s v="IND"/>
    <n v="3"/>
    <x v="1"/>
    <n v="0"/>
    <n v="1.5"/>
    <m/>
    <m/>
    <s v="CLE"/>
    <n v="0.51"/>
    <n v="0"/>
    <s v="CLE"/>
    <n v="0"/>
  </r>
  <r>
    <n v="2768"/>
    <n v="1374"/>
    <s v="2017_03_MIA@NYJ"/>
    <n v="6.5"/>
    <n v="6"/>
    <n v="20"/>
    <n v="6"/>
    <x v="5"/>
    <x v="2"/>
    <s v="rs"/>
    <s v="NYJ"/>
    <s v="NYJ"/>
    <n v="0.5"/>
    <x v="1"/>
    <n v="6"/>
    <n v="0.5"/>
    <m/>
    <m/>
    <s v="MIA"/>
    <n v="0.6"/>
    <n v="0"/>
    <s v="MIA"/>
    <n v="0"/>
  </r>
  <r>
    <n v="2769"/>
    <n v="1375"/>
    <s v="2017_03_HOU@NWE"/>
    <n v="-13"/>
    <n v="-14"/>
    <n v="36"/>
    <n v="33"/>
    <x v="5"/>
    <x v="2"/>
    <s v="rs"/>
    <s v="HOU"/>
    <s v="NWE"/>
    <n v="1"/>
    <x v="1"/>
    <n v="-11"/>
    <n v="2"/>
    <m/>
    <m/>
    <s v="NWE"/>
    <n v="0.68"/>
    <n v="0"/>
    <s v="NWE"/>
    <n v="1"/>
  </r>
  <r>
    <n v="2770"/>
    <n v="1376"/>
    <s v="2017_03_ATL@DET"/>
    <n v="3.5"/>
    <n v="3"/>
    <n v="26"/>
    <n v="30"/>
    <x v="5"/>
    <x v="2"/>
    <s v="rs"/>
    <s v="ATL"/>
    <s v="ATL"/>
    <n v="0.5"/>
    <x v="1"/>
    <n v="3"/>
    <n v="0.5"/>
    <m/>
    <m/>
    <s v="ATL"/>
    <n v="0.63"/>
    <n v="1"/>
    <s v="ATL"/>
    <n v="1"/>
  </r>
  <r>
    <n v="2771"/>
    <n v="1377"/>
    <s v="2017_03_NYG@PHI"/>
    <n v="3.5"/>
    <n v="6"/>
    <n v="27"/>
    <n v="24"/>
    <x v="5"/>
    <x v="2"/>
    <s v="rs"/>
    <s v="PHI"/>
    <s v="PHI"/>
    <n v="-2.5"/>
    <x v="1"/>
    <n v="-4.5"/>
    <n v="8"/>
    <m/>
    <m/>
    <s v="PHI"/>
    <n v="0.69"/>
    <n v="1"/>
    <s v="PHI"/>
    <n v="1"/>
  </r>
  <r>
    <n v="2772"/>
    <n v="1378"/>
    <s v="2017_03_SEA@TEN"/>
    <n v="-2"/>
    <n v="-2.5"/>
    <n v="33"/>
    <n v="27"/>
    <x v="5"/>
    <x v="2"/>
    <s v="rs"/>
    <s v="TEN"/>
    <s v="TEN"/>
    <n v="0.5"/>
    <x v="1"/>
    <n v="1"/>
    <n v="3"/>
    <m/>
    <m/>
    <s v="TEN"/>
    <n v="0.56000000000000005"/>
    <n v="1"/>
    <s v="TEN"/>
    <n v="1"/>
  </r>
  <r>
    <n v="2773"/>
    <n v="1379"/>
    <s v="2017_03_KCY@LAC"/>
    <n v="2.5"/>
    <n v="3"/>
    <n v="10"/>
    <n v="24"/>
    <x v="5"/>
    <x v="2"/>
    <s v="rs"/>
    <s v="KCY"/>
    <s v="KCY"/>
    <n v="-0.5"/>
    <x v="1"/>
    <n v="6"/>
    <n v="3.5"/>
    <m/>
    <m/>
    <s v="LAC"/>
    <n v="0.55000000000000004"/>
    <n v="0"/>
    <s v="KCY"/>
    <n v="1"/>
  </r>
  <r>
    <n v="2774"/>
    <n v="1380"/>
    <s v="2017_03_CIN@GBY"/>
    <n v="-8.5"/>
    <n v="-7.5"/>
    <n v="27"/>
    <n v="24"/>
    <x v="5"/>
    <x v="2"/>
    <s v="rs"/>
    <s v="CIN"/>
    <s v="GBY"/>
    <n v="-1"/>
    <x v="1"/>
    <n v="-10.5"/>
    <n v="2"/>
    <m/>
    <m/>
    <s v="CIN"/>
    <n v="0.57999999999999996"/>
    <n v="1"/>
    <s v="GBY"/>
    <n v="1"/>
  </r>
  <r>
    <n v="2775"/>
    <n v="1381"/>
    <s v="2017_03_OAK@WAS"/>
    <n v="3.5"/>
    <n v="3"/>
    <n v="27"/>
    <n v="10"/>
    <x v="5"/>
    <x v="2"/>
    <s v="rs"/>
    <s v="WAS"/>
    <s v="WAS"/>
    <n v="0.5"/>
    <x v="1"/>
    <n v="4"/>
    <n v="0.5"/>
    <m/>
    <m/>
    <s v="OAK"/>
    <n v="0.6"/>
    <n v="0"/>
    <s v="OAK"/>
    <n v="0"/>
  </r>
  <r>
    <n v="2776"/>
    <n v="1382"/>
    <s v="2017_03_DAL@ARI"/>
    <n v="3.5"/>
    <n v="3"/>
    <n v="17"/>
    <n v="28"/>
    <x v="5"/>
    <x v="2"/>
    <s v="rs"/>
    <s v="DAL"/>
    <s v="DAL"/>
    <n v="0.5"/>
    <x v="1"/>
    <n v="7"/>
    <n v="3.5"/>
    <m/>
    <m/>
    <s v="DAL"/>
    <n v="0.61"/>
    <n v="1"/>
    <s v="DAL"/>
    <n v="1"/>
  </r>
  <r>
    <n v="2777"/>
    <n v="1367"/>
    <s v="2017_03_LAR@SFO"/>
    <n v="2.5"/>
    <n v="2.5"/>
    <n v="41"/>
    <n v="39"/>
    <x v="5"/>
    <x v="2"/>
    <s v="rs"/>
    <s v="SFO"/>
    <s v="SFO"/>
    <n v="0"/>
    <x v="0"/>
    <n v="3"/>
    <n v="0.5"/>
    <m/>
    <m/>
    <s v="LAR"/>
    <n v="0.52"/>
    <n v="0"/>
    <m/>
    <s v=""/>
  </r>
  <r>
    <n v="2778"/>
    <n v="1368"/>
    <s v="2017_03_BAL@JAX"/>
    <n v="4"/>
    <n v="3.5"/>
    <n v="44"/>
    <n v="7"/>
    <x v="5"/>
    <x v="2"/>
    <s v="rs"/>
    <s v="JAX"/>
    <s v="JAX"/>
    <n v="0.5"/>
    <x v="0"/>
    <n v="5.5"/>
    <n v="1.5"/>
    <m/>
    <m/>
    <s v="BAL"/>
    <n v="0.75"/>
    <n v="0"/>
    <m/>
    <s v=""/>
  </r>
  <r>
    <n v="2779"/>
    <n v="1369"/>
    <s v="2017_03_DEN@BUF"/>
    <n v="2.5"/>
    <n v="3"/>
    <n v="26"/>
    <n v="16"/>
    <x v="5"/>
    <x v="2"/>
    <s v="rs"/>
    <s v="BUF"/>
    <s v="BUF"/>
    <n v="-0.5"/>
    <x v="0"/>
    <n v="4.5"/>
    <n v="2"/>
    <m/>
    <m/>
    <s v="BUF"/>
    <n v="0.57999999999999996"/>
    <n v="1"/>
    <m/>
    <s v=""/>
  </r>
  <r>
    <n v="2780"/>
    <n v="1370"/>
    <s v="2017_03_PIT@CHI"/>
    <n v="7.5"/>
    <n v="7.5"/>
    <n v="23"/>
    <n v="17"/>
    <x v="5"/>
    <x v="2"/>
    <s v="rs"/>
    <s v="CHI"/>
    <s v="CHI"/>
    <n v="0"/>
    <x v="0"/>
    <n v="9"/>
    <n v="1.5"/>
    <m/>
    <m/>
    <s v="CHI"/>
    <n v="0.51"/>
    <n v="1"/>
    <m/>
    <s v=""/>
  </r>
  <r>
    <n v="2781"/>
    <n v="1371"/>
    <s v="2017_03_NOR@CAR"/>
    <n v="6"/>
    <n v="5.5"/>
    <n v="34"/>
    <n v="13"/>
    <x v="5"/>
    <x v="2"/>
    <s v="rs"/>
    <s v="CAR"/>
    <s v="CAR"/>
    <n v="0.5"/>
    <x v="0"/>
    <n v="-4.5"/>
    <n v="10.5"/>
    <m/>
    <m/>
    <s v="NOR"/>
    <n v="0.74"/>
    <n v="0"/>
    <m/>
    <s v=""/>
  </r>
  <r>
    <n v="2782"/>
    <n v="1372"/>
    <s v="2017_03_TBY@MIN"/>
    <s v="na"/>
    <n v="-2.5"/>
    <n v="34"/>
    <n v="17"/>
    <x v="5"/>
    <x v="2"/>
    <s v="rs"/>
    <s v="MIN"/>
    <s v="MIN"/>
    <e v="#VALUE!"/>
    <x v="0"/>
    <n v="1.5"/>
    <s v=""/>
    <m/>
    <m/>
    <s v="TBY"/>
    <n v="0.61"/>
    <n v="0"/>
    <m/>
    <s v=""/>
  </r>
  <r>
    <n v="2783"/>
    <n v="1373"/>
    <s v="2017_03_CLE@IND"/>
    <n v="1.5"/>
    <n v="-1.5"/>
    <n v="31"/>
    <n v="28"/>
    <x v="5"/>
    <x v="2"/>
    <s v="rs"/>
    <s v="IND"/>
    <s v="IND"/>
    <n v="3"/>
    <x v="0"/>
    <n v="-1.5"/>
    <n v="3"/>
    <m/>
    <m/>
    <s v="IND"/>
    <n v="0.65"/>
    <n v="1"/>
    <m/>
    <s v=""/>
  </r>
  <r>
    <n v="2784"/>
    <n v="1374"/>
    <s v="2017_03_MIA@NYJ"/>
    <n v="6.5"/>
    <n v="6"/>
    <n v="20"/>
    <n v="6"/>
    <x v="5"/>
    <x v="2"/>
    <s v="rs"/>
    <s v="NYJ"/>
    <s v="NYJ"/>
    <n v="0.5"/>
    <x v="0"/>
    <n v="7"/>
    <n v="0.5"/>
    <m/>
    <m/>
    <s v="MIA"/>
    <n v="0.64"/>
    <n v="0"/>
    <m/>
    <s v=""/>
  </r>
  <r>
    <n v="2785"/>
    <n v="1375"/>
    <s v="2017_03_HOU@NWE"/>
    <n v="-13"/>
    <n v="-14"/>
    <n v="36"/>
    <n v="33"/>
    <x v="5"/>
    <x v="2"/>
    <s v="rs"/>
    <s v="HOU"/>
    <s v="NWE"/>
    <n v="1"/>
    <x v="0"/>
    <n v="-11"/>
    <n v="2"/>
    <m/>
    <m/>
    <s v="NWE"/>
    <n v="0.55000000000000004"/>
    <n v="0"/>
    <m/>
    <s v=""/>
  </r>
  <r>
    <n v="2786"/>
    <n v="1376"/>
    <s v="2017_03_ATL@DET"/>
    <n v="3.5"/>
    <n v="3"/>
    <n v="26"/>
    <n v="30"/>
    <x v="5"/>
    <x v="2"/>
    <s v="rs"/>
    <s v="ATL"/>
    <s v="ATL"/>
    <n v="0.5"/>
    <x v="0"/>
    <n v="2"/>
    <n v="1.5"/>
    <m/>
    <m/>
    <s v="ATL"/>
    <n v="0.56999999999999995"/>
    <n v="1"/>
    <m/>
    <s v=""/>
  </r>
  <r>
    <n v="2787"/>
    <n v="1377"/>
    <s v="2017_03_NYG@PHI"/>
    <n v="3.5"/>
    <n v="6"/>
    <n v="27"/>
    <n v="24"/>
    <x v="5"/>
    <x v="2"/>
    <s v="rs"/>
    <s v="PHI"/>
    <s v="PHI"/>
    <n v="-2.5"/>
    <x v="0"/>
    <n v="-4"/>
    <n v="7.5"/>
    <m/>
    <m/>
    <s v="PHI"/>
    <n v="0.69"/>
    <n v="1"/>
    <m/>
    <s v=""/>
  </r>
  <r>
    <n v="2788"/>
    <n v="1378"/>
    <s v="2017_03_SEA@TEN"/>
    <n v="-2"/>
    <n v="-2.5"/>
    <n v="33"/>
    <n v="27"/>
    <x v="5"/>
    <x v="2"/>
    <s v="rs"/>
    <s v="TEN"/>
    <s v="TEN"/>
    <n v="0.5"/>
    <x v="0"/>
    <n v="1.5"/>
    <n v="3.5"/>
    <m/>
    <m/>
    <s v="TEN"/>
    <n v="0.56000000000000005"/>
    <n v="1"/>
    <m/>
    <s v=""/>
  </r>
  <r>
    <n v="2789"/>
    <n v="1379"/>
    <s v="2017_03_KCY@LAC"/>
    <n v="2.5"/>
    <n v="3"/>
    <n v="10"/>
    <n v="24"/>
    <x v="5"/>
    <x v="2"/>
    <s v="rs"/>
    <s v="KCY"/>
    <s v="KCY"/>
    <n v="-0.5"/>
    <x v="0"/>
    <n v="2.5"/>
    <n v="0"/>
    <m/>
    <m/>
    <s v="LAC"/>
    <n v="0.54"/>
    <n v="0"/>
    <m/>
    <s v=""/>
  </r>
  <r>
    <n v="2790"/>
    <n v="1380"/>
    <s v="2017_03_CIN@GBY"/>
    <n v="-8.5"/>
    <n v="-7.5"/>
    <n v="27"/>
    <n v="24"/>
    <x v="5"/>
    <x v="2"/>
    <s v="rs"/>
    <s v="CIN"/>
    <s v="GBY"/>
    <n v="-1"/>
    <x v="0"/>
    <n v="-9.5"/>
    <n v="1"/>
    <m/>
    <m/>
    <s v="CIN"/>
    <n v="0.62"/>
    <n v="1"/>
    <m/>
    <s v=""/>
  </r>
  <r>
    <n v="2791"/>
    <n v="1381"/>
    <s v="2017_03_OAK@WAS"/>
    <n v="3.5"/>
    <n v="3"/>
    <n v="27"/>
    <n v="10"/>
    <x v="5"/>
    <x v="2"/>
    <s v="rs"/>
    <s v="WAS"/>
    <s v="WAS"/>
    <n v="0.5"/>
    <x v="0"/>
    <n v="3"/>
    <n v="0.5"/>
    <m/>
    <m/>
    <s v="OAK"/>
    <n v="0.59"/>
    <n v="0"/>
    <m/>
    <s v=""/>
  </r>
  <r>
    <n v="2792"/>
    <n v="1382"/>
    <s v="2017_03_DAL@ARI"/>
    <n v="3.5"/>
    <n v="3"/>
    <n v="17"/>
    <n v="28"/>
    <x v="5"/>
    <x v="2"/>
    <s v="rs"/>
    <s v="DAL"/>
    <s v="DAL"/>
    <n v="0.5"/>
    <x v="0"/>
    <n v="3"/>
    <n v="0.5"/>
    <m/>
    <m/>
    <s v="DAL"/>
    <n v="0.6"/>
    <n v="1"/>
    <m/>
    <s v=""/>
  </r>
  <r>
    <n v="2793"/>
    <n v="1383"/>
    <s v="2017_04_CHI@GBY"/>
    <n v="-7.5"/>
    <n v="-7.5"/>
    <n v="35"/>
    <n v="14"/>
    <x v="5"/>
    <x v="3"/>
    <s v="rs"/>
    <s v="GBY"/>
    <s v="GBY"/>
    <n v="0"/>
    <x v="1"/>
    <n v="-8"/>
    <n v="0.5"/>
    <m/>
    <m/>
    <s v="GBY"/>
    <n v="0.6"/>
    <n v="1"/>
    <s v="GBY"/>
    <n v="1"/>
  </r>
  <r>
    <n v="2794"/>
    <n v="1384"/>
    <s v="2017_04_NOR@MIA"/>
    <n v="2.5"/>
    <n v="3"/>
    <n v="0"/>
    <n v="20"/>
    <x v="5"/>
    <x v="3"/>
    <s v="rs"/>
    <s v="NOR"/>
    <s v="NOR"/>
    <n v="-0.5"/>
    <x v="1"/>
    <n v="-2.5"/>
    <n v="5"/>
    <m/>
    <m/>
    <s v="NOR"/>
    <n v="0.57999999999999996"/>
    <n v="1"/>
    <s v="NOR"/>
    <n v="1"/>
  </r>
  <r>
    <n v="2795"/>
    <n v="1385"/>
    <s v="2017_04_CAR@NWE"/>
    <n v="-8.5"/>
    <n v="-9"/>
    <n v="30"/>
    <n v="33"/>
    <x v="5"/>
    <x v="3"/>
    <s v="rs"/>
    <s v="CAR"/>
    <s v="CAR"/>
    <n v="0.5"/>
    <x v="1"/>
    <n v="8.5"/>
    <n v="17"/>
    <m/>
    <m/>
    <s v="NWE"/>
    <n v="0.7"/>
    <n v="0"/>
    <s v="NWE"/>
    <n v="0"/>
  </r>
  <r>
    <n v="2796"/>
    <n v="1386"/>
    <s v="2017_04_JAX@NYJ"/>
    <n v="3.5"/>
    <n v="3"/>
    <n v="23"/>
    <n v="20"/>
    <x v="5"/>
    <x v="3"/>
    <s v="rs"/>
    <s v="NYJ"/>
    <s v="NYJ"/>
    <n v="0.5"/>
    <x v="1"/>
    <n v="2.5"/>
    <n v="1"/>
    <m/>
    <m/>
    <s v="NYJ"/>
    <n v="0.53"/>
    <n v="1"/>
    <s v="NYJ"/>
    <n v="1"/>
  </r>
  <r>
    <n v="2797"/>
    <n v="1387"/>
    <s v="2017_04_TEN@HOU"/>
    <n v="1"/>
    <n v="2.5"/>
    <n v="57"/>
    <n v="14"/>
    <x v="5"/>
    <x v="3"/>
    <s v="rs"/>
    <s v="HOU"/>
    <s v="HOU"/>
    <n v="-1.5"/>
    <x v="1"/>
    <n v="2.5"/>
    <n v="1.5"/>
    <m/>
    <m/>
    <s v="TEN"/>
    <n v="0.53"/>
    <n v="0"/>
    <s v="TEN"/>
    <n v="0"/>
  </r>
  <r>
    <n v="2798"/>
    <n v="1388"/>
    <s v="2017_04_PIT@BAL"/>
    <n v="2.5"/>
    <n v="3"/>
    <n v="9"/>
    <n v="26"/>
    <x v="5"/>
    <x v="3"/>
    <s v="rs"/>
    <s v="PIT"/>
    <s v="PIT"/>
    <n v="-0.5"/>
    <x v="1"/>
    <n v="1.5"/>
    <n v="1"/>
    <m/>
    <m/>
    <s v="PIT"/>
    <n v="0.62"/>
    <n v="1"/>
    <s v="PIT"/>
    <n v="1"/>
  </r>
  <r>
    <n v="2799"/>
    <n v="1389"/>
    <s v="2017_04_CIN@CLE"/>
    <n v="3"/>
    <n v="3"/>
    <n v="7"/>
    <n v="31"/>
    <x v="5"/>
    <x v="3"/>
    <s v="rs"/>
    <s v="CIN"/>
    <s v="CIN"/>
    <n v="0"/>
    <x v="1"/>
    <n v="2.5"/>
    <n v="0.5"/>
    <m/>
    <m/>
    <s v="CIN"/>
    <n v="0.64"/>
    <n v="1"/>
    <s v="CIN"/>
    <n v="1"/>
  </r>
  <r>
    <n v="2800"/>
    <n v="1390"/>
    <s v="2017_04_DET@MIN"/>
    <n v="-3"/>
    <n v="-2"/>
    <n v="7"/>
    <n v="14"/>
    <x v="5"/>
    <x v="3"/>
    <s v="rs"/>
    <s v="DET"/>
    <s v="DET"/>
    <n v="-1"/>
    <x v="1"/>
    <n v="-3"/>
    <n v="0"/>
    <m/>
    <m/>
    <s v="MIN"/>
    <n v="0.56000000000000005"/>
    <n v="0"/>
    <s v="MIN"/>
    <n v="0"/>
  </r>
  <r>
    <n v="2801"/>
    <n v="1391"/>
    <s v="2017_04_LAR@DAL"/>
    <n v="-8"/>
    <n v="-6.5"/>
    <n v="30"/>
    <n v="35"/>
    <x v="5"/>
    <x v="3"/>
    <s v="rs"/>
    <s v="LAR"/>
    <s v="LAR"/>
    <n v="-1.5"/>
    <x v="1"/>
    <n v="-7"/>
    <n v="1"/>
    <m/>
    <m/>
    <s v="LAR"/>
    <n v="0.61"/>
    <n v="1"/>
    <s v="LAR"/>
    <n v="1"/>
  </r>
  <r>
    <n v="2802"/>
    <n v="1392"/>
    <s v="2017_04_BUF@ATL"/>
    <n v="-8.5"/>
    <n v="-8"/>
    <n v="17"/>
    <n v="23"/>
    <x v="5"/>
    <x v="3"/>
    <s v="rs"/>
    <s v="BUF"/>
    <s v="BUF"/>
    <n v="-0.5"/>
    <x v="1"/>
    <n v="-8.5"/>
    <n v="0"/>
    <m/>
    <m/>
    <s v="BUF"/>
    <n v="0.64"/>
    <n v="1"/>
    <s v="ATL"/>
    <n v="0"/>
  </r>
  <r>
    <n v="2803"/>
    <n v="1393"/>
    <s v="2017_04_PHI@LAC"/>
    <n v="0"/>
    <n v="-2"/>
    <n v="24"/>
    <n v="26"/>
    <x v="5"/>
    <x v="3"/>
    <s v="rs"/>
    <s v="PHI"/>
    <s v="PHI"/>
    <n v="2"/>
    <x v="1"/>
    <n v="3"/>
    <n v="3"/>
    <m/>
    <m/>
    <s v="LAC"/>
    <n v="0.51"/>
    <n v="0"/>
    <s v="LAC"/>
    <n v="0"/>
  </r>
  <r>
    <n v="2804"/>
    <n v="1394"/>
    <s v="2017_04_SFO@ARI"/>
    <n v="-7"/>
    <n v="-6.5"/>
    <n v="18"/>
    <n v="15"/>
    <x v="5"/>
    <x v="3"/>
    <s v="rs"/>
    <s v="SFO"/>
    <s v="ARI"/>
    <n v="-0.5"/>
    <x v="1"/>
    <n v="-7"/>
    <n v="0"/>
    <m/>
    <m/>
    <s v="SFO"/>
    <n v="0.54"/>
    <n v="1"/>
    <s v="SFO"/>
    <n v="0"/>
  </r>
  <r>
    <n v="2805"/>
    <n v="1395"/>
    <s v="2017_04_NYG@TBY"/>
    <n v="-3.5"/>
    <n v="-3"/>
    <n v="25"/>
    <n v="23"/>
    <x v="5"/>
    <x v="3"/>
    <s v="rs"/>
    <s v="NYG"/>
    <s v="TBY"/>
    <n v="-0.5"/>
    <x v="1"/>
    <n v="-3"/>
    <n v="0.5"/>
    <m/>
    <m/>
    <s v="NYG"/>
    <n v="0.52"/>
    <n v="1"/>
    <s v="NYG"/>
    <n v="0"/>
  </r>
  <r>
    <n v="2806"/>
    <n v="1396"/>
    <s v="2017_04_OAK@DEN"/>
    <n v="-1.5"/>
    <n v="-3"/>
    <n v="16"/>
    <n v="10"/>
    <x v="5"/>
    <x v="3"/>
    <s v="rs"/>
    <s v="DEN"/>
    <s v="DEN"/>
    <n v="1.5"/>
    <x v="1"/>
    <n v="1"/>
    <n v="2.5"/>
    <m/>
    <m/>
    <s v="DEN"/>
    <n v="0.59"/>
    <n v="1"/>
    <s v="DEN"/>
    <n v="1"/>
  </r>
  <r>
    <n v="2807"/>
    <n v="1397"/>
    <s v="2017_04_IND@SEA"/>
    <n v="-13"/>
    <n v="-13"/>
    <n v="46"/>
    <n v="18"/>
    <x v="5"/>
    <x v="3"/>
    <s v="rs"/>
    <s v="SEA"/>
    <s v="SEA"/>
    <n v="0"/>
    <x v="1"/>
    <n v="-12"/>
    <n v="1"/>
    <m/>
    <m/>
    <s v="SEA"/>
    <n v="0.65"/>
    <n v="1"/>
    <s v="SEA"/>
    <n v="1"/>
  </r>
  <r>
    <n v="2808"/>
    <n v="1398"/>
    <s v="2017_04_WAS@KCY"/>
    <n v="-7"/>
    <n v="-7"/>
    <n v="29"/>
    <n v="20"/>
    <x v="5"/>
    <x v="3"/>
    <s v="rs"/>
    <s v="KCY"/>
    <s v="KCY"/>
    <n v="0"/>
    <x v="1"/>
    <n v="-7"/>
    <n v="0"/>
    <m/>
    <m/>
    <s v="WAS"/>
    <n v="0.52"/>
    <n v="0"/>
    <s v="KCY"/>
    <n v="1"/>
  </r>
  <r>
    <n v="2809"/>
    <n v="1383"/>
    <s v="2017_04_CHI@GBY"/>
    <n v="-7.5"/>
    <n v="-7.5"/>
    <n v="35"/>
    <n v="14"/>
    <x v="5"/>
    <x v="3"/>
    <s v="rs"/>
    <s v="GBY"/>
    <s v="GBY"/>
    <n v="0"/>
    <x v="0"/>
    <n v="-9.5"/>
    <n v="2"/>
    <m/>
    <m/>
    <s v="GBY"/>
    <n v="0.63"/>
    <n v="1"/>
    <m/>
    <s v=""/>
  </r>
  <r>
    <n v="2810"/>
    <n v="1384"/>
    <s v="2017_04_NOR@MIA"/>
    <n v="2.5"/>
    <n v="3"/>
    <n v="0"/>
    <n v="20"/>
    <x v="5"/>
    <x v="3"/>
    <s v="rs"/>
    <s v="NOR"/>
    <s v="NOR"/>
    <n v="-0.5"/>
    <x v="0"/>
    <n v="4.5"/>
    <n v="2"/>
    <m/>
    <m/>
    <s v="NOR"/>
    <n v="0.57999999999999996"/>
    <n v="1"/>
    <m/>
    <s v=""/>
  </r>
  <r>
    <n v="2811"/>
    <n v="1385"/>
    <s v="2017_04_CAR@NWE"/>
    <n v="-8.5"/>
    <n v="-9"/>
    <n v="30"/>
    <n v="33"/>
    <x v="5"/>
    <x v="3"/>
    <s v="rs"/>
    <s v="CAR"/>
    <s v="CAR"/>
    <n v="0.5"/>
    <x v="0"/>
    <n v="-10.5"/>
    <n v="2"/>
    <m/>
    <m/>
    <s v="NWE"/>
    <n v="0.6"/>
    <n v="0"/>
    <m/>
    <s v=""/>
  </r>
  <r>
    <n v="2812"/>
    <n v="1386"/>
    <s v="2017_04_JAX@NYJ"/>
    <n v="3.5"/>
    <n v="3"/>
    <n v="23"/>
    <n v="20"/>
    <x v="5"/>
    <x v="3"/>
    <s v="rs"/>
    <s v="NYJ"/>
    <s v="NYJ"/>
    <n v="0.5"/>
    <x v="0"/>
    <n v="5"/>
    <n v="1.5"/>
    <m/>
    <m/>
    <s v="JAX"/>
    <n v="0.62"/>
    <n v="0"/>
    <m/>
    <s v=""/>
  </r>
  <r>
    <n v="2813"/>
    <n v="1387"/>
    <s v="2017_04_TEN@HOU"/>
    <n v="1"/>
    <n v="2.5"/>
    <n v="57"/>
    <n v="14"/>
    <x v="5"/>
    <x v="3"/>
    <s v="rs"/>
    <s v="HOU"/>
    <s v="HOU"/>
    <n v="-1.5"/>
    <x v="0"/>
    <n v="1"/>
    <n v="0"/>
    <m/>
    <m/>
    <s v="TEN"/>
    <n v="0.54"/>
    <n v="0"/>
    <m/>
    <s v=""/>
  </r>
  <r>
    <n v="2814"/>
    <n v="1388"/>
    <s v="2017_04_PIT@BAL"/>
    <n v="2.5"/>
    <n v="3"/>
    <n v="9"/>
    <n v="26"/>
    <x v="5"/>
    <x v="3"/>
    <s v="rs"/>
    <s v="PIT"/>
    <s v="PIT"/>
    <n v="-0.5"/>
    <x v="0"/>
    <n v="-2.5"/>
    <n v="5"/>
    <m/>
    <m/>
    <s v="PIT"/>
    <n v="0.65"/>
    <n v="1"/>
    <m/>
    <s v=""/>
  </r>
  <r>
    <n v="2815"/>
    <n v="1389"/>
    <s v="2017_04_CIN@CLE"/>
    <n v="3"/>
    <n v="3"/>
    <n v="7"/>
    <n v="31"/>
    <x v="5"/>
    <x v="3"/>
    <s v="rs"/>
    <s v="CIN"/>
    <s v="CIN"/>
    <n v="0"/>
    <x v="0"/>
    <n v="4.5"/>
    <n v="1.5"/>
    <m/>
    <m/>
    <s v="CIN"/>
    <n v="0.6"/>
    <n v="1"/>
    <m/>
    <s v=""/>
  </r>
  <r>
    <n v="2816"/>
    <n v="1390"/>
    <s v="2017_04_DET@MIN"/>
    <n v="-3"/>
    <n v="-2"/>
    <n v="7"/>
    <n v="14"/>
    <x v="5"/>
    <x v="3"/>
    <s v="rs"/>
    <s v="DET"/>
    <s v="DET"/>
    <n v="-1"/>
    <x v="0"/>
    <n v="-3"/>
    <n v="0"/>
    <m/>
    <m/>
    <s v="DET"/>
    <n v="0.56999999999999995"/>
    <n v="1"/>
    <m/>
    <s v=""/>
  </r>
  <r>
    <n v="2817"/>
    <n v="1391"/>
    <s v="2017_04_LAR@DAL"/>
    <n v="-8"/>
    <n v="-6.5"/>
    <n v="30"/>
    <n v="35"/>
    <x v="5"/>
    <x v="3"/>
    <s v="rs"/>
    <s v="LAR"/>
    <s v="LAR"/>
    <n v="-1.5"/>
    <x v="0"/>
    <n v="-7.5"/>
    <n v="0.5"/>
    <m/>
    <m/>
    <s v="LAR"/>
    <n v="0.63"/>
    <n v="1"/>
    <m/>
    <s v=""/>
  </r>
  <r>
    <n v="2818"/>
    <n v="1392"/>
    <s v="2017_04_BUF@ATL"/>
    <n v="-8.5"/>
    <n v="-8"/>
    <n v="17"/>
    <n v="23"/>
    <x v="5"/>
    <x v="3"/>
    <s v="rs"/>
    <s v="BUF"/>
    <s v="BUF"/>
    <n v="-0.5"/>
    <x v="0"/>
    <n v="-8"/>
    <n v="0.5"/>
    <m/>
    <m/>
    <s v="BUF"/>
    <n v="0.59"/>
    <n v="1"/>
    <m/>
    <s v=""/>
  </r>
  <r>
    <n v="2819"/>
    <n v="1393"/>
    <s v="2017_04_PHI@LAC"/>
    <n v="0"/>
    <n v="-2"/>
    <n v="24"/>
    <n v="26"/>
    <x v="5"/>
    <x v="3"/>
    <s v="rs"/>
    <s v="PHI"/>
    <s v="PHI"/>
    <n v="2"/>
    <x v="0"/>
    <n v="3"/>
    <n v="3"/>
    <m/>
    <m/>
    <s v="LAC"/>
    <n v="0.62"/>
    <n v="0"/>
    <m/>
    <s v=""/>
  </r>
  <r>
    <n v="2820"/>
    <n v="1394"/>
    <s v="2017_04_SFO@ARI"/>
    <n v="-7"/>
    <n v="-6.5"/>
    <n v="18"/>
    <n v="15"/>
    <x v="5"/>
    <x v="3"/>
    <s v="rs"/>
    <s v="SFO"/>
    <s v="ARI"/>
    <n v="-0.5"/>
    <x v="0"/>
    <n v="-7.5"/>
    <n v="0.5"/>
    <m/>
    <m/>
    <s v="SFO"/>
    <n v="0.65"/>
    <n v="1"/>
    <m/>
    <s v=""/>
  </r>
  <r>
    <n v="2821"/>
    <n v="1395"/>
    <s v="2017_04_NYG@TBY"/>
    <n v="-3.5"/>
    <n v="-3"/>
    <n v="25"/>
    <n v="23"/>
    <x v="5"/>
    <x v="3"/>
    <s v="rs"/>
    <s v="NYG"/>
    <s v="TBY"/>
    <n v="-0.5"/>
    <x v="0"/>
    <n v="-6.5"/>
    <n v="3"/>
    <m/>
    <m/>
    <s v="TBY"/>
    <n v="0.53"/>
    <n v="0"/>
    <m/>
    <s v=""/>
  </r>
  <r>
    <n v="2822"/>
    <n v="1396"/>
    <s v="2017_04_OAK@DEN"/>
    <n v="-1.5"/>
    <n v="-3"/>
    <n v="16"/>
    <n v="10"/>
    <x v="5"/>
    <x v="3"/>
    <s v="rs"/>
    <s v="DEN"/>
    <s v="DEN"/>
    <n v="1.5"/>
    <x v="0"/>
    <n v="-3"/>
    <n v="1.5"/>
    <m/>
    <m/>
    <s v="DEN"/>
    <n v="0.56000000000000005"/>
    <n v="1"/>
    <m/>
    <s v=""/>
  </r>
  <r>
    <n v="2823"/>
    <n v="1397"/>
    <s v="2017_04_IND@SEA"/>
    <n v="-13"/>
    <n v="-13"/>
    <n v="46"/>
    <n v="18"/>
    <x v="5"/>
    <x v="3"/>
    <s v="rs"/>
    <s v="SEA"/>
    <s v="SEA"/>
    <n v="0"/>
    <x v="0"/>
    <n v="-10.5"/>
    <n v="2.5"/>
    <m/>
    <m/>
    <s v="SEA"/>
    <n v="0.52"/>
    <n v="1"/>
    <m/>
    <s v=""/>
  </r>
  <r>
    <n v="2824"/>
    <n v="1398"/>
    <s v="2017_04_WAS@KCY"/>
    <n v="-7"/>
    <n v="-7"/>
    <n v="29"/>
    <n v="20"/>
    <x v="5"/>
    <x v="3"/>
    <s v="rs"/>
    <s v="KCY"/>
    <s v="KCY"/>
    <n v="0"/>
    <x v="0"/>
    <n v="-5"/>
    <n v="2"/>
    <m/>
    <m/>
    <s v="WAS"/>
    <n v="0.54"/>
    <n v="0"/>
    <m/>
    <s v=""/>
  </r>
  <r>
    <n v="2825"/>
    <n v="1399"/>
    <s v="2017_05_NWE@TBY"/>
    <n v="5.5"/>
    <n v="5"/>
    <n v="14"/>
    <n v="19"/>
    <x v="5"/>
    <x v="4"/>
    <s v="rs"/>
    <s v="na"/>
    <s v="NWE"/>
    <n v="0.5"/>
    <x v="1"/>
    <n v="3"/>
    <n v="2.5"/>
    <m/>
    <m/>
    <s v="NWE"/>
    <n v="0.55000000000000004"/>
    <n v="0"/>
    <s v="NWE"/>
    <n v="1"/>
  </r>
  <r>
    <n v="2826"/>
    <n v="1400"/>
    <s v="2017_05_SFO@IND"/>
    <n v="-1.5"/>
    <n v="-1.5"/>
    <n v="26"/>
    <n v="23"/>
    <x v="5"/>
    <x v="4"/>
    <s v="rs"/>
    <s v="IND"/>
    <s v="IND"/>
    <n v="0"/>
    <x v="1"/>
    <n v="-3"/>
    <n v="1.5"/>
    <m/>
    <m/>
    <s v="IND"/>
    <n v="0.54"/>
    <n v="1"/>
    <s v="IND"/>
    <n v="1"/>
  </r>
  <r>
    <n v="2827"/>
    <n v="1401"/>
    <s v="2017_05_NYJ@CLE"/>
    <n v="-2"/>
    <n v="0"/>
    <n v="17"/>
    <n v="14"/>
    <x v="5"/>
    <x v="4"/>
    <s v="rs"/>
    <s v="CLE"/>
    <s v="CLE"/>
    <n v="-2"/>
    <x v="1"/>
    <n v="0"/>
    <n v="2"/>
    <m/>
    <m/>
    <s v="CLE"/>
    <n v="0.51"/>
    <n v="1"/>
    <s v="CLE"/>
    <n v="1"/>
  </r>
  <r>
    <n v="2828"/>
    <n v="1402"/>
    <s v="2017_05_JAX@PIT"/>
    <n v="-8.5"/>
    <n v="-8"/>
    <n v="9"/>
    <n v="30"/>
    <x v="5"/>
    <x v="4"/>
    <s v="rs"/>
    <s v="JAX"/>
    <s v="JAX"/>
    <n v="-0.5"/>
    <x v="1"/>
    <n v="-8.5"/>
    <n v="0"/>
    <m/>
    <m/>
    <s v="PIT"/>
    <n v="0.65"/>
    <n v="0"/>
    <s v="PIT"/>
    <n v="0"/>
  </r>
  <r>
    <n v="2829"/>
    <n v="1403"/>
    <s v="2017_05_LAC@NYG"/>
    <n v="-3.5"/>
    <n v="-3"/>
    <n v="22"/>
    <n v="27"/>
    <x v="5"/>
    <x v="4"/>
    <s v="rs"/>
    <s v="LAC"/>
    <s v="LAC"/>
    <n v="-0.5"/>
    <x v="1"/>
    <n v="-4"/>
    <n v="0.5"/>
    <m/>
    <m/>
    <s v="NYG"/>
    <n v="0.56999999999999995"/>
    <n v="0"/>
    <s v="NYG"/>
    <n v="0"/>
  </r>
  <r>
    <n v="2830"/>
    <n v="1404"/>
    <s v="2017_05_BUF@CIN"/>
    <n v="-3"/>
    <n v="-3"/>
    <n v="20"/>
    <n v="16"/>
    <x v="5"/>
    <x v="4"/>
    <s v="rs"/>
    <s v="CIN"/>
    <s v="CIN"/>
    <n v="0"/>
    <x v="1"/>
    <n v="-2.5"/>
    <n v="0.5"/>
    <m/>
    <m/>
    <s v="CIN"/>
    <n v="0.64"/>
    <n v="1"/>
    <s v="CIN"/>
    <n v="1"/>
  </r>
  <r>
    <n v="2831"/>
    <n v="1405"/>
    <s v="2017_05_CAR@DET"/>
    <n v="-3"/>
    <n v="-2.5"/>
    <n v="24"/>
    <n v="27"/>
    <x v="5"/>
    <x v="4"/>
    <s v="rs"/>
    <s v="CAR"/>
    <s v="CAR"/>
    <n v="-0.5"/>
    <x v="1"/>
    <n v="-3"/>
    <n v="0"/>
    <m/>
    <m/>
    <s v="CAR"/>
    <n v="0.51"/>
    <n v="1"/>
    <s v="CAR"/>
    <n v="1"/>
  </r>
  <r>
    <n v="2832"/>
    <n v="1406"/>
    <s v="2017_05_TEN@MIA"/>
    <n v="3"/>
    <n v="-2.5"/>
    <n v="16"/>
    <n v="10"/>
    <x v="5"/>
    <x v="4"/>
    <s v="rs"/>
    <s v="MIA"/>
    <s v="MIA"/>
    <n v="5.5"/>
    <x v="1"/>
    <n v="-2"/>
    <n v="5"/>
    <m/>
    <m/>
    <s v="MIA"/>
    <n v="0.51"/>
    <n v="1"/>
    <s v="MIA"/>
    <n v="1"/>
  </r>
  <r>
    <n v="2833"/>
    <n v="1407"/>
    <s v="2017_05_ARI@PHI"/>
    <n v="-6.5"/>
    <n v="-6.5"/>
    <n v="34"/>
    <n v="7"/>
    <x v="5"/>
    <x v="4"/>
    <s v="rs"/>
    <s v="PHI"/>
    <s v="PHI"/>
    <n v="0"/>
    <x v="1"/>
    <n v="-5.5"/>
    <n v="1"/>
    <m/>
    <m/>
    <s v="PHI"/>
    <n v="0.62"/>
    <n v="1"/>
    <s v="PHI"/>
    <n v="1"/>
  </r>
  <r>
    <n v="2834"/>
    <n v="1408"/>
    <s v="2017_05_BAL@OAK"/>
    <n v="-4"/>
    <n v="-3"/>
    <n v="17"/>
    <n v="30"/>
    <x v="5"/>
    <x v="4"/>
    <s v="rs"/>
    <s v="BAL"/>
    <s v="BAL"/>
    <n v="-1"/>
    <x v="1"/>
    <n v="-4"/>
    <n v="0"/>
    <m/>
    <m/>
    <s v="BAL"/>
    <n v="0.54"/>
    <n v="1"/>
    <s v="BAL"/>
    <n v="1"/>
  </r>
  <r>
    <n v="2835"/>
    <n v="1409"/>
    <s v="2017_05_SEA@LAR"/>
    <n v="-2"/>
    <n v="-1.5"/>
    <n v="10"/>
    <n v="16"/>
    <x v="5"/>
    <x v="4"/>
    <s v="rs"/>
    <s v="SEA"/>
    <s v="SEA"/>
    <n v="-0.5"/>
    <x v="1"/>
    <n v="1"/>
    <n v="3"/>
    <m/>
    <m/>
    <s v="LAR"/>
    <n v="0.61"/>
    <n v="0"/>
    <s v="LAR"/>
    <n v="0"/>
  </r>
  <r>
    <n v="2836"/>
    <n v="1410"/>
    <s v="2017_05_GBY@DAL"/>
    <n v="-2"/>
    <n v="-3"/>
    <n v="31"/>
    <n v="35"/>
    <x v="5"/>
    <x v="4"/>
    <s v="rs"/>
    <s v="GBY"/>
    <s v="GBY"/>
    <n v="1"/>
    <x v="1"/>
    <n v="-3"/>
    <n v="1"/>
    <m/>
    <m/>
    <s v="DAL"/>
    <n v="0.57999999999999996"/>
    <n v="0"/>
    <s v="DAL"/>
    <n v="0"/>
  </r>
  <r>
    <n v="2837"/>
    <n v="1411"/>
    <s v="2017_05_KCY@HOU"/>
    <n v="1.5"/>
    <n v="1"/>
    <n v="34"/>
    <n v="42"/>
    <x v="5"/>
    <x v="4"/>
    <s v="rs"/>
    <s v="KCY"/>
    <s v="KCY"/>
    <n v="0.5"/>
    <x v="1"/>
    <n v="3"/>
    <n v="1.5"/>
    <m/>
    <m/>
    <s v="HOU"/>
    <n v="0.59"/>
    <n v="0"/>
    <s v="HOU"/>
    <n v="0"/>
  </r>
  <r>
    <n v="2838"/>
    <n v="1412"/>
    <s v="2017_05_MIN@CHI"/>
    <n v="3"/>
    <n v="3"/>
    <n v="17"/>
    <n v="20"/>
    <x v="5"/>
    <x v="4"/>
    <s v="rs"/>
    <s v="na"/>
    <s v="MIN"/>
    <n v="0"/>
    <x v="1"/>
    <n v="0"/>
    <n v="3"/>
    <m/>
    <m/>
    <s v="MIN"/>
    <n v="0.57999999999999996"/>
    <n v="0"/>
    <s v="MIN"/>
    <n v="1"/>
  </r>
  <r>
    <n v="2839"/>
    <n v="1399"/>
    <s v="2017_05_NWE@TBY"/>
    <n v="5.5"/>
    <n v="5"/>
    <n v="14"/>
    <n v="19"/>
    <x v="5"/>
    <x v="4"/>
    <s v="rs"/>
    <s v="na"/>
    <s v="NWE"/>
    <n v="0.5"/>
    <x v="0"/>
    <n v="4"/>
    <n v="1.5"/>
    <m/>
    <m/>
    <s v="TBY"/>
    <n v="0.55000000000000004"/>
    <n v="0"/>
    <m/>
    <s v=""/>
  </r>
  <r>
    <n v="2840"/>
    <n v="1400"/>
    <s v="2017_05_SFO@IND"/>
    <n v="-1.5"/>
    <n v="-1.5"/>
    <n v="26"/>
    <n v="23"/>
    <x v="5"/>
    <x v="4"/>
    <s v="rs"/>
    <s v="IND"/>
    <s v="IND"/>
    <n v="0"/>
    <x v="0"/>
    <n v="-3"/>
    <n v="1.5"/>
    <m/>
    <m/>
    <s v="IND"/>
    <n v="0.57999999999999996"/>
    <n v="1"/>
    <m/>
    <s v=""/>
  </r>
  <r>
    <n v="2841"/>
    <n v="1401"/>
    <s v="2017_05_NYJ@CLE"/>
    <n v="-2"/>
    <n v="0"/>
    <n v="17"/>
    <n v="14"/>
    <x v="5"/>
    <x v="4"/>
    <s v="rs"/>
    <s v="CLE"/>
    <s v="CLE"/>
    <n v="-2"/>
    <x v="0"/>
    <n v="3"/>
    <n v="5"/>
    <m/>
    <m/>
    <s v="NYJ"/>
    <n v="0.72"/>
    <n v="0"/>
    <m/>
    <s v=""/>
  </r>
  <r>
    <n v="2842"/>
    <n v="1402"/>
    <s v="2017_05_JAX@PIT"/>
    <n v="-8.5"/>
    <n v="-8"/>
    <n v="9"/>
    <n v="30"/>
    <x v="5"/>
    <x v="4"/>
    <s v="rs"/>
    <s v="JAX"/>
    <s v="JAX"/>
    <n v="-0.5"/>
    <x v="0"/>
    <n v="-7.5"/>
    <n v="1"/>
    <m/>
    <m/>
    <s v="JAX"/>
    <n v="0.59"/>
    <n v="1"/>
    <m/>
    <s v=""/>
  </r>
  <r>
    <n v="2843"/>
    <n v="1403"/>
    <s v="2017_05_LAC@NYG"/>
    <n v="-3.5"/>
    <n v="-3"/>
    <n v="22"/>
    <n v="27"/>
    <x v="5"/>
    <x v="4"/>
    <s v="rs"/>
    <s v="LAC"/>
    <s v="LAC"/>
    <n v="-0.5"/>
    <x v="0"/>
    <n v="-3.5"/>
    <n v="0"/>
    <m/>
    <m/>
    <s v="NYG"/>
    <n v="0.61"/>
    <n v="0"/>
    <m/>
    <s v=""/>
  </r>
  <r>
    <n v="2844"/>
    <n v="1404"/>
    <s v="2017_05_BUF@CIN"/>
    <n v="-3"/>
    <n v="-3"/>
    <n v="20"/>
    <n v="16"/>
    <x v="5"/>
    <x v="4"/>
    <s v="rs"/>
    <s v="CIN"/>
    <s v="CIN"/>
    <n v="0"/>
    <x v="0"/>
    <n v="1.5"/>
    <n v="4.5"/>
    <m/>
    <m/>
    <s v="CIN"/>
    <n v="0.7"/>
    <n v="1"/>
    <m/>
    <s v=""/>
  </r>
  <r>
    <n v="2845"/>
    <n v="1405"/>
    <s v="2017_05_CAR@DET"/>
    <n v="-3"/>
    <n v="-2.5"/>
    <n v="24"/>
    <n v="27"/>
    <x v="5"/>
    <x v="4"/>
    <s v="rs"/>
    <s v="CAR"/>
    <s v="CAR"/>
    <n v="-0.5"/>
    <x v="0"/>
    <n v="-3"/>
    <n v="0"/>
    <m/>
    <m/>
    <s v="DET"/>
    <n v="0.52"/>
    <n v="0"/>
    <m/>
    <s v=""/>
  </r>
  <r>
    <n v="2846"/>
    <n v="1406"/>
    <s v="2017_05_TEN@MIA"/>
    <n v="3"/>
    <n v="-2.5"/>
    <n v="16"/>
    <n v="10"/>
    <x v="5"/>
    <x v="4"/>
    <s v="rs"/>
    <s v="MIA"/>
    <s v="MIA"/>
    <n v="5.5"/>
    <x v="0"/>
    <n v="2.5"/>
    <n v="0.5"/>
    <m/>
    <m/>
    <s v="MIA"/>
    <n v="0.63"/>
    <n v="1"/>
    <m/>
    <s v=""/>
  </r>
  <r>
    <n v="2847"/>
    <n v="1407"/>
    <s v="2017_05_ARI@PHI"/>
    <n v="-6.5"/>
    <n v="-6.5"/>
    <n v="34"/>
    <n v="7"/>
    <x v="5"/>
    <x v="4"/>
    <s v="rs"/>
    <s v="PHI"/>
    <s v="PHI"/>
    <n v="0"/>
    <x v="0"/>
    <n v="-5.5"/>
    <n v="1"/>
    <m/>
    <m/>
    <s v="ARI"/>
    <n v="0.56000000000000005"/>
    <n v="0"/>
    <m/>
    <s v=""/>
  </r>
  <r>
    <n v="2848"/>
    <n v="1408"/>
    <s v="2017_05_BAL@OAK"/>
    <n v="-4"/>
    <n v="-3"/>
    <n v="17"/>
    <n v="30"/>
    <x v="5"/>
    <x v="4"/>
    <s v="rs"/>
    <s v="BAL"/>
    <s v="BAL"/>
    <n v="-1"/>
    <x v="0"/>
    <n v="-6.5"/>
    <n v="2.5"/>
    <m/>
    <m/>
    <s v="BAL"/>
    <n v="0.53"/>
    <n v="1"/>
    <m/>
    <s v=""/>
  </r>
  <r>
    <n v="2849"/>
    <n v="1409"/>
    <s v="2017_05_SEA@LAR"/>
    <n v="-2"/>
    <n v="-1.5"/>
    <n v="10"/>
    <n v="16"/>
    <x v="5"/>
    <x v="4"/>
    <s v="rs"/>
    <s v="SEA"/>
    <s v="SEA"/>
    <n v="-0.5"/>
    <x v="0"/>
    <n v="1"/>
    <n v="3"/>
    <m/>
    <m/>
    <s v="LAR"/>
    <n v="0.54"/>
    <n v="0"/>
    <m/>
    <s v=""/>
  </r>
  <r>
    <n v="2850"/>
    <n v="1410"/>
    <s v="2017_05_GBY@DAL"/>
    <n v="-2"/>
    <n v="-3"/>
    <n v="31"/>
    <n v="35"/>
    <x v="5"/>
    <x v="4"/>
    <s v="rs"/>
    <s v="GBY"/>
    <s v="GBY"/>
    <n v="1"/>
    <x v="0"/>
    <n v="2"/>
    <n v="4"/>
    <m/>
    <m/>
    <s v="GBY"/>
    <n v="0.73"/>
    <n v="1"/>
    <m/>
    <s v=""/>
  </r>
  <r>
    <n v="2851"/>
    <n v="1411"/>
    <s v="2017_05_KCY@HOU"/>
    <n v="1.5"/>
    <n v="1"/>
    <n v="34"/>
    <n v="42"/>
    <x v="5"/>
    <x v="4"/>
    <s v="rs"/>
    <s v="KCY"/>
    <s v="KCY"/>
    <n v="0.5"/>
    <x v="0"/>
    <n v="2"/>
    <n v="0.5"/>
    <m/>
    <m/>
    <s v="KCY"/>
    <n v="0.67"/>
    <n v="1"/>
    <m/>
    <s v=""/>
  </r>
  <r>
    <n v="2852"/>
    <n v="1412"/>
    <s v="2017_05_MIN@CHI"/>
    <n v="3"/>
    <n v="3"/>
    <n v="17"/>
    <n v="20"/>
    <x v="5"/>
    <x v="4"/>
    <s v="rs"/>
    <s v="na"/>
    <s v="MIN"/>
    <n v="0"/>
    <x v="0"/>
    <n v="3"/>
    <n v="0"/>
    <m/>
    <m/>
    <s v="MIN"/>
    <n v="0.64"/>
    <n v="0"/>
    <m/>
    <s v=""/>
  </r>
  <r>
    <n v="2853"/>
    <n v="1413"/>
    <s v="2017_06_PHI@CAR"/>
    <n v="-3"/>
    <n v="-3"/>
    <n v="23"/>
    <n v="28"/>
    <x v="5"/>
    <x v="5"/>
    <s v="rs"/>
    <s v="PHI"/>
    <s v="PHI"/>
    <n v="0"/>
    <x v="1"/>
    <n v="-3"/>
    <n v="0"/>
    <m/>
    <m/>
    <s v="CAR"/>
    <n v="0.55000000000000004"/>
    <n v="0"/>
    <s v="CAR"/>
    <n v="0"/>
  </r>
  <r>
    <n v="2854"/>
    <n v="1414"/>
    <s v="2017_06_CHI@BAL"/>
    <n v="-7"/>
    <n v="-6.5"/>
    <n v="24"/>
    <n v="27"/>
    <x v="5"/>
    <x v="5"/>
    <s v="rs"/>
    <s v="CHI"/>
    <s v="CHI"/>
    <n v="-0.5"/>
    <x v="1"/>
    <n v="-5"/>
    <n v="2"/>
    <m/>
    <m/>
    <s v="BAL"/>
    <n v="0.6"/>
    <n v="0"/>
    <s v="BAL"/>
    <n v="0"/>
  </r>
  <r>
    <n v="2855"/>
    <n v="1415"/>
    <s v="2017_06_GBY@MIN"/>
    <s v="na"/>
    <n v="3"/>
    <n v="23"/>
    <n v="10"/>
    <x v="5"/>
    <x v="5"/>
    <s v="rs"/>
    <s v="MIN"/>
    <s v="MIN"/>
    <e v="#VALUE!"/>
    <x v="1"/>
    <n v="3.5"/>
    <s v=""/>
    <m/>
    <m/>
    <s v="MIN"/>
    <n v="0.54"/>
    <n v="1"/>
    <s v="MIN"/>
    <n v="1"/>
  </r>
  <r>
    <n v="2856"/>
    <n v="1416"/>
    <s v="2017_06_SFO@WAS"/>
    <n v="-10"/>
    <n v="-11"/>
    <n v="26"/>
    <n v="24"/>
    <x v="5"/>
    <x v="5"/>
    <s v="rs"/>
    <s v="SFO"/>
    <s v="WAS"/>
    <n v="1"/>
    <x v="1"/>
    <n v="-7.5"/>
    <n v="2.5"/>
    <m/>
    <m/>
    <s v="SFO"/>
    <n v="0.52"/>
    <n v="1"/>
    <s v="SFO"/>
    <n v="0"/>
  </r>
  <r>
    <n v="2857"/>
    <n v="1417"/>
    <s v="2017_06_DET@NOR"/>
    <n v="-3.5"/>
    <n v="-4.5"/>
    <n v="52"/>
    <n v="38"/>
    <x v="5"/>
    <x v="5"/>
    <s v="rs"/>
    <s v="NOR"/>
    <s v="NOR"/>
    <n v="1"/>
    <x v="1"/>
    <n v="-3.5"/>
    <n v="0"/>
    <m/>
    <m/>
    <s v="NOR"/>
    <n v="0.65"/>
    <n v="1"/>
    <s v="NOR"/>
    <n v="1"/>
  </r>
  <r>
    <n v="2858"/>
    <n v="1418"/>
    <s v="2017_06_MIA@ATL"/>
    <n v="-10.5"/>
    <n v="-13"/>
    <n v="17"/>
    <n v="20"/>
    <x v="5"/>
    <x v="5"/>
    <s v="rs"/>
    <s v="MIA"/>
    <s v="MIA"/>
    <n v="2.5"/>
    <x v="1"/>
    <n v="-7.5"/>
    <n v="3"/>
    <m/>
    <m/>
    <s v="ATL"/>
    <n v="0.66"/>
    <n v="0"/>
    <s v="ATL"/>
    <n v="0"/>
  </r>
  <r>
    <n v="2859"/>
    <n v="1419"/>
    <s v="2017_06_CLE@HOU"/>
    <n v="-10.5"/>
    <n v="-9"/>
    <n v="33"/>
    <n v="17"/>
    <x v="5"/>
    <x v="5"/>
    <s v="rs"/>
    <s v="HOU"/>
    <s v="HOU"/>
    <n v="-1.5"/>
    <x v="1"/>
    <n v="-12"/>
    <n v="1.5"/>
    <m/>
    <m/>
    <s v="CLE"/>
    <n v="0.51"/>
    <n v="0"/>
    <s v="CLE"/>
    <n v="0"/>
  </r>
  <r>
    <n v="2860"/>
    <n v="1420"/>
    <s v="2017_06_NWE@NYJ"/>
    <n v="9.5"/>
    <n v="9.5"/>
    <n v="17"/>
    <n v="24"/>
    <x v="5"/>
    <x v="5"/>
    <s v="rs"/>
    <s v="NYJ"/>
    <s v="NWE"/>
    <n v="0"/>
    <x v="1"/>
    <n v="7.5"/>
    <n v="2"/>
    <m/>
    <m/>
    <s v="NWE"/>
    <n v="0.54"/>
    <n v="0"/>
    <s v="NWE"/>
    <n v="1"/>
  </r>
  <r>
    <n v="2861"/>
    <n v="1421"/>
    <s v="2017_06_TBY@ARI"/>
    <n v="2"/>
    <n v="1.5"/>
    <n v="38"/>
    <n v="33"/>
    <x v="5"/>
    <x v="5"/>
    <s v="rs"/>
    <s v="ARI"/>
    <s v="ARI"/>
    <n v="0.5"/>
    <x v="1"/>
    <n v="-2.5"/>
    <n v="4.5"/>
    <m/>
    <m/>
    <s v="TBY"/>
    <n v="0.53"/>
    <n v="0"/>
    <s v="TBY"/>
    <n v="0"/>
  </r>
  <r>
    <n v="2862"/>
    <n v="1422"/>
    <s v="2017_06_LAR@JAX"/>
    <n v="-2.5"/>
    <n v="-2.5"/>
    <n v="27"/>
    <n v="17"/>
    <x v="5"/>
    <x v="5"/>
    <s v="rs"/>
    <s v="JAX"/>
    <s v="JAX"/>
    <n v="0"/>
    <x v="1"/>
    <n v="-3"/>
    <n v="0.5"/>
    <m/>
    <m/>
    <s v="JAX"/>
    <n v="0.56000000000000005"/>
    <n v="1"/>
    <s v="JAX"/>
    <n v="1"/>
  </r>
  <r>
    <n v="2863"/>
    <n v="1423"/>
    <s v="2017_06_LAC@OAK"/>
    <s v="na"/>
    <n v="-3.5"/>
    <n v="16"/>
    <n v="17"/>
    <x v="5"/>
    <x v="5"/>
    <s v="rs"/>
    <s v="LAC"/>
    <s v="LAC"/>
    <e v="#VALUE!"/>
    <x v="1"/>
    <n v="-3"/>
    <s v=""/>
    <m/>
    <m/>
    <s v="LAC"/>
    <n v="0.56999999999999995"/>
    <n v="1"/>
    <s v="LAC"/>
    <n v="1"/>
  </r>
  <r>
    <n v="2864"/>
    <n v="1424"/>
    <s v="2017_06_PIT@KCY"/>
    <n v="-3"/>
    <n v="-4"/>
    <n v="13"/>
    <n v="19"/>
    <x v="5"/>
    <x v="5"/>
    <s v="rs"/>
    <s v="PIT"/>
    <s v="PIT"/>
    <n v="1"/>
    <x v="1"/>
    <n v="-6"/>
    <n v="3"/>
    <m/>
    <m/>
    <s v="PIT"/>
    <n v="0.62"/>
    <n v="1"/>
    <s v="PIT"/>
    <n v="1"/>
  </r>
  <r>
    <n v="2865"/>
    <n v="1425"/>
    <s v="2017_06_NYG@DEN"/>
    <n v="-10"/>
    <n v="-11.5"/>
    <n v="10"/>
    <n v="23"/>
    <x v="5"/>
    <x v="5"/>
    <s v="rs"/>
    <s v="NYG"/>
    <s v="NYG"/>
    <n v="1.5"/>
    <x v="1"/>
    <n v="-8"/>
    <n v="2"/>
    <m/>
    <m/>
    <s v="DEN"/>
    <n v="0.64"/>
    <n v="0"/>
    <s v="DEN"/>
    <n v="0"/>
  </r>
  <r>
    <n v="2866"/>
    <n v="1426"/>
    <s v="2017_06_IND@TEN"/>
    <s v="na"/>
    <n v="-5.5"/>
    <n v="36"/>
    <n v="22"/>
    <x v="5"/>
    <x v="5"/>
    <s v="rs"/>
    <s v="TEN"/>
    <s v="TEN"/>
    <e v="#VALUE!"/>
    <x v="1"/>
    <n v="-4"/>
    <s v=""/>
    <m/>
    <m/>
    <s v="TEN"/>
    <n v="0.52"/>
    <n v="1"/>
    <s v="TEN"/>
    <n v="1"/>
  </r>
  <r>
    <n v="2867"/>
    <n v="1413"/>
    <s v="2017_06_PHI@CAR"/>
    <n v="-3"/>
    <n v="-3"/>
    <n v="23"/>
    <n v="28"/>
    <x v="5"/>
    <x v="5"/>
    <s v="rs"/>
    <s v="PHI"/>
    <s v="PHI"/>
    <n v="0"/>
    <x v="0"/>
    <n v="-3"/>
    <n v="0"/>
    <m/>
    <m/>
    <s v="CAR"/>
    <n v="0.6"/>
    <n v="0"/>
    <s v="CAR"/>
    <n v="0"/>
  </r>
  <r>
    <n v="2868"/>
    <n v="1414"/>
    <s v="2017_06_CHI@BAL"/>
    <n v="-7"/>
    <n v="-6.5"/>
    <n v="24"/>
    <n v="27"/>
    <x v="5"/>
    <x v="5"/>
    <s v="rs"/>
    <s v="CHI"/>
    <s v="CHI"/>
    <n v="-0.5"/>
    <x v="0"/>
    <n v="-5.5"/>
    <n v="1.5"/>
    <m/>
    <m/>
    <s v="CHI"/>
    <n v="0.66"/>
    <n v="1"/>
    <m/>
    <s v=""/>
  </r>
  <r>
    <n v="2869"/>
    <n v="1415"/>
    <s v="2017_06_GBY@MIN"/>
    <s v="na"/>
    <n v="3"/>
    <n v="23"/>
    <n v="10"/>
    <x v="5"/>
    <x v="5"/>
    <s v="rs"/>
    <s v="MIN"/>
    <s v="MIN"/>
    <e v="#VALUE!"/>
    <x v="0"/>
    <n v="3"/>
    <s v=""/>
    <m/>
    <m/>
    <s v="MIN"/>
    <n v="0.6"/>
    <n v="1"/>
    <m/>
    <s v=""/>
  </r>
  <r>
    <n v="2870"/>
    <n v="1416"/>
    <s v="2017_06_SFO@WAS"/>
    <n v="-10"/>
    <n v="-11"/>
    <n v="26"/>
    <n v="24"/>
    <x v="5"/>
    <x v="5"/>
    <s v="rs"/>
    <s v="SFO"/>
    <s v="WAS"/>
    <n v="1"/>
    <x v="0"/>
    <n v="-7.5"/>
    <n v="2.5"/>
    <m/>
    <m/>
    <s v="WAS"/>
    <n v="0.59"/>
    <n v="0"/>
    <m/>
    <s v=""/>
  </r>
  <r>
    <n v="2871"/>
    <n v="1417"/>
    <s v="2017_06_DET@NOR"/>
    <n v="-3.5"/>
    <n v="-4.5"/>
    <n v="52"/>
    <n v="38"/>
    <x v="5"/>
    <x v="5"/>
    <s v="rs"/>
    <s v="NOR"/>
    <s v="NOR"/>
    <n v="1"/>
    <x v="0"/>
    <n v="-3"/>
    <n v="0.5"/>
    <m/>
    <m/>
    <s v="DET"/>
    <n v="0.61"/>
    <n v="0"/>
    <m/>
    <s v=""/>
  </r>
  <r>
    <n v="2872"/>
    <n v="1418"/>
    <s v="2017_06_MIA@ATL"/>
    <n v="-10.5"/>
    <n v="-13"/>
    <n v="17"/>
    <n v="20"/>
    <x v="5"/>
    <x v="5"/>
    <s v="rs"/>
    <s v="MIA"/>
    <s v="MIA"/>
    <n v="2.5"/>
    <x v="0"/>
    <n v="-8"/>
    <n v="2.5"/>
    <m/>
    <m/>
    <s v="ATL"/>
    <n v="0.54"/>
    <n v="0"/>
    <m/>
    <s v=""/>
  </r>
  <r>
    <n v="2873"/>
    <n v="1419"/>
    <s v="2017_06_CLE@HOU"/>
    <n v="-10.5"/>
    <n v="-9"/>
    <n v="33"/>
    <n v="17"/>
    <x v="5"/>
    <x v="5"/>
    <s v="rs"/>
    <s v="HOU"/>
    <s v="HOU"/>
    <n v="-1.5"/>
    <x v="0"/>
    <n v="-11"/>
    <n v="0.5"/>
    <m/>
    <m/>
    <s v="CLE"/>
    <n v="0.69"/>
    <n v="0"/>
    <m/>
    <s v=""/>
  </r>
  <r>
    <n v="2874"/>
    <n v="1420"/>
    <s v="2017_06_NWE@NYJ"/>
    <n v="9.5"/>
    <n v="9.5"/>
    <n v="17"/>
    <n v="24"/>
    <x v="5"/>
    <x v="5"/>
    <s v="rs"/>
    <s v="NYJ"/>
    <s v="NWE"/>
    <n v="0"/>
    <x v="0"/>
    <n v="10"/>
    <n v="0.5"/>
    <m/>
    <m/>
    <s v="NWE"/>
    <n v="0.56000000000000005"/>
    <n v="0"/>
    <m/>
    <s v=""/>
  </r>
  <r>
    <n v="2875"/>
    <n v="1421"/>
    <s v="2017_06_TBY@ARI"/>
    <n v="2"/>
    <n v="1.5"/>
    <n v="38"/>
    <n v="33"/>
    <x v="5"/>
    <x v="5"/>
    <s v="rs"/>
    <s v="ARI"/>
    <s v="ARI"/>
    <n v="0.5"/>
    <x v="0"/>
    <n v="1"/>
    <n v="1"/>
    <m/>
    <m/>
    <s v="TBY"/>
    <n v="0.57999999999999996"/>
    <n v="0"/>
    <m/>
    <s v=""/>
  </r>
  <r>
    <n v="2876"/>
    <n v="1422"/>
    <s v="2017_06_LAR@JAX"/>
    <n v="-2.5"/>
    <n v="-2.5"/>
    <n v="27"/>
    <n v="17"/>
    <x v="5"/>
    <x v="5"/>
    <s v="rs"/>
    <s v="JAX"/>
    <s v="JAX"/>
    <n v="0"/>
    <x v="0"/>
    <n v="1"/>
    <n v="3.5"/>
    <m/>
    <m/>
    <s v="LAR"/>
    <n v="0.63"/>
    <n v="0"/>
    <m/>
    <s v=""/>
  </r>
  <r>
    <n v="2877"/>
    <n v="1423"/>
    <s v="2017_06_LAC@OAK"/>
    <s v="na"/>
    <n v="-3.5"/>
    <n v="16"/>
    <n v="17"/>
    <x v="5"/>
    <x v="5"/>
    <s v="rs"/>
    <s v="LAC"/>
    <s v="LAC"/>
    <e v="#VALUE!"/>
    <x v="0"/>
    <n v="-3.5"/>
    <s v=""/>
    <m/>
    <m/>
    <s v="LAC"/>
    <n v="0.64"/>
    <n v="1"/>
    <m/>
    <s v=""/>
  </r>
  <r>
    <n v="2878"/>
    <n v="1424"/>
    <s v="2017_06_PIT@KCY"/>
    <n v="-3"/>
    <n v="-4"/>
    <n v="13"/>
    <n v="19"/>
    <x v="5"/>
    <x v="5"/>
    <s v="rs"/>
    <s v="PIT"/>
    <s v="PIT"/>
    <n v="1"/>
    <x v="0"/>
    <n v="-4.5"/>
    <n v="1.5"/>
    <m/>
    <m/>
    <s v="PIT"/>
    <n v="0.65"/>
    <n v="1"/>
    <m/>
    <s v=""/>
  </r>
  <r>
    <n v="2879"/>
    <n v="1425"/>
    <s v="2017_06_NYG@DEN"/>
    <n v="-10"/>
    <n v="-11.5"/>
    <n v="10"/>
    <n v="23"/>
    <x v="5"/>
    <x v="5"/>
    <s v="rs"/>
    <s v="NYG"/>
    <s v="NYG"/>
    <n v="1.5"/>
    <x v="0"/>
    <n v="-8.5"/>
    <n v="1.5"/>
    <m/>
    <m/>
    <s v="DEN"/>
    <n v="0.7"/>
    <n v="0"/>
    <m/>
    <s v=""/>
  </r>
  <r>
    <n v="2880"/>
    <n v="1426"/>
    <s v="2017_06_IND@TEN"/>
    <s v="na"/>
    <n v="-5.5"/>
    <n v="36"/>
    <n v="22"/>
    <x v="5"/>
    <x v="5"/>
    <s v="rs"/>
    <s v="TEN"/>
    <s v="TEN"/>
    <e v="#VALUE!"/>
    <x v="0"/>
    <n v="-4.5"/>
    <s v=""/>
    <m/>
    <m/>
    <s v="TEN"/>
    <n v="0.52"/>
    <n v="1"/>
    <m/>
    <s v=""/>
  </r>
  <r>
    <n v="2881"/>
    <n v="1427"/>
    <s v="2017_07_KCY@OAK"/>
    <n v="2.5"/>
    <n v="2.5"/>
    <n v="31"/>
    <n v="30"/>
    <x v="5"/>
    <x v="6"/>
    <s v="rs"/>
    <s v="OAK"/>
    <s v="OAK"/>
    <n v="0"/>
    <x v="1"/>
    <n v="4"/>
    <n v="1.5"/>
    <m/>
    <m/>
    <s v="KCY"/>
    <n v="0.65"/>
    <n v="0"/>
    <s v="KCY"/>
    <n v="0"/>
  </r>
  <r>
    <n v="2882"/>
    <n v="1428"/>
    <s v="2017_07_BAL@MIN"/>
    <n v="-4.5"/>
    <n v="-5.5"/>
    <n v="24"/>
    <n v="16"/>
    <x v="5"/>
    <x v="6"/>
    <s v="rs"/>
    <s v="MIN"/>
    <s v="MIN"/>
    <n v="1"/>
    <x v="1"/>
    <n v="-4.5"/>
    <n v="0"/>
    <m/>
    <m/>
    <s v="MIN"/>
    <n v="0.53"/>
    <n v="1"/>
    <s v="MIN"/>
    <n v="1"/>
  </r>
  <r>
    <n v="2883"/>
    <n v="1429"/>
    <s v="2017_07_NOR@GBY"/>
    <n v="4"/>
    <n v="4"/>
    <n v="17"/>
    <n v="26"/>
    <x v="5"/>
    <x v="6"/>
    <s v="rs"/>
    <s v="NOR"/>
    <s v="NOR"/>
    <n v="0"/>
    <x v="1"/>
    <n v="3"/>
    <n v="1"/>
    <m/>
    <m/>
    <s v="GBY"/>
    <n v="0.6"/>
    <n v="0"/>
    <s v="GBY"/>
    <n v="0"/>
  </r>
  <r>
    <n v="2884"/>
    <n v="1430"/>
    <s v="2017_07_NYJ@MIA"/>
    <n v="-3"/>
    <n v="-3"/>
    <n v="31"/>
    <n v="28"/>
    <x v="5"/>
    <x v="6"/>
    <s v="rs"/>
    <s v="na"/>
    <s v="MIA"/>
    <n v="0"/>
    <x v="1"/>
    <n v="-3.5"/>
    <n v="0.5"/>
    <m/>
    <m/>
    <s v="NYJ"/>
    <n v="0.57999999999999996"/>
    <n v="0"/>
    <s v="NYJ"/>
    <n v="0"/>
  </r>
  <r>
    <n v="2885"/>
    <n v="1431"/>
    <s v="2017_07_CAR@CHI"/>
    <n v="3.5"/>
    <n v="3"/>
    <n v="17"/>
    <n v="3"/>
    <x v="5"/>
    <x v="6"/>
    <s v="rs"/>
    <s v="CHI"/>
    <s v="CHI"/>
    <n v="0.5"/>
    <x v="1"/>
    <n v="3"/>
    <n v="0.5"/>
    <m/>
    <m/>
    <s v="CAR"/>
    <n v="0.62"/>
    <n v="0"/>
    <s v="CAR"/>
    <n v="0"/>
  </r>
  <r>
    <n v="2886"/>
    <n v="1432"/>
    <s v="2017_07_ARI@LAR"/>
    <n v="-3.5"/>
    <n v="-3"/>
    <n v="33"/>
    <n v="0"/>
    <x v="5"/>
    <x v="6"/>
    <s v="rs"/>
    <s v="LAR"/>
    <s v="LAR"/>
    <n v="-0.5"/>
    <x v="1"/>
    <n v="-4"/>
    <n v="0.5"/>
    <m/>
    <m/>
    <s v="ARI"/>
    <n v="0.51"/>
    <n v="0"/>
    <s v="ARI"/>
    <n v="0"/>
  </r>
  <r>
    <n v="2887"/>
    <n v="1433"/>
    <s v="2017_07_TBY@BUF"/>
    <n v="-3"/>
    <n v="-3"/>
    <n v="30"/>
    <n v="27"/>
    <x v="5"/>
    <x v="6"/>
    <s v="rs"/>
    <s v="na"/>
    <s v="BUF"/>
    <n v="0"/>
    <x v="1"/>
    <n v="-3"/>
    <n v="0"/>
    <m/>
    <m/>
    <s v="BUF"/>
    <n v="0.67"/>
    <n v="0"/>
    <s v="BUF"/>
    <n v="1"/>
  </r>
  <r>
    <n v="2888"/>
    <n v="1434"/>
    <s v="2017_07_JAX@IND"/>
    <n v="3"/>
    <n v="3"/>
    <n v="0"/>
    <n v="27"/>
    <x v="5"/>
    <x v="6"/>
    <s v="rs"/>
    <s v="JAX"/>
    <s v="JAX"/>
    <n v="0"/>
    <x v="1"/>
    <n v="-2.5"/>
    <n v="5.5"/>
    <m/>
    <m/>
    <s v="IND"/>
    <n v="0.54"/>
    <n v="0"/>
    <s v="IND"/>
    <n v="0"/>
  </r>
  <r>
    <n v="2889"/>
    <n v="1435"/>
    <s v="2017_07_TEN@CLE"/>
    <n v="6.5"/>
    <n v="6"/>
    <n v="9"/>
    <n v="12"/>
    <x v="5"/>
    <x v="6"/>
    <s v="rs"/>
    <s v="CLE"/>
    <s v="TEN"/>
    <n v="0.5"/>
    <x v="1"/>
    <n v="6"/>
    <n v="0.5"/>
    <m/>
    <m/>
    <s v="CLE"/>
    <n v="0.52"/>
    <n v="1"/>
    <s v="TEN"/>
    <n v="1"/>
  </r>
  <r>
    <n v="2890"/>
    <n v="1436"/>
    <s v="2017_07_DAL@SFO"/>
    <n v="6"/>
    <n v="6"/>
    <n v="10"/>
    <n v="40"/>
    <x v="5"/>
    <x v="6"/>
    <s v="rs"/>
    <s v="DAL"/>
    <s v="DAL"/>
    <n v="0"/>
    <x v="1"/>
    <n v="6"/>
    <n v="0"/>
    <m/>
    <m/>
    <s v="DAL"/>
    <n v="0.6"/>
    <n v="1"/>
    <s v="DAL"/>
    <n v="1"/>
  </r>
  <r>
    <n v="2891"/>
    <n v="1437"/>
    <s v="2017_07_CIN@PIT"/>
    <n v="-6"/>
    <n v="-5.5"/>
    <n v="29"/>
    <n v="14"/>
    <x v="5"/>
    <x v="6"/>
    <s v="rs"/>
    <s v="PIT"/>
    <s v="PIT"/>
    <n v="-0.5"/>
    <x v="1"/>
    <n v="-7.5"/>
    <n v="1.5"/>
    <m/>
    <m/>
    <s v="CIN"/>
    <n v="0.52"/>
    <n v="0"/>
    <s v="CIN"/>
    <n v="0"/>
  </r>
  <r>
    <n v="2892"/>
    <n v="1438"/>
    <s v="2017_07_SEA@NYG"/>
    <n v="6"/>
    <n v="4"/>
    <n v="7"/>
    <n v="24"/>
    <x v="5"/>
    <x v="6"/>
    <s v="rs"/>
    <s v="SEA"/>
    <s v="SEA"/>
    <n v="2"/>
    <x v="1"/>
    <n v="5"/>
    <n v="1"/>
    <m/>
    <m/>
    <s v="NYG"/>
    <n v="0.54"/>
    <n v="0"/>
    <s v="NYG"/>
    <n v="0"/>
  </r>
  <r>
    <n v="2893"/>
    <n v="1439"/>
    <s v="2017_07_DEN@LAC"/>
    <n v="2"/>
    <n v="0"/>
    <n v="21"/>
    <n v="0"/>
    <x v="5"/>
    <x v="6"/>
    <s v="rs"/>
    <s v="LAC"/>
    <s v="LAC"/>
    <n v="2"/>
    <x v="1"/>
    <n v="-3"/>
    <n v="5"/>
    <m/>
    <m/>
    <s v="DEN"/>
    <n v="0.59"/>
    <n v="0"/>
    <s v="DEN"/>
    <n v="0"/>
  </r>
  <r>
    <n v="2894"/>
    <n v="1440"/>
    <s v="2017_07_ATL@NWE"/>
    <n v="-3.5"/>
    <n v="-3"/>
    <n v="23"/>
    <n v="7"/>
    <x v="5"/>
    <x v="6"/>
    <s v="rs"/>
    <s v="NWE"/>
    <s v="NWE"/>
    <n v="-0.5"/>
    <x v="1"/>
    <n v="-6.5"/>
    <n v="3"/>
    <m/>
    <m/>
    <s v="NWE"/>
    <n v="0.52"/>
    <n v="1"/>
    <s v="NWE"/>
    <n v="1"/>
  </r>
  <r>
    <n v="2895"/>
    <n v="1441"/>
    <s v="2017_07_WAS@PHI"/>
    <n v="-5"/>
    <n v="-4.5"/>
    <n v="34"/>
    <n v="24"/>
    <x v="5"/>
    <x v="6"/>
    <s v="rs"/>
    <s v="PHI"/>
    <s v="PHI"/>
    <n v="-0.5"/>
    <x v="1"/>
    <n v="-5"/>
    <n v="0"/>
    <m/>
    <m/>
    <s v="PHI"/>
    <n v="0.61"/>
    <n v="1"/>
    <s v="PHI"/>
    <n v="1"/>
  </r>
  <r>
    <n v="2896"/>
    <n v="1427"/>
    <s v="2017_07_KCY@OAK"/>
    <n v="2.5"/>
    <n v="2.5"/>
    <n v="31"/>
    <n v="30"/>
    <x v="5"/>
    <x v="6"/>
    <s v="rs"/>
    <s v="OAK"/>
    <s v="OAK"/>
    <n v="0"/>
    <x v="0"/>
    <n v="3"/>
    <n v="0.5"/>
    <m/>
    <m/>
    <s v="KCY"/>
    <n v="0.62"/>
    <n v="0"/>
    <m/>
    <s v=""/>
  </r>
  <r>
    <n v="2897"/>
    <n v="1428"/>
    <s v="2017_07_BAL@MIN"/>
    <n v="-4.5"/>
    <n v="-5.5"/>
    <n v="24"/>
    <n v="16"/>
    <x v="5"/>
    <x v="6"/>
    <s v="rs"/>
    <s v="MIN"/>
    <s v="MIN"/>
    <n v="1"/>
    <x v="0"/>
    <n v="-5.5"/>
    <n v="1"/>
    <m/>
    <m/>
    <s v="MIN"/>
    <n v="0.54"/>
    <n v="1"/>
    <m/>
    <s v=""/>
  </r>
  <r>
    <n v="2898"/>
    <n v="1429"/>
    <s v="2017_07_NOR@GBY"/>
    <n v="4"/>
    <n v="4"/>
    <n v="17"/>
    <n v="26"/>
    <x v="5"/>
    <x v="6"/>
    <s v="rs"/>
    <s v="NOR"/>
    <s v="NOR"/>
    <n v="0"/>
    <x v="0"/>
    <n v="4"/>
    <n v="0"/>
    <m/>
    <m/>
    <s v="GBY"/>
    <n v="0.52"/>
    <n v="0"/>
    <m/>
    <s v=""/>
  </r>
  <r>
    <n v="2899"/>
    <n v="1430"/>
    <s v="2017_07_NYJ@MIA"/>
    <n v="-3"/>
    <n v="-3"/>
    <n v="31"/>
    <n v="28"/>
    <x v="5"/>
    <x v="6"/>
    <s v="rs"/>
    <s v="na"/>
    <s v="MIA"/>
    <n v="0"/>
    <x v="0"/>
    <n v="-2.5"/>
    <n v="0.5"/>
    <m/>
    <m/>
    <s v="NYJ"/>
    <n v="0.65"/>
    <n v="0"/>
    <m/>
    <s v=""/>
  </r>
  <r>
    <n v="2900"/>
    <n v="1431"/>
    <s v="2017_07_CAR@CHI"/>
    <n v="3.5"/>
    <n v="3"/>
    <n v="17"/>
    <n v="3"/>
    <x v="5"/>
    <x v="6"/>
    <s v="rs"/>
    <s v="CHI"/>
    <s v="CHI"/>
    <n v="0.5"/>
    <x v="0"/>
    <n v="4"/>
    <n v="0.5"/>
    <m/>
    <m/>
    <s v="CAR"/>
    <n v="0.56000000000000005"/>
    <n v="0"/>
    <m/>
    <s v=""/>
  </r>
  <r>
    <n v="2901"/>
    <n v="1432"/>
    <s v="2017_07_ARI@LAR"/>
    <n v="-3.5"/>
    <n v="-3"/>
    <n v="33"/>
    <n v="0"/>
    <x v="5"/>
    <x v="6"/>
    <s v="rs"/>
    <s v="LAR"/>
    <s v="LAR"/>
    <n v="-0.5"/>
    <x v="0"/>
    <n v="-4"/>
    <n v="0.5"/>
    <m/>
    <m/>
    <s v="LAR"/>
    <n v="0.51"/>
    <n v="1"/>
    <m/>
    <s v=""/>
  </r>
  <r>
    <n v="2902"/>
    <n v="1433"/>
    <s v="2017_07_TBY@BUF"/>
    <n v="-3"/>
    <n v="-3"/>
    <n v="30"/>
    <n v="27"/>
    <x v="5"/>
    <x v="6"/>
    <s v="rs"/>
    <s v="na"/>
    <s v="BUF"/>
    <n v="0"/>
    <x v="0"/>
    <n v="-3"/>
    <n v="0"/>
    <m/>
    <m/>
    <s v="BUF"/>
    <n v="0.62"/>
    <n v="0"/>
    <m/>
    <s v=""/>
  </r>
  <r>
    <n v="2903"/>
    <n v="1434"/>
    <s v="2017_07_JAX@IND"/>
    <n v="3"/>
    <n v="3"/>
    <n v="0"/>
    <n v="27"/>
    <x v="5"/>
    <x v="6"/>
    <s v="rs"/>
    <s v="JAX"/>
    <s v="JAX"/>
    <n v="0"/>
    <x v="0"/>
    <n v="-1"/>
    <n v="4"/>
    <m/>
    <m/>
    <s v="IND"/>
    <n v="0.67"/>
    <n v="0"/>
    <m/>
    <s v=""/>
  </r>
  <r>
    <n v="2904"/>
    <n v="1435"/>
    <s v="2017_07_TEN@CLE"/>
    <n v="6.5"/>
    <n v="6"/>
    <n v="9"/>
    <n v="12"/>
    <x v="5"/>
    <x v="6"/>
    <s v="rs"/>
    <s v="CLE"/>
    <s v="TEN"/>
    <n v="0.5"/>
    <x v="0"/>
    <n v="4.5"/>
    <n v="2"/>
    <m/>
    <m/>
    <s v="CLE"/>
    <n v="0.63"/>
    <n v="1"/>
    <m/>
    <s v=""/>
  </r>
  <r>
    <n v="2905"/>
    <n v="1436"/>
    <s v="2017_07_DAL@SFO"/>
    <n v="6"/>
    <n v="6"/>
    <n v="10"/>
    <n v="40"/>
    <x v="5"/>
    <x v="6"/>
    <s v="rs"/>
    <s v="DAL"/>
    <s v="DAL"/>
    <n v="0"/>
    <x v="0"/>
    <n v="4.5"/>
    <n v="1.5"/>
    <m/>
    <m/>
    <s v="SFO"/>
    <n v="0.57999999999999996"/>
    <n v="0"/>
    <m/>
    <s v=""/>
  </r>
  <r>
    <n v="2906"/>
    <n v="1437"/>
    <s v="2017_07_CIN@PIT"/>
    <n v="-6"/>
    <n v="-5.5"/>
    <n v="29"/>
    <n v="14"/>
    <x v="5"/>
    <x v="6"/>
    <s v="rs"/>
    <s v="PIT"/>
    <s v="PIT"/>
    <n v="-0.5"/>
    <x v="0"/>
    <n v="-6"/>
    <n v="0"/>
    <m/>
    <m/>
    <s v="CIN"/>
    <n v="0.68"/>
    <n v="0"/>
    <m/>
    <s v=""/>
  </r>
  <r>
    <n v="2907"/>
    <n v="1438"/>
    <s v="2017_07_SEA@NYG"/>
    <n v="6"/>
    <n v="4"/>
    <n v="7"/>
    <n v="24"/>
    <x v="5"/>
    <x v="6"/>
    <s v="rs"/>
    <s v="SEA"/>
    <s v="SEA"/>
    <n v="2"/>
    <x v="0"/>
    <n v="4"/>
    <n v="2"/>
    <m/>
    <m/>
    <s v="SEA"/>
    <n v="0.6"/>
    <n v="1"/>
    <m/>
    <s v=""/>
  </r>
  <r>
    <n v="2908"/>
    <n v="1439"/>
    <s v="2017_07_DEN@LAC"/>
    <n v="2"/>
    <n v="0"/>
    <n v="21"/>
    <n v="0"/>
    <x v="5"/>
    <x v="6"/>
    <s v="rs"/>
    <s v="LAC"/>
    <s v="LAC"/>
    <n v="2"/>
    <x v="0"/>
    <n v="1.5"/>
    <n v="0.5"/>
    <m/>
    <m/>
    <s v="DEN"/>
    <n v="0.72"/>
    <n v="0"/>
    <m/>
    <s v=""/>
  </r>
  <r>
    <n v="2909"/>
    <n v="1440"/>
    <s v="2017_07_ATL@NWE"/>
    <n v="-3.5"/>
    <n v="-3"/>
    <n v="23"/>
    <n v="7"/>
    <x v="5"/>
    <x v="6"/>
    <s v="rs"/>
    <s v="NWE"/>
    <s v="NWE"/>
    <n v="-0.5"/>
    <x v="0"/>
    <n v="-6"/>
    <n v="2.5"/>
    <m/>
    <m/>
    <s v="NEW"/>
    <n v="0.59"/>
    <n v="0"/>
    <m/>
    <s v=""/>
  </r>
  <r>
    <n v="2910"/>
    <n v="1441"/>
    <s v="2017_07_WAS@PHI"/>
    <n v="-5"/>
    <n v="-4.5"/>
    <n v="34"/>
    <n v="24"/>
    <x v="5"/>
    <x v="6"/>
    <s v="rs"/>
    <s v="PHI"/>
    <s v="PHI"/>
    <n v="-0.5"/>
    <x v="0"/>
    <n v="-4"/>
    <n v="1"/>
    <m/>
    <m/>
    <s v="WAS"/>
    <n v="0.55000000000000004"/>
    <n v="0"/>
    <m/>
    <s v=""/>
  </r>
  <r>
    <n v="2911"/>
    <n v="1442"/>
    <s v="2017_08_MIA@BAL"/>
    <n v="-3.5"/>
    <n v="-3.5"/>
    <n v="40"/>
    <n v="0"/>
    <x v="5"/>
    <x v="7"/>
    <s v="rs"/>
    <s v="BAL"/>
    <s v="BAL"/>
    <n v="0"/>
    <x v="1"/>
    <n v="0"/>
    <n v="3.5"/>
    <m/>
    <m/>
    <s v="MIA"/>
    <n v="0.51"/>
    <n v="0"/>
    <s v="MIA"/>
    <n v="0"/>
  </r>
  <r>
    <n v="2912"/>
    <n v="1443"/>
    <s v="2017_08_MIN@CLE"/>
    <n v="8"/>
    <n v="9.5"/>
    <n v="16"/>
    <n v="33"/>
    <x v="5"/>
    <x v="7"/>
    <s v="rs"/>
    <s v="MIN"/>
    <s v="MIN"/>
    <n v="-1.5"/>
    <x v="1"/>
    <n v="9"/>
    <n v="1"/>
    <m/>
    <m/>
    <s v="MIN"/>
    <n v="0.65"/>
    <n v="1"/>
    <s v="MIN"/>
    <n v="1"/>
  </r>
  <r>
    <n v="2913"/>
    <n v="1444"/>
    <s v="2017_08_LAC@NWE"/>
    <n v="-7"/>
    <n v="-7"/>
    <n v="21"/>
    <n v="13"/>
    <x v="5"/>
    <x v="7"/>
    <s v="rs"/>
    <s v="NWE"/>
    <s v="NWE"/>
    <n v="0"/>
    <x v="1"/>
    <n v="-6.5"/>
    <n v="0.5"/>
    <m/>
    <m/>
    <s v="LAC"/>
    <n v="0.6"/>
    <n v="0"/>
    <s v="NWE"/>
    <n v="1"/>
  </r>
  <r>
    <n v="2914"/>
    <n v="1445"/>
    <s v="2017_08_CHI@NOR"/>
    <n v="-8"/>
    <n v="-9"/>
    <n v="20"/>
    <n v="12"/>
    <x v="5"/>
    <x v="7"/>
    <s v="rs"/>
    <s v="CHI"/>
    <s v="NOR"/>
    <n v="1"/>
    <x v="1"/>
    <n v="-7"/>
    <n v="1"/>
    <m/>
    <m/>
    <s v="NOR"/>
    <n v="0.64"/>
    <n v="0"/>
    <s v="NOR"/>
    <n v="1"/>
  </r>
  <r>
    <n v="2915"/>
    <n v="1446"/>
    <s v="2017_08_CAR@TBY"/>
    <n v="-2.5"/>
    <n v="-1.5"/>
    <n v="3"/>
    <n v="17"/>
    <x v="5"/>
    <x v="7"/>
    <s v="rs"/>
    <s v="CAR"/>
    <s v="CAR"/>
    <n v="-1"/>
    <x v="1"/>
    <n v="-2.5"/>
    <n v="0"/>
    <m/>
    <m/>
    <s v="CAR"/>
    <n v="0.65"/>
    <n v="1"/>
    <s v="CAR"/>
    <n v="1"/>
  </r>
  <r>
    <n v="2916"/>
    <n v="1447"/>
    <s v="2017_08_IND@CIN"/>
    <n v="-10"/>
    <n v="-10.5"/>
    <n v="24"/>
    <n v="23"/>
    <x v="5"/>
    <x v="7"/>
    <s v="rs"/>
    <s v="IND"/>
    <s v="CIN"/>
    <n v="0.5"/>
    <x v="1"/>
    <n v="-6"/>
    <n v="4"/>
    <m/>
    <m/>
    <s v="CIN"/>
    <n v="0.61"/>
    <n v="0"/>
    <s v="CIN"/>
    <n v="1"/>
  </r>
  <r>
    <n v="2917"/>
    <n v="1448"/>
    <s v="2017_08_OAK@BUF"/>
    <n v="-3"/>
    <n v="-2.5"/>
    <n v="34"/>
    <n v="14"/>
    <x v="5"/>
    <x v="7"/>
    <s v="rs"/>
    <s v="BUF"/>
    <s v="BUF"/>
    <n v="-0.5"/>
    <x v="1"/>
    <n v="0"/>
    <n v="3"/>
    <m/>
    <m/>
    <s v="BUF"/>
    <n v="0.62"/>
    <n v="1"/>
    <s v="BUF"/>
    <n v="1"/>
  </r>
  <r>
    <n v="2918"/>
    <n v="1449"/>
    <s v="2017_08_SFO@PHI"/>
    <n v="-11"/>
    <n v="-12.5"/>
    <n v="33"/>
    <n v="10"/>
    <x v="5"/>
    <x v="7"/>
    <s v="rs"/>
    <s v="PHI"/>
    <s v="PHI"/>
    <n v="1.5"/>
    <x v="1"/>
    <n v="-10"/>
    <n v="1"/>
    <m/>
    <m/>
    <s v="SFO"/>
    <n v="0.52"/>
    <n v="0"/>
    <s v="PHI"/>
    <n v="1"/>
  </r>
  <r>
    <n v="2919"/>
    <n v="1450"/>
    <s v="2017_08_ATL@NYJ"/>
    <n v="7"/>
    <n v="6"/>
    <n v="20"/>
    <n v="25"/>
    <x v="5"/>
    <x v="7"/>
    <s v="rs"/>
    <s v="NYJ"/>
    <s v="ATL"/>
    <n v="1"/>
    <x v="1"/>
    <n v="1"/>
    <n v="6"/>
    <m/>
    <m/>
    <s v="NYJ"/>
    <n v="0.55000000000000004"/>
    <n v="1"/>
    <s v="ATL"/>
    <n v="1"/>
  </r>
  <r>
    <n v="2920"/>
    <n v="1451"/>
    <s v="2017_08_HOU@SEA"/>
    <n v="-5.5"/>
    <n v="-6.5"/>
    <n v="41"/>
    <n v="38"/>
    <x v="5"/>
    <x v="7"/>
    <s v="rs"/>
    <s v="HOU"/>
    <s v="SEA"/>
    <n v="1"/>
    <x v="1"/>
    <n v="-6.5"/>
    <n v="1"/>
    <m/>
    <m/>
    <s v="SEA"/>
    <n v="0.54"/>
    <n v="0"/>
    <s v="SEA"/>
    <n v="1"/>
  </r>
  <r>
    <n v="2921"/>
    <n v="1452"/>
    <s v="2017_08_DAL@WAS"/>
    <n v="1"/>
    <n v="2"/>
    <n v="19"/>
    <n v="33"/>
    <x v="5"/>
    <x v="7"/>
    <s v="rs"/>
    <s v="DAL"/>
    <s v="DAL"/>
    <n v="-1"/>
    <x v="1"/>
    <n v="0"/>
    <n v="1"/>
    <m/>
    <m/>
    <s v="WAS"/>
    <n v="0.56999999999999995"/>
    <n v="0"/>
    <s v="WAS"/>
    <n v="0"/>
  </r>
  <r>
    <n v="2922"/>
    <n v="1453"/>
    <s v="2017_08_PIT@DET"/>
    <n v="3"/>
    <n v="3"/>
    <n v="15"/>
    <n v="20"/>
    <x v="5"/>
    <x v="7"/>
    <s v="rs"/>
    <s v="PIT"/>
    <s v="PIT"/>
    <n v="0"/>
    <x v="1"/>
    <n v="3"/>
    <n v="0"/>
    <m/>
    <m/>
    <s v="PIT"/>
    <n v="0.53"/>
    <n v="1"/>
    <s v="PIT"/>
    <n v="1"/>
  </r>
  <r>
    <n v="2923"/>
    <n v="1454"/>
    <s v="2017_08_DEN@KCY"/>
    <n v="-7"/>
    <n v="-7"/>
    <n v="29"/>
    <n v="19"/>
    <x v="5"/>
    <x v="7"/>
    <s v="rs"/>
    <s v="KCY"/>
    <s v="KCY"/>
    <n v="0"/>
    <x v="1"/>
    <n v="-7.5"/>
    <n v="0.5"/>
    <m/>
    <m/>
    <s v="KCY"/>
    <n v="0.59"/>
    <n v="1"/>
    <s v="KCY"/>
    <n v="1"/>
  </r>
  <r>
    <n v="2924"/>
    <n v="1442"/>
    <s v="2017_08_MIA@BAL"/>
    <n v="-3.5"/>
    <n v="-3.5"/>
    <n v="40"/>
    <n v="0"/>
    <x v="5"/>
    <x v="7"/>
    <s v="rs"/>
    <s v="BAL"/>
    <s v="BAL"/>
    <n v="0"/>
    <x v="0"/>
    <n v="-3"/>
    <n v="0.5"/>
    <m/>
    <m/>
    <s v="BAL"/>
    <n v="0.51"/>
    <n v="1"/>
    <m/>
    <s v=""/>
  </r>
  <r>
    <n v="2925"/>
    <n v="1443"/>
    <s v="2017_08_MIN@CLE"/>
    <n v="8"/>
    <n v="9.5"/>
    <n v="16"/>
    <n v="33"/>
    <x v="5"/>
    <x v="7"/>
    <s v="rs"/>
    <s v="MIN"/>
    <s v="MIN"/>
    <n v="-1.5"/>
    <x v="0"/>
    <n v="7.5"/>
    <n v="0.5"/>
    <m/>
    <m/>
    <s v="MIN"/>
    <n v="0.52"/>
    <n v="1"/>
    <m/>
    <s v=""/>
  </r>
  <r>
    <n v="2926"/>
    <n v="1444"/>
    <s v="2017_08_LAC@NWE"/>
    <n v="-7"/>
    <n v="-7"/>
    <n v="21"/>
    <n v="13"/>
    <x v="5"/>
    <x v="7"/>
    <s v="rs"/>
    <s v="NWE"/>
    <s v="NWE"/>
    <n v="0"/>
    <x v="0"/>
    <n v="-7.5"/>
    <n v="0.5"/>
    <m/>
    <m/>
    <s v="LAC"/>
    <n v="0.53"/>
    <n v="0"/>
    <m/>
    <s v=""/>
  </r>
  <r>
    <n v="2927"/>
    <n v="1445"/>
    <s v="2017_08_CHI@NOR"/>
    <n v="-8"/>
    <n v="-9"/>
    <n v="20"/>
    <n v="12"/>
    <x v="5"/>
    <x v="7"/>
    <s v="rs"/>
    <s v="CHI"/>
    <s v="NOR"/>
    <n v="1"/>
    <x v="0"/>
    <n v="-8"/>
    <n v="0"/>
    <m/>
    <m/>
    <s v="NOR"/>
    <n v="0.55000000000000004"/>
    <n v="0"/>
    <m/>
    <s v=""/>
  </r>
  <r>
    <n v="2928"/>
    <n v="1446"/>
    <s v="2017_08_CAR@TBY"/>
    <n v="-2.5"/>
    <n v="-1.5"/>
    <n v="3"/>
    <n v="17"/>
    <x v="5"/>
    <x v="7"/>
    <s v="rs"/>
    <s v="CAR"/>
    <s v="CAR"/>
    <n v="-1"/>
    <x v="0"/>
    <n v="-1.5"/>
    <n v="1"/>
    <m/>
    <m/>
    <s v="CAR"/>
    <n v="0.6"/>
    <n v="1"/>
    <m/>
    <s v=""/>
  </r>
  <r>
    <n v="2929"/>
    <n v="1447"/>
    <s v="2017_08_IND@CIN"/>
    <n v="-10"/>
    <n v="-10.5"/>
    <n v="24"/>
    <n v="23"/>
    <x v="5"/>
    <x v="7"/>
    <s v="rs"/>
    <s v="IND"/>
    <s v="CIN"/>
    <n v="0.5"/>
    <x v="0"/>
    <n v="-6"/>
    <n v="4"/>
    <m/>
    <m/>
    <s v="IND"/>
    <n v="0.7"/>
    <n v="1"/>
    <m/>
    <s v=""/>
  </r>
  <r>
    <n v="2930"/>
    <n v="1448"/>
    <s v="2017_08_OAK@BUF"/>
    <n v="-3"/>
    <n v="-2.5"/>
    <n v="34"/>
    <n v="14"/>
    <x v="5"/>
    <x v="7"/>
    <s v="rs"/>
    <s v="BUF"/>
    <s v="BUF"/>
    <n v="-0.5"/>
    <x v="0"/>
    <n v="-3"/>
    <n v="0"/>
    <m/>
    <m/>
    <s v="BUF"/>
    <n v="0.68"/>
    <n v="1"/>
    <m/>
    <s v=""/>
  </r>
  <r>
    <n v="2931"/>
    <n v="1449"/>
    <s v="2017_08_SFO@PHI"/>
    <n v="-11"/>
    <n v="-12.5"/>
    <n v="33"/>
    <n v="10"/>
    <x v="5"/>
    <x v="7"/>
    <s v="rs"/>
    <s v="PHI"/>
    <s v="PHI"/>
    <n v="1.5"/>
    <x v="0"/>
    <n v="-9.5"/>
    <n v="1.5"/>
    <m/>
    <m/>
    <s v="SFO"/>
    <n v="0.65"/>
    <n v="0"/>
    <m/>
    <s v=""/>
  </r>
  <r>
    <n v="2932"/>
    <n v="1450"/>
    <s v="2017_08_ATL@NYJ"/>
    <n v="7"/>
    <n v="6"/>
    <n v="20"/>
    <n v="25"/>
    <x v="5"/>
    <x v="7"/>
    <s v="rs"/>
    <s v="NYJ"/>
    <s v="ATL"/>
    <n v="1"/>
    <x v="0"/>
    <n v="3"/>
    <n v="4"/>
    <m/>
    <m/>
    <s v="NYJ"/>
    <n v="0.66"/>
    <n v="1"/>
    <m/>
    <s v=""/>
  </r>
  <r>
    <n v="2933"/>
    <n v="1451"/>
    <s v="2017_08_HOU@SEA"/>
    <n v="-5.5"/>
    <n v="-6.5"/>
    <n v="41"/>
    <n v="38"/>
    <x v="5"/>
    <x v="7"/>
    <s v="rs"/>
    <s v="HOU"/>
    <s v="SEA"/>
    <n v="1"/>
    <x v="0"/>
    <n v="-7"/>
    <n v="1.5"/>
    <m/>
    <m/>
    <s v="SEA"/>
    <n v="0.57999999999999996"/>
    <n v="0"/>
    <m/>
    <s v=""/>
  </r>
  <r>
    <n v="2934"/>
    <n v="1452"/>
    <s v="2017_08_DAL@WAS"/>
    <n v="1"/>
    <n v="2"/>
    <n v="19"/>
    <n v="33"/>
    <x v="5"/>
    <x v="7"/>
    <s v="rs"/>
    <s v="DAL"/>
    <s v="DAL"/>
    <n v="-1"/>
    <x v="0"/>
    <n v="-1.5"/>
    <n v="2.5"/>
    <m/>
    <m/>
    <s v="DAL"/>
    <n v="0.62"/>
    <n v="1"/>
    <m/>
    <s v=""/>
  </r>
  <r>
    <n v="2935"/>
    <n v="1453"/>
    <s v="2017_08_PIT@DET"/>
    <n v="3"/>
    <n v="3"/>
    <n v="15"/>
    <n v="20"/>
    <x v="5"/>
    <x v="7"/>
    <s v="rs"/>
    <s v="PIT"/>
    <s v="PIT"/>
    <n v="0"/>
    <x v="0"/>
    <n v="2.5"/>
    <n v="0.5"/>
    <m/>
    <m/>
    <s v="DET"/>
    <n v="0.63"/>
    <n v="0"/>
    <m/>
    <s v=""/>
  </r>
  <r>
    <n v="2936"/>
    <n v="1454"/>
    <s v="2017_08_DEN@KCY"/>
    <n v="-7"/>
    <n v="-7"/>
    <n v="29"/>
    <n v="19"/>
    <x v="5"/>
    <x v="7"/>
    <s v="rs"/>
    <s v="KCY"/>
    <s v="KCY"/>
    <n v="0"/>
    <x v="0"/>
    <n v="-5"/>
    <n v="2"/>
    <m/>
    <m/>
    <s v="DEN"/>
    <n v="0.56000000000000005"/>
    <n v="0"/>
    <m/>
    <s v=""/>
  </r>
  <r>
    <n v="2937"/>
    <n v="1455"/>
    <s v="2017_09_BUF@NYJ"/>
    <n v="3.5"/>
    <n v="3.5"/>
    <n v="34"/>
    <n v="21"/>
    <x v="5"/>
    <x v="8"/>
    <s v="rs"/>
    <s v="NYJ"/>
    <s v="NYJ"/>
    <n v="0"/>
    <x v="1"/>
    <n v="5"/>
    <n v="1.5"/>
    <m/>
    <m/>
    <s v="NYJ"/>
    <n v="0.55000000000000004"/>
    <n v="1"/>
    <s v="NYJ"/>
    <n v="1"/>
  </r>
  <r>
    <n v="2938"/>
    <n v="1456"/>
    <s v="2017_09_TBY@NOR"/>
    <n v="-7"/>
    <n v="-7"/>
    <n v="30"/>
    <n v="10"/>
    <x v="5"/>
    <x v="8"/>
    <s v="rs"/>
    <s v="NOR"/>
    <s v="NOR"/>
    <n v="0"/>
    <x v="1"/>
    <n v="-8.5"/>
    <n v="1.5"/>
    <m/>
    <m/>
    <s v="TBY"/>
    <n v="0.52"/>
    <n v="0"/>
    <s v="TBY"/>
    <n v="0"/>
  </r>
  <r>
    <n v="2939"/>
    <n v="1457"/>
    <s v="2017_09_ATL@CAR"/>
    <n v="-2"/>
    <n v="2"/>
    <n v="20"/>
    <n v="17"/>
    <x v="5"/>
    <x v="8"/>
    <s v="rs"/>
    <s v="CAR"/>
    <s v="CAR"/>
    <n v="-4"/>
    <x v="1"/>
    <n v="-3"/>
    <n v="1"/>
    <m/>
    <m/>
    <s v="CAR"/>
    <n v="0.51"/>
    <n v="1"/>
    <s v="CAR"/>
    <n v="1"/>
  </r>
  <r>
    <n v="2940"/>
    <n v="1458"/>
    <s v="2017_09_LAR@NYG"/>
    <n v="3.5"/>
    <n v="4.5"/>
    <n v="17"/>
    <n v="51"/>
    <x v="5"/>
    <x v="8"/>
    <s v="rs"/>
    <s v="LAR"/>
    <s v="LAR"/>
    <n v="-1"/>
    <x v="1"/>
    <n v="3"/>
    <n v="0.5"/>
    <m/>
    <m/>
    <s v="NYG"/>
    <n v="0.56000000000000005"/>
    <n v="0"/>
    <s v="NYG"/>
    <n v="0"/>
  </r>
  <r>
    <n v="2941"/>
    <n v="1459"/>
    <s v="2017_09_BAL@TEN"/>
    <n v="-5.5"/>
    <n v="-3.5"/>
    <n v="23"/>
    <n v="20"/>
    <x v="5"/>
    <x v="8"/>
    <s v="rs"/>
    <s v="BAL"/>
    <s v="TEN"/>
    <n v="-2"/>
    <x v="1"/>
    <n v="-2.5"/>
    <n v="3"/>
    <m/>
    <m/>
    <s v="BAL"/>
    <n v="0.55000000000000004"/>
    <n v="1"/>
    <s v="BAL"/>
    <n v="0"/>
  </r>
  <r>
    <n v="2942"/>
    <n v="1460"/>
    <s v="2017_09_CIN@JAX"/>
    <n v="-3.5"/>
    <n v="-6"/>
    <n v="23"/>
    <n v="7"/>
    <x v="5"/>
    <x v="8"/>
    <s v="rs"/>
    <s v="JAX"/>
    <s v="JAX"/>
    <n v="2.5"/>
    <x v="1"/>
    <n v="-5"/>
    <n v="1.5"/>
    <m/>
    <m/>
    <s v="JAX"/>
    <n v="0.54"/>
    <n v="1"/>
    <s v="JAX"/>
    <n v="1"/>
  </r>
  <r>
    <n v="2943"/>
    <n v="1461"/>
    <s v="2017_09_DEN@PHI"/>
    <n v="-7.5"/>
    <n v="-7.5"/>
    <n v="51"/>
    <n v="23"/>
    <x v="5"/>
    <x v="8"/>
    <s v="rs"/>
    <s v="PHI"/>
    <s v="PHI"/>
    <n v="0"/>
    <x v="1"/>
    <n v="-8"/>
    <n v="0.5"/>
    <m/>
    <m/>
    <s v="DEN"/>
    <n v="0.51"/>
    <n v="0"/>
    <s v="PHI"/>
    <n v="1"/>
  </r>
  <r>
    <n v="2944"/>
    <n v="1462"/>
    <s v="2017_09_IND@HOU"/>
    <n v="-13"/>
    <n v="-7.5"/>
    <n v="14"/>
    <n v="20"/>
    <x v="5"/>
    <x v="8"/>
    <s v="rs"/>
    <s v="IND"/>
    <s v="IND"/>
    <n v="-5.5"/>
    <x v="1"/>
    <n v="-10"/>
    <n v="3"/>
    <m/>
    <m/>
    <s v="HOU"/>
    <n v="0.6"/>
    <n v="0"/>
    <s v="HOU"/>
    <n v="0"/>
  </r>
  <r>
    <n v="2945"/>
    <n v="1463"/>
    <s v="2017_09_WAS@SEA"/>
    <n v="-7"/>
    <n v="-7"/>
    <n v="14"/>
    <n v="17"/>
    <x v="5"/>
    <x v="8"/>
    <s v="rs"/>
    <s v="WAS"/>
    <s v="WAS"/>
    <n v="0"/>
    <x v="1"/>
    <n v="-5.5"/>
    <n v="1.5"/>
    <m/>
    <m/>
    <s v="SEA"/>
    <n v="0.7"/>
    <n v="0"/>
    <s v="SEA"/>
    <n v="0"/>
  </r>
  <r>
    <n v="2946"/>
    <n v="1464"/>
    <s v="2017_09_ARI@SFO"/>
    <n v="2.5"/>
    <n v="2.5"/>
    <n v="10"/>
    <n v="20"/>
    <x v="5"/>
    <x v="8"/>
    <s v="rs"/>
    <s v="ARI"/>
    <s v="ARI"/>
    <n v="0"/>
    <x v="1"/>
    <n v="0"/>
    <n v="2.5"/>
    <m/>
    <m/>
    <s v="ARI"/>
    <n v="0.56000000000000005"/>
    <n v="1"/>
    <s v="ARI"/>
    <n v="1"/>
  </r>
  <r>
    <n v="2947"/>
    <n v="1465"/>
    <s v="2017_09_KCY@DAL"/>
    <n v="-1.5"/>
    <n v="-2.5"/>
    <n v="28"/>
    <n v="17"/>
    <x v="5"/>
    <x v="8"/>
    <s v="rs"/>
    <s v="DAL"/>
    <s v="DAL"/>
    <n v="1"/>
    <x v="1"/>
    <n v="-3"/>
    <n v="1.5"/>
    <m/>
    <m/>
    <s v="DAL"/>
    <n v="0.56000000000000005"/>
    <n v="1"/>
    <s v="DAL"/>
    <n v="1"/>
  </r>
  <r>
    <n v="2948"/>
    <n v="1466"/>
    <s v="2017_09_OAK@MIA"/>
    <n v="2.5"/>
    <n v="3"/>
    <n v="24"/>
    <n v="27"/>
    <x v="5"/>
    <x v="8"/>
    <s v="rs"/>
    <s v="na"/>
    <s v="OAK"/>
    <n v="-0.5"/>
    <x v="1"/>
    <n v="-1"/>
    <n v="3.5"/>
    <m/>
    <m/>
    <s v="MIA"/>
    <n v="0.57999999999999996"/>
    <n v="0"/>
    <s v="MIA"/>
    <n v="0"/>
  </r>
  <r>
    <n v="2949"/>
    <n v="1467"/>
    <s v="2017_09_DET@GBY"/>
    <n v="0"/>
    <n v="2"/>
    <n v="17"/>
    <n v="30"/>
    <x v="5"/>
    <x v="8"/>
    <s v="rs"/>
    <s v="DET"/>
    <s v="DET"/>
    <n v="-2"/>
    <x v="1"/>
    <n v="2.5"/>
    <n v="2.5"/>
    <m/>
    <m/>
    <s v="DET"/>
    <n v="0.52"/>
    <n v="1"/>
    <s v="DET"/>
    <n v="1"/>
  </r>
  <r>
    <n v="2950"/>
    <n v="1455"/>
    <s v="2017_09_BUF@NYJ"/>
    <n v="3.5"/>
    <n v="3.5"/>
    <n v="34"/>
    <n v="21"/>
    <x v="5"/>
    <x v="8"/>
    <s v="rs"/>
    <s v="NYJ"/>
    <s v="NYJ"/>
    <n v="0"/>
    <x v="0"/>
    <n v="3"/>
    <n v="0.5"/>
    <m/>
    <m/>
    <s v="BUF"/>
    <n v="0.6"/>
    <n v="0"/>
    <s v="BUF"/>
    <n v="0"/>
  </r>
  <r>
    <n v="2951"/>
    <n v="1456"/>
    <s v="2017_09_TBY@NOR"/>
    <n v="-7"/>
    <n v="-7"/>
    <n v="30"/>
    <n v="10"/>
    <x v="5"/>
    <x v="8"/>
    <s v="rs"/>
    <s v="NOR"/>
    <s v="NOR"/>
    <n v="0"/>
    <x v="0"/>
    <n v="-7"/>
    <n v="0"/>
    <m/>
    <m/>
    <s v="TB"/>
    <n v="0.64"/>
    <n v="0"/>
    <s v="NOR"/>
    <n v="1"/>
  </r>
  <r>
    <n v="2952"/>
    <n v="1457"/>
    <s v="2017_09_ATL@CAR"/>
    <n v="-2"/>
    <n v="2"/>
    <n v="20"/>
    <n v="17"/>
    <x v="5"/>
    <x v="8"/>
    <s v="rs"/>
    <s v="CAR"/>
    <s v="CAR"/>
    <n v="-4"/>
    <x v="0"/>
    <n v="-3"/>
    <n v="1"/>
    <m/>
    <m/>
    <s v="CAR"/>
    <n v="0.6"/>
    <n v="1"/>
    <s v="CAR"/>
    <n v="1"/>
  </r>
  <r>
    <n v="2953"/>
    <n v="1458"/>
    <s v="2017_09_LAR@NYG"/>
    <n v="3.5"/>
    <n v="4.5"/>
    <n v="17"/>
    <n v="51"/>
    <x v="5"/>
    <x v="8"/>
    <s v="rs"/>
    <s v="LAR"/>
    <s v="LAR"/>
    <n v="-1"/>
    <x v="0"/>
    <n v="3"/>
    <n v="0.5"/>
    <m/>
    <m/>
    <s v="LAR"/>
    <n v="0.62"/>
    <n v="1"/>
    <s v="LAR"/>
    <n v="1"/>
  </r>
  <r>
    <n v="2954"/>
    <n v="1459"/>
    <s v="2017_09_BAL@TEN"/>
    <n v="-5.5"/>
    <n v="-3.5"/>
    <n v="23"/>
    <n v="20"/>
    <x v="5"/>
    <x v="8"/>
    <s v="rs"/>
    <s v="BAL"/>
    <s v="TEN"/>
    <n v="-2"/>
    <x v="0"/>
    <n v="-3"/>
    <n v="2.5"/>
    <m/>
    <m/>
    <s v="TEN"/>
    <n v="0.59"/>
    <n v="0"/>
    <s v="TEN"/>
    <n v="1"/>
  </r>
  <r>
    <n v="2955"/>
    <n v="1460"/>
    <s v="2017_09_CIN@JAX"/>
    <n v="-3.5"/>
    <n v="-6"/>
    <n v="23"/>
    <n v="7"/>
    <x v="5"/>
    <x v="8"/>
    <s v="rs"/>
    <s v="JAX"/>
    <s v="JAX"/>
    <n v="2.5"/>
    <x v="0"/>
    <n v="-4.5"/>
    <n v="1"/>
    <m/>
    <m/>
    <s v="JAX"/>
    <n v="0.53"/>
    <n v="1"/>
    <s v="JAX"/>
    <n v="1"/>
  </r>
  <r>
    <n v="2956"/>
    <n v="1461"/>
    <s v="2017_09_DEN@PHI"/>
    <n v="-7.5"/>
    <n v="-7.5"/>
    <n v="51"/>
    <n v="23"/>
    <x v="5"/>
    <x v="8"/>
    <s v="rs"/>
    <s v="PHI"/>
    <s v="PHI"/>
    <n v="0"/>
    <x v="0"/>
    <n v="-7.5"/>
    <n v="0"/>
    <m/>
    <m/>
    <s v="DEN"/>
    <n v="0.68"/>
    <n v="0"/>
    <s v="PHI"/>
    <n v="1"/>
  </r>
  <r>
    <n v="2957"/>
    <n v="1462"/>
    <s v="2017_09_IND@HOU"/>
    <n v="-13"/>
    <n v="-7.5"/>
    <n v="14"/>
    <n v="20"/>
    <x v="5"/>
    <x v="8"/>
    <s v="rs"/>
    <s v="IND"/>
    <s v="IND"/>
    <n v="-5.5"/>
    <x v="0"/>
    <n v="-6.5"/>
    <n v="6.5"/>
    <m/>
    <m/>
    <s v="IND"/>
    <n v="0.66"/>
    <n v="1"/>
    <s v="HOU"/>
    <n v="0"/>
  </r>
  <r>
    <n v="2958"/>
    <n v="1463"/>
    <s v="2017_09_WAS@SEA"/>
    <n v="-7"/>
    <n v="-7"/>
    <n v="14"/>
    <n v="17"/>
    <x v="5"/>
    <x v="8"/>
    <s v="rs"/>
    <s v="WAS"/>
    <s v="WAS"/>
    <n v="0"/>
    <x v="0"/>
    <n v="-6"/>
    <n v="1"/>
    <m/>
    <m/>
    <s v="WAS"/>
    <n v="0.51"/>
    <n v="1"/>
    <s v="SEA"/>
    <n v="0"/>
  </r>
  <r>
    <n v="2959"/>
    <n v="1464"/>
    <s v="2017_09_ARI@SFO"/>
    <n v="2.5"/>
    <n v="2.5"/>
    <n v="10"/>
    <n v="20"/>
    <x v="5"/>
    <x v="8"/>
    <s v="rs"/>
    <s v="ARI"/>
    <s v="ARI"/>
    <n v="0"/>
    <x v="0"/>
    <n v="4"/>
    <n v="1.5"/>
    <m/>
    <m/>
    <s v="SFO"/>
    <n v="0.61"/>
    <n v="0"/>
    <s v="SFO"/>
    <n v="0"/>
  </r>
  <r>
    <n v="2960"/>
    <n v="1465"/>
    <s v="2017_09_KCY@DAL"/>
    <n v="-1.5"/>
    <n v="-2.5"/>
    <n v="28"/>
    <n v="17"/>
    <x v="5"/>
    <x v="8"/>
    <s v="rs"/>
    <s v="DAL"/>
    <s v="DAL"/>
    <n v="1"/>
    <x v="0"/>
    <n v="-3.5"/>
    <n v="2"/>
    <m/>
    <m/>
    <s v="KCY"/>
    <n v="0.56999999999999995"/>
    <n v="0"/>
    <s v="KCY"/>
    <n v="0"/>
  </r>
  <r>
    <n v="2961"/>
    <n v="1466"/>
    <s v="2017_09_OAK@MIA"/>
    <n v="2.5"/>
    <n v="3"/>
    <n v="24"/>
    <n v="27"/>
    <x v="5"/>
    <x v="8"/>
    <s v="rs"/>
    <s v="na"/>
    <s v="OAK"/>
    <n v="-0.5"/>
    <x v="0"/>
    <n v="3.5"/>
    <n v="1"/>
    <m/>
    <m/>
    <s v="MIA"/>
    <n v="0.57999999999999996"/>
    <n v="0"/>
    <s v="MIA"/>
    <n v="0"/>
  </r>
  <r>
    <n v="2962"/>
    <n v="1467"/>
    <s v="2017_09_DET@GBY"/>
    <n v="0"/>
    <n v="2"/>
    <n v="17"/>
    <n v="30"/>
    <x v="5"/>
    <x v="8"/>
    <s v="rs"/>
    <s v="DET"/>
    <s v="DET"/>
    <n v="-2"/>
    <x v="0"/>
    <n v="3"/>
    <n v="3"/>
    <m/>
    <m/>
    <s v="DET"/>
    <n v="0.55000000000000004"/>
    <n v="1"/>
    <s v="DET"/>
    <n v="1"/>
  </r>
  <r>
    <n v="2963"/>
    <n v="1468"/>
    <s v="2017_10_SEA@ARI"/>
    <n v="6"/>
    <n v="6.5"/>
    <n v="16"/>
    <n v="22"/>
    <x v="5"/>
    <x v="9"/>
    <s v="rs"/>
    <s v="ARI"/>
    <s v="SEA"/>
    <n v="-0.5"/>
    <x v="1"/>
    <n v="6"/>
    <n v="0"/>
    <m/>
    <m/>
    <s v="ARI"/>
    <n v="0.55000000000000004"/>
    <n v="1"/>
    <s v="SEA"/>
    <n v="1"/>
  </r>
  <r>
    <n v="2964"/>
    <n v="1469"/>
    <s v="2017_10_NYJ@TBY"/>
    <n v="0"/>
    <n v="2"/>
    <n v="15"/>
    <n v="10"/>
    <x v="5"/>
    <x v="9"/>
    <s v="rs"/>
    <s v="TBY"/>
    <s v="TBY"/>
    <n v="-2"/>
    <x v="1"/>
    <n v="0"/>
    <n v="0"/>
    <m/>
    <m/>
    <s v="NYJ"/>
    <n v="0.57999999999999996"/>
    <n v="0"/>
    <s v="NYJ"/>
    <n v="0"/>
  </r>
  <r>
    <n v="2965"/>
    <n v="1470"/>
    <s v="2017_10_NOR@BUF"/>
    <n v="2"/>
    <n v="3"/>
    <n v="10"/>
    <n v="47"/>
    <x v="5"/>
    <x v="9"/>
    <s v="rs"/>
    <s v="NOR"/>
    <s v="NOR"/>
    <n v="-1"/>
    <x v="1"/>
    <n v="3"/>
    <n v="1"/>
    <m/>
    <m/>
    <s v="BUF"/>
    <n v="0.61"/>
    <n v="0"/>
    <s v="BUF"/>
    <n v="0"/>
  </r>
  <r>
    <n v="2966"/>
    <n v="1471"/>
    <s v="2017_10_CLE@DET"/>
    <n v="-9.5"/>
    <n v="-11"/>
    <n v="38"/>
    <n v="24"/>
    <x v="5"/>
    <x v="9"/>
    <s v="rs"/>
    <s v="DET"/>
    <s v="DET"/>
    <n v="1.5"/>
    <x v="1"/>
    <n v="-8.5"/>
    <n v="1"/>
    <m/>
    <m/>
    <s v="DET"/>
    <n v="0.59"/>
    <n v="1"/>
    <s v="DET"/>
    <n v="1"/>
  </r>
  <r>
    <n v="2967"/>
    <n v="1472"/>
    <s v="2017_10_CIN@TEN"/>
    <n v="-5.5"/>
    <n v="-4.5"/>
    <n v="24"/>
    <n v="20"/>
    <x v="5"/>
    <x v="9"/>
    <s v="rs"/>
    <s v="CIN"/>
    <s v="TEN"/>
    <n v="-1"/>
    <x v="1"/>
    <n v="-6.5"/>
    <n v="1"/>
    <m/>
    <m/>
    <s v="CIN"/>
    <n v="0.57999999999999996"/>
    <n v="1"/>
    <s v="TEN"/>
    <n v="1"/>
  </r>
  <r>
    <n v="2968"/>
    <n v="1473"/>
    <s v="2017_10_GBY@CHI"/>
    <n v="-3"/>
    <n v="-5.5"/>
    <n v="16"/>
    <n v="23"/>
    <x v="5"/>
    <x v="9"/>
    <s v="rs"/>
    <s v="GBY"/>
    <s v="GBY"/>
    <n v="2.5"/>
    <x v="1"/>
    <n v="-2.5"/>
    <n v="0.5"/>
    <m/>
    <m/>
    <s v="GBY"/>
    <n v="0.53"/>
    <n v="1"/>
    <s v="CHI"/>
    <n v="0"/>
  </r>
  <r>
    <n v="2969"/>
    <n v="1474"/>
    <s v="2017_10_LAC@JAX"/>
    <n v="-4.5"/>
    <n v="-5"/>
    <n v="20"/>
    <n v="17"/>
    <x v="5"/>
    <x v="9"/>
    <s v="rs"/>
    <s v="LAC"/>
    <s v="JAX"/>
    <n v="0.5"/>
    <x v="1"/>
    <n v="-4.5"/>
    <n v="0"/>
    <m/>
    <m/>
    <s v="JAX"/>
    <n v="0.56999999999999995"/>
    <n v="0"/>
    <s v="JAX"/>
    <n v="1"/>
  </r>
  <r>
    <n v="2970"/>
    <n v="1475"/>
    <s v="2017_10_MIN@WAS"/>
    <n v="2"/>
    <n v="2"/>
    <n v="30"/>
    <n v="38"/>
    <x v="5"/>
    <x v="9"/>
    <s v="rs"/>
    <s v="MIN"/>
    <s v="MIN"/>
    <n v="0"/>
    <x v="1"/>
    <n v="0"/>
    <n v="2"/>
    <m/>
    <m/>
    <s v="WAS"/>
    <n v="0.56000000000000005"/>
    <n v="0"/>
    <s v="WAS"/>
    <n v="0"/>
  </r>
  <r>
    <n v="2971"/>
    <n v="1476"/>
    <s v="2017_10_PIT@IND"/>
    <n v="10"/>
    <n v="10"/>
    <n v="17"/>
    <n v="20"/>
    <x v="5"/>
    <x v="9"/>
    <s v="rs"/>
    <s v="IND"/>
    <s v="PIT"/>
    <n v="0"/>
    <x v="1"/>
    <n v="6"/>
    <n v="4"/>
    <m/>
    <m/>
    <s v="IND"/>
    <n v="0.6"/>
    <n v="1"/>
    <s v="PIT"/>
    <n v="1"/>
  </r>
  <r>
    <n v="2972"/>
    <n v="1477"/>
    <s v="2017_10_HOU@LAR"/>
    <n v="-11"/>
    <n v="-12"/>
    <n v="33"/>
    <n v="7"/>
    <x v="5"/>
    <x v="9"/>
    <s v="rs"/>
    <s v="LAR"/>
    <s v="LAR"/>
    <n v="1"/>
    <x v="1"/>
    <n v="-8"/>
    <n v="3"/>
    <m/>
    <m/>
    <s v="LAR"/>
    <n v="0.64"/>
    <n v="1"/>
    <s v="LAR"/>
    <n v="1"/>
  </r>
  <r>
    <n v="2973"/>
    <n v="1478"/>
    <s v="2017_10_NYG@SFO"/>
    <n v="-1"/>
    <n v="2.5"/>
    <n v="31"/>
    <n v="21"/>
    <x v="5"/>
    <x v="9"/>
    <s v="rs"/>
    <s v="SFO"/>
    <s v="SFO"/>
    <n v="-3.5"/>
    <x v="1"/>
    <n v="-2"/>
    <n v="1"/>
    <m/>
    <m/>
    <s v="NYG"/>
    <n v="0.54"/>
    <n v="0"/>
    <s v="NYG"/>
    <n v="0"/>
  </r>
  <r>
    <n v="2974"/>
    <n v="1479"/>
    <s v="2017_10_DAL@ATL"/>
    <n v="-3"/>
    <n v="-3.5"/>
    <n v="27"/>
    <n v="7"/>
    <x v="5"/>
    <x v="9"/>
    <s v="rs"/>
    <s v="ATL"/>
    <s v="ATL"/>
    <n v="0.5"/>
    <x v="1"/>
    <n v="1"/>
    <n v="4"/>
    <m/>
    <m/>
    <s v="ATL"/>
    <n v="0.53"/>
    <n v="1"/>
    <s v="ATL"/>
    <n v="1"/>
  </r>
  <r>
    <n v="2975"/>
    <n v="1480"/>
    <s v="2017_10_NWE@DEN"/>
    <n v="7.5"/>
    <n v="7.5"/>
    <n v="16"/>
    <n v="41"/>
    <x v="5"/>
    <x v="9"/>
    <s v="rs"/>
    <s v="NWE"/>
    <s v="NWE"/>
    <n v="0"/>
    <x v="1"/>
    <n v="8"/>
    <n v="0.5"/>
    <m/>
    <m/>
    <s v="DEN"/>
    <n v="0.51"/>
    <n v="0"/>
    <s v="NWE"/>
    <n v="1"/>
  </r>
  <r>
    <n v="2976"/>
    <n v="1481"/>
    <s v="2017_10_MIA@CAR"/>
    <n v="-8"/>
    <n v="-9"/>
    <n v="45"/>
    <n v="21"/>
    <x v="5"/>
    <x v="9"/>
    <s v="rs"/>
    <s v="CAR"/>
    <s v="CAR"/>
    <n v="1"/>
    <x v="1"/>
    <n v="-6"/>
    <n v="2"/>
    <m/>
    <m/>
    <s v="CAR"/>
    <n v="0.6"/>
    <n v="1"/>
    <s v="CAR"/>
    <n v="1"/>
  </r>
  <r>
    <n v="2977"/>
    <n v="1468"/>
    <s v="2017_10_SEA@ARI"/>
    <n v="6"/>
    <n v="6.5"/>
    <n v="16"/>
    <n v="22"/>
    <x v="5"/>
    <x v="9"/>
    <s v="rs"/>
    <s v="ARI"/>
    <s v="SEA"/>
    <n v="-0.5"/>
    <x v="0"/>
    <n v="5.5"/>
    <n v="0.5"/>
    <m/>
    <m/>
    <s v="SEA"/>
    <n v="0.6"/>
    <n v="0"/>
    <s v="SEA"/>
    <n v="1"/>
  </r>
  <r>
    <n v="2978"/>
    <n v="1469"/>
    <s v="2017_10_NYJ@TBY"/>
    <n v="0"/>
    <n v="2"/>
    <n v="15"/>
    <n v="10"/>
    <x v="5"/>
    <x v="9"/>
    <s v="rs"/>
    <s v="TBY"/>
    <s v="TBY"/>
    <n v="-2"/>
    <x v="0"/>
    <n v="-2.5"/>
    <n v="2.5"/>
    <m/>
    <m/>
    <s v="NYJ"/>
    <n v="0.56000000000000005"/>
    <n v="0"/>
    <s v="NYJ"/>
    <n v="0"/>
  </r>
  <r>
    <n v="2979"/>
    <n v="1470"/>
    <s v="2017_10_NOR@BUF"/>
    <n v="2"/>
    <n v="3"/>
    <n v="10"/>
    <n v="47"/>
    <x v="5"/>
    <x v="9"/>
    <s v="rs"/>
    <s v="NOR"/>
    <s v="NOR"/>
    <n v="-1"/>
    <x v="0"/>
    <n v="1.5"/>
    <n v="0.5"/>
    <m/>
    <m/>
    <s v="BUF"/>
    <n v="0.52"/>
    <n v="0"/>
    <s v="BUF"/>
    <n v="0"/>
  </r>
  <r>
    <n v="2980"/>
    <n v="1471"/>
    <s v="2017_10_CLE@DET"/>
    <n v="-9.5"/>
    <n v="-11"/>
    <n v="38"/>
    <n v="24"/>
    <x v="5"/>
    <x v="9"/>
    <s v="rs"/>
    <s v="DET"/>
    <s v="DET"/>
    <n v="1.5"/>
    <x v="0"/>
    <n v="-11"/>
    <n v="1.5"/>
    <m/>
    <m/>
    <s v="DET"/>
    <n v="0.57999999999999996"/>
    <n v="1"/>
    <s v="DET"/>
    <n v="1"/>
  </r>
  <r>
    <n v="2981"/>
    <n v="1472"/>
    <s v="2017_10_CIN@TEN"/>
    <n v="-5.5"/>
    <n v="-4.5"/>
    <n v="24"/>
    <n v="20"/>
    <x v="5"/>
    <x v="9"/>
    <s v="rs"/>
    <s v="CIN"/>
    <s v="TEN"/>
    <n v="-1"/>
    <x v="0"/>
    <n v="-5"/>
    <n v="0.5"/>
    <m/>
    <m/>
    <s v="TEN"/>
    <n v="0.53"/>
    <n v="0"/>
    <s v="TEN"/>
    <n v="1"/>
  </r>
  <r>
    <n v="2982"/>
    <n v="1473"/>
    <s v="2017_10_GBY@CHI"/>
    <n v="-3"/>
    <n v="-5.5"/>
    <n v="16"/>
    <n v="23"/>
    <x v="5"/>
    <x v="9"/>
    <s v="rs"/>
    <s v="GBY"/>
    <s v="GBY"/>
    <n v="2.5"/>
    <x v="0"/>
    <n v="-3"/>
    <n v="0"/>
    <m/>
    <m/>
    <s v="CHI"/>
    <n v="0.61"/>
    <n v="0"/>
    <s v="CHI"/>
    <n v="0"/>
  </r>
  <r>
    <n v="2983"/>
    <n v="1474"/>
    <s v="2017_10_LAC@JAX"/>
    <n v="-4.5"/>
    <n v="-5"/>
    <n v="20"/>
    <n v="17"/>
    <x v="5"/>
    <x v="9"/>
    <s v="rs"/>
    <s v="LAC"/>
    <s v="JAX"/>
    <n v="0.5"/>
    <x v="0"/>
    <n v="-4.5"/>
    <n v="0"/>
    <m/>
    <m/>
    <s v="JAX"/>
    <n v="0.6"/>
    <n v="0"/>
    <s v="JAX"/>
    <n v="1"/>
  </r>
  <r>
    <n v="2984"/>
    <n v="1475"/>
    <s v="2017_10_MIN@WAS"/>
    <n v="2"/>
    <n v="2"/>
    <n v="30"/>
    <n v="38"/>
    <x v="5"/>
    <x v="9"/>
    <s v="rs"/>
    <s v="MIN"/>
    <s v="MIN"/>
    <n v="0"/>
    <x v="0"/>
    <n v="-2.5"/>
    <n v="4.5"/>
    <m/>
    <m/>
    <s v="MIN"/>
    <n v="0.59"/>
    <n v="1"/>
    <s v="MIN"/>
    <n v="1"/>
  </r>
  <r>
    <n v="2985"/>
    <n v="1476"/>
    <s v="2017_10_PIT@IND"/>
    <n v="10"/>
    <n v="10"/>
    <n v="17"/>
    <n v="20"/>
    <x v="5"/>
    <x v="9"/>
    <s v="rs"/>
    <s v="IND"/>
    <s v="PIT"/>
    <n v="0"/>
    <x v="0"/>
    <n v="7.5"/>
    <n v="2.5"/>
    <m/>
    <m/>
    <s v="IND"/>
    <n v="0.51"/>
    <n v="1"/>
    <s v="PIT"/>
    <n v="1"/>
  </r>
  <r>
    <n v="2986"/>
    <n v="1477"/>
    <s v="2017_10_HOU@LAR"/>
    <n v="-11"/>
    <n v="-12"/>
    <n v="33"/>
    <n v="7"/>
    <x v="5"/>
    <x v="9"/>
    <s v="rs"/>
    <s v="LAR"/>
    <s v="LAR"/>
    <n v="1"/>
    <x v="0"/>
    <n v="-9"/>
    <n v="2"/>
    <m/>
    <m/>
    <s v="LAR"/>
    <n v="0.64"/>
    <n v="1"/>
    <s v="LAR"/>
    <n v="1"/>
  </r>
  <r>
    <n v="2987"/>
    <n v="1478"/>
    <s v="2017_10_NYG@SFO"/>
    <n v="-1"/>
    <n v="2.5"/>
    <n v="31"/>
    <n v="21"/>
    <x v="5"/>
    <x v="9"/>
    <s v="rs"/>
    <s v="SFO"/>
    <s v="SFO"/>
    <n v="-3.5"/>
    <x v="0"/>
    <n v="1.5"/>
    <n v="2.5"/>
    <m/>
    <m/>
    <s v="NYG"/>
    <n v="0.62"/>
    <n v="0"/>
    <s v="NYG"/>
    <n v="0"/>
  </r>
  <r>
    <n v="2988"/>
    <n v="1479"/>
    <s v="2017_10_DAL@ATL"/>
    <n v="-3"/>
    <n v="-3.5"/>
    <n v="27"/>
    <n v="7"/>
    <x v="5"/>
    <x v="9"/>
    <s v="rs"/>
    <s v="ATL"/>
    <s v="ATL"/>
    <n v="0.5"/>
    <x v="0"/>
    <n v="2"/>
    <n v="5"/>
    <m/>
    <m/>
    <s v="DAL"/>
    <n v="0.67"/>
    <n v="0"/>
    <s v="DAL"/>
    <n v="0"/>
  </r>
  <r>
    <n v="2989"/>
    <n v="1480"/>
    <s v="2017_10_NWE@DEN"/>
    <n v="7.5"/>
    <n v="7.5"/>
    <n v="16"/>
    <n v="41"/>
    <x v="5"/>
    <x v="9"/>
    <s v="rs"/>
    <s v="NWE"/>
    <s v="NWE"/>
    <n v="0"/>
    <x v="0"/>
    <n v="7.5"/>
    <n v="0"/>
    <m/>
    <m/>
    <s v="NWE"/>
    <n v="0.55000000000000004"/>
    <n v="1"/>
    <s v="NWE"/>
    <n v="1"/>
  </r>
  <r>
    <n v="2990"/>
    <n v="1481"/>
    <s v="2017_10_MIA@CAR"/>
    <n v="-8"/>
    <n v="-9"/>
    <n v="45"/>
    <n v="21"/>
    <x v="5"/>
    <x v="9"/>
    <s v="rs"/>
    <s v="CAR"/>
    <s v="CAR"/>
    <n v="1"/>
    <x v="0"/>
    <n v="-7.5"/>
    <n v="0.5"/>
    <m/>
    <m/>
    <s v="MIA"/>
    <n v="0.66"/>
    <n v="0"/>
    <s v="CAR"/>
    <n v="1"/>
  </r>
  <r>
    <n v="2991"/>
    <n v="1482"/>
    <s v="2017_11_TEN@PIT"/>
    <n v="-7"/>
    <n v="-7"/>
    <n v="40"/>
    <n v="17"/>
    <x v="5"/>
    <x v="10"/>
    <s v="rs"/>
    <s v="PIT"/>
    <s v="PIT"/>
    <n v="0"/>
    <x v="1"/>
    <n v="-7"/>
    <n v="0"/>
    <m/>
    <m/>
    <s v="PIT"/>
    <n v="0.62"/>
    <n v="1"/>
    <s v="PIT"/>
    <n v="1"/>
  </r>
  <r>
    <n v="2992"/>
    <n v="1483"/>
    <s v="2017_11_JAX@CLE"/>
    <n v="8"/>
    <n v="7.5"/>
    <n v="7"/>
    <n v="19"/>
    <x v="5"/>
    <x v="10"/>
    <s v="rs"/>
    <s v="JAX"/>
    <s v="JAX"/>
    <n v="0.5"/>
    <x v="1"/>
    <n v="8"/>
    <n v="0"/>
    <m/>
    <m/>
    <s v="JAX"/>
    <n v="0.56000000000000005"/>
    <n v="1"/>
    <s v="CLE"/>
    <n v="0"/>
  </r>
  <r>
    <n v="2993"/>
    <n v="1484"/>
    <s v="2017_11_TBY@MIA"/>
    <n v="-2.5"/>
    <n v="1"/>
    <n v="20"/>
    <n v="30"/>
    <x v="5"/>
    <x v="10"/>
    <s v="rs"/>
    <s v="TBY"/>
    <s v="TBY"/>
    <n v="-3.5"/>
    <x v="1"/>
    <n v="-3"/>
    <n v="0.5"/>
    <m/>
    <m/>
    <s v="MIA"/>
    <n v="0.59"/>
    <n v="0"/>
    <s v="MIA"/>
    <n v="0"/>
  </r>
  <r>
    <n v="2994"/>
    <n v="1485"/>
    <s v="2017_11_BAL@GBY"/>
    <n v="2"/>
    <n v="2"/>
    <n v="0"/>
    <n v="23"/>
    <x v="5"/>
    <x v="10"/>
    <s v="rs"/>
    <s v="BAL"/>
    <s v="BAL"/>
    <n v="0"/>
    <x v="1"/>
    <n v="-3"/>
    <n v="5"/>
    <m/>
    <m/>
    <s v="BAL"/>
    <n v="0.65"/>
    <n v="1"/>
    <s v="BAL"/>
    <n v="1"/>
  </r>
  <r>
    <n v="2995"/>
    <n v="1486"/>
    <s v="2017_11_DET@CHI"/>
    <n v="3"/>
    <n v="3"/>
    <n v="24"/>
    <n v="27"/>
    <x v="5"/>
    <x v="10"/>
    <s v="rs"/>
    <s v="na"/>
    <s v="DET"/>
    <n v="0"/>
    <x v="1"/>
    <n v="3"/>
    <n v="0"/>
    <m/>
    <m/>
    <s v="CHI"/>
    <n v="0.56000000000000005"/>
    <n v="0"/>
    <s v="CHI"/>
    <n v="0"/>
  </r>
  <r>
    <n v="2996"/>
    <n v="1487"/>
    <s v="2017_11_LAR@MIN"/>
    <n v="-1.5"/>
    <n v="-2.5"/>
    <n v="24"/>
    <n v="7"/>
    <x v="5"/>
    <x v="10"/>
    <s v="rs"/>
    <s v="MIN"/>
    <s v="MIN"/>
    <n v="1"/>
    <x v="1"/>
    <n v="-3"/>
    <n v="1.5"/>
    <m/>
    <m/>
    <s v="MIN"/>
    <n v="0.51"/>
    <n v="1"/>
    <s v="MIN"/>
    <n v="1"/>
  </r>
  <r>
    <n v="2997"/>
    <n v="1488"/>
    <s v="2017_11_ARI@HOU"/>
    <n v="2"/>
    <n v="-2"/>
    <n v="31"/>
    <n v="21"/>
    <x v="5"/>
    <x v="10"/>
    <s v="rs"/>
    <s v="HOU"/>
    <s v="HOU"/>
    <n v="4"/>
    <x v="1"/>
    <n v="-1"/>
    <n v="3"/>
    <m/>
    <m/>
    <s v="HOU"/>
    <n v="0.52"/>
    <n v="1"/>
    <s v="HOU"/>
    <n v="1"/>
  </r>
  <r>
    <n v="2998"/>
    <n v="1489"/>
    <s v="2017_11_KCY@NYG"/>
    <n v="11.5"/>
    <n v="10"/>
    <n v="12"/>
    <n v="9"/>
    <x v="5"/>
    <x v="10"/>
    <s v="rs"/>
    <s v="NYG"/>
    <s v="NYG"/>
    <n v="1.5"/>
    <x v="1"/>
    <n v="8"/>
    <n v="3.5"/>
    <m/>
    <m/>
    <s v="NYG"/>
    <n v="0.56999999999999995"/>
    <n v="1"/>
    <s v="KCY"/>
    <n v="0"/>
  </r>
  <r>
    <n v="2999"/>
    <n v="1490"/>
    <s v="2017_11_WAS@NOR"/>
    <n v="-7.5"/>
    <n v="-7.5"/>
    <n v="34"/>
    <n v="31"/>
    <x v="5"/>
    <x v="10"/>
    <s v="rs"/>
    <s v="WAS"/>
    <s v="NOR"/>
    <n v="0"/>
    <x v="1"/>
    <n v="-7"/>
    <n v="0.5"/>
    <m/>
    <m/>
    <s v="NOR"/>
    <n v="0.6"/>
    <n v="0"/>
    <s v="NOR"/>
    <n v="1"/>
  </r>
  <r>
    <n v="3000"/>
    <n v="1491"/>
    <s v="2017_11_BUF@LAC"/>
    <n v="-4"/>
    <n v="-6"/>
    <n v="54"/>
    <n v="24"/>
    <x v="5"/>
    <x v="10"/>
    <s v="rs"/>
    <s v="LAC"/>
    <s v="LAC"/>
    <n v="2"/>
    <x v="1"/>
    <n v="-3"/>
    <n v="1"/>
    <m/>
    <m/>
    <s v="LAC"/>
    <n v="0.59"/>
    <n v="1"/>
    <s v="LAC"/>
    <n v="1"/>
  </r>
  <r>
    <n v="3001"/>
    <n v="1492"/>
    <s v="2017_11_CIN@DEN"/>
    <n v="-2.5"/>
    <n v="-2.5"/>
    <n v="17"/>
    <n v="20"/>
    <x v="5"/>
    <x v="10"/>
    <s v="rs"/>
    <s v="CIN"/>
    <s v="CIN"/>
    <n v="0"/>
    <x v="1"/>
    <n v="0"/>
    <n v="2.5"/>
    <m/>
    <m/>
    <s v="DEN"/>
    <n v="0.55000000000000004"/>
    <n v="0"/>
    <s v="DEN"/>
    <n v="0"/>
  </r>
  <r>
    <n v="3002"/>
    <n v="1493"/>
    <s v="2017_11_NWE@OAK"/>
    <n v="5.5"/>
    <n v="7"/>
    <n v="8"/>
    <n v="33"/>
    <x v="5"/>
    <x v="10"/>
    <s v="rs"/>
    <s v="NWE"/>
    <s v="NWE"/>
    <n v="-1.5"/>
    <x v="1"/>
    <n v="7.5"/>
    <n v="2"/>
    <m/>
    <m/>
    <s v="NWE"/>
    <n v="0.57999999999999996"/>
    <n v="1"/>
    <s v="NWE"/>
    <n v="1"/>
  </r>
  <r>
    <n v="3003"/>
    <n v="1494"/>
    <s v="2017_11_PHI@DAL"/>
    <n v="3.5"/>
    <n v="6"/>
    <n v="9"/>
    <n v="37"/>
    <x v="5"/>
    <x v="10"/>
    <s v="rs"/>
    <s v="PHI"/>
    <s v="PHI"/>
    <n v="-2.5"/>
    <x v="1"/>
    <n v="4"/>
    <n v="0.5"/>
    <m/>
    <m/>
    <s v="DAL"/>
    <n v="0.53"/>
    <n v="0"/>
    <s v="DAL"/>
    <n v="0"/>
  </r>
  <r>
    <n v="3004"/>
    <n v="1495"/>
    <s v="2017_11_ATL@SEA"/>
    <n v="-3"/>
    <n v="-2"/>
    <n v="31"/>
    <n v="34"/>
    <x v="5"/>
    <x v="10"/>
    <s v="rs"/>
    <s v="ATL"/>
    <s v="ATL"/>
    <n v="-1"/>
    <x v="1"/>
    <n v="-4.5"/>
    <n v="1.5"/>
    <m/>
    <m/>
    <s v="SEA"/>
    <n v="0.54"/>
    <n v="0"/>
    <s v="SEA"/>
    <n v="0"/>
  </r>
  <r>
    <n v="3005"/>
    <n v="1482"/>
    <s v="2017_11_TEN@PIT"/>
    <n v="-7"/>
    <n v="-7"/>
    <n v="40"/>
    <n v="17"/>
    <x v="5"/>
    <x v="10"/>
    <s v="rs"/>
    <s v="PIT"/>
    <s v="PIT"/>
    <n v="0"/>
    <x v="0"/>
    <n v="-7"/>
    <n v="0"/>
    <m/>
    <m/>
    <s v="PIT"/>
    <n v="0.51"/>
    <n v="1"/>
    <s v="PIT"/>
    <n v="1"/>
  </r>
  <r>
    <n v="3006"/>
    <n v="1483"/>
    <s v="2017_11_JAX@CLE"/>
    <n v="8"/>
    <n v="7.5"/>
    <n v="7"/>
    <n v="19"/>
    <x v="5"/>
    <x v="10"/>
    <s v="rs"/>
    <s v="JAX"/>
    <s v="JAX"/>
    <n v="0.5"/>
    <x v="0"/>
    <n v="5"/>
    <n v="3"/>
    <m/>
    <m/>
    <s v="JAX"/>
    <n v="0.59"/>
    <n v="1"/>
    <s v="JAX"/>
    <n v="1"/>
  </r>
  <r>
    <n v="3007"/>
    <n v="1484"/>
    <s v="2017_11_TBY@MIA"/>
    <n v="-2.5"/>
    <n v="1"/>
    <n v="20"/>
    <n v="30"/>
    <x v="5"/>
    <x v="10"/>
    <s v="rs"/>
    <s v="TBY"/>
    <s v="TBY"/>
    <n v="-3.5"/>
    <x v="0"/>
    <n v="-3"/>
    <n v="0.5"/>
    <m/>
    <m/>
    <s v="TBY"/>
    <n v="0.62"/>
    <n v="1"/>
    <s v="TBY"/>
    <n v="1"/>
  </r>
  <r>
    <n v="3008"/>
    <n v="1485"/>
    <s v="2017_11_BAL@GBY"/>
    <n v="2"/>
    <n v="2"/>
    <n v="0"/>
    <n v="23"/>
    <x v="5"/>
    <x v="10"/>
    <s v="rs"/>
    <s v="BAL"/>
    <s v="BAL"/>
    <n v="0"/>
    <x v="0"/>
    <n v="2.5"/>
    <n v="0.5"/>
    <m/>
    <m/>
    <s v="BAL"/>
    <n v="0.54"/>
    <n v="1"/>
    <s v="BAL"/>
    <n v="1"/>
  </r>
  <r>
    <n v="3009"/>
    <n v="1486"/>
    <s v="2017_11_DET@CHI"/>
    <n v="3"/>
    <n v="3"/>
    <n v="24"/>
    <n v="27"/>
    <x v="5"/>
    <x v="10"/>
    <s v="rs"/>
    <s v="na"/>
    <s v="DET"/>
    <n v="0"/>
    <x v="0"/>
    <n v="2.5"/>
    <n v="0.5"/>
    <m/>
    <m/>
    <s v="CHI"/>
    <n v="0.52"/>
    <n v="0"/>
    <s v="DET"/>
    <n v="1"/>
  </r>
  <r>
    <n v="3010"/>
    <n v="1487"/>
    <s v="2017_11_LAR@MIN"/>
    <n v="-1.5"/>
    <n v="-2.5"/>
    <n v="24"/>
    <n v="7"/>
    <x v="5"/>
    <x v="10"/>
    <s v="rs"/>
    <s v="MIN"/>
    <s v="MIN"/>
    <n v="1"/>
    <x v="0"/>
    <n v="-1"/>
    <n v="0.5"/>
    <m/>
    <m/>
    <s v="LAR"/>
    <n v="0.59"/>
    <n v="0"/>
    <s v="LAR"/>
    <n v="0"/>
  </r>
  <r>
    <n v="3011"/>
    <n v="1488"/>
    <s v="2017_11_ARI@HOU"/>
    <n v="2"/>
    <n v="-2"/>
    <n v="31"/>
    <n v="21"/>
    <x v="5"/>
    <x v="10"/>
    <s v="rs"/>
    <s v="HOU"/>
    <s v="HOU"/>
    <n v="4"/>
    <x v="0"/>
    <n v="-3"/>
    <n v="5"/>
    <m/>
    <m/>
    <s v="ARI"/>
    <n v="0.66"/>
    <n v="0"/>
    <s v="ARI"/>
    <n v="0"/>
  </r>
  <r>
    <n v="3012"/>
    <n v="1489"/>
    <s v="2017_11_KCY@NYG"/>
    <n v="11.5"/>
    <n v="10"/>
    <n v="12"/>
    <n v="9"/>
    <x v="5"/>
    <x v="10"/>
    <s v="rs"/>
    <s v="NYG"/>
    <s v="NYG"/>
    <n v="1.5"/>
    <x v="0"/>
    <n v="8"/>
    <n v="3.5"/>
    <m/>
    <m/>
    <s v="KCY"/>
    <n v="0.67"/>
    <n v="0"/>
    <s v="KCY"/>
    <n v="0"/>
  </r>
  <r>
    <n v="3013"/>
    <n v="1490"/>
    <s v="2017_11_WAS@NOR"/>
    <n v="-7.5"/>
    <n v="-7.5"/>
    <n v="34"/>
    <n v="31"/>
    <x v="5"/>
    <x v="10"/>
    <s v="rs"/>
    <s v="WAS"/>
    <s v="NOR"/>
    <n v="0"/>
    <x v="0"/>
    <n v="-6.5"/>
    <n v="1"/>
    <m/>
    <m/>
    <s v="WAS"/>
    <n v="0.56999999999999995"/>
    <n v="1"/>
    <s v="NOR"/>
    <n v="1"/>
  </r>
  <r>
    <n v="3014"/>
    <n v="1491"/>
    <s v="2017_11_BUF@LAC"/>
    <n v="-4"/>
    <n v="-6"/>
    <n v="54"/>
    <n v="24"/>
    <x v="5"/>
    <x v="10"/>
    <s v="rs"/>
    <s v="LAC"/>
    <s v="LAC"/>
    <n v="2"/>
    <x v="0"/>
    <n v="-3"/>
    <n v="1"/>
    <m/>
    <m/>
    <s v="LAC"/>
    <n v="0.55000000000000004"/>
    <n v="1"/>
    <s v="LAC"/>
    <n v="1"/>
  </r>
  <r>
    <n v="3015"/>
    <n v="1492"/>
    <s v="2017_11_CIN@DEN"/>
    <n v="-2.5"/>
    <n v="-2.5"/>
    <n v="17"/>
    <n v="20"/>
    <x v="5"/>
    <x v="10"/>
    <s v="rs"/>
    <s v="CIN"/>
    <s v="CIN"/>
    <n v="0"/>
    <x v="0"/>
    <n v="-3"/>
    <n v="0.5"/>
    <m/>
    <m/>
    <s v="DEN"/>
    <n v="0.65"/>
    <n v="0"/>
    <s v="DEN"/>
    <n v="0"/>
  </r>
  <r>
    <n v="3016"/>
    <n v="1493"/>
    <s v="2017_11_NWE@OAK"/>
    <n v="5.5"/>
    <n v="7"/>
    <n v="8"/>
    <n v="33"/>
    <x v="5"/>
    <x v="10"/>
    <s v="rs"/>
    <s v="NWE"/>
    <s v="NWE"/>
    <n v="-1.5"/>
    <x v="0"/>
    <n v="7.5"/>
    <n v="2"/>
    <m/>
    <m/>
    <s v="NWE"/>
    <n v="0.6"/>
    <n v="1"/>
    <s v="NWE"/>
    <n v="1"/>
  </r>
  <r>
    <n v="3017"/>
    <n v="1494"/>
    <s v="2017_11_PHI@DAL"/>
    <n v="3.5"/>
    <n v="6"/>
    <n v="9"/>
    <n v="37"/>
    <x v="5"/>
    <x v="10"/>
    <s v="rs"/>
    <s v="PHI"/>
    <s v="PHI"/>
    <n v="-2.5"/>
    <x v="0"/>
    <n v="2"/>
    <n v="1.5"/>
    <m/>
    <m/>
    <s v="PHI"/>
    <n v="0.53"/>
    <n v="1"/>
    <s v="PHI"/>
    <n v="1"/>
  </r>
  <r>
    <n v="3018"/>
    <n v="1495"/>
    <s v="2017_11_ATL@SEA"/>
    <n v="-3"/>
    <n v="-2"/>
    <n v="31"/>
    <n v="34"/>
    <x v="5"/>
    <x v="10"/>
    <s v="rs"/>
    <s v="ATL"/>
    <s v="ATL"/>
    <n v="-1"/>
    <x v="0"/>
    <n v="-4.5"/>
    <n v="1.5"/>
    <m/>
    <m/>
    <s v="ATL"/>
    <n v="0.61"/>
    <n v="1"/>
    <s v="ATL"/>
    <n v="1"/>
  </r>
  <r>
    <n v="3019"/>
    <n v="1496"/>
    <s v="2017_12_MIN@DET"/>
    <n v="1.5"/>
    <n v="3"/>
    <n v="23"/>
    <n v="30"/>
    <x v="5"/>
    <x v="11"/>
    <s v="rs"/>
    <s v="MIN"/>
    <s v="MIN"/>
    <n v="-1.5"/>
    <x v="1"/>
    <n v="3.5"/>
    <n v="2"/>
    <m/>
    <m/>
    <s v="MIN"/>
    <n v="0.59"/>
    <n v="1"/>
    <s v="MIN"/>
    <n v="1"/>
  </r>
  <r>
    <n v="3020"/>
    <n v="1497"/>
    <s v="2017_12_LAC@DAL"/>
    <n v="-1"/>
    <n v="2"/>
    <n v="6"/>
    <n v="28"/>
    <x v="5"/>
    <x v="11"/>
    <s v="rs"/>
    <s v="LAC"/>
    <s v="LAC"/>
    <n v="-3"/>
    <x v="1"/>
    <n v="-3.5"/>
    <n v="2.5"/>
    <m/>
    <m/>
    <s v="LAC"/>
    <n v="0.54"/>
    <n v="1"/>
    <s v="LAC"/>
    <n v="1"/>
  </r>
  <r>
    <n v="3021"/>
    <n v="1498"/>
    <s v="2017_12_NYG@WAS"/>
    <n v="-7"/>
    <n v="-7.5"/>
    <n v="20"/>
    <n v="10"/>
    <x v="5"/>
    <x v="11"/>
    <s v="rs"/>
    <s v="WAS"/>
    <s v="WAS"/>
    <n v="0.5"/>
    <x v="1"/>
    <n v="-7"/>
    <n v="0"/>
    <m/>
    <m/>
    <s v="WAS"/>
    <n v="0.56999999999999995"/>
    <n v="1"/>
    <s v="WAS"/>
    <n v="1"/>
  </r>
  <r>
    <n v="3022"/>
    <n v="1499"/>
    <s v="2017_12_CLE@CIN"/>
    <n v="-8.5"/>
    <n v="-8"/>
    <n v="30"/>
    <n v="16"/>
    <x v="5"/>
    <x v="11"/>
    <s v="rs"/>
    <s v="CIN"/>
    <s v="CIN"/>
    <n v="-0.5"/>
    <x v="1"/>
    <n v="-10"/>
    <n v="1.5"/>
    <m/>
    <m/>
    <s v="CLE"/>
    <n v="0.54"/>
    <n v="0"/>
    <s v="CLE"/>
    <n v="0"/>
  </r>
  <r>
    <n v="3023"/>
    <n v="1500"/>
    <s v="2017_12_CAR@NYJ"/>
    <n v="4.5"/>
    <n v="5.5"/>
    <n v="27"/>
    <n v="35"/>
    <x v="5"/>
    <x v="11"/>
    <s v="rs"/>
    <s v="CAR"/>
    <s v="CAR"/>
    <n v="-1"/>
    <x v="1"/>
    <n v="4.5"/>
    <n v="0"/>
    <m/>
    <m/>
    <s v="CAR"/>
    <n v="0.52"/>
    <n v="1"/>
    <s v="CAR"/>
    <n v="1"/>
  </r>
  <r>
    <n v="3024"/>
    <n v="1501"/>
    <s v="2017_12_TEN@IND"/>
    <n v="4.5"/>
    <n v="3"/>
    <n v="16"/>
    <n v="20"/>
    <x v="5"/>
    <x v="11"/>
    <s v="rs"/>
    <s v="TEN"/>
    <s v="TEN"/>
    <n v="1.5"/>
    <x v="1"/>
    <n v="3.5"/>
    <n v="1"/>
    <m/>
    <m/>
    <s v="IND"/>
    <n v="0.57999999999999996"/>
    <n v="0"/>
    <s v="IND"/>
    <n v="0"/>
  </r>
  <r>
    <n v="3025"/>
    <n v="1502"/>
    <s v="2017_12_TBY@ATL"/>
    <n v="-8.5"/>
    <n v="-9.5"/>
    <n v="34"/>
    <n v="20"/>
    <x v="5"/>
    <x v="11"/>
    <s v="rs"/>
    <s v="ATL"/>
    <s v="ATL"/>
    <n v="1"/>
    <x v="1"/>
    <n v="-7"/>
    <n v="1.5"/>
    <m/>
    <m/>
    <s v="ATL"/>
    <n v="0.55000000000000004"/>
    <n v="1"/>
    <s v="ATL"/>
    <n v="1"/>
  </r>
  <r>
    <n v="3026"/>
    <n v="1503"/>
    <s v="2017_12_MIA@NWE"/>
    <n v="-16.5"/>
    <n v="-16.5"/>
    <n v="35"/>
    <n v="17"/>
    <x v="5"/>
    <x v="11"/>
    <s v="rs"/>
    <s v="NWE"/>
    <s v="NWE"/>
    <n v="0"/>
    <x v="1"/>
    <n v="-9.5"/>
    <n v="7"/>
    <m/>
    <m/>
    <s v="MIA"/>
    <n v="0.51"/>
    <n v="0"/>
    <s v="NWE"/>
    <n v="1"/>
  </r>
  <r>
    <n v="3027"/>
    <n v="1504"/>
    <s v="2017_12_CHI@PHI"/>
    <n v="-13"/>
    <n v="-14"/>
    <n v="31"/>
    <n v="3"/>
    <x v="5"/>
    <x v="11"/>
    <s v="rs"/>
    <s v="PHI"/>
    <s v="PHI"/>
    <n v="1"/>
    <x v="1"/>
    <n v="-10.5"/>
    <n v="2.5"/>
    <m/>
    <m/>
    <s v="PHI"/>
    <n v="0.59"/>
    <n v="1"/>
    <s v="PHI"/>
    <n v="1"/>
  </r>
  <r>
    <n v="3028"/>
    <n v="1505"/>
    <s v="2017_12_BUF@KCY"/>
    <n v="-9.5"/>
    <n v="-10"/>
    <n v="10"/>
    <n v="16"/>
    <x v="5"/>
    <x v="11"/>
    <s v="rs"/>
    <s v="BUF"/>
    <s v="BUF"/>
    <n v="0.5"/>
    <x v="1"/>
    <n v="-8.5"/>
    <n v="1"/>
    <m/>
    <m/>
    <s v="KCY"/>
    <n v="0.62"/>
    <n v="0"/>
    <s v="KCY"/>
    <n v="0"/>
  </r>
  <r>
    <n v="3029"/>
    <n v="1506"/>
    <s v="2017_12_SEA@SFO"/>
    <n v="6.5"/>
    <n v="6.5"/>
    <n v="13"/>
    <n v="24"/>
    <x v="5"/>
    <x v="11"/>
    <s v="rs"/>
    <s v="SEA"/>
    <s v="SEA"/>
    <n v="0"/>
    <x v="1"/>
    <n v="6.5"/>
    <n v="0"/>
    <m/>
    <m/>
    <s v="SFO"/>
    <n v="0.55000000000000004"/>
    <n v="0"/>
    <s v="SFO"/>
    <n v="0"/>
  </r>
  <r>
    <n v="3030"/>
    <n v="1507"/>
    <s v="2017_12_DEN@OAK"/>
    <n v="-5"/>
    <n v="-5"/>
    <n v="21"/>
    <n v="14"/>
    <x v="5"/>
    <x v="11"/>
    <s v="rs"/>
    <s v="OAK"/>
    <s v="OAK"/>
    <n v="0"/>
    <x v="1"/>
    <n v="-3"/>
    <n v="2"/>
    <m/>
    <m/>
    <s v="OAK"/>
    <n v="0.53"/>
    <n v="1"/>
    <s v="OAK"/>
    <n v="1"/>
  </r>
  <r>
    <n v="3031"/>
    <n v="1508"/>
    <s v="2017_12_NOR@LAR"/>
    <n v="-2.5"/>
    <n v="-2.5"/>
    <n v="26"/>
    <n v="20"/>
    <x v="5"/>
    <x v="11"/>
    <s v="rs"/>
    <s v="LAR"/>
    <s v="LAR"/>
    <n v="0"/>
    <x v="1"/>
    <n v="1"/>
    <n v="3.5"/>
    <m/>
    <m/>
    <s v="LAR"/>
    <n v="0.52"/>
    <n v="1"/>
    <s v="LAR"/>
    <n v="1"/>
  </r>
  <r>
    <n v="3032"/>
    <n v="1509"/>
    <s v="2017_12_JAX@ARI"/>
    <n v="4.5"/>
    <n v="5.5"/>
    <n v="27"/>
    <n v="24"/>
    <x v="5"/>
    <x v="11"/>
    <s v="rs"/>
    <s v="ARI"/>
    <s v="ARI"/>
    <n v="-1"/>
    <x v="1"/>
    <n v="8.5"/>
    <n v="4"/>
    <m/>
    <m/>
    <s v="ARI"/>
    <n v="0.51"/>
    <n v="1"/>
    <s v="ARI"/>
    <n v="1"/>
  </r>
  <r>
    <n v="3033"/>
    <n v="1510"/>
    <s v="2017_12_GBY@PIT"/>
    <n v="-13.5"/>
    <n v="-14"/>
    <n v="31"/>
    <n v="28"/>
    <x v="5"/>
    <x v="11"/>
    <s v="rs"/>
    <s v="GBY"/>
    <s v="PIT"/>
    <n v="0.5"/>
    <x v="1"/>
    <n v="-12.5"/>
    <n v="1"/>
    <m/>
    <m/>
    <s v="PIT"/>
    <n v="0.63"/>
    <n v="0"/>
    <s v="PIT"/>
    <n v="1"/>
  </r>
  <r>
    <n v="3034"/>
    <n v="1511"/>
    <s v="2017_12_HOU@BAL"/>
    <n v="-7"/>
    <n v="-7"/>
    <n v="23"/>
    <n v="16"/>
    <x v="5"/>
    <x v="11"/>
    <s v="rs"/>
    <s v="na"/>
    <s v="BAL"/>
    <n v="0"/>
    <x v="1"/>
    <n v="-4"/>
    <n v="3"/>
    <m/>
    <m/>
    <s v="BAL"/>
    <n v="0.61"/>
    <n v="0"/>
    <s v="BAL"/>
    <n v="1"/>
  </r>
  <r>
    <n v="3035"/>
    <n v="1496"/>
    <s v="2017_12_MIN@DET"/>
    <n v="1.5"/>
    <n v="3"/>
    <n v="23"/>
    <n v="30"/>
    <x v="5"/>
    <x v="11"/>
    <s v="rs"/>
    <s v="MIN"/>
    <s v="MIN"/>
    <n v="-1.5"/>
    <x v="0"/>
    <n v="-2.5"/>
    <n v="4"/>
    <m/>
    <m/>
    <s v="DET"/>
    <n v="0.6"/>
    <n v="0"/>
    <s v="DET"/>
    <n v="0"/>
  </r>
  <r>
    <n v="3036"/>
    <n v="1497"/>
    <s v="2017_12_LAC@DAL"/>
    <n v="-1"/>
    <n v="2"/>
    <n v="6"/>
    <n v="28"/>
    <x v="5"/>
    <x v="11"/>
    <s v="rs"/>
    <s v="LAC"/>
    <s v="LAC"/>
    <n v="-3"/>
    <x v="0"/>
    <n v="-4.5"/>
    <n v="3.5"/>
    <m/>
    <m/>
    <s v="DAL"/>
    <n v="0.52"/>
    <n v="0"/>
    <s v="DAL"/>
    <n v="0"/>
  </r>
  <r>
    <n v="3037"/>
    <n v="1498"/>
    <s v="2017_12_NYG@WAS"/>
    <n v="-7"/>
    <n v="-7.5"/>
    <n v="20"/>
    <n v="10"/>
    <x v="5"/>
    <x v="11"/>
    <s v="rs"/>
    <s v="WAS"/>
    <s v="WAS"/>
    <n v="0.5"/>
    <x v="0"/>
    <n v="-7"/>
    <n v="0"/>
    <m/>
    <m/>
    <s v="WAS"/>
    <n v="0.56000000000000005"/>
    <n v="1"/>
    <s v="WAS"/>
    <n v="1"/>
  </r>
  <r>
    <n v="3038"/>
    <n v="1499"/>
    <s v="2017_12_CLE@CIN"/>
    <n v="-8.5"/>
    <n v="-8"/>
    <n v="30"/>
    <n v="16"/>
    <x v="5"/>
    <x v="11"/>
    <s v="rs"/>
    <s v="CIN"/>
    <s v="CIN"/>
    <n v="-0.5"/>
    <x v="0"/>
    <n v="-11"/>
    <n v="2.5"/>
    <m/>
    <m/>
    <s v="CLE"/>
    <n v="0.56000000000000005"/>
    <n v="0"/>
    <s v="CIN"/>
    <n v="1"/>
  </r>
  <r>
    <n v="3039"/>
    <n v="1500"/>
    <s v="2017_12_CAR@NYJ"/>
    <n v="4.5"/>
    <n v="5.5"/>
    <n v="27"/>
    <n v="35"/>
    <x v="5"/>
    <x v="11"/>
    <s v="rs"/>
    <s v="CAR"/>
    <s v="CAR"/>
    <n v="-1"/>
    <x v="0"/>
    <n v="5.5"/>
    <n v="1"/>
    <m/>
    <m/>
    <s v="CAR"/>
    <n v="0.55000000000000004"/>
    <n v="1"/>
    <s v="CAR"/>
    <n v="1"/>
  </r>
  <r>
    <n v="3040"/>
    <n v="1501"/>
    <s v="2017_12_TEN@IND"/>
    <n v="4.5"/>
    <n v="3"/>
    <n v="16"/>
    <n v="20"/>
    <x v="5"/>
    <x v="11"/>
    <s v="rs"/>
    <s v="TEN"/>
    <s v="TEN"/>
    <n v="1.5"/>
    <x v="0"/>
    <n v="2.5"/>
    <n v="2"/>
    <m/>
    <m/>
    <s v="IND"/>
    <n v="0.52"/>
    <n v="0"/>
    <s v="TEN"/>
    <n v="1"/>
  </r>
  <r>
    <n v="3041"/>
    <n v="1502"/>
    <s v="2017_12_TBY@ATL"/>
    <n v="-8.5"/>
    <n v="-9.5"/>
    <n v="34"/>
    <n v="20"/>
    <x v="5"/>
    <x v="11"/>
    <s v="rs"/>
    <s v="ATL"/>
    <s v="ATL"/>
    <n v="1"/>
    <x v="0"/>
    <n v="-7"/>
    <n v="1.5"/>
    <m/>
    <m/>
    <s v="TBY"/>
    <n v="0.66"/>
    <n v="0"/>
    <s v="ATL"/>
    <n v="1"/>
  </r>
  <r>
    <n v="3042"/>
    <n v="1503"/>
    <s v="2017_12_MIA@NWE"/>
    <n v="-16.5"/>
    <n v="-16.5"/>
    <n v="35"/>
    <n v="17"/>
    <x v="5"/>
    <x v="11"/>
    <s v="rs"/>
    <s v="NWE"/>
    <s v="NWE"/>
    <n v="0"/>
    <x v="0"/>
    <n v="-13"/>
    <n v="3.5"/>
    <m/>
    <m/>
    <s v="NWE"/>
    <n v="0.56999999999999995"/>
    <n v="1"/>
    <s v="NWE"/>
    <n v="1"/>
  </r>
  <r>
    <n v="3043"/>
    <n v="1504"/>
    <s v="2017_12_CHI@PHI"/>
    <n v="-13"/>
    <n v="-14"/>
    <n v="31"/>
    <n v="3"/>
    <x v="5"/>
    <x v="11"/>
    <s v="rs"/>
    <s v="PHI"/>
    <s v="PHI"/>
    <n v="1"/>
    <x v="0"/>
    <n v="-8.5"/>
    <n v="4.5"/>
    <m/>
    <m/>
    <s v="CHI"/>
    <n v="0.63"/>
    <n v="0"/>
    <s v="PHI"/>
    <n v="1"/>
  </r>
  <r>
    <n v="3044"/>
    <n v="1505"/>
    <s v="2017_12_BUF@KCY"/>
    <n v="-9.5"/>
    <n v="-10"/>
    <n v="10"/>
    <n v="16"/>
    <x v="5"/>
    <x v="11"/>
    <s v="rs"/>
    <s v="BUF"/>
    <s v="BUF"/>
    <n v="0.5"/>
    <x v="0"/>
    <n v="-7"/>
    <n v="2.5"/>
    <m/>
    <m/>
    <s v="BUF"/>
    <n v="0.67"/>
    <n v="1"/>
    <s v="KCY"/>
    <n v="0"/>
  </r>
  <r>
    <n v="3045"/>
    <n v="1506"/>
    <s v="2017_12_SEA@SFO"/>
    <n v="6.5"/>
    <n v="6.5"/>
    <n v="13"/>
    <n v="24"/>
    <x v="5"/>
    <x v="11"/>
    <s v="rs"/>
    <s v="SEA"/>
    <s v="SEA"/>
    <n v="0"/>
    <x v="0"/>
    <n v="6"/>
    <n v="0.5"/>
    <m/>
    <m/>
    <s v="SFO"/>
    <n v="0.53"/>
    <n v="0"/>
    <s v="SEA"/>
    <n v="1"/>
  </r>
  <r>
    <n v="3046"/>
    <n v="1507"/>
    <s v="2017_12_DEN@OAK"/>
    <n v="-5"/>
    <n v="-5"/>
    <n v="21"/>
    <n v="14"/>
    <x v="5"/>
    <x v="11"/>
    <s v="rs"/>
    <s v="OAK"/>
    <s v="OAK"/>
    <n v="0"/>
    <x v="0"/>
    <n v="-4"/>
    <n v="1"/>
    <m/>
    <m/>
    <s v="OAK"/>
    <n v="0.62"/>
    <n v="1"/>
    <s v="OAK"/>
    <n v="1"/>
  </r>
  <r>
    <n v="3047"/>
    <n v="1508"/>
    <s v="2017_12_NOR@LAR"/>
    <n v="-2.5"/>
    <n v="-2.5"/>
    <n v="26"/>
    <n v="20"/>
    <x v="5"/>
    <x v="11"/>
    <s v="rs"/>
    <s v="LAR"/>
    <s v="LAR"/>
    <n v="0"/>
    <x v="0"/>
    <n v="-2"/>
    <n v="0.5"/>
    <m/>
    <m/>
    <s v="LAR"/>
    <n v="0.61"/>
    <n v="1"/>
    <s v="LAR"/>
    <n v="1"/>
  </r>
  <r>
    <n v="3048"/>
    <n v="1509"/>
    <s v="2017_12_JAX@ARI"/>
    <n v="4.5"/>
    <n v="5.5"/>
    <n v="27"/>
    <n v="24"/>
    <x v="5"/>
    <x v="11"/>
    <s v="rs"/>
    <s v="ARI"/>
    <s v="ARI"/>
    <n v="-1"/>
    <x v="0"/>
    <n v="5"/>
    <n v="0.5"/>
    <m/>
    <m/>
    <s v="JAX"/>
    <n v="0.59"/>
    <n v="0"/>
    <s v="JAX"/>
    <n v="0"/>
  </r>
  <r>
    <n v="3049"/>
    <n v="1510"/>
    <s v="2017_12_GBY@PIT"/>
    <n v="-13.5"/>
    <n v="-14"/>
    <n v="31"/>
    <n v="28"/>
    <x v="5"/>
    <x v="11"/>
    <s v="rs"/>
    <s v="GBY"/>
    <s v="PIT"/>
    <n v="0.5"/>
    <x v="0"/>
    <n v="-12"/>
    <n v="1.5"/>
    <m/>
    <m/>
    <s v="PIT"/>
    <n v="0.57999999999999996"/>
    <n v="0"/>
    <s v="PIT"/>
    <n v="1"/>
  </r>
  <r>
    <n v="3050"/>
    <n v="1511"/>
    <s v="2017_12_HOU@BAL"/>
    <n v="-7"/>
    <n v="-7"/>
    <n v="23"/>
    <n v="16"/>
    <x v="5"/>
    <x v="11"/>
    <s v="rs"/>
    <s v="na"/>
    <s v="BAL"/>
    <n v="0"/>
    <x v="0"/>
    <n v="-5"/>
    <n v="2"/>
    <m/>
    <m/>
    <s v="HOU"/>
    <n v="0.54"/>
    <n v="0"/>
    <s v="BAL"/>
    <n v="1"/>
  </r>
  <r>
    <n v="3051"/>
    <n v="1512"/>
    <s v="2017_13_WAS@DAL"/>
    <n v="-1.5"/>
    <n v="-1.5"/>
    <n v="38"/>
    <n v="14"/>
    <x v="5"/>
    <x v="12"/>
    <s v="rs"/>
    <s v="DAL"/>
    <s v="DAL"/>
    <n v="0"/>
    <x v="1"/>
    <n v="-3"/>
    <n v="1.5"/>
    <m/>
    <m/>
    <s v="WAS"/>
    <n v="0.6"/>
    <n v="0"/>
    <s v="WAS"/>
    <n v="0"/>
  </r>
  <r>
    <n v="3052"/>
    <n v="1513"/>
    <s v="2017_13_KCY@NYJ"/>
    <n v="3.5"/>
    <n v="3.5"/>
    <n v="38"/>
    <n v="31"/>
    <x v="5"/>
    <x v="12"/>
    <s v="rs"/>
    <s v="NYJ"/>
    <s v="NYJ"/>
    <n v="0"/>
    <x v="1"/>
    <n v="4.5"/>
    <n v="1"/>
    <m/>
    <m/>
    <s v="KCY"/>
    <n v="0.61"/>
    <n v="0"/>
    <s v="KCY"/>
    <n v="0"/>
  </r>
  <r>
    <n v="3053"/>
    <n v="1514"/>
    <s v="2017_13_NWE@BUF"/>
    <n v="8"/>
    <n v="9"/>
    <n v="3"/>
    <n v="23"/>
    <x v="5"/>
    <x v="12"/>
    <s v="rs"/>
    <s v="NWE"/>
    <s v="NWE"/>
    <n v="-1"/>
    <x v="1"/>
    <n v="8.5"/>
    <n v="0.5"/>
    <m/>
    <m/>
    <s v="BUF"/>
    <n v="0.53"/>
    <n v="0"/>
    <s v="NWE"/>
    <n v="1"/>
  </r>
  <r>
    <n v="3054"/>
    <n v="1515"/>
    <s v="2017_13_DEN@MIA"/>
    <n v="1"/>
    <n v="1.5"/>
    <n v="35"/>
    <n v="9"/>
    <x v="5"/>
    <x v="12"/>
    <s v="rs"/>
    <s v="MIA"/>
    <s v="MIA"/>
    <n v="-0.5"/>
    <x v="1"/>
    <n v="-3"/>
    <n v="4"/>
    <m/>
    <m/>
    <s v="MIA"/>
    <n v="0.51"/>
    <n v="1"/>
    <s v="MIA"/>
    <n v="1"/>
  </r>
  <r>
    <n v="3055"/>
    <n v="1516"/>
    <s v="2017_13_SFO@CHI"/>
    <n v="-3.5"/>
    <n v="-3"/>
    <n v="14"/>
    <n v="15"/>
    <x v="5"/>
    <x v="12"/>
    <s v="rs"/>
    <s v="SFO"/>
    <s v="SFO"/>
    <n v="-0.5"/>
    <x v="1"/>
    <n v="-3"/>
    <n v="0.5"/>
    <m/>
    <m/>
    <s v="SFO"/>
    <n v="0.63"/>
    <n v="1"/>
    <s v="SFO"/>
    <n v="1"/>
  </r>
  <r>
    <n v="3056"/>
    <n v="1517"/>
    <s v="2017_13_DET@BAL"/>
    <n v="-3"/>
    <n v="-3"/>
    <n v="44"/>
    <n v="20"/>
    <x v="5"/>
    <x v="12"/>
    <s v="rs"/>
    <s v="BAL"/>
    <s v="BAL"/>
    <n v="0"/>
    <x v="1"/>
    <n v="-3"/>
    <n v="0"/>
    <m/>
    <m/>
    <s v="BAL"/>
    <n v="0.62"/>
    <n v="1"/>
    <s v="BAL"/>
    <n v="1"/>
  </r>
  <r>
    <n v="3057"/>
    <n v="1518"/>
    <s v="2017_13_MIN@ATL"/>
    <n v="-3"/>
    <n v="-3"/>
    <n v="9"/>
    <n v="14"/>
    <x v="5"/>
    <x v="12"/>
    <s v="rs"/>
    <s v="MIN"/>
    <s v="MIN"/>
    <n v="0"/>
    <x v="1"/>
    <n v="-1"/>
    <n v="2"/>
    <m/>
    <m/>
    <s v="ATL"/>
    <n v="0.52"/>
    <n v="0"/>
    <s v="ATL"/>
    <n v="0"/>
  </r>
  <r>
    <n v="3058"/>
    <n v="1519"/>
    <s v="2017_13_TBY@GBY"/>
    <n v="-1"/>
    <n v="-2.5"/>
    <n v="26"/>
    <n v="20"/>
    <x v="5"/>
    <x v="12"/>
    <s v="rs"/>
    <s v="GBY"/>
    <s v="GBY"/>
    <n v="1.5"/>
    <x v="1"/>
    <n v="-4.5"/>
    <n v="3.5"/>
    <m/>
    <m/>
    <s v="GBY"/>
    <n v="0.53"/>
    <n v="1"/>
    <s v="GBY"/>
    <n v="1"/>
  </r>
  <r>
    <n v="3059"/>
    <n v="1520"/>
    <s v="2017_13_HOU@TEN"/>
    <n v="-6.5"/>
    <n v="-7"/>
    <n v="24"/>
    <n v="13"/>
    <x v="5"/>
    <x v="12"/>
    <s v="rs"/>
    <s v="TEN"/>
    <s v="TEN"/>
    <n v="0.5"/>
    <x v="1"/>
    <n v="-5"/>
    <n v="1.5"/>
    <m/>
    <m/>
    <s v="TEN"/>
    <n v="0.55000000000000004"/>
    <n v="1"/>
    <s v="TEN"/>
    <n v="1"/>
  </r>
  <r>
    <n v="3060"/>
    <n v="1521"/>
    <s v="2017_13_IND@JAX"/>
    <n v="-9.5"/>
    <n v="-9.5"/>
    <n v="30"/>
    <n v="10"/>
    <x v="5"/>
    <x v="12"/>
    <s v="rs"/>
    <s v="JAX"/>
    <s v="JAX"/>
    <n v="0"/>
    <x v="1"/>
    <n v="-6.5"/>
    <n v="3"/>
    <m/>
    <m/>
    <s v="JAX"/>
    <n v="0.57999999999999996"/>
    <n v="1"/>
    <s v="JAX"/>
    <n v="1"/>
  </r>
  <r>
    <n v="3061"/>
    <n v="1522"/>
    <s v="2017_13_CLE@LAC"/>
    <n v="-13"/>
    <n v="-14"/>
    <n v="19"/>
    <n v="10"/>
    <x v="5"/>
    <x v="12"/>
    <s v="rs"/>
    <s v="CLE"/>
    <s v="LAC"/>
    <n v="1"/>
    <x v="1"/>
    <n v="-14"/>
    <n v="1"/>
    <m/>
    <m/>
    <s v="CLE"/>
    <n v="0.51"/>
    <n v="1"/>
    <s v="LAC"/>
    <n v="1"/>
  </r>
  <r>
    <n v="3062"/>
    <n v="1523"/>
    <s v="2017_13_LAR@ARI"/>
    <n v="7"/>
    <n v="-7"/>
    <n v="16"/>
    <n v="32"/>
    <x v="5"/>
    <x v="12"/>
    <s v="rs"/>
    <s v="LAR"/>
    <s v="LAR"/>
    <n v="14"/>
    <x v="1"/>
    <n v="7"/>
    <n v="0"/>
    <m/>
    <m/>
    <s v="ARI"/>
    <n v="0.57999999999999996"/>
    <n v="0"/>
    <s v="ARI"/>
    <n v="0"/>
  </r>
  <r>
    <n v="3063"/>
    <n v="1524"/>
    <s v="2017_13_NYG@OAK"/>
    <n v="-7.5"/>
    <n v="-8.5"/>
    <n v="24"/>
    <n v="17"/>
    <x v="5"/>
    <x v="12"/>
    <s v="rs"/>
    <s v="NYG"/>
    <s v="OAK"/>
    <n v="1"/>
    <x v="1"/>
    <n v="-6.5"/>
    <n v="1"/>
    <m/>
    <m/>
    <s v="OAK"/>
    <n v="0.57999999999999996"/>
    <n v="0"/>
    <s v="OAK"/>
    <n v="1"/>
  </r>
  <r>
    <n v="3064"/>
    <n v="1525"/>
    <s v="2017_13_CAR@NOR"/>
    <n v="-4"/>
    <n v="-5"/>
    <n v="31"/>
    <n v="21"/>
    <x v="5"/>
    <x v="12"/>
    <s v="rs"/>
    <s v="NOR"/>
    <s v="NOR"/>
    <n v="1"/>
    <x v="1"/>
    <n v="-4"/>
    <n v="0"/>
    <m/>
    <m/>
    <s v="NOR"/>
    <n v="0.62"/>
    <n v="1"/>
    <s v="NOR"/>
    <n v="1"/>
  </r>
  <r>
    <n v="3065"/>
    <n v="1526"/>
    <s v="2017_13_PHI@SEA"/>
    <n v="4"/>
    <n v="5"/>
    <n v="24"/>
    <n v="10"/>
    <x v="5"/>
    <x v="12"/>
    <s v="rs"/>
    <s v="SEA"/>
    <s v="SEA"/>
    <n v="-1"/>
    <x v="1"/>
    <n v="3.5"/>
    <n v="0.5"/>
    <m/>
    <m/>
    <s v="SEA"/>
    <n v="0.53"/>
    <n v="1"/>
    <s v="SEA"/>
    <n v="1"/>
  </r>
  <r>
    <n v="3066"/>
    <n v="1527"/>
    <s v="2017_13_PIT@CIN"/>
    <n v="6"/>
    <n v="5"/>
    <n v="20"/>
    <n v="23"/>
    <x v="5"/>
    <x v="12"/>
    <s v="rs"/>
    <s v="CIN"/>
    <s v="PIT"/>
    <n v="1"/>
    <x v="1"/>
    <n v="7.5"/>
    <n v="1.5"/>
    <m/>
    <m/>
    <s v="CIN"/>
    <n v="0.62"/>
    <n v="1"/>
    <s v="CIN"/>
    <n v="0"/>
  </r>
  <r>
    <n v="3067"/>
    <n v="1512"/>
    <s v="2017_13_WAS@DAL"/>
    <n v="-1.5"/>
    <n v="-1.5"/>
    <n v="38"/>
    <n v="14"/>
    <x v="5"/>
    <x v="12"/>
    <s v="rs"/>
    <s v="DAL"/>
    <s v="DAL"/>
    <n v="0"/>
    <x v="0"/>
    <n v="-2"/>
    <n v="0.5"/>
    <m/>
    <m/>
    <s v="WAS"/>
    <n v="0.6"/>
    <n v="0"/>
    <s v="WAS"/>
    <n v="0"/>
  </r>
  <r>
    <n v="3068"/>
    <n v="1513"/>
    <s v="2017_13_KCY@NYJ"/>
    <n v="3.5"/>
    <n v="3.5"/>
    <n v="38"/>
    <n v="31"/>
    <x v="5"/>
    <x v="12"/>
    <s v="rs"/>
    <s v="NYJ"/>
    <s v="NYJ"/>
    <n v="0"/>
    <x v="0"/>
    <n v="1.5"/>
    <n v="2"/>
    <m/>
    <m/>
    <s v="KCY"/>
    <n v="0.62"/>
    <n v="0"/>
    <s v="KCY"/>
    <n v="0"/>
  </r>
  <r>
    <n v="3069"/>
    <n v="1514"/>
    <s v="2017_13_NWE@BUF"/>
    <n v="8"/>
    <n v="9"/>
    <n v="3"/>
    <n v="23"/>
    <x v="5"/>
    <x v="12"/>
    <s v="rs"/>
    <s v="NWE"/>
    <s v="NWE"/>
    <n v="-1"/>
    <x v="0"/>
    <n v="9.5"/>
    <n v="1.5"/>
    <m/>
    <m/>
    <s v="NWE"/>
    <n v="0.65"/>
    <n v="1"/>
    <s v="NWE"/>
    <n v="1"/>
  </r>
  <r>
    <n v="3070"/>
    <n v="1515"/>
    <s v="2017_13_DEN@MIA"/>
    <n v="1"/>
    <n v="1.5"/>
    <n v="35"/>
    <n v="9"/>
    <x v="5"/>
    <x v="12"/>
    <s v="rs"/>
    <s v="MIA"/>
    <s v="MIA"/>
    <n v="-0.5"/>
    <x v="0"/>
    <n v="-3"/>
    <n v="4"/>
    <m/>
    <m/>
    <s v="MIA"/>
    <n v="0.56000000000000005"/>
    <n v="1"/>
    <s v="MIA"/>
    <n v="1"/>
  </r>
  <r>
    <n v="3071"/>
    <n v="1516"/>
    <s v="2017_13_SFO@CHI"/>
    <n v="-3.5"/>
    <n v="-3"/>
    <n v="14"/>
    <n v="15"/>
    <x v="5"/>
    <x v="12"/>
    <s v="rs"/>
    <s v="SFO"/>
    <s v="SFO"/>
    <n v="-0.5"/>
    <x v="0"/>
    <n v="-4.5"/>
    <n v="1"/>
    <m/>
    <m/>
    <s v="SFO"/>
    <n v="0.56999999999999995"/>
    <n v="1"/>
    <s v="SFO"/>
    <n v="1"/>
  </r>
  <r>
    <n v="3072"/>
    <n v="1517"/>
    <s v="2017_13_DET@BAL"/>
    <n v="-3"/>
    <n v="-3"/>
    <n v="44"/>
    <n v="20"/>
    <x v="5"/>
    <x v="12"/>
    <s v="rs"/>
    <s v="BAL"/>
    <s v="BAL"/>
    <n v="0"/>
    <x v="0"/>
    <n v="-3"/>
    <n v="0"/>
    <m/>
    <m/>
    <s v="BAL"/>
    <n v="0.53"/>
    <n v="1"/>
    <s v="BAL"/>
    <n v="1"/>
  </r>
  <r>
    <n v="3073"/>
    <n v="1518"/>
    <s v="2017_13_MIN@ATL"/>
    <n v="-3"/>
    <n v="-3"/>
    <n v="9"/>
    <n v="14"/>
    <x v="5"/>
    <x v="12"/>
    <s v="rs"/>
    <s v="MIN"/>
    <s v="MIN"/>
    <n v="0"/>
    <x v="0"/>
    <n v="1"/>
    <n v="4"/>
    <m/>
    <m/>
    <s v="MIN"/>
    <n v="0.52"/>
    <n v="1"/>
    <s v="MIN"/>
    <n v="1"/>
  </r>
  <r>
    <n v="3074"/>
    <n v="1519"/>
    <s v="2017_13_TBY@GBY"/>
    <n v="-1"/>
    <n v="-2.5"/>
    <n v="26"/>
    <n v="20"/>
    <x v="5"/>
    <x v="12"/>
    <s v="rs"/>
    <s v="GBY"/>
    <s v="GBY"/>
    <n v="1.5"/>
    <x v="0"/>
    <n v="-1"/>
    <n v="0"/>
    <m/>
    <m/>
    <s v="GBY"/>
    <n v="0.66"/>
    <n v="1"/>
    <s v="GBY"/>
    <n v="1"/>
  </r>
  <r>
    <n v="3075"/>
    <n v="1520"/>
    <s v="2017_13_HOU@TEN"/>
    <n v="-6.5"/>
    <n v="-7"/>
    <n v="24"/>
    <n v="13"/>
    <x v="5"/>
    <x v="12"/>
    <s v="rs"/>
    <s v="TEN"/>
    <s v="TEN"/>
    <n v="0.5"/>
    <x v="0"/>
    <n v="-4.5"/>
    <n v="2"/>
    <m/>
    <m/>
    <s v="TEN"/>
    <n v="0.57999999999999996"/>
    <n v="1"/>
    <s v="TEN"/>
    <n v="1"/>
  </r>
  <r>
    <n v="3076"/>
    <n v="1521"/>
    <s v="2017_13_IND@JAX"/>
    <n v="-9.5"/>
    <n v="-9.5"/>
    <n v="30"/>
    <n v="10"/>
    <x v="5"/>
    <x v="12"/>
    <s v="rs"/>
    <s v="JAX"/>
    <s v="JAX"/>
    <n v="0"/>
    <x v="0"/>
    <n v="-6.5"/>
    <n v="3"/>
    <m/>
    <m/>
    <s v="IND"/>
    <n v="0.64"/>
    <n v="0"/>
    <s v="JAX"/>
    <n v="1"/>
  </r>
  <r>
    <n v="3077"/>
    <n v="1522"/>
    <s v="2017_13_CLE@LAC"/>
    <n v="-13"/>
    <n v="-14"/>
    <n v="19"/>
    <n v="10"/>
    <x v="5"/>
    <x v="12"/>
    <s v="rs"/>
    <s v="CLE"/>
    <s v="LAC"/>
    <n v="1"/>
    <x v="0"/>
    <n v="-11"/>
    <n v="2"/>
    <m/>
    <m/>
    <s v="LAC"/>
    <n v="0.63"/>
    <n v="0"/>
    <s v="LAC"/>
    <n v="1"/>
  </r>
  <r>
    <n v="3078"/>
    <n v="1523"/>
    <s v="2017_13_LAR@ARI"/>
    <n v="7"/>
    <n v="-7"/>
    <n v="16"/>
    <n v="32"/>
    <x v="5"/>
    <x v="12"/>
    <s v="rs"/>
    <s v="LAR"/>
    <s v="LAR"/>
    <n v="14"/>
    <x v="0"/>
    <n v="6"/>
    <n v="1"/>
    <m/>
    <m/>
    <s v="LAR"/>
    <n v="0.61"/>
    <n v="1"/>
    <s v="LAR"/>
    <n v="1"/>
  </r>
  <r>
    <n v="3079"/>
    <n v="1524"/>
    <s v="2017_13_NYG@OAK"/>
    <n v="-7.5"/>
    <n v="-8.5"/>
    <n v="24"/>
    <n v="17"/>
    <x v="5"/>
    <x v="12"/>
    <s v="rs"/>
    <s v="NYG"/>
    <s v="OAK"/>
    <n v="1"/>
    <x v="0"/>
    <n v="-4.5"/>
    <n v="3"/>
    <m/>
    <m/>
    <s v="OAK"/>
    <n v="0.51"/>
    <n v="0"/>
    <s v="OAK"/>
    <n v="1"/>
  </r>
  <r>
    <n v="3080"/>
    <n v="1525"/>
    <s v="2017_13_CAR@NOR"/>
    <n v="-4"/>
    <n v="-5"/>
    <n v="31"/>
    <n v="21"/>
    <x v="5"/>
    <x v="12"/>
    <s v="rs"/>
    <s v="NOR"/>
    <s v="NOR"/>
    <n v="1"/>
    <x v="0"/>
    <n v="-3"/>
    <n v="1"/>
    <m/>
    <m/>
    <s v="CAR"/>
    <n v="0.59"/>
    <n v="0"/>
    <s v="CAR"/>
    <n v="0"/>
  </r>
  <r>
    <n v="3081"/>
    <n v="1526"/>
    <s v="2017_13_PHI@SEA"/>
    <n v="4"/>
    <n v="5"/>
    <n v="24"/>
    <n v="10"/>
    <x v="5"/>
    <x v="12"/>
    <s v="rs"/>
    <s v="SEA"/>
    <s v="SEA"/>
    <n v="-1"/>
    <x v="0"/>
    <n v="4"/>
    <n v="0"/>
    <m/>
    <m/>
    <s v="PHI"/>
    <n v="0.67"/>
    <n v="0"/>
    <s v="PHI"/>
    <n v="0"/>
  </r>
  <r>
    <n v="3082"/>
    <n v="1527"/>
    <s v="2017_13_PIT@CIN"/>
    <n v="6"/>
    <n v="5"/>
    <n v="20"/>
    <n v="23"/>
    <x v="5"/>
    <x v="12"/>
    <s v="rs"/>
    <s v="CIN"/>
    <s v="PIT"/>
    <n v="1"/>
    <x v="0"/>
    <n v="4.5"/>
    <n v="1.5"/>
    <m/>
    <m/>
    <s v="CIN"/>
    <n v="0.55000000000000004"/>
    <n v="1"/>
    <s v="PIT"/>
    <n v="1"/>
  </r>
  <r>
    <n v="3083"/>
    <n v="1528"/>
    <s v="2017_14_NOR@ATL"/>
    <n v="-1.5"/>
    <n v="1.5"/>
    <n v="20"/>
    <n v="17"/>
    <x v="5"/>
    <x v="13"/>
    <s v="rs"/>
    <s v="ATL"/>
    <s v="ATL"/>
    <n v="-3"/>
    <x v="1"/>
    <n v="-2"/>
    <n v="0.5"/>
    <m/>
    <m/>
    <s v="NOR"/>
    <n v="0.55000000000000004"/>
    <n v="0"/>
    <s v="NOR"/>
    <n v="0"/>
  </r>
  <r>
    <n v="3084"/>
    <n v="1529"/>
    <s v="2017_14_GBY@CLE"/>
    <n v="3.5"/>
    <n v="3"/>
    <n v="21"/>
    <n v="27"/>
    <x v="5"/>
    <x v="13"/>
    <s v="rs"/>
    <s v="GBY"/>
    <s v="GBY"/>
    <n v="0.5"/>
    <x v="1"/>
    <n v="8"/>
    <n v="4.5"/>
    <m/>
    <m/>
    <s v="CLE"/>
    <n v="0.53"/>
    <n v="0"/>
    <s v="CLE"/>
    <n v="0"/>
  </r>
  <r>
    <n v="3085"/>
    <n v="1530"/>
    <s v="2017_14_DET@TBY"/>
    <n v="1"/>
    <n v="3"/>
    <n v="21"/>
    <n v="24"/>
    <x v="5"/>
    <x v="13"/>
    <s v="rs"/>
    <s v="na"/>
    <s v="DET"/>
    <n v="-2"/>
    <x v="1"/>
    <n v="-3"/>
    <n v="4"/>
    <m/>
    <m/>
    <s v="TBY"/>
    <n v="0.61"/>
    <n v="0"/>
    <s v="TBY"/>
    <n v="0"/>
  </r>
  <r>
    <n v="3086"/>
    <n v="1531"/>
    <s v="2017_14_OAK@KCY"/>
    <n v="-3.5"/>
    <n v="-4"/>
    <n v="26"/>
    <n v="15"/>
    <x v="5"/>
    <x v="13"/>
    <s v="rs"/>
    <s v="KCY"/>
    <s v="KCY"/>
    <n v="0.5"/>
    <x v="1"/>
    <n v="-5"/>
    <n v="1.5"/>
    <m/>
    <m/>
    <s v="KCY"/>
    <n v="0.52"/>
    <n v="1"/>
    <s v="KCY"/>
    <n v="1"/>
  </r>
  <r>
    <n v="3087"/>
    <n v="1532"/>
    <s v="2017_14_MIN@CAR"/>
    <n v="1.5"/>
    <n v="2.5"/>
    <n v="31"/>
    <n v="24"/>
    <x v="5"/>
    <x v="13"/>
    <s v="rs"/>
    <s v="CAR"/>
    <s v="CAR"/>
    <n v="-1"/>
    <x v="1"/>
    <n v="0"/>
    <n v="1.5"/>
    <m/>
    <m/>
    <s v="CAR"/>
    <n v="0.62"/>
    <n v="1"/>
    <s v="CAR"/>
    <n v="1"/>
  </r>
  <r>
    <n v="3088"/>
    <n v="1533"/>
    <s v="2017_14_SFO@HOU"/>
    <n v="-1.5"/>
    <n v="-2.5"/>
    <n v="16"/>
    <n v="26"/>
    <x v="5"/>
    <x v="13"/>
    <s v="rs"/>
    <s v="SFO"/>
    <s v="SFO"/>
    <n v="1"/>
    <x v="1"/>
    <n v="-3"/>
    <n v="1.5"/>
    <m/>
    <m/>
    <s v="SFO"/>
    <n v="0.6"/>
    <n v="1"/>
    <s v="SFO"/>
    <n v="1"/>
  </r>
  <r>
    <n v="3089"/>
    <n v="1534"/>
    <s v="2017_14_IND@BUF"/>
    <n v="-4"/>
    <n v="-3"/>
    <n v="13"/>
    <n v="7"/>
    <x v="5"/>
    <x v="13"/>
    <s v="rs"/>
    <s v="BUF"/>
    <s v="BUF"/>
    <n v="-1"/>
    <x v="1"/>
    <n v="0"/>
    <n v="4"/>
    <m/>
    <m/>
    <s v="BUF"/>
    <n v="0.51"/>
    <n v="1"/>
    <s v="BUF"/>
    <n v="1"/>
  </r>
  <r>
    <n v="3090"/>
    <n v="1535"/>
    <s v="2017_14_CHI@CIN"/>
    <n v="-6.5"/>
    <n v="-6.5"/>
    <n v="7"/>
    <n v="33"/>
    <x v="5"/>
    <x v="13"/>
    <s v="rs"/>
    <s v="CHI"/>
    <s v="CHI"/>
    <n v="0"/>
    <x v="1"/>
    <n v="-7"/>
    <n v="0.5"/>
    <m/>
    <m/>
    <s v="CHI"/>
    <n v="0.59"/>
    <n v="1"/>
    <s v="CHI"/>
    <n v="1"/>
  </r>
  <r>
    <n v="3091"/>
    <n v="1536"/>
    <s v="2017_14_DAL@NYG"/>
    <n v="6"/>
    <n v="3.5"/>
    <n v="10"/>
    <n v="30"/>
    <x v="5"/>
    <x v="13"/>
    <s v="rs"/>
    <s v="DAL"/>
    <s v="DAL"/>
    <n v="2.5"/>
    <x v="1"/>
    <n v="6"/>
    <n v="0"/>
    <m/>
    <m/>
    <s v="NYG"/>
    <n v="0.62"/>
    <n v="0"/>
    <s v="NYG"/>
    <n v="0"/>
  </r>
  <r>
    <n v="3092"/>
    <n v="1537"/>
    <s v="2017_14_TEN@ARI"/>
    <n v="3"/>
    <n v="3"/>
    <n v="12"/>
    <n v="7"/>
    <x v="5"/>
    <x v="13"/>
    <s v="rs"/>
    <s v="ARI"/>
    <s v="ARI"/>
    <n v="0"/>
    <x v="1"/>
    <n v="4.5"/>
    <n v="1.5"/>
    <m/>
    <m/>
    <s v="TEN"/>
    <n v="0.6"/>
    <n v="0"/>
    <s v="TEN"/>
    <n v="0"/>
  </r>
  <r>
    <n v="3093"/>
    <n v="1538"/>
    <s v="2017_14_NYJ@DEN"/>
    <n v="-1"/>
    <n v="1"/>
    <n v="23"/>
    <n v="0"/>
    <x v="5"/>
    <x v="13"/>
    <s v="rs"/>
    <s v="DEN"/>
    <s v="DEN"/>
    <n v="-2"/>
    <x v="1"/>
    <n v="-2"/>
    <n v="1"/>
    <m/>
    <m/>
    <s v="DEN"/>
    <n v="0.51"/>
    <n v="1"/>
    <s v="DEN"/>
    <n v="1"/>
  </r>
  <r>
    <n v="3094"/>
    <n v="1539"/>
    <s v="2017_14_WAS@LAC"/>
    <n v="-6.5"/>
    <n v="-6"/>
    <n v="30"/>
    <n v="13"/>
    <x v="5"/>
    <x v="13"/>
    <s v="rs"/>
    <s v="LAC"/>
    <s v="LAC"/>
    <n v="-0.5"/>
    <x v="1"/>
    <n v="-5"/>
    <n v="1.5"/>
    <m/>
    <m/>
    <s v="LAC"/>
    <n v="0.56999999999999995"/>
    <n v="1"/>
    <s v="LAC"/>
    <n v="1"/>
  </r>
  <r>
    <n v="3095"/>
    <n v="1540"/>
    <s v="2017_14_SEA@JAX"/>
    <n v="-2.5"/>
    <n v="-2.5"/>
    <n v="30"/>
    <n v="24"/>
    <x v="5"/>
    <x v="13"/>
    <s v="rs"/>
    <s v="JAX"/>
    <s v="JAX"/>
    <n v="0"/>
    <x v="1"/>
    <n v="-3"/>
    <n v="0.5"/>
    <m/>
    <m/>
    <s v="JAX"/>
    <n v="0.56000000000000005"/>
    <n v="1"/>
    <s v="JAX"/>
    <n v="1"/>
  </r>
  <r>
    <n v="3096"/>
    <n v="1541"/>
    <s v="2017_14_PHI@LAR"/>
    <n v="1.5"/>
    <n v="-1"/>
    <n v="43"/>
    <n v="35"/>
    <x v="5"/>
    <x v="13"/>
    <s v="rs"/>
    <s v="LAR"/>
    <s v="LAR"/>
    <n v="2.5"/>
    <x v="1"/>
    <n v="0"/>
    <n v="1.5"/>
    <m/>
    <m/>
    <s v="PHI"/>
    <n v="0.55000000000000004"/>
    <n v="0"/>
    <s v="PHI"/>
    <n v="0"/>
  </r>
  <r>
    <n v="3097"/>
    <n v="1542"/>
    <s v="2017_14_BAL@PIT"/>
    <n v="-7"/>
    <n v="-4.5"/>
    <n v="39"/>
    <n v="38"/>
    <x v="5"/>
    <x v="13"/>
    <s v="rs"/>
    <s v="BAL"/>
    <s v="PIT"/>
    <n v="-2.5"/>
    <x v="1"/>
    <n v="-7"/>
    <n v="0"/>
    <m/>
    <m/>
    <s v="BAL"/>
    <n v="0.7"/>
    <n v="1"/>
    <s v="BAL"/>
    <n v="0"/>
  </r>
  <r>
    <n v="3098"/>
    <n v="1543"/>
    <s v="2017_14_NWE@MIA"/>
    <n v="12"/>
    <n v="11"/>
    <n v="27"/>
    <n v="20"/>
    <x v="5"/>
    <x v="13"/>
    <s v="rs"/>
    <s v="MIA"/>
    <s v="MIA"/>
    <n v="1"/>
    <x v="1"/>
    <n v="12.5"/>
    <n v="0.5"/>
    <m/>
    <m/>
    <s v="MIA"/>
    <n v="0.54"/>
    <n v="1"/>
    <s v="NWE"/>
    <n v="0"/>
  </r>
  <r>
    <n v="3099"/>
    <n v="1528"/>
    <s v="2017_14_NOR@ATL"/>
    <n v="-1.5"/>
    <n v="1.5"/>
    <n v="20"/>
    <n v="17"/>
    <x v="5"/>
    <x v="13"/>
    <s v="rs"/>
    <s v="ATL"/>
    <s v="ATL"/>
    <n v="-3"/>
    <x v="0"/>
    <n v="-1.5"/>
    <n v="0"/>
    <m/>
    <m/>
    <s v="ATL"/>
    <n v="0.55000000000000004"/>
    <n v="1"/>
    <s v="ATL"/>
    <n v="1"/>
  </r>
  <r>
    <n v="3100"/>
    <n v="1529"/>
    <s v="2017_14_GBY@CLE"/>
    <n v="3.5"/>
    <n v="3"/>
    <n v="21"/>
    <n v="27"/>
    <x v="5"/>
    <x v="13"/>
    <s v="rs"/>
    <s v="GBY"/>
    <s v="GBY"/>
    <n v="0.5"/>
    <x v="0"/>
    <n v="4.5"/>
    <n v="1"/>
    <m/>
    <m/>
    <s v="CLE"/>
    <n v="0.51"/>
    <n v="0"/>
    <s v="GBY"/>
    <n v="1"/>
  </r>
  <r>
    <n v="3101"/>
    <n v="1530"/>
    <s v="2017_14_DET@TBY"/>
    <n v="1"/>
    <n v="3"/>
    <n v="21"/>
    <n v="24"/>
    <x v="5"/>
    <x v="13"/>
    <s v="rs"/>
    <s v="na"/>
    <s v="DET"/>
    <n v="-2"/>
    <x v="0"/>
    <n v="-3"/>
    <n v="4"/>
    <m/>
    <m/>
    <s v="TBY"/>
    <n v="0.54"/>
    <n v="0"/>
    <s v="TBY"/>
    <n v="0"/>
  </r>
  <r>
    <n v="3102"/>
    <n v="1531"/>
    <s v="2017_14_OAK@KCY"/>
    <n v="-3.5"/>
    <n v="-4"/>
    <n v="26"/>
    <n v="15"/>
    <x v="5"/>
    <x v="13"/>
    <s v="rs"/>
    <s v="KCY"/>
    <s v="KCY"/>
    <n v="0.5"/>
    <x v="0"/>
    <n v="-3"/>
    <n v="0.5"/>
    <m/>
    <m/>
    <s v="KCY"/>
    <n v="0.64"/>
    <n v="1"/>
    <s v="KCY"/>
    <n v="1"/>
  </r>
  <r>
    <n v="3103"/>
    <n v="1532"/>
    <s v="2017_14_MIN@CAR"/>
    <n v="1.5"/>
    <n v="2.5"/>
    <n v="31"/>
    <n v="24"/>
    <x v="5"/>
    <x v="13"/>
    <s v="rs"/>
    <s v="CAR"/>
    <s v="CAR"/>
    <n v="-1"/>
    <x v="0"/>
    <n v="1"/>
    <n v="0.5"/>
    <m/>
    <m/>
    <s v="MIN"/>
    <n v="0.66"/>
    <n v="0"/>
    <s v="MIN"/>
    <n v="0"/>
  </r>
  <r>
    <n v="3104"/>
    <n v="1533"/>
    <s v="2017_14_SFO@HOU"/>
    <n v="-1.5"/>
    <n v="-2.5"/>
    <n v="16"/>
    <n v="26"/>
    <x v="5"/>
    <x v="13"/>
    <s v="rs"/>
    <s v="SFO"/>
    <s v="SFO"/>
    <n v="1"/>
    <x v="0"/>
    <n v="-2"/>
    <n v="0.5"/>
    <m/>
    <m/>
    <s v="SFO"/>
    <n v="0.65"/>
    <n v="1"/>
    <s v="SFO"/>
    <n v="1"/>
  </r>
  <r>
    <n v="3105"/>
    <n v="1534"/>
    <s v="2017_14_IND@BUF"/>
    <n v="-4"/>
    <n v="-3"/>
    <n v="13"/>
    <n v="7"/>
    <x v="5"/>
    <x v="13"/>
    <s v="rs"/>
    <s v="BUF"/>
    <s v="BUF"/>
    <n v="-1"/>
    <x v="0"/>
    <n v="1"/>
    <n v="5"/>
    <m/>
    <m/>
    <s v="IND"/>
    <n v="0.56999999999999995"/>
    <n v="0"/>
    <s v="IND"/>
    <n v="0"/>
  </r>
  <r>
    <n v="3106"/>
    <n v="1535"/>
    <s v="2017_14_CHI@CIN"/>
    <n v="-6.5"/>
    <n v="-6.5"/>
    <n v="7"/>
    <n v="33"/>
    <x v="5"/>
    <x v="13"/>
    <s v="rs"/>
    <s v="CHI"/>
    <s v="CHI"/>
    <n v="0"/>
    <x v="0"/>
    <n v="-6"/>
    <n v="0.5"/>
    <m/>
    <m/>
    <s v="CHI"/>
    <n v="0.57999999999999996"/>
    <n v="1"/>
    <s v="CIN"/>
    <n v="0"/>
  </r>
  <r>
    <n v="3107"/>
    <n v="1536"/>
    <s v="2017_14_DAL@NYG"/>
    <n v="6"/>
    <n v="3.5"/>
    <n v="10"/>
    <n v="30"/>
    <x v="5"/>
    <x v="13"/>
    <s v="rs"/>
    <s v="DAL"/>
    <s v="DAL"/>
    <n v="2.5"/>
    <x v="0"/>
    <n v="5"/>
    <n v="1"/>
    <m/>
    <m/>
    <s v="DAL"/>
    <n v="0.61"/>
    <n v="1"/>
    <s v="DAL"/>
    <n v="1"/>
  </r>
  <r>
    <n v="3108"/>
    <n v="1537"/>
    <s v="2017_14_TEN@ARI"/>
    <n v="3"/>
    <n v="3"/>
    <n v="12"/>
    <n v="7"/>
    <x v="5"/>
    <x v="13"/>
    <s v="rs"/>
    <s v="ARI"/>
    <s v="ARI"/>
    <n v="0"/>
    <x v="0"/>
    <n v="3.5"/>
    <n v="0.5"/>
    <m/>
    <m/>
    <s v="ARI"/>
    <n v="0.56000000000000005"/>
    <n v="1"/>
    <s v="ARI"/>
    <n v="1"/>
  </r>
  <r>
    <n v="3109"/>
    <n v="1538"/>
    <s v="2017_14_NYJ@DEN"/>
    <n v="-1"/>
    <n v="1"/>
    <n v="23"/>
    <n v="0"/>
    <x v="5"/>
    <x v="13"/>
    <s v="rs"/>
    <s v="DEN"/>
    <s v="DEN"/>
    <n v="-2"/>
    <x v="0"/>
    <n v="-3"/>
    <n v="2"/>
    <m/>
    <m/>
    <s v="NYJ"/>
    <n v="0.67"/>
    <n v="0"/>
    <s v="NYJ"/>
    <n v="0"/>
  </r>
  <r>
    <n v="3110"/>
    <n v="1539"/>
    <s v="2017_14_WAS@LAC"/>
    <n v="-6.5"/>
    <n v="-6"/>
    <n v="30"/>
    <n v="13"/>
    <x v="5"/>
    <x v="13"/>
    <s v="rs"/>
    <s v="LAC"/>
    <s v="LAC"/>
    <n v="-0.5"/>
    <x v="0"/>
    <n v="-4"/>
    <n v="2.5"/>
    <m/>
    <m/>
    <s v="WAS"/>
    <n v="0.59"/>
    <n v="0"/>
    <s v="LAC"/>
    <n v="1"/>
  </r>
  <r>
    <n v="3111"/>
    <n v="1540"/>
    <s v="2017_14_SEA@JAX"/>
    <n v="-2.5"/>
    <n v="-2.5"/>
    <n v="30"/>
    <n v="24"/>
    <x v="5"/>
    <x v="13"/>
    <s v="rs"/>
    <s v="JAX"/>
    <s v="JAX"/>
    <n v="0"/>
    <x v="0"/>
    <n v="1.5"/>
    <n v="4"/>
    <m/>
    <m/>
    <s v="SEA"/>
    <n v="0.52"/>
    <n v="0"/>
    <s v="SEA"/>
    <n v="0"/>
  </r>
  <r>
    <n v="3112"/>
    <n v="1541"/>
    <s v="2017_14_PHI@LAR"/>
    <n v="1.5"/>
    <n v="-1"/>
    <n v="43"/>
    <n v="35"/>
    <x v="5"/>
    <x v="13"/>
    <s v="rs"/>
    <s v="LAR"/>
    <s v="LAR"/>
    <n v="2.5"/>
    <x v="0"/>
    <n v="-1"/>
    <n v="2.5"/>
    <m/>
    <m/>
    <s v="PHI"/>
    <n v="0.63"/>
    <n v="0"/>
    <s v="PHI"/>
    <n v="0"/>
  </r>
  <r>
    <n v="3113"/>
    <n v="1542"/>
    <s v="2017_14_BAL@PIT"/>
    <n v="-7"/>
    <n v="-4.5"/>
    <n v="39"/>
    <n v="38"/>
    <x v="5"/>
    <x v="13"/>
    <s v="rs"/>
    <s v="BAL"/>
    <s v="PIT"/>
    <n v="-2.5"/>
    <x v="0"/>
    <n v="-4.5"/>
    <n v="2.5"/>
    <m/>
    <m/>
    <s v="BAL"/>
    <n v="0.62"/>
    <n v="1"/>
    <s v="PIT"/>
    <n v="1"/>
  </r>
  <r>
    <n v="3114"/>
    <n v="1543"/>
    <s v="2017_14_NWE@MIA"/>
    <n v="12"/>
    <n v="11"/>
    <n v="27"/>
    <n v="20"/>
    <x v="5"/>
    <x v="13"/>
    <s v="rs"/>
    <s v="MIA"/>
    <s v="MIA"/>
    <n v="1"/>
    <x v="0"/>
    <n v="11.5"/>
    <n v="0.5"/>
    <m/>
    <m/>
    <s v="NWE"/>
    <n v="0.6"/>
    <n v="0"/>
    <s v="NWE"/>
    <n v="0"/>
  </r>
  <r>
    <n v="3115"/>
    <n v="1544"/>
    <s v="2017_15_DEN@IND"/>
    <n v="2"/>
    <n v="2"/>
    <n v="13"/>
    <n v="25"/>
    <x v="5"/>
    <x v="14"/>
    <s v="rs"/>
    <s v="DEN"/>
    <s v="DEN"/>
    <n v="0"/>
    <x v="1"/>
    <n v="-1"/>
    <n v="3"/>
    <m/>
    <m/>
    <s v="DEN"/>
    <n v="0.53"/>
    <n v="1"/>
    <s v="DEN"/>
    <n v="1"/>
  </r>
  <r>
    <n v="3116"/>
    <n v="1545"/>
    <s v="2017_15_CHI@DET"/>
    <n v="-6.5"/>
    <n v="-5"/>
    <n v="20"/>
    <n v="10"/>
    <x v="5"/>
    <x v="14"/>
    <s v="rs"/>
    <s v="DET"/>
    <s v="DET"/>
    <n v="-1.5"/>
    <x v="1"/>
    <n v="-7"/>
    <n v="0.5"/>
    <m/>
    <m/>
    <s v="DET"/>
    <n v="0.55000000000000004"/>
    <n v="1"/>
    <s v="DET"/>
    <n v="1"/>
  </r>
  <r>
    <n v="3117"/>
    <n v="1546"/>
    <s v="2017_15_LAC@KCY"/>
    <n v="-1"/>
    <n v="1"/>
    <n v="30"/>
    <n v="13"/>
    <x v="5"/>
    <x v="14"/>
    <s v="rs"/>
    <s v="KCY"/>
    <s v="KCY"/>
    <n v="-2"/>
    <x v="1"/>
    <n v="-2.5"/>
    <n v="1.5"/>
    <m/>
    <m/>
    <s v="KCY"/>
    <n v="0.54"/>
    <n v="1"/>
    <s v="KCY"/>
    <n v="1"/>
  </r>
  <r>
    <n v="3118"/>
    <n v="1547"/>
    <s v="2017_15_PHI@NYG"/>
    <n v="8"/>
    <n v="7.5"/>
    <n v="29"/>
    <n v="34"/>
    <x v="5"/>
    <x v="14"/>
    <s v="rs"/>
    <s v="NYG"/>
    <s v="PHI"/>
    <n v="0.5"/>
    <x v="1"/>
    <n v="3"/>
    <n v="5"/>
    <m/>
    <m/>
    <s v="PHI"/>
    <n v="0.63"/>
    <n v="0"/>
    <s v="PHI"/>
    <n v="1"/>
  </r>
  <r>
    <n v="3119"/>
    <n v="1548"/>
    <s v="2017_15_CIN@MIN"/>
    <n v="-10.5"/>
    <n v="-10.5"/>
    <n v="34"/>
    <n v="7"/>
    <x v="5"/>
    <x v="14"/>
    <s v="rs"/>
    <s v="MIN"/>
    <s v="MIN"/>
    <n v="0"/>
    <x v="1"/>
    <n v="-9.5"/>
    <n v="1"/>
    <m/>
    <m/>
    <s v="MIN"/>
    <n v="0.68"/>
    <n v="1"/>
    <s v="MIN"/>
    <n v="1"/>
  </r>
  <r>
    <n v="3120"/>
    <n v="1549"/>
    <s v="2017_15_BAL@CLE"/>
    <n v="7"/>
    <n v="-7"/>
    <n v="10"/>
    <n v="27"/>
    <x v="5"/>
    <x v="14"/>
    <s v="rs"/>
    <s v="BAL"/>
    <s v="BAL"/>
    <n v="14"/>
    <x v="1"/>
    <n v="7"/>
    <n v="0"/>
    <m/>
    <m/>
    <s v="CLE"/>
    <n v="0.52"/>
    <n v="0"/>
    <s v="CLE"/>
    <n v="0"/>
  </r>
  <r>
    <n v="3121"/>
    <n v="1550"/>
    <s v="2017_15_ARI@WAS"/>
    <n v="-4.5"/>
    <n v="-4.5"/>
    <n v="20"/>
    <n v="15"/>
    <x v="5"/>
    <x v="14"/>
    <s v="rs"/>
    <s v="WAS"/>
    <s v="WAS"/>
    <n v="0"/>
    <x v="1"/>
    <n v="-3"/>
    <n v="1.5"/>
    <m/>
    <m/>
    <s v="WAS"/>
    <n v="0.6"/>
    <n v="1"/>
    <s v="WAS"/>
    <n v="1"/>
  </r>
  <r>
    <n v="3122"/>
    <n v="1551"/>
    <s v="2017_15_GBY@CAR"/>
    <n v="-2"/>
    <n v="-3"/>
    <n v="31"/>
    <n v="24"/>
    <x v="5"/>
    <x v="14"/>
    <s v="rs"/>
    <s v="CAR"/>
    <s v="CAR"/>
    <n v="1"/>
    <x v="1"/>
    <n v="-3.5"/>
    <n v="1.5"/>
    <m/>
    <m/>
    <s v="CAR"/>
    <n v="0.59"/>
    <n v="1"/>
    <s v="CAR"/>
    <n v="1"/>
  </r>
  <r>
    <n v="3123"/>
    <n v="1552"/>
    <s v="2017_15_NYJ@NOR"/>
    <n v="-15"/>
    <n v="-15.5"/>
    <n v="31"/>
    <n v="19"/>
    <x v="5"/>
    <x v="14"/>
    <s v="rs"/>
    <s v="NYJ"/>
    <s v="NOR"/>
    <n v="0.5"/>
    <x v="1"/>
    <n v="-13"/>
    <n v="2"/>
    <m/>
    <m/>
    <s v="NOR"/>
    <n v="0.57999999999999996"/>
    <n v="0"/>
    <s v="NOR"/>
    <n v="1"/>
  </r>
  <r>
    <n v="3124"/>
    <n v="1553"/>
    <s v="2017_15_MIA@BUF"/>
    <n v="-4"/>
    <n v="-3.5"/>
    <n v="24"/>
    <n v="16"/>
    <x v="5"/>
    <x v="14"/>
    <s v="rs"/>
    <s v="BUF"/>
    <s v="BUF"/>
    <n v="-0.5"/>
    <x v="1"/>
    <n v="-4"/>
    <n v="0"/>
    <m/>
    <m/>
    <s v="BUF"/>
    <n v="0.51"/>
    <n v="1"/>
    <s v="BUF"/>
    <n v="1"/>
  </r>
  <r>
    <n v="3125"/>
    <n v="1554"/>
    <s v="2017_15_HOU@JAX"/>
    <n v="-11.5"/>
    <n v="-11"/>
    <n v="45"/>
    <n v="7"/>
    <x v="5"/>
    <x v="14"/>
    <s v="rs"/>
    <s v="JAX"/>
    <s v="JAX"/>
    <n v="-0.5"/>
    <x v="1"/>
    <n v="-10"/>
    <n v="1.5"/>
    <m/>
    <m/>
    <s v="HOU"/>
    <n v="0.51"/>
    <n v="0"/>
    <s v="JAX"/>
    <n v="1"/>
  </r>
  <r>
    <n v="3126"/>
    <n v="1555"/>
    <s v="2017_15_LAR@SEA"/>
    <n v="-1"/>
    <n v="-2.5"/>
    <n v="7"/>
    <n v="42"/>
    <x v="5"/>
    <x v="14"/>
    <s v="rs"/>
    <s v="LAR"/>
    <s v="LAR"/>
    <n v="1.5"/>
    <x v="1"/>
    <n v="-3"/>
    <n v="2"/>
    <m/>
    <m/>
    <s v="LAR"/>
    <n v="0.54"/>
    <n v="1"/>
    <s v="LAR"/>
    <n v="1"/>
  </r>
  <r>
    <n v="3127"/>
    <n v="1556"/>
    <s v="2017_15_TEN@SFO"/>
    <n v="2"/>
    <n v="-2"/>
    <n v="25"/>
    <n v="23"/>
    <x v="5"/>
    <x v="14"/>
    <s v="rs"/>
    <s v="na"/>
    <s v="SFO"/>
    <n v="4"/>
    <x v="1"/>
    <n v="-1"/>
    <n v="3"/>
    <m/>
    <m/>
    <s v="SFO"/>
    <n v="0.56000000000000005"/>
    <n v="0"/>
    <s v="SFO"/>
    <n v="1"/>
  </r>
  <r>
    <n v="3128"/>
    <n v="1557"/>
    <s v="2017_15_NWE@PIT"/>
    <n v="2.5"/>
    <n v="3"/>
    <n v="24"/>
    <n v="27"/>
    <x v="5"/>
    <x v="14"/>
    <s v="rs"/>
    <s v="na"/>
    <s v="NWE"/>
    <n v="-0.5"/>
    <x v="1"/>
    <n v="-2.5"/>
    <n v="5"/>
    <m/>
    <m/>
    <s v="NWE"/>
    <n v="0.52"/>
    <n v="0"/>
    <s v="NWE"/>
    <n v="1"/>
  </r>
  <r>
    <n v="3129"/>
    <n v="1558"/>
    <s v="2017_15_DAL@OAK"/>
    <n v="2.5"/>
    <n v="3"/>
    <n v="17"/>
    <n v="20"/>
    <x v="5"/>
    <x v="14"/>
    <s v="rs"/>
    <s v="na"/>
    <s v="DAL"/>
    <n v="-0.5"/>
    <x v="1"/>
    <n v="2.5"/>
    <n v="0"/>
    <m/>
    <m/>
    <s v="DAL"/>
    <n v="0.59"/>
    <n v="0"/>
    <s v="DAL"/>
    <n v="1"/>
  </r>
  <r>
    <n v="3130"/>
    <n v="1559"/>
    <s v="2017_15_ATL@TBY"/>
    <n v="5"/>
    <n v="6"/>
    <n v="21"/>
    <n v="24"/>
    <x v="5"/>
    <x v="14"/>
    <s v="rs"/>
    <s v="TBY"/>
    <s v="ATL"/>
    <n v="-1"/>
    <x v="1"/>
    <n v="8"/>
    <n v="3"/>
    <m/>
    <m/>
    <s v="ATL"/>
    <n v="0.61"/>
    <n v="0"/>
    <s v="ATL"/>
    <n v="1"/>
  </r>
  <r>
    <n v="3131"/>
    <n v="1544"/>
    <s v="2017_15_DEN@IND"/>
    <n v="2"/>
    <n v="2"/>
    <n v="13"/>
    <n v="25"/>
    <x v="5"/>
    <x v="14"/>
    <s v="rs"/>
    <s v="DEN"/>
    <s v="DEN"/>
    <n v="0"/>
    <x v="0"/>
    <n v="2.5"/>
    <n v="0.5"/>
    <m/>
    <m/>
    <s v="IND"/>
    <n v="0.51"/>
    <n v="0"/>
    <s v="IND"/>
    <n v="0"/>
  </r>
  <r>
    <n v="3132"/>
    <n v="1545"/>
    <s v="2017_15_CHI@DET"/>
    <n v="-6.5"/>
    <n v="-5"/>
    <n v="20"/>
    <n v="10"/>
    <x v="5"/>
    <x v="14"/>
    <s v="rs"/>
    <s v="DET"/>
    <s v="DET"/>
    <n v="-1.5"/>
    <x v="0"/>
    <n v="-5.5"/>
    <n v="1"/>
    <m/>
    <m/>
    <s v="CHI"/>
    <n v="0.54"/>
    <n v="0"/>
    <s v="DET"/>
    <n v="1"/>
  </r>
  <r>
    <n v="3133"/>
    <n v="1546"/>
    <s v="2017_15_LAC@KCY"/>
    <n v="-1"/>
    <n v="1"/>
    <n v="30"/>
    <n v="13"/>
    <x v="5"/>
    <x v="14"/>
    <s v="rs"/>
    <s v="KCY"/>
    <s v="KCY"/>
    <n v="-2"/>
    <x v="0"/>
    <n v="1"/>
    <n v="2"/>
    <m/>
    <m/>
    <s v="LAC"/>
    <n v="0.56000000000000005"/>
    <n v="0"/>
    <s v="LAC"/>
    <n v="0"/>
  </r>
  <r>
    <n v="3134"/>
    <n v="1547"/>
    <s v="2017_15_PHI@NYG"/>
    <n v="8"/>
    <n v="7.5"/>
    <n v="29"/>
    <n v="34"/>
    <x v="5"/>
    <x v="14"/>
    <s v="rs"/>
    <s v="NYG"/>
    <s v="PHI"/>
    <n v="0.5"/>
    <x v="0"/>
    <n v="3"/>
    <n v="5"/>
    <m/>
    <m/>
    <s v="PHI"/>
    <n v="0.53"/>
    <n v="0"/>
    <s v="PHI"/>
    <n v="1"/>
  </r>
  <r>
    <n v="3135"/>
    <n v="1548"/>
    <s v="2017_15_CIN@MIN"/>
    <n v="-10.5"/>
    <n v="-10.5"/>
    <n v="34"/>
    <n v="7"/>
    <x v="5"/>
    <x v="14"/>
    <s v="rs"/>
    <s v="MIN"/>
    <s v="MIN"/>
    <n v="0"/>
    <x v="0"/>
    <n v="-8.5"/>
    <n v="2"/>
    <m/>
    <m/>
    <s v="MIN"/>
    <n v="0.54"/>
    <n v="1"/>
    <s v="MIN"/>
    <n v="1"/>
  </r>
  <r>
    <n v="3136"/>
    <n v="1549"/>
    <s v="2017_15_BAL@CLE"/>
    <n v="7"/>
    <n v="-7"/>
    <n v="10"/>
    <n v="27"/>
    <x v="5"/>
    <x v="14"/>
    <s v="rs"/>
    <s v="BAL"/>
    <s v="BAL"/>
    <n v="14"/>
    <x v="0"/>
    <n v="5.5"/>
    <n v="1.5"/>
    <m/>
    <m/>
    <s v="BAL"/>
    <n v="0.62"/>
    <n v="1"/>
    <s v="BAL"/>
    <n v="1"/>
  </r>
  <r>
    <n v="3137"/>
    <n v="1550"/>
    <s v="2017_15_ARI@WAS"/>
    <n v="-4.5"/>
    <n v="-4.5"/>
    <n v="20"/>
    <n v="15"/>
    <x v="5"/>
    <x v="14"/>
    <s v="rs"/>
    <s v="WAS"/>
    <s v="WAS"/>
    <n v="0"/>
    <x v="0"/>
    <n v="-4"/>
    <n v="0.5"/>
    <m/>
    <m/>
    <s v="ARI"/>
    <n v="0.56000000000000005"/>
    <n v="0"/>
    <s v="ARI"/>
    <n v="0"/>
  </r>
  <r>
    <n v="3138"/>
    <n v="1551"/>
    <s v="2017_15_GBY@CAR"/>
    <n v="-2"/>
    <n v="-3"/>
    <n v="31"/>
    <n v="24"/>
    <x v="5"/>
    <x v="14"/>
    <s v="rs"/>
    <s v="CAR"/>
    <s v="CAR"/>
    <n v="1"/>
    <x v="0"/>
    <n v="-2"/>
    <n v="0"/>
    <m/>
    <m/>
    <s v="CAR"/>
    <n v="0.61"/>
    <n v="1"/>
    <s v="CAR"/>
    <n v="1"/>
  </r>
  <r>
    <n v="3139"/>
    <n v="1552"/>
    <s v="2017_15_NYJ@NOR"/>
    <n v="-15"/>
    <n v="-15.5"/>
    <n v="31"/>
    <n v="19"/>
    <x v="5"/>
    <x v="14"/>
    <s v="rs"/>
    <s v="NYJ"/>
    <s v="NOR"/>
    <n v="0.5"/>
    <x v="0"/>
    <n v="-9.5"/>
    <n v="5.5"/>
    <m/>
    <m/>
    <s v="NOR"/>
    <n v="0.69"/>
    <n v="0"/>
    <s v="NOR"/>
    <n v="1"/>
  </r>
  <r>
    <n v="3140"/>
    <n v="1553"/>
    <s v="2017_15_MIA@BUF"/>
    <n v="-4"/>
    <n v="-3.5"/>
    <n v="24"/>
    <n v="16"/>
    <x v="5"/>
    <x v="14"/>
    <s v="rs"/>
    <s v="BUF"/>
    <s v="BUF"/>
    <n v="-0.5"/>
    <x v="0"/>
    <n v="-5"/>
    <n v="1"/>
    <m/>
    <m/>
    <s v="BUF"/>
    <n v="0.67"/>
    <n v="1"/>
    <s v="BUF"/>
    <n v="1"/>
  </r>
  <r>
    <n v="3141"/>
    <n v="1554"/>
    <s v="2017_15_HOU@JAX"/>
    <n v="-11.5"/>
    <n v="-11"/>
    <n v="45"/>
    <n v="7"/>
    <x v="5"/>
    <x v="14"/>
    <s v="rs"/>
    <s v="JAX"/>
    <s v="JAX"/>
    <n v="-0.5"/>
    <x v="0"/>
    <n v="-11"/>
    <n v="0.5"/>
    <m/>
    <m/>
    <s v="JAX"/>
    <n v="0.56999999999999995"/>
    <n v="1"/>
    <s v="JAX"/>
    <n v="1"/>
  </r>
  <r>
    <n v="3142"/>
    <n v="1555"/>
    <s v="2017_15_LAR@SEA"/>
    <n v="-1"/>
    <n v="-2.5"/>
    <n v="7"/>
    <n v="42"/>
    <x v="5"/>
    <x v="14"/>
    <s v="rs"/>
    <s v="LAR"/>
    <s v="LAR"/>
    <n v="1.5"/>
    <x v="0"/>
    <n v="-3"/>
    <n v="2"/>
    <m/>
    <m/>
    <s v="LAR"/>
    <n v="0.57999999999999996"/>
    <n v="1"/>
    <s v="LAR"/>
    <n v="1"/>
  </r>
  <r>
    <n v="3143"/>
    <n v="1556"/>
    <s v="2017_15_TEN@SFO"/>
    <n v="2"/>
    <n v="-2"/>
    <n v="25"/>
    <n v="23"/>
    <x v="5"/>
    <x v="14"/>
    <s v="rs"/>
    <s v="na"/>
    <s v="SFO"/>
    <n v="4"/>
    <x v="0"/>
    <n v="1"/>
    <n v="1"/>
    <m/>
    <m/>
    <s v="SFO"/>
    <n v="0.66"/>
    <n v="0"/>
    <s v="SFO"/>
    <n v="1"/>
  </r>
  <r>
    <n v="3144"/>
    <n v="1557"/>
    <s v="2017_15_NWE@PIT"/>
    <n v="2.5"/>
    <n v="3"/>
    <n v="24"/>
    <n v="27"/>
    <x v="5"/>
    <x v="14"/>
    <s v="rs"/>
    <s v="na"/>
    <s v="NWE"/>
    <n v="-0.5"/>
    <x v="0"/>
    <n v="3"/>
    <n v="0.5"/>
    <m/>
    <m/>
    <s v="NEW"/>
    <n v="0.59"/>
    <n v="0"/>
    <s v="NEW"/>
    <n v="0"/>
  </r>
  <r>
    <n v="3145"/>
    <n v="1558"/>
    <s v="2017_15_DAL@OAK"/>
    <n v="2.5"/>
    <n v="3"/>
    <n v="17"/>
    <n v="20"/>
    <x v="5"/>
    <x v="14"/>
    <s v="rs"/>
    <s v="na"/>
    <s v="DAL"/>
    <n v="-0.5"/>
    <x v="0"/>
    <n v="3.5"/>
    <n v="1"/>
    <m/>
    <m/>
    <s v="DAL"/>
    <n v="0.64"/>
    <n v="0"/>
    <s v="DAL"/>
    <n v="1"/>
  </r>
  <r>
    <n v="3146"/>
    <n v="1559"/>
    <s v="2017_15_ATL@TBY"/>
    <n v="5"/>
    <n v="6"/>
    <n v="21"/>
    <n v="24"/>
    <x v="5"/>
    <x v="14"/>
    <s v="rs"/>
    <s v="TBY"/>
    <s v="ATL"/>
    <n v="-1"/>
    <x v="0"/>
    <n v="4.5"/>
    <n v="0.5"/>
    <m/>
    <m/>
    <s v="TBY"/>
    <n v="0.55000000000000004"/>
    <n v="1"/>
    <s v="ATL"/>
    <n v="1"/>
  </r>
  <r>
    <n v="3147"/>
    <n v="1560"/>
    <s v="2017_16_IND@BAL"/>
    <n v="-13.5"/>
    <n v="-13.5"/>
    <n v="23"/>
    <n v="16"/>
    <x v="5"/>
    <x v="15"/>
    <s v="rs"/>
    <s v="IND"/>
    <s v="BAL"/>
    <n v="0"/>
    <x v="1"/>
    <n v="-9.5"/>
    <n v="4"/>
    <m/>
    <m/>
    <s v="BAL"/>
    <n v="0.55000000000000004"/>
    <n v="0"/>
    <s v="BAL"/>
    <n v="1"/>
  </r>
  <r>
    <n v="3148"/>
    <n v="1561"/>
    <s v="2017_16_MIN@GBY"/>
    <n v="-9"/>
    <n v="-9"/>
    <n v="0"/>
    <n v="16"/>
    <x v="5"/>
    <x v="15"/>
    <s v="rs"/>
    <s v="MIN"/>
    <s v="MIN"/>
    <n v="0"/>
    <x v="1"/>
    <n v="3"/>
    <n v="12"/>
    <m/>
    <m/>
    <s v="MIN"/>
    <n v="0.57999999999999996"/>
    <n v="1"/>
    <s v="MIN"/>
    <n v="1"/>
  </r>
  <r>
    <n v="3149"/>
    <n v="1562"/>
    <s v="2017_16_LAR@TEN"/>
    <n v="6.5"/>
    <n v="6.5"/>
    <n v="23"/>
    <n v="27"/>
    <x v="5"/>
    <x v="15"/>
    <s v="rs"/>
    <s v="TEN"/>
    <s v="LAR"/>
    <n v="0"/>
    <x v="1"/>
    <n v="5"/>
    <n v="1.5"/>
    <m/>
    <m/>
    <s v="TEN"/>
    <n v="0.59"/>
    <n v="1"/>
    <s v="LAR"/>
    <n v="1"/>
  </r>
  <r>
    <n v="3150"/>
    <n v="1563"/>
    <s v="2017_16_BUF@NWE"/>
    <n v="-12.5"/>
    <n v="-12"/>
    <n v="37"/>
    <n v="16"/>
    <x v="5"/>
    <x v="15"/>
    <s v="rs"/>
    <s v="NWE"/>
    <s v="NWE"/>
    <n v="-0.5"/>
    <x v="1"/>
    <n v="-10"/>
    <n v="2.5"/>
    <m/>
    <m/>
    <s v="NWE"/>
    <n v="0.62"/>
    <n v="1"/>
    <s v="NWE"/>
    <n v="1"/>
  </r>
  <r>
    <n v="3151"/>
    <n v="1564"/>
    <s v="2017_16_CLE@CHI"/>
    <n v="-6.5"/>
    <n v="-6.5"/>
    <n v="20"/>
    <n v="3"/>
    <x v="5"/>
    <x v="15"/>
    <s v="rs"/>
    <s v="CHI"/>
    <s v="CHI"/>
    <n v="0"/>
    <x v="1"/>
    <n v="-7"/>
    <n v="0.5"/>
    <m/>
    <m/>
    <s v="CHI"/>
    <n v="0.53"/>
    <n v="1"/>
    <s v="CHI"/>
    <n v="1"/>
  </r>
  <r>
    <n v="3152"/>
    <n v="1565"/>
    <s v="2017_16_ATL@NOR"/>
    <n v="-5.5"/>
    <n v="-5.5"/>
    <n v="23"/>
    <n v="13"/>
    <x v="5"/>
    <x v="15"/>
    <s v="rs"/>
    <s v="NOR"/>
    <s v="NOR"/>
    <n v="0"/>
    <x v="1"/>
    <n v="-4.5"/>
    <n v="1"/>
    <m/>
    <m/>
    <s v="NOR"/>
    <n v="0.65"/>
    <n v="1"/>
    <s v="NOR"/>
    <n v="1"/>
  </r>
  <r>
    <n v="3153"/>
    <n v="1566"/>
    <s v="2017_16_DET@CIN"/>
    <n v="4"/>
    <n v="4"/>
    <n v="26"/>
    <n v="17"/>
    <x v="5"/>
    <x v="15"/>
    <s v="rs"/>
    <s v="CIN"/>
    <s v="CIN"/>
    <n v="0"/>
    <x v="1"/>
    <n v="7"/>
    <n v="3"/>
    <m/>
    <m/>
    <s v="DET"/>
    <n v="0.61"/>
    <n v="0"/>
    <s v="DET"/>
    <n v="0"/>
  </r>
  <r>
    <n v="3154"/>
    <n v="1567"/>
    <s v="2017_16_TBY@CAR"/>
    <n v="-9.5"/>
    <n v="-10"/>
    <n v="22"/>
    <n v="19"/>
    <x v="5"/>
    <x v="15"/>
    <s v="rs"/>
    <s v="TBY"/>
    <s v="CAR"/>
    <n v="0.5"/>
    <x v="1"/>
    <n v="-9"/>
    <n v="0.5"/>
    <m/>
    <m/>
    <s v="CAR"/>
    <n v="0.66"/>
    <n v="0"/>
    <s v="CAR"/>
    <n v="1"/>
  </r>
  <r>
    <n v="3155"/>
    <n v="1568"/>
    <s v="2017_16_MIA@KCY"/>
    <n v="-10"/>
    <n v="-10.5"/>
    <n v="29"/>
    <n v="13"/>
    <x v="5"/>
    <x v="15"/>
    <s v="rs"/>
    <s v="KCY"/>
    <s v="KCY"/>
    <n v="0.5"/>
    <x v="1"/>
    <n v="-8"/>
    <n v="2"/>
    <m/>
    <m/>
    <s v="MIA"/>
    <n v="0.52"/>
    <n v="0"/>
    <s v="KCY"/>
    <n v="1"/>
  </r>
  <r>
    <n v="3156"/>
    <n v="1569"/>
    <s v="2017_16_DEN@WAS"/>
    <n v="-3.5"/>
    <n v="-3.5"/>
    <n v="27"/>
    <n v="11"/>
    <x v="5"/>
    <x v="15"/>
    <s v="rs"/>
    <s v="WAS"/>
    <s v="WAS"/>
    <n v="0"/>
    <x v="1"/>
    <n v="-5"/>
    <n v="1.5"/>
    <m/>
    <m/>
    <s v="DEN"/>
    <n v="0.53"/>
    <n v="0"/>
    <s v="DEN"/>
    <n v="0"/>
  </r>
  <r>
    <n v="3157"/>
    <n v="1570"/>
    <s v="2017_16_LAC@NYJ"/>
    <n v="7"/>
    <n v="7"/>
    <n v="7"/>
    <n v="14"/>
    <x v="5"/>
    <x v="15"/>
    <s v="rs"/>
    <s v="na"/>
    <s v="LAC"/>
    <n v="0"/>
    <x v="1"/>
    <n v="7"/>
    <n v="0"/>
    <m/>
    <m/>
    <s v="NYJ"/>
    <n v="0.51"/>
    <n v="0"/>
    <s v="LAC"/>
    <n v="1"/>
  </r>
  <r>
    <n v="3158"/>
    <n v="1571"/>
    <s v="2017_16_JAX@SFO"/>
    <n v="5"/>
    <n v="4"/>
    <n v="44"/>
    <n v="33"/>
    <x v="5"/>
    <x v="15"/>
    <s v="rs"/>
    <s v="SFO"/>
    <s v="SFO"/>
    <n v="1"/>
    <x v="1"/>
    <n v="6"/>
    <n v="1"/>
    <m/>
    <m/>
    <s v="SFO"/>
    <n v="0.52"/>
    <n v="1"/>
    <s v="JAX"/>
    <n v="0"/>
  </r>
  <r>
    <n v="3159"/>
    <n v="1572"/>
    <s v="2017_16_SEA@DAL"/>
    <n v="-4.5"/>
    <n v="-5"/>
    <n v="12"/>
    <n v="21"/>
    <x v="5"/>
    <x v="15"/>
    <s v="rs"/>
    <s v="SEA"/>
    <s v="SEA"/>
    <n v="0.5"/>
    <x v="1"/>
    <n v="-3"/>
    <n v="1.5"/>
    <m/>
    <m/>
    <s v="DAL"/>
    <n v="0.56000000000000005"/>
    <n v="0"/>
    <s v="DAL"/>
    <n v="0"/>
  </r>
  <r>
    <n v="3160"/>
    <n v="1573"/>
    <s v="2017_16_NYG@ARI"/>
    <n v="-4.5"/>
    <n v="-3.5"/>
    <n v="23"/>
    <n v="0"/>
    <x v="5"/>
    <x v="15"/>
    <s v="rs"/>
    <s v="ARI"/>
    <s v="ARI"/>
    <n v="-1"/>
    <x v="1"/>
    <n v="-4.5"/>
    <n v="0"/>
    <m/>
    <m/>
    <s v="NYG"/>
    <n v="0.51"/>
    <n v="0"/>
    <s v="NYG"/>
    <n v="0"/>
  </r>
  <r>
    <n v="3161"/>
    <n v="1574"/>
    <s v="2017_16_PIT@HOU"/>
    <n v="10"/>
    <n v="9.5"/>
    <n v="6"/>
    <n v="34"/>
    <x v="5"/>
    <x v="15"/>
    <s v="rs"/>
    <s v="PIT"/>
    <s v="PIT"/>
    <n v="0.5"/>
    <x v="1"/>
    <n v="8"/>
    <n v="2"/>
    <m/>
    <m/>
    <s v="HOU"/>
    <n v="0.55000000000000004"/>
    <n v="0"/>
    <s v="PIT"/>
    <n v="1"/>
  </r>
  <r>
    <n v="3162"/>
    <n v="1575"/>
    <s v="2017_16_OAK@PHI"/>
    <n v="-9"/>
    <n v="-9"/>
    <n v="19"/>
    <n v="10"/>
    <x v="5"/>
    <x v="15"/>
    <s v="rs"/>
    <s v="na"/>
    <s v="PHI"/>
    <n v="0"/>
    <x v="1"/>
    <n v="-7.5"/>
    <n v="1.5"/>
    <m/>
    <m/>
    <s v="PHI"/>
    <n v="0.6"/>
    <n v="0"/>
    <s v="PHI"/>
    <n v="1"/>
  </r>
  <r>
    <n v="3163"/>
    <n v="1560"/>
    <s v="2017_16_IND@BAL"/>
    <n v="-13.5"/>
    <n v="-13.5"/>
    <n v="23"/>
    <n v="16"/>
    <x v="5"/>
    <x v="15"/>
    <s v="rs"/>
    <s v="IND"/>
    <s v="BAL"/>
    <n v="0"/>
    <x v="0"/>
    <n v="-8"/>
    <n v="5.5"/>
    <m/>
    <m/>
    <s v="IND"/>
    <n v="0.52"/>
    <n v="1"/>
    <s v="BAL"/>
    <n v="1"/>
  </r>
  <r>
    <n v="3164"/>
    <n v="1561"/>
    <s v="2017_16_MIN@GBY"/>
    <n v="-9"/>
    <n v="-9"/>
    <n v="0"/>
    <n v="16"/>
    <x v="5"/>
    <x v="15"/>
    <s v="rs"/>
    <s v="MIN"/>
    <s v="MIN"/>
    <n v="0"/>
    <x v="0"/>
    <n v="-3"/>
    <n v="6"/>
    <m/>
    <m/>
    <s v="MIN"/>
    <n v="0.55000000000000004"/>
    <n v="1"/>
    <s v="MIN"/>
    <n v="1"/>
  </r>
  <r>
    <n v="3165"/>
    <n v="1562"/>
    <s v="2017_16_LAR@TEN"/>
    <n v="6.5"/>
    <n v="6.5"/>
    <n v="23"/>
    <n v="27"/>
    <x v="5"/>
    <x v="15"/>
    <s v="rs"/>
    <s v="TEN"/>
    <s v="LAR"/>
    <n v="0"/>
    <x v="0"/>
    <n v="6"/>
    <n v="0.5"/>
    <m/>
    <m/>
    <s v="LAR"/>
    <n v="0.66"/>
    <n v="0"/>
    <s v="LAR"/>
    <n v="1"/>
  </r>
  <r>
    <n v="3166"/>
    <n v="1563"/>
    <s v="2017_16_BUF@NWE"/>
    <n v="-12.5"/>
    <n v="-12"/>
    <n v="37"/>
    <n v="16"/>
    <x v="5"/>
    <x v="15"/>
    <s v="rs"/>
    <s v="NWE"/>
    <s v="NWE"/>
    <n v="-0.5"/>
    <x v="0"/>
    <n v="-12"/>
    <n v="0.5"/>
    <m/>
    <m/>
    <s v="NWE"/>
    <n v="0.6"/>
    <n v="1"/>
    <s v="NWE"/>
    <n v="1"/>
  </r>
  <r>
    <n v="3167"/>
    <n v="1564"/>
    <s v="2017_16_CLE@CHI"/>
    <n v="-6.5"/>
    <n v="-6.5"/>
    <n v="20"/>
    <n v="3"/>
    <x v="5"/>
    <x v="15"/>
    <s v="rs"/>
    <s v="CHI"/>
    <s v="CHI"/>
    <n v="0"/>
    <x v="0"/>
    <n v="-5"/>
    <n v="1.5"/>
    <m/>
    <m/>
    <s v="CLE"/>
    <n v="0.56000000000000005"/>
    <n v="0"/>
    <s v="CLE"/>
    <n v="0"/>
  </r>
  <r>
    <n v="3168"/>
    <n v="1565"/>
    <s v="2017_16_ATL@NOR"/>
    <n v="-5.5"/>
    <n v="-5.5"/>
    <n v="23"/>
    <n v="13"/>
    <x v="5"/>
    <x v="15"/>
    <s v="rs"/>
    <s v="NOR"/>
    <s v="NOR"/>
    <n v="0"/>
    <x v="0"/>
    <n v="-4.5"/>
    <n v="1"/>
    <m/>
    <m/>
    <s v="ATL"/>
    <n v="0.56999999999999995"/>
    <n v="0"/>
    <s v="NOR"/>
    <n v="1"/>
  </r>
  <r>
    <n v="3169"/>
    <n v="1566"/>
    <s v="2017_16_DET@CIN"/>
    <n v="4"/>
    <n v="4"/>
    <n v="26"/>
    <n v="17"/>
    <x v="5"/>
    <x v="15"/>
    <s v="rs"/>
    <s v="CIN"/>
    <s v="CIN"/>
    <n v="0"/>
    <x v="0"/>
    <n v="3.5"/>
    <n v="0.5"/>
    <m/>
    <m/>
    <s v="CIN"/>
    <n v="0.53"/>
    <n v="1"/>
    <s v="CIN"/>
    <n v="1"/>
  </r>
  <r>
    <n v="3170"/>
    <n v="1567"/>
    <s v="2017_16_TBY@CAR"/>
    <n v="-9.5"/>
    <n v="-10"/>
    <n v="22"/>
    <n v="19"/>
    <x v="5"/>
    <x v="15"/>
    <s v="rs"/>
    <s v="TBY"/>
    <s v="CAR"/>
    <n v="0.5"/>
    <x v="0"/>
    <n v="-7.5"/>
    <n v="2"/>
    <m/>
    <m/>
    <s v="CAR"/>
    <n v="0.62"/>
    <n v="0"/>
    <s v="CAR"/>
    <n v="1"/>
  </r>
  <r>
    <n v="3171"/>
    <n v="1568"/>
    <s v="2017_16_MIA@KCY"/>
    <n v="-10"/>
    <n v="-10.5"/>
    <n v="29"/>
    <n v="13"/>
    <x v="5"/>
    <x v="15"/>
    <s v="rs"/>
    <s v="KCY"/>
    <s v="KCY"/>
    <n v="0.5"/>
    <x v="0"/>
    <n v="-7.5"/>
    <n v="2.5"/>
    <m/>
    <m/>
    <s v="KCY"/>
    <n v="0.61"/>
    <n v="1"/>
    <s v="KCY"/>
    <n v="1"/>
  </r>
  <r>
    <n v="3172"/>
    <n v="1569"/>
    <s v="2017_16_DEN@WAS"/>
    <n v="-3.5"/>
    <n v="-3.5"/>
    <n v="27"/>
    <n v="11"/>
    <x v="5"/>
    <x v="15"/>
    <s v="rs"/>
    <s v="WAS"/>
    <s v="WAS"/>
    <n v="0"/>
    <x v="0"/>
    <n v="-4"/>
    <n v="0.5"/>
    <m/>
    <m/>
    <s v="DEN"/>
    <n v="0.59"/>
    <n v="0"/>
    <s v="DEN"/>
    <n v="0"/>
  </r>
  <r>
    <n v="3173"/>
    <n v="1570"/>
    <s v="2017_16_LAC@NYJ"/>
    <n v="7"/>
    <n v="7"/>
    <n v="7"/>
    <n v="14"/>
    <x v="5"/>
    <x v="15"/>
    <s v="rs"/>
    <s v="na"/>
    <s v="LAC"/>
    <n v="0"/>
    <x v="0"/>
    <n v="5.5"/>
    <n v="1.5"/>
    <m/>
    <m/>
    <s v="LAC"/>
    <n v="0.51"/>
    <n v="0"/>
    <s v="LAC"/>
    <n v="1"/>
  </r>
  <r>
    <n v="3174"/>
    <n v="1571"/>
    <s v="2017_16_JAX@SFO"/>
    <n v="5"/>
    <n v="4"/>
    <n v="44"/>
    <n v="33"/>
    <x v="5"/>
    <x v="15"/>
    <s v="rs"/>
    <s v="SFO"/>
    <s v="SFO"/>
    <n v="1"/>
    <x v="0"/>
    <n v="3"/>
    <n v="2"/>
    <m/>
    <m/>
    <s v="SFO"/>
    <n v="0.54"/>
    <n v="1"/>
    <s v="SFO"/>
    <n v="1"/>
  </r>
  <r>
    <n v="3175"/>
    <n v="1572"/>
    <s v="2017_16_SEA@DAL"/>
    <n v="-4.5"/>
    <n v="-5"/>
    <n v="12"/>
    <n v="21"/>
    <x v="5"/>
    <x v="15"/>
    <s v="rs"/>
    <s v="SEA"/>
    <s v="SEA"/>
    <n v="0.5"/>
    <x v="0"/>
    <n v="-3.5"/>
    <n v="1"/>
    <m/>
    <m/>
    <s v="DAL"/>
    <n v="0.64"/>
    <n v="0"/>
    <s v="DAL"/>
    <n v="0"/>
  </r>
  <r>
    <n v="3176"/>
    <n v="1573"/>
    <s v="2017_16_NYG@ARI"/>
    <n v="-4.5"/>
    <n v="-3.5"/>
    <n v="23"/>
    <n v="0"/>
    <x v="5"/>
    <x v="15"/>
    <s v="rs"/>
    <s v="ARI"/>
    <s v="ARI"/>
    <n v="-1"/>
    <x v="0"/>
    <n v="-3"/>
    <n v="1.5"/>
    <m/>
    <m/>
    <s v="ARI"/>
    <n v="0.55000000000000004"/>
    <n v="1"/>
    <s v="ARI"/>
    <n v="1"/>
  </r>
  <r>
    <n v="3177"/>
    <n v="1574"/>
    <s v="2017_16_PIT@HOU"/>
    <n v="10"/>
    <n v="9.5"/>
    <n v="6"/>
    <n v="34"/>
    <x v="5"/>
    <x v="15"/>
    <s v="rs"/>
    <s v="PIT"/>
    <s v="PIT"/>
    <n v="0.5"/>
    <x v="0"/>
    <n v="9"/>
    <n v="1"/>
    <m/>
    <m/>
    <s v="HOU"/>
    <n v="0.56999999999999995"/>
    <n v="0"/>
    <s v="PIT"/>
    <n v="1"/>
  </r>
  <r>
    <n v="3178"/>
    <n v="1575"/>
    <s v="2017_16_OAK@PHI"/>
    <n v="-9"/>
    <n v="-9"/>
    <n v="19"/>
    <n v="10"/>
    <x v="5"/>
    <x v="15"/>
    <s v="rs"/>
    <s v="na"/>
    <s v="PHI"/>
    <n v="0"/>
    <x v="0"/>
    <n v="-7"/>
    <n v="2"/>
    <m/>
    <m/>
    <s v="PHI"/>
    <n v="0.56999999999999995"/>
    <n v="0"/>
    <s v="PHI"/>
    <n v="1"/>
  </r>
  <r>
    <n v="3179"/>
    <n v="1576"/>
    <s v="2017_17_GBY@DET"/>
    <n v="-7"/>
    <n v="-7"/>
    <n v="35"/>
    <n v="11"/>
    <x v="5"/>
    <x v="16"/>
    <s v="rs"/>
    <s v="DET"/>
    <s v="DET"/>
    <n v="0"/>
    <x v="1"/>
    <n v="-6"/>
    <n v="1"/>
    <m/>
    <m/>
    <s v="DET"/>
    <n v="0.59"/>
    <n v="1"/>
    <s v="DET"/>
    <n v="1"/>
  </r>
  <r>
    <n v="3180"/>
    <n v="1577"/>
    <s v="2017_17_CHI@MIN"/>
    <n v="-12"/>
    <n v="-12.5"/>
    <n v="23"/>
    <n v="10"/>
    <x v="5"/>
    <x v="16"/>
    <s v="rs"/>
    <s v="MIN"/>
    <s v="MIN"/>
    <n v="0.5"/>
    <x v="1"/>
    <n v="-11"/>
    <n v="1"/>
    <m/>
    <m/>
    <s v="CHI"/>
    <n v="0.51"/>
    <n v="0"/>
    <s v="MIN"/>
    <n v="1"/>
  </r>
  <r>
    <n v="3181"/>
    <n v="1578"/>
    <s v="2017_17_HOU@IND"/>
    <n v="-3.5"/>
    <n v="-5.5"/>
    <n v="22"/>
    <n v="13"/>
    <x v="5"/>
    <x v="16"/>
    <s v="rs"/>
    <s v="IND"/>
    <s v="IND"/>
    <n v="2"/>
    <x v="1"/>
    <n v="-3"/>
    <n v="0.5"/>
    <m/>
    <m/>
    <s v="IND"/>
    <n v="0.56000000000000005"/>
    <n v="1"/>
    <s v="IND"/>
    <n v="1"/>
  </r>
  <r>
    <n v="3182"/>
    <n v="1579"/>
    <s v="2017_17_CLE@PIT"/>
    <n v="-11"/>
    <n v="-6"/>
    <n v="28"/>
    <n v="24"/>
    <x v="5"/>
    <x v="16"/>
    <s v="rs"/>
    <s v="CLE"/>
    <s v="PIT"/>
    <n v="-5"/>
    <x v="1"/>
    <n v="-13.5"/>
    <n v="2.5"/>
    <m/>
    <m/>
    <s v="CLE"/>
    <n v="0.61"/>
    <n v="1"/>
    <s v="CLE"/>
    <n v="0"/>
  </r>
  <r>
    <n v="3183"/>
    <n v="1580"/>
    <s v="2017_17_NYJ@NWE"/>
    <n v="-15.5"/>
    <n v="-15.5"/>
    <n v="26"/>
    <n v="6"/>
    <x v="5"/>
    <x v="16"/>
    <s v="rs"/>
    <s v="NWE"/>
    <s v="NWE"/>
    <n v="0"/>
    <x v="1"/>
    <n v="-16.5"/>
    <n v="1"/>
    <m/>
    <m/>
    <s v="NWE"/>
    <n v="0.55000000000000004"/>
    <n v="1"/>
    <s v="NWE"/>
    <n v="1"/>
  </r>
  <r>
    <n v="3184"/>
    <n v="1581"/>
    <s v="2017_17_WAS@NYG"/>
    <n v="3"/>
    <n v="4"/>
    <n v="18"/>
    <n v="10"/>
    <x v="5"/>
    <x v="16"/>
    <s v="rs"/>
    <s v="NYG"/>
    <s v="NYG"/>
    <n v="-1"/>
    <x v="1"/>
    <n v="1"/>
    <n v="2"/>
    <m/>
    <m/>
    <s v="WAS"/>
    <n v="0.54"/>
    <n v="0"/>
    <s v="WAS"/>
    <n v="0"/>
  </r>
  <r>
    <n v="3185"/>
    <n v="1582"/>
    <s v="2017_17_DAL@PHI"/>
    <n v="2.5"/>
    <n v="3.5"/>
    <n v="0"/>
    <n v="6"/>
    <x v="5"/>
    <x v="16"/>
    <s v="rs"/>
    <s v="DAL"/>
    <s v="DAL"/>
    <n v="-1"/>
    <x v="1"/>
    <n v="-6"/>
    <n v="8.5"/>
    <m/>
    <m/>
    <s v="DAL"/>
    <n v="0.56999999999999995"/>
    <n v="1"/>
    <s v="DAL"/>
    <n v="1"/>
  </r>
  <r>
    <n v="3186"/>
    <n v="1583"/>
    <s v="2017_17_JAX@TEN"/>
    <n v="-3.5"/>
    <n v="-2"/>
    <n v="15"/>
    <n v="10"/>
    <x v="5"/>
    <x v="16"/>
    <s v="rs"/>
    <s v="TEN"/>
    <s v="TEN"/>
    <n v="-1.5"/>
    <x v="1"/>
    <n v="3"/>
    <n v="6.5"/>
    <m/>
    <m/>
    <s v="TEN"/>
    <n v="0.52"/>
    <n v="1"/>
    <s v="TEN"/>
    <n v="1"/>
  </r>
  <r>
    <n v="3187"/>
    <n v="1584"/>
    <s v="2017_17_BUF@MIA"/>
    <n v="3"/>
    <n v="2.5"/>
    <n v="16"/>
    <n v="22"/>
    <x v="5"/>
    <x v="16"/>
    <s v="rs"/>
    <s v="BUF"/>
    <s v="BUF"/>
    <n v="0.5"/>
    <x v="1"/>
    <n v="-3"/>
    <n v="6"/>
    <m/>
    <m/>
    <s v="BUF"/>
    <n v="0.55000000000000004"/>
    <n v="1"/>
    <s v="BUF"/>
    <n v="1"/>
  </r>
  <r>
    <n v="3188"/>
    <n v="1585"/>
    <s v="2017_17_CIN@BAL"/>
    <n v="-9.5"/>
    <n v="-9"/>
    <n v="27"/>
    <n v="31"/>
    <x v="5"/>
    <x v="16"/>
    <s v="rs"/>
    <s v="CIN"/>
    <s v="CIN"/>
    <n v="-0.5"/>
    <x v="1"/>
    <n v="-7"/>
    <n v="2.5"/>
    <m/>
    <m/>
    <s v="CIN"/>
    <n v="0.53"/>
    <n v="1"/>
    <s v="CIN"/>
    <n v="1"/>
  </r>
  <r>
    <n v="3189"/>
    <n v="1586"/>
    <s v="2017_17_OAK@LAC"/>
    <n v="-8"/>
    <n v="-7"/>
    <n v="30"/>
    <n v="10"/>
    <x v="5"/>
    <x v="16"/>
    <s v="rs"/>
    <s v="LAC"/>
    <s v="LAC"/>
    <n v="-1"/>
    <x v="1"/>
    <n v="-7.5"/>
    <n v="0.5"/>
    <m/>
    <m/>
    <s v="LAC"/>
    <n v="0.6"/>
    <n v="1"/>
    <s v="LAC"/>
    <n v="1"/>
  </r>
  <r>
    <n v="3190"/>
    <n v="1587"/>
    <s v="2017_17_ARI@SEA"/>
    <n v="-9"/>
    <n v="-8.5"/>
    <n v="24"/>
    <n v="26"/>
    <x v="5"/>
    <x v="16"/>
    <s v="rs"/>
    <s v="ARI"/>
    <s v="ARI"/>
    <n v="-0.5"/>
    <x v="1"/>
    <n v="-14"/>
    <n v="5"/>
    <m/>
    <m/>
    <s v="SEA"/>
    <n v="0.56000000000000005"/>
    <n v="0"/>
    <s v="SEA"/>
    <n v="0"/>
  </r>
  <r>
    <n v="3191"/>
    <n v="1588"/>
    <s v="2017_17_SFO@LAR"/>
    <n v="1"/>
    <n v="5.5"/>
    <n v="13"/>
    <n v="34"/>
    <x v="5"/>
    <x v="16"/>
    <s v="rs"/>
    <s v="SFO"/>
    <s v="SFO"/>
    <n v="-4.5"/>
    <x v="1"/>
    <n v="-6"/>
    <n v="7"/>
    <m/>
    <m/>
    <s v="SFO"/>
    <n v="0.57999999999999996"/>
    <n v="1"/>
    <s v="SFO"/>
    <n v="1"/>
  </r>
  <r>
    <n v="3192"/>
    <n v="1589"/>
    <s v="2017_17_CAR@ATL"/>
    <n v="-4"/>
    <n v="-4"/>
    <n v="22"/>
    <n v="10"/>
    <x v="5"/>
    <x v="16"/>
    <s v="rs"/>
    <s v="ATL"/>
    <s v="ATL"/>
    <n v="0"/>
    <x v="1"/>
    <n v="-1"/>
    <n v="3"/>
    <m/>
    <m/>
    <s v="ATL"/>
    <n v="0.52"/>
    <n v="1"/>
    <s v="ATL"/>
    <n v="1"/>
  </r>
  <r>
    <n v="3193"/>
    <n v="1590"/>
    <s v="2017_17_KCY@DEN"/>
    <n v="-3.5"/>
    <n v="-3"/>
    <n v="24"/>
    <n v="27"/>
    <x v="5"/>
    <x v="16"/>
    <s v="rs"/>
    <s v="KCY"/>
    <s v="KCY"/>
    <n v="-0.5"/>
    <x v="1"/>
    <n v="7"/>
    <n v="10.5"/>
    <m/>
    <m/>
    <s v="DEN"/>
    <n v="0.51"/>
    <n v="0"/>
    <s v="DEN"/>
    <n v="0"/>
  </r>
  <r>
    <n v="3194"/>
    <n v="1591"/>
    <s v="2017_17_NOR@TBY"/>
    <n v="7"/>
    <n v="6"/>
    <n v="31"/>
    <n v="24"/>
    <x v="5"/>
    <x v="16"/>
    <s v="rs"/>
    <s v="TBY"/>
    <s v="TBY"/>
    <n v="1"/>
    <x v="1"/>
    <n v="7.5"/>
    <n v="0.5"/>
    <m/>
    <m/>
    <s v="NOR"/>
    <n v="0.62"/>
    <n v="0"/>
    <s v="NOR"/>
    <n v="0"/>
  </r>
  <r>
    <n v="3195"/>
    <n v="1576"/>
    <s v="2017_17_GBY@DET"/>
    <n v="-7"/>
    <n v="-7"/>
    <n v="35"/>
    <n v="11"/>
    <x v="5"/>
    <x v="16"/>
    <s v="rs"/>
    <s v="DET"/>
    <s v="DET"/>
    <n v="0"/>
    <x v="0"/>
    <n v="-6"/>
    <n v="1"/>
    <m/>
    <m/>
    <s v="DET"/>
    <n v="0.6"/>
    <n v="1"/>
    <s v="DET"/>
    <n v="1"/>
  </r>
  <r>
    <n v="3196"/>
    <n v="1577"/>
    <s v="2017_17_CHI@MIN"/>
    <n v="-12"/>
    <n v="-12.5"/>
    <n v="23"/>
    <n v="10"/>
    <x v="5"/>
    <x v="16"/>
    <s v="rs"/>
    <s v="MIN"/>
    <s v="MIN"/>
    <n v="0.5"/>
    <x v="0"/>
    <n v="-9"/>
    <n v="3"/>
    <m/>
    <m/>
    <s v="MIN"/>
    <n v="0.65"/>
    <n v="1"/>
    <s v="MIN"/>
    <n v="1"/>
  </r>
  <r>
    <n v="3197"/>
    <n v="1578"/>
    <s v="2017_17_HOU@IND"/>
    <n v="-3.5"/>
    <n v="-5.5"/>
    <n v="22"/>
    <n v="13"/>
    <x v="5"/>
    <x v="16"/>
    <s v="rs"/>
    <s v="IND"/>
    <s v="IND"/>
    <n v="2"/>
    <x v="0"/>
    <n v="-3"/>
    <n v="0.5"/>
    <m/>
    <m/>
    <s v="IND"/>
    <n v="0.56999999999999995"/>
    <n v="1"/>
    <s v="IND"/>
    <n v="1"/>
  </r>
  <r>
    <n v="3198"/>
    <n v="1579"/>
    <s v="2017_17_CLE@PIT"/>
    <n v="-11"/>
    <n v="-6"/>
    <n v="28"/>
    <n v="24"/>
    <x v="5"/>
    <x v="16"/>
    <s v="rs"/>
    <s v="CLE"/>
    <s v="PIT"/>
    <n v="-5"/>
    <x v="0"/>
    <n v="-13.5"/>
    <n v="2.5"/>
    <m/>
    <m/>
    <s v="CLE"/>
    <n v="0.62"/>
    <n v="1"/>
    <s v="PIT"/>
    <n v="1"/>
  </r>
  <r>
    <n v="3199"/>
    <n v="1580"/>
    <s v="2017_17_NYJ@NWE"/>
    <n v="-15.5"/>
    <n v="-15.5"/>
    <n v="26"/>
    <n v="6"/>
    <x v="5"/>
    <x v="16"/>
    <s v="rs"/>
    <s v="NWE"/>
    <s v="NWE"/>
    <n v="0"/>
    <x v="0"/>
    <n v="-13"/>
    <n v="2.5"/>
    <m/>
    <m/>
    <s v="NYJ"/>
    <n v="0.53"/>
    <n v="0"/>
    <s v="NWE"/>
    <n v="1"/>
  </r>
  <r>
    <n v="3200"/>
    <n v="1581"/>
    <s v="2017_17_WAS@NYG"/>
    <n v="3"/>
    <n v="4"/>
    <n v="18"/>
    <n v="10"/>
    <x v="5"/>
    <x v="16"/>
    <s v="rs"/>
    <s v="NYG"/>
    <s v="NYG"/>
    <n v="-1"/>
    <x v="0"/>
    <n v="2.5"/>
    <n v="0.5"/>
    <m/>
    <m/>
    <s v="WAS"/>
    <n v="0.51"/>
    <n v="0"/>
    <s v="WAS"/>
    <n v="0"/>
  </r>
  <r>
    <n v="3201"/>
    <n v="1582"/>
    <s v="2017_17_DAL@PHI"/>
    <n v="2.5"/>
    <n v="3.5"/>
    <n v="0"/>
    <n v="6"/>
    <x v="5"/>
    <x v="16"/>
    <s v="rs"/>
    <s v="DAL"/>
    <s v="DAL"/>
    <n v="-1"/>
    <x v="0"/>
    <n v="-4"/>
    <n v="6.5"/>
    <m/>
    <m/>
    <s v="DAL"/>
    <n v="0.59"/>
    <n v="1"/>
    <s v="DAL"/>
    <n v="1"/>
  </r>
  <r>
    <n v="3202"/>
    <n v="1583"/>
    <s v="2017_17_JAX@TEN"/>
    <n v="-3.5"/>
    <n v="-2"/>
    <n v="15"/>
    <n v="10"/>
    <x v="5"/>
    <x v="16"/>
    <s v="rs"/>
    <s v="TEN"/>
    <s v="TEN"/>
    <n v="-1.5"/>
    <x v="0"/>
    <n v="2.5"/>
    <n v="6"/>
    <m/>
    <m/>
    <s v="JAX"/>
    <n v="0.61"/>
    <n v="0"/>
    <s v="JAX"/>
    <n v="0"/>
  </r>
  <r>
    <n v="3203"/>
    <n v="1584"/>
    <s v="2017_17_BUF@MIA"/>
    <n v="3"/>
    <n v="2.5"/>
    <n v="16"/>
    <n v="22"/>
    <x v="5"/>
    <x v="16"/>
    <s v="rs"/>
    <s v="BUF"/>
    <s v="BUF"/>
    <n v="0.5"/>
    <x v="0"/>
    <n v="3"/>
    <n v="0"/>
    <m/>
    <m/>
    <s v="BUF"/>
    <n v="0.54"/>
    <n v="1"/>
    <s v="BUF"/>
    <n v="1"/>
  </r>
  <r>
    <n v="3204"/>
    <n v="1585"/>
    <s v="2017_17_CIN@BAL"/>
    <n v="-9.5"/>
    <n v="-9"/>
    <n v="27"/>
    <n v="31"/>
    <x v="5"/>
    <x v="16"/>
    <s v="rs"/>
    <s v="CIN"/>
    <s v="CIN"/>
    <n v="-0.5"/>
    <x v="0"/>
    <n v="-7"/>
    <n v="2.5"/>
    <m/>
    <m/>
    <s v="CIN"/>
    <n v="0.55000000000000004"/>
    <n v="1"/>
    <s v="BAL"/>
    <n v="0"/>
  </r>
  <r>
    <n v="3205"/>
    <n v="1586"/>
    <s v="2017_17_OAK@LAC"/>
    <n v="-8"/>
    <n v="-7"/>
    <n v="30"/>
    <n v="10"/>
    <x v="5"/>
    <x v="16"/>
    <s v="rs"/>
    <s v="LAC"/>
    <s v="LAC"/>
    <n v="-1"/>
    <x v="0"/>
    <n v="-6.5"/>
    <n v="1.5"/>
    <m/>
    <m/>
    <s v="LAC"/>
    <n v="0.56000000000000005"/>
    <n v="1"/>
    <s v="LAC"/>
    <n v="1"/>
  </r>
  <r>
    <n v="3206"/>
    <n v="1587"/>
    <s v="2017_17_ARI@SEA"/>
    <n v="-9"/>
    <n v="-8.5"/>
    <n v="24"/>
    <n v="26"/>
    <x v="5"/>
    <x v="16"/>
    <s v="rs"/>
    <s v="ARI"/>
    <s v="ARI"/>
    <n v="-0.5"/>
    <x v="0"/>
    <n v="-8"/>
    <n v="1"/>
    <m/>
    <m/>
    <s v="ARI"/>
    <n v="0.52"/>
    <n v="1"/>
    <s v="SEA"/>
    <n v="0"/>
  </r>
  <r>
    <n v="3207"/>
    <n v="1588"/>
    <s v="2017_17_SFO@LAR"/>
    <n v="1"/>
    <n v="5.5"/>
    <n v="13"/>
    <n v="34"/>
    <x v="5"/>
    <x v="16"/>
    <s v="rs"/>
    <s v="SFO"/>
    <s v="SFO"/>
    <n v="-4.5"/>
    <x v="0"/>
    <n v="-7"/>
    <n v="8"/>
    <m/>
    <m/>
    <s v="SFO"/>
    <n v="0.57999999999999996"/>
    <n v="1"/>
    <s v="SFO"/>
    <n v="1"/>
  </r>
  <r>
    <n v="3208"/>
    <n v="1589"/>
    <s v="2017_17_CAR@ATL"/>
    <n v="-4"/>
    <n v="-4"/>
    <n v="22"/>
    <n v="10"/>
    <x v="5"/>
    <x v="16"/>
    <s v="rs"/>
    <s v="ATL"/>
    <s v="ATL"/>
    <n v="0"/>
    <x v="0"/>
    <n v="1"/>
    <n v="5"/>
    <m/>
    <m/>
    <s v="CAR"/>
    <n v="0.57999999999999996"/>
    <n v="0"/>
    <s v="CAR"/>
    <n v="0"/>
  </r>
  <r>
    <n v="3209"/>
    <n v="1590"/>
    <s v="2017_17_KCY@DEN"/>
    <n v="-3.5"/>
    <n v="-3"/>
    <n v="24"/>
    <n v="27"/>
    <x v="5"/>
    <x v="16"/>
    <s v="rs"/>
    <s v="KCY"/>
    <s v="KCY"/>
    <n v="-0.5"/>
    <x v="0"/>
    <n v="4.5"/>
    <n v="8"/>
    <m/>
    <m/>
    <s v="DEN"/>
    <n v="0.51"/>
    <n v="0"/>
    <s v="DEN"/>
    <n v="0"/>
  </r>
  <r>
    <n v="3210"/>
    <n v="1591"/>
    <s v="2017_17_NOR@TBY"/>
    <n v="7"/>
    <n v="6"/>
    <n v="31"/>
    <n v="24"/>
    <x v="5"/>
    <x v="16"/>
    <s v="rs"/>
    <s v="TBY"/>
    <s v="TBY"/>
    <n v="1"/>
    <x v="0"/>
    <n v="5.5"/>
    <n v="1.5"/>
    <m/>
    <m/>
    <s v="NOR"/>
    <n v="0.63"/>
    <n v="0"/>
    <s v="NOR"/>
    <n v="0"/>
  </r>
  <r>
    <n v="3211"/>
    <n v="1592"/>
    <s v="2017_18_TEN@KCY"/>
    <s v=""/>
    <s v=""/>
    <s v=""/>
    <s v=""/>
    <x v="5"/>
    <x v="17"/>
    <s v="plyff"/>
    <s v=""/>
    <s v=""/>
    <s v=""/>
    <x v="1"/>
    <n v="-7"/>
    <s v=""/>
    <m/>
    <m/>
    <m/>
    <m/>
    <m/>
    <m/>
    <m/>
  </r>
  <r>
    <n v="3212"/>
    <n v="1593"/>
    <s v="2017_18_ATL@LAR"/>
    <s v=""/>
    <s v=""/>
    <s v=""/>
    <s v=""/>
    <x v="5"/>
    <x v="17"/>
    <s v="plyff"/>
    <s v=""/>
    <s v=""/>
    <s v=""/>
    <x v="1"/>
    <n v="-5.5"/>
    <s v=""/>
    <m/>
    <m/>
    <m/>
    <m/>
    <m/>
    <m/>
    <m/>
  </r>
  <r>
    <n v="3213"/>
    <n v="1594"/>
    <s v="2017_18_BUF@JAX"/>
    <s v=""/>
    <s v=""/>
    <s v=""/>
    <s v=""/>
    <x v="5"/>
    <x v="17"/>
    <s v="plyff"/>
    <s v=""/>
    <s v=""/>
    <s v=""/>
    <x v="1"/>
    <n v="-6"/>
    <s v=""/>
    <m/>
    <m/>
    <m/>
    <m/>
    <m/>
    <m/>
    <m/>
  </r>
  <r>
    <n v="3214"/>
    <n v="1595"/>
    <s v="2017_18_CAR@NOR"/>
    <s v=""/>
    <s v=""/>
    <s v=""/>
    <s v=""/>
    <x v="5"/>
    <x v="17"/>
    <s v="plyff"/>
    <s v=""/>
    <s v=""/>
    <s v=""/>
    <x v="1"/>
    <n v="-4"/>
    <s v=""/>
    <m/>
    <m/>
    <m/>
    <m/>
    <m/>
    <m/>
    <m/>
  </r>
  <r>
    <n v="3215"/>
    <n v="1592"/>
    <s v="2017_18_TEN@KCY"/>
    <s v=""/>
    <s v=""/>
    <s v=""/>
    <s v=""/>
    <x v="5"/>
    <x v="17"/>
    <s v="plyff"/>
    <s v=""/>
    <s v=""/>
    <s v=""/>
    <x v="0"/>
    <m/>
    <s v=""/>
    <m/>
    <m/>
    <m/>
    <m/>
    <m/>
    <m/>
    <m/>
  </r>
  <r>
    <n v="3216"/>
    <n v="1593"/>
    <s v="2017_18_ATL@LAR"/>
    <s v=""/>
    <s v=""/>
    <s v=""/>
    <s v=""/>
    <x v="5"/>
    <x v="17"/>
    <s v="plyff"/>
    <s v=""/>
    <s v=""/>
    <s v=""/>
    <x v="0"/>
    <m/>
    <s v=""/>
    <m/>
    <m/>
    <m/>
    <m/>
    <m/>
    <m/>
    <m/>
  </r>
  <r>
    <n v="3217"/>
    <n v="1594"/>
    <s v="2017_18_BUF@JAX"/>
    <s v=""/>
    <s v=""/>
    <s v=""/>
    <s v=""/>
    <x v="5"/>
    <x v="17"/>
    <s v="plyff"/>
    <s v=""/>
    <s v=""/>
    <s v=""/>
    <x v="0"/>
    <m/>
    <s v=""/>
    <m/>
    <m/>
    <m/>
    <m/>
    <m/>
    <m/>
    <m/>
  </r>
  <r>
    <n v="3218"/>
    <n v="1595"/>
    <s v="2017_18_CAR@NOR"/>
    <s v=""/>
    <s v=""/>
    <s v=""/>
    <s v=""/>
    <x v="5"/>
    <x v="17"/>
    <s v="plyff"/>
    <s v=""/>
    <s v=""/>
    <s v=""/>
    <x v="0"/>
    <m/>
    <s v="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0">
  <r>
    <n v="1"/>
    <n v="1"/>
    <x v="0"/>
    <x v="0"/>
    <x v="0"/>
    <n v="7"/>
    <n v="5"/>
    <s v="U"/>
    <s v="na"/>
    <s v="U"/>
    <n v="1"/>
  </r>
  <r>
    <n v="2"/>
    <n v="1"/>
    <x v="0"/>
    <x v="0"/>
    <x v="1"/>
    <n v="7"/>
    <n v="4"/>
    <s v="U"/>
    <s v="na"/>
    <s v="U"/>
    <n v="1"/>
  </r>
  <r>
    <n v="3"/>
    <n v="2"/>
    <x v="1"/>
    <x v="0"/>
    <x v="0"/>
    <n v="9"/>
    <n v="12"/>
    <s v="O"/>
    <s v="na"/>
    <s v="O"/>
    <n v="1"/>
  </r>
  <r>
    <n v="4"/>
    <n v="2"/>
    <x v="1"/>
    <x v="0"/>
    <x v="1"/>
    <n v="9"/>
    <n v="10"/>
    <s v="O"/>
    <s v="na"/>
    <s v="O"/>
    <n v="1"/>
  </r>
  <r>
    <n v="5"/>
    <n v="3"/>
    <x v="2"/>
    <x v="0"/>
    <x v="0"/>
    <n v="10"/>
    <n v="12"/>
    <s v="O"/>
    <s v="na"/>
    <s v="E"/>
    <n v="0"/>
  </r>
  <r>
    <n v="6"/>
    <n v="3"/>
    <x v="2"/>
    <x v="0"/>
    <x v="1"/>
    <n v="10"/>
    <n v="12"/>
    <s v="O"/>
    <s v="na"/>
    <s v="E"/>
    <n v="0"/>
  </r>
  <r>
    <n v="7"/>
    <n v="4"/>
    <x v="3"/>
    <x v="0"/>
    <x v="0"/>
    <n v="8"/>
    <n v="9"/>
    <s v="O"/>
    <s v="na"/>
    <s v="U"/>
    <n v="0"/>
  </r>
  <r>
    <n v="8"/>
    <n v="4"/>
    <x v="3"/>
    <x v="0"/>
    <x v="1"/>
    <n v="8"/>
    <n v="8"/>
    <s v="E"/>
    <s v="na"/>
    <s v="U"/>
    <n v="0"/>
  </r>
  <r>
    <n v="9"/>
    <n v="5"/>
    <x v="4"/>
    <x v="0"/>
    <x v="0"/>
    <n v="7.5"/>
    <n v="5"/>
    <s v="U"/>
    <s v="na"/>
    <s v="U"/>
    <n v="1"/>
  </r>
  <r>
    <n v="10"/>
    <n v="5"/>
    <x v="4"/>
    <x v="0"/>
    <x v="1"/>
    <n v="7.5"/>
    <n v="9"/>
    <s v="O"/>
    <s v="na"/>
    <s v="U"/>
    <n v="0"/>
  </r>
  <r>
    <n v="11"/>
    <n v="6"/>
    <x v="5"/>
    <x v="0"/>
    <x v="0"/>
    <n v="9.5"/>
    <n v="10"/>
    <s v="O"/>
    <s v="na"/>
    <s v="O"/>
    <n v="1"/>
  </r>
  <r>
    <n v="12"/>
    <n v="6"/>
    <x v="5"/>
    <x v="0"/>
    <x v="1"/>
    <n v="9.5"/>
    <n v="11"/>
    <s v="O"/>
    <s v="na"/>
    <s v="O"/>
    <n v="1"/>
  </r>
  <r>
    <n v="13"/>
    <n v="7"/>
    <x v="6"/>
    <x v="0"/>
    <x v="0"/>
    <n v="8"/>
    <n v="7"/>
    <s v="U"/>
    <s v="na"/>
    <s v="O"/>
    <n v="0"/>
  </r>
  <r>
    <n v="14"/>
    <n v="7"/>
    <x v="6"/>
    <x v="0"/>
    <x v="1"/>
    <n v="8"/>
    <n v="10"/>
    <s v="O"/>
    <s v="na"/>
    <s v="O"/>
    <n v="1"/>
  </r>
  <r>
    <n v="15"/>
    <n v="8"/>
    <x v="7"/>
    <x v="0"/>
    <x v="0"/>
    <n v="5"/>
    <n v="3"/>
    <s v="U"/>
    <s v="na"/>
    <s v="E"/>
    <n v="0"/>
  </r>
  <r>
    <n v="16"/>
    <n v="8"/>
    <x v="7"/>
    <x v="0"/>
    <x v="1"/>
    <n v="5"/>
    <n v="3"/>
    <s v="U"/>
    <s v="na"/>
    <s v="E"/>
    <n v="0"/>
  </r>
  <r>
    <n v="17"/>
    <n v="9"/>
    <x v="8"/>
    <x v="0"/>
    <x v="0"/>
    <n v="8.5"/>
    <n v="10"/>
    <s v="O"/>
    <s v="na"/>
    <s v="U"/>
    <n v="0"/>
  </r>
  <r>
    <n v="18"/>
    <n v="9"/>
    <x v="8"/>
    <x v="0"/>
    <x v="1"/>
    <n v="8.5"/>
    <n v="6"/>
    <s v="U"/>
    <s v="na"/>
    <s v="U"/>
    <n v="1"/>
  </r>
  <r>
    <n v="19"/>
    <n v="10"/>
    <x v="9"/>
    <x v="0"/>
    <x v="0"/>
    <n v="9"/>
    <n v="8"/>
    <s v="U"/>
    <s v="na"/>
    <s v="O"/>
    <n v="0"/>
  </r>
  <r>
    <n v="20"/>
    <n v="10"/>
    <x v="9"/>
    <x v="0"/>
    <x v="1"/>
    <n v="9"/>
    <n v="9"/>
    <s v="E"/>
    <s v="na"/>
    <s v="O"/>
    <n v="0"/>
  </r>
  <r>
    <n v="21"/>
    <n v="11"/>
    <x v="10"/>
    <x v="0"/>
    <x v="0"/>
    <n v="9"/>
    <n v="7"/>
    <s v="U"/>
    <s v="na"/>
    <s v="U"/>
    <n v="1"/>
  </r>
  <r>
    <n v="22"/>
    <n v="11"/>
    <x v="10"/>
    <x v="0"/>
    <x v="1"/>
    <n v="9"/>
    <n v="7"/>
    <s v="U"/>
    <s v="na"/>
    <s v="U"/>
    <n v="1"/>
  </r>
  <r>
    <n v="23"/>
    <n v="12"/>
    <x v="11"/>
    <x v="0"/>
    <x v="0"/>
    <n v="12"/>
    <n v="11"/>
    <s v="U"/>
    <s v="na"/>
    <s v="U"/>
    <n v="1"/>
  </r>
  <r>
    <n v="24"/>
    <n v="12"/>
    <x v="11"/>
    <x v="0"/>
    <x v="1"/>
    <n v="12"/>
    <n v="12"/>
    <s v="E"/>
    <s v="na"/>
    <s v="U"/>
    <n v="0"/>
  </r>
  <r>
    <n v="25"/>
    <n v="13"/>
    <x v="12"/>
    <x v="0"/>
    <x v="0"/>
    <n v="10"/>
    <n v="12"/>
    <s v="O"/>
    <s v="na"/>
    <s v="O"/>
    <n v="1"/>
  </r>
  <r>
    <n v="26"/>
    <n v="13"/>
    <x v="12"/>
    <x v="0"/>
    <x v="1"/>
    <n v="10"/>
    <n v="9"/>
    <s v="U"/>
    <s v="na"/>
    <s v="O"/>
    <n v="0"/>
  </r>
  <r>
    <n v="27"/>
    <n v="14"/>
    <x v="13"/>
    <x v="0"/>
    <x v="0"/>
    <n v="5"/>
    <n v="5"/>
    <s v="E"/>
    <s v="na"/>
    <s v="O"/>
    <n v="0"/>
  </r>
  <r>
    <n v="28"/>
    <n v="14"/>
    <x v="13"/>
    <x v="0"/>
    <x v="1"/>
    <n v="5"/>
    <n v="9"/>
    <s v="O"/>
    <s v="na"/>
    <s v="O"/>
    <n v="1"/>
  </r>
  <r>
    <n v="29"/>
    <n v="15"/>
    <x v="14"/>
    <x v="0"/>
    <x v="0"/>
    <n v="5"/>
    <n v="5"/>
    <s v="E"/>
    <s v="na"/>
    <s v="U"/>
    <n v="0"/>
  </r>
  <r>
    <n v="30"/>
    <n v="15"/>
    <x v="14"/>
    <x v="0"/>
    <x v="1"/>
    <n v="5"/>
    <n v="4"/>
    <s v="U"/>
    <s v="na"/>
    <s v="U"/>
    <n v="1"/>
  </r>
  <r>
    <n v="31"/>
    <n v="16"/>
    <x v="15"/>
    <x v="0"/>
    <x v="0"/>
    <n v="8"/>
    <n v="9"/>
    <s v="O"/>
    <s v="na"/>
    <s v="U"/>
    <n v="0"/>
  </r>
  <r>
    <n v="32"/>
    <n v="16"/>
    <x v="15"/>
    <x v="0"/>
    <x v="1"/>
    <n v="8"/>
    <n v="7"/>
    <s v="U"/>
    <s v="na"/>
    <s v="U"/>
    <n v="1"/>
  </r>
  <r>
    <n v="33"/>
    <n v="17"/>
    <x v="16"/>
    <x v="0"/>
    <x v="0"/>
    <n v="7"/>
    <n v="3"/>
    <s v="U"/>
    <s v="na"/>
    <s v="E"/>
    <n v="0"/>
  </r>
  <r>
    <n v="34"/>
    <n v="17"/>
    <x v="16"/>
    <x v="0"/>
    <x v="1"/>
    <n v="7"/>
    <n v="5"/>
    <s v="U"/>
    <s v="na"/>
    <s v="E"/>
    <n v="0"/>
  </r>
  <r>
    <n v="35"/>
    <n v="18"/>
    <x v="17"/>
    <x v="0"/>
    <x v="0"/>
    <n v="5.5"/>
    <n v="5"/>
    <s v="U"/>
    <s v="na"/>
    <s v="O"/>
    <n v="0"/>
  </r>
  <r>
    <n v="36"/>
    <n v="18"/>
    <x v="17"/>
    <x v="0"/>
    <x v="1"/>
    <n v="5.5"/>
    <n v="5"/>
    <s v="U"/>
    <s v="na"/>
    <s v="O"/>
    <n v="0"/>
  </r>
  <r>
    <n v="37"/>
    <n v="19"/>
    <x v="18"/>
    <x v="0"/>
    <x v="0"/>
    <n v="12"/>
    <n v="14"/>
    <s v="O"/>
    <s v="na"/>
    <s v="E"/>
    <n v="0"/>
  </r>
  <r>
    <n v="38"/>
    <n v="19"/>
    <x v="18"/>
    <x v="0"/>
    <x v="1"/>
    <n v="12"/>
    <n v="14"/>
    <s v="O"/>
    <s v="na"/>
    <s v="E"/>
    <n v="0"/>
  </r>
  <r>
    <n v="39"/>
    <n v="20"/>
    <x v="19"/>
    <x v="0"/>
    <x v="0"/>
    <n v="10"/>
    <n v="8"/>
    <s v="U"/>
    <s v="na"/>
    <s v="U"/>
    <n v="1"/>
  </r>
  <r>
    <n v="40"/>
    <n v="20"/>
    <x v="19"/>
    <x v="0"/>
    <x v="1"/>
    <n v="10"/>
    <n v="8"/>
    <s v="U"/>
    <s v="na"/>
    <s v="U"/>
    <n v="1"/>
  </r>
  <r>
    <n v="41"/>
    <n v="21"/>
    <x v="20"/>
    <x v="0"/>
    <x v="0"/>
    <n v="9"/>
    <n v="11"/>
    <s v="O"/>
    <s v="na"/>
    <s v="E"/>
    <n v="0"/>
  </r>
  <r>
    <n v="42"/>
    <n v="21"/>
    <x v="20"/>
    <x v="0"/>
    <x v="1"/>
    <n v="9"/>
    <n v="9"/>
    <s v="E"/>
    <s v="na"/>
    <s v="E"/>
    <n v="1"/>
  </r>
  <r>
    <n v="43"/>
    <n v="22"/>
    <x v="21"/>
    <x v="0"/>
    <x v="0"/>
    <n v="8.5"/>
    <n v="8"/>
    <s v="U"/>
    <s v="na"/>
    <s v="U"/>
    <n v="1"/>
  </r>
  <r>
    <n v="44"/>
    <n v="22"/>
    <x v="21"/>
    <x v="0"/>
    <x v="1"/>
    <n v="8.5"/>
    <n v="8"/>
    <s v="U"/>
    <s v="na"/>
    <s v="U"/>
    <n v="1"/>
  </r>
  <r>
    <n v="45"/>
    <n v="23"/>
    <x v="22"/>
    <x v="0"/>
    <x v="0"/>
    <n v="7"/>
    <n v="7"/>
    <s v="E"/>
    <s v="na"/>
    <s v="U"/>
    <n v="0"/>
  </r>
  <r>
    <n v="46"/>
    <n v="23"/>
    <x v="22"/>
    <x v="0"/>
    <x v="1"/>
    <n v="7"/>
    <n v="5"/>
    <s v="U"/>
    <s v="na"/>
    <s v="U"/>
    <n v="1"/>
  </r>
  <r>
    <n v="47"/>
    <n v="24"/>
    <x v="23"/>
    <x v="0"/>
    <x v="0"/>
    <n v="10.5"/>
    <n v="9"/>
    <s v="U"/>
    <s v="na"/>
    <s v="U"/>
    <n v="1"/>
  </r>
  <r>
    <n v="48"/>
    <n v="24"/>
    <x v="23"/>
    <x v="0"/>
    <x v="1"/>
    <n v="10.5"/>
    <n v="10"/>
    <s v="U"/>
    <s v="na"/>
    <s v="U"/>
    <n v="1"/>
  </r>
  <r>
    <n v="49"/>
    <n v="25"/>
    <x v="24"/>
    <x v="0"/>
    <x v="0"/>
    <n v="10"/>
    <n v="8"/>
    <s v="U"/>
    <s v="na"/>
    <s v="U"/>
    <n v="1"/>
  </r>
  <r>
    <n v="50"/>
    <n v="25"/>
    <x v="24"/>
    <x v="0"/>
    <x v="1"/>
    <n v="10"/>
    <n v="7"/>
    <s v="U"/>
    <s v="na"/>
    <s v="U"/>
    <n v="1"/>
  </r>
  <r>
    <n v="51"/>
    <n v="26"/>
    <x v="25"/>
    <x v="0"/>
    <x v="0"/>
    <n v="9"/>
    <n v="5"/>
    <s v="U"/>
    <s v="na"/>
    <s v="U"/>
    <n v="1"/>
  </r>
  <r>
    <n v="52"/>
    <n v="26"/>
    <x v="25"/>
    <x v="0"/>
    <x v="1"/>
    <n v="9"/>
    <n v="10"/>
    <s v="O"/>
    <s v="na"/>
    <s v="U"/>
    <n v="0"/>
  </r>
  <r>
    <n v="53"/>
    <n v="27"/>
    <x v="26"/>
    <x v="0"/>
    <x v="0"/>
    <n v="7"/>
    <n v="9"/>
    <s v="O"/>
    <s v="na"/>
    <s v="O"/>
    <n v="1"/>
  </r>
  <r>
    <n v="54"/>
    <n v="27"/>
    <x v="26"/>
    <x v="0"/>
    <x v="1"/>
    <n v="7"/>
    <n v="8"/>
    <s v="O"/>
    <s v="na"/>
    <s v="O"/>
    <n v="1"/>
  </r>
  <r>
    <n v="55"/>
    <n v="28"/>
    <x v="27"/>
    <x v="0"/>
    <x v="0"/>
    <n v="10"/>
    <n v="11"/>
    <s v="O"/>
    <s v="na"/>
    <s v="O"/>
    <n v="1"/>
  </r>
  <r>
    <n v="56"/>
    <n v="28"/>
    <x v="27"/>
    <x v="0"/>
    <x v="1"/>
    <n v="10"/>
    <n v="12"/>
    <s v="O"/>
    <s v="na"/>
    <s v="O"/>
    <n v="1"/>
  </r>
  <r>
    <n v="57"/>
    <n v="29"/>
    <x v="28"/>
    <x v="0"/>
    <x v="0"/>
    <n v="6"/>
    <n v="5"/>
    <s v="U"/>
    <s v="na"/>
    <s v="O"/>
    <n v="0"/>
  </r>
  <r>
    <n v="58"/>
    <n v="29"/>
    <x v="28"/>
    <x v="0"/>
    <x v="1"/>
    <n v="6"/>
    <n v="5"/>
    <s v="U"/>
    <s v="na"/>
    <s v="O"/>
    <n v="0"/>
  </r>
  <r>
    <n v="59"/>
    <n v="30"/>
    <x v="29"/>
    <x v="0"/>
    <x v="0"/>
    <n v="6"/>
    <n v="8"/>
    <s v="O"/>
    <s v="na"/>
    <s v="O"/>
    <n v="1"/>
  </r>
  <r>
    <n v="60"/>
    <n v="30"/>
    <x v="29"/>
    <x v="0"/>
    <x v="1"/>
    <n v="6"/>
    <n v="7"/>
    <s v="O"/>
    <s v="na"/>
    <s v="O"/>
    <n v="1"/>
  </r>
  <r>
    <n v="61"/>
    <n v="31"/>
    <x v="30"/>
    <x v="0"/>
    <x v="0"/>
    <n v="7"/>
    <n v="7"/>
    <s v="E"/>
    <s v="na"/>
    <s v="U"/>
    <n v="0"/>
  </r>
  <r>
    <n v="62"/>
    <n v="31"/>
    <x v="30"/>
    <x v="0"/>
    <x v="1"/>
    <n v="7"/>
    <n v="6"/>
    <s v="U"/>
    <s v="na"/>
    <s v="U"/>
    <n v="1"/>
  </r>
  <r>
    <n v="63"/>
    <n v="32"/>
    <x v="31"/>
    <x v="0"/>
    <x v="0"/>
    <n v="6.5"/>
    <n v="6"/>
    <s v="U"/>
    <s v="na"/>
    <s v="O"/>
    <n v="0"/>
  </r>
  <r>
    <n v="64"/>
    <n v="32"/>
    <x v="31"/>
    <x v="0"/>
    <x v="1"/>
    <n v="6.5"/>
    <n v="7"/>
    <s v="O"/>
    <s v="na"/>
    <s v="O"/>
    <n v="1"/>
  </r>
  <r>
    <n v="65"/>
    <n v="33"/>
    <x v="32"/>
    <x v="1"/>
    <x v="0"/>
    <n v="5.5"/>
    <n v="6"/>
    <s v="O"/>
    <s v="na"/>
    <s v="O"/>
    <n v="1"/>
  </r>
  <r>
    <n v="66"/>
    <n v="33"/>
    <x v="32"/>
    <x v="1"/>
    <x v="2"/>
    <n v="5.5"/>
    <n v="5"/>
    <s v="U"/>
    <s v="na"/>
    <s v="O"/>
    <n v="0"/>
  </r>
  <r>
    <n v="67"/>
    <n v="33"/>
    <x v="32"/>
    <x v="1"/>
    <x v="1"/>
    <n v="5.5"/>
    <n v="5"/>
    <s v="U"/>
    <s v="na"/>
    <s v="O"/>
    <n v="0"/>
  </r>
  <r>
    <n v="68"/>
    <n v="34"/>
    <x v="33"/>
    <x v="1"/>
    <x v="0"/>
    <n v="10"/>
    <n v="11"/>
    <s v="O"/>
    <s v="na"/>
    <s v="U"/>
    <n v="0"/>
  </r>
  <r>
    <n v="69"/>
    <n v="34"/>
    <x v="33"/>
    <x v="1"/>
    <x v="2"/>
    <n v="10"/>
    <n v="11"/>
    <s v="O"/>
    <s v="na"/>
    <s v="U"/>
    <n v="0"/>
  </r>
  <r>
    <n v="70"/>
    <n v="34"/>
    <x v="33"/>
    <x v="1"/>
    <x v="1"/>
    <n v="10"/>
    <n v="9"/>
    <s v="U"/>
    <s v="na"/>
    <s v="U"/>
    <n v="1"/>
  </r>
  <r>
    <n v="71"/>
    <n v="35"/>
    <x v="34"/>
    <x v="1"/>
    <x v="0"/>
    <n v="8.5"/>
    <n v="7"/>
    <s v="U"/>
    <s v="na"/>
    <s v="U"/>
    <n v="1"/>
  </r>
  <r>
    <n v="72"/>
    <n v="35"/>
    <x v="34"/>
    <x v="1"/>
    <x v="2"/>
    <n v="8.5"/>
    <n v="9"/>
    <s v="O"/>
    <s v="na"/>
    <s v="U"/>
    <n v="0"/>
  </r>
  <r>
    <n v="73"/>
    <n v="35"/>
    <x v="34"/>
    <x v="1"/>
    <x v="1"/>
    <n v="8.5"/>
    <n v="9"/>
    <s v="O"/>
    <s v="na"/>
    <s v="U"/>
    <n v="0"/>
  </r>
  <r>
    <n v="74"/>
    <n v="36"/>
    <x v="35"/>
    <x v="1"/>
    <x v="0"/>
    <n v="6.5"/>
    <n v="4"/>
    <s v="U"/>
    <s v="na"/>
    <s v="U"/>
    <n v="1"/>
  </r>
  <r>
    <n v="75"/>
    <n v="36"/>
    <x v="35"/>
    <x v="1"/>
    <x v="2"/>
    <n v="6.5"/>
    <n v="5"/>
    <s v="U"/>
    <s v="na"/>
    <s v="U"/>
    <n v="1"/>
  </r>
  <r>
    <n v="76"/>
    <n v="36"/>
    <x v="35"/>
    <x v="1"/>
    <x v="1"/>
    <n v="6.5"/>
    <n v="4"/>
    <s v="U"/>
    <s v="na"/>
    <s v="U"/>
    <n v="1"/>
  </r>
  <r>
    <n v="77"/>
    <n v="37"/>
    <x v="36"/>
    <x v="1"/>
    <x v="0"/>
    <n v="7.5"/>
    <n v="7"/>
    <s v="U"/>
    <s v="na"/>
    <s v="O"/>
    <n v="0"/>
  </r>
  <r>
    <n v="78"/>
    <n v="37"/>
    <x v="36"/>
    <x v="1"/>
    <x v="2"/>
    <n v="7.5"/>
    <n v="7"/>
    <s v="U"/>
    <s v="na"/>
    <s v="O"/>
    <n v="0"/>
  </r>
  <r>
    <n v="79"/>
    <n v="37"/>
    <x v="36"/>
    <x v="1"/>
    <x v="1"/>
    <n v="7.5"/>
    <n v="9"/>
    <s v="O"/>
    <s v="na"/>
    <s v="O"/>
    <n v="1"/>
  </r>
  <r>
    <n v="80"/>
    <n v="38"/>
    <x v="37"/>
    <x v="1"/>
    <x v="0"/>
    <n v="8.5"/>
    <n v="9"/>
    <s v="O"/>
    <s v="na"/>
    <s v="U"/>
    <n v="0"/>
  </r>
  <r>
    <n v="81"/>
    <n v="38"/>
    <x v="37"/>
    <x v="1"/>
    <x v="2"/>
    <n v="8.5"/>
    <n v="8"/>
    <s v="U"/>
    <s v="na"/>
    <s v="U"/>
    <n v="1"/>
  </r>
  <r>
    <n v="82"/>
    <n v="38"/>
    <x v="37"/>
    <x v="1"/>
    <x v="1"/>
    <n v="8.5"/>
    <n v="11"/>
    <s v="O"/>
    <s v="na"/>
    <s v="U"/>
    <n v="0"/>
  </r>
  <r>
    <n v="83"/>
    <n v="39"/>
    <x v="38"/>
    <x v="1"/>
    <x v="0"/>
    <n v="8.5"/>
    <n v="9"/>
    <s v="O"/>
    <s v="na"/>
    <s v="O"/>
    <n v="1"/>
  </r>
  <r>
    <n v="84"/>
    <n v="39"/>
    <x v="38"/>
    <x v="1"/>
    <x v="2"/>
    <n v="8.5"/>
    <n v="8"/>
    <s v="U"/>
    <s v="na"/>
    <s v="O"/>
    <n v="0"/>
  </r>
  <r>
    <n v="85"/>
    <n v="39"/>
    <x v="38"/>
    <x v="1"/>
    <x v="1"/>
    <n v="8.5"/>
    <n v="10"/>
    <s v="O"/>
    <s v="na"/>
    <s v="O"/>
    <n v="1"/>
  </r>
  <r>
    <n v="86"/>
    <n v="40"/>
    <x v="39"/>
    <x v="1"/>
    <x v="0"/>
    <n v="6"/>
    <n v="6"/>
    <s v="E"/>
    <s v="na"/>
    <s v="U"/>
    <n v="0"/>
  </r>
  <r>
    <n v="87"/>
    <n v="40"/>
    <x v="39"/>
    <x v="1"/>
    <x v="2"/>
    <n v="6"/>
    <n v="4"/>
    <s v="U"/>
    <s v="na"/>
    <s v="U"/>
    <n v="1"/>
  </r>
  <r>
    <n v="88"/>
    <n v="40"/>
    <x v="39"/>
    <x v="1"/>
    <x v="1"/>
    <n v="6"/>
    <n v="6"/>
    <s v="E"/>
    <s v="na"/>
    <s v="U"/>
    <n v="0"/>
  </r>
  <r>
    <n v="89"/>
    <n v="41"/>
    <x v="40"/>
    <x v="1"/>
    <x v="0"/>
    <n v="8.5"/>
    <n v="10"/>
    <s v="O"/>
    <s v="na"/>
    <s v="U"/>
    <n v="0"/>
  </r>
  <r>
    <n v="90"/>
    <n v="41"/>
    <x v="40"/>
    <x v="1"/>
    <x v="2"/>
    <n v="8.5"/>
    <n v="9"/>
    <s v="O"/>
    <s v="na"/>
    <s v="U"/>
    <n v="0"/>
  </r>
  <r>
    <n v="91"/>
    <n v="41"/>
    <x v="40"/>
    <x v="1"/>
    <x v="1"/>
    <n v="8.5"/>
    <n v="8"/>
    <s v="U"/>
    <s v="na"/>
    <s v="U"/>
    <n v="1"/>
  </r>
  <r>
    <n v="92"/>
    <n v="42"/>
    <x v="41"/>
    <x v="1"/>
    <x v="0"/>
    <n v="11.5"/>
    <n v="12"/>
    <s v="O"/>
    <s v="na"/>
    <s v="O"/>
    <n v="1"/>
  </r>
  <r>
    <n v="93"/>
    <n v="42"/>
    <x v="41"/>
    <x v="1"/>
    <x v="2"/>
    <n v="11.5"/>
    <n v="13"/>
    <s v="O"/>
    <s v="na"/>
    <s v="O"/>
    <n v="1"/>
  </r>
  <r>
    <n v="94"/>
    <n v="42"/>
    <x v="41"/>
    <x v="1"/>
    <x v="1"/>
    <n v="11.5"/>
    <n v="12"/>
    <s v="O"/>
    <s v="na"/>
    <s v="O"/>
    <n v="1"/>
  </r>
  <r>
    <n v="95"/>
    <n v="43"/>
    <x v="42"/>
    <x v="1"/>
    <x v="0"/>
    <n v="7.5"/>
    <n v="6"/>
    <s v="U"/>
    <s v="na"/>
    <s v="U"/>
    <n v="1"/>
  </r>
  <r>
    <n v="96"/>
    <n v="43"/>
    <x v="42"/>
    <x v="1"/>
    <x v="2"/>
    <n v="7.5"/>
    <n v="9"/>
    <s v="O"/>
    <s v="na"/>
    <s v="U"/>
    <n v="0"/>
  </r>
  <r>
    <n v="97"/>
    <n v="43"/>
    <x v="42"/>
    <x v="1"/>
    <x v="1"/>
    <n v="7.5"/>
    <n v="8"/>
    <s v="O"/>
    <s v="na"/>
    <s v="U"/>
    <n v="0"/>
  </r>
  <r>
    <n v="98"/>
    <n v="44"/>
    <x v="43"/>
    <x v="1"/>
    <x v="0"/>
    <n v="10"/>
    <n v="12"/>
    <s v="O"/>
    <s v="na"/>
    <s v="U"/>
    <n v="0"/>
  </r>
  <r>
    <n v="99"/>
    <n v="44"/>
    <x v="43"/>
    <x v="1"/>
    <x v="2"/>
    <n v="10"/>
    <n v="10"/>
    <s v="E"/>
    <s v="na"/>
    <s v="U"/>
    <n v="0"/>
  </r>
  <r>
    <n v="100"/>
    <n v="44"/>
    <x v="43"/>
    <x v="1"/>
    <x v="1"/>
    <n v="10"/>
    <n v="12"/>
    <s v="O"/>
    <s v="na"/>
    <s v="U"/>
    <n v="0"/>
  </r>
  <r>
    <n v="101"/>
    <n v="45"/>
    <x v="44"/>
    <x v="1"/>
    <x v="0"/>
    <n v="10"/>
    <n v="11"/>
    <s v="O"/>
    <s v="na"/>
    <s v="U"/>
    <n v="0"/>
  </r>
  <r>
    <n v="102"/>
    <n v="45"/>
    <x v="44"/>
    <x v="1"/>
    <x v="2"/>
    <n v="10"/>
    <n v="10"/>
    <s v="E"/>
    <s v="na"/>
    <s v="U"/>
    <n v="0"/>
  </r>
  <r>
    <n v="103"/>
    <n v="45"/>
    <x v="44"/>
    <x v="1"/>
    <x v="1"/>
    <n v="10"/>
    <n v="12"/>
    <s v="O"/>
    <s v="na"/>
    <s v="U"/>
    <n v="0"/>
  </r>
  <r>
    <n v="104"/>
    <n v="46"/>
    <x v="45"/>
    <x v="1"/>
    <x v="0"/>
    <n v="8.5"/>
    <n v="7"/>
    <s v="U"/>
    <s v="na"/>
    <s v="O"/>
    <n v="0"/>
  </r>
  <r>
    <n v="105"/>
    <n v="46"/>
    <x v="45"/>
    <x v="1"/>
    <x v="2"/>
    <n v="8.5"/>
    <n v="7"/>
    <s v="U"/>
    <s v="na"/>
    <s v="O"/>
    <n v="0"/>
  </r>
  <r>
    <n v="106"/>
    <n v="46"/>
    <x v="45"/>
    <x v="1"/>
    <x v="1"/>
    <n v="8.5"/>
    <n v="8"/>
    <s v="U"/>
    <s v="na"/>
    <s v="O"/>
    <n v="0"/>
  </r>
  <r>
    <n v="107"/>
    <n v="47"/>
    <x v="46"/>
    <x v="1"/>
    <x v="0"/>
    <n v="5"/>
    <n v="5"/>
    <s v="E"/>
    <s v="na"/>
    <s v="U"/>
    <n v="0"/>
  </r>
  <r>
    <n v="108"/>
    <n v="47"/>
    <x v="46"/>
    <x v="1"/>
    <x v="2"/>
    <n v="5"/>
    <n v="5"/>
    <s v="E"/>
    <s v="na"/>
    <s v="U"/>
    <n v="0"/>
  </r>
  <r>
    <n v="109"/>
    <n v="47"/>
    <x v="46"/>
    <x v="1"/>
    <x v="1"/>
    <n v="5"/>
    <n v="6"/>
    <s v="O"/>
    <s v="na"/>
    <s v="U"/>
    <n v="0"/>
  </r>
  <r>
    <n v="110"/>
    <n v="48"/>
    <x v="47"/>
    <x v="1"/>
    <x v="0"/>
    <n v="7"/>
    <n v="8"/>
    <s v="O"/>
    <s v="na"/>
    <s v="O"/>
    <n v="1"/>
  </r>
  <r>
    <n v="111"/>
    <n v="48"/>
    <x v="47"/>
    <x v="1"/>
    <x v="2"/>
    <n v="7"/>
    <n v="6"/>
    <s v="U"/>
    <s v="na"/>
    <s v="O"/>
    <n v="0"/>
  </r>
  <r>
    <n v="112"/>
    <n v="48"/>
    <x v="47"/>
    <x v="1"/>
    <x v="1"/>
    <n v="7"/>
    <n v="8"/>
    <s v="O"/>
    <s v="na"/>
    <s v="O"/>
    <n v="1"/>
  </r>
  <r>
    <n v="113"/>
    <n v="49"/>
    <x v="48"/>
    <x v="1"/>
    <x v="0"/>
    <n v="7.5"/>
    <n v="8"/>
    <s v="O"/>
    <s v="na"/>
    <s v="O"/>
    <n v="1"/>
  </r>
  <r>
    <n v="114"/>
    <n v="49"/>
    <x v="48"/>
    <x v="1"/>
    <x v="2"/>
    <n v="7.5"/>
    <n v="8"/>
    <s v="O"/>
    <s v="na"/>
    <s v="O"/>
    <n v="1"/>
  </r>
  <r>
    <n v="115"/>
    <n v="49"/>
    <x v="48"/>
    <x v="1"/>
    <x v="1"/>
    <n v="7.5"/>
    <n v="9"/>
    <s v="O"/>
    <s v="na"/>
    <s v="O"/>
    <n v="1"/>
  </r>
  <r>
    <n v="116"/>
    <n v="50"/>
    <x v="49"/>
    <x v="1"/>
    <x v="0"/>
    <n v="7.5"/>
    <n v="5"/>
    <s v="U"/>
    <s v="na"/>
    <s v="U"/>
    <n v="1"/>
  </r>
  <r>
    <n v="117"/>
    <n v="50"/>
    <x v="49"/>
    <x v="1"/>
    <x v="2"/>
    <n v="7.5"/>
    <n v="7"/>
    <s v="U"/>
    <s v="na"/>
    <s v="U"/>
    <n v="1"/>
  </r>
  <r>
    <n v="118"/>
    <n v="50"/>
    <x v="49"/>
    <x v="1"/>
    <x v="1"/>
    <n v="7.5"/>
    <n v="5"/>
    <s v="U"/>
    <s v="na"/>
    <s v="U"/>
    <n v="1"/>
  </r>
  <r>
    <n v="119"/>
    <n v="51"/>
    <x v="50"/>
    <x v="1"/>
    <x v="0"/>
    <n v="11.5"/>
    <n v="12"/>
    <s v="O"/>
    <s v="na"/>
    <s v="O"/>
    <n v="1"/>
  </r>
  <r>
    <n v="120"/>
    <n v="51"/>
    <x v="50"/>
    <x v="1"/>
    <x v="2"/>
    <n v="11.5"/>
    <n v="10"/>
    <s v="U"/>
    <s v="na"/>
    <s v="O"/>
    <n v="0"/>
  </r>
  <r>
    <n v="121"/>
    <n v="51"/>
    <x v="50"/>
    <x v="1"/>
    <x v="1"/>
    <n v="11.5"/>
    <n v="10"/>
    <s v="U"/>
    <s v="na"/>
    <s v="O"/>
    <n v="0"/>
  </r>
  <r>
    <n v="122"/>
    <n v="52"/>
    <x v="51"/>
    <x v="1"/>
    <x v="0"/>
    <n v="9"/>
    <n v="10"/>
    <s v="O"/>
    <s v="na"/>
    <s v="O"/>
    <n v="1"/>
  </r>
  <r>
    <n v="123"/>
    <n v="52"/>
    <x v="51"/>
    <x v="1"/>
    <x v="2"/>
    <n v="9"/>
    <n v="11"/>
    <s v="O"/>
    <s v="na"/>
    <s v="O"/>
    <n v="1"/>
  </r>
  <r>
    <n v="124"/>
    <n v="52"/>
    <x v="51"/>
    <x v="1"/>
    <x v="1"/>
    <n v="9"/>
    <n v="8"/>
    <s v="U"/>
    <s v="na"/>
    <s v="O"/>
    <n v="0"/>
  </r>
  <r>
    <n v="125"/>
    <n v="53"/>
    <x v="52"/>
    <x v="1"/>
    <x v="0"/>
    <n v="9"/>
    <n v="8"/>
    <s v="U"/>
    <s v="na"/>
    <s v="U"/>
    <n v="1"/>
  </r>
  <r>
    <n v="126"/>
    <n v="53"/>
    <x v="52"/>
    <x v="1"/>
    <x v="2"/>
    <n v="9"/>
    <n v="9"/>
    <s v="E"/>
    <s v="na"/>
    <s v="U"/>
    <n v="0"/>
  </r>
  <r>
    <n v="127"/>
    <n v="53"/>
    <x v="52"/>
    <x v="1"/>
    <x v="1"/>
    <n v="9"/>
    <n v="7"/>
    <s v="U"/>
    <s v="na"/>
    <s v="U"/>
    <n v="1"/>
  </r>
  <r>
    <n v="128"/>
    <n v="54"/>
    <x v="53"/>
    <x v="1"/>
    <x v="0"/>
    <n v="6.5"/>
    <n v="4"/>
    <s v="U"/>
    <s v="na"/>
    <s v="O"/>
    <n v="0"/>
  </r>
  <r>
    <n v="129"/>
    <n v="54"/>
    <x v="53"/>
    <x v="1"/>
    <x v="2"/>
    <n v="6.5"/>
    <n v="8"/>
    <s v="O"/>
    <s v="na"/>
    <s v="O"/>
    <n v="1"/>
  </r>
  <r>
    <n v="130"/>
    <n v="54"/>
    <x v="53"/>
    <x v="1"/>
    <x v="1"/>
    <n v="6.5"/>
    <n v="4"/>
    <s v="U"/>
    <s v="na"/>
    <s v="O"/>
    <n v="0"/>
  </r>
  <r>
    <n v="131"/>
    <n v="55"/>
    <x v="54"/>
    <x v="1"/>
    <x v="0"/>
    <n v="5.5"/>
    <n v="3"/>
    <s v="U"/>
    <s v="na"/>
    <s v="U"/>
    <n v="1"/>
  </r>
  <r>
    <n v="132"/>
    <n v="55"/>
    <x v="54"/>
    <x v="1"/>
    <x v="2"/>
    <n v="5.5"/>
    <n v="4"/>
    <s v="U"/>
    <s v="na"/>
    <s v="U"/>
    <n v="1"/>
  </r>
  <r>
    <n v="133"/>
    <n v="55"/>
    <x v="54"/>
    <x v="1"/>
    <x v="1"/>
    <n v="5.5"/>
    <n v="2"/>
    <s v="U"/>
    <s v="na"/>
    <s v="U"/>
    <n v="1"/>
  </r>
  <r>
    <n v="134"/>
    <n v="56"/>
    <x v="55"/>
    <x v="1"/>
    <x v="0"/>
    <n v="7"/>
    <n v="8"/>
    <s v="O"/>
    <s v="na"/>
    <s v="O"/>
    <n v="1"/>
  </r>
  <r>
    <n v="135"/>
    <n v="56"/>
    <x v="55"/>
    <x v="1"/>
    <x v="2"/>
    <n v="7"/>
    <n v="8"/>
    <s v="O"/>
    <s v="na"/>
    <s v="O"/>
    <n v="1"/>
  </r>
  <r>
    <n v="136"/>
    <n v="56"/>
    <x v="55"/>
    <x v="1"/>
    <x v="1"/>
    <n v="7"/>
    <n v="7"/>
    <s v="E"/>
    <s v="na"/>
    <s v="O"/>
    <n v="0"/>
  </r>
  <r>
    <n v="137"/>
    <n v="57"/>
    <x v="56"/>
    <x v="1"/>
    <x v="0"/>
    <n v="9"/>
    <n v="8"/>
    <s v="U"/>
    <s v="na"/>
    <s v="U"/>
    <n v="1"/>
  </r>
  <r>
    <n v="138"/>
    <n v="57"/>
    <x v="56"/>
    <x v="1"/>
    <x v="2"/>
    <n v="9"/>
    <n v="9"/>
    <s v="E"/>
    <s v="na"/>
    <s v="U"/>
    <n v="0"/>
  </r>
  <r>
    <n v="139"/>
    <n v="57"/>
    <x v="56"/>
    <x v="1"/>
    <x v="1"/>
    <n v="9"/>
    <n v="8"/>
    <s v="U"/>
    <s v="na"/>
    <s v="U"/>
    <n v="1"/>
  </r>
  <r>
    <n v="140"/>
    <n v="58"/>
    <x v="57"/>
    <x v="1"/>
    <x v="0"/>
    <n v="7.5"/>
    <n v="7"/>
    <s v="U"/>
    <s v="na"/>
    <s v="O"/>
    <n v="0"/>
  </r>
  <r>
    <n v="141"/>
    <n v="58"/>
    <x v="57"/>
    <x v="1"/>
    <x v="2"/>
    <n v="7.5"/>
    <n v="6"/>
    <s v="U"/>
    <s v="na"/>
    <s v="O"/>
    <n v="0"/>
  </r>
  <r>
    <n v="142"/>
    <n v="58"/>
    <x v="57"/>
    <x v="1"/>
    <x v="1"/>
    <n v="7.5"/>
    <n v="6"/>
    <s v="U"/>
    <s v="na"/>
    <s v="O"/>
    <n v="0"/>
  </r>
  <r>
    <n v="143"/>
    <n v="59"/>
    <x v="58"/>
    <x v="1"/>
    <x v="0"/>
    <n v="10.5"/>
    <n v="12"/>
    <s v="O"/>
    <s v="na"/>
    <s v="O"/>
    <n v="1"/>
  </r>
  <r>
    <n v="144"/>
    <n v="59"/>
    <x v="58"/>
    <x v="1"/>
    <x v="2"/>
    <n v="10.5"/>
    <n v="10"/>
    <s v="U"/>
    <s v="na"/>
    <s v="O"/>
    <n v="0"/>
  </r>
  <r>
    <n v="145"/>
    <n v="59"/>
    <x v="58"/>
    <x v="1"/>
    <x v="1"/>
    <n v="10.5"/>
    <n v="12"/>
    <s v="O"/>
    <s v="na"/>
    <s v="O"/>
    <n v="1"/>
  </r>
  <r>
    <n v="146"/>
    <n v="60"/>
    <x v="59"/>
    <x v="1"/>
    <x v="0"/>
    <n v="11.5"/>
    <n v="13"/>
    <s v="O"/>
    <s v="na"/>
    <s v="O"/>
    <n v="1"/>
  </r>
  <r>
    <n v="147"/>
    <n v="60"/>
    <x v="59"/>
    <x v="1"/>
    <x v="2"/>
    <n v="11.5"/>
    <n v="10"/>
    <s v="U"/>
    <s v="na"/>
    <s v="O"/>
    <n v="0"/>
  </r>
  <r>
    <n v="148"/>
    <n v="60"/>
    <x v="59"/>
    <x v="1"/>
    <x v="1"/>
    <n v="11.5"/>
    <n v="12"/>
    <s v="O"/>
    <s v="na"/>
    <s v="O"/>
    <n v="1"/>
  </r>
  <r>
    <n v="149"/>
    <n v="61"/>
    <x v="60"/>
    <x v="1"/>
    <x v="0"/>
    <n v="7.5"/>
    <n v="6"/>
    <s v="U"/>
    <s v="na"/>
    <s v="U"/>
    <n v="1"/>
  </r>
  <r>
    <n v="150"/>
    <n v="61"/>
    <x v="60"/>
    <x v="1"/>
    <x v="2"/>
    <n v="7.5"/>
    <n v="6"/>
    <s v="U"/>
    <s v="na"/>
    <s v="U"/>
    <n v="1"/>
  </r>
  <r>
    <n v="151"/>
    <n v="61"/>
    <x v="60"/>
    <x v="1"/>
    <x v="1"/>
    <n v="7.5"/>
    <n v="5"/>
    <s v="U"/>
    <s v="na"/>
    <s v="U"/>
    <n v="1"/>
  </r>
  <r>
    <n v="152"/>
    <n v="62"/>
    <x v="61"/>
    <x v="1"/>
    <x v="0"/>
    <n v="7.5"/>
    <n v="7"/>
    <s v="U"/>
    <s v="na"/>
    <s v="U"/>
    <n v="1"/>
  </r>
  <r>
    <n v="153"/>
    <n v="62"/>
    <x v="61"/>
    <x v="1"/>
    <x v="2"/>
    <n v="7.5"/>
    <n v="6"/>
    <s v="U"/>
    <s v="na"/>
    <s v="U"/>
    <n v="1"/>
  </r>
  <r>
    <n v="154"/>
    <n v="62"/>
    <x v="61"/>
    <x v="1"/>
    <x v="1"/>
    <n v="7.5"/>
    <n v="8"/>
    <s v="O"/>
    <s v="na"/>
    <s v="U"/>
    <n v="0"/>
  </r>
  <r>
    <n v="155"/>
    <n v="63"/>
    <x v="62"/>
    <x v="1"/>
    <x v="0"/>
    <n v="6.5"/>
    <n v="6"/>
    <s v="U"/>
    <s v="na"/>
    <s v="O"/>
    <n v="0"/>
  </r>
  <r>
    <n v="156"/>
    <n v="63"/>
    <x v="62"/>
    <x v="1"/>
    <x v="2"/>
    <n v="6.5"/>
    <n v="7"/>
    <s v="O"/>
    <s v="na"/>
    <s v="O"/>
    <n v="1"/>
  </r>
  <r>
    <n v="157"/>
    <n v="63"/>
    <x v="62"/>
    <x v="1"/>
    <x v="1"/>
    <n v="6.5"/>
    <n v="6"/>
    <s v="U"/>
    <s v="na"/>
    <s v="O"/>
    <n v="0"/>
  </r>
  <r>
    <n v="158"/>
    <n v="64"/>
    <x v="63"/>
    <x v="1"/>
    <x v="0"/>
    <n v="8"/>
    <n v="9"/>
    <s v="O"/>
    <s v="na"/>
    <s v="U"/>
    <n v="0"/>
  </r>
  <r>
    <n v="159"/>
    <n v="64"/>
    <x v="63"/>
    <x v="1"/>
    <x v="2"/>
    <n v="8"/>
    <n v="9"/>
    <s v="O"/>
    <s v="na"/>
    <s v="U"/>
    <n v="0"/>
  </r>
  <r>
    <n v="160"/>
    <n v="64"/>
    <x v="63"/>
    <x v="1"/>
    <x v="1"/>
    <n v="8"/>
    <n v="10"/>
    <s v="O"/>
    <s v="na"/>
    <s v="U"/>
    <n v="0"/>
  </r>
  <r>
    <n v="161"/>
    <n v="65"/>
    <x v="64"/>
    <x v="2"/>
    <x v="0"/>
    <n v="7.5"/>
    <n v="6"/>
    <s v="U"/>
    <n v="10"/>
    <s v="O"/>
    <n v="0"/>
  </r>
  <r>
    <n v="162"/>
    <n v="65"/>
    <x v="64"/>
    <x v="2"/>
    <x v="1"/>
    <n v="7.5"/>
    <n v="6"/>
    <s v="U"/>
    <n v="18"/>
    <s v="O"/>
    <n v="0"/>
  </r>
  <r>
    <n v="163"/>
    <n v="66"/>
    <x v="65"/>
    <x v="2"/>
    <x v="0"/>
    <n v="8.5"/>
    <n v="9"/>
    <s v="O"/>
    <n v="15"/>
    <s v="U"/>
    <n v="0"/>
  </r>
  <r>
    <n v="164"/>
    <n v="66"/>
    <x v="65"/>
    <x v="2"/>
    <x v="1"/>
    <n v="8.5"/>
    <n v="10"/>
    <s v="O"/>
    <n v="15"/>
    <s v="U"/>
    <n v="0"/>
  </r>
  <r>
    <n v="165"/>
    <n v="67"/>
    <x v="66"/>
    <x v="2"/>
    <x v="0"/>
    <n v="8.5"/>
    <n v="10"/>
    <s v="O"/>
    <n v="12"/>
    <s v="O"/>
    <n v="1"/>
  </r>
  <r>
    <n v="166"/>
    <n v="67"/>
    <x v="66"/>
    <x v="2"/>
    <x v="1"/>
    <n v="8.5"/>
    <n v="8"/>
    <s v="U"/>
    <n v="9"/>
    <s v="O"/>
    <n v="0"/>
  </r>
  <r>
    <n v="167"/>
    <n v="68"/>
    <x v="67"/>
    <x v="2"/>
    <x v="0"/>
    <n v="6.5"/>
    <n v="4"/>
    <s v="U"/>
    <n v="2"/>
    <s v="O"/>
    <n v="0"/>
  </r>
  <r>
    <n v="168"/>
    <n v="68"/>
    <x v="67"/>
    <x v="2"/>
    <x v="1"/>
    <n v="6.5"/>
    <n v="3"/>
    <s v="U"/>
    <n v="6"/>
    <s v="O"/>
    <n v="0"/>
  </r>
  <r>
    <n v="169"/>
    <n v="69"/>
    <x v="68"/>
    <x v="2"/>
    <x v="0"/>
    <n v="8.5"/>
    <n v="5"/>
    <s v="U"/>
    <n v="5"/>
    <s v="U"/>
    <n v="1"/>
  </r>
  <r>
    <n v="170"/>
    <n v="69"/>
    <x v="68"/>
    <x v="2"/>
    <x v="1"/>
    <n v="8.5"/>
    <n v="5"/>
    <s v="U"/>
    <n v="28"/>
    <s v="U"/>
    <n v="1"/>
  </r>
  <r>
    <n v="171"/>
    <n v="70"/>
    <x v="69"/>
    <x v="2"/>
    <x v="0"/>
    <n v="8.5"/>
    <n v="7"/>
    <s v="U"/>
    <n v="23"/>
    <s v="U"/>
    <n v="1"/>
  </r>
  <r>
    <n v="172"/>
    <n v="70"/>
    <x v="69"/>
    <x v="2"/>
    <x v="1"/>
    <n v="8.5"/>
    <n v="6"/>
    <s v="U"/>
    <n v="32"/>
    <s v="U"/>
    <n v="1"/>
  </r>
  <r>
    <n v="173"/>
    <n v="71"/>
    <x v="70"/>
    <x v="2"/>
    <x v="0"/>
    <n v="9"/>
    <n v="8"/>
    <s v="U"/>
    <n v="30"/>
    <s v="O"/>
    <n v="0"/>
  </r>
  <r>
    <n v="174"/>
    <n v="71"/>
    <x v="70"/>
    <x v="2"/>
    <x v="1"/>
    <n v="9"/>
    <n v="9"/>
    <s v="E"/>
    <n v="16"/>
    <s v="O"/>
    <n v="0"/>
  </r>
  <r>
    <n v="175"/>
    <n v="72"/>
    <x v="71"/>
    <x v="2"/>
    <x v="0"/>
    <n v="6.5"/>
    <n v="4"/>
    <s v="U"/>
    <n v="9"/>
    <s v="O"/>
    <n v="0"/>
  </r>
  <r>
    <n v="176"/>
    <n v="72"/>
    <x v="71"/>
    <x v="2"/>
    <x v="1"/>
    <n v="6.5"/>
    <n v="4"/>
    <s v="U"/>
    <n v="1"/>
    <s v="O"/>
    <n v="0"/>
  </r>
  <r>
    <n v="177"/>
    <n v="73"/>
    <x v="72"/>
    <x v="2"/>
    <x v="0"/>
    <n v="7.5"/>
    <n v="7"/>
    <s v="U"/>
    <n v="24"/>
    <s v="O"/>
    <n v="0"/>
  </r>
  <r>
    <n v="178"/>
    <n v="73"/>
    <x v="72"/>
    <x v="2"/>
    <x v="1"/>
    <n v="7.5"/>
    <n v="7"/>
    <s v="U"/>
    <n v="26"/>
    <s v="O"/>
    <n v="0"/>
  </r>
  <r>
    <n v="179"/>
    <n v="74"/>
    <x v="73"/>
    <x v="2"/>
    <x v="0"/>
    <n v="11.5"/>
    <n v="13"/>
    <s v="O"/>
    <n v="16"/>
    <s v="O"/>
    <n v="1"/>
  </r>
  <r>
    <n v="180"/>
    <n v="74"/>
    <x v="73"/>
    <x v="2"/>
    <x v="1"/>
    <n v="11.5"/>
    <n v="12"/>
    <s v="O"/>
    <n v="3"/>
    <s v="O"/>
    <n v="1"/>
  </r>
  <r>
    <n v="181"/>
    <n v="75"/>
    <x v="74"/>
    <x v="2"/>
    <x v="0"/>
    <n v="8.5"/>
    <n v="7"/>
    <s v="U"/>
    <n v="25"/>
    <s v="O"/>
    <n v="0"/>
  </r>
  <r>
    <n v="182"/>
    <n v="75"/>
    <x v="74"/>
    <x v="2"/>
    <x v="1"/>
    <n v="8.5"/>
    <n v="9"/>
    <s v="O"/>
    <n v="27"/>
    <s v="O"/>
    <n v="1"/>
  </r>
  <r>
    <n v="183"/>
    <n v="76"/>
    <x v="75"/>
    <x v="2"/>
    <x v="0"/>
    <n v="10.5"/>
    <n v="11"/>
    <s v="O"/>
    <n v="20"/>
    <s v="O"/>
    <n v="1"/>
  </r>
  <r>
    <n v="184"/>
    <n v="76"/>
    <x v="75"/>
    <x v="2"/>
    <x v="1"/>
    <n v="10.5"/>
    <n v="11"/>
    <s v="O"/>
    <n v="12"/>
    <s v="O"/>
    <n v="1"/>
  </r>
  <r>
    <n v="185"/>
    <n v="77"/>
    <x v="76"/>
    <x v="2"/>
    <x v="0"/>
    <n v="7.5"/>
    <n v="6"/>
    <s v="U"/>
    <n v="26"/>
    <s v="O"/>
    <n v="0"/>
  </r>
  <r>
    <n v="186"/>
    <n v="77"/>
    <x v="76"/>
    <x v="2"/>
    <x v="1"/>
    <n v="7.5"/>
    <n v="8"/>
    <s v="O"/>
    <n v="30"/>
    <s v="O"/>
    <n v="1"/>
  </r>
  <r>
    <n v="187"/>
    <n v="78"/>
    <x v="77"/>
    <x v="2"/>
    <x v="0"/>
    <n v="9.5"/>
    <n v="8"/>
    <s v="U"/>
    <n v="11"/>
    <s v="O"/>
    <n v="0"/>
  </r>
  <r>
    <n v="188"/>
    <n v="78"/>
    <x v="77"/>
    <x v="2"/>
    <x v="1"/>
    <n v="9.5"/>
    <n v="10"/>
    <s v="O"/>
    <n v="19"/>
    <s v="O"/>
    <n v="1"/>
  </r>
  <r>
    <n v="189"/>
    <n v="79"/>
    <x v="78"/>
    <x v="2"/>
    <x v="0"/>
    <n v="5"/>
    <n v="7"/>
    <s v="O"/>
    <n v="14"/>
    <s v="U"/>
    <n v="0"/>
  </r>
  <r>
    <n v="190"/>
    <n v="79"/>
    <x v="78"/>
    <x v="2"/>
    <x v="1"/>
    <n v="5"/>
    <n v="5"/>
    <s v="E"/>
    <n v="13"/>
    <s v="U"/>
    <n v="0"/>
  </r>
  <r>
    <n v="191"/>
    <n v="80"/>
    <x v="79"/>
    <x v="2"/>
    <x v="0"/>
    <n v="8"/>
    <n v="6"/>
    <s v="U"/>
    <n v="8"/>
    <s v="O"/>
    <n v="0"/>
  </r>
  <r>
    <n v="192"/>
    <n v="80"/>
    <x v="79"/>
    <x v="2"/>
    <x v="1"/>
    <n v="8"/>
    <n v="6"/>
    <s v="U"/>
    <n v="14"/>
    <s v="O"/>
    <n v="0"/>
  </r>
  <r>
    <n v="193"/>
    <n v="81"/>
    <x v="80"/>
    <x v="2"/>
    <x v="0"/>
    <n v="7.5"/>
    <n v="9"/>
    <s v="O"/>
    <n v="13"/>
    <s v="O"/>
    <n v="1"/>
  </r>
  <r>
    <n v="194"/>
    <n v="81"/>
    <x v="80"/>
    <x v="2"/>
    <x v="1"/>
    <n v="7.5"/>
    <n v="6"/>
    <s v="U"/>
    <n v="23"/>
    <s v="O"/>
    <n v="0"/>
  </r>
  <r>
    <n v="195"/>
    <n v="82"/>
    <x v="81"/>
    <x v="2"/>
    <x v="0"/>
    <n v="6"/>
    <n v="7"/>
    <s v="O"/>
    <n v="32"/>
    <s v="O"/>
    <n v="1"/>
  </r>
  <r>
    <n v="196"/>
    <n v="82"/>
    <x v="81"/>
    <x v="2"/>
    <x v="1"/>
    <n v="6"/>
    <n v="7"/>
    <s v="O"/>
    <n v="29"/>
    <s v="O"/>
    <n v="1"/>
  </r>
  <r>
    <n v="197"/>
    <n v="83"/>
    <x v="82"/>
    <x v="2"/>
    <x v="0"/>
    <n v="11"/>
    <n v="12"/>
    <s v="O"/>
    <n v="7"/>
    <s v="O"/>
    <n v="1"/>
  </r>
  <r>
    <n v="198"/>
    <n v="83"/>
    <x v="82"/>
    <x v="2"/>
    <x v="1"/>
    <n v="11"/>
    <n v="13"/>
    <s v="O"/>
    <n v="2"/>
    <s v="O"/>
    <n v="1"/>
  </r>
  <r>
    <n v="199"/>
    <n v="84"/>
    <x v="83"/>
    <x v="2"/>
    <x v="0"/>
    <n v="10.5"/>
    <n v="12"/>
    <s v="O"/>
    <n v="1"/>
    <s v="U"/>
    <n v="0"/>
  </r>
  <r>
    <n v="200"/>
    <n v="84"/>
    <x v="83"/>
    <x v="2"/>
    <x v="1"/>
    <n v="10.5"/>
    <n v="12"/>
    <s v="O"/>
    <n v="7"/>
    <s v="U"/>
    <n v="0"/>
  </r>
  <r>
    <n v="201"/>
    <n v="85"/>
    <x v="84"/>
    <x v="2"/>
    <x v="0"/>
    <n v="8"/>
    <n v="7"/>
    <s v="U"/>
    <n v="21"/>
    <s v="U"/>
    <n v="1"/>
  </r>
  <r>
    <n v="202"/>
    <n v="85"/>
    <x v="84"/>
    <x v="2"/>
    <x v="1"/>
    <n v="8"/>
    <n v="9"/>
    <s v="O"/>
    <n v="31"/>
    <s v="U"/>
    <n v="0"/>
  </r>
  <r>
    <n v="203"/>
    <n v="86"/>
    <x v="85"/>
    <x v="2"/>
    <x v="0"/>
    <n v="7"/>
    <n v="8"/>
    <s v="O"/>
    <n v="28"/>
    <s v="U"/>
    <n v="0"/>
  </r>
  <r>
    <n v="204"/>
    <n v="86"/>
    <x v="85"/>
    <x v="2"/>
    <x v="1"/>
    <n v="7"/>
    <n v="6"/>
    <s v="U"/>
    <n v="11"/>
    <s v="U"/>
    <n v="1"/>
  </r>
  <r>
    <n v="205"/>
    <n v="87"/>
    <x v="86"/>
    <x v="2"/>
    <x v="0"/>
    <n v="5"/>
    <n v="4"/>
    <s v="U"/>
    <n v="29"/>
    <s v="U"/>
    <n v="1"/>
  </r>
  <r>
    <n v="206"/>
    <n v="87"/>
    <x v="86"/>
    <x v="2"/>
    <x v="1"/>
    <n v="5"/>
    <n v="5"/>
    <s v="E"/>
    <n v="5"/>
    <s v="U"/>
    <n v="0"/>
  </r>
  <r>
    <n v="207"/>
    <n v="88"/>
    <x v="87"/>
    <x v="2"/>
    <x v="0"/>
    <n v="9"/>
    <n v="10"/>
    <s v="O"/>
    <n v="22"/>
    <s v="O"/>
    <n v="1"/>
  </r>
  <r>
    <n v="208"/>
    <n v="88"/>
    <x v="87"/>
    <x v="2"/>
    <x v="1"/>
    <n v="9"/>
    <n v="8"/>
    <s v="U"/>
    <n v="22"/>
    <s v="O"/>
    <n v="0"/>
  </r>
  <r>
    <n v="209"/>
    <n v="89"/>
    <x v="88"/>
    <x v="2"/>
    <x v="0"/>
    <n v="8.5"/>
    <n v="7"/>
    <s v="U"/>
    <n v="18"/>
    <s v="O"/>
    <n v="0"/>
  </r>
  <r>
    <n v="210"/>
    <n v="89"/>
    <x v="88"/>
    <x v="2"/>
    <x v="1"/>
    <n v="8.5"/>
    <n v="9"/>
    <s v="O"/>
    <n v="10"/>
    <s v="O"/>
    <n v="1"/>
  </r>
  <r>
    <n v="211"/>
    <n v="90"/>
    <x v="89"/>
    <x v="2"/>
    <x v="0"/>
    <n v="8"/>
    <n v="9"/>
    <s v="O"/>
    <n v="17"/>
    <s v="O"/>
    <n v="1"/>
  </r>
  <r>
    <n v="212"/>
    <n v="90"/>
    <x v="89"/>
    <x v="2"/>
    <x v="1"/>
    <n v="8"/>
    <n v="9"/>
    <s v="O"/>
    <n v="20"/>
    <s v="O"/>
    <n v="1"/>
  </r>
  <r>
    <n v="213"/>
    <n v="91"/>
    <x v="90"/>
    <x v="2"/>
    <x v="0"/>
    <n v="11"/>
    <n v="12"/>
    <s v="O"/>
    <n v="6"/>
    <s v="O"/>
    <n v="1"/>
  </r>
  <r>
    <n v="214"/>
    <n v="91"/>
    <x v="90"/>
    <x v="2"/>
    <x v="1"/>
    <n v="11"/>
    <n v="12"/>
    <s v="O"/>
    <n v="4"/>
    <s v="O"/>
    <n v="1"/>
  </r>
  <r>
    <n v="215"/>
    <n v="92"/>
    <x v="91"/>
    <x v="2"/>
    <x v="0"/>
    <n v="10.5"/>
    <n v="8"/>
    <s v="U"/>
    <n v="3"/>
    <s v="U"/>
    <n v="1"/>
  </r>
  <r>
    <n v="216"/>
    <n v="92"/>
    <x v="91"/>
    <x v="2"/>
    <x v="1"/>
    <n v="10.5"/>
    <n v="8"/>
    <s v="U"/>
    <n v="24"/>
    <s v="U"/>
    <n v="1"/>
  </r>
  <r>
    <n v="217"/>
    <n v="93"/>
    <x v="92"/>
    <x v="2"/>
    <x v="0"/>
    <n v="7.5"/>
    <n v="5"/>
    <s v="U"/>
    <n v="4"/>
    <s v="U"/>
    <n v="1"/>
  </r>
  <r>
    <n v="218"/>
    <n v="93"/>
    <x v="92"/>
    <x v="2"/>
    <x v="1"/>
    <n v="7.5"/>
    <n v="5"/>
    <s v="U"/>
    <n v="17"/>
    <s v="U"/>
    <n v="1"/>
  </r>
  <r>
    <n v="219"/>
    <n v="94"/>
    <x v="93"/>
    <x v="2"/>
    <x v="0"/>
    <n v="7"/>
    <n v="8"/>
    <s v="O"/>
    <n v="27"/>
    <s v="U"/>
    <n v="0"/>
  </r>
  <r>
    <n v="220"/>
    <n v="94"/>
    <x v="93"/>
    <x v="2"/>
    <x v="1"/>
    <n v="7"/>
    <n v="7"/>
    <s v="E"/>
    <n v="8"/>
    <s v="U"/>
    <n v="0"/>
  </r>
  <r>
    <n v="221"/>
    <n v="95"/>
    <x v="94"/>
    <x v="2"/>
    <x v="0"/>
    <n v="7"/>
    <n v="8"/>
    <s v="O"/>
    <n v="19"/>
    <s v="U"/>
    <n v="0"/>
  </r>
  <r>
    <n v="222"/>
    <n v="95"/>
    <x v="94"/>
    <x v="2"/>
    <x v="1"/>
    <n v="7"/>
    <n v="6"/>
    <s v="U"/>
    <n v="21"/>
    <s v="U"/>
    <n v="1"/>
  </r>
  <r>
    <n v="223"/>
    <n v="96"/>
    <x v="95"/>
    <x v="2"/>
    <x v="0"/>
    <n v="7.5"/>
    <n v="8"/>
    <s v="O"/>
    <n v="31"/>
    <s v="U"/>
    <n v="0"/>
  </r>
  <r>
    <n v="224"/>
    <n v="96"/>
    <x v="95"/>
    <x v="2"/>
    <x v="1"/>
    <n v="7.5"/>
    <n v="6"/>
    <s v="U"/>
    <n v="25"/>
    <s v="U"/>
    <n v="1"/>
  </r>
  <r>
    <n v="225"/>
    <n v="97"/>
    <x v="96"/>
    <x v="3"/>
    <x v="0"/>
    <n v="8.5"/>
    <n v="7"/>
    <s v="U"/>
    <n v="28"/>
    <s v="O"/>
    <n v="0"/>
  </r>
  <r>
    <n v="226"/>
    <n v="97"/>
    <x v="96"/>
    <x v="3"/>
    <x v="1"/>
    <n v="8.5"/>
    <n v="6"/>
    <s v="U"/>
    <n v="21"/>
    <s v="O"/>
    <n v="0"/>
  </r>
  <r>
    <n v="227"/>
    <n v="98"/>
    <x v="97"/>
    <x v="3"/>
    <x v="0"/>
    <n v="8.5"/>
    <n v="10"/>
    <s v="O"/>
    <n v="8"/>
    <s v="U"/>
    <n v="0"/>
  </r>
  <r>
    <n v="228"/>
    <n v="98"/>
    <x v="97"/>
    <x v="3"/>
    <x v="1"/>
    <n v="8.5"/>
    <n v="10"/>
    <s v="O"/>
    <n v="1"/>
    <s v="U"/>
    <n v="0"/>
  </r>
  <r>
    <n v="229"/>
    <n v="99"/>
    <x v="98"/>
    <x v="3"/>
    <x v="0"/>
    <n v="9.5"/>
    <n v="8"/>
    <s v="U"/>
    <n v="27"/>
    <s v="U"/>
    <n v="1"/>
  </r>
  <r>
    <n v="230"/>
    <n v="99"/>
    <x v="98"/>
    <x v="3"/>
    <x v="1"/>
    <n v="9.5"/>
    <n v="10"/>
    <s v="O"/>
    <n v="5"/>
    <s v="U"/>
    <n v="0"/>
  </r>
  <r>
    <n v="231"/>
    <n v="100"/>
    <x v="99"/>
    <x v="3"/>
    <x v="0"/>
    <n v="8.5"/>
    <n v="7"/>
    <s v="U"/>
    <n v="17"/>
    <s v="U"/>
    <n v="1"/>
  </r>
  <r>
    <n v="232"/>
    <n v="100"/>
    <x v="99"/>
    <x v="3"/>
    <x v="1"/>
    <n v="8.5"/>
    <n v="7"/>
    <s v="U"/>
    <n v="15"/>
    <s v="U"/>
    <n v="1"/>
  </r>
  <r>
    <n v="233"/>
    <n v="101"/>
    <x v="100"/>
    <x v="3"/>
    <x v="0"/>
    <n v="8"/>
    <n v="6"/>
    <s v="U"/>
    <n v="6"/>
    <s v="O"/>
    <n v="0"/>
  </r>
  <r>
    <n v="234"/>
    <n v="101"/>
    <x v="100"/>
    <x v="3"/>
    <x v="1"/>
    <n v="8"/>
    <n v="5"/>
    <s v="U"/>
    <n v="3"/>
    <s v="O"/>
    <n v="0"/>
  </r>
  <r>
    <n v="235"/>
    <n v="102"/>
    <x v="101"/>
    <x v="3"/>
    <x v="0"/>
    <n v="6.5"/>
    <n v="6"/>
    <s v="U"/>
    <n v="16"/>
    <s v="U"/>
    <n v="1"/>
  </r>
  <r>
    <n v="236"/>
    <n v="102"/>
    <x v="101"/>
    <x v="3"/>
    <x v="1"/>
    <n v="6.5"/>
    <n v="6"/>
    <s v="U"/>
    <n v="16"/>
    <s v="U"/>
    <n v="1"/>
  </r>
  <r>
    <n v="237"/>
    <n v="103"/>
    <x v="102"/>
    <x v="3"/>
    <x v="0"/>
    <n v="8.5"/>
    <n v="10"/>
    <s v="O"/>
    <n v="21"/>
    <s v="O"/>
    <n v="1"/>
  </r>
  <r>
    <n v="238"/>
    <n v="103"/>
    <x v="102"/>
    <x v="3"/>
    <x v="1"/>
    <n v="8.5"/>
    <n v="8"/>
    <s v="U"/>
    <n v="11"/>
    <s v="O"/>
    <n v="0"/>
  </r>
  <r>
    <n v="239"/>
    <n v="104"/>
    <x v="103"/>
    <x v="3"/>
    <x v="0"/>
    <n v="6.5"/>
    <n v="4"/>
    <s v="U"/>
    <n v="5"/>
    <s v="U"/>
    <n v="1"/>
  </r>
  <r>
    <n v="240"/>
    <n v="104"/>
    <x v="103"/>
    <x v="3"/>
    <x v="1"/>
    <n v="6.5"/>
    <n v="5"/>
    <s v="U"/>
    <n v="4"/>
    <s v="U"/>
    <n v="1"/>
  </r>
  <r>
    <n v="241"/>
    <n v="105"/>
    <x v="104"/>
    <x v="3"/>
    <x v="0"/>
    <n v="9.5"/>
    <n v="8"/>
    <s v="U"/>
    <n v="9"/>
    <s v="U"/>
    <n v="1"/>
  </r>
  <r>
    <n v="242"/>
    <n v="105"/>
    <x v="104"/>
    <x v="3"/>
    <x v="1"/>
    <n v="9.5"/>
    <n v="8"/>
    <s v="U"/>
    <n v="13"/>
    <s v="U"/>
    <n v="1"/>
  </r>
  <r>
    <n v="243"/>
    <n v="106"/>
    <x v="105"/>
    <x v="3"/>
    <x v="0"/>
    <n v="10.5"/>
    <n v="12"/>
    <s v="O"/>
    <n v="10"/>
    <s v="O"/>
    <n v="1"/>
  </r>
  <r>
    <n v="244"/>
    <n v="106"/>
    <x v="105"/>
    <x v="3"/>
    <x v="1"/>
    <n v="10.5"/>
    <n v="11"/>
    <s v="O"/>
    <n v="7"/>
    <s v="O"/>
    <n v="1"/>
  </r>
  <r>
    <n v="245"/>
    <n v="107"/>
    <x v="106"/>
    <x v="3"/>
    <x v="0"/>
    <n v="8.5"/>
    <n v="8"/>
    <s v="U"/>
    <n v="25"/>
    <s v="U"/>
    <n v="1"/>
  </r>
  <r>
    <n v="246"/>
    <n v="107"/>
    <x v="106"/>
    <x v="3"/>
    <x v="1"/>
    <n v="8.5"/>
    <n v="6"/>
    <s v="U"/>
    <n v="32"/>
    <s v="U"/>
    <n v="1"/>
  </r>
  <r>
    <n v="247"/>
    <n v="108"/>
    <x v="107"/>
    <x v="3"/>
    <x v="0"/>
    <n v="11"/>
    <n v="12"/>
    <s v="O"/>
    <n v="1"/>
    <s v="U"/>
    <n v="0"/>
  </r>
  <r>
    <n v="248"/>
    <n v="108"/>
    <x v="107"/>
    <x v="3"/>
    <x v="1"/>
    <n v="11"/>
    <n v="9"/>
    <s v="U"/>
    <n v="26"/>
    <s v="U"/>
    <n v="1"/>
  </r>
  <r>
    <n v="249"/>
    <n v="109"/>
    <x v="108"/>
    <x v="3"/>
    <x v="0"/>
    <n v="8.5"/>
    <n v="8"/>
    <s v="U"/>
    <n v="15"/>
    <s v="O"/>
    <n v="0"/>
  </r>
  <r>
    <n v="250"/>
    <n v="109"/>
    <x v="108"/>
    <x v="3"/>
    <x v="1"/>
    <n v="8.5"/>
    <n v="9"/>
    <s v="O"/>
    <n v="27"/>
    <s v="O"/>
    <n v="1"/>
  </r>
  <r>
    <n v="251"/>
    <n v="110"/>
    <x v="109"/>
    <x v="3"/>
    <x v="0"/>
    <n v="10.5"/>
    <n v="12"/>
    <s v="O"/>
    <n v="2"/>
    <s v="U"/>
    <n v="0"/>
  </r>
  <r>
    <n v="252"/>
    <n v="110"/>
    <x v="109"/>
    <x v="3"/>
    <x v="1"/>
    <n v="10.5"/>
    <n v="11"/>
    <s v="O"/>
    <n v="2"/>
    <s v="U"/>
    <n v="0"/>
  </r>
  <r>
    <n v="253"/>
    <n v="111"/>
    <x v="110"/>
    <x v="3"/>
    <x v="0"/>
    <n v="5.5"/>
    <n v="5"/>
    <s v="U"/>
    <n v="14"/>
    <s v="U"/>
    <n v="1"/>
  </r>
  <r>
    <n v="254"/>
    <n v="111"/>
    <x v="110"/>
    <x v="3"/>
    <x v="1"/>
    <n v="5.5"/>
    <n v="4"/>
    <s v="U"/>
    <n v="8"/>
    <s v="U"/>
    <n v="1"/>
  </r>
  <r>
    <n v="255"/>
    <n v="112"/>
    <x v="111"/>
    <x v="3"/>
    <x v="0"/>
    <n v="8.5"/>
    <n v="8"/>
    <s v="U"/>
    <n v="24"/>
    <s v="O"/>
    <n v="0"/>
  </r>
  <r>
    <n v="256"/>
    <n v="112"/>
    <x v="111"/>
    <x v="3"/>
    <x v="1"/>
    <n v="8.5"/>
    <n v="6"/>
    <s v="U"/>
    <n v="28"/>
    <s v="O"/>
    <n v="0"/>
  </r>
  <r>
    <n v="257"/>
    <n v="113"/>
    <x v="112"/>
    <x v="3"/>
    <x v="0"/>
    <n v="9"/>
    <n v="11"/>
    <s v="O"/>
    <n v="20"/>
    <s v="U"/>
    <n v="0"/>
  </r>
  <r>
    <n v="258"/>
    <n v="113"/>
    <x v="112"/>
    <x v="3"/>
    <x v="1"/>
    <n v="9"/>
    <n v="10"/>
    <s v="O"/>
    <n v="23"/>
    <s v="U"/>
    <n v="0"/>
  </r>
  <r>
    <n v="259"/>
    <n v="114"/>
    <x v="113"/>
    <x v="3"/>
    <x v="0"/>
    <n v="7.5"/>
    <n v="7"/>
    <s v="U"/>
    <n v="31"/>
    <s v="O"/>
    <n v="0"/>
  </r>
  <r>
    <n v="260"/>
    <n v="114"/>
    <x v="113"/>
    <x v="3"/>
    <x v="1"/>
    <n v="7.5"/>
    <n v="10"/>
    <s v="O"/>
    <n v="30"/>
    <s v="O"/>
    <n v="1"/>
  </r>
  <r>
    <n v="261"/>
    <n v="115"/>
    <x v="114"/>
    <x v="3"/>
    <x v="0"/>
    <n v="10.5"/>
    <n v="11"/>
    <s v="O"/>
    <n v="18"/>
    <s v="O"/>
    <n v="1"/>
  </r>
  <r>
    <n v="262"/>
    <n v="115"/>
    <x v="114"/>
    <x v="3"/>
    <x v="1"/>
    <n v="10.5"/>
    <n v="8"/>
    <s v="U"/>
    <n v="20"/>
    <s v="O"/>
    <n v="0"/>
  </r>
  <r>
    <n v="263"/>
    <n v="116"/>
    <x v="115"/>
    <x v="3"/>
    <x v="0"/>
    <n v="8.5"/>
    <n v="9"/>
    <s v="O"/>
    <n v="30"/>
    <s v="U"/>
    <n v="0"/>
  </r>
  <r>
    <n v="264"/>
    <n v="116"/>
    <x v="115"/>
    <x v="3"/>
    <x v="1"/>
    <n v="8.5"/>
    <n v="7"/>
    <s v="U"/>
    <n v="25"/>
    <s v="U"/>
    <n v="1"/>
  </r>
  <r>
    <n v="265"/>
    <n v="117"/>
    <x v="116"/>
    <x v="3"/>
    <x v="0"/>
    <n v="8.5"/>
    <n v="8"/>
    <s v="U"/>
    <n v="19"/>
    <s v="U"/>
    <n v="1"/>
  </r>
  <r>
    <n v="266"/>
    <n v="117"/>
    <x v="116"/>
    <x v="3"/>
    <x v="1"/>
    <n v="8.5"/>
    <n v="9"/>
    <s v="O"/>
    <n v="6"/>
    <s v="U"/>
    <n v="0"/>
  </r>
  <r>
    <n v="267"/>
    <n v="118"/>
    <x v="117"/>
    <x v="3"/>
    <x v="0"/>
    <n v="7.5"/>
    <n v="9"/>
    <s v="O"/>
    <n v="29"/>
    <s v="O"/>
    <n v="1"/>
  </r>
  <r>
    <n v="268"/>
    <n v="118"/>
    <x v="117"/>
    <x v="3"/>
    <x v="1"/>
    <n v="7.5"/>
    <n v="6"/>
    <s v="U"/>
    <n v="22"/>
    <s v="O"/>
    <n v="0"/>
  </r>
  <r>
    <n v="269"/>
    <n v="119"/>
    <x v="118"/>
    <x v="3"/>
    <x v="0"/>
    <n v="6"/>
    <n v="6"/>
    <s v="E"/>
    <n v="23"/>
    <s v="O"/>
    <n v="0"/>
  </r>
  <r>
    <n v="270"/>
    <n v="119"/>
    <x v="118"/>
    <x v="3"/>
    <x v="1"/>
    <n v="6"/>
    <n v="9"/>
    <s v="O"/>
    <n v="29"/>
    <s v="O"/>
    <n v="1"/>
  </r>
  <r>
    <n v="271"/>
    <n v="120"/>
    <x v="119"/>
    <x v="3"/>
    <x v="0"/>
    <n v="9.5"/>
    <n v="11"/>
    <s v="O"/>
    <n v="13"/>
    <s v="U"/>
    <n v="0"/>
  </r>
  <r>
    <n v="272"/>
    <n v="120"/>
    <x v="119"/>
    <x v="3"/>
    <x v="1"/>
    <n v="9.5"/>
    <n v="10"/>
    <s v="O"/>
    <n v="10"/>
    <s v="U"/>
    <n v="0"/>
  </r>
  <r>
    <n v="273"/>
    <n v="121"/>
    <x v="120"/>
    <x v="3"/>
    <x v="0"/>
    <n v="8.5"/>
    <n v="8"/>
    <s v="U"/>
    <n v="32"/>
    <s v="O"/>
    <n v="0"/>
  </r>
  <r>
    <n v="274"/>
    <n v="121"/>
    <x v="120"/>
    <x v="3"/>
    <x v="1"/>
    <n v="8.5"/>
    <n v="7"/>
    <s v="U"/>
    <n v="31"/>
    <s v="O"/>
    <n v="0"/>
  </r>
  <r>
    <n v="275"/>
    <n v="122"/>
    <x v="121"/>
    <x v="3"/>
    <x v="0"/>
    <n v="8.5"/>
    <n v="7"/>
    <s v="U"/>
    <n v="7"/>
    <s v="U"/>
    <n v="1"/>
  </r>
  <r>
    <n v="276"/>
    <n v="122"/>
    <x v="121"/>
    <x v="3"/>
    <x v="1"/>
    <n v="8.5"/>
    <n v="6"/>
    <s v="U"/>
    <n v="19"/>
    <s v="U"/>
    <n v="1"/>
  </r>
  <r>
    <n v="277"/>
    <n v="123"/>
    <x v="122"/>
    <x v="3"/>
    <x v="0"/>
    <n v="11"/>
    <n v="11"/>
    <s v="E"/>
    <n v="22"/>
    <s v="U"/>
    <n v="0"/>
  </r>
  <r>
    <n v="278"/>
    <n v="123"/>
    <x v="122"/>
    <x v="3"/>
    <x v="1"/>
    <n v="11"/>
    <n v="12"/>
    <s v="O"/>
    <n v="9"/>
    <s v="U"/>
    <n v="0"/>
  </r>
  <r>
    <n v="279"/>
    <n v="124"/>
    <x v="123"/>
    <x v="3"/>
    <x v="0"/>
    <n v="6.5"/>
    <n v="5"/>
    <s v="U"/>
    <n v="4"/>
    <s v="U"/>
    <n v="1"/>
  </r>
  <r>
    <n v="280"/>
    <n v="124"/>
    <x v="123"/>
    <x v="3"/>
    <x v="1"/>
    <n v="6.5"/>
    <n v="5"/>
    <s v="U"/>
    <n v="17"/>
    <s v="U"/>
    <n v="1"/>
  </r>
  <r>
    <n v="281"/>
    <n v="125"/>
    <x v="124"/>
    <x v="3"/>
    <x v="0"/>
    <n v="8"/>
    <n v="9"/>
    <s v="O"/>
    <n v="26"/>
    <s v="U"/>
    <n v="0"/>
  </r>
  <r>
    <n v="282"/>
    <n v="125"/>
    <x v="124"/>
    <x v="3"/>
    <x v="1"/>
    <n v="8"/>
    <n v="8"/>
    <s v="E"/>
    <n v="12"/>
    <s v="U"/>
    <n v="0"/>
  </r>
  <r>
    <n v="283"/>
    <n v="126"/>
    <x v="125"/>
    <x v="3"/>
    <x v="0"/>
    <n v="6"/>
    <n v="5"/>
    <s v="U"/>
    <n v="12"/>
    <s v="E"/>
    <n v="0"/>
  </r>
  <r>
    <n v="284"/>
    <n v="126"/>
    <x v="125"/>
    <x v="3"/>
    <x v="1"/>
    <n v="6"/>
    <n v="7"/>
    <s v="O"/>
    <n v="24"/>
    <s v="E"/>
    <n v="0"/>
  </r>
  <r>
    <n v="285"/>
    <n v="127"/>
    <x v="126"/>
    <x v="3"/>
    <x v="0"/>
    <n v="5.5"/>
    <n v="3"/>
    <s v="U"/>
    <n v="11"/>
    <s v="U"/>
    <n v="1"/>
  </r>
  <r>
    <n v="286"/>
    <n v="127"/>
    <x v="126"/>
    <x v="3"/>
    <x v="1"/>
    <n v="5.5"/>
    <n v="4"/>
    <s v="U"/>
    <n v="18"/>
    <s v="U"/>
    <n v="1"/>
  </r>
  <r>
    <n v="287"/>
    <n v="128"/>
    <x v="127"/>
    <x v="3"/>
    <x v="0"/>
    <n v="6.5"/>
    <n v="5"/>
    <s v="U"/>
    <n v="3"/>
    <s v="O"/>
    <n v="0"/>
  </r>
  <r>
    <n v="288"/>
    <n v="128"/>
    <x v="127"/>
    <x v="3"/>
    <x v="1"/>
    <n v="6.5"/>
    <n v="4"/>
    <s v="U"/>
    <n v="14"/>
    <s v="O"/>
    <n v="0"/>
  </r>
  <r>
    <n v="289"/>
    <n v="129"/>
    <x v="128"/>
    <x v="4"/>
    <x v="0"/>
    <n v="10.5"/>
    <n v="10"/>
    <s v="U"/>
    <n v="32"/>
    <s v="U"/>
    <n v="1"/>
  </r>
  <r>
    <n v="290"/>
    <n v="129"/>
    <x v="128"/>
    <x v="4"/>
    <x v="1"/>
    <n v="10.5"/>
    <n v="12"/>
    <s v="O"/>
    <n v="2"/>
    <s v="U"/>
    <n v="0"/>
  </r>
  <r>
    <n v="291"/>
    <n v="129"/>
    <x v="128"/>
    <x v="4"/>
    <x v="3"/>
    <n v="10.5"/>
    <n v="12"/>
    <s v="O"/>
    <s v="na"/>
    <s v="U"/>
    <n v="0"/>
  </r>
  <r>
    <n v="292"/>
    <n v="130"/>
    <x v="129"/>
    <x v="4"/>
    <x v="0"/>
    <n v="7.5"/>
    <n v="6"/>
    <s v="U"/>
    <n v="20"/>
    <s v="O"/>
    <n v="0"/>
  </r>
  <r>
    <n v="293"/>
    <n v="130"/>
    <x v="129"/>
    <x v="4"/>
    <x v="1"/>
    <n v="7.5"/>
    <n v="7"/>
    <s v="U"/>
    <n v="8"/>
    <s v="O"/>
    <n v="0"/>
  </r>
  <r>
    <n v="294"/>
    <n v="130"/>
    <x v="129"/>
    <x v="4"/>
    <x v="3"/>
    <n v="7.5"/>
    <n v="10"/>
    <s v="O"/>
    <s v="na"/>
    <s v="O"/>
    <n v="1"/>
  </r>
  <r>
    <n v="295"/>
    <n v="131"/>
    <x v="130"/>
    <x v="4"/>
    <x v="0"/>
    <n v="8"/>
    <n v="10"/>
    <s v="O"/>
    <n v="15"/>
    <s v="E"/>
    <n v="0"/>
  </r>
  <r>
    <n v="296"/>
    <n v="131"/>
    <x v="130"/>
    <x v="4"/>
    <x v="1"/>
    <n v="8"/>
    <n v="7"/>
    <s v="U"/>
    <n v="32"/>
    <s v="E"/>
    <n v="0"/>
  </r>
  <r>
    <n v="297"/>
    <n v="131"/>
    <x v="130"/>
    <x v="4"/>
    <x v="3"/>
    <n v="8"/>
    <n v="10"/>
    <s v="O"/>
    <s v="na"/>
    <s v="E"/>
    <n v="0"/>
  </r>
  <r>
    <n v="298"/>
    <n v="132"/>
    <x v="131"/>
    <x v="4"/>
    <x v="0"/>
    <n v="8"/>
    <n v="7"/>
    <s v="U"/>
    <n v="22"/>
    <s v="U"/>
    <n v="1"/>
  </r>
  <r>
    <n v="299"/>
    <n v="132"/>
    <x v="131"/>
    <x v="4"/>
    <x v="1"/>
    <n v="8"/>
    <n v="6"/>
    <s v="U"/>
    <n v="27"/>
    <s v="U"/>
    <n v="1"/>
  </r>
  <r>
    <n v="300"/>
    <n v="132"/>
    <x v="131"/>
    <x v="4"/>
    <x v="3"/>
    <n v="8"/>
    <n v="7"/>
    <s v="U"/>
    <s v="na"/>
    <s v="U"/>
    <n v="1"/>
  </r>
  <r>
    <n v="301"/>
    <n v="133"/>
    <x v="132"/>
    <x v="4"/>
    <x v="0"/>
    <n v="10.5"/>
    <n v="11"/>
    <s v="O"/>
    <n v="12"/>
    <s v="U"/>
    <n v="0"/>
  </r>
  <r>
    <n v="302"/>
    <n v="133"/>
    <x v="132"/>
    <x v="4"/>
    <x v="1"/>
    <n v="10.5"/>
    <n v="11"/>
    <s v="O"/>
    <n v="9"/>
    <s v="U"/>
    <n v="0"/>
  </r>
  <r>
    <n v="303"/>
    <n v="133"/>
    <x v="132"/>
    <x v="4"/>
    <x v="3"/>
    <n v="10.5"/>
    <n v="10"/>
    <s v="U"/>
    <s v="na"/>
    <s v="U"/>
    <n v="1"/>
  </r>
  <r>
    <n v="304"/>
    <n v="134"/>
    <x v="133"/>
    <x v="4"/>
    <x v="0"/>
    <n v="7.5"/>
    <n v="6"/>
    <s v="U"/>
    <n v="11"/>
    <s v="U"/>
    <n v="1"/>
  </r>
  <r>
    <n v="305"/>
    <n v="134"/>
    <x v="133"/>
    <x v="4"/>
    <x v="1"/>
    <n v="7.5"/>
    <n v="6"/>
    <s v="U"/>
    <n v="17"/>
    <s v="U"/>
    <n v="1"/>
  </r>
  <r>
    <n v="306"/>
    <n v="134"/>
    <x v="133"/>
    <x v="4"/>
    <x v="3"/>
    <n v="7.5"/>
    <n v="7"/>
    <s v="U"/>
    <s v="na"/>
    <s v="U"/>
    <n v="1"/>
  </r>
  <r>
    <n v="307"/>
    <n v="135"/>
    <x v="134"/>
    <x v="4"/>
    <x v="0"/>
    <n v="9.5"/>
    <n v="8"/>
    <s v="U"/>
    <n v="23"/>
    <s v="U"/>
    <n v="1"/>
  </r>
  <r>
    <n v="308"/>
    <n v="135"/>
    <x v="134"/>
    <x v="4"/>
    <x v="1"/>
    <n v="9.5"/>
    <n v="11"/>
    <s v="O"/>
    <n v="14"/>
    <s v="U"/>
    <n v="0"/>
  </r>
  <r>
    <n v="309"/>
    <n v="135"/>
    <x v="134"/>
    <x v="4"/>
    <x v="3"/>
    <n v="9.5"/>
    <n v="8"/>
    <s v="U"/>
    <s v="na"/>
    <s v="U"/>
    <n v="1"/>
  </r>
  <r>
    <n v="310"/>
    <n v="136"/>
    <x v="135"/>
    <x v="4"/>
    <x v="0"/>
    <n v="5"/>
    <n v="6"/>
    <s v="O"/>
    <n v="21"/>
    <s v="U"/>
    <n v="0"/>
  </r>
  <r>
    <n v="311"/>
    <n v="136"/>
    <x v="135"/>
    <x v="4"/>
    <x v="1"/>
    <n v="5"/>
    <n v="2"/>
    <s v="U"/>
    <n v="3"/>
    <s v="U"/>
    <n v="1"/>
  </r>
  <r>
    <n v="312"/>
    <n v="136"/>
    <x v="135"/>
    <x v="4"/>
    <x v="3"/>
    <n v="5"/>
    <n v="3"/>
    <s v="U"/>
    <s v="na"/>
    <s v="U"/>
    <n v="1"/>
  </r>
  <r>
    <n v="313"/>
    <n v="137"/>
    <x v="136"/>
    <x v="4"/>
    <x v="0"/>
    <n v="9.5"/>
    <n v="8"/>
    <s v="U"/>
    <n v="14"/>
    <s v="O"/>
    <n v="0"/>
  </r>
  <r>
    <n v="314"/>
    <n v="137"/>
    <x v="136"/>
    <x v="4"/>
    <x v="1"/>
    <n v="9.5"/>
    <n v="8"/>
    <s v="U"/>
    <n v="31"/>
    <s v="O"/>
    <n v="0"/>
  </r>
  <r>
    <n v="315"/>
    <n v="137"/>
    <x v="136"/>
    <x v="4"/>
    <x v="3"/>
    <n v="9.5"/>
    <n v="6"/>
    <s v="U"/>
    <s v="na"/>
    <s v="O"/>
    <n v="0"/>
  </r>
  <r>
    <n v="316"/>
    <n v="138"/>
    <x v="137"/>
    <x v="4"/>
    <x v="0"/>
    <n v="9.5"/>
    <n v="9"/>
    <s v="U"/>
    <n v="17"/>
    <s v="U"/>
    <n v="1"/>
  </r>
  <r>
    <n v="317"/>
    <n v="138"/>
    <x v="137"/>
    <x v="4"/>
    <x v="1"/>
    <n v="9.5"/>
    <n v="8"/>
    <s v="U"/>
    <n v="16"/>
    <s v="U"/>
    <n v="1"/>
  </r>
  <r>
    <n v="318"/>
    <n v="138"/>
    <x v="137"/>
    <x v="4"/>
    <x v="3"/>
    <n v="9.5"/>
    <n v="7"/>
    <s v="U"/>
    <s v="na"/>
    <s v="U"/>
    <n v="1"/>
  </r>
  <r>
    <n v="319"/>
    <n v="139"/>
    <x v="138"/>
    <x v="4"/>
    <x v="0"/>
    <n v="7.5"/>
    <n v="7"/>
    <s v="U"/>
    <n v="25"/>
    <s v="O"/>
    <n v="0"/>
  </r>
  <r>
    <n v="320"/>
    <n v="139"/>
    <x v="138"/>
    <x v="4"/>
    <x v="1"/>
    <n v="7.5"/>
    <n v="8"/>
    <s v="O"/>
    <n v="30"/>
    <s v="O"/>
    <n v="1"/>
  </r>
  <r>
    <n v="321"/>
    <n v="139"/>
    <x v="138"/>
    <x v="4"/>
    <x v="3"/>
    <n v="7.5"/>
    <n v="7"/>
    <s v="U"/>
    <s v="na"/>
    <s v="O"/>
    <n v="0"/>
  </r>
  <r>
    <n v="322"/>
    <n v="140"/>
    <x v="139"/>
    <x v="4"/>
    <x v="0"/>
    <n v="10.5"/>
    <n v="11"/>
    <s v="O"/>
    <n v="10"/>
    <s v="U"/>
    <n v="0"/>
  </r>
  <r>
    <n v="323"/>
    <n v="140"/>
    <x v="139"/>
    <x v="4"/>
    <x v="1"/>
    <n v="10.5"/>
    <n v="11"/>
    <s v="O"/>
    <n v="6"/>
    <s v="U"/>
    <n v="0"/>
  </r>
  <r>
    <n v="324"/>
    <n v="140"/>
    <x v="139"/>
    <x v="4"/>
    <x v="3"/>
    <n v="10.5"/>
    <n v="11"/>
    <s v="O"/>
    <s v="na"/>
    <s v="U"/>
    <n v="0"/>
  </r>
  <r>
    <n v="325"/>
    <n v="141"/>
    <x v="140"/>
    <x v="4"/>
    <x v="0"/>
    <n v="8.5"/>
    <n v="8"/>
    <s v="U"/>
    <n v="29"/>
    <s v="O"/>
    <n v="0"/>
  </r>
  <r>
    <n v="326"/>
    <n v="141"/>
    <x v="140"/>
    <x v="4"/>
    <x v="1"/>
    <n v="8.5"/>
    <n v="7"/>
    <s v="U"/>
    <n v="23"/>
    <s v="O"/>
    <n v="0"/>
  </r>
  <r>
    <n v="327"/>
    <n v="141"/>
    <x v="140"/>
    <x v="4"/>
    <x v="3"/>
    <n v="8.5"/>
    <n v="10"/>
    <s v="O"/>
    <s v="na"/>
    <s v="O"/>
    <n v="1"/>
  </r>
  <r>
    <n v="328"/>
    <n v="142"/>
    <x v="141"/>
    <x v="4"/>
    <x v="0"/>
    <n v="9.5"/>
    <n v="6"/>
    <s v="U"/>
    <n v="7"/>
    <s v="U"/>
    <n v="1"/>
  </r>
  <r>
    <n v="329"/>
    <n v="142"/>
    <x v="141"/>
    <x v="4"/>
    <x v="1"/>
    <n v="9.5"/>
    <n v="8"/>
    <s v="U"/>
    <n v="22"/>
    <s v="U"/>
    <n v="1"/>
  </r>
  <r>
    <n v="330"/>
    <n v="142"/>
    <x v="141"/>
    <x v="4"/>
    <x v="3"/>
    <n v="9.5"/>
    <n v="8"/>
    <s v="U"/>
    <s v="na"/>
    <s v="U"/>
    <n v="1"/>
  </r>
  <r>
    <n v="331"/>
    <n v="143"/>
    <x v="142"/>
    <x v="4"/>
    <x v="0"/>
    <n v="7.5"/>
    <n v="7"/>
    <s v="U"/>
    <n v="16"/>
    <s v="U"/>
    <n v="1"/>
  </r>
  <r>
    <n v="332"/>
    <n v="143"/>
    <x v="142"/>
    <x v="4"/>
    <x v="1"/>
    <n v="7.5"/>
    <n v="6"/>
    <s v="U"/>
    <n v="24"/>
    <s v="U"/>
    <n v="1"/>
  </r>
  <r>
    <n v="333"/>
    <n v="143"/>
    <x v="142"/>
    <x v="4"/>
    <x v="3"/>
    <n v="7.5"/>
    <n v="7"/>
    <s v="U"/>
    <s v="na"/>
    <s v="U"/>
    <n v="1"/>
  </r>
  <r>
    <n v="334"/>
    <n v="144"/>
    <x v="143"/>
    <x v="4"/>
    <x v="0"/>
    <n v="9.5"/>
    <n v="13"/>
    <s v="O"/>
    <n v="1"/>
    <s v="O"/>
    <n v="1"/>
  </r>
  <r>
    <n v="335"/>
    <n v="144"/>
    <x v="143"/>
    <x v="4"/>
    <x v="1"/>
    <n v="9.5"/>
    <n v="11"/>
    <s v="O"/>
    <n v="15"/>
    <s v="O"/>
    <n v="1"/>
  </r>
  <r>
    <n v="336"/>
    <n v="144"/>
    <x v="143"/>
    <x v="4"/>
    <x v="3"/>
    <n v="9.5"/>
    <n v="11"/>
    <s v="O"/>
    <s v="na"/>
    <s v="O"/>
    <n v="1"/>
  </r>
  <r>
    <n v="337"/>
    <n v="145"/>
    <x v="144"/>
    <x v="4"/>
    <x v="0"/>
    <n v="7"/>
    <n v="7"/>
    <s v="E"/>
    <n v="26"/>
    <s v="O"/>
    <n v="0"/>
  </r>
  <r>
    <n v="338"/>
    <n v="145"/>
    <x v="144"/>
    <x v="4"/>
    <x v="1"/>
    <n v="7"/>
    <n v="6"/>
    <s v="U"/>
    <n v="18"/>
    <s v="O"/>
    <n v="0"/>
  </r>
  <r>
    <n v="339"/>
    <n v="145"/>
    <x v="144"/>
    <x v="4"/>
    <x v="3"/>
    <n v="7"/>
    <n v="6"/>
    <s v="U"/>
    <s v="na"/>
    <s v="O"/>
    <n v="0"/>
  </r>
  <r>
    <n v="340"/>
    <n v="146"/>
    <x v="145"/>
    <x v="4"/>
    <x v="0"/>
    <n v="9.5"/>
    <n v="7"/>
    <s v="U"/>
    <n v="4"/>
    <s v="U"/>
    <n v="1"/>
  </r>
  <r>
    <n v="341"/>
    <n v="146"/>
    <x v="145"/>
    <x v="4"/>
    <x v="1"/>
    <n v="9.5"/>
    <n v="8"/>
    <s v="U"/>
    <n v="28"/>
    <s v="U"/>
    <n v="1"/>
  </r>
  <r>
    <n v="342"/>
    <n v="146"/>
    <x v="145"/>
    <x v="4"/>
    <x v="3"/>
    <n v="9.5"/>
    <n v="8"/>
    <s v="U"/>
    <s v="na"/>
    <s v="U"/>
    <n v="1"/>
  </r>
  <r>
    <n v="343"/>
    <n v="147"/>
    <x v="146"/>
    <x v="4"/>
    <x v="0"/>
    <n v="10.5"/>
    <n v="12"/>
    <s v="O"/>
    <n v="5"/>
    <s v="O"/>
    <n v="1"/>
  </r>
  <r>
    <n v="344"/>
    <n v="147"/>
    <x v="146"/>
    <x v="4"/>
    <x v="1"/>
    <n v="10.5"/>
    <n v="10"/>
    <s v="U"/>
    <n v="7"/>
    <s v="O"/>
    <n v="0"/>
  </r>
  <r>
    <n v="345"/>
    <n v="147"/>
    <x v="146"/>
    <x v="4"/>
    <x v="3"/>
    <n v="10.5"/>
    <n v="11"/>
    <s v="O"/>
    <s v="na"/>
    <s v="O"/>
    <n v="1"/>
  </r>
  <r>
    <n v="346"/>
    <n v="148"/>
    <x v="147"/>
    <x v="4"/>
    <x v="0"/>
    <n v="7"/>
    <n v="6"/>
    <s v="U"/>
    <n v="28"/>
    <s v="E"/>
    <n v="0"/>
  </r>
  <r>
    <n v="347"/>
    <n v="148"/>
    <x v="147"/>
    <x v="4"/>
    <x v="1"/>
    <n v="7"/>
    <n v="7"/>
    <s v="E"/>
    <n v="29"/>
    <s v="E"/>
    <n v="1"/>
  </r>
  <r>
    <n v="348"/>
    <n v="148"/>
    <x v="147"/>
    <x v="4"/>
    <x v="3"/>
    <n v="7"/>
    <n v="6"/>
    <s v="U"/>
    <s v="na"/>
    <s v="E"/>
    <n v="0"/>
  </r>
  <r>
    <n v="349"/>
    <n v="149"/>
    <x v="148"/>
    <x v="4"/>
    <x v="0"/>
    <n v="8"/>
    <n v="10"/>
    <s v="O"/>
    <n v="6"/>
    <s v="O"/>
    <n v="1"/>
  </r>
  <r>
    <n v="350"/>
    <n v="149"/>
    <x v="148"/>
    <x v="4"/>
    <x v="1"/>
    <n v="8"/>
    <n v="8"/>
    <s v="E"/>
    <n v="21"/>
    <s v="O"/>
    <n v="0"/>
  </r>
  <r>
    <n v="351"/>
    <n v="149"/>
    <x v="148"/>
    <x v="4"/>
    <x v="3"/>
    <n v="8"/>
    <n v="10"/>
    <s v="O"/>
    <s v="na"/>
    <s v="O"/>
    <n v="1"/>
  </r>
  <r>
    <n v="352"/>
    <n v="150"/>
    <x v="149"/>
    <x v="4"/>
    <x v="0"/>
    <n v="8"/>
    <n v="9"/>
    <s v="O"/>
    <n v="18"/>
    <s v="U"/>
    <n v="0"/>
  </r>
  <r>
    <n v="353"/>
    <n v="150"/>
    <x v="149"/>
    <x v="4"/>
    <x v="1"/>
    <n v="8"/>
    <n v="9"/>
    <s v="O"/>
    <n v="26"/>
    <s v="U"/>
    <n v="0"/>
  </r>
  <r>
    <n v="354"/>
    <n v="150"/>
    <x v="149"/>
    <x v="4"/>
    <x v="3"/>
    <n v="8"/>
    <n v="7"/>
    <s v="U"/>
    <s v="na"/>
    <s v="U"/>
    <n v="1"/>
  </r>
  <r>
    <n v="355"/>
    <n v="151"/>
    <x v="150"/>
    <x v="4"/>
    <x v="0"/>
    <n v="8.5"/>
    <n v="7"/>
    <s v="U"/>
    <n v="30"/>
    <s v="O"/>
    <n v="0"/>
  </r>
  <r>
    <n v="356"/>
    <n v="151"/>
    <x v="150"/>
    <x v="4"/>
    <x v="1"/>
    <n v="8.5"/>
    <n v="7"/>
    <s v="U"/>
    <n v="25"/>
    <s v="O"/>
    <n v="0"/>
  </r>
  <r>
    <n v="357"/>
    <n v="151"/>
    <x v="150"/>
    <x v="4"/>
    <x v="3"/>
    <n v="8.5"/>
    <n v="6"/>
    <s v="U"/>
    <s v="na"/>
    <s v="O"/>
    <n v="0"/>
  </r>
  <r>
    <n v="358"/>
    <n v="152"/>
    <x v="151"/>
    <x v="4"/>
    <x v="0"/>
    <n v="7"/>
    <n v="4"/>
    <s v="U"/>
    <n v="2"/>
    <s v="E"/>
    <n v="0"/>
  </r>
  <r>
    <n v="359"/>
    <n v="152"/>
    <x v="151"/>
    <x v="4"/>
    <x v="1"/>
    <n v="7"/>
    <n v="6"/>
    <s v="U"/>
    <n v="12"/>
    <s v="E"/>
    <n v="0"/>
  </r>
  <r>
    <n v="360"/>
    <n v="152"/>
    <x v="151"/>
    <x v="4"/>
    <x v="3"/>
    <n v="7"/>
    <n v="6"/>
    <s v="U"/>
    <s v="na"/>
    <s v="E"/>
    <n v="0"/>
  </r>
  <r>
    <n v="361"/>
    <n v="153"/>
    <x v="152"/>
    <x v="4"/>
    <x v="0"/>
    <n v="10.5"/>
    <n v="9"/>
    <s v="U"/>
    <n v="31"/>
    <s v="O"/>
    <n v="0"/>
  </r>
  <r>
    <n v="362"/>
    <n v="153"/>
    <x v="152"/>
    <x v="4"/>
    <x v="1"/>
    <n v="10.5"/>
    <n v="10"/>
    <s v="U"/>
    <n v="13"/>
    <s v="O"/>
    <n v="0"/>
  </r>
  <r>
    <n v="363"/>
    <n v="153"/>
    <x v="152"/>
    <x v="4"/>
    <x v="3"/>
    <n v="10.5"/>
    <n v="10"/>
    <s v="U"/>
    <s v="na"/>
    <s v="O"/>
    <n v="0"/>
  </r>
  <r>
    <n v="364"/>
    <n v="154"/>
    <x v="153"/>
    <x v="4"/>
    <x v="0"/>
    <n v="7"/>
    <n v="6"/>
    <s v="U"/>
    <n v="24"/>
    <s v="U"/>
    <n v="1"/>
  </r>
  <r>
    <n v="365"/>
    <n v="154"/>
    <x v="153"/>
    <x v="4"/>
    <x v="1"/>
    <n v="7"/>
    <n v="9"/>
    <s v="O"/>
    <n v="5"/>
    <s v="U"/>
    <n v="0"/>
  </r>
  <r>
    <n v="366"/>
    <n v="154"/>
    <x v="153"/>
    <x v="4"/>
    <x v="3"/>
    <n v="7"/>
    <n v="9"/>
    <s v="O"/>
    <s v="na"/>
    <s v="U"/>
    <n v="0"/>
  </r>
  <r>
    <n v="367"/>
    <n v="155"/>
    <x v="154"/>
    <x v="4"/>
    <x v="0"/>
    <n v="10.5"/>
    <n v="12"/>
    <s v="O"/>
    <n v="9"/>
    <s v="U"/>
    <n v="0"/>
  </r>
  <r>
    <n v="368"/>
    <n v="155"/>
    <x v="154"/>
    <x v="4"/>
    <x v="1"/>
    <n v="10.5"/>
    <n v="12"/>
    <s v="O"/>
    <n v="1"/>
    <s v="U"/>
    <n v="0"/>
  </r>
  <r>
    <n v="369"/>
    <n v="155"/>
    <x v="154"/>
    <x v="4"/>
    <x v="3"/>
    <n v="10.5"/>
    <n v="12"/>
    <s v="O"/>
    <s v="na"/>
    <s v="U"/>
    <n v="0"/>
  </r>
  <r>
    <n v="370"/>
    <n v="156"/>
    <x v="155"/>
    <x v="4"/>
    <x v="0"/>
    <n v="5.5"/>
    <n v="3"/>
    <s v="U"/>
    <n v="13"/>
    <s v="U"/>
    <n v="1"/>
  </r>
  <r>
    <n v="371"/>
    <n v="156"/>
    <x v="155"/>
    <x v="4"/>
    <x v="1"/>
    <n v="5.5"/>
    <n v="4"/>
    <s v="U"/>
    <n v="4"/>
    <s v="U"/>
    <n v="1"/>
  </r>
  <r>
    <n v="372"/>
    <n v="156"/>
    <x v="155"/>
    <x v="4"/>
    <x v="3"/>
    <n v="5.5"/>
    <n v="4"/>
    <s v="U"/>
    <s v="na"/>
    <s v="U"/>
    <n v="1"/>
  </r>
  <r>
    <n v="373"/>
    <n v="157"/>
    <x v="156"/>
    <x v="4"/>
    <x v="0"/>
    <n v="7.5"/>
    <n v="7"/>
    <s v="U"/>
    <n v="19"/>
    <s v="U"/>
    <n v="1"/>
  </r>
  <r>
    <n v="374"/>
    <n v="157"/>
    <x v="156"/>
    <x v="4"/>
    <x v="1"/>
    <n v="7.5"/>
    <n v="4"/>
    <s v="U"/>
    <n v="11"/>
    <s v="U"/>
    <n v="1"/>
  </r>
  <r>
    <n v="375"/>
    <n v="157"/>
    <x v="156"/>
    <x v="4"/>
    <x v="3"/>
    <n v="7.5"/>
    <n v="4"/>
    <s v="U"/>
    <s v="na"/>
    <s v="U"/>
    <n v="1"/>
  </r>
  <r>
    <n v="376"/>
    <n v="158"/>
    <x v="157"/>
    <x v="4"/>
    <x v="0"/>
    <n v="7"/>
    <n v="9"/>
    <s v="O"/>
    <n v="8"/>
    <s v="O"/>
    <n v="1"/>
  </r>
  <r>
    <n v="377"/>
    <n v="158"/>
    <x v="157"/>
    <x v="4"/>
    <x v="1"/>
    <n v="7"/>
    <n v="9"/>
    <s v="O"/>
    <n v="20"/>
    <s v="O"/>
    <n v="1"/>
  </r>
  <r>
    <n v="378"/>
    <n v="158"/>
    <x v="157"/>
    <x v="4"/>
    <x v="3"/>
    <n v="7"/>
    <n v="7"/>
    <s v="E"/>
    <s v="na"/>
    <s v="O"/>
    <n v="0"/>
  </r>
  <r>
    <n v="379"/>
    <n v="159"/>
    <x v="158"/>
    <x v="4"/>
    <x v="0"/>
    <n v="5.5"/>
    <n v="8"/>
    <s v="O"/>
    <n v="3"/>
    <s v="O"/>
    <n v="1"/>
  </r>
  <r>
    <n v="380"/>
    <n v="159"/>
    <x v="158"/>
    <x v="4"/>
    <x v="1"/>
    <n v="5.5"/>
    <n v="8"/>
    <s v="O"/>
    <n v="29"/>
    <s v="O"/>
    <n v="1"/>
  </r>
  <r>
    <n v="381"/>
    <n v="159"/>
    <x v="158"/>
    <x v="4"/>
    <x v="3"/>
    <n v="5.5"/>
    <n v="9"/>
    <s v="O"/>
    <s v="na"/>
    <s v="O"/>
    <n v="1"/>
  </r>
  <r>
    <n v="382"/>
    <n v="160"/>
    <x v="159"/>
    <x v="4"/>
    <x v="0"/>
    <n v="7.5"/>
    <n v="7"/>
    <s v="U"/>
    <n v="27"/>
    <s v="O"/>
    <n v="0"/>
  </r>
  <r>
    <n v="383"/>
    <n v="160"/>
    <x v="159"/>
    <x v="4"/>
    <x v="1"/>
    <n v="7.5"/>
    <n v="10"/>
    <s v="O"/>
    <n v="10"/>
    <s v="O"/>
    <n v="1"/>
  </r>
  <r>
    <n v="384"/>
    <n v="160"/>
    <x v="159"/>
    <x v="4"/>
    <x v="3"/>
    <n v="7.5"/>
    <n v="8"/>
    <s v="O"/>
    <s v="na"/>
    <s v="O"/>
    <n v="1"/>
  </r>
  <r>
    <n v="385"/>
    <n v="161"/>
    <x v="160"/>
    <x v="5"/>
    <x v="0"/>
    <n v="8"/>
    <n v="9"/>
    <s v="O"/>
    <n v="9"/>
    <s v="E"/>
    <n v="0"/>
  </r>
  <r>
    <n v="386"/>
    <n v="161"/>
    <x v="160"/>
    <x v="5"/>
    <x v="1"/>
    <n v="8"/>
    <n v="9"/>
    <s v="O"/>
    <m/>
    <s v="E"/>
    <n v="0"/>
  </r>
  <r>
    <n v="387"/>
    <n v="162"/>
    <x v="161"/>
    <x v="5"/>
    <x v="0"/>
    <n v="9.5"/>
    <n v="9"/>
    <s v="U"/>
    <n v="30"/>
    <s v="O"/>
    <n v="0"/>
  </r>
  <r>
    <n v="388"/>
    <n v="162"/>
    <x v="161"/>
    <x v="5"/>
    <x v="1"/>
    <n v="9.5"/>
    <n v="9"/>
    <s v="U"/>
    <m/>
    <s v="O"/>
    <n v="0"/>
  </r>
  <r>
    <n v="389"/>
    <n v="163"/>
    <x v="162"/>
    <x v="5"/>
    <x v="0"/>
    <n v="9"/>
    <n v="7"/>
    <s v="U"/>
    <n v="6"/>
    <s v="E"/>
    <n v="0"/>
  </r>
  <r>
    <n v="390"/>
    <n v="163"/>
    <x v="162"/>
    <x v="5"/>
    <x v="1"/>
    <n v="9"/>
    <n v="7"/>
    <s v="U"/>
    <m/>
    <s v="E"/>
    <n v="0"/>
  </r>
  <r>
    <n v="391"/>
    <n v="164"/>
    <x v="163"/>
    <x v="5"/>
    <x v="0"/>
    <n v="6"/>
    <n v="7"/>
    <s v="O"/>
    <n v="32"/>
    <s v="O"/>
    <n v="1"/>
  </r>
  <r>
    <n v="392"/>
    <n v="164"/>
    <x v="163"/>
    <x v="5"/>
    <x v="1"/>
    <n v="6"/>
    <n v="4"/>
    <s v="U"/>
    <m/>
    <s v="O"/>
    <n v="0"/>
  </r>
  <r>
    <n v="393"/>
    <n v="165"/>
    <x v="164"/>
    <x v="5"/>
    <x v="0"/>
    <n v="8.5"/>
    <n v="11"/>
    <s v="O"/>
    <n v="2"/>
    <s v="O"/>
    <n v="1"/>
  </r>
  <r>
    <n v="394"/>
    <n v="165"/>
    <x v="164"/>
    <x v="5"/>
    <x v="1"/>
    <n v="8.5"/>
    <n v="9"/>
    <s v="O"/>
    <m/>
    <s v="O"/>
    <n v="1"/>
  </r>
  <r>
    <n v="395"/>
    <n v="166"/>
    <x v="165"/>
    <x v="5"/>
    <x v="0"/>
    <n v="5.5"/>
    <n v="5"/>
    <s v="U"/>
    <n v="12"/>
    <s v="U"/>
    <n v="1"/>
  </r>
  <r>
    <n v="396"/>
    <n v="166"/>
    <x v="165"/>
    <x v="5"/>
    <x v="1"/>
    <n v="5.5"/>
    <n v="6"/>
    <s v="O"/>
    <m/>
    <s v="U"/>
    <n v="0"/>
  </r>
  <r>
    <n v="397"/>
    <n v="167"/>
    <x v="166"/>
    <x v="5"/>
    <x v="0"/>
    <n v="8.5"/>
    <n v="9"/>
    <s v="O"/>
    <n v="15"/>
    <s v="U"/>
    <n v="0"/>
  </r>
  <r>
    <n v="398"/>
    <n v="167"/>
    <x v="166"/>
    <x v="5"/>
    <x v="1"/>
    <n v="8.5"/>
    <n v="8"/>
    <s v="U"/>
    <m/>
    <s v="U"/>
    <n v="1"/>
  </r>
  <r>
    <n v="399"/>
    <n v="168"/>
    <x v="167"/>
    <x v="5"/>
    <x v="0"/>
    <n v="4.5"/>
    <n v="4"/>
    <s v="U"/>
    <n v="11"/>
    <s v="U"/>
    <n v="1"/>
  </r>
  <r>
    <n v="400"/>
    <n v="168"/>
    <x v="167"/>
    <x v="5"/>
    <x v="1"/>
    <n v="4.5"/>
    <n v="4"/>
    <s v="U"/>
    <m/>
    <s v="U"/>
    <n v="1"/>
  </r>
  <r>
    <n v="401"/>
    <n v="169"/>
    <x v="168"/>
    <x v="5"/>
    <x v="0"/>
    <n v="9.5"/>
    <n v="9"/>
    <s v="U"/>
    <n v="16"/>
    <s v="U"/>
    <n v="1"/>
  </r>
  <r>
    <n v="402"/>
    <n v="169"/>
    <x v="168"/>
    <x v="5"/>
    <x v="1"/>
    <n v="9.5"/>
    <n v="10"/>
    <s v="O"/>
    <m/>
    <s v="U"/>
    <n v="0"/>
  </r>
  <r>
    <n v="403"/>
    <n v="170"/>
    <x v="169"/>
    <x v="5"/>
    <x v="0"/>
    <n v="8.5"/>
    <n v="8"/>
    <s v="U"/>
    <n v="21"/>
    <s v="U"/>
    <n v="1"/>
  </r>
  <r>
    <n v="404"/>
    <n v="170"/>
    <x v="169"/>
    <x v="5"/>
    <x v="1"/>
    <n v="8.5"/>
    <n v="10"/>
    <s v="O"/>
    <m/>
    <s v="U"/>
    <n v="0"/>
  </r>
  <r>
    <n v="405"/>
    <n v="171"/>
    <x v="170"/>
    <x v="5"/>
    <x v="0"/>
    <n v="8"/>
    <n v="7"/>
    <s v="U"/>
    <n v="5"/>
    <s v="O"/>
    <n v="0"/>
  </r>
  <r>
    <n v="406"/>
    <n v="171"/>
    <x v="170"/>
    <x v="5"/>
    <x v="1"/>
    <n v="8"/>
    <n v="8"/>
    <s v="E"/>
    <m/>
    <s v="O"/>
    <n v="0"/>
  </r>
  <r>
    <n v="407"/>
    <n v="172"/>
    <x v="171"/>
    <x v="5"/>
    <x v="0"/>
    <n v="10"/>
    <n v="12"/>
    <s v="O"/>
    <n v="10"/>
    <s v="U"/>
    <n v="0"/>
  </r>
  <r>
    <n v="408"/>
    <n v="172"/>
    <x v="171"/>
    <x v="5"/>
    <x v="1"/>
    <n v="10"/>
    <n v="11"/>
    <s v="O"/>
    <m/>
    <s v="U"/>
    <n v="0"/>
  </r>
  <r>
    <n v="409"/>
    <n v="173"/>
    <x v="172"/>
    <x v="5"/>
    <x v="0"/>
    <n v="8.5"/>
    <n v="9"/>
    <s v="O"/>
    <n v="25"/>
    <s v="U"/>
    <n v="0"/>
  </r>
  <r>
    <n v="410"/>
    <n v="173"/>
    <x v="172"/>
    <x v="5"/>
    <x v="1"/>
    <n v="8.5"/>
    <n v="6"/>
    <s v="U"/>
    <m/>
    <s v="U"/>
    <n v="1"/>
  </r>
  <r>
    <n v="411"/>
    <n v="174"/>
    <x v="173"/>
    <x v="5"/>
    <x v="0"/>
    <n v="9"/>
    <n v="6"/>
    <s v="U"/>
    <n v="3"/>
    <s v="U"/>
    <n v="1"/>
  </r>
  <r>
    <n v="412"/>
    <n v="174"/>
    <x v="173"/>
    <x v="5"/>
    <x v="1"/>
    <n v="9"/>
    <n v="7"/>
    <s v="U"/>
    <m/>
    <s v="U"/>
    <n v="1"/>
  </r>
  <r>
    <n v="413"/>
    <n v="175"/>
    <x v="174"/>
    <x v="5"/>
    <x v="0"/>
    <n v="6.5"/>
    <n v="5"/>
    <s v="U"/>
    <n v="1"/>
    <s v="O"/>
    <n v="0"/>
  </r>
  <r>
    <n v="414"/>
    <n v="175"/>
    <x v="174"/>
    <x v="5"/>
    <x v="1"/>
    <n v="6.5"/>
    <n v="6"/>
    <s v="U"/>
    <m/>
    <s v="O"/>
    <n v="0"/>
  </r>
  <r>
    <n v="415"/>
    <n v="176"/>
    <x v="175"/>
    <x v="5"/>
    <x v="0"/>
    <n v="9"/>
    <n v="10"/>
    <s v="O"/>
    <n v="14"/>
    <s v="O"/>
    <n v="1"/>
  </r>
  <r>
    <n v="416"/>
    <n v="176"/>
    <x v="175"/>
    <x v="5"/>
    <x v="1"/>
    <n v="9"/>
    <n v="9"/>
    <s v="E"/>
    <m/>
    <s v="O"/>
    <n v="0"/>
  </r>
  <r>
    <n v="417"/>
    <n v="177"/>
    <x v="176"/>
    <x v="5"/>
    <x v="0"/>
    <n v="7.5"/>
    <n v="6"/>
    <s v="U"/>
    <n v="13"/>
    <s v="U"/>
    <n v="1"/>
  </r>
  <r>
    <n v="418"/>
    <n v="177"/>
    <x v="176"/>
    <x v="5"/>
    <x v="1"/>
    <n v="7.5"/>
    <n v="9"/>
    <s v="O"/>
    <m/>
    <s v="U"/>
    <n v="0"/>
  </r>
  <r>
    <n v="419"/>
    <n v="178"/>
    <x v="177"/>
    <x v="5"/>
    <x v="0"/>
    <n v="8.5"/>
    <n v="9"/>
    <s v="O"/>
    <n v="23"/>
    <s v="O"/>
    <n v="1"/>
  </r>
  <r>
    <n v="420"/>
    <n v="178"/>
    <x v="177"/>
    <x v="5"/>
    <x v="1"/>
    <n v="8.5"/>
    <n v="7"/>
    <s v="U"/>
    <m/>
    <s v="O"/>
    <n v="0"/>
  </r>
  <r>
    <n v="421"/>
    <n v="179"/>
    <x v="178"/>
    <x v="5"/>
    <x v="0"/>
    <n v="12.5"/>
    <n v="14"/>
    <s v="O"/>
    <n v="20"/>
    <s v="O"/>
    <n v="1"/>
  </r>
  <r>
    <n v="422"/>
    <n v="179"/>
    <x v="178"/>
    <x v="5"/>
    <x v="1"/>
    <n v="12.5"/>
    <n v="13"/>
    <s v="O"/>
    <m/>
    <s v="O"/>
    <n v="1"/>
  </r>
  <r>
    <n v="423"/>
    <n v="180"/>
    <x v="179"/>
    <x v="5"/>
    <x v="0"/>
    <n v="8"/>
    <n v="9"/>
    <s v="O"/>
    <n v="22"/>
    <s v="O"/>
    <n v="1"/>
  </r>
  <r>
    <n v="424"/>
    <n v="180"/>
    <x v="179"/>
    <x v="5"/>
    <x v="1"/>
    <n v="8"/>
    <n v="8"/>
    <s v="E"/>
    <m/>
    <s v="O"/>
    <n v="0"/>
  </r>
  <r>
    <n v="425"/>
    <n v="181"/>
    <x v="180"/>
    <x v="5"/>
    <x v="0"/>
    <n v="9"/>
    <n v="8"/>
    <s v="U"/>
    <n v="26"/>
    <s v="U"/>
    <n v="1"/>
  </r>
  <r>
    <n v="426"/>
    <n v="181"/>
    <x v="180"/>
    <x v="5"/>
    <x v="1"/>
    <n v="9"/>
    <n v="10"/>
    <s v="O"/>
    <m/>
    <s v="U"/>
    <n v="0"/>
  </r>
  <r>
    <n v="427"/>
    <n v="182"/>
    <x v="181"/>
    <x v="5"/>
    <x v="0"/>
    <n v="4.5"/>
    <n v="3"/>
    <s v="U"/>
    <n v="7"/>
    <s v="O"/>
    <n v="0"/>
  </r>
  <r>
    <n v="428"/>
    <n v="182"/>
    <x v="181"/>
    <x v="5"/>
    <x v="1"/>
    <n v="4.5"/>
    <n v="2"/>
    <s v="U"/>
    <m/>
    <s v="O"/>
    <n v="0"/>
  </r>
  <r>
    <n v="429"/>
    <n v="183"/>
    <x v="182"/>
    <x v="5"/>
    <x v="0"/>
    <n v="10"/>
    <n v="9"/>
    <s v="U"/>
    <n v="28"/>
    <s v="U"/>
    <n v="1"/>
  </r>
  <r>
    <n v="430"/>
    <n v="183"/>
    <x v="182"/>
    <x v="5"/>
    <x v="1"/>
    <n v="10"/>
    <n v="8"/>
    <s v="U"/>
    <m/>
    <s v="U"/>
    <n v="1"/>
  </r>
  <r>
    <n v="431"/>
    <n v="184"/>
    <x v="183"/>
    <x v="5"/>
    <x v="0"/>
    <n v="8"/>
    <n v="6"/>
    <s v="U"/>
    <n v="4"/>
    <s v="O"/>
    <n v="0"/>
  </r>
  <r>
    <n v="432"/>
    <n v="184"/>
    <x v="183"/>
    <x v="5"/>
    <x v="1"/>
    <n v="8"/>
    <n v="8"/>
    <s v="E"/>
    <m/>
    <s v="O"/>
    <n v="0"/>
  </r>
  <r>
    <n v="433"/>
    <n v="185"/>
    <x v="184"/>
    <x v="5"/>
    <x v="0"/>
    <n v="10.5"/>
    <n v="10"/>
    <s v="U"/>
    <n v="27"/>
    <s v="O"/>
    <n v="0"/>
  </r>
  <r>
    <n v="434"/>
    <n v="185"/>
    <x v="184"/>
    <x v="5"/>
    <x v="1"/>
    <n v="10.5"/>
    <n v="11"/>
    <s v="O"/>
    <m/>
    <s v="O"/>
    <n v="1"/>
  </r>
  <r>
    <n v="435"/>
    <n v="186"/>
    <x v="185"/>
    <x v="5"/>
    <x v="0"/>
    <n v="7.5"/>
    <n v="9"/>
    <s v="O"/>
    <n v="10"/>
    <s v="O"/>
    <n v="1"/>
  </r>
  <r>
    <n v="436"/>
    <n v="186"/>
    <x v="185"/>
    <x v="5"/>
    <x v="1"/>
    <n v="7.5"/>
    <n v="9"/>
    <s v="O"/>
    <m/>
    <s v="O"/>
    <n v="1"/>
  </r>
  <r>
    <n v="437"/>
    <n v="187"/>
    <x v="186"/>
    <x v="5"/>
    <x v="0"/>
    <n v="10.5"/>
    <n v="12"/>
    <s v="O"/>
    <n v="8"/>
    <s v="U"/>
    <n v="0"/>
  </r>
  <r>
    <n v="438"/>
    <n v="187"/>
    <x v="186"/>
    <x v="5"/>
    <x v="1"/>
    <n v="10.5"/>
    <n v="11"/>
    <s v="O"/>
    <m/>
    <s v="U"/>
    <n v="0"/>
  </r>
  <r>
    <n v="439"/>
    <n v="188"/>
    <x v="187"/>
    <x v="5"/>
    <x v="0"/>
    <n v="4.5"/>
    <n v="5"/>
    <s v="O"/>
    <n v="31"/>
    <s v="O"/>
    <n v="1"/>
  </r>
  <r>
    <n v="440"/>
    <n v="188"/>
    <x v="187"/>
    <x v="5"/>
    <x v="1"/>
    <n v="4.5"/>
    <n v="5"/>
    <s v="O"/>
    <m/>
    <s v="O"/>
    <n v="1"/>
  </r>
  <r>
    <n v="441"/>
    <n v="189"/>
    <x v="188"/>
    <x v="5"/>
    <x v="0"/>
    <n v="5.5"/>
    <n v="6"/>
    <s v="O"/>
    <n v="18"/>
    <s v="O"/>
    <n v="1"/>
  </r>
  <r>
    <n v="442"/>
    <n v="189"/>
    <x v="188"/>
    <x v="5"/>
    <x v="1"/>
    <n v="5.5"/>
    <n v="5"/>
    <s v="U"/>
    <m/>
    <s v="O"/>
    <n v="0"/>
  </r>
  <r>
    <n v="443"/>
    <n v="190"/>
    <x v="189"/>
    <x v="5"/>
    <x v="0"/>
    <n v="8.5"/>
    <n v="8"/>
    <s v="U"/>
    <n v="24"/>
    <s v="U"/>
    <n v="1"/>
  </r>
  <r>
    <n v="444"/>
    <n v="190"/>
    <x v="189"/>
    <x v="5"/>
    <x v="1"/>
    <n v="8.5"/>
    <n v="8"/>
    <s v="U"/>
    <m/>
    <s v="U"/>
    <n v="1"/>
  </r>
  <r>
    <n v="445"/>
    <n v="191"/>
    <x v="190"/>
    <x v="5"/>
    <x v="0"/>
    <n v="8.5"/>
    <n v="8"/>
    <s v="U"/>
    <n v="29"/>
    <s v="O"/>
    <n v="0"/>
  </r>
  <r>
    <n v="446"/>
    <n v="191"/>
    <x v="190"/>
    <x v="5"/>
    <x v="1"/>
    <n v="8.5"/>
    <n v="11"/>
    <s v="O"/>
    <m/>
    <s v="O"/>
    <n v="1"/>
  </r>
  <r>
    <n v="447"/>
    <n v="192"/>
    <x v="191"/>
    <x v="5"/>
    <x v="0"/>
    <n v="7.5"/>
    <n v="7"/>
    <s v="U"/>
    <n v="17"/>
    <s v="U"/>
    <n v="1"/>
  </r>
  <r>
    <n v="448"/>
    <n v="192"/>
    <x v="191"/>
    <x v="5"/>
    <x v="1"/>
    <n v="7.5"/>
    <n v="6"/>
    <s v="U"/>
    <m/>
    <s v="U"/>
    <n v="1"/>
  </r>
  <r>
    <n v="449"/>
    <n v="161"/>
    <x v="160"/>
    <x v="5"/>
    <x v="3"/>
    <n v="8"/>
    <n v="8"/>
    <s v="E"/>
    <n v="32"/>
    <s v="E"/>
    <n v="1"/>
  </r>
  <r>
    <n v="450"/>
    <n v="162"/>
    <x v="161"/>
    <x v="5"/>
    <x v="3"/>
    <n v="9.5"/>
    <n v="9"/>
    <s v="U"/>
    <n v="26"/>
    <s v="O"/>
    <n v="0"/>
  </r>
  <r>
    <n v="451"/>
    <n v="163"/>
    <x v="162"/>
    <x v="5"/>
    <x v="3"/>
    <n v="9"/>
    <n v="7"/>
    <s v="U"/>
    <n v="8"/>
    <s v="E"/>
    <n v="0"/>
  </r>
  <r>
    <n v="452"/>
    <n v="164"/>
    <x v="163"/>
    <x v="5"/>
    <x v="3"/>
    <n v="6"/>
    <n v="4"/>
    <s v="U"/>
    <n v="5"/>
    <s v="O"/>
    <n v="0"/>
  </r>
  <r>
    <n v="453"/>
    <n v="165"/>
    <x v="164"/>
    <x v="5"/>
    <x v="3"/>
    <n v="8.5"/>
    <n v="11"/>
    <s v="O"/>
    <n v="13"/>
    <s v="O"/>
    <n v="1"/>
  </r>
  <r>
    <n v="454"/>
    <n v="166"/>
    <x v="165"/>
    <x v="5"/>
    <x v="3"/>
    <n v="5.5"/>
    <n v="6"/>
    <s v="O"/>
    <n v="31"/>
    <s v="U"/>
    <n v="0"/>
  </r>
  <r>
    <n v="455"/>
    <n v="167"/>
    <x v="166"/>
    <x v="5"/>
    <x v="3"/>
    <n v="8.5"/>
    <n v="10"/>
    <s v="O"/>
    <n v="10"/>
    <s v="U"/>
    <n v="0"/>
  </r>
  <r>
    <n v="456"/>
    <n v="168"/>
    <x v="167"/>
    <x v="5"/>
    <x v="3"/>
    <n v="4.5"/>
    <n v="4"/>
    <s v="U"/>
    <n v="24"/>
    <s v="U"/>
    <n v="1"/>
  </r>
  <r>
    <n v="457"/>
    <n v="169"/>
    <x v="168"/>
    <x v="5"/>
    <x v="3"/>
    <n v="9.5"/>
    <n v="10"/>
    <s v="O"/>
    <n v="18"/>
    <s v="U"/>
    <n v="0"/>
  </r>
  <r>
    <n v="458"/>
    <n v="170"/>
    <x v="169"/>
    <x v="5"/>
    <x v="3"/>
    <n v="8.5"/>
    <n v="6"/>
    <s v="U"/>
    <n v="29"/>
    <s v="U"/>
    <n v="1"/>
  </r>
  <r>
    <n v="459"/>
    <n v="171"/>
    <x v="170"/>
    <x v="5"/>
    <x v="3"/>
    <n v="8"/>
    <n v="6"/>
    <s v="U"/>
    <n v="7"/>
    <s v="O"/>
    <n v="0"/>
  </r>
  <r>
    <n v="460"/>
    <n v="172"/>
    <x v="171"/>
    <x v="5"/>
    <x v="3"/>
    <n v="10"/>
    <n v="11"/>
    <s v="O"/>
    <n v="15"/>
    <s v="U"/>
    <n v="0"/>
  </r>
  <r>
    <n v="461"/>
    <n v="173"/>
    <x v="172"/>
    <x v="5"/>
    <x v="3"/>
    <n v="8.5"/>
    <n v="10"/>
    <s v="O"/>
    <n v="12"/>
    <s v="U"/>
    <n v="0"/>
  </r>
  <r>
    <n v="462"/>
    <n v="174"/>
    <x v="173"/>
    <x v="5"/>
    <x v="3"/>
    <n v="9"/>
    <n v="4"/>
    <s v="U"/>
    <n v="1"/>
    <s v="U"/>
    <n v="1"/>
  </r>
  <r>
    <n v="463"/>
    <n v="175"/>
    <x v="174"/>
    <x v="5"/>
    <x v="3"/>
    <n v="6.5"/>
    <n v="6"/>
    <s v="U"/>
    <n v="17"/>
    <s v="O"/>
    <n v="0"/>
  </r>
  <r>
    <n v="464"/>
    <n v="176"/>
    <x v="175"/>
    <x v="5"/>
    <x v="3"/>
    <n v="9"/>
    <n v="9"/>
    <s v="E"/>
    <n v="19"/>
    <s v="O"/>
    <n v="0"/>
  </r>
  <r>
    <n v="465"/>
    <n v="177"/>
    <x v="176"/>
    <x v="5"/>
    <x v="3"/>
    <n v="7.5"/>
    <n v="8"/>
    <s v="O"/>
    <n v="22"/>
    <s v="U"/>
    <n v="0"/>
  </r>
  <r>
    <n v="466"/>
    <n v="178"/>
    <x v="177"/>
    <x v="5"/>
    <x v="3"/>
    <n v="8.5"/>
    <n v="10"/>
    <s v="O"/>
    <n v="6"/>
    <s v="O"/>
    <n v="1"/>
  </r>
  <r>
    <n v="467"/>
    <n v="179"/>
    <x v="178"/>
    <x v="5"/>
    <x v="3"/>
    <n v="12.5"/>
    <n v="14"/>
    <s v="O"/>
    <n v="11"/>
    <s v="O"/>
    <n v="1"/>
  </r>
  <r>
    <n v="468"/>
    <n v="180"/>
    <x v="179"/>
    <x v="5"/>
    <x v="3"/>
    <n v="8"/>
    <n v="8"/>
    <s v="E"/>
    <n v="16"/>
    <s v="O"/>
    <n v="0"/>
  </r>
  <r>
    <n v="469"/>
    <n v="181"/>
    <x v="180"/>
    <x v="5"/>
    <x v="3"/>
    <n v="9"/>
    <n v="8"/>
    <s v="U"/>
    <n v="21"/>
    <s v="U"/>
    <n v="1"/>
  </r>
  <r>
    <n v="470"/>
    <n v="182"/>
    <x v="181"/>
    <x v="5"/>
    <x v="3"/>
    <n v="4.5"/>
    <n v="2"/>
    <s v="U"/>
    <n v="2"/>
    <s v="O"/>
    <n v="0"/>
  </r>
  <r>
    <n v="471"/>
    <n v="183"/>
    <x v="182"/>
    <x v="5"/>
    <x v="3"/>
    <n v="10"/>
    <n v="9"/>
    <s v="U"/>
    <n v="14"/>
    <s v="U"/>
    <n v="1"/>
  </r>
  <r>
    <n v="472"/>
    <n v="184"/>
    <x v="183"/>
    <x v="5"/>
    <x v="3"/>
    <n v="8"/>
    <n v="5"/>
    <s v="U"/>
    <n v="20"/>
    <s v="O"/>
    <n v="0"/>
  </r>
  <r>
    <n v="473"/>
    <n v="185"/>
    <x v="184"/>
    <x v="5"/>
    <x v="3"/>
    <n v="10.5"/>
    <n v="12"/>
    <s v="O"/>
    <n v="4"/>
    <s v="O"/>
    <n v="1"/>
  </r>
  <r>
    <n v="474"/>
    <n v="186"/>
    <x v="185"/>
    <x v="5"/>
    <x v="3"/>
    <n v="7.5"/>
    <n v="10"/>
    <s v="O"/>
    <n v="25"/>
    <s v="O"/>
    <n v="1"/>
  </r>
  <r>
    <n v="475"/>
    <n v="187"/>
    <x v="186"/>
    <x v="5"/>
    <x v="3"/>
    <n v="10.5"/>
    <n v="12"/>
    <s v="O"/>
    <n v="3"/>
    <s v="U"/>
    <n v="0"/>
  </r>
  <r>
    <n v="476"/>
    <n v="188"/>
    <x v="187"/>
    <x v="5"/>
    <x v="3"/>
    <n v="4.5"/>
    <n v="5"/>
    <s v="O"/>
    <n v="28"/>
    <s v="O"/>
    <n v="1"/>
  </r>
  <r>
    <n v="477"/>
    <n v="189"/>
    <x v="188"/>
    <x v="5"/>
    <x v="3"/>
    <n v="5.5"/>
    <n v="6"/>
    <s v="O"/>
    <n v="27"/>
    <s v="O"/>
    <n v="1"/>
  </r>
  <r>
    <n v="478"/>
    <n v="190"/>
    <x v="189"/>
    <x v="5"/>
    <x v="3"/>
    <n v="8.5"/>
    <n v="8"/>
    <s v="U"/>
    <n v="30"/>
    <s v="U"/>
    <n v="1"/>
  </r>
  <r>
    <n v="479"/>
    <n v="191"/>
    <x v="190"/>
    <x v="5"/>
    <x v="3"/>
    <n v="8.5"/>
    <n v="10"/>
    <s v="O"/>
    <n v="9"/>
    <s v="O"/>
    <n v="1"/>
  </r>
  <r>
    <n v="480"/>
    <n v="192"/>
    <x v="191"/>
    <x v="5"/>
    <x v="3"/>
    <n v="7.5"/>
    <n v="8"/>
    <s v="O"/>
    <n v="23"/>
    <s v="U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C18" firstHeaderRow="1" firstDataRow="1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1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3"/>
        <item x="82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7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85"/>
        <item x="188"/>
        <item x="176"/>
        <item x="177"/>
        <item x="179"/>
        <item x="178"/>
        <item x="180"/>
        <item x="181"/>
        <item x="182"/>
        <item x="183"/>
        <item x="184"/>
        <item x="186"/>
        <item x="187"/>
        <item x="189"/>
        <item x="190"/>
        <item x="1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n="Andrew" x="0"/>
        <item n="Kid" x="2"/>
        <item n="Tony" x="1"/>
        <item n="Tony_v2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5">
    <i>
      <x/>
      <x/>
    </i>
    <i r="1">
      <x v="2"/>
    </i>
    <i>
      <x v="1"/>
      <x/>
    </i>
    <i r="1">
      <x v="1"/>
    </i>
    <i r="1">
      <x v="2"/>
    </i>
    <i>
      <x v="2"/>
      <x/>
    </i>
    <i r="1">
      <x v="2"/>
    </i>
    <i>
      <x v="3"/>
      <x/>
    </i>
    <i r="1">
      <x v="2"/>
    </i>
    <i>
      <x v="4"/>
      <x/>
    </i>
    <i r="1">
      <x v="2"/>
    </i>
    <i r="1">
      <x v="3"/>
    </i>
    <i>
      <x v="5"/>
      <x/>
    </i>
    <i r="1">
      <x v="2"/>
    </i>
    <i r="1">
      <x v="3"/>
    </i>
  </rowItems>
  <colItems count="1">
    <i/>
  </colItems>
  <dataFields count="1">
    <dataField name="Sum of pick_result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19">
  <location ref="A3:D40" firstHeaderRow="1" firstDataRow="1" firstDataCol="3"/>
  <pivotFields count="2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6">
        <item h="1" x="0"/>
        <item h="1" x="1"/>
        <item h="1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3">
        <item n="Andrew" x="0"/>
        <item h="1" x="2"/>
        <item n="Tony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3"/>
  </rowFields>
  <rowItems count="37">
    <i>
      <x v="5"/>
      <x/>
      <x/>
    </i>
    <i r="2">
      <x v="2"/>
    </i>
    <i r="1">
      <x v="1"/>
      <x/>
    </i>
    <i r="2">
      <x v="2"/>
    </i>
    <i r="1">
      <x v="2"/>
      <x/>
    </i>
    <i r="2">
      <x v="2"/>
    </i>
    <i r="1">
      <x v="3"/>
      <x/>
    </i>
    <i r="2">
      <x v="2"/>
    </i>
    <i r="1">
      <x v="4"/>
      <x/>
    </i>
    <i r="2">
      <x v="2"/>
    </i>
    <i r="1">
      <x v="5"/>
      <x/>
    </i>
    <i r="2">
      <x v="2"/>
    </i>
    <i r="1">
      <x v="6"/>
      <x/>
    </i>
    <i r="2">
      <x v="2"/>
    </i>
    <i r="1">
      <x v="7"/>
      <x/>
    </i>
    <i r="2">
      <x v="2"/>
    </i>
    <i r="1">
      <x v="8"/>
      <x/>
    </i>
    <i r="2">
      <x v="2"/>
    </i>
    <i r="1">
      <x v="9"/>
      <x/>
    </i>
    <i r="2">
      <x v="2"/>
    </i>
    <i r="1">
      <x v="10"/>
      <x/>
    </i>
    <i r="2">
      <x v="2"/>
    </i>
    <i r="1">
      <x v="11"/>
      <x/>
    </i>
    <i r="2">
      <x v="2"/>
    </i>
    <i r="1">
      <x v="12"/>
      <x/>
    </i>
    <i r="2">
      <x v="2"/>
    </i>
    <i r="1">
      <x v="13"/>
      <x/>
    </i>
    <i r="2">
      <x v="2"/>
    </i>
    <i r="1">
      <x v="14"/>
      <x/>
    </i>
    <i r="2">
      <x v="2"/>
    </i>
    <i r="1">
      <x v="15"/>
      <x/>
    </i>
    <i r="2">
      <x v="2"/>
    </i>
    <i r="1">
      <x v="16"/>
      <x/>
    </i>
    <i r="2">
      <x v="2"/>
    </i>
    <i r="1">
      <x v="17"/>
      <x/>
    </i>
    <i r="2">
      <x v="2"/>
    </i>
    <i t="grand">
      <x/>
    </i>
  </rowItems>
  <colItems count="1">
    <i/>
  </colItems>
  <dataFields count="1">
    <dataField name="Average of pick_result_spread" fld="20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8">
  <location ref="A3:D39" firstHeaderRow="1" firstDataRow="1" firstDataCol="3"/>
  <pivotFields count="2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h="1" x="1"/>
        <item h="1" x="2"/>
        <item h="1" x="3"/>
        <item h="1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n="Andrew" x="0"/>
        <item h="1" x="2"/>
        <item n="Tony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13"/>
  </rowFields>
  <rowItems count="36">
    <i>
      <x v="5"/>
      <x/>
      <x/>
    </i>
    <i r="2">
      <x v="2"/>
    </i>
    <i r="1">
      <x v="1"/>
      <x/>
    </i>
    <i r="2">
      <x v="2"/>
    </i>
    <i r="1">
      <x v="2"/>
      <x/>
    </i>
    <i r="2">
      <x v="2"/>
    </i>
    <i r="1">
      <x v="3"/>
      <x/>
    </i>
    <i r="2">
      <x v="2"/>
    </i>
    <i r="1">
      <x v="4"/>
      <x/>
    </i>
    <i r="2">
      <x v="2"/>
    </i>
    <i r="1">
      <x v="5"/>
      <x/>
    </i>
    <i r="2">
      <x v="2"/>
    </i>
    <i r="1">
      <x v="6"/>
      <x/>
    </i>
    <i r="2">
      <x v="2"/>
    </i>
    <i r="1">
      <x v="7"/>
      <x/>
    </i>
    <i r="2">
      <x v="2"/>
    </i>
    <i r="1">
      <x v="8"/>
      <x/>
    </i>
    <i r="2">
      <x v="2"/>
    </i>
    <i r="1">
      <x v="9"/>
      <x/>
    </i>
    <i r="2">
      <x v="2"/>
    </i>
    <i r="1">
      <x v="10"/>
      <x/>
    </i>
    <i r="2">
      <x v="2"/>
    </i>
    <i r="1">
      <x v="11"/>
      <x/>
    </i>
    <i r="2">
      <x v="2"/>
    </i>
    <i r="1">
      <x v="12"/>
      <x/>
    </i>
    <i r="2">
      <x v="2"/>
    </i>
    <i r="1">
      <x v="13"/>
      <x/>
    </i>
    <i r="2">
      <x v="2"/>
    </i>
    <i r="1">
      <x v="14"/>
      <x/>
    </i>
    <i r="2">
      <x v="2"/>
    </i>
    <i r="1">
      <x v="15"/>
      <x/>
    </i>
    <i r="2">
      <x v="2"/>
    </i>
    <i r="1">
      <x v="16"/>
      <x/>
    </i>
    <i r="2">
      <x v="2"/>
    </i>
    <i r="1">
      <x v="17"/>
      <x/>
    </i>
    <i r="2">
      <x v="2"/>
    </i>
  </rowItems>
  <colItems count="1">
    <i/>
  </colItems>
  <dataFields count="1">
    <dataField name="Average of line_home_pick_diff" fld="15" subtotal="average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38161-7BC6-4299-BE30-BA9DF2C25D60}">
  <dimension ref="A1:I17"/>
  <sheetViews>
    <sheetView workbookViewId="0">
      <selection activeCell="I2" sqref="I2"/>
    </sheetView>
  </sheetViews>
  <sheetFormatPr defaultRowHeight="15" x14ac:dyDescent="0.25"/>
  <cols>
    <col min="1" max="1" width="30.42578125" bestFit="1" customWidth="1"/>
  </cols>
  <sheetData>
    <row r="1" spans="1:9" s="22" customFormat="1" x14ac:dyDescent="0.25">
      <c r="A1" s="23" t="s">
        <v>419</v>
      </c>
      <c r="B1" s="23" t="s">
        <v>420</v>
      </c>
      <c r="C1" s="23" t="s">
        <v>421</v>
      </c>
      <c r="D1" s="23" t="s">
        <v>422</v>
      </c>
      <c r="E1" s="23" t="s">
        <v>423</v>
      </c>
      <c r="F1" s="23" t="s">
        <v>424</v>
      </c>
      <c r="G1" s="23" t="s">
        <v>425</v>
      </c>
      <c r="H1" s="23" t="s">
        <v>426</v>
      </c>
      <c r="I1" s="23" t="s">
        <v>427</v>
      </c>
    </row>
    <row r="2" spans="1:9" x14ac:dyDescent="0.25">
      <c r="A2" s="23" t="s">
        <v>400</v>
      </c>
      <c r="B2" s="23" t="s">
        <v>400</v>
      </c>
      <c r="C2" s="23">
        <v>2</v>
      </c>
      <c r="D2" s="23">
        <v>1</v>
      </c>
      <c r="E2" s="23">
        <f ca="1">COUNTA(INDIRECT(CONCATENATE(B2,"!$A:$A")))-1</f>
        <v>84</v>
      </c>
      <c r="F2" s="23">
        <f ca="1">COUNTA(INDIRECT(CONCATENATE(B2,"!$1:$1")))</f>
        <v>5</v>
      </c>
      <c r="G2" s="23" t="str">
        <f>ADDRESS(C2,D2)</f>
        <v>$A$2</v>
      </c>
      <c r="H2" s="23" t="str">
        <f ca="1">ADDRESS(E2,F2)</f>
        <v>$E$84</v>
      </c>
      <c r="I2" s="23" t="str">
        <f ca="1">CONCATENATE(B2,"!",G2,":",H2)</f>
        <v>nfl_award_result!$A$2:$E$84</v>
      </c>
    </row>
    <row r="3" spans="1:9" x14ac:dyDescent="0.25">
      <c r="A3" s="23" t="s">
        <v>401</v>
      </c>
      <c r="B3" s="23" t="s">
        <v>400</v>
      </c>
      <c r="C3" s="23">
        <v>1</v>
      </c>
      <c r="D3" s="23">
        <v>1</v>
      </c>
      <c r="E3" s="23">
        <v>1</v>
      </c>
      <c r="F3" s="23">
        <f t="shared" ref="F3:F17" ca="1" si="0">COUNTA(INDIRECT(CONCATENATE(B3,"!$1:$1")))</f>
        <v>5</v>
      </c>
      <c r="G3" s="23" t="str">
        <f t="shared" ref="G3:G17" si="1">ADDRESS(C3,D3)</f>
        <v>$A$1</v>
      </c>
      <c r="H3" s="23" t="str">
        <f t="shared" ref="H3:H17" ca="1" si="2">ADDRESS(E3,F3)</f>
        <v>$E$1</v>
      </c>
      <c r="I3" s="23" t="str">
        <f t="shared" ref="I3:I17" ca="1" si="3">CONCATENATE(B3,"!",G3,":",H3)</f>
        <v>nfl_award_result!$A$1:$E$1</v>
      </c>
    </row>
    <row r="4" spans="1:9" x14ac:dyDescent="0.25">
      <c r="A4" s="23" t="s">
        <v>402</v>
      </c>
      <c r="B4" s="23" t="s">
        <v>402</v>
      </c>
      <c r="C4" s="23">
        <v>2</v>
      </c>
      <c r="D4" s="23">
        <v>1</v>
      </c>
      <c r="E4" s="23">
        <f ca="1">COUNTA(INDIRECT(CONCATENATE(B4,"!$A:$A")))-1</f>
        <v>2</v>
      </c>
      <c r="F4" s="23">
        <f t="shared" ca="1" si="0"/>
        <v>2</v>
      </c>
      <c r="G4" s="23" t="str">
        <f t="shared" si="1"/>
        <v>$A$2</v>
      </c>
      <c r="H4" s="23" t="str">
        <f t="shared" ca="1" si="2"/>
        <v>$B$2</v>
      </c>
      <c r="I4" s="23" t="str">
        <f t="shared" ca="1" si="3"/>
        <v>nfl_conf!$A$2:$B$2</v>
      </c>
    </row>
    <row r="5" spans="1:9" x14ac:dyDescent="0.25">
      <c r="A5" s="23" t="s">
        <v>403</v>
      </c>
      <c r="B5" s="23" t="s">
        <v>402</v>
      </c>
      <c r="C5" s="23">
        <v>1</v>
      </c>
      <c r="D5" s="23">
        <v>1</v>
      </c>
      <c r="E5" s="23">
        <v>1</v>
      </c>
      <c r="F5" s="23">
        <f t="shared" ca="1" si="0"/>
        <v>2</v>
      </c>
      <c r="G5" s="23" t="str">
        <f t="shared" si="1"/>
        <v>$A$1</v>
      </c>
      <c r="H5" s="23" t="str">
        <f t="shared" ca="1" si="2"/>
        <v>$B$1</v>
      </c>
      <c r="I5" s="23" t="str">
        <f t="shared" ca="1" si="3"/>
        <v>nfl_conf!$A$1:$B$1</v>
      </c>
    </row>
    <row r="6" spans="1:9" x14ac:dyDescent="0.25">
      <c r="A6" s="23" t="s">
        <v>404</v>
      </c>
      <c r="B6" s="23" t="s">
        <v>404</v>
      </c>
      <c r="C6" s="23">
        <v>2</v>
      </c>
      <c r="D6" s="23">
        <v>1</v>
      </c>
      <c r="E6" s="23">
        <f ca="1">COUNTA(INDIRECT(CONCATENATE(B6,"!$A:$A")))-1</f>
        <v>8</v>
      </c>
      <c r="F6" s="23">
        <f t="shared" ca="1" si="0"/>
        <v>3</v>
      </c>
      <c r="G6" s="23" t="str">
        <f t="shared" si="1"/>
        <v>$A$2</v>
      </c>
      <c r="H6" s="23" t="str">
        <f t="shared" ca="1" si="2"/>
        <v>$C$8</v>
      </c>
      <c r="I6" s="23" t="str">
        <f t="shared" ca="1" si="3"/>
        <v>nfl_div!$A$2:$C$8</v>
      </c>
    </row>
    <row r="7" spans="1:9" x14ac:dyDescent="0.25">
      <c r="A7" s="23" t="s">
        <v>405</v>
      </c>
      <c r="B7" s="23" t="s">
        <v>404</v>
      </c>
      <c r="C7" s="23">
        <v>1</v>
      </c>
      <c r="D7" s="23">
        <v>1</v>
      </c>
      <c r="E7" s="23">
        <v>1</v>
      </c>
      <c r="F7" s="23">
        <f t="shared" ca="1" si="0"/>
        <v>3</v>
      </c>
      <c r="G7" s="23" t="str">
        <f t="shared" si="1"/>
        <v>$A$1</v>
      </c>
      <c r="H7" s="23" t="str">
        <f t="shared" ca="1" si="2"/>
        <v>$C$1</v>
      </c>
      <c r="I7" s="23" t="str">
        <f t="shared" ca="1" si="3"/>
        <v>nfl_div!$A$1:$C$1</v>
      </c>
    </row>
    <row r="8" spans="1:9" x14ac:dyDescent="0.25">
      <c r="A8" s="23" t="s">
        <v>406</v>
      </c>
      <c r="B8" s="23" t="s">
        <v>407</v>
      </c>
      <c r="C8" s="23">
        <v>1</v>
      </c>
      <c r="D8" s="23">
        <v>1</v>
      </c>
      <c r="E8" s="23">
        <f ca="1">COUNTA(INDIRECT(CONCATENATE(B8,"!$A:$A")))-1</f>
        <v>3248</v>
      </c>
      <c r="F8" s="23">
        <f t="shared" ca="1" si="0"/>
        <v>23</v>
      </c>
      <c r="G8" s="23" t="str">
        <f t="shared" si="1"/>
        <v>$A$1</v>
      </c>
      <c r="H8" s="23" t="str">
        <f t="shared" ca="1" si="2"/>
        <v>$W$3248</v>
      </c>
      <c r="I8" s="23" t="str">
        <f t="shared" ca="1" si="3"/>
        <v>nfl_game_pick!$A$1:$W$3248</v>
      </c>
    </row>
    <row r="9" spans="1:9" x14ac:dyDescent="0.25">
      <c r="A9" s="23" t="s">
        <v>408</v>
      </c>
      <c r="B9" s="23" t="s">
        <v>408</v>
      </c>
      <c r="C9" s="23">
        <v>2</v>
      </c>
      <c r="D9" s="23">
        <v>1</v>
      </c>
      <c r="E9" s="23">
        <f ca="1">COUNTA(INDIRECT(CONCATENATE(B9,"!$A:$A")))-1</f>
        <v>1602</v>
      </c>
      <c r="F9" s="23">
        <f t="shared" ca="1" si="0"/>
        <v>16</v>
      </c>
      <c r="G9" s="23" t="str">
        <f t="shared" si="1"/>
        <v>$A$2</v>
      </c>
      <c r="H9" s="23" t="str">
        <f t="shared" ca="1" si="2"/>
        <v>$P$1602</v>
      </c>
      <c r="I9" s="23" t="str">
        <f t="shared" ca="1" si="3"/>
        <v>nfl_game_result!$A$2:$P$1602</v>
      </c>
    </row>
    <row r="10" spans="1:9" x14ac:dyDescent="0.25">
      <c r="A10" s="23" t="s">
        <v>409</v>
      </c>
      <c r="B10" s="23" t="s">
        <v>408</v>
      </c>
      <c r="C10" s="23">
        <v>1</v>
      </c>
      <c r="D10" s="23">
        <v>1</v>
      </c>
      <c r="E10" s="23">
        <v>1</v>
      </c>
      <c r="F10" s="23">
        <f t="shared" ca="1" si="0"/>
        <v>16</v>
      </c>
      <c r="G10" s="23" t="str">
        <f t="shared" si="1"/>
        <v>$A$1</v>
      </c>
      <c r="H10" s="23" t="str">
        <f t="shared" ca="1" si="2"/>
        <v>$P$1</v>
      </c>
      <c r="I10" s="23" t="str">
        <f t="shared" ca="1" si="3"/>
        <v>nfl_game_result!$A$1:$P$1</v>
      </c>
    </row>
    <row r="11" spans="1:9" x14ac:dyDescent="0.25">
      <c r="A11" s="23" t="s">
        <v>410</v>
      </c>
      <c r="B11" s="23" t="s">
        <v>411</v>
      </c>
      <c r="C11" s="23">
        <v>2</v>
      </c>
      <c r="D11" s="23">
        <v>1</v>
      </c>
      <c r="E11" s="23">
        <f ca="1">COUNTA(INDIRECT(CONCATENATE(B11,"!$A:$A")))-1</f>
        <v>2048</v>
      </c>
      <c r="F11" s="23">
        <f t="shared" ca="1" si="0"/>
        <v>7</v>
      </c>
      <c r="G11" s="23" t="str">
        <f t="shared" si="1"/>
        <v>$A$2</v>
      </c>
      <c r="H11" s="23" t="str">
        <f t="shared" ca="1" si="2"/>
        <v>$G$2048</v>
      </c>
      <c r="I11" s="23" t="str">
        <f t="shared" ca="1" si="3"/>
        <v>nfl_game_result_scores!$A$2:$G$2048</v>
      </c>
    </row>
    <row r="12" spans="1:9" x14ac:dyDescent="0.25">
      <c r="A12" s="23" t="s">
        <v>412</v>
      </c>
      <c r="B12" s="23" t="s">
        <v>411</v>
      </c>
      <c r="C12" s="23">
        <v>1</v>
      </c>
      <c r="D12" s="23">
        <v>1</v>
      </c>
      <c r="E12" s="23">
        <v>1</v>
      </c>
      <c r="F12" s="23">
        <f t="shared" ca="1" si="0"/>
        <v>7</v>
      </c>
      <c r="G12" s="23" t="str">
        <f t="shared" si="1"/>
        <v>$A$1</v>
      </c>
      <c r="H12" s="23" t="str">
        <f t="shared" ca="1" si="2"/>
        <v>$G$1</v>
      </c>
      <c r="I12" s="23" t="str">
        <f t="shared" ca="1" si="3"/>
        <v>nfl_game_result_scores!$A$1:$G$1</v>
      </c>
    </row>
    <row r="13" spans="1:9" x14ac:dyDescent="0.25">
      <c r="A13" s="23" t="s">
        <v>413</v>
      </c>
      <c r="B13" s="23" t="s">
        <v>413</v>
      </c>
      <c r="C13" s="23">
        <v>2</v>
      </c>
      <c r="D13" s="23">
        <v>1</v>
      </c>
      <c r="E13" s="23">
        <f ca="1">COUNTA(INDIRECT(CONCATENATE(B13,"!$A:$A")))-1</f>
        <v>105</v>
      </c>
      <c r="F13" s="23">
        <f t="shared" ca="1" si="0"/>
        <v>7</v>
      </c>
      <c r="G13" s="23" t="str">
        <f t="shared" si="1"/>
        <v>$A$2</v>
      </c>
      <c r="H13" s="23" t="str">
        <f t="shared" ca="1" si="2"/>
        <v>$G$105</v>
      </c>
      <c r="I13" s="23" t="str">
        <f t="shared" ca="1" si="3"/>
        <v>nfl_plyff_tm!$A$2:$G$105</v>
      </c>
    </row>
    <row r="14" spans="1:9" x14ac:dyDescent="0.25">
      <c r="A14" s="23" t="s">
        <v>414</v>
      </c>
      <c r="B14" s="23" t="s">
        <v>413</v>
      </c>
      <c r="C14" s="23">
        <v>1</v>
      </c>
      <c r="D14" s="23">
        <v>1</v>
      </c>
      <c r="E14" s="23">
        <v>1</v>
      </c>
      <c r="F14" s="23">
        <f t="shared" ca="1" si="0"/>
        <v>7</v>
      </c>
      <c r="G14" s="23" t="str">
        <f t="shared" si="1"/>
        <v>$A$1</v>
      </c>
      <c r="H14" s="23" t="str">
        <f t="shared" ca="1" si="2"/>
        <v>$G$1</v>
      </c>
      <c r="I14" s="23" t="str">
        <f t="shared" ca="1" si="3"/>
        <v>nfl_plyff_tm!$A$1:$G$1</v>
      </c>
    </row>
    <row r="15" spans="1:9" x14ac:dyDescent="0.25">
      <c r="A15" s="23" t="s">
        <v>415</v>
      </c>
      <c r="B15" s="23" t="s">
        <v>416</v>
      </c>
      <c r="C15" s="23">
        <v>1</v>
      </c>
      <c r="D15" s="23">
        <v>1</v>
      </c>
      <c r="E15" s="23">
        <f ca="1">COUNTA(INDIRECT(CONCATENATE(B15,"!$A:$A")))-1</f>
        <v>512</v>
      </c>
      <c r="F15" s="23">
        <f t="shared" ca="1" si="0"/>
        <v>13</v>
      </c>
      <c r="G15" s="23" t="str">
        <f t="shared" si="1"/>
        <v>$A$1</v>
      </c>
      <c r="H15" s="23" t="str">
        <f t="shared" ca="1" si="2"/>
        <v>$M$512</v>
      </c>
      <c r="I15" s="23" t="str">
        <f t="shared" ca="1" si="3"/>
        <v>nfl_win_total_pick!$A$1:$M$512</v>
      </c>
    </row>
    <row r="16" spans="1:9" x14ac:dyDescent="0.25">
      <c r="A16" s="23" t="s">
        <v>417</v>
      </c>
      <c r="B16" s="23" t="s">
        <v>417</v>
      </c>
      <c r="C16" s="23">
        <v>2</v>
      </c>
      <c r="D16" s="23">
        <v>1</v>
      </c>
      <c r="E16" s="23">
        <f ca="1">COUNTA(INDIRECT(CONCATENATE(B16,"!$A:$A")))-1</f>
        <v>224</v>
      </c>
      <c r="F16" s="23">
        <f t="shared" ca="1" si="0"/>
        <v>14</v>
      </c>
      <c r="G16" s="23" t="str">
        <f t="shared" si="1"/>
        <v>$A$2</v>
      </c>
      <c r="H16" s="23" t="str">
        <f t="shared" ca="1" si="2"/>
        <v>$N$224</v>
      </c>
      <c r="I16" s="23" t="str">
        <f t="shared" ca="1" si="3"/>
        <v>nfl_win_total_result!$A$2:$N$224</v>
      </c>
    </row>
    <row r="17" spans="1:9" x14ac:dyDescent="0.25">
      <c r="A17" s="23" t="s">
        <v>418</v>
      </c>
      <c r="B17" s="23" t="s">
        <v>417</v>
      </c>
      <c r="C17" s="23">
        <v>1</v>
      </c>
      <c r="D17" s="23">
        <v>1</v>
      </c>
      <c r="E17" s="23">
        <v>1</v>
      </c>
      <c r="F17" s="23">
        <f t="shared" ca="1" si="0"/>
        <v>14</v>
      </c>
      <c r="G17" s="23" t="str">
        <f t="shared" si="1"/>
        <v>$A$1</v>
      </c>
      <c r="H17" s="23" t="str">
        <f t="shared" ca="1" si="2"/>
        <v>$N$1</v>
      </c>
      <c r="I17" s="23" t="str">
        <f t="shared" ca="1" si="3"/>
        <v>nfl_win_total_result!$A$1:$N$1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C5"/>
  <sheetViews>
    <sheetView zoomScale="80" zoomScaleNormal="80" workbookViewId="0">
      <selection activeCell="A2" sqref="A2"/>
    </sheetView>
  </sheetViews>
  <sheetFormatPr defaultRowHeight="15" x14ac:dyDescent="0.25"/>
  <sheetData>
    <row r="1" spans="1:3" x14ac:dyDescent="0.25">
      <c r="A1" s="18" t="s">
        <v>365</v>
      </c>
      <c r="B1" t="s">
        <v>131</v>
      </c>
      <c r="C1" t="s">
        <v>15</v>
      </c>
    </row>
    <row r="2" spans="1:3" x14ac:dyDescent="0.25">
      <c r="A2">
        <v>1</v>
      </c>
      <c r="B2" t="s">
        <v>16</v>
      </c>
      <c r="C2" t="s">
        <v>17</v>
      </c>
    </row>
    <row r="3" spans="1:3" x14ac:dyDescent="0.25">
      <c r="A3">
        <v>2</v>
      </c>
      <c r="B3" t="s">
        <v>18</v>
      </c>
      <c r="C3" t="s">
        <v>19</v>
      </c>
    </row>
    <row r="4" spans="1:3" x14ac:dyDescent="0.25">
      <c r="A4">
        <v>3</v>
      </c>
      <c r="B4" t="s">
        <v>20</v>
      </c>
      <c r="C4" t="s">
        <v>21</v>
      </c>
    </row>
    <row r="5" spans="1:3" x14ac:dyDescent="0.25">
      <c r="A5">
        <v>4</v>
      </c>
      <c r="B5" t="s">
        <v>360</v>
      </c>
      <c r="C5" t="s">
        <v>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C5"/>
  <sheetViews>
    <sheetView zoomScale="80" zoomScaleNormal="80" workbookViewId="0">
      <selection activeCell="C2" sqref="C2"/>
    </sheetView>
  </sheetViews>
  <sheetFormatPr defaultRowHeight="15" x14ac:dyDescent="0.25"/>
  <sheetData>
    <row r="1" spans="1:3" x14ac:dyDescent="0.25">
      <c r="A1" s="18" t="s">
        <v>267</v>
      </c>
      <c r="B1" t="s">
        <v>0</v>
      </c>
      <c r="C1" t="s">
        <v>1</v>
      </c>
    </row>
    <row r="2" spans="1:3" x14ac:dyDescent="0.25">
      <c r="A2">
        <v>1</v>
      </c>
      <c r="B2" t="s">
        <v>2</v>
      </c>
      <c r="C2" t="s">
        <v>3</v>
      </c>
    </row>
    <row r="3" spans="1:3" x14ac:dyDescent="0.25">
      <c r="A3">
        <v>2</v>
      </c>
      <c r="B3" t="s">
        <v>4</v>
      </c>
      <c r="C3" t="s">
        <v>5</v>
      </c>
    </row>
    <row r="4" spans="1:3" x14ac:dyDescent="0.25">
      <c r="A4">
        <v>3</v>
      </c>
      <c r="B4" t="s">
        <v>6</v>
      </c>
      <c r="C4" t="s">
        <v>7</v>
      </c>
    </row>
    <row r="5" spans="1:3" x14ac:dyDescent="0.25">
      <c r="A5">
        <v>4</v>
      </c>
      <c r="B5" t="s">
        <v>8</v>
      </c>
      <c r="C5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D5"/>
  <sheetViews>
    <sheetView zoomScale="80" zoomScaleNormal="80" workbookViewId="0">
      <selection activeCell="D2" sqref="D2"/>
    </sheetView>
  </sheetViews>
  <sheetFormatPr defaultRowHeight="15" x14ac:dyDescent="0.25"/>
  <sheetData>
    <row r="1" spans="1:4" x14ac:dyDescent="0.25">
      <c r="A1" s="18" t="s">
        <v>364</v>
      </c>
      <c r="B1" t="s">
        <v>289</v>
      </c>
      <c r="C1" t="s">
        <v>10</v>
      </c>
      <c r="D1" s="19" t="s">
        <v>267</v>
      </c>
    </row>
    <row r="2" spans="1:4" x14ac:dyDescent="0.25">
      <c r="A2">
        <v>1</v>
      </c>
      <c r="B2">
        <v>1</v>
      </c>
      <c r="C2" t="s">
        <v>11</v>
      </c>
      <c r="D2">
        <v>2</v>
      </c>
    </row>
    <row r="3" spans="1:4" x14ac:dyDescent="0.25">
      <c r="A3">
        <v>2</v>
      </c>
      <c r="B3">
        <v>2</v>
      </c>
      <c r="C3" t="s">
        <v>12</v>
      </c>
      <c r="D3">
        <v>2</v>
      </c>
    </row>
    <row r="4" spans="1:4" x14ac:dyDescent="0.25">
      <c r="A4">
        <v>3</v>
      </c>
      <c r="B4">
        <v>3</v>
      </c>
      <c r="C4" t="s">
        <v>13</v>
      </c>
      <c r="D4">
        <v>2</v>
      </c>
    </row>
    <row r="5" spans="1:4" x14ac:dyDescent="0.25">
      <c r="A5">
        <v>4</v>
      </c>
      <c r="B5">
        <v>4</v>
      </c>
      <c r="C5" t="s">
        <v>14</v>
      </c>
      <c r="D5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B3"/>
  <sheetViews>
    <sheetView zoomScale="80" zoomScaleNormal="80" workbookViewId="0">
      <selection activeCell="A2" sqref="A2"/>
    </sheetView>
  </sheetViews>
  <sheetFormatPr defaultRowHeight="15" x14ac:dyDescent="0.25"/>
  <sheetData>
    <row r="1" spans="1:2" x14ac:dyDescent="0.25">
      <c r="A1" s="18" t="s">
        <v>265</v>
      </c>
      <c r="B1" t="s">
        <v>29</v>
      </c>
    </row>
    <row r="2" spans="1:2" x14ac:dyDescent="0.25">
      <c r="A2">
        <v>1</v>
      </c>
      <c r="B2" t="s">
        <v>31</v>
      </c>
    </row>
    <row r="3" spans="1:2" x14ac:dyDescent="0.25">
      <c r="A3">
        <v>2</v>
      </c>
      <c r="B3" t="s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C9"/>
  <sheetViews>
    <sheetView zoomScale="80" zoomScaleNormal="80" workbookViewId="0">
      <selection activeCell="A2" sqref="A2"/>
    </sheetView>
  </sheetViews>
  <sheetFormatPr defaultRowHeight="15" x14ac:dyDescent="0.25"/>
  <sheetData>
    <row r="1" spans="1:3" x14ac:dyDescent="0.25">
      <c r="A1" s="18" t="s">
        <v>266</v>
      </c>
      <c r="B1" t="s">
        <v>32</v>
      </c>
      <c r="C1" s="19" t="s">
        <v>265</v>
      </c>
    </row>
    <row r="2" spans="1:3" x14ac:dyDescent="0.25">
      <c r="A2">
        <v>1</v>
      </c>
      <c r="B2" t="s">
        <v>257</v>
      </c>
      <c r="C2">
        <v>1</v>
      </c>
    </row>
    <row r="3" spans="1:3" x14ac:dyDescent="0.25">
      <c r="A3">
        <v>2</v>
      </c>
      <c r="B3" t="s">
        <v>258</v>
      </c>
      <c r="C3">
        <v>1</v>
      </c>
    </row>
    <row r="4" spans="1:3" x14ac:dyDescent="0.25">
      <c r="A4">
        <v>3</v>
      </c>
      <c r="B4" t="s">
        <v>259</v>
      </c>
      <c r="C4">
        <v>1</v>
      </c>
    </row>
    <row r="5" spans="1:3" x14ac:dyDescent="0.25">
      <c r="A5">
        <v>4</v>
      </c>
      <c r="B5" t="s">
        <v>260</v>
      </c>
      <c r="C5">
        <v>1</v>
      </c>
    </row>
    <row r="6" spans="1:3" x14ac:dyDescent="0.25">
      <c r="A6">
        <v>5</v>
      </c>
      <c r="B6" t="s">
        <v>261</v>
      </c>
      <c r="C6">
        <v>2</v>
      </c>
    </row>
    <row r="7" spans="1:3" x14ac:dyDescent="0.25">
      <c r="A7">
        <v>6</v>
      </c>
      <c r="B7" t="s">
        <v>262</v>
      </c>
      <c r="C7">
        <v>2</v>
      </c>
    </row>
    <row r="8" spans="1:3" x14ac:dyDescent="0.25">
      <c r="A8">
        <v>7</v>
      </c>
      <c r="B8" t="s">
        <v>263</v>
      </c>
      <c r="C8">
        <v>2</v>
      </c>
    </row>
    <row r="9" spans="1:3" x14ac:dyDescent="0.25">
      <c r="A9">
        <v>8</v>
      </c>
      <c r="B9" t="s">
        <v>264</v>
      </c>
      <c r="C9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L35"/>
  <sheetViews>
    <sheetView tabSelected="1" zoomScale="80" zoomScaleNormal="80" workbookViewId="0">
      <selection activeCell="J2" sqref="J2"/>
    </sheetView>
  </sheetViews>
  <sheetFormatPr defaultRowHeight="15" x14ac:dyDescent="0.25"/>
  <cols>
    <col min="4" max="4" width="23.85546875" bestFit="1" customWidth="1"/>
    <col min="5" max="5" width="17.85546875" bestFit="1" customWidth="1"/>
    <col min="6" max="7" width="17.85546875" customWidth="1"/>
  </cols>
  <sheetData>
    <row r="1" spans="1:12" x14ac:dyDescent="0.25">
      <c r="A1" s="20" t="s">
        <v>366</v>
      </c>
      <c r="B1" s="1" t="s">
        <v>294</v>
      </c>
      <c r="C1" s="1" t="s">
        <v>277</v>
      </c>
      <c r="D1" s="1" t="s">
        <v>276</v>
      </c>
      <c r="E1" s="1" t="s">
        <v>296</v>
      </c>
      <c r="F1" s="1" t="s">
        <v>356</v>
      </c>
      <c r="G1" s="1" t="s">
        <v>361</v>
      </c>
      <c r="H1" s="1" t="s">
        <v>295</v>
      </c>
      <c r="I1" s="21" t="s">
        <v>265</v>
      </c>
      <c r="J1" s="8" t="s">
        <v>29</v>
      </c>
      <c r="K1" s="21" t="s">
        <v>266</v>
      </c>
      <c r="L1" s="8" t="s">
        <v>32</v>
      </c>
    </row>
    <row r="2" spans="1:12" x14ac:dyDescent="0.25">
      <c r="A2" s="2">
        <v>1</v>
      </c>
      <c r="B2" s="2">
        <v>1</v>
      </c>
      <c r="C2" s="2" t="s">
        <v>66</v>
      </c>
      <c r="D2" s="1" t="s">
        <v>25</v>
      </c>
      <c r="E2" s="1" t="s">
        <v>331</v>
      </c>
      <c r="F2" t="s">
        <v>350</v>
      </c>
      <c r="G2" t="s">
        <v>350</v>
      </c>
      <c r="H2" s="2">
        <v>1</v>
      </c>
      <c r="I2" s="1">
        <v>2</v>
      </c>
      <c r="J2" s="1" t="str">
        <f ca="1">IFERROR(VLOOKUP($I2,INDIRECT(refs!I4),MATCH(J$1,INDIRECT(refs!I5),0),FALSE),"na")</f>
        <v>na</v>
      </c>
      <c r="K2" s="1">
        <v>8</v>
      </c>
      <c r="L2" s="1" t="str">
        <f t="shared" ref="L2:L35" ca="1" si="0">IFERROR(VLOOKUP($K2,nfl_div,MATCH(L$1,nfl_div_header,0),FALSE),"na")</f>
        <v>NFC West</v>
      </c>
    </row>
    <row r="3" spans="1:12" x14ac:dyDescent="0.25">
      <c r="A3" s="2">
        <v>2</v>
      </c>
      <c r="B3" s="2">
        <v>2</v>
      </c>
      <c r="C3" s="1" t="s">
        <v>22</v>
      </c>
      <c r="D3" s="1" t="s">
        <v>24</v>
      </c>
      <c r="E3" s="1" t="s">
        <v>297</v>
      </c>
      <c r="F3" t="s">
        <v>297</v>
      </c>
      <c r="G3" t="s">
        <v>297</v>
      </c>
      <c r="H3" s="1">
        <v>1</v>
      </c>
      <c r="I3" s="1">
        <v>2</v>
      </c>
      <c r="J3" s="1" t="str">
        <f t="shared" ref="J2:J35" ca="1" si="1">IFERROR(VLOOKUP($I3,nfl_conf,MATCH(J$1,nfl_conf_header,0),FALSE),"na")</f>
        <v>NFC</v>
      </c>
      <c r="K3" s="1">
        <v>6</v>
      </c>
      <c r="L3" s="1" t="str">
        <f t="shared" ca="1" si="0"/>
        <v>NFC South</v>
      </c>
    </row>
    <row r="4" spans="1:12" x14ac:dyDescent="0.25">
      <c r="A4" s="2">
        <v>3</v>
      </c>
      <c r="B4" s="2">
        <v>3</v>
      </c>
      <c r="C4" t="s">
        <v>67</v>
      </c>
      <c r="D4" s="1" t="s">
        <v>98</v>
      </c>
      <c r="E4" s="1" t="s">
        <v>298</v>
      </c>
      <c r="F4" t="s">
        <v>298</v>
      </c>
      <c r="G4" t="s">
        <v>298</v>
      </c>
      <c r="H4">
        <v>1</v>
      </c>
      <c r="I4" s="1">
        <v>1</v>
      </c>
      <c r="J4" s="1" t="str">
        <f t="shared" ca="1" si="1"/>
        <v>AFC</v>
      </c>
      <c r="K4" s="1">
        <v>1</v>
      </c>
      <c r="L4" s="1" t="str">
        <f t="shared" ca="1" si="0"/>
        <v>AFC North</v>
      </c>
    </row>
    <row r="5" spans="1:12" x14ac:dyDescent="0.25">
      <c r="A5" s="2">
        <v>4</v>
      </c>
      <c r="B5" s="2">
        <v>4</v>
      </c>
      <c r="C5" t="s">
        <v>68</v>
      </c>
      <c r="D5" s="1" t="s">
        <v>99</v>
      </c>
      <c r="E5" s="1" t="s">
        <v>299</v>
      </c>
      <c r="F5" t="s">
        <v>299</v>
      </c>
      <c r="G5" t="s">
        <v>299</v>
      </c>
      <c r="H5" s="2">
        <v>1</v>
      </c>
      <c r="I5" s="1">
        <v>1</v>
      </c>
      <c r="J5" s="1" t="str">
        <f t="shared" ca="1" si="1"/>
        <v>AFC</v>
      </c>
      <c r="K5" s="1">
        <v>3</v>
      </c>
      <c r="L5" s="1" t="str">
        <f t="shared" ca="1" si="0"/>
        <v>AFC East</v>
      </c>
    </row>
    <row r="6" spans="1:12" x14ac:dyDescent="0.25">
      <c r="A6" s="2">
        <v>5</v>
      </c>
      <c r="B6" s="2">
        <v>5</v>
      </c>
      <c r="C6" t="s">
        <v>69</v>
      </c>
      <c r="D6" s="1" t="s">
        <v>100</v>
      </c>
      <c r="E6" s="1" t="s">
        <v>330</v>
      </c>
      <c r="F6" s="1" t="s">
        <v>354</v>
      </c>
      <c r="G6" s="1" t="s">
        <v>354</v>
      </c>
      <c r="H6" s="1">
        <v>1</v>
      </c>
      <c r="I6" s="1">
        <v>2</v>
      </c>
      <c r="J6" s="1" t="str">
        <f t="shared" ca="1" si="1"/>
        <v>NFC</v>
      </c>
      <c r="K6" s="1">
        <v>6</v>
      </c>
      <c r="L6" s="1" t="str">
        <f t="shared" ca="1" si="0"/>
        <v>NFC South</v>
      </c>
    </row>
    <row r="7" spans="1:12" x14ac:dyDescent="0.25">
      <c r="A7" s="2">
        <v>6</v>
      </c>
      <c r="B7" s="2">
        <v>6</v>
      </c>
      <c r="C7" t="s">
        <v>70</v>
      </c>
      <c r="D7" s="1" t="s">
        <v>101</v>
      </c>
      <c r="E7" s="1" t="s">
        <v>300</v>
      </c>
      <c r="F7" t="s">
        <v>300</v>
      </c>
      <c r="G7" t="s">
        <v>300</v>
      </c>
      <c r="H7">
        <v>1</v>
      </c>
      <c r="I7" s="1">
        <v>2</v>
      </c>
      <c r="J7" s="1" t="str">
        <f t="shared" ca="1" si="1"/>
        <v>NFC</v>
      </c>
      <c r="K7" s="1">
        <v>5</v>
      </c>
      <c r="L7" s="1" t="str">
        <f t="shared" ca="1" si="0"/>
        <v>NFC North</v>
      </c>
    </row>
    <row r="8" spans="1:12" x14ac:dyDescent="0.25">
      <c r="A8" s="2">
        <v>7</v>
      </c>
      <c r="B8" s="2">
        <v>7</v>
      </c>
      <c r="C8" t="s">
        <v>71</v>
      </c>
      <c r="D8" s="1" t="s">
        <v>328</v>
      </c>
      <c r="E8" s="1" t="s">
        <v>329</v>
      </c>
      <c r="F8" t="s">
        <v>329</v>
      </c>
      <c r="G8" t="s">
        <v>329</v>
      </c>
      <c r="H8" s="2">
        <v>1</v>
      </c>
      <c r="I8" s="1">
        <v>1</v>
      </c>
      <c r="J8" s="1" t="str">
        <f t="shared" ca="1" si="1"/>
        <v>AFC</v>
      </c>
      <c r="K8" s="1">
        <v>1</v>
      </c>
      <c r="L8" s="1" t="str">
        <f t="shared" ca="1" si="0"/>
        <v>AFC North</v>
      </c>
    </row>
    <row r="9" spans="1:12" x14ac:dyDescent="0.25">
      <c r="A9" s="2">
        <v>8</v>
      </c>
      <c r="B9" s="2">
        <v>8</v>
      </c>
      <c r="C9" t="s">
        <v>72</v>
      </c>
      <c r="D9" s="1" t="s">
        <v>102</v>
      </c>
      <c r="E9" s="1" t="s">
        <v>301</v>
      </c>
      <c r="F9" t="s">
        <v>301</v>
      </c>
      <c r="G9" t="s">
        <v>301</v>
      </c>
      <c r="H9" s="1">
        <v>1</v>
      </c>
      <c r="I9" s="1">
        <v>1</v>
      </c>
      <c r="J9" s="1" t="str">
        <f t="shared" ca="1" si="1"/>
        <v>AFC</v>
      </c>
      <c r="K9" s="1">
        <v>1</v>
      </c>
      <c r="L9" s="1" t="str">
        <f t="shared" ca="1" si="0"/>
        <v>AFC North</v>
      </c>
    </row>
    <row r="10" spans="1:12" x14ac:dyDescent="0.25">
      <c r="A10" s="2">
        <v>9</v>
      </c>
      <c r="B10" s="2">
        <v>9</v>
      </c>
      <c r="C10" t="s">
        <v>73</v>
      </c>
      <c r="D10" s="1" t="s">
        <v>103</v>
      </c>
      <c r="E10" s="1" t="s">
        <v>302</v>
      </c>
      <c r="F10" t="s">
        <v>302</v>
      </c>
      <c r="G10" t="s">
        <v>302</v>
      </c>
      <c r="H10">
        <v>1</v>
      </c>
      <c r="I10" s="1">
        <v>2</v>
      </c>
      <c r="J10" s="1" t="str">
        <f t="shared" ca="1" si="1"/>
        <v>NFC</v>
      </c>
      <c r="K10" s="1">
        <v>7</v>
      </c>
      <c r="L10" s="1" t="str">
        <f t="shared" ca="1" si="0"/>
        <v>NFC East</v>
      </c>
    </row>
    <row r="11" spans="1:12" x14ac:dyDescent="0.25">
      <c r="A11" s="2">
        <v>10</v>
      </c>
      <c r="B11" s="2">
        <v>10</v>
      </c>
      <c r="C11" t="s">
        <v>74</v>
      </c>
      <c r="D11" s="1" t="s">
        <v>104</v>
      </c>
      <c r="E11" s="1" t="s">
        <v>303</v>
      </c>
      <c r="F11" t="s">
        <v>303</v>
      </c>
      <c r="G11" t="s">
        <v>303</v>
      </c>
      <c r="H11" s="2">
        <v>1</v>
      </c>
      <c r="I11" s="1">
        <v>1</v>
      </c>
      <c r="J11" s="1" t="str">
        <f t="shared" ca="1" si="1"/>
        <v>AFC</v>
      </c>
      <c r="K11" s="1">
        <v>4</v>
      </c>
      <c r="L11" s="1" t="str">
        <f t="shared" ca="1" si="0"/>
        <v>AFC West</v>
      </c>
    </row>
    <row r="12" spans="1:12" x14ac:dyDescent="0.25">
      <c r="A12" s="2">
        <v>11</v>
      </c>
      <c r="B12" s="2">
        <v>11</v>
      </c>
      <c r="C12" t="s">
        <v>75</v>
      </c>
      <c r="D12" s="1" t="s">
        <v>105</v>
      </c>
      <c r="E12" s="1" t="s">
        <v>304</v>
      </c>
      <c r="F12" t="s">
        <v>304</v>
      </c>
      <c r="G12" t="s">
        <v>304</v>
      </c>
      <c r="H12" s="1">
        <v>1</v>
      </c>
      <c r="I12" s="1">
        <v>2</v>
      </c>
      <c r="J12" s="1" t="str">
        <f t="shared" ca="1" si="1"/>
        <v>NFC</v>
      </c>
      <c r="K12" s="1">
        <v>5</v>
      </c>
      <c r="L12" s="1" t="str">
        <f t="shared" ca="1" si="0"/>
        <v>NFC North</v>
      </c>
    </row>
    <row r="13" spans="1:12" x14ac:dyDescent="0.25">
      <c r="A13" s="2">
        <v>12</v>
      </c>
      <c r="B13" s="2">
        <v>12</v>
      </c>
      <c r="C13" t="s">
        <v>335</v>
      </c>
      <c r="D13" s="1" t="s">
        <v>106</v>
      </c>
      <c r="E13" s="1" t="s">
        <v>313</v>
      </c>
      <c r="F13" t="s">
        <v>313</v>
      </c>
      <c r="G13" t="s">
        <v>313</v>
      </c>
      <c r="H13">
        <v>1</v>
      </c>
      <c r="I13" s="1">
        <v>2</v>
      </c>
      <c r="J13" s="1" t="str">
        <f t="shared" ca="1" si="1"/>
        <v>NFC</v>
      </c>
      <c r="K13" s="1">
        <v>5</v>
      </c>
      <c r="L13" s="1" t="str">
        <f t="shared" ca="1" si="0"/>
        <v>NFC North</v>
      </c>
    </row>
    <row r="14" spans="1:12" x14ac:dyDescent="0.25">
      <c r="A14" s="2">
        <v>13</v>
      </c>
      <c r="B14" s="2">
        <v>13</v>
      </c>
      <c r="C14" t="s">
        <v>77</v>
      </c>
      <c r="D14" s="1" t="s">
        <v>107</v>
      </c>
      <c r="E14" s="1" t="s">
        <v>305</v>
      </c>
      <c r="F14" t="s">
        <v>305</v>
      </c>
      <c r="G14" t="s">
        <v>305</v>
      </c>
      <c r="H14" s="2">
        <v>1</v>
      </c>
      <c r="I14" s="1">
        <v>1</v>
      </c>
      <c r="J14" s="1" t="str">
        <f t="shared" ca="1" si="1"/>
        <v>AFC</v>
      </c>
      <c r="K14" s="1">
        <v>2</v>
      </c>
      <c r="L14" s="1" t="str">
        <f t="shared" ca="1" si="0"/>
        <v>AFC South</v>
      </c>
    </row>
    <row r="15" spans="1:12" x14ac:dyDescent="0.25">
      <c r="A15" s="2">
        <v>14</v>
      </c>
      <c r="B15" s="2">
        <v>14</v>
      </c>
      <c r="C15" t="s">
        <v>78</v>
      </c>
      <c r="D15" s="1" t="s">
        <v>108</v>
      </c>
      <c r="E15" s="1" t="s">
        <v>306</v>
      </c>
      <c r="F15" s="1" t="s">
        <v>306</v>
      </c>
      <c r="G15" s="1" t="s">
        <v>306</v>
      </c>
      <c r="H15" s="1">
        <v>1</v>
      </c>
      <c r="I15" s="1">
        <v>1</v>
      </c>
      <c r="J15" s="1" t="str">
        <f t="shared" ca="1" si="1"/>
        <v>AFC</v>
      </c>
      <c r="K15" s="1">
        <v>2</v>
      </c>
      <c r="L15" s="1" t="str">
        <f t="shared" ca="1" si="0"/>
        <v>AFC South</v>
      </c>
    </row>
    <row r="16" spans="1:12" x14ac:dyDescent="0.25">
      <c r="A16" s="2">
        <v>15</v>
      </c>
      <c r="B16" s="2">
        <v>15</v>
      </c>
      <c r="C16" t="s">
        <v>79</v>
      </c>
      <c r="D16" s="1" t="s">
        <v>109</v>
      </c>
      <c r="E16" s="1" t="s">
        <v>307</v>
      </c>
      <c r="F16" t="s">
        <v>307</v>
      </c>
      <c r="G16" t="s">
        <v>307</v>
      </c>
      <c r="H16">
        <v>1</v>
      </c>
      <c r="I16" s="1">
        <v>1</v>
      </c>
      <c r="J16" s="1" t="str">
        <f t="shared" ca="1" si="1"/>
        <v>AFC</v>
      </c>
      <c r="K16" s="1">
        <v>2</v>
      </c>
      <c r="L16" s="1" t="str">
        <f t="shared" ca="1" si="0"/>
        <v>AFC South</v>
      </c>
    </row>
    <row r="17" spans="1:12" x14ac:dyDescent="0.25">
      <c r="A17" s="2">
        <v>18</v>
      </c>
      <c r="B17" s="2">
        <v>16</v>
      </c>
      <c r="C17" t="s">
        <v>125</v>
      </c>
      <c r="D17" s="1" t="s">
        <v>324</v>
      </c>
      <c r="E17" s="1" t="s">
        <v>318</v>
      </c>
      <c r="F17" t="s">
        <v>351</v>
      </c>
      <c r="G17" t="s">
        <v>314</v>
      </c>
      <c r="H17" s="1">
        <v>1</v>
      </c>
      <c r="I17" s="1">
        <v>2</v>
      </c>
      <c r="J17" s="1" t="str">
        <f ca="1">IFERROR(VLOOKUP($I17,nfl_conf,MATCH(J$1,nfl_conf_header,0),FALSE),"na")</f>
        <v>NFC</v>
      </c>
      <c r="K17" s="1">
        <v>8</v>
      </c>
      <c r="L17" s="1" t="str">
        <f ca="1">IFERROR(VLOOKUP($K17,nfl_div,MATCH(L$1,nfl_div_header,0),FALSE),"na")</f>
        <v>NFC West</v>
      </c>
    </row>
    <row r="18" spans="1:12" x14ac:dyDescent="0.25">
      <c r="A18" s="2">
        <v>17</v>
      </c>
      <c r="B18" s="2">
        <v>17</v>
      </c>
      <c r="C18" t="s">
        <v>124</v>
      </c>
      <c r="D18" s="1" t="s">
        <v>333</v>
      </c>
      <c r="E18" s="1" t="s">
        <v>318</v>
      </c>
      <c r="F18" t="s">
        <v>346</v>
      </c>
      <c r="G18" t="s">
        <v>346</v>
      </c>
      <c r="H18">
        <v>1</v>
      </c>
      <c r="I18" s="1">
        <v>1</v>
      </c>
      <c r="J18" s="1" t="str">
        <f ca="1">IFERROR(VLOOKUP($I18,nfl_conf,MATCH(J$1,nfl_conf_header,0),FALSE),"na")</f>
        <v>AFC</v>
      </c>
      <c r="K18" s="1">
        <v>4</v>
      </c>
      <c r="L18" s="1" t="str">
        <f ca="1">IFERROR(VLOOKUP($K18,nfl_div,MATCH(L$1,nfl_div_header,0),FALSE),"na")</f>
        <v>AFC West</v>
      </c>
    </row>
    <row r="19" spans="1:12" x14ac:dyDescent="0.25">
      <c r="A19" s="2">
        <v>16</v>
      </c>
      <c r="B19" s="2">
        <v>18</v>
      </c>
      <c r="C19" t="s">
        <v>336</v>
      </c>
      <c r="D19" s="1" t="s">
        <v>110</v>
      </c>
      <c r="E19" s="1" t="s">
        <v>314</v>
      </c>
      <c r="F19" t="s">
        <v>314</v>
      </c>
      <c r="G19" t="s">
        <v>351</v>
      </c>
      <c r="H19" s="2">
        <v>1</v>
      </c>
      <c r="I19" s="1">
        <v>1</v>
      </c>
      <c r="J19" s="1" t="str">
        <f t="shared" ca="1" si="1"/>
        <v>AFC</v>
      </c>
      <c r="K19" s="1">
        <v>4</v>
      </c>
      <c r="L19" s="1" t="str">
        <f t="shared" ca="1" si="0"/>
        <v>AFC West</v>
      </c>
    </row>
    <row r="20" spans="1:12" x14ac:dyDescent="0.25">
      <c r="A20" s="2">
        <v>19</v>
      </c>
      <c r="B20" s="2">
        <v>19</v>
      </c>
      <c r="C20" t="s">
        <v>81</v>
      </c>
      <c r="D20" s="1" t="s">
        <v>111</v>
      </c>
      <c r="E20" s="1" t="s">
        <v>308</v>
      </c>
      <c r="F20" t="s">
        <v>308</v>
      </c>
      <c r="G20" t="s">
        <v>308</v>
      </c>
      <c r="H20" s="1">
        <v>1</v>
      </c>
      <c r="I20" s="1">
        <v>1</v>
      </c>
      <c r="J20" s="1" t="str">
        <f t="shared" ca="1" si="1"/>
        <v>AFC</v>
      </c>
      <c r="K20" s="1">
        <v>3</v>
      </c>
      <c r="L20" s="1" t="str">
        <f t="shared" ca="1" si="0"/>
        <v>AFC East</v>
      </c>
    </row>
    <row r="21" spans="1:12" x14ac:dyDescent="0.25">
      <c r="A21" s="2">
        <v>20</v>
      </c>
      <c r="B21" s="2">
        <v>20</v>
      </c>
      <c r="C21" t="s">
        <v>82</v>
      </c>
      <c r="D21" s="1" t="s">
        <v>112</v>
      </c>
      <c r="E21" s="1" t="s">
        <v>315</v>
      </c>
      <c r="F21" t="s">
        <v>347</v>
      </c>
      <c r="G21" t="s">
        <v>347</v>
      </c>
      <c r="H21">
        <v>1</v>
      </c>
      <c r="I21" s="1">
        <v>2</v>
      </c>
      <c r="J21" s="1" t="str">
        <f t="shared" ca="1" si="1"/>
        <v>NFC</v>
      </c>
      <c r="K21" s="1">
        <v>5</v>
      </c>
      <c r="L21" s="1" t="str">
        <f t="shared" ca="1" si="0"/>
        <v>NFC North</v>
      </c>
    </row>
    <row r="22" spans="1:12" x14ac:dyDescent="0.25">
      <c r="A22" s="2">
        <v>21</v>
      </c>
      <c r="B22" s="2">
        <v>21</v>
      </c>
      <c r="C22" t="s">
        <v>337</v>
      </c>
      <c r="D22" s="1" t="s">
        <v>113</v>
      </c>
      <c r="E22" s="1" t="s">
        <v>332</v>
      </c>
      <c r="F22" t="s">
        <v>353</v>
      </c>
      <c r="G22" t="s">
        <v>353</v>
      </c>
      <c r="H22" s="2">
        <v>1</v>
      </c>
      <c r="I22" s="1">
        <v>1</v>
      </c>
      <c r="J22" s="1" t="str">
        <f t="shared" ca="1" si="1"/>
        <v>AFC</v>
      </c>
      <c r="K22" s="1">
        <v>3</v>
      </c>
      <c r="L22" s="1" t="str">
        <f t="shared" ca="1" si="0"/>
        <v>AFC East</v>
      </c>
    </row>
    <row r="23" spans="1:12" x14ac:dyDescent="0.25">
      <c r="A23" s="2">
        <v>22</v>
      </c>
      <c r="B23" s="2">
        <v>22</v>
      </c>
      <c r="C23" t="s">
        <v>340</v>
      </c>
      <c r="D23" s="1" t="s">
        <v>325</v>
      </c>
      <c r="E23" s="1" t="s">
        <v>316</v>
      </c>
      <c r="F23" t="s">
        <v>316</v>
      </c>
      <c r="G23" t="s">
        <v>316</v>
      </c>
      <c r="H23" s="1">
        <v>1</v>
      </c>
      <c r="I23" s="1">
        <v>2</v>
      </c>
      <c r="J23" s="1" t="str">
        <f t="shared" ca="1" si="1"/>
        <v>NFC</v>
      </c>
      <c r="K23" s="1">
        <v>6</v>
      </c>
      <c r="L23" s="1" t="str">
        <f t="shared" ca="1" si="0"/>
        <v>NFC South</v>
      </c>
    </row>
    <row r="24" spans="1:12" x14ac:dyDescent="0.25">
      <c r="A24" s="2">
        <v>23</v>
      </c>
      <c r="B24" s="2">
        <v>23</v>
      </c>
      <c r="C24" t="s">
        <v>85</v>
      </c>
      <c r="D24" s="1" t="s">
        <v>114</v>
      </c>
      <c r="E24" s="1" t="s">
        <v>317</v>
      </c>
      <c r="F24" t="s">
        <v>348</v>
      </c>
      <c r="G24" t="s">
        <v>362</v>
      </c>
      <c r="H24">
        <v>1</v>
      </c>
      <c r="I24" s="1">
        <v>2</v>
      </c>
      <c r="J24" s="1" t="str">
        <f t="shared" ca="1" si="1"/>
        <v>NFC</v>
      </c>
      <c r="K24" s="1">
        <v>7</v>
      </c>
      <c r="L24" s="1" t="str">
        <f t="shared" ca="1" si="0"/>
        <v>NFC East</v>
      </c>
    </row>
    <row r="25" spans="1:12" x14ac:dyDescent="0.25">
      <c r="A25" s="2">
        <v>24</v>
      </c>
      <c r="B25" s="2">
        <v>24</v>
      </c>
      <c r="C25" t="s">
        <v>86</v>
      </c>
      <c r="D25" s="1" t="s">
        <v>115</v>
      </c>
      <c r="E25" s="1" t="s">
        <v>317</v>
      </c>
      <c r="F25" s="1" t="s">
        <v>355</v>
      </c>
      <c r="G25" s="1" t="s">
        <v>363</v>
      </c>
      <c r="H25" s="2">
        <v>1</v>
      </c>
      <c r="I25" s="1">
        <v>1</v>
      </c>
      <c r="J25" s="1" t="str">
        <f t="shared" ca="1" si="1"/>
        <v>AFC</v>
      </c>
      <c r="K25" s="1">
        <v>3</v>
      </c>
      <c r="L25" s="1" t="str">
        <f t="shared" ca="1" si="0"/>
        <v>AFC East</v>
      </c>
    </row>
    <row r="26" spans="1:12" x14ac:dyDescent="0.25">
      <c r="A26" s="2">
        <v>25</v>
      </c>
      <c r="B26" s="2">
        <v>25</v>
      </c>
      <c r="C26" t="s">
        <v>87</v>
      </c>
      <c r="D26" s="1" t="s">
        <v>116</v>
      </c>
      <c r="E26" s="1" t="s">
        <v>309</v>
      </c>
      <c r="F26" t="s">
        <v>309</v>
      </c>
      <c r="G26" t="s">
        <v>309</v>
      </c>
      <c r="H26" s="1">
        <v>1</v>
      </c>
      <c r="I26" s="1">
        <v>1</v>
      </c>
      <c r="J26" s="1" t="str">
        <f t="shared" ca="1" si="1"/>
        <v>AFC</v>
      </c>
      <c r="K26" s="1">
        <v>4</v>
      </c>
      <c r="L26" s="1" t="str">
        <f t="shared" ca="1" si="0"/>
        <v>AFC West</v>
      </c>
    </row>
    <row r="27" spans="1:12" x14ac:dyDescent="0.25">
      <c r="A27" s="2">
        <v>26</v>
      </c>
      <c r="B27" s="2">
        <v>26</v>
      </c>
      <c r="C27" t="s">
        <v>88</v>
      </c>
      <c r="D27" s="1" t="s">
        <v>117</v>
      </c>
      <c r="E27" s="1" t="s">
        <v>310</v>
      </c>
      <c r="F27" t="s">
        <v>310</v>
      </c>
      <c r="G27" t="s">
        <v>310</v>
      </c>
      <c r="H27">
        <v>1</v>
      </c>
      <c r="I27" s="1">
        <v>2</v>
      </c>
      <c r="J27" s="1" t="str">
        <f t="shared" ca="1" si="1"/>
        <v>NFC</v>
      </c>
      <c r="K27" s="1">
        <v>7</v>
      </c>
      <c r="L27" s="1" t="str">
        <f t="shared" ca="1" si="0"/>
        <v>NFC East</v>
      </c>
    </row>
    <row r="28" spans="1:12" x14ac:dyDescent="0.25">
      <c r="A28" s="2">
        <v>27</v>
      </c>
      <c r="B28" s="2">
        <v>27</v>
      </c>
      <c r="C28" t="s">
        <v>89</v>
      </c>
      <c r="D28" s="1" t="s">
        <v>327</v>
      </c>
      <c r="E28" s="1" t="s">
        <v>311</v>
      </c>
      <c r="F28" t="s">
        <v>311</v>
      </c>
      <c r="G28" t="s">
        <v>311</v>
      </c>
      <c r="H28" s="2">
        <v>1</v>
      </c>
      <c r="I28" s="1">
        <v>1</v>
      </c>
      <c r="J28" s="1" t="str">
        <f t="shared" ca="1" si="1"/>
        <v>AFC</v>
      </c>
      <c r="K28" s="1">
        <v>1</v>
      </c>
      <c r="L28" s="1" t="str">
        <f t="shared" ca="1" si="0"/>
        <v>AFC North</v>
      </c>
    </row>
    <row r="29" spans="1:12" x14ac:dyDescent="0.25">
      <c r="A29" s="2">
        <v>28</v>
      </c>
      <c r="B29" s="2">
        <v>28</v>
      </c>
      <c r="C29" t="s">
        <v>338</v>
      </c>
      <c r="D29" s="1" t="s">
        <v>120</v>
      </c>
      <c r="E29" s="1" t="s">
        <v>319</v>
      </c>
      <c r="F29" s="1" t="s">
        <v>319</v>
      </c>
      <c r="G29" s="1" t="s">
        <v>319</v>
      </c>
      <c r="H29" s="2">
        <v>1</v>
      </c>
      <c r="I29" s="1">
        <v>2</v>
      </c>
      <c r="J29" s="1" t="str">
        <f t="shared" ca="1" si="1"/>
        <v>NFC</v>
      </c>
      <c r="K29" s="1">
        <v>8</v>
      </c>
      <c r="L29" s="1" t="str">
        <f t="shared" ca="1" si="0"/>
        <v>NFC West</v>
      </c>
    </row>
    <row r="30" spans="1:12" x14ac:dyDescent="0.25">
      <c r="A30" s="2">
        <v>29</v>
      </c>
      <c r="B30" s="2">
        <v>29</v>
      </c>
      <c r="C30" t="s">
        <v>91</v>
      </c>
      <c r="D30" s="1" t="s">
        <v>119</v>
      </c>
      <c r="E30" s="1" t="s">
        <v>312</v>
      </c>
      <c r="F30" t="s">
        <v>312</v>
      </c>
      <c r="G30" t="s">
        <v>312</v>
      </c>
      <c r="H30" s="1">
        <v>1</v>
      </c>
      <c r="I30" s="1">
        <v>2</v>
      </c>
      <c r="J30" s="1" t="str">
        <f t="shared" ca="1" si="1"/>
        <v>NFC</v>
      </c>
      <c r="K30" s="1">
        <v>8</v>
      </c>
      <c r="L30" s="1" t="str">
        <f t="shared" ca="1" si="0"/>
        <v>NFC West</v>
      </c>
    </row>
    <row r="31" spans="1:12" x14ac:dyDescent="0.25">
      <c r="A31" s="2">
        <v>30</v>
      </c>
      <c r="B31" s="2">
        <v>30</v>
      </c>
      <c r="C31" t="s">
        <v>339</v>
      </c>
      <c r="D31" s="1" t="s">
        <v>121</v>
      </c>
      <c r="E31" s="1" t="s">
        <v>320</v>
      </c>
      <c r="F31" t="s">
        <v>320</v>
      </c>
      <c r="G31" t="s">
        <v>320</v>
      </c>
      <c r="H31">
        <v>1</v>
      </c>
      <c r="I31" s="1">
        <v>2</v>
      </c>
      <c r="J31" s="1" t="str">
        <f t="shared" ca="1" si="1"/>
        <v>NFC</v>
      </c>
      <c r="K31" s="1">
        <v>6</v>
      </c>
      <c r="L31" s="1" t="str">
        <f t="shared" ca="1" si="0"/>
        <v>NFC South</v>
      </c>
    </row>
    <row r="32" spans="1:12" x14ac:dyDescent="0.25">
      <c r="A32" s="2">
        <v>31</v>
      </c>
      <c r="B32" s="2">
        <v>31</v>
      </c>
      <c r="C32" t="s">
        <v>95</v>
      </c>
      <c r="D32" s="1" t="s">
        <v>122</v>
      </c>
      <c r="E32" s="1" t="s">
        <v>321</v>
      </c>
      <c r="F32" t="s">
        <v>349</v>
      </c>
      <c r="G32" t="s">
        <v>349</v>
      </c>
      <c r="H32" s="2">
        <v>1</v>
      </c>
      <c r="I32" s="1">
        <v>1</v>
      </c>
      <c r="J32" s="1" t="str">
        <f t="shared" ca="1" si="1"/>
        <v>AFC</v>
      </c>
      <c r="K32" s="1">
        <v>2</v>
      </c>
      <c r="L32" s="1" t="str">
        <f t="shared" ca="1" si="0"/>
        <v>AFC South</v>
      </c>
    </row>
    <row r="33" spans="1:12" x14ac:dyDescent="0.25">
      <c r="A33" s="2">
        <v>32</v>
      </c>
      <c r="B33" s="2">
        <v>32</v>
      </c>
      <c r="C33" t="s">
        <v>96</v>
      </c>
      <c r="D33" s="1" t="s">
        <v>123</v>
      </c>
      <c r="E33" s="1" t="s">
        <v>322</v>
      </c>
      <c r="F33" t="s">
        <v>352</v>
      </c>
      <c r="G33" t="s">
        <v>352</v>
      </c>
      <c r="H33" s="1">
        <v>1</v>
      </c>
      <c r="I33" s="1">
        <v>2</v>
      </c>
      <c r="J33" s="1" t="str">
        <f t="shared" ca="1" si="1"/>
        <v>NFC</v>
      </c>
      <c r="K33" s="1">
        <v>7</v>
      </c>
      <c r="L33" s="1" t="str">
        <f t="shared" ca="1" si="0"/>
        <v>NFC East</v>
      </c>
    </row>
    <row r="34" spans="1:12" x14ac:dyDescent="0.25">
      <c r="A34" s="2">
        <v>33</v>
      </c>
      <c r="B34" s="2">
        <v>16</v>
      </c>
      <c r="C34" s="9" t="s">
        <v>93</v>
      </c>
      <c r="D34" s="1" t="s">
        <v>326</v>
      </c>
      <c r="E34" s="1" t="s">
        <v>323</v>
      </c>
      <c r="F34" s="1" t="s">
        <v>323</v>
      </c>
      <c r="G34" s="1" t="s">
        <v>351</v>
      </c>
      <c r="H34">
        <v>0</v>
      </c>
      <c r="I34" s="1">
        <v>2</v>
      </c>
      <c r="J34" s="1" t="str">
        <f t="shared" ca="1" si="1"/>
        <v>NFC</v>
      </c>
      <c r="K34" s="1">
        <v>8</v>
      </c>
      <c r="L34" s="1" t="str">
        <f t="shared" ca="1" si="0"/>
        <v>NFC West</v>
      </c>
    </row>
    <row r="35" spans="1:12" x14ac:dyDescent="0.25">
      <c r="A35" s="2">
        <v>34</v>
      </c>
      <c r="B35" s="2">
        <v>17</v>
      </c>
      <c r="C35" s="9" t="s">
        <v>334</v>
      </c>
      <c r="D35" s="1" t="s">
        <v>118</v>
      </c>
      <c r="E35" s="1" t="s">
        <v>357</v>
      </c>
      <c r="F35" s="1" t="s">
        <v>357</v>
      </c>
      <c r="G35" s="1" t="s">
        <v>346</v>
      </c>
      <c r="H35" s="2">
        <v>0</v>
      </c>
      <c r="I35" s="1">
        <v>1</v>
      </c>
      <c r="J35" s="1" t="str">
        <f t="shared" ca="1" si="1"/>
        <v>AFC</v>
      </c>
      <c r="K35" s="1">
        <v>4</v>
      </c>
      <c r="L35" s="1" t="str">
        <f t="shared" ca="1" si="0"/>
        <v>AFC West</v>
      </c>
    </row>
  </sheetData>
  <sortState ref="F2:F29">
    <sortCondition ref="F2:F2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A1:F8"/>
  <sheetViews>
    <sheetView zoomScale="80" zoomScaleNormal="80" workbookViewId="0">
      <selection activeCell="C9" sqref="C9"/>
    </sheetView>
  </sheetViews>
  <sheetFormatPr defaultRowHeight="15" x14ac:dyDescent="0.25"/>
  <sheetData>
    <row r="1" spans="1:6" x14ac:dyDescent="0.25">
      <c r="A1" s="18" t="s">
        <v>367</v>
      </c>
      <c r="B1" t="s">
        <v>292</v>
      </c>
      <c r="C1" t="s">
        <v>127</v>
      </c>
      <c r="D1" t="s">
        <v>128</v>
      </c>
      <c r="E1" t="s">
        <v>129</v>
      </c>
      <c r="F1" t="s">
        <v>130</v>
      </c>
    </row>
    <row r="2" spans="1:6" x14ac:dyDescent="0.25">
      <c r="A2">
        <v>1</v>
      </c>
      <c r="B2">
        <v>2012</v>
      </c>
      <c r="C2" t="s">
        <v>382</v>
      </c>
      <c r="E2" s="3"/>
    </row>
    <row r="3" spans="1:6" x14ac:dyDescent="0.25">
      <c r="A3">
        <v>2</v>
      </c>
      <c r="B3">
        <v>2013</v>
      </c>
      <c r="C3" t="s">
        <v>382</v>
      </c>
      <c r="E3" s="3"/>
    </row>
    <row r="4" spans="1:6" x14ac:dyDescent="0.25">
      <c r="A4">
        <v>3</v>
      </c>
      <c r="B4">
        <v>2014</v>
      </c>
      <c r="C4" t="s">
        <v>382</v>
      </c>
      <c r="E4" s="3"/>
    </row>
    <row r="5" spans="1:6" x14ac:dyDescent="0.25">
      <c r="A5">
        <v>4</v>
      </c>
      <c r="B5">
        <v>2015</v>
      </c>
      <c r="C5" t="s">
        <v>382</v>
      </c>
      <c r="E5" s="3"/>
    </row>
    <row r="6" spans="1:6" x14ac:dyDescent="0.25">
      <c r="A6">
        <v>5</v>
      </c>
      <c r="B6">
        <v>2016</v>
      </c>
      <c r="C6" t="s">
        <v>140</v>
      </c>
      <c r="E6" s="3"/>
      <c r="F6" t="s">
        <v>126</v>
      </c>
    </row>
    <row r="7" spans="1:6" x14ac:dyDescent="0.25">
      <c r="A7">
        <v>6</v>
      </c>
      <c r="B7">
        <v>2017</v>
      </c>
      <c r="C7" t="s">
        <v>140</v>
      </c>
      <c r="E7" s="3">
        <v>42954</v>
      </c>
      <c r="F7" t="s">
        <v>139</v>
      </c>
    </row>
    <row r="8" spans="1:6" x14ac:dyDescent="0.25">
      <c r="A8">
        <v>7</v>
      </c>
      <c r="B8">
        <v>2018</v>
      </c>
      <c r="C8" t="s">
        <v>140</v>
      </c>
      <c r="E8" s="3">
        <v>43346</v>
      </c>
      <c r="F8" t="s">
        <v>381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/>
  <dimension ref="A1:G106"/>
  <sheetViews>
    <sheetView topLeftCell="A52" zoomScale="80" zoomScaleNormal="80" workbookViewId="0">
      <selection activeCell="G92" sqref="G92"/>
    </sheetView>
  </sheetViews>
  <sheetFormatPr defaultRowHeight="15" x14ac:dyDescent="0.25"/>
  <cols>
    <col min="2" max="2" width="19.85546875" bestFit="1" customWidth="1"/>
  </cols>
  <sheetData>
    <row r="1" spans="1:7" x14ac:dyDescent="0.25">
      <c r="A1" s="18" t="s">
        <v>374</v>
      </c>
      <c r="B1" s="18" t="s">
        <v>376</v>
      </c>
      <c r="C1" t="s">
        <v>292</v>
      </c>
      <c r="D1" t="s">
        <v>289</v>
      </c>
      <c r="E1" t="s">
        <v>29</v>
      </c>
      <c r="F1" t="s">
        <v>32</v>
      </c>
      <c r="G1" t="s">
        <v>277</v>
      </c>
    </row>
    <row r="2" spans="1:7" x14ac:dyDescent="0.25">
      <c r="A2">
        <v>1</v>
      </c>
      <c r="B2" t="str">
        <f>CONCATENATE(C2,"_0",D2,"_",E2,"_",F2)</f>
        <v>2012_01_AFC_North</v>
      </c>
      <c r="C2">
        <v>2012</v>
      </c>
      <c r="D2">
        <v>1</v>
      </c>
      <c r="E2" t="s">
        <v>31</v>
      </c>
      <c r="F2" t="s">
        <v>33</v>
      </c>
      <c r="G2" t="s">
        <v>67</v>
      </c>
    </row>
    <row r="3" spans="1:7" x14ac:dyDescent="0.25">
      <c r="A3">
        <v>2</v>
      </c>
      <c r="B3" t="str">
        <f t="shared" ref="B3:B66" si="0">CONCATENATE(C3,"_0",D3,"_",E3,"_",F3)</f>
        <v>2012_01_AFC_South</v>
      </c>
      <c r="C3">
        <v>2012</v>
      </c>
      <c r="D3">
        <v>1</v>
      </c>
      <c r="E3" t="s">
        <v>31</v>
      </c>
      <c r="F3" t="s">
        <v>27</v>
      </c>
      <c r="G3" t="s">
        <v>77</v>
      </c>
    </row>
    <row r="4" spans="1:7" x14ac:dyDescent="0.25">
      <c r="A4">
        <v>3</v>
      </c>
      <c r="B4" t="str">
        <f t="shared" si="0"/>
        <v>2012_01_AFC_East</v>
      </c>
      <c r="C4">
        <v>2012</v>
      </c>
      <c r="D4">
        <v>1</v>
      </c>
      <c r="E4" t="s">
        <v>31</v>
      </c>
      <c r="F4" t="s">
        <v>23</v>
      </c>
      <c r="G4" t="s">
        <v>337</v>
      </c>
    </row>
    <row r="5" spans="1:7" x14ac:dyDescent="0.25">
      <c r="A5">
        <v>4</v>
      </c>
      <c r="B5" t="str">
        <f t="shared" si="0"/>
        <v>2012_01_AFC_West</v>
      </c>
      <c r="C5">
        <v>2012</v>
      </c>
      <c r="D5">
        <v>1</v>
      </c>
      <c r="E5" t="s">
        <v>31</v>
      </c>
      <c r="F5" t="s">
        <v>28</v>
      </c>
      <c r="G5" t="s">
        <v>74</v>
      </c>
    </row>
    <row r="6" spans="1:7" x14ac:dyDescent="0.25">
      <c r="A6">
        <v>5</v>
      </c>
      <c r="B6" t="str">
        <f t="shared" si="0"/>
        <v>2012_01_AFC_NA</v>
      </c>
      <c r="C6">
        <v>2012</v>
      </c>
      <c r="D6">
        <v>1</v>
      </c>
      <c r="E6" t="s">
        <v>31</v>
      </c>
      <c r="F6" t="s">
        <v>382</v>
      </c>
      <c r="G6" t="s">
        <v>71</v>
      </c>
    </row>
    <row r="7" spans="1:7" x14ac:dyDescent="0.25">
      <c r="A7">
        <v>6</v>
      </c>
      <c r="B7" t="str">
        <f t="shared" si="0"/>
        <v>2012_01_AFC_NA</v>
      </c>
      <c r="C7">
        <v>2012</v>
      </c>
      <c r="D7">
        <v>1</v>
      </c>
      <c r="E7" t="s">
        <v>31</v>
      </c>
      <c r="F7" t="s">
        <v>382</v>
      </c>
      <c r="G7" t="s">
        <v>78</v>
      </c>
    </row>
    <row r="8" spans="1:7" x14ac:dyDescent="0.25">
      <c r="A8">
        <v>7</v>
      </c>
      <c r="B8" t="str">
        <f t="shared" si="0"/>
        <v>2012_01_NFC_North</v>
      </c>
      <c r="C8">
        <v>2012</v>
      </c>
      <c r="D8">
        <v>1</v>
      </c>
      <c r="E8" t="s">
        <v>26</v>
      </c>
      <c r="F8" t="s">
        <v>33</v>
      </c>
      <c r="G8" t="s">
        <v>335</v>
      </c>
    </row>
    <row r="9" spans="1:7" x14ac:dyDescent="0.25">
      <c r="A9">
        <v>8</v>
      </c>
      <c r="B9" t="str">
        <f t="shared" si="0"/>
        <v>2012_01_NFC_South</v>
      </c>
      <c r="C9">
        <v>2012</v>
      </c>
      <c r="D9">
        <v>1</v>
      </c>
      <c r="E9" t="s">
        <v>26</v>
      </c>
      <c r="F9" t="s">
        <v>27</v>
      </c>
      <c r="G9" t="s">
        <v>22</v>
      </c>
    </row>
    <row r="10" spans="1:7" x14ac:dyDescent="0.25">
      <c r="A10">
        <v>9</v>
      </c>
      <c r="B10" t="str">
        <f t="shared" si="0"/>
        <v>2012_01_NFC_East</v>
      </c>
      <c r="C10">
        <v>2012</v>
      </c>
      <c r="D10">
        <v>1</v>
      </c>
      <c r="E10" t="s">
        <v>26</v>
      </c>
      <c r="F10" t="s">
        <v>23</v>
      </c>
      <c r="G10" t="s">
        <v>96</v>
      </c>
    </row>
    <row r="11" spans="1:7" x14ac:dyDescent="0.25">
      <c r="A11">
        <v>10</v>
      </c>
      <c r="B11" t="str">
        <f t="shared" si="0"/>
        <v>2012_01_NFC_West</v>
      </c>
      <c r="C11">
        <v>2012</v>
      </c>
      <c r="D11">
        <v>1</v>
      </c>
      <c r="E11" t="s">
        <v>26</v>
      </c>
      <c r="F11" t="s">
        <v>28</v>
      </c>
      <c r="G11" t="s">
        <v>338</v>
      </c>
    </row>
    <row r="12" spans="1:7" x14ac:dyDescent="0.25">
      <c r="A12">
        <v>11</v>
      </c>
      <c r="B12" t="str">
        <f t="shared" si="0"/>
        <v>2012_01_NFC_NA</v>
      </c>
      <c r="C12">
        <v>2012</v>
      </c>
      <c r="D12">
        <v>1</v>
      </c>
      <c r="E12" t="s">
        <v>26</v>
      </c>
      <c r="F12" t="s">
        <v>382</v>
      </c>
      <c r="G12" t="s">
        <v>91</v>
      </c>
    </row>
    <row r="13" spans="1:7" x14ac:dyDescent="0.25">
      <c r="A13">
        <v>12</v>
      </c>
      <c r="B13" t="str">
        <f t="shared" si="0"/>
        <v>2012_01_NFC_NA</v>
      </c>
      <c r="C13">
        <v>2012</v>
      </c>
      <c r="D13">
        <v>1</v>
      </c>
      <c r="E13" t="s">
        <v>26</v>
      </c>
      <c r="F13" t="s">
        <v>382</v>
      </c>
      <c r="G13" t="s">
        <v>82</v>
      </c>
    </row>
    <row r="14" spans="1:7" x14ac:dyDescent="0.25">
      <c r="A14">
        <v>13</v>
      </c>
      <c r="B14" t="str">
        <f t="shared" si="0"/>
        <v>2012_03_AFC_NA</v>
      </c>
      <c r="C14">
        <v>2012</v>
      </c>
      <c r="D14">
        <v>3</v>
      </c>
      <c r="E14" t="s">
        <v>31</v>
      </c>
      <c r="F14" t="s">
        <v>382</v>
      </c>
      <c r="G14" t="s">
        <v>67</v>
      </c>
    </row>
    <row r="15" spans="1:7" x14ac:dyDescent="0.25">
      <c r="A15">
        <v>14</v>
      </c>
      <c r="B15" t="str">
        <f t="shared" si="0"/>
        <v>2012_03_NFC_NA</v>
      </c>
      <c r="C15">
        <v>2012</v>
      </c>
      <c r="D15">
        <v>3</v>
      </c>
      <c r="E15" t="s">
        <v>26</v>
      </c>
      <c r="F15" t="s">
        <v>382</v>
      </c>
      <c r="G15" t="s">
        <v>338</v>
      </c>
    </row>
    <row r="16" spans="1:7" x14ac:dyDescent="0.25">
      <c r="A16">
        <v>15</v>
      </c>
      <c r="B16" t="str">
        <f t="shared" si="0"/>
        <v>2012_04_NA_NA</v>
      </c>
      <c r="C16">
        <v>2012</v>
      </c>
      <c r="D16">
        <v>4</v>
      </c>
      <c r="E16" t="s">
        <v>382</v>
      </c>
      <c r="F16" t="s">
        <v>382</v>
      </c>
      <c r="G16" t="s">
        <v>67</v>
      </c>
    </row>
    <row r="17" spans="1:7" x14ac:dyDescent="0.25">
      <c r="A17">
        <v>16</v>
      </c>
      <c r="B17" t="str">
        <f t="shared" si="0"/>
        <v>2013_01_AFC_North</v>
      </c>
      <c r="C17">
        <v>2013</v>
      </c>
      <c r="D17">
        <v>1</v>
      </c>
      <c r="E17" t="s">
        <v>31</v>
      </c>
      <c r="F17" t="s">
        <v>33</v>
      </c>
      <c r="G17" t="s">
        <v>71</v>
      </c>
    </row>
    <row r="18" spans="1:7" x14ac:dyDescent="0.25">
      <c r="A18">
        <v>17</v>
      </c>
      <c r="B18" t="str">
        <f t="shared" si="0"/>
        <v>2013_01_AFC_South</v>
      </c>
      <c r="C18">
        <v>2013</v>
      </c>
      <c r="D18">
        <v>1</v>
      </c>
      <c r="E18" t="s">
        <v>31</v>
      </c>
      <c r="F18" t="s">
        <v>27</v>
      </c>
      <c r="G18" t="s">
        <v>78</v>
      </c>
    </row>
    <row r="19" spans="1:7" x14ac:dyDescent="0.25">
      <c r="A19">
        <v>18</v>
      </c>
      <c r="B19" t="str">
        <f t="shared" si="0"/>
        <v>2013_01_AFC_East</v>
      </c>
      <c r="C19">
        <v>2013</v>
      </c>
      <c r="D19">
        <v>1</v>
      </c>
      <c r="E19" t="s">
        <v>31</v>
      </c>
      <c r="F19" t="s">
        <v>23</v>
      </c>
      <c r="G19" t="s">
        <v>337</v>
      </c>
    </row>
    <row r="20" spans="1:7" x14ac:dyDescent="0.25">
      <c r="A20">
        <v>19</v>
      </c>
      <c r="B20" t="str">
        <f t="shared" si="0"/>
        <v>2013_01_AFC_West</v>
      </c>
      <c r="C20">
        <v>2013</v>
      </c>
      <c r="D20">
        <v>1</v>
      </c>
      <c r="E20" t="s">
        <v>31</v>
      </c>
      <c r="F20" t="s">
        <v>28</v>
      </c>
      <c r="G20" t="s">
        <v>74</v>
      </c>
    </row>
    <row r="21" spans="1:7" x14ac:dyDescent="0.25">
      <c r="A21">
        <v>20</v>
      </c>
      <c r="B21" t="str">
        <f t="shared" si="0"/>
        <v>2013_01_AFC_NA</v>
      </c>
      <c r="C21">
        <v>2013</v>
      </c>
      <c r="D21">
        <v>1</v>
      </c>
      <c r="E21" t="s">
        <v>31</v>
      </c>
      <c r="F21" t="s">
        <v>382</v>
      </c>
      <c r="G21" t="s">
        <v>336</v>
      </c>
    </row>
    <row r="22" spans="1:7" x14ac:dyDescent="0.25">
      <c r="A22">
        <v>21</v>
      </c>
      <c r="B22" t="str">
        <f t="shared" si="0"/>
        <v>2013_01_AFC_NA</v>
      </c>
      <c r="C22">
        <v>2013</v>
      </c>
      <c r="D22">
        <v>1</v>
      </c>
      <c r="E22" t="s">
        <v>31</v>
      </c>
      <c r="F22" t="s">
        <v>382</v>
      </c>
      <c r="G22" t="s">
        <v>90</v>
      </c>
    </row>
    <row r="23" spans="1:7" x14ac:dyDescent="0.25">
      <c r="A23">
        <v>22</v>
      </c>
      <c r="B23" t="str">
        <f t="shared" si="0"/>
        <v>2013_01_NFC_North</v>
      </c>
      <c r="C23">
        <v>2013</v>
      </c>
      <c r="D23">
        <v>1</v>
      </c>
      <c r="E23" t="s">
        <v>26</v>
      </c>
      <c r="F23" t="s">
        <v>33</v>
      </c>
      <c r="G23" t="s">
        <v>335</v>
      </c>
    </row>
    <row r="24" spans="1:7" x14ac:dyDescent="0.25">
      <c r="A24">
        <v>23</v>
      </c>
      <c r="B24" t="str">
        <f t="shared" si="0"/>
        <v>2013_01_NFC_South</v>
      </c>
      <c r="C24">
        <v>2013</v>
      </c>
      <c r="D24">
        <v>1</v>
      </c>
      <c r="E24" t="s">
        <v>26</v>
      </c>
      <c r="F24" t="s">
        <v>27</v>
      </c>
      <c r="G24" t="s">
        <v>69</v>
      </c>
    </row>
    <row r="25" spans="1:7" x14ac:dyDescent="0.25">
      <c r="A25">
        <v>24</v>
      </c>
      <c r="B25" t="str">
        <f t="shared" si="0"/>
        <v>2013_01_NFC_East</v>
      </c>
      <c r="C25">
        <v>2013</v>
      </c>
      <c r="D25">
        <v>1</v>
      </c>
      <c r="E25" t="s">
        <v>26</v>
      </c>
      <c r="F25" t="s">
        <v>23</v>
      </c>
      <c r="G25" t="s">
        <v>88</v>
      </c>
    </row>
    <row r="26" spans="1:7" x14ac:dyDescent="0.25">
      <c r="A26">
        <v>25</v>
      </c>
      <c r="B26" t="str">
        <f t="shared" si="0"/>
        <v>2013_01_NFC_West</v>
      </c>
      <c r="C26">
        <v>2013</v>
      </c>
      <c r="D26">
        <v>1</v>
      </c>
      <c r="E26" t="s">
        <v>26</v>
      </c>
      <c r="F26" t="s">
        <v>28</v>
      </c>
      <c r="G26" t="s">
        <v>91</v>
      </c>
    </row>
    <row r="27" spans="1:7" x14ac:dyDescent="0.25">
      <c r="A27">
        <v>26</v>
      </c>
      <c r="B27" t="str">
        <f t="shared" si="0"/>
        <v>2013_01_NFC_NA</v>
      </c>
      <c r="C27">
        <v>2013</v>
      </c>
      <c r="D27">
        <v>1</v>
      </c>
      <c r="E27" t="s">
        <v>26</v>
      </c>
      <c r="F27" t="s">
        <v>382</v>
      </c>
      <c r="G27" t="s">
        <v>338</v>
      </c>
    </row>
    <row r="28" spans="1:7" x14ac:dyDescent="0.25">
      <c r="A28">
        <v>27</v>
      </c>
      <c r="B28" t="str">
        <f t="shared" si="0"/>
        <v>2013_01_NFC_NA</v>
      </c>
      <c r="C28">
        <v>2013</v>
      </c>
      <c r="D28">
        <v>1</v>
      </c>
      <c r="E28" t="s">
        <v>26</v>
      </c>
      <c r="F28" t="s">
        <v>382</v>
      </c>
      <c r="G28" t="s">
        <v>340</v>
      </c>
    </row>
    <row r="29" spans="1:7" x14ac:dyDescent="0.25">
      <c r="A29">
        <v>28</v>
      </c>
      <c r="B29" t="str">
        <f t="shared" si="0"/>
        <v>2013_03_AFC_NA</v>
      </c>
      <c r="C29">
        <v>2013</v>
      </c>
      <c r="D29">
        <v>3</v>
      </c>
      <c r="E29" t="s">
        <v>31</v>
      </c>
      <c r="F29" t="s">
        <v>382</v>
      </c>
      <c r="G29" t="s">
        <v>74</v>
      </c>
    </row>
    <row r="30" spans="1:7" x14ac:dyDescent="0.25">
      <c r="A30">
        <v>29</v>
      </c>
      <c r="B30" t="str">
        <f t="shared" si="0"/>
        <v>2013_03_NFC_NA</v>
      </c>
      <c r="C30">
        <v>2013</v>
      </c>
      <c r="D30">
        <v>3</v>
      </c>
      <c r="E30" t="s">
        <v>26</v>
      </c>
      <c r="F30" t="s">
        <v>382</v>
      </c>
      <c r="G30" t="s">
        <v>91</v>
      </c>
    </row>
    <row r="31" spans="1:7" x14ac:dyDescent="0.25">
      <c r="A31">
        <v>30</v>
      </c>
      <c r="B31" t="str">
        <f t="shared" si="0"/>
        <v>2013_04_NA_NA</v>
      </c>
      <c r="C31">
        <v>2013</v>
      </c>
      <c r="D31">
        <v>4</v>
      </c>
      <c r="E31" t="s">
        <v>382</v>
      </c>
      <c r="F31" t="s">
        <v>382</v>
      </c>
      <c r="G31" t="s">
        <v>91</v>
      </c>
    </row>
    <row r="32" spans="1:7" x14ac:dyDescent="0.25">
      <c r="A32">
        <v>31</v>
      </c>
      <c r="B32" t="str">
        <f t="shared" si="0"/>
        <v>2014_01_AFC_North</v>
      </c>
      <c r="C32">
        <v>2014</v>
      </c>
      <c r="D32">
        <v>1</v>
      </c>
      <c r="E32" t="s">
        <v>31</v>
      </c>
      <c r="F32" t="s">
        <v>33</v>
      </c>
      <c r="G32" t="s">
        <v>89</v>
      </c>
    </row>
    <row r="33" spans="1:7" x14ac:dyDescent="0.25">
      <c r="A33">
        <v>32</v>
      </c>
      <c r="B33" t="str">
        <f t="shared" si="0"/>
        <v>2014_01_AFC_South</v>
      </c>
      <c r="C33">
        <v>2014</v>
      </c>
      <c r="D33">
        <v>1</v>
      </c>
      <c r="E33" t="s">
        <v>31</v>
      </c>
      <c r="F33" t="s">
        <v>27</v>
      </c>
      <c r="G33" t="s">
        <v>78</v>
      </c>
    </row>
    <row r="34" spans="1:7" x14ac:dyDescent="0.25">
      <c r="A34">
        <v>33</v>
      </c>
      <c r="B34" t="str">
        <f t="shared" si="0"/>
        <v>2014_01_AFC_East</v>
      </c>
      <c r="C34">
        <v>2014</v>
      </c>
      <c r="D34">
        <v>1</v>
      </c>
      <c r="E34" t="s">
        <v>31</v>
      </c>
      <c r="F34" t="s">
        <v>23</v>
      </c>
      <c r="G34" t="s">
        <v>337</v>
      </c>
    </row>
    <row r="35" spans="1:7" x14ac:dyDescent="0.25">
      <c r="A35">
        <v>34</v>
      </c>
      <c r="B35" t="str">
        <f t="shared" si="0"/>
        <v>2014_01_AFC_West</v>
      </c>
      <c r="C35">
        <v>2014</v>
      </c>
      <c r="D35">
        <v>1</v>
      </c>
      <c r="E35" t="s">
        <v>31</v>
      </c>
      <c r="F35" t="s">
        <v>28</v>
      </c>
      <c r="G35" t="s">
        <v>74</v>
      </c>
    </row>
    <row r="36" spans="1:7" x14ac:dyDescent="0.25">
      <c r="A36">
        <v>35</v>
      </c>
      <c r="B36" t="str">
        <f t="shared" si="0"/>
        <v>2014_01_AFC_NA</v>
      </c>
      <c r="C36">
        <v>2014</v>
      </c>
      <c r="D36">
        <v>1</v>
      </c>
      <c r="E36" t="s">
        <v>31</v>
      </c>
      <c r="F36" t="s">
        <v>382</v>
      </c>
      <c r="G36" t="s">
        <v>71</v>
      </c>
    </row>
    <row r="37" spans="1:7" x14ac:dyDescent="0.25">
      <c r="A37">
        <v>36</v>
      </c>
      <c r="B37" t="str">
        <f t="shared" si="0"/>
        <v>2014_01_AFC_NA</v>
      </c>
      <c r="C37">
        <v>2014</v>
      </c>
      <c r="D37">
        <v>1</v>
      </c>
      <c r="E37" t="s">
        <v>31</v>
      </c>
      <c r="F37" t="s">
        <v>382</v>
      </c>
      <c r="G37" t="s">
        <v>67</v>
      </c>
    </row>
    <row r="38" spans="1:7" x14ac:dyDescent="0.25">
      <c r="A38">
        <v>37</v>
      </c>
      <c r="B38" t="str">
        <f t="shared" si="0"/>
        <v>2014_01_NFC_North</v>
      </c>
      <c r="C38">
        <v>2014</v>
      </c>
      <c r="D38">
        <v>1</v>
      </c>
      <c r="E38" t="s">
        <v>26</v>
      </c>
      <c r="F38" t="s">
        <v>33</v>
      </c>
      <c r="G38" t="s">
        <v>335</v>
      </c>
    </row>
    <row r="39" spans="1:7" x14ac:dyDescent="0.25">
      <c r="A39">
        <v>38</v>
      </c>
      <c r="B39" t="str">
        <f t="shared" si="0"/>
        <v>2014_01_NFC_South</v>
      </c>
      <c r="C39">
        <v>2014</v>
      </c>
      <c r="D39">
        <v>1</v>
      </c>
      <c r="E39" t="s">
        <v>26</v>
      </c>
      <c r="F39" t="s">
        <v>27</v>
      </c>
      <c r="G39" t="s">
        <v>69</v>
      </c>
    </row>
    <row r="40" spans="1:7" x14ac:dyDescent="0.25">
      <c r="A40">
        <v>39</v>
      </c>
      <c r="B40" t="str">
        <f t="shared" si="0"/>
        <v>2014_01_NFC_East</v>
      </c>
      <c r="C40">
        <v>2014</v>
      </c>
      <c r="D40">
        <v>1</v>
      </c>
      <c r="E40" t="s">
        <v>26</v>
      </c>
      <c r="F40" t="s">
        <v>23</v>
      </c>
      <c r="G40" t="s">
        <v>73</v>
      </c>
    </row>
    <row r="41" spans="1:7" x14ac:dyDescent="0.25">
      <c r="A41">
        <v>40</v>
      </c>
      <c r="B41" t="str">
        <f t="shared" si="0"/>
        <v>2014_01_NFC_West</v>
      </c>
      <c r="C41">
        <v>2014</v>
      </c>
      <c r="D41">
        <v>1</v>
      </c>
      <c r="E41" t="s">
        <v>26</v>
      </c>
      <c r="F41" t="s">
        <v>28</v>
      </c>
      <c r="G41" t="s">
        <v>91</v>
      </c>
    </row>
    <row r="42" spans="1:7" x14ac:dyDescent="0.25">
      <c r="A42">
        <v>41</v>
      </c>
      <c r="B42" t="str">
        <f t="shared" si="0"/>
        <v>2014_01_NFC_NA</v>
      </c>
      <c r="C42">
        <v>2014</v>
      </c>
      <c r="D42">
        <v>1</v>
      </c>
      <c r="E42" t="s">
        <v>26</v>
      </c>
      <c r="F42" t="s">
        <v>382</v>
      </c>
      <c r="G42" t="s">
        <v>66</v>
      </c>
    </row>
    <row r="43" spans="1:7" x14ac:dyDescent="0.25">
      <c r="A43">
        <v>42</v>
      </c>
      <c r="B43" t="str">
        <f t="shared" si="0"/>
        <v>2014_01_NFC_NA</v>
      </c>
      <c r="C43">
        <v>2014</v>
      </c>
      <c r="D43">
        <v>1</v>
      </c>
      <c r="E43" t="s">
        <v>26</v>
      </c>
      <c r="F43" t="s">
        <v>382</v>
      </c>
      <c r="G43" t="s">
        <v>75</v>
      </c>
    </row>
    <row r="44" spans="1:7" x14ac:dyDescent="0.25">
      <c r="A44">
        <v>43</v>
      </c>
      <c r="B44" t="str">
        <f t="shared" si="0"/>
        <v>2014_03_AFC_NA</v>
      </c>
      <c r="C44">
        <v>2014</v>
      </c>
      <c r="D44">
        <v>3</v>
      </c>
      <c r="E44" t="s">
        <v>31</v>
      </c>
      <c r="F44" t="s">
        <v>382</v>
      </c>
      <c r="G44" t="s">
        <v>337</v>
      </c>
    </row>
    <row r="45" spans="1:7" x14ac:dyDescent="0.25">
      <c r="A45">
        <v>44</v>
      </c>
      <c r="B45" t="str">
        <f t="shared" si="0"/>
        <v>2014_03_NFC_NA</v>
      </c>
      <c r="C45">
        <v>2014</v>
      </c>
      <c r="D45">
        <v>3</v>
      </c>
      <c r="E45" t="s">
        <v>26</v>
      </c>
      <c r="F45" t="s">
        <v>382</v>
      </c>
      <c r="G45" t="s">
        <v>91</v>
      </c>
    </row>
    <row r="46" spans="1:7" x14ac:dyDescent="0.25">
      <c r="A46">
        <v>45</v>
      </c>
      <c r="B46" t="str">
        <f t="shared" si="0"/>
        <v>2014_04_NA_NA</v>
      </c>
      <c r="C46">
        <v>2014</v>
      </c>
      <c r="D46">
        <v>4</v>
      </c>
      <c r="E46" t="s">
        <v>382</v>
      </c>
      <c r="F46" t="s">
        <v>382</v>
      </c>
      <c r="G46" t="s">
        <v>337</v>
      </c>
    </row>
    <row r="47" spans="1:7" x14ac:dyDescent="0.25">
      <c r="A47">
        <v>46</v>
      </c>
      <c r="B47" t="str">
        <f t="shared" si="0"/>
        <v>2015_01_AFC_North</v>
      </c>
      <c r="C47">
        <v>2015</v>
      </c>
      <c r="D47">
        <v>1</v>
      </c>
      <c r="E47" t="s">
        <v>31</v>
      </c>
      <c r="F47" t="s">
        <v>33</v>
      </c>
      <c r="G47" t="s">
        <v>71</v>
      </c>
    </row>
    <row r="48" spans="1:7" x14ac:dyDescent="0.25">
      <c r="A48">
        <v>47</v>
      </c>
      <c r="B48" t="str">
        <f t="shared" si="0"/>
        <v>2015_01_AFC_South</v>
      </c>
      <c r="C48">
        <v>2015</v>
      </c>
      <c r="D48">
        <v>1</v>
      </c>
      <c r="E48" t="s">
        <v>31</v>
      </c>
      <c r="F48" t="s">
        <v>27</v>
      </c>
      <c r="G48" t="s">
        <v>77</v>
      </c>
    </row>
    <row r="49" spans="1:7" x14ac:dyDescent="0.25">
      <c r="A49">
        <v>48</v>
      </c>
      <c r="B49" t="str">
        <f t="shared" si="0"/>
        <v>2015_01_AFC_East</v>
      </c>
      <c r="C49">
        <v>2015</v>
      </c>
      <c r="D49">
        <v>1</v>
      </c>
      <c r="E49" t="s">
        <v>31</v>
      </c>
      <c r="F49" t="s">
        <v>23</v>
      </c>
      <c r="G49" t="s">
        <v>337</v>
      </c>
    </row>
    <row r="50" spans="1:7" x14ac:dyDescent="0.25">
      <c r="A50">
        <v>49</v>
      </c>
      <c r="B50" t="str">
        <f t="shared" si="0"/>
        <v>2015_01_AFC_West</v>
      </c>
      <c r="C50">
        <v>2015</v>
      </c>
      <c r="D50">
        <v>1</v>
      </c>
      <c r="E50" t="s">
        <v>31</v>
      </c>
      <c r="F50" t="s">
        <v>28</v>
      </c>
      <c r="G50" t="s">
        <v>74</v>
      </c>
    </row>
    <row r="51" spans="1:7" x14ac:dyDescent="0.25">
      <c r="A51">
        <v>50</v>
      </c>
      <c r="B51" t="str">
        <f t="shared" si="0"/>
        <v>2015_01_AFC_NA</v>
      </c>
      <c r="C51">
        <v>2015</v>
      </c>
      <c r="D51">
        <v>1</v>
      </c>
      <c r="E51" t="s">
        <v>31</v>
      </c>
      <c r="F51" t="s">
        <v>382</v>
      </c>
      <c r="G51" t="s">
        <v>336</v>
      </c>
    </row>
    <row r="52" spans="1:7" x14ac:dyDescent="0.25">
      <c r="A52">
        <v>51</v>
      </c>
      <c r="B52" t="str">
        <f t="shared" si="0"/>
        <v>2015_01_AFC_NA</v>
      </c>
      <c r="C52">
        <v>2015</v>
      </c>
      <c r="D52">
        <v>1</v>
      </c>
      <c r="E52" t="s">
        <v>31</v>
      </c>
      <c r="F52" t="s">
        <v>382</v>
      </c>
      <c r="G52" t="s">
        <v>89</v>
      </c>
    </row>
    <row r="53" spans="1:7" x14ac:dyDescent="0.25">
      <c r="A53">
        <v>52</v>
      </c>
      <c r="B53" t="str">
        <f t="shared" si="0"/>
        <v>2015_01_NFC_North</v>
      </c>
      <c r="C53">
        <v>2015</v>
      </c>
      <c r="D53">
        <v>1</v>
      </c>
      <c r="E53" t="s">
        <v>26</v>
      </c>
      <c r="F53" t="s">
        <v>33</v>
      </c>
      <c r="G53" t="s">
        <v>82</v>
      </c>
    </row>
    <row r="54" spans="1:7" x14ac:dyDescent="0.25">
      <c r="A54">
        <v>53</v>
      </c>
      <c r="B54" t="str">
        <f t="shared" si="0"/>
        <v>2015_01_NFC_South</v>
      </c>
      <c r="C54">
        <v>2015</v>
      </c>
      <c r="D54">
        <v>1</v>
      </c>
      <c r="E54" t="s">
        <v>26</v>
      </c>
      <c r="F54" t="s">
        <v>27</v>
      </c>
      <c r="G54" t="s">
        <v>69</v>
      </c>
    </row>
    <row r="55" spans="1:7" x14ac:dyDescent="0.25">
      <c r="A55">
        <v>54</v>
      </c>
      <c r="B55" t="str">
        <f t="shared" si="0"/>
        <v>2015_01_NFC_East</v>
      </c>
      <c r="C55">
        <v>2015</v>
      </c>
      <c r="D55">
        <v>1</v>
      </c>
      <c r="E55" t="s">
        <v>26</v>
      </c>
      <c r="F55" t="s">
        <v>23</v>
      </c>
      <c r="G55" t="s">
        <v>96</v>
      </c>
    </row>
    <row r="56" spans="1:7" x14ac:dyDescent="0.25">
      <c r="A56">
        <v>55</v>
      </c>
      <c r="B56" t="str">
        <f t="shared" si="0"/>
        <v>2015_01_NFC_West</v>
      </c>
      <c r="C56">
        <v>2015</v>
      </c>
      <c r="D56">
        <v>1</v>
      </c>
      <c r="E56" t="s">
        <v>26</v>
      </c>
      <c r="F56" t="s">
        <v>28</v>
      </c>
      <c r="G56" t="s">
        <v>66</v>
      </c>
    </row>
    <row r="57" spans="1:7" x14ac:dyDescent="0.25">
      <c r="A57">
        <v>56</v>
      </c>
      <c r="B57" t="str">
        <f t="shared" si="0"/>
        <v>2015_01_NFC_NA</v>
      </c>
      <c r="C57">
        <v>2015</v>
      </c>
      <c r="D57">
        <v>1</v>
      </c>
      <c r="E57" t="s">
        <v>26</v>
      </c>
      <c r="F57" t="s">
        <v>382</v>
      </c>
      <c r="G57" t="s">
        <v>335</v>
      </c>
    </row>
    <row r="58" spans="1:7" x14ac:dyDescent="0.25">
      <c r="A58">
        <v>57</v>
      </c>
      <c r="B58" t="str">
        <f t="shared" si="0"/>
        <v>2015_01_NFC_NA</v>
      </c>
      <c r="C58">
        <v>2015</v>
      </c>
      <c r="D58">
        <v>1</v>
      </c>
      <c r="E58" t="s">
        <v>26</v>
      </c>
      <c r="F58" t="s">
        <v>382</v>
      </c>
      <c r="G58" t="s">
        <v>91</v>
      </c>
    </row>
    <row r="59" spans="1:7" x14ac:dyDescent="0.25">
      <c r="A59">
        <v>58</v>
      </c>
      <c r="B59" t="str">
        <f t="shared" si="0"/>
        <v>2015_03_AFC_NA</v>
      </c>
      <c r="C59">
        <v>2015</v>
      </c>
      <c r="D59">
        <v>3</v>
      </c>
      <c r="E59" t="s">
        <v>31</v>
      </c>
      <c r="F59" t="s">
        <v>382</v>
      </c>
      <c r="G59" t="s">
        <v>74</v>
      </c>
    </row>
    <row r="60" spans="1:7" x14ac:dyDescent="0.25">
      <c r="A60">
        <v>59</v>
      </c>
      <c r="B60" t="str">
        <f t="shared" si="0"/>
        <v>2015_03_NFC_NA</v>
      </c>
      <c r="C60">
        <v>2015</v>
      </c>
      <c r="D60">
        <v>3</v>
      </c>
      <c r="E60" t="s">
        <v>26</v>
      </c>
      <c r="F60" t="s">
        <v>382</v>
      </c>
      <c r="G60" t="s">
        <v>69</v>
      </c>
    </row>
    <row r="61" spans="1:7" x14ac:dyDescent="0.25">
      <c r="A61">
        <v>60</v>
      </c>
      <c r="B61" t="str">
        <f t="shared" si="0"/>
        <v>2015_04_NA_NA</v>
      </c>
      <c r="C61">
        <v>2015</v>
      </c>
      <c r="D61">
        <v>4</v>
      </c>
      <c r="E61" t="s">
        <v>382</v>
      </c>
      <c r="F61" t="s">
        <v>382</v>
      </c>
      <c r="G61" t="s">
        <v>74</v>
      </c>
    </row>
    <row r="62" spans="1:7" x14ac:dyDescent="0.25">
      <c r="A62">
        <v>61</v>
      </c>
      <c r="B62" t="str">
        <f t="shared" si="0"/>
        <v>2016_01_AFC_North</v>
      </c>
      <c r="C62">
        <v>2016</v>
      </c>
      <c r="D62">
        <v>1</v>
      </c>
      <c r="E62" t="s">
        <v>31</v>
      </c>
      <c r="F62" t="s">
        <v>33</v>
      </c>
      <c r="G62" t="s">
        <v>89</v>
      </c>
    </row>
    <row r="63" spans="1:7" x14ac:dyDescent="0.25">
      <c r="A63">
        <v>62</v>
      </c>
      <c r="B63" t="str">
        <f t="shared" si="0"/>
        <v>2016_01_AFC_South</v>
      </c>
      <c r="C63">
        <v>2016</v>
      </c>
      <c r="D63">
        <v>1</v>
      </c>
      <c r="E63" t="s">
        <v>31</v>
      </c>
      <c r="F63" t="s">
        <v>27</v>
      </c>
      <c r="G63" t="s">
        <v>77</v>
      </c>
    </row>
    <row r="64" spans="1:7" x14ac:dyDescent="0.25">
      <c r="A64">
        <v>63</v>
      </c>
      <c r="B64" t="str">
        <f t="shared" si="0"/>
        <v>2016_01_AFC_East</v>
      </c>
      <c r="C64">
        <v>2016</v>
      </c>
      <c r="D64">
        <v>1</v>
      </c>
      <c r="E64" t="s">
        <v>31</v>
      </c>
      <c r="F64" t="s">
        <v>23</v>
      </c>
      <c r="G64" t="s">
        <v>337</v>
      </c>
    </row>
    <row r="65" spans="1:7" x14ac:dyDescent="0.25">
      <c r="A65">
        <v>64</v>
      </c>
      <c r="B65" t="str">
        <f t="shared" si="0"/>
        <v>2016_01_AFC_West</v>
      </c>
      <c r="C65">
        <v>2016</v>
      </c>
      <c r="D65">
        <v>1</v>
      </c>
      <c r="E65" t="s">
        <v>31</v>
      </c>
      <c r="F65" t="s">
        <v>28</v>
      </c>
      <c r="G65" t="s">
        <v>336</v>
      </c>
    </row>
    <row r="66" spans="1:7" x14ac:dyDescent="0.25">
      <c r="A66">
        <v>65</v>
      </c>
      <c r="B66" t="str">
        <f t="shared" si="0"/>
        <v>2016_01_AFC_NA</v>
      </c>
      <c r="C66">
        <v>2016</v>
      </c>
      <c r="D66">
        <v>1</v>
      </c>
      <c r="E66" t="s">
        <v>31</v>
      </c>
      <c r="F66" t="s">
        <v>382</v>
      </c>
      <c r="G66" t="s">
        <v>87</v>
      </c>
    </row>
    <row r="67" spans="1:7" x14ac:dyDescent="0.25">
      <c r="A67">
        <v>66</v>
      </c>
      <c r="B67" t="str">
        <f t="shared" ref="B67:B106" si="1">CONCATENATE(C67,"_0",D67,"_",E67,"_",F67)</f>
        <v>2016_01_AFC_NA</v>
      </c>
      <c r="C67">
        <v>2016</v>
      </c>
      <c r="D67">
        <v>1</v>
      </c>
      <c r="E67" t="s">
        <v>31</v>
      </c>
      <c r="F67" t="s">
        <v>382</v>
      </c>
      <c r="G67" t="s">
        <v>81</v>
      </c>
    </row>
    <row r="68" spans="1:7" x14ac:dyDescent="0.25">
      <c r="A68">
        <v>67</v>
      </c>
      <c r="B68" t="str">
        <f t="shared" si="1"/>
        <v>2016_01_NFC_North</v>
      </c>
      <c r="C68">
        <v>2016</v>
      </c>
      <c r="D68">
        <v>1</v>
      </c>
      <c r="E68" t="s">
        <v>26</v>
      </c>
      <c r="F68" t="s">
        <v>33</v>
      </c>
      <c r="G68" t="s">
        <v>335</v>
      </c>
    </row>
    <row r="69" spans="1:7" x14ac:dyDescent="0.25">
      <c r="A69">
        <v>68</v>
      </c>
      <c r="B69" t="str">
        <f t="shared" si="1"/>
        <v>2016_01_NFC_South</v>
      </c>
      <c r="C69">
        <v>2016</v>
      </c>
      <c r="D69">
        <v>1</v>
      </c>
      <c r="E69" t="s">
        <v>26</v>
      </c>
      <c r="F69" t="s">
        <v>27</v>
      </c>
      <c r="G69" t="s">
        <v>22</v>
      </c>
    </row>
    <row r="70" spans="1:7" x14ac:dyDescent="0.25">
      <c r="A70">
        <v>69</v>
      </c>
      <c r="B70" t="str">
        <f t="shared" si="1"/>
        <v>2016_01_NFC_East</v>
      </c>
      <c r="C70">
        <v>2016</v>
      </c>
      <c r="D70">
        <v>1</v>
      </c>
      <c r="E70" t="s">
        <v>26</v>
      </c>
      <c r="F70" t="s">
        <v>23</v>
      </c>
      <c r="G70" t="s">
        <v>73</v>
      </c>
    </row>
    <row r="71" spans="1:7" x14ac:dyDescent="0.25">
      <c r="A71">
        <v>70</v>
      </c>
      <c r="B71" t="str">
        <f t="shared" si="1"/>
        <v>2016_01_NFC_West</v>
      </c>
      <c r="C71">
        <v>2016</v>
      </c>
      <c r="D71">
        <v>1</v>
      </c>
      <c r="E71" t="s">
        <v>26</v>
      </c>
      <c r="F71" t="s">
        <v>28</v>
      </c>
      <c r="G71" t="s">
        <v>91</v>
      </c>
    </row>
    <row r="72" spans="1:7" x14ac:dyDescent="0.25">
      <c r="A72">
        <v>71</v>
      </c>
      <c r="B72" t="str">
        <f t="shared" si="1"/>
        <v>2016_01_NFC_NA</v>
      </c>
      <c r="C72">
        <v>2016</v>
      </c>
      <c r="D72">
        <v>1</v>
      </c>
      <c r="E72" t="s">
        <v>26</v>
      </c>
      <c r="F72" t="s">
        <v>382</v>
      </c>
      <c r="G72" t="s">
        <v>85</v>
      </c>
    </row>
    <row r="73" spans="1:7" x14ac:dyDescent="0.25">
      <c r="A73">
        <v>72</v>
      </c>
      <c r="B73" t="str">
        <f t="shared" si="1"/>
        <v>2016_01_NFC_NA</v>
      </c>
      <c r="C73">
        <v>2016</v>
      </c>
      <c r="D73">
        <v>1</v>
      </c>
      <c r="E73" t="s">
        <v>26</v>
      </c>
      <c r="F73" t="s">
        <v>382</v>
      </c>
      <c r="G73" t="s">
        <v>75</v>
      </c>
    </row>
    <row r="74" spans="1:7" x14ac:dyDescent="0.25">
      <c r="A74">
        <v>73</v>
      </c>
      <c r="B74" t="str">
        <f t="shared" si="1"/>
        <v>2016_03_AFC_NA</v>
      </c>
      <c r="C74">
        <v>2016</v>
      </c>
      <c r="D74">
        <v>3</v>
      </c>
      <c r="E74" t="s">
        <v>31</v>
      </c>
      <c r="F74" t="s">
        <v>382</v>
      </c>
      <c r="G74" t="s">
        <v>337</v>
      </c>
    </row>
    <row r="75" spans="1:7" x14ac:dyDescent="0.25">
      <c r="A75">
        <v>74</v>
      </c>
      <c r="B75" t="str">
        <f t="shared" si="1"/>
        <v>2016_03_NFC_NA</v>
      </c>
      <c r="C75">
        <v>2016</v>
      </c>
      <c r="D75">
        <v>3</v>
      </c>
      <c r="E75" t="s">
        <v>26</v>
      </c>
      <c r="F75" t="s">
        <v>382</v>
      </c>
      <c r="G75" t="s">
        <v>22</v>
      </c>
    </row>
    <row r="76" spans="1:7" x14ac:dyDescent="0.25">
      <c r="A76">
        <v>75</v>
      </c>
      <c r="B76" t="str">
        <f t="shared" si="1"/>
        <v>2016_04_NA_NA</v>
      </c>
      <c r="C76">
        <v>2016</v>
      </c>
      <c r="D76">
        <v>4</v>
      </c>
      <c r="E76" t="s">
        <v>382</v>
      </c>
      <c r="F76" t="s">
        <v>382</v>
      </c>
      <c r="G76" t="s">
        <v>337</v>
      </c>
    </row>
    <row r="77" spans="1:7" x14ac:dyDescent="0.25">
      <c r="A77">
        <v>76</v>
      </c>
      <c r="B77" t="str">
        <f t="shared" si="1"/>
        <v>2017_01_AFC_North</v>
      </c>
      <c r="C77">
        <v>2017</v>
      </c>
      <c r="D77">
        <v>1</v>
      </c>
      <c r="E77" t="s">
        <v>31</v>
      </c>
      <c r="F77" t="s">
        <v>33</v>
      </c>
      <c r="G77" t="s">
        <v>89</v>
      </c>
    </row>
    <row r="78" spans="1:7" x14ac:dyDescent="0.25">
      <c r="A78">
        <v>77</v>
      </c>
      <c r="B78" t="str">
        <f t="shared" si="1"/>
        <v>2017_01_AFC_South</v>
      </c>
      <c r="C78">
        <v>2017</v>
      </c>
      <c r="D78">
        <v>1</v>
      </c>
      <c r="E78" t="s">
        <v>31</v>
      </c>
      <c r="F78" t="s">
        <v>27</v>
      </c>
      <c r="G78" t="s">
        <v>79</v>
      </c>
    </row>
    <row r="79" spans="1:7" x14ac:dyDescent="0.25">
      <c r="A79">
        <v>78</v>
      </c>
      <c r="B79" t="str">
        <f t="shared" si="1"/>
        <v>2017_01_AFC_East</v>
      </c>
      <c r="C79">
        <v>2017</v>
      </c>
      <c r="D79">
        <v>1</v>
      </c>
      <c r="E79" t="s">
        <v>31</v>
      </c>
      <c r="F79" t="s">
        <v>23</v>
      </c>
      <c r="G79" t="s">
        <v>337</v>
      </c>
    </row>
    <row r="80" spans="1:7" x14ac:dyDescent="0.25">
      <c r="A80">
        <v>79</v>
      </c>
      <c r="B80" t="str">
        <f t="shared" si="1"/>
        <v>2017_01_AFC_West</v>
      </c>
      <c r="C80">
        <v>2017</v>
      </c>
      <c r="D80">
        <v>1</v>
      </c>
      <c r="E80" t="s">
        <v>31</v>
      </c>
      <c r="F80" t="s">
        <v>28</v>
      </c>
      <c r="G80" t="s">
        <v>336</v>
      </c>
    </row>
    <row r="81" spans="1:7" x14ac:dyDescent="0.25">
      <c r="A81">
        <v>80</v>
      </c>
      <c r="B81" t="str">
        <f t="shared" si="1"/>
        <v>2017_01_AFC_NA</v>
      </c>
      <c r="C81">
        <v>2017</v>
      </c>
      <c r="D81">
        <v>1</v>
      </c>
      <c r="E81" t="s">
        <v>31</v>
      </c>
      <c r="F81" t="s">
        <v>382</v>
      </c>
      <c r="G81" t="s">
        <v>95</v>
      </c>
    </row>
    <row r="82" spans="1:7" x14ac:dyDescent="0.25">
      <c r="A82">
        <v>81</v>
      </c>
      <c r="B82" t="str">
        <f t="shared" si="1"/>
        <v>2017_01_AFC_NA</v>
      </c>
      <c r="C82">
        <v>2017</v>
      </c>
      <c r="D82">
        <v>1</v>
      </c>
      <c r="E82" t="s">
        <v>31</v>
      </c>
      <c r="F82" t="s">
        <v>382</v>
      </c>
      <c r="G82" t="s">
        <v>68</v>
      </c>
    </row>
    <row r="83" spans="1:7" x14ac:dyDescent="0.25">
      <c r="A83">
        <v>82</v>
      </c>
      <c r="B83" t="str">
        <f t="shared" si="1"/>
        <v>2017_01_NFC_North</v>
      </c>
      <c r="C83">
        <v>2017</v>
      </c>
      <c r="D83">
        <v>1</v>
      </c>
      <c r="E83" t="s">
        <v>26</v>
      </c>
      <c r="F83" t="s">
        <v>33</v>
      </c>
      <c r="G83" t="s">
        <v>82</v>
      </c>
    </row>
    <row r="84" spans="1:7" x14ac:dyDescent="0.25">
      <c r="A84">
        <v>83</v>
      </c>
      <c r="B84" t="str">
        <f t="shared" si="1"/>
        <v>2017_01_NFC_South</v>
      </c>
      <c r="C84">
        <v>2017</v>
      </c>
      <c r="D84">
        <v>1</v>
      </c>
      <c r="E84" t="s">
        <v>26</v>
      </c>
      <c r="F84" t="s">
        <v>27</v>
      </c>
      <c r="G84" t="s">
        <v>340</v>
      </c>
    </row>
    <row r="85" spans="1:7" x14ac:dyDescent="0.25">
      <c r="A85">
        <v>84</v>
      </c>
      <c r="B85" t="str">
        <f t="shared" si="1"/>
        <v>2017_01_NFC_East</v>
      </c>
      <c r="C85">
        <v>2017</v>
      </c>
      <c r="D85">
        <v>1</v>
      </c>
      <c r="E85" t="s">
        <v>26</v>
      </c>
      <c r="F85" t="s">
        <v>23</v>
      </c>
      <c r="G85" t="s">
        <v>88</v>
      </c>
    </row>
    <row r="86" spans="1:7" x14ac:dyDescent="0.25">
      <c r="A86">
        <v>85</v>
      </c>
      <c r="B86" t="str">
        <f t="shared" si="1"/>
        <v>2017_01_NFC_West</v>
      </c>
      <c r="C86">
        <v>2017</v>
      </c>
      <c r="D86">
        <v>1</v>
      </c>
      <c r="E86" t="s">
        <v>26</v>
      </c>
      <c r="F86" t="s">
        <v>28</v>
      </c>
      <c r="G86" t="s">
        <v>125</v>
      </c>
    </row>
    <row r="87" spans="1:7" x14ac:dyDescent="0.25">
      <c r="A87">
        <v>86</v>
      </c>
      <c r="B87" t="str">
        <f t="shared" si="1"/>
        <v>2017_01_NFC_NA</v>
      </c>
      <c r="C87">
        <v>2017</v>
      </c>
      <c r="D87">
        <v>1</v>
      </c>
      <c r="E87" t="s">
        <v>26</v>
      </c>
      <c r="F87" t="s">
        <v>382</v>
      </c>
      <c r="G87" t="s">
        <v>69</v>
      </c>
    </row>
    <row r="88" spans="1:7" x14ac:dyDescent="0.25">
      <c r="A88">
        <v>87</v>
      </c>
      <c r="B88" t="str">
        <f t="shared" si="1"/>
        <v>2017_01_NFC_NA</v>
      </c>
      <c r="C88">
        <v>2017</v>
      </c>
      <c r="D88">
        <v>1</v>
      </c>
      <c r="E88" t="s">
        <v>26</v>
      </c>
      <c r="F88" t="s">
        <v>382</v>
      </c>
      <c r="G88" t="s">
        <v>22</v>
      </c>
    </row>
    <row r="89" spans="1:7" x14ac:dyDescent="0.25">
      <c r="A89">
        <v>88</v>
      </c>
      <c r="B89" t="str">
        <f t="shared" si="1"/>
        <v>2017_03_AFC_NA</v>
      </c>
      <c r="C89">
        <v>2017</v>
      </c>
      <c r="D89">
        <v>3</v>
      </c>
      <c r="E89" t="s">
        <v>31</v>
      </c>
      <c r="F89" t="s">
        <v>382</v>
      </c>
      <c r="G89" t="s">
        <v>88</v>
      </c>
    </row>
    <row r="90" spans="1:7" x14ac:dyDescent="0.25">
      <c r="A90">
        <v>89</v>
      </c>
      <c r="B90" t="str">
        <f t="shared" si="1"/>
        <v>2017_03_NFC_NA</v>
      </c>
      <c r="C90">
        <v>2017</v>
      </c>
      <c r="D90">
        <v>3</v>
      </c>
      <c r="E90" t="s">
        <v>26</v>
      </c>
      <c r="F90" t="s">
        <v>382</v>
      </c>
      <c r="G90" t="s">
        <v>337</v>
      </c>
    </row>
    <row r="91" spans="1:7" x14ac:dyDescent="0.25">
      <c r="A91">
        <v>90</v>
      </c>
      <c r="B91" t="str">
        <f t="shared" si="1"/>
        <v>2017_04_NA_NA</v>
      </c>
      <c r="C91">
        <v>2017</v>
      </c>
      <c r="D91">
        <v>4</v>
      </c>
      <c r="E91" t="s">
        <v>382</v>
      </c>
      <c r="F91" t="s">
        <v>382</v>
      </c>
      <c r="G91" t="s">
        <v>88</v>
      </c>
    </row>
    <row r="92" spans="1:7" x14ac:dyDescent="0.25">
      <c r="A92">
        <v>91</v>
      </c>
      <c r="B92" t="str">
        <f t="shared" si="1"/>
        <v>2018_01_AFC_North</v>
      </c>
      <c r="C92">
        <v>2018</v>
      </c>
      <c r="D92">
        <v>1</v>
      </c>
      <c r="E92" t="s">
        <v>31</v>
      </c>
      <c r="F92" t="s">
        <v>33</v>
      </c>
    </row>
    <row r="93" spans="1:7" x14ac:dyDescent="0.25">
      <c r="A93">
        <v>92</v>
      </c>
      <c r="B93" t="str">
        <f t="shared" si="1"/>
        <v>2018_01_AFC_South</v>
      </c>
      <c r="C93">
        <v>2018</v>
      </c>
      <c r="D93">
        <v>1</v>
      </c>
      <c r="E93" t="s">
        <v>31</v>
      </c>
      <c r="F93" t="s">
        <v>27</v>
      </c>
    </row>
    <row r="94" spans="1:7" x14ac:dyDescent="0.25">
      <c r="A94">
        <v>93</v>
      </c>
      <c r="B94" t="str">
        <f t="shared" si="1"/>
        <v>2018_01_AFC_East</v>
      </c>
      <c r="C94">
        <v>2018</v>
      </c>
      <c r="D94">
        <v>1</v>
      </c>
      <c r="E94" t="s">
        <v>31</v>
      </c>
      <c r="F94" t="s">
        <v>23</v>
      </c>
    </row>
    <row r="95" spans="1:7" x14ac:dyDescent="0.25">
      <c r="A95">
        <v>94</v>
      </c>
      <c r="B95" t="str">
        <f t="shared" si="1"/>
        <v>2018_01_AFC_West</v>
      </c>
      <c r="C95">
        <v>2018</v>
      </c>
      <c r="D95">
        <v>1</v>
      </c>
      <c r="E95" t="s">
        <v>31</v>
      </c>
      <c r="F95" t="s">
        <v>28</v>
      </c>
    </row>
    <row r="96" spans="1:7" x14ac:dyDescent="0.25">
      <c r="A96">
        <v>95</v>
      </c>
      <c r="B96" t="str">
        <f t="shared" si="1"/>
        <v>2018_01_AFC_NA</v>
      </c>
      <c r="C96">
        <v>2018</v>
      </c>
      <c r="D96">
        <v>1</v>
      </c>
      <c r="E96" t="s">
        <v>31</v>
      </c>
      <c r="F96" t="s">
        <v>382</v>
      </c>
    </row>
    <row r="97" spans="1:6" x14ac:dyDescent="0.25">
      <c r="A97">
        <v>96</v>
      </c>
      <c r="B97" t="str">
        <f t="shared" si="1"/>
        <v>2018_01_AFC_NA</v>
      </c>
      <c r="C97">
        <v>2018</v>
      </c>
      <c r="D97">
        <v>1</v>
      </c>
      <c r="E97" t="s">
        <v>31</v>
      </c>
      <c r="F97" t="s">
        <v>382</v>
      </c>
    </row>
    <row r="98" spans="1:6" x14ac:dyDescent="0.25">
      <c r="A98">
        <v>97</v>
      </c>
      <c r="B98" t="str">
        <f t="shared" si="1"/>
        <v>2018_01_NFC_North</v>
      </c>
      <c r="C98">
        <v>2018</v>
      </c>
      <c r="D98">
        <v>1</v>
      </c>
      <c r="E98" t="s">
        <v>26</v>
      </c>
      <c r="F98" t="s">
        <v>33</v>
      </c>
    </row>
    <row r="99" spans="1:6" x14ac:dyDescent="0.25">
      <c r="A99">
        <v>98</v>
      </c>
      <c r="B99" t="str">
        <f t="shared" si="1"/>
        <v>2018_01_NFC_South</v>
      </c>
      <c r="C99">
        <v>2018</v>
      </c>
      <c r="D99">
        <v>1</v>
      </c>
      <c r="E99" t="s">
        <v>26</v>
      </c>
      <c r="F99" t="s">
        <v>27</v>
      </c>
    </row>
    <row r="100" spans="1:6" x14ac:dyDescent="0.25">
      <c r="A100">
        <v>99</v>
      </c>
      <c r="B100" t="str">
        <f t="shared" si="1"/>
        <v>2018_01_NFC_East</v>
      </c>
      <c r="C100">
        <v>2018</v>
      </c>
      <c r="D100">
        <v>1</v>
      </c>
      <c r="E100" t="s">
        <v>26</v>
      </c>
      <c r="F100" t="s">
        <v>23</v>
      </c>
    </row>
    <row r="101" spans="1:6" x14ac:dyDescent="0.25">
      <c r="A101">
        <v>100</v>
      </c>
      <c r="B101" t="str">
        <f t="shared" si="1"/>
        <v>2018_01_NFC_West</v>
      </c>
      <c r="C101">
        <v>2018</v>
      </c>
      <c r="D101">
        <v>1</v>
      </c>
      <c r="E101" t="s">
        <v>26</v>
      </c>
      <c r="F101" t="s">
        <v>28</v>
      </c>
    </row>
    <row r="102" spans="1:6" x14ac:dyDescent="0.25">
      <c r="A102">
        <v>101</v>
      </c>
      <c r="B102" t="str">
        <f t="shared" si="1"/>
        <v>2018_01_NFC_NA</v>
      </c>
      <c r="C102">
        <v>2018</v>
      </c>
      <c r="D102">
        <v>1</v>
      </c>
      <c r="E102" t="s">
        <v>26</v>
      </c>
      <c r="F102" t="s">
        <v>382</v>
      </c>
    </row>
    <row r="103" spans="1:6" x14ac:dyDescent="0.25">
      <c r="A103">
        <v>102</v>
      </c>
      <c r="B103" t="str">
        <f t="shared" si="1"/>
        <v>2018_01_NFC_NA</v>
      </c>
      <c r="C103">
        <v>2018</v>
      </c>
      <c r="D103">
        <v>1</v>
      </c>
      <c r="E103" t="s">
        <v>26</v>
      </c>
      <c r="F103" t="s">
        <v>382</v>
      </c>
    </row>
    <row r="104" spans="1:6" x14ac:dyDescent="0.25">
      <c r="A104">
        <v>103</v>
      </c>
      <c r="B104" t="str">
        <f t="shared" si="1"/>
        <v>2018_03_AFC_NA</v>
      </c>
      <c r="C104">
        <v>2018</v>
      </c>
      <c r="D104">
        <v>3</v>
      </c>
      <c r="E104" t="s">
        <v>31</v>
      </c>
      <c r="F104" t="s">
        <v>382</v>
      </c>
    </row>
    <row r="105" spans="1:6" x14ac:dyDescent="0.25">
      <c r="A105">
        <v>104</v>
      </c>
      <c r="B105" t="str">
        <f t="shared" si="1"/>
        <v>2018_03_NFC_NA</v>
      </c>
      <c r="C105">
        <v>2018</v>
      </c>
      <c r="D105">
        <v>3</v>
      </c>
      <c r="E105" t="s">
        <v>26</v>
      </c>
      <c r="F105" t="s">
        <v>382</v>
      </c>
    </row>
    <row r="106" spans="1:6" x14ac:dyDescent="0.25">
      <c r="A106">
        <v>105</v>
      </c>
      <c r="B106" t="str">
        <f t="shared" si="1"/>
        <v>2018_04_NA_NA</v>
      </c>
      <c r="C106">
        <v>2018</v>
      </c>
      <c r="D106">
        <v>4</v>
      </c>
      <c r="E106" t="s">
        <v>382</v>
      </c>
      <c r="F106" t="s">
        <v>382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8"/>
  <dimension ref="A1:C15"/>
  <sheetViews>
    <sheetView zoomScale="80" zoomScaleNormal="80" workbookViewId="0">
      <selection activeCell="B1" sqref="B1"/>
    </sheetView>
  </sheetViews>
  <sheetFormatPr defaultRowHeight="15" x14ac:dyDescent="0.25"/>
  <cols>
    <col min="2" max="2" width="30.140625" bestFit="1" customWidth="1"/>
  </cols>
  <sheetData>
    <row r="1" spans="1:3" x14ac:dyDescent="0.25">
      <c r="A1" s="18" t="s">
        <v>377</v>
      </c>
      <c r="B1" t="s">
        <v>290</v>
      </c>
      <c r="C1" t="s">
        <v>291</v>
      </c>
    </row>
    <row r="2" spans="1:3" x14ac:dyDescent="0.25">
      <c r="A2">
        <v>1</v>
      </c>
      <c r="B2" t="s">
        <v>34</v>
      </c>
      <c r="C2" t="s">
        <v>35</v>
      </c>
    </row>
    <row r="3" spans="1:3" x14ac:dyDescent="0.25">
      <c r="A3">
        <v>2</v>
      </c>
      <c r="B3" t="s">
        <v>41</v>
      </c>
      <c r="C3" t="s">
        <v>42</v>
      </c>
    </row>
    <row r="4" spans="1:3" x14ac:dyDescent="0.25">
      <c r="A4">
        <v>3</v>
      </c>
      <c r="B4" t="s">
        <v>36</v>
      </c>
      <c r="C4" t="s">
        <v>37</v>
      </c>
    </row>
    <row r="5" spans="1:3" x14ac:dyDescent="0.25">
      <c r="A5">
        <v>4</v>
      </c>
      <c r="B5" t="s">
        <v>52</v>
      </c>
      <c r="C5" t="s">
        <v>65</v>
      </c>
    </row>
    <row r="6" spans="1:3" x14ac:dyDescent="0.25">
      <c r="A6">
        <v>5</v>
      </c>
      <c r="B6" t="s">
        <v>53</v>
      </c>
      <c r="C6" t="s">
        <v>59</v>
      </c>
    </row>
    <row r="7" spans="1:3" x14ac:dyDescent="0.25">
      <c r="A7">
        <v>6</v>
      </c>
      <c r="B7" t="s">
        <v>54</v>
      </c>
      <c r="C7" t="s">
        <v>60</v>
      </c>
    </row>
    <row r="8" spans="1:3" x14ac:dyDescent="0.25">
      <c r="A8">
        <v>7</v>
      </c>
      <c r="B8" t="s">
        <v>55</v>
      </c>
      <c r="C8" t="s">
        <v>61</v>
      </c>
    </row>
    <row r="9" spans="1:3" x14ac:dyDescent="0.25">
      <c r="A9">
        <v>8</v>
      </c>
      <c r="B9" t="s">
        <v>56</v>
      </c>
      <c r="C9" t="s">
        <v>62</v>
      </c>
    </row>
    <row r="10" spans="1:3" x14ac:dyDescent="0.25">
      <c r="A10">
        <v>9</v>
      </c>
      <c r="B10" t="s">
        <v>57</v>
      </c>
      <c r="C10" t="s">
        <v>63</v>
      </c>
    </row>
    <row r="11" spans="1:3" x14ac:dyDescent="0.25">
      <c r="A11">
        <v>10</v>
      </c>
      <c r="B11" t="s">
        <v>166</v>
      </c>
      <c r="C11" t="s">
        <v>168</v>
      </c>
    </row>
    <row r="12" spans="1:3" x14ac:dyDescent="0.25">
      <c r="A12">
        <v>11</v>
      </c>
      <c r="B12" t="s">
        <v>167</v>
      </c>
      <c r="C12" t="s">
        <v>169</v>
      </c>
    </row>
    <row r="13" spans="1:3" x14ac:dyDescent="0.25">
      <c r="A13">
        <v>12</v>
      </c>
      <c r="B13" t="s">
        <v>38</v>
      </c>
      <c r="C13" t="s">
        <v>39</v>
      </c>
    </row>
    <row r="14" spans="1:3" x14ac:dyDescent="0.25">
      <c r="A14">
        <v>13</v>
      </c>
      <c r="B14" t="s">
        <v>58</v>
      </c>
      <c r="C14" t="s">
        <v>64</v>
      </c>
    </row>
    <row r="15" spans="1:3" x14ac:dyDescent="0.25">
      <c r="A15">
        <v>14</v>
      </c>
      <c r="B15" t="s">
        <v>40</v>
      </c>
      <c r="C15" t="s">
        <v>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N225"/>
  <sheetViews>
    <sheetView zoomScale="70" zoomScaleNormal="70" workbookViewId="0">
      <pane ySplit="1" topLeftCell="A157" activePane="bottomLeft" state="frozen"/>
      <selection pane="bottomLeft" activeCell="H162" sqref="H162:H193"/>
    </sheetView>
  </sheetViews>
  <sheetFormatPr defaultRowHeight="15" x14ac:dyDescent="0.25"/>
  <cols>
    <col min="2" max="2" width="25.5703125" bestFit="1" customWidth="1"/>
  </cols>
  <sheetData>
    <row r="1" spans="1:14" x14ac:dyDescent="0.25">
      <c r="A1" s="18" t="s">
        <v>369</v>
      </c>
      <c r="B1" s="18" t="s">
        <v>370</v>
      </c>
      <c r="C1" s="10" t="s">
        <v>292</v>
      </c>
      <c r="D1" s="10" t="s">
        <v>277</v>
      </c>
      <c r="E1" t="s">
        <v>44</v>
      </c>
      <c r="F1" t="s">
        <v>45</v>
      </c>
      <c r="G1" t="s">
        <v>46</v>
      </c>
      <c r="H1" t="s">
        <v>30</v>
      </c>
      <c r="I1" s="12" t="s">
        <v>97</v>
      </c>
      <c r="J1" s="12" t="s">
        <v>47</v>
      </c>
      <c r="K1" s="12" t="s">
        <v>48</v>
      </c>
      <c r="L1" s="12" t="s">
        <v>49</v>
      </c>
      <c r="M1" s="12" t="s">
        <v>50</v>
      </c>
      <c r="N1" s="12" t="s">
        <v>51</v>
      </c>
    </row>
    <row r="2" spans="1:14" x14ac:dyDescent="0.25">
      <c r="A2">
        <v>1</v>
      </c>
      <c r="B2" t="str">
        <f>CONCATENATE(C2,"_",D2)</f>
        <v>2012_ARI</v>
      </c>
      <c r="C2">
        <v>2012</v>
      </c>
      <c r="D2" t="s">
        <v>66</v>
      </c>
      <c r="E2">
        <v>7</v>
      </c>
      <c r="F2">
        <v>120</v>
      </c>
      <c r="G2">
        <v>-150</v>
      </c>
      <c r="H2">
        <v>5</v>
      </c>
      <c r="I2" t="str">
        <f>IF(NOT(OR(ISBLANK(E2),ISBLANK(H2))),IF(E2&lt;H2,"O",IF(E2&gt;H2,"U","E")),"")</f>
        <v>U</v>
      </c>
      <c r="J2">
        <f t="shared" ref="J2:J33" si="0">IF(ISNUMBER(F2),IF(F2&lt;0,-F2/(-F2+100),100/(F2+100)),"na")</f>
        <v>0.45454545454545453</v>
      </c>
      <c r="K2">
        <f t="shared" ref="K2:K33" si="1">IF(ISNUMBER(G2),IF(G2&lt;0,-G2/(-G2+100),100/(G2+100)),"na")</f>
        <v>0.6</v>
      </c>
      <c r="L2">
        <f>IF(AND(ISNUMBER(J2),ISNUMBER(K2)),J2-K2,"na")</f>
        <v>-0.14545454545454545</v>
      </c>
      <c r="M2">
        <f t="shared" ref="M2:M33" si="2">IF(ISNUMBER(F2),IF(F2&gt;0,1,0),"na")</f>
        <v>1</v>
      </c>
      <c r="N2">
        <f t="shared" ref="N2:N33" si="3">IF(ISNUMBER(G2),IF(G2&gt;0,1,0),"na")</f>
        <v>0</v>
      </c>
    </row>
    <row r="3" spans="1:14" x14ac:dyDescent="0.25">
      <c r="A3">
        <v>2</v>
      </c>
      <c r="B3" t="str">
        <f t="shared" ref="B3:B66" si="4">CONCATENATE(C3,"_",D3)</f>
        <v>2012_ATL</v>
      </c>
      <c r="C3">
        <v>2012</v>
      </c>
      <c r="D3" t="s">
        <v>22</v>
      </c>
      <c r="E3">
        <v>9</v>
      </c>
      <c r="F3">
        <v>-150</v>
      </c>
      <c r="G3">
        <v>120</v>
      </c>
      <c r="H3">
        <v>13</v>
      </c>
      <c r="I3" t="str">
        <f t="shared" ref="I3:I66" si="5">IF(NOT(OR(ISBLANK(E3),ISBLANK(H3))),IF(E3&lt;H3,"O",IF(E3&gt;H3,"U","E")),"")</f>
        <v>O</v>
      </c>
      <c r="J3">
        <f t="shared" si="0"/>
        <v>0.6</v>
      </c>
      <c r="K3">
        <f t="shared" si="1"/>
        <v>0.45454545454545453</v>
      </c>
      <c r="L3">
        <f>IF(AND(ISNUMBER(J3),ISNUMBER(K3)),J3-K3,"na")</f>
        <v>0.14545454545454545</v>
      </c>
      <c r="M3">
        <f t="shared" si="2"/>
        <v>0</v>
      </c>
      <c r="N3">
        <f t="shared" si="3"/>
        <v>1</v>
      </c>
    </row>
    <row r="4" spans="1:14" x14ac:dyDescent="0.25">
      <c r="A4">
        <v>3</v>
      </c>
      <c r="B4" t="str">
        <f t="shared" si="4"/>
        <v>2012_BAL</v>
      </c>
      <c r="C4">
        <v>2012</v>
      </c>
      <c r="D4" t="s">
        <v>67</v>
      </c>
      <c r="E4">
        <v>10</v>
      </c>
      <c r="F4">
        <v>-100</v>
      </c>
      <c r="G4">
        <v>-130</v>
      </c>
      <c r="H4">
        <v>10</v>
      </c>
      <c r="I4" t="str">
        <f t="shared" si="5"/>
        <v>E</v>
      </c>
      <c r="J4">
        <f t="shared" si="0"/>
        <v>0.5</v>
      </c>
      <c r="K4">
        <f t="shared" si="1"/>
        <v>0.56521739130434778</v>
      </c>
      <c r="L4">
        <f t="shared" ref="L4:L67" si="6">IF(AND(ISNUMBER(J4),ISNUMBER(K4)),J4-K4,"na")</f>
        <v>-6.5217391304347783E-2</v>
      </c>
      <c r="M4">
        <f t="shared" si="2"/>
        <v>0</v>
      </c>
      <c r="N4">
        <f t="shared" si="3"/>
        <v>0</v>
      </c>
    </row>
    <row r="5" spans="1:14" x14ac:dyDescent="0.25">
      <c r="A5">
        <v>4</v>
      </c>
      <c r="B5" t="str">
        <f t="shared" si="4"/>
        <v>2012_BUF</v>
      </c>
      <c r="C5">
        <v>2012</v>
      </c>
      <c r="D5" t="s">
        <v>68</v>
      </c>
      <c r="E5">
        <v>8</v>
      </c>
      <c r="F5">
        <v>-100</v>
      </c>
      <c r="G5">
        <v>-130</v>
      </c>
      <c r="H5">
        <v>6</v>
      </c>
      <c r="I5" t="str">
        <f t="shared" si="5"/>
        <v>U</v>
      </c>
      <c r="J5">
        <f t="shared" si="0"/>
        <v>0.5</v>
      </c>
      <c r="K5">
        <f t="shared" si="1"/>
        <v>0.56521739130434778</v>
      </c>
      <c r="L5">
        <f t="shared" si="6"/>
        <v>-6.5217391304347783E-2</v>
      </c>
      <c r="M5">
        <f t="shared" si="2"/>
        <v>0</v>
      </c>
      <c r="N5">
        <f t="shared" si="3"/>
        <v>0</v>
      </c>
    </row>
    <row r="6" spans="1:14" x14ac:dyDescent="0.25">
      <c r="A6">
        <v>5</v>
      </c>
      <c r="B6" t="str">
        <f t="shared" si="4"/>
        <v>2012_CAR</v>
      </c>
      <c r="C6">
        <v>2012</v>
      </c>
      <c r="D6" t="s">
        <v>69</v>
      </c>
      <c r="E6">
        <v>7.5</v>
      </c>
      <c r="F6">
        <v>-150</v>
      </c>
      <c r="G6">
        <v>120</v>
      </c>
      <c r="H6">
        <v>7</v>
      </c>
      <c r="I6" t="str">
        <f t="shared" si="5"/>
        <v>U</v>
      </c>
      <c r="J6">
        <f t="shared" si="0"/>
        <v>0.6</v>
      </c>
      <c r="K6">
        <f t="shared" si="1"/>
        <v>0.45454545454545453</v>
      </c>
      <c r="L6">
        <f t="shared" si="6"/>
        <v>0.14545454545454545</v>
      </c>
      <c r="M6">
        <f t="shared" si="2"/>
        <v>0</v>
      </c>
      <c r="N6">
        <f t="shared" si="3"/>
        <v>1</v>
      </c>
    </row>
    <row r="7" spans="1:14" x14ac:dyDescent="0.25">
      <c r="A7">
        <v>6</v>
      </c>
      <c r="B7" t="str">
        <f t="shared" si="4"/>
        <v>2012_CHI</v>
      </c>
      <c r="C7">
        <v>2012</v>
      </c>
      <c r="D7" t="s">
        <v>70</v>
      </c>
      <c r="E7">
        <v>9.5</v>
      </c>
      <c r="F7">
        <v>-100</v>
      </c>
      <c r="G7">
        <v>-130</v>
      </c>
      <c r="H7">
        <v>10</v>
      </c>
      <c r="I7" t="str">
        <f t="shared" si="5"/>
        <v>O</v>
      </c>
      <c r="J7">
        <f t="shared" si="0"/>
        <v>0.5</v>
      </c>
      <c r="K7">
        <f t="shared" si="1"/>
        <v>0.56521739130434778</v>
      </c>
      <c r="L7">
        <f t="shared" si="6"/>
        <v>-6.5217391304347783E-2</v>
      </c>
      <c r="M7">
        <f t="shared" si="2"/>
        <v>0</v>
      </c>
      <c r="N7">
        <f t="shared" si="3"/>
        <v>0</v>
      </c>
    </row>
    <row r="8" spans="1:14" x14ac:dyDescent="0.25">
      <c r="A8">
        <v>7</v>
      </c>
      <c r="B8" t="str">
        <f t="shared" si="4"/>
        <v>2012_CIN</v>
      </c>
      <c r="C8">
        <v>2012</v>
      </c>
      <c r="D8" t="s">
        <v>71</v>
      </c>
      <c r="E8">
        <v>8</v>
      </c>
      <c r="F8">
        <v>-130</v>
      </c>
      <c r="G8">
        <v>-100</v>
      </c>
      <c r="H8">
        <v>10</v>
      </c>
      <c r="I8" t="str">
        <f t="shared" si="5"/>
        <v>O</v>
      </c>
      <c r="J8">
        <f t="shared" si="0"/>
        <v>0.56521739130434778</v>
      </c>
      <c r="K8">
        <f t="shared" si="1"/>
        <v>0.5</v>
      </c>
      <c r="L8">
        <f t="shared" si="6"/>
        <v>6.5217391304347783E-2</v>
      </c>
      <c r="M8">
        <f t="shared" si="2"/>
        <v>0</v>
      </c>
      <c r="N8">
        <f t="shared" si="3"/>
        <v>0</v>
      </c>
    </row>
    <row r="9" spans="1:14" x14ac:dyDescent="0.25">
      <c r="A9">
        <v>8</v>
      </c>
      <c r="B9" t="str">
        <f t="shared" si="4"/>
        <v>2012_CLE</v>
      </c>
      <c r="C9">
        <v>2012</v>
      </c>
      <c r="D9" t="s">
        <v>72</v>
      </c>
      <c r="E9">
        <v>5</v>
      </c>
      <c r="F9">
        <v>-130</v>
      </c>
      <c r="G9">
        <v>-100</v>
      </c>
      <c r="H9">
        <v>5</v>
      </c>
      <c r="I9" t="str">
        <f t="shared" si="5"/>
        <v>E</v>
      </c>
      <c r="J9">
        <f t="shared" si="0"/>
        <v>0.56521739130434778</v>
      </c>
      <c r="K9">
        <f t="shared" si="1"/>
        <v>0.5</v>
      </c>
      <c r="L9">
        <f t="shared" si="6"/>
        <v>6.5217391304347783E-2</v>
      </c>
      <c r="M9">
        <f t="shared" si="2"/>
        <v>0</v>
      </c>
      <c r="N9">
        <f t="shared" si="3"/>
        <v>0</v>
      </c>
    </row>
    <row r="10" spans="1:14" x14ac:dyDescent="0.25">
      <c r="A10">
        <v>9</v>
      </c>
      <c r="B10" t="str">
        <f t="shared" si="4"/>
        <v>2012_DAL</v>
      </c>
      <c r="C10">
        <v>2012</v>
      </c>
      <c r="D10" t="s">
        <v>73</v>
      </c>
      <c r="E10">
        <v>8.5</v>
      </c>
      <c r="F10">
        <v>-140</v>
      </c>
      <c r="G10">
        <v>110</v>
      </c>
      <c r="H10">
        <v>8</v>
      </c>
      <c r="I10" t="str">
        <f t="shared" si="5"/>
        <v>U</v>
      </c>
      <c r="J10">
        <f t="shared" si="0"/>
        <v>0.58333333333333337</v>
      </c>
      <c r="K10">
        <f t="shared" si="1"/>
        <v>0.47619047619047616</v>
      </c>
      <c r="L10">
        <f t="shared" si="6"/>
        <v>0.10714285714285721</v>
      </c>
      <c r="M10">
        <f t="shared" si="2"/>
        <v>0</v>
      </c>
      <c r="N10">
        <f t="shared" si="3"/>
        <v>1</v>
      </c>
    </row>
    <row r="11" spans="1:14" x14ac:dyDescent="0.25">
      <c r="A11">
        <v>10</v>
      </c>
      <c r="B11" t="str">
        <f t="shared" si="4"/>
        <v>2012_DEN</v>
      </c>
      <c r="C11">
        <v>2012</v>
      </c>
      <c r="D11" t="s">
        <v>74</v>
      </c>
      <c r="E11">
        <v>9</v>
      </c>
      <c r="F11">
        <v>-130</v>
      </c>
      <c r="G11">
        <v>-100</v>
      </c>
      <c r="H11">
        <v>13</v>
      </c>
      <c r="I11" t="str">
        <f t="shared" si="5"/>
        <v>O</v>
      </c>
      <c r="J11">
        <f t="shared" si="0"/>
        <v>0.56521739130434778</v>
      </c>
      <c r="K11">
        <f t="shared" si="1"/>
        <v>0.5</v>
      </c>
      <c r="L11">
        <f t="shared" si="6"/>
        <v>6.5217391304347783E-2</v>
      </c>
      <c r="M11">
        <f t="shared" si="2"/>
        <v>0</v>
      </c>
      <c r="N11">
        <f t="shared" si="3"/>
        <v>0</v>
      </c>
    </row>
    <row r="12" spans="1:14" x14ac:dyDescent="0.25">
      <c r="A12">
        <v>11</v>
      </c>
      <c r="B12" t="str">
        <f t="shared" si="4"/>
        <v>2012_DET</v>
      </c>
      <c r="C12">
        <v>2012</v>
      </c>
      <c r="D12" t="s">
        <v>75</v>
      </c>
      <c r="E12">
        <v>9</v>
      </c>
      <c r="F12">
        <v>-130</v>
      </c>
      <c r="G12">
        <v>-100</v>
      </c>
      <c r="H12">
        <v>4</v>
      </c>
      <c r="I12" t="str">
        <f t="shared" si="5"/>
        <v>U</v>
      </c>
      <c r="J12">
        <f t="shared" si="0"/>
        <v>0.56521739130434778</v>
      </c>
      <c r="K12">
        <f t="shared" si="1"/>
        <v>0.5</v>
      </c>
      <c r="L12">
        <f t="shared" si="6"/>
        <v>6.5217391304347783E-2</v>
      </c>
      <c r="M12">
        <f t="shared" si="2"/>
        <v>0</v>
      </c>
      <c r="N12">
        <f t="shared" si="3"/>
        <v>0</v>
      </c>
    </row>
    <row r="13" spans="1:14" x14ac:dyDescent="0.25">
      <c r="A13">
        <v>12</v>
      </c>
      <c r="B13" t="str">
        <f t="shared" si="4"/>
        <v>2012_GBY</v>
      </c>
      <c r="C13">
        <v>2012</v>
      </c>
      <c r="D13" t="s">
        <v>335</v>
      </c>
      <c r="E13">
        <v>12</v>
      </c>
      <c r="F13">
        <v>-115</v>
      </c>
      <c r="G13">
        <v>-115</v>
      </c>
      <c r="H13">
        <v>11</v>
      </c>
      <c r="I13" t="str">
        <f t="shared" si="5"/>
        <v>U</v>
      </c>
      <c r="J13">
        <f t="shared" si="0"/>
        <v>0.53488372093023251</v>
      </c>
      <c r="K13">
        <f t="shared" si="1"/>
        <v>0.53488372093023251</v>
      </c>
      <c r="L13">
        <f t="shared" si="6"/>
        <v>0</v>
      </c>
      <c r="M13">
        <f t="shared" si="2"/>
        <v>0</v>
      </c>
      <c r="N13">
        <f t="shared" si="3"/>
        <v>0</v>
      </c>
    </row>
    <row r="14" spans="1:14" x14ac:dyDescent="0.25">
      <c r="A14">
        <v>13</v>
      </c>
      <c r="B14" t="str">
        <f t="shared" si="4"/>
        <v>2012_HOU</v>
      </c>
      <c r="C14">
        <v>2012</v>
      </c>
      <c r="D14" t="s">
        <v>77</v>
      </c>
      <c r="E14">
        <v>10</v>
      </c>
      <c r="F14">
        <v>-130</v>
      </c>
      <c r="G14">
        <v>-100</v>
      </c>
      <c r="H14">
        <v>12</v>
      </c>
      <c r="I14" t="str">
        <f t="shared" si="5"/>
        <v>O</v>
      </c>
      <c r="J14">
        <f t="shared" si="0"/>
        <v>0.56521739130434778</v>
      </c>
      <c r="K14">
        <f t="shared" si="1"/>
        <v>0.5</v>
      </c>
      <c r="L14">
        <f t="shared" si="6"/>
        <v>6.5217391304347783E-2</v>
      </c>
      <c r="M14">
        <f t="shared" si="2"/>
        <v>0</v>
      </c>
      <c r="N14">
        <f t="shared" si="3"/>
        <v>0</v>
      </c>
    </row>
    <row r="15" spans="1:14" x14ac:dyDescent="0.25">
      <c r="A15">
        <v>14</v>
      </c>
      <c r="B15" t="str">
        <f t="shared" si="4"/>
        <v>2012_IND</v>
      </c>
      <c r="C15">
        <v>2012</v>
      </c>
      <c r="D15" t="s">
        <v>78</v>
      </c>
      <c r="E15">
        <v>5</v>
      </c>
      <c r="F15">
        <v>-130</v>
      </c>
      <c r="G15">
        <v>-100</v>
      </c>
      <c r="H15">
        <v>11</v>
      </c>
      <c r="I15" t="str">
        <f t="shared" si="5"/>
        <v>O</v>
      </c>
      <c r="J15">
        <f t="shared" si="0"/>
        <v>0.56521739130434778</v>
      </c>
      <c r="K15">
        <f t="shared" si="1"/>
        <v>0.5</v>
      </c>
      <c r="L15">
        <f t="shared" si="6"/>
        <v>6.5217391304347783E-2</v>
      </c>
      <c r="M15">
        <f t="shared" si="2"/>
        <v>0</v>
      </c>
      <c r="N15">
        <f t="shared" si="3"/>
        <v>0</v>
      </c>
    </row>
    <row r="16" spans="1:14" x14ac:dyDescent="0.25">
      <c r="A16">
        <v>15</v>
      </c>
      <c r="B16" t="str">
        <f t="shared" si="4"/>
        <v>2012_JAX</v>
      </c>
      <c r="C16">
        <v>2012</v>
      </c>
      <c r="D16" t="s">
        <v>79</v>
      </c>
      <c r="E16">
        <v>5</v>
      </c>
      <c r="F16">
        <v>-130</v>
      </c>
      <c r="G16">
        <v>-100</v>
      </c>
      <c r="H16">
        <v>2</v>
      </c>
      <c r="I16" t="str">
        <f t="shared" si="5"/>
        <v>U</v>
      </c>
      <c r="J16">
        <f t="shared" si="0"/>
        <v>0.56521739130434778</v>
      </c>
      <c r="K16">
        <f t="shared" si="1"/>
        <v>0.5</v>
      </c>
      <c r="L16">
        <f t="shared" si="6"/>
        <v>6.5217391304347783E-2</v>
      </c>
      <c r="M16">
        <f t="shared" si="2"/>
        <v>0</v>
      </c>
      <c r="N16">
        <f t="shared" si="3"/>
        <v>0</v>
      </c>
    </row>
    <row r="17" spans="1:14" x14ac:dyDescent="0.25">
      <c r="A17">
        <v>16</v>
      </c>
      <c r="B17" t="str">
        <f t="shared" si="4"/>
        <v>2012_KCY</v>
      </c>
      <c r="C17">
        <v>2012</v>
      </c>
      <c r="D17" t="s">
        <v>336</v>
      </c>
      <c r="E17">
        <v>8</v>
      </c>
      <c r="F17">
        <v>-115</v>
      </c>
      <c r="G17">
        <v>-115</v>
      </c>
      <c r="H17">
        <v>2</v>
      </c>
      <c r="I17" t="str">
        <f t="shared" si="5"/>
        <v>U</v>
      </c>
      <c r="J17">
        <f t="shared" si="0"/>
        <v>0.53488372093023251</v>
      </c>
      <c r="K17">
        <f t="shared" si="1"/>
        <v>0.53488372093023251</v>
      </c>
      <c r="L17">
        <f t="shared" si="6"/>
        <v>0</v>
      </c>
      <c r="M17">
        <f t="shared" si="2"/>
        <v>0</v>
      </c>
      <c r="N17">
        <f t="shared" si="3"/>
        <v>0</v>
      </c>
    </row>
    <row r="18" spans="1:14" x14ac:dyDescent="0.25">
      <c r="A18">
        <v>17</v>
      </c>
      <c r="B18" t="str">
        <f t="shared" si="4"/>
        <v>2012_MIA</v>
      </c>
      <c r="C18">
        <v>2012</v>
      </c>
      <c r="D18" t="s">
        <v>81</v>
      </c>
      <c r="E18">
        <v>7</v>
      </c>
      <c r="F18">
        <v>-100</v>
      </c>
      <c r="G18">
        <v>-130</v>
      </c>
      <c r="H18">
        <v>7</v>
      </c>
      <c r="I18" t="str">
        <f t="shared" si="5"/>
        <v>E</v>
      </c>
      <c r="J18">
        <f t="shared" si="0"/>
        <v>0.5</v>
      </c>
      <c r="K18">
        <f t="shared" si="1"/>
        <v>0.56521739130434778</v>
      </c>
      <c r="L18">
        <f t="shared" si="6"/>
        <v>-6.5217391304347783E-2</v>
      </c>
      <c r="M18">
        <f t="shared" si="2"/>
        <v>0</v>
      </c>
      <c r="N18">
        <f t="shared" si="3"/>
        <v>0</v>
      </c>
    </row>
    <row r="19" spans="1:14" x14ac:dyDescent="0.25">
      <c r="A19">
        <v>18</v>
      </c>
      <c r="B19" t="str">
        <f t="shared" si="4"/>
        <v>2012_MIN</v>
      </c>
      <c r="C19">
        <v>2012</v>
      </c>
      <c r="D19" t="s">
        <v>82</v>
      </c>
      <c r="E19">
        <v>5.5</v>
      </c>
      <c r="F19">
        <v>-130</v>
      </c>
      <c r="G19">
        <v>-100</v>
      </c>
      <c r="H19">
        <v>10</v>
      </c>
      <c r="I19" t="str">
        <f t="shared" si="5"/>
        <v>O</v>
      </c>
      <c r="J19">
        <f t="shared" si="0"/>
        <v>0.56521739130434778</v>
      </c>
      <c r="K19">
        <f t="shared" si="1"/>
        <v>0.5</v>
      </c>
      <c r="L19">
        <f t="shared" si="6"/>
        <v>6.5217391304347783E-2</v>
      </c>
      <c r="M19">
        <f t="shared" si="2"/>
        <v>0</v>
      </c>
      <c r="N19">
        <f t="shared" si="3"/>
        <v>0</v>
      </c>
    </row>
    <row r="20" spans="1:14" x14ac:dyDescent="0.25">
      <c r="A20">
        <v>19</v>
      </c>
      <c r="B20" t="str">
        <f t="shared" si="4"/>
        <v>2012_NWE</v>
      </c>
      <c r="C20">
        <v>2012</v>
      </c>
      <c r="D20" t="s">
        <v>337</v>
      </c>
      <c r="E20">
        <v>12</v>
      </c>
      <c r="F20">
        <v>-115</v>
      </c>
      <c r="G20">
        <v>-115</v>
      </c>
      <c r="H20">
        <v>12</v>
      </c>
      <c r="I20" t="str">
        <f t="shared" si="5"/>
        <v>E</v>
      </c>
      <c r="J20">
        <f t="shared" si="0"/>
        <v>0.53488372093023251</v>
      </c>
      <c r="K20">
        <f t="shared" si="1"/>
        <v>0.53488372093023251</v>
      </c>
      <c r="L20">
        <f t="shared" si="6"/>
        <v>0</v>
      </c>
      <c r="M20">
        <f t="shared" si="2"/>
        <v>0</v>
      </c>
      <c r="N20">
        <f t="shared" si="3"/>
        <v>0</v>
      </c>
    </row>
    <row r="21" spans="1:14" x14ac:dyDescent="0.25">
      <c r="A21">
        <v>20</v>
      </c>
      <c r="B21" t="str">
        <f t="shared" si="4"/>
        <v>2012_NOR</v>
      </c>
      <c r="C21">
        <v>2012</v>
      </c>
      <c r="D21" t="s">
        <v>340</v>
      </c>
      <c r="E21">
        <v>10</v>
      </c>
      <c r="F21">
        <v>120</v>
      </c>
      <c r="G21">
        <v>-150</v>
      </c>
      <c r="H21">
        <v>7</v>
      </c>
      <c r="I21" t="str">
        <f t="shared" si="5"/>
        <v>U</v>
      </c>
      <c r="J21">
        <f t="shared" si="0"/>
        <v>0.45454545454545453</v>
      </c>
      <c r="K21">
        <f t="shared" si="1"/>
        <v>0.6</v>
      </c>
      <c r="L21">
        <f t="shared" si="6"/>
        <v>-0.14545454545454545</v>
      </c>
      <c r="M21">
        <f t="shared" si="2"/>
        <v>1</v>
      </c>
      <c r="N21">
        <f t="shared" si="3"/>
        <v>0</v>
      </c>
    </row>
    <row r="22" spans="1:14" x14ac:dyDescent="0.25">
      <c r="A22">
        <v>21</v>
      </c>
      <c r="B22" t="str">
        <f t="shared" si="4"/>
        <v>2012_NYG</v>
      </c>
      <c r="C22">
        <v>2012</v>
      </c>
      <c r="D22" t="s">
        <v>85</v>
      </c>
      <c r="E22">
        <v>9</v>
      </c>
      <c r="F22">
        <v>-115</v>
      </c>
      <c r="G22">
        <v>-115</v>
      </c>
      <c r="H22">
        <v>9</v>
      </c>
      <c r="I22" t="str">
        <f t="shared" si="5"/>
        <v>E</v>
      </c>
      <c r="J22">
        <f t="shared" si="0"/>
        <v>0.53488372093023251</v>
      </c>
      <c r="K22">
        <f t="shared" si="1"/>
        <v>0.53488372093023251</v>
      </c>
      <c r="L22">
        <f t="shared" si="6"/>
        <v>0</v>
      </c>
      <c r="M22">
        <f t="shared" si="2"/>
        <v>0</v>
      </c>
      <c r="N22">
        <f t="shared" si="3"/>
        <v>0</v>
      </c>
    </row>
    <row r="23" spans="1:14" x14ac:dyDescent="0.25">
      <c r="A23">
        <v>22</v>
      </c>
      <c r="B23" t="str">
        <f t="shared" si="4"/>
        <v>2012_NYJ</v>
      </c>
      <c r="C23">
        <v>2012</v>
      </c>
      <c r="D23" t="s">
        <v>86</v>
      </c>
      <c r="E23">
        <v>8.5</v>
      </c>
      <c r="F23">
        <v>-150</v>
      </c>
      <c r="G23">
        <v>120</v>
      </c>
      <c r="H23">
        <v>6</v>
      </c>
      <c r="I23" t="str">
        <f t="shared" si="5"/>
        <v>U</v>
      </c>
      <c r="J23">
        <f t="shared" si="0"/>
        <v>0.6</v>
      </c>
      <c r="K23">
        <f t="shared" si="1"/>
        <v>0.45454545454545453</v>
      </c>
      <c r="L23">
        <f t="shared" si="6"/>
        <v>0.14545454545454545</v>
      </c>
      <c r="M23">
        <f t="shared" si="2"/>
        <v>0</v>
      </c>
      <c r="N23">
        <f t="shared" si="3"/>
        <v>1</v>
      </c>
    </row>
    <row r="24" spans="1:14" x14ac:dyDescent="0.25">
      <c r="A24">
        <v>23</v>
      </c>
      <c r="B24" t="str">
        <f t="shared" si="4"/>
        <v>2012_OAK</v>
      </c>
      <c r="C24">
        <v>2012</v>
      </c>
      <c r="D24" t="s">
        <v>87</v>
      </c>
      <c r="E24">
        <v>7</v>
      </c>
      <c r="F24">
        <v>-100</v>
      </c>
      <c r="G24">
        <v>-130</v>
      </c>
      <c r="H24">
        <v>4</v>
      </c>
      <c r="I24" t="str">
        <f t="shared" si="5"/>
        <v>U</v>
      </c>
      <c r="J24">
        <f t="shared" si="0"/>
        <v>0.5</v>
      </c>
      <c r="K24">
        <f t="shared" si="1"/>
        <v>0.56521739130434778</v>
      </c>
      <c r="L24">
        <f t="shared" si="6"/>
        <v>-6.5217391304347783E-2</v>
      </c>
      <c r="M24">
        <f t="shared" si="2"/>
        <v>0</v>
      </c>
      <c r="N24">
        <f t="shared" si="3"/>
        <v>0</v>
      </c>
    </row>
    <row r="25" spans="1:14" x14ac:dyDescent="0.25">
      <c r="A25">
        <v>24</v>
      </c>
      <c r="B25" t="str">
        <f t="shared" si="4"/>
        <v>2012_PHI</v>
      </c>
      <c r="C25">
        <v>2012</v>
      </c>
      <c r="D25" t="s">
        <v>88</v>
      </c>
      <c r="E25">
        <v>10.5</v>
      </c>
      <c r="F25">
        <v>-100</v>
      </c>
      <c r="G25">
        <v>-130</v>
      </c>
      <c r="H25">
        <v>4</v>
      </c>
      <c r="I25" t="str">
        <f t="shared" si="5"/>
        <v>U</v>
      </c>
      <c r="J25">
        <f t="shared" si="0"/>
        <v>0.5</v>
      </c>
      <c r="K25">
        <f t="shared" si="1"/>
        <v>0.56521739130434778</v>
      </c>
      <c r="L25">
        <f t="shared" si="6"/>
        <v>-6.5217391304347783E-2</v>
      </c>
      <c r="M25">
        <f t="shared" si="2"/>
        <v>0</v>
      </c>
      <c r="N25">
        <f t="shared" si="3"/>
        <v>0</v>
      </c>
    </row>
    <row r="26" spans="1:14" x14ac:dyDescent="0.25">
      <c r="A26">
        <v>25</v>
      </c>
      <c r="B26" t="str">
        <f t="shared" si="4"/>
        <v>2012_PIT</v>
      </c>
      <c r="C26">
        <v>2012</v>
      </c>
      <c r="D26" t="s">
        <v>89</v>
      </c>
      <c r="E26">
        <v>10</v>
      </c>
      <c r="F26">
        <v>-115</v>
      </c>
      <c r="G26">
        <v>-115</v>
      </c>
      <c r="H26">
        <v>8</v>
      </c>
      <c r="I26" t="str">
        <f t="shared" si="5"/>
        <v>U</v>
      </c>
      <c r="J26">
        <f t="shared" si="0"/>
        <v>0.53488372093023251</v>
      </c>
      <c r="K26">
        <f t="shared" si="1"/>
        <v>0.53488372093023251</v>
      </c>
      <c r="L26">
        <f t="shared" si="6"/>
        <v>0</v>
      </c>
      <c r="M26">
        <f t="shared" si="2"/>
        <v>0</v>
      </c>
      <c r="N26">
        <f t="shared" si="3"/>
        <v>0</v>
      </c>
    </row>
    <row r="27" spans="1:14" x14ac:dyDescent="0.25">
      <c r="A27">
        <v>26</v>
      </c>
      <c r="B27" t="str">
        <f t="shared" si="4"/>
        <v>2012_SD</v>
      </c>
      <c r="C27">
        <v>2012</v>
      </c>
      <c r="D27" t="s">
        <v>90</v>
      </c>
      <c r="E27">
        <v>9</v>
      </c>
      <c r="F27">
        <v>-115</v>
      </c>
      <c r="G27">
        <v>-115</v>
      </c>
      <c r="H27">
        <v>7</v>
      </c>
      <c r="I27" t="str">
        <f t="shared" si="5"/>
        <v>U</v>
      </c>
      <c r="J27">
        <f t="shared" si="0"/>
        <v>0.53488372093023251</v>
      </c>
      <c r="K27">
        <f t="shared" si="1"/>
        <v>0.53488372093023251</v>
      </c>
      <c r="L27">
        <f t="shared" si="6"/>
        <v>0</v>
      </c>
      <c r="M27">
        <f t="shared" si="2"/>
        <v>0</v>
      </c>
      <c r="N27">
        <f t="shared" si="3"/>
        <v>0</v>
      </c>
    </row>
    <row r="28" spans="1:14" x14ac:dyDescent="0.25">
      <c r="A28">
        <v>27</v>
      </c>
      <c r="B28" t="str">
        <f t="shared" si="4"/>
        <v>2012_SEA</v>
      </c>
      <c r="C28">
        <v>2012</v>
      </c>
      <c r="D28" t="s">
        <v>91</v>
      </c>
      <c r="E28">
        <v>7</v>
      </c>
      <c r="F28">
        <v>-150</v>
      </c>
      <c r="G28">
        <v>120</v>
      </c>
      <c r="H28">
        <v>11</v>
      </c>
      <c r="I28" t="str">
        <f t="shared" si="5"/>
        <v>O</v>
      </c>
      <c r="J28">
        <f t="shared" si="0"/>
        <v>0.6</v>
      </c>
      <c r="K28">
        <f t="shared" si="1"/>
        <v>0.45454545454545453</v>
      </c>
      <c r="L28">
        <f t="shared" si="6"/>
        <v>0.14545454545454545</v>
      </c>
      <c r="M28">
        <f t="shared" si="2"/>
        <v>0</v>
      </c>
      <c r="N28">
        <f t="shared" si="3"/>
        <v>1</v>
      </c>
    </row>
    <row r="29" spans="1:14" x14ac:dyDescent="0.25">
      <c r="A29">
        <v>28</v>
      </c>
      <c r="B29" t="str">
        <f t="shared" si="4"/>
        <v>2012_SFO</v>
      </c>
      <c r="C29">
        <v>2012</v>
      </c>
      <c r="D29" t="s">
        <v>338</v>
      </c>
      <c r="E29">
        <v>10</v>
      </c>
      <c r="F29">
        <v>-100</v>
      </c>
      <c r="G29">
        <v>-130</v>
      </c>
      <c r="H29">
        <v>11</v>
      </c>
      <c r="I29" t="str">
        <f t="shared" si="5"/>
        <v>O</v>
      </c>
      <c r="J29">
        <f t="shared" si="0"/>
        <v>0.5</v>
      </c>
      <c r="K29">
        <f t="shared" si="1"/>
        <v>0.56521739130434778</v>
      </c>
      <c r="L29">
        <f t="shared" si="6"/>
        <v>-6.5217391304347783E-2</v>
      </c>
      <c r="M29">
        <f t="shared" si="2"/>
        <v>0</v>
      </c>
      <c r="N29">
        <f t="shared" si="3"/>
        <v>0</v>
      </c>
    </row>
    <row r="30" spans="1:14" x14ac:dyDescent="0.25">
      <c r="A30">
        <v>29</v>
      </c>
      <c r="B30" t="str">
        <f t="shared" si="4"/>
        <v>2012_STL</v>
      </c>
      <c r="C30">
        <v>2012</v>
      </c>
      <c r="D30" t="s">
        <v>93</v>
      </c>
      <c r="E30">
        <v>6</v>
      </c>
      <c r="F30">
        <v>-115</v>
      </c>
      <c r="G30">
        <v>-115</v>
      </c>
      <c r="H30">
        <v>7</v>
      </c>
      <c r="I30" t="str">
        <f t="shared" si="5"/>
        <v>O</v>
      </c>
      <c r="J30">
        <f t="shared" si="0"/>
        <v>0.53488372093023251</v>
      </c>
      <c r="K30">
        <f t="shared" si="1"/>
        <v>0.53488372093023251</v>
      </c>
      <c r="L30">
        <f t="shared" si="6"/>
        <v>0</v>
      </c>
      <c r="M30">
        <f t="shared" si="2"/>
        <v>0</v>
      </c>
      <c r="N30">
        <f t="shared" si="3"/>
        <v>0</v>
      </c>
    </row>
    <row r="31" spans="1:14" x14ac:dyDescent="0.25">
      <c r="A31">
        <v>30</v>
      </c>
      <c r="B31" t="str">
        <f t="shared" si="4"/>
        <v>2012_TBY</v>
      </c>
      <c r="C31">
        <v>2012</v>
      </c>
      <c r="D31" t="s">
        <v>339</v>
      </c>
      <c r="E31">
        <v>6</v>
      </c>
      <c r="F31">
        <v>-130</v>
      </c>
      <c r="G31">
        <v>-100</v>
      </c>
      <c r="H31">
        <v>7</v>
      </c>
      <c r="I31" t="str">
        <f t="shared" si="5"/>
        <v>O</v>
      </c>
      <c r="J31">
        <f t="shared" si="0"/>
        <v>0.56521739130434778</v>
      </c>
      <c r="K31">
        <f t="shared" si="1"/>
        <v>0.5</v>
      </c>
      <c r="L31">
        <f t="shared" si="6"/>
        <v>6.5217391304347783E-2</v>
      </c>
      <c r="M31">
        <f t="shared" si="2"/>
        <v>0</v>
      </c>
      <c r="N31">
        <f t="shared" si="3"/>
        <v>0</v>
      </c>
    </row>
    <row r="32" spans="1:14" x14ac:dyDescent="0.25">
      <c r="A32">
        <v>31</v>
      </c>
      <c r="B32" t="str">
        <f t="shared" si="4"/>
        <v>2012_TEN</v>
      </c>
      <c r="C32">
        <v>2012</v>
      </c>
      <c r="D32" t="s">
        <v>95</v>
      </c>
      <c r="E32">
        <v>7</v>
      </c>
      <c r="F32">
        <v>-150</v>
      </c>
      <c r="G32">
        <v>120</v>
      </c>
      <c r="H32">
        <v>6</v>
      </c>
      <c r="I32" t="str">
        <f t="shared" si="5"/>
        <v>U</v>
      </c>
      <c r="J32">
        <f t="shared" si="0"/>
        <v>0.6</v>
      </c>
      <c r="K32">
        <f t="shared" si="1"/>
        <v>0.45454545454545453</v>
      </c>
      <c r="L32">
        <f t="shared" si="6"/>
        <v>0.14545454545454545</v>
      </c>
      <c r="M32">
        <f t="shared" si="2"/>
        <v>0</v>
      </c>
      <c r="N32">
        <f t="shared" si="3"/>
        <v>1</v>
      </c>
    </row>
    <row r="33" spans="1:14" x14ac:dyDescent="0.25">
      <c r="A33">
        <v>32</v>
      </c>
      <c r="B33" t="str">
        <f t="shared" si="4"/>
        <v>2012_WAS</v>
      </c>
      <c r="C33">
        <v>2012</v>
      </c>
      <c r="D33" t="s">
        <v>96</v>
      </c>
      <c r="E33">
        <v>6.5</v>
      </c>
      <c r="F33">
        <v>110</v>
      </c>
      <c r="G33">
        <v>-140</v>
      </c>
      <c r="H33">
        <v>10</v>
      </c>
      <c r="I33" t="str">
        <f t="shared" si="5"/>
        <v>O</v>
      </c>
      <c r="J33">
        <f t="shared" si="0"/>
        <v>0.47619047619047616</v>
      </c>
      <c r="K33">
        <f t="shared" si="1"/>
        <v>0.58333333333333337</v>
      </c>
      <c r="L33">
        <f t="shared" si="6"/>
        <v>-0.10714285714285721</v>
      </c>
      <c r="M33">
        <f t="shared" si="2"/>
        <v>1</v>
      </c>
      <c r="N33">
        <f t="shared" si="3"/>
        <v>0</v>
      </c>
    </row>
    <row r="34" spans="1:14" x14ac:dyDescent="0.25">
      <c r="A34">
        <v>33</v>
      </c>
      <c r="B34" t="str">
        <f t="shared" si="4"/>
        <v>2013_ARI</v>
      </c>
      <c r="C34">
        <v>2013</v>
      </c>
      <c r="D34" t="s">
        <v>66</v>
      </c>
      <c r="E34">
        <v>5.5</v>
      </c>
      <c r="F34">
        <v>-100</v>
      </c>
      <c r="G34">
        <v>-120</v>
      </c>
      <c r="H34">
        <v>10</v>
      </c>
      <c r="I34" t="str">
        <f t="shared" si="5"/>
        <v>O</v>
      </c>
      <c r="J34">
        <f t="shared" ref="J34:J65" si="7">IF(ISNUMBER(F34),IF(F34&lt;0,-F34/(-F34+100),100/(F34+100)),"na")</f>
        <v>0.5</v>
      </c>
      <c r="K34">
        <f t="shared" ref="K34:K65" si="8">IF(ISNUMBER(G34),IF(G34&lt;0,-G34/(-G34+100),100/(G34+100)),"na")</f>
        <v>0.54545454545454541</v>
      </c>
      <c r="L34">
        <f t="shared" si="6"/>
        <v>-4.5454545454545414E-2</v>
      </c>
      <c r="M34">
        <f t="shared" ref="M34:M65" si="9">IF(ISNUMBER(F34),IF(F34&gt;0,1,0),"na")</f>
        <v>0</v>
      </c>
      <c r="N34">
        <f t="shared" ref="N34:N65" si="10">IF(ISNUMBER(G34),IF(G34&gt;0,1,0),"na")</f>
        <v>0</v>
      </c>
    </row>
    <row r="35" spans="1:14" x14ac:dyDescent="0.25">
      <c r="A35">
        <v>34</v>
      </c>
      <c r="B35" t="str">
        <f t="shared" si="4"/>
        <v>2013_ATL</v>
      </c>
      <c r="C35">
        <v>2013</v>
      </c>
      <c r="D35" t="s">
        <v>22</v>
      </c>
      <c r="E35">
        <v>10</v>
      </c>
      <c r="F35">
        <v>120</v>
      </c>
      <c r="G35">
        <v>-140</v>
      </c>
      <c r="H35">
        <v>4</v>
      </c>
      <c r="I35" t="str">
        <f t="shared" si="5"/>
        <v>U</v>
      </c>
      <c r="J35">
        <f t="shared" si="7"/>
        <v>0.45454545454545453</v>
      </c>
      <c r="K35">
        <f t="shared" si="8"/>
        <v>0.58333333333333337</v>
      </c>
      <c r="L35">
        <f t="shared" si="6"/>
        <v>-0.12878787878787884</v>
      </c>
      <c r="M35">
        <f t="shared" si="9"/>
        <v>1</v>
      </c>
      <c r="N35">
        <f t="shared" si="10"/>
        <v>0</v>
      </c>
    </row>
    <row r="36" spans="1:14" x14ac:dyDescent="0.25">
      <c r="A36">
        <v>35</v>
      </c>
      <c r="B36" t="str">
        <f t="shared" si="4"/>
        <v>2013_BAL</v>
      </c>
      <c r="C36">
        <v>2013</v>
      </c>
      <c r="D36" t="s">
        <v>67</v>
      </c>
      <c r="E36">
        <v>8.5</v>
      </c>
      <c r="F36">
        <v>-140</v>
      </c>
      <c r="G36">
        <v>120</v>
      </c>
      <c r="H36">
        <v>8</v>
      </c>
      <c r="I36" t="str">
        <f t="shared" si="5"/>
        <v>U</v>
      </c>
      <c r="J36">
        <f t="shared" si="7"/>
        <v>0.58333333333333337</v>
      </c>
      <c r="K36">
        <f t="shared" si="8"/>
        <v>0.45454545454545453</v>
      </c>
      <c r="L36">
        <f t="shared" si="6"/>
        <v>0.12878787878787884</v>
      </c>
      <c r="M36">
        <f t="shared" si="9"/>
        <v>0</v>
      </c>
      <c r="N36">
        <f t="shared" si="10"/>
        <v>1</v>
      </c>
    </row>
    <row r="37" spans="1:14" x14ac:dyDescent="0.25">
      <c r="A37">
        <v>36</v>
      </c>
      <c r="B37" t="str">
        <f t="shared" si="4"/>
        <v>2013_BUF</v>
      </c>
      <c r="C37">
        <v>2013</v>
      </c>
      <c r="D37" t="s">
        <v>68</v>
      </c>
      <c r="E37">
        <v>6.5</v>
      </c>
      <c r="F37">
        <v>115</v>
      </c>
      <c r="G37">
        <v>-135</v>
      </c>
      <c r="H37">
        <v>6</v>
      </c>
      <c r="I37" t="str">
        <f t="shared" si="5"/>
        <v>U</v>
      </c>
      <c r="J37">
        <f t="shared" si="7"/>
        <v>0.46511627906976744</v>
      </c>
      <c r="K37">
        <f t="shared" si="8"/>
        <v>0.57446808510638303</v>
      </c>
      <c r="L37">
        <f t="shared" si="6"/>
        <v>-0.1093518060366156</v>
      </c>
      <c r="M37">
        <f t="shared" si="9"/>
        <v>1</v>
      </c>
      <c r="N37">
        <f t="shared" si="10"/>
        <v>0</v>
      </c>
    </row>
    <row r="38" spans="1:14" x14ac:dyDescent="0.25">
      <c r="A38">
        <v>37</v>
      </c>
      <c r="B38" t="str">
        <f t="shared" si="4"/>
        <v>2013_CAR</v>
      </c>
      <c r="C38">
        <v>2013</v>
      </c>
      <c r="D38" t="s">
        <v>69</v>
      </c>
      <c r="E38">
        <v>7.5</v>
      </c>
      <c r="F38">
        <v>-110</v>
      </c>
      <c r="G38">
        <v>-110</v>
      </c>
      <c r="H38">
        <v>12</v>
      </c>
      <c r="I38" t="str">
        <f t="shared" si="5"/>
        <v>O</v>
      </c>
      <c r="J38">
        <f t="shared" si="7"/>
        <v>0.52380952380952384</v>
      </c>
      <c r="K38">
        <f t="shared" si="8"/>
        <v>0.52380952380952384</v>
      </c>
      <c r="L38">
        <f t="shared" si="6"/>
        <v>0</v>
      </c>
      <c r="M38">
        <f t="shared" si="9"/>
        <v>0</v>
      </c>
      <c r="N38">
        <f t="shared" si="10"/>
        <v>0</v>
      </c>
    </row>
    <row r="39" spans="1:14" x14ac:dyDescent="0.25">
      <c r="A39">
        <v>38</v>
      </c>
      <c r="B39" t="str">
        <f t="shared" si="4"/>
        <v>2013_CHI</v>
      </c>
      <c r="C39">
        <v>2013</v>
      </c>
      <c r="D39" t="s">
        <v>70</v>
      </c>
      <c r="E39">
        <v>8.5</v>
      </c>
      <c r="F39">
        <v>-120</v>
      </c>
      <c r="G39">
        <v>-100</v>
      </c>
      <c r="H39">
        <v>8</v>
      </c>
      <c r="I39" t="str">
        <f t="shared" si="5"/>
        <v>U</v>
      </c>
      <c r="J39">
        <f t="shared" si="7"/>
        <v>0.54545454545454541</v>
      </c>
      <c r="K39">
        <f t="shared" si="8"/>
        <v>0.5</v>
      </c>
      <c r="L39">
        <f t="shared" si="6"/>
        <v>4.5454545454545414E-2</v>
      </c>
      <c r="M39">
        <f t="shared" si="9"/>
        <v>0</v>
      </c>
      <c r="N39">
        <f t="shared" si="10"/>
        <v>0</v>
      </c>
    </row>
    <row r="40" spans="1:14" x14ac:dyDescent="0.25">
      <c r="A40">
        <v>39</v>
      </c>
      <c r="B40" t="str">
        <f t="shared" si="4"/>
        <v>2013_CIN</v>
      </c>
      <c r="C40">
        <v>2013</v>
      </c>
      <c r="D40" t="s">
        <v>71</v>
      </c>
      <c r="E40">
        <v>8.5</v>
      </c>
      <c r="F40">
        <v>-125</v>
      </c>
      <c r="G40">
        <v>105</v>
      </c>
      <c r="H40">
        <v>11</v>
      </c>
      <c r="I40" t="str">
        <f t="shared" si="5"/>
        <v>O</v>
      </c>
      <c r="J40">
        <f t="shared" si="7"/>
        <v>0.55555555555555558</v>
      </c>
      <c r="K40">
        <f t="shared" si="8"/>
        <v>0.48780487804878048</v>
      </c>
      <c r="L40">
        <f t="shared" si="6"/>
        <v>6.7750677506775103E-2</v>
      </c>
      <c r="M40">
        <f t="shared" si="9"/>
        <v>0</v>
      </c>
      <c r="N40">
        <f t="shared" si="10"/>
        <v>1</v>
      </c>
    </row>
    <row r="41" spans="1:14" x14ac:dyDescent="0.25">
      <c r="A41">
        <v>40</v>
      </c>
      <c r="B41" t="str">
        <f t="shared" si="4"/>
        <v>2013_CLE</v>
      </c>
      <c r="C41">
        <v>2013</v>
      </c>
      <c r="D41" t="s">
        <v>72</v>
      </c>
      <c r="E41">
        <v>6</v>
      </c>
      <c r="F41">
        <v>-140</v>
      </c>
      <c r="G41">
        <v>120</v>
      </c>
      <c r="H41">
        <v>4</v>
      </c>
      <c r="I41" t="str">
        <f t="shared" si="5"/>
        <v>U</v>
      </c>
      <c r="J41">
        <f t="shared" si="7"/>
        <v>0.58333333333333337</v>
      </c>
      <c r="K41">
        <f t="shared" si="8"/>
        <v>0.45454545454545453</v>
      </c>
      <c r="L41">
        <f t="shared" si="6"/>
        <v>0.12878787878787884</v>
      </c>
      <c r="M41">
        <f t="shared" si="9"/>
        <v>0</v>
      </c>
      <c r="N41">
        <f t="shared" si="10"/>
        <v>1</v>
      </c>
    </row>
    <row r="42" spans="1:14" x14ac:dyDescent="0.25">
      <c r="A42">
        <v>41</v>
      </c>
      <c r="B42" t="str">
        <f t="shared" si="4"/>
        <v>2013_DAL</v>
      </c>
      <c r="C42">
        <v>2013</v>
      </c>
      <c r="D42" t="s">
        <v>73</v>
      </c>
      <c r="E42">
        <v>8.5</v>
      </c>
      <c r="F42">
        <v>120</v>
      </c>
      <c r="G42">
        <v>-140</v>
      </c>
      <c r="H42">
        <v>8</v>
      </c>
      <c r="I42" t="str">
        <f t="shared" si="5"/>
        <v>U</v>
      </c>
      <c r="J42">
        <f t="shared" si="7"/>
        <v>0.45454545454545453</v>
      </c>
      <c r="K42">
        <f t="shared" si="8"/>
        <v>0.58333333333333337</v>
      </c>
      <c r="L42">
        <f t="shared" si="6"/>
        <v>-0.12878787878787884</v>
      </c>
      <c r="M42">
        <f t="shared" si="9"/>
        <v>1</v>
      </c>
      <c r="N42">
        <f t="shared" si="10"/>
        <v>0</v>
      </c>
    </row>
    <row r="43" spans="1:14" x14ac:dyDescent="0.25">
      <c r="A43">
        <v>42</v>
      </c>
      <c r="B43" t="str">
        <f t="shared" si="4"/>
        <v>2013_DEN</v>
      </c>
      <c r="C43">
        <v>2013</v>
      </c>
      <c r="D43" t="s">
        <v>74</v>
      </c>
      <c r="E43">
        <v>11.5</v>
      </c>
      <c r="F43">
        <v>-110</v>
      </c>
      <c r="G43">
        <v>-110</v>
      </c>
      <c r="H43">
        <v>13</v>
      </c>
      <c r="I43" t="str">
        <f t="shared" si="5"/>
        <v>O</v>
      </c>
      <c r="J43">
        <f t="shared" si="7"/>
        <v>0.52380952380952384</v>
      </c>
      <c r="K43">
        <f t="shared" si="8"/>
        <v>0.52380952380952384</v>
      </c>
      <c r="L43">
        <f t="shared" si="6"/>
        <v>0</v>
      </c>
      <c r="M43">
        <f t="shared" si="9"/>
        <v>0</v>
      </c>
      <c r="N43">
        <f t="shared" si="10"/>
        <v>0</v>
      </c>
    </row>
    <row r="44" spans="1:14" x14ac:dyDescent="0.25">
      <c r="A44">
        <v>43</v>
      </c>
      <c r="B44" t="str">
        <f t="shared" si="4"/>
        <v>2013_DET</v>
      </c>
      <c r="C44">
        <v>2013</v>
      </c>
      <c r="D44" t="s">
        <v>75</v>
      </c>
      <c r="E44">
        <v>7.5</v>
      </c>
      <c r="F44">
        <v>-130</v>
      </c>
      <c r="G44">
        <v>110</v>
      </c>
      <c r="H44">
        <v>7</v>
      </c>
      <c r="I44" t="str">
        <f t="shared" si="5"/>
        <v>U</v>
      </c>
      <c r="J44">
        <f t="shared" si="7"/>
        <v>0.56521739130434778</v>
      </c>
      <c r="K44">
        <f t="shared" si="8"/>
        <v>0.47619047619047616</v>
      </c>
      <c r="L44">
        <f t="shared" si="6"/>
        <v>8.9026915113871619E-2</v>
      </c>
      <c r="M44">
        <f t="shared" si="9"/>
        <v>0</v>
      </c>
      <c r="N44">
        <f t="shared" si="10"/>
        <v>1</v>
      </c>
    </row>
    <row r="45" spans="1:14" x14ac:dyDescent="0.25">
      <c r="A45">
        <v>44</v>
      </c>
      <c r="B45" t="str">
        <f t="shared" si="4"/>
        <v>2013_GBY</v>
      </c>
      <c r="C45">
        <v>2013</v>
      </c>
      <c r="D45" t="s">
        <v>335</v>
      </c>
      <c r="E45">
        <v>10</v>
      </c>
      <c r="F45">
        <v>-135</v>
      </c>
      <c r="G45">
        <v>115</v>
      </c>
      <c r="H45">
        <v>8</v>
      </c>
      <c r="I45" t="str">
        <f t="shared" si="5"/>
        <v>U</v>
      </c>
      <c r="J45">
        <f t="shared" si="7"/>
        <v>0.57446808510638303</v>
      </c>
      <c r="K45">
        <f t="shared" si="8"/>
        <v>0.46511627906976744</v>
      </c>
      <c r="L45">
        <f t="shared" si="6"/>
        <v>0.1093518060366156</v>
      </c>
      <c r="M45">
        <f t="shared" si="9"/>
        <v>0</v>
      </c>
      <c r="N45">
        <f t="shared" si="10"/>
        <v>1</v>
      </c>
    </row>
    <row r="46" spans="1:14" x14ac:dyDescent="0.25">
      <c r="A46">
        <v>45</v>
      </c>
      <c r="B46" t="str">
        <f t="shared" si="4"/>
        <v>2013_HOU</v>
      </c>
      <c r="C46">
        <v>2013</v>
      </c>
      <c r="D46" t="s">
        <v>77</v>
      </c>
      <c r="E46">
        <v>10</v>
      </c>
      <c r="F46">
        <v>-130</v>
      </c>
      <c r="G46">
        <v>110</v>
      </c>
      <c r="H46">
        <v>2</v>
      </c>
      <c r="I46" t="str">
        <f t="shared" si="5"/>
        <v>U</v>
      </c>
      <c r="J46">
        <f t="shared" si="7"/>
        <v>0.56521739130434778</v>
      </c>
      <c r="K46">
        <f t="shared" si="8"/>
        <v>0.47619047619047616</v>
      </c>
      <c r="L46">
        <f t="shared" si="6"/>
        <v>8.9026915113871619E-2</v>
      </c>
      <c r="M46">
        <f t="shared" si="9"/>
        <v>0</v>
      </c>
      <c r="N46">
        <f t="shared" si="10"/>
        <v>1</v>
      </c>
    </row>
    <row r="47" spans="1:14" x14ac:dyDescent="0.25">
      <c r="A47">
        <v>46</v>
      </c>
      <c r="B47" t="str">
        <f t="shared" si="4"/>
        <v>2013_IND</v>
      </c>
      <c r="C47">
        <v>2013</v>
      </c>
      <c r="D47" t="s">
        <v>78</v>
      </c>
      <c r="E47">
        <v>8.5</v>
      </c>
      <c r="F47">
        <v>-115</v>
      </c>
      <c r="G47">
        <v>-105</v>
      </c>
      <c r="H47">
        <v>11</v>
      </c>
      <c r="I47" t="str">
        <f t="shared" si="5"/>
        <v>O</v>
      </c>
      <c r="J47">
        <f t="shared" si="7"/>
        <v>0.53488372093023251</v>
      </c>
      <c r="K47">
        <f t="shared" si="8"/>
        <v>0.51219512195121952</v>
      </c>
      <c r="L47">
        <f t="shared" si="6"/>
        <v>2.2688598979012986E-2</v>
      </c>
      <c r="M47">
        <f t="shared" si="9"/>
        <v>0</v>
      </c>
      <c r="N47">
        <f t="shared" si="10"/>
        <v>0</v>
      </c>
    </row>
    <row r="48" spans="1:14" x14ac:dyDescent="0.25">
      <c r="A48">
        <v>47</v>
      </c>
      <c r="B48" t="str">
        <f t="shared" si="4"/>
        <v>2013_JAX</v>
      </c>
      <c r="C48">
        <v>2013</v>
      </c>
      <c r="D48" t="s">
        <v>79</v>
      </c>
      <c r="E48">
        <v>5</v>
      </c>
      <c r="F48">
        <v>-130</v>
      </c>
      <c r="G48">
        <v>110</v>
      </c>
      <c r="H48">
        <v>4</v>
      </c>
      <c r="I48" t="str">
        <f t="shared" si="5"/>
        <v>U</v>
      </c>
      <c r="J48">
        <f t="shared" si="7"/>
        <v>0.56521739130434778</v>
      </c>
      <c r="K48">
        <f t="shared" si="8"/>
        <v>0.47619047619047616</v>
      </c>
      <c r="L48">
        <f t="shared" si="6"/>
        <v>8.9026915113871619E-2</v>
      </c>
      <c r="M48">
        <f t="shared" si="9"/>
        <v>0</v>
      </c>
      <c r="N48">
        <f t="shared" si="10"/>
        <v>1</v>
      </c>
    </row>
    <row r="49" spans="1:14" x14ac:dyDescent="0.25">
      <c r="A49">
        <v>48</v>
      </c>
      <c r="B49" t="str">
        <f t="shared" si="4"/>
        <v>2013_KCY</v>
      </c>
      <c r="C49">
        <v>2013</v>
      </c>
      <c r="D49" t="s">
        <v>336</v>
      </c>
      <c r="E49">
        <v>7</v>
      </c>
      <c r="F49">
        <v>-160</v>
      </c>
      <c r="G49">
        <v>140</v>
      </c>
      <c r="H49">
        <v>11</v>
      </c>
      <c r="I49" t="str">
        <f t="shared" si="5"/>
        <v>O</v>
      </c>
      <c r="J49">
        <f t="shared" si="7"/>
        <v>0.61538461538461542</v>
      </c>
      <c r="K49">
        <f t="shared" si="8"/>
        <v>0.41666666666666669</v>
      </c>
      <c r="L49">
        <f t="shared" si="6"/>
        <v>0.19871794871794873</v>
      </c>
      <c r="M49">
        <f t="shared" si="9"/>
        <v>0</v>
      </c>
      <c r="N49">
        <f t="shared" si="10"/>
        <v>1</v>
      </c>
    </row>
    <row r="50" spans="1:14" x14ac:dyDescent="0.25">
      <c r="A50">
        <v>49</v>
      </c>
      <c r="B50" t="str">
        <f t="shared" si="4"/>
        <v>2013_MIA</v>
      </c>
      <c r="C50">
        <v>2013</v>
      </c>
      <c r="D50" t="s">
        <v>81</v>
      </c>
      <c r="E50">
        <v>7.5</v>
      </c>
      <c r="F50">
        <v>-145</v>
      </c>
      <c r="G50">
        <v>125</v>
      </c>
      <c r="H50">
        <v>8</v>
      </c>
      <c r="I50" t="str">
        <f t="shared" si="5"/>
        <v>O</v>
      </c>
      <c r="J50">
        <f t="shared" si="7"/>
        <v>0.59183673469387754</v>
      </c>
      <c r="K50">
        <f t="shared" si="8"/>
        <v>0.44444444444444442</v>
      </c>
      <c r="L50">
        <f t="shared" si="6"/>
        <v>0.14739229024943312</v>
      </c>
      <c r="M50">
        <f t="shared" si="9"/>
        <v>0</v>
      </c>
      <c r="N50">
        <f t="shared" si="10"/>
        <v>1</v>
      </c>
    </row>
    <row r="51" spans="1:14" x14ac:dyDescent="0.25">
      <c r="A51">
        <v>50</v>
      </c>
      <c r="B51" t="str">
        <f t="shared" si="4"/>
        <v>2013_MIN</v>
      </c>
      <c r="C51">
        <v>2013</v>
      </c>
      <c r="D51" t="s">
        <v>82</v>
      </c>
      <c r="E51">
        <v>7.5</v>
      </c>
      <c r="F51">
        <v>-110</v>
      </c>
      <c r="G51">
        <v>-110</v>
      </c>
      <c r="H51">
        <v>6</v>
      </c>
      <c r="I51" t="str">
        <f t="shared" si="5"/>
        <v>U</v>
      </c>
      <c r="J51">
        <f t="shared" si="7"/>
        <v>0.52380952380952384</v>
      </c>
      <c r="K51">
        <f t="shared" si="8"/>
        <v>0.52380952380952384</v>
      </c>
      <c r="L51">
        <f t="shared" si="6"/>
        <v>0</v>
      </c>
      <c r="M51">
        <f t="shared" si="9"/>
        <v>0</v>
      </c>
      <c r="N51">
        <f t="shared" si="10"/>
        <v>0</v>
      </c>
    </row>
    <row r="52" spans="1:14" x14ac:dyDescent="0.25">
      <c r="A52">
        <v>51</v>
      </c>
      <c r="B52" t="str">
        <f t="shared" si="4"/>
        <v>2013_NWE</v>
      </c>
      <c r="C52">
        <v>2013</v>
      </c>
      <c r="D52" t="s">
        <v>337</v>
      </c>
      <c r="E52">
        <v>11.5</v>
      </c>
      <c r="F52">
        <v>130</v>
      </c>
      <c r="G52">
        <v>-150</v>
      </c>
      <c r="H52">
        <v>12</v>
      </c>
      <c r="I52" t="str">
        <f t="shared" si="5"/>
        <v>O</v>
      </c>
      <c r="J52">
        <f t="shared" si="7"/>
        <v>0.43478260869565216</v>
      </c>
      <c r="K52">
        <f t="shared" si="8"/>
        <v>0.6</v>
      </c>
      <c r="L52">
        <f t="shared" si="6"/>
        <v>-0.16521739130434782</v>
      </c>
      <c r="M52">
        <f t="shared" si="9"/>
        <v>1</v>
      </c>
      <c r="N52">
        <f t="shared" si="10"/>
        <v>0</v>
      </c>
    </row>
    <row r="53" spans="1:14" x14ac:dyDescent="0.25">
      <c r="A53">
        <v>52</v>
      </c>
      <c r="B53" t="str">
        <f t="shared" si="4"/>
        <v>2013_NOR</v>
      </c>
      <c r="C53">
        <v>2013</v>
      </c>
      <c r="D53" t="s">
        <v>340</v>
      </c>
      <c r="E53">
        <v>9</v>
      </c>
      <c r="F53">
        <v>-135</v>
      </c>
      <c r="G53">
        <v>115</v>
      </c>
      <c r="H53">
        <v>11</v>
      </c>
      <c r="I53" t="str">
        <f t="shared" si="5"/>
        <v>O</v>
      </c>
      <c r="J53">
        <f t="shared" si="7"/>
        <v>0.57446808510638303</v>
      </c>
      <c r="K53">
        <f t="shared" si="8"/>
        <v>0.46511627906976744</v>
      </c>
      <c r="L53">
        <f t="shared" si="6"/>
        <v>0.1093518060366156</v>
      </c>
      <c r="M53">
        <f t="shared" si="9"/>
        <v>0</v>
      </c>
      <c r="N53">
        <f t="shared" si="10"/>
        <v>1</v>
      </c>
    </row>
    <row r="54" spans="1:14" x14ac:dyDescent="0.25">
      <c r="A54">
        <v>53</v>
      </c>
      <c r="B54" t="str">
        <f t="shared" si="4"/>
        <v>2013_NYG</v>
      </c>
      <c r="C54">
        <v>2013</v>
      </c>
      <c r="D54" t="s">
        <v>85</v>
      </c>
      <c r="E54">
        <v>9</v>
      </c>
      <c r="F54">
        <v>-100</v>
      </c>
      <c r="G54">
        <v>-120</v>
      </c>
      <c r="H54">
        <v>7</v>
      </c>
      <c r="I54" t="str">
        <f t="shared" si="5"/>
        <v>U</v>
      </c>
      <c r="J54">
        <f t="shared" si="7"/>
        <v>0.5</v>
      </c>
      <c r="K54">
        <f t="shared" si="8"/>
        <v>0.54545454545454541</v>
      </c>
      <c r="L54">
        <f t="shared" si="6"/>
        <v>-4.5454545454545414E-2</v>
      </c>
      <c r="M54">
        <f t="shared" si="9"/>
        <v>0</v>
      </c>
      <c r="N54">
        <f t="shared" si="10"/>
        <v>0</v>
      </c>
    </row>
    <row r="55" spans="1:14" x14ac:dyDescent="0.25">
      <c r="A55">
        <v>54</v>
      </c>
      <c r="B55" t="str">
        <f t="shared" si="4"/>
        <v>2013_NYJ</v>
      </c>
      <c r="C55">
        <v>2013</v>
      </c>
      <c r="D55" t="s">
        <v>86</v>
      </c>
      <c r="E55">
        <v>6.5</v>
      </c>
      <c r="F55">
        <v>130</v>
      </c>
      <c r="G55">
        <v>-150</v>
      </c>
      <c r="H55">
        <v>8</v>
      </c>
      <c r="I55" t="str">
        <f t="shared" si="5"/>
        <v>O</v>
      </c>
      <c r="J55">
        <f t="shared" si="7"/>
        <v>0.43478260869565216</v>
      </c>
      <c r="K55">
        <f t="shared" si="8"/>
        <v>0.6</v>
      </c>
      <c r="L55">
        <f t="shared" si="6"/>
        <v>-0.16521739130434782</v>
      </c>
      <c r="M55">
        <f t="shared" si="9"/>
        <v>1</v>
      </c>
      <c r="N55">
        <f t="shared" si="10"/>
        <v>0</v>
      </c>
    </row>
    <row r="56" spans="1:14" x14ac:dyDescent="0.25">
      <c r="A56">
        <v>55</v>
      </c>
      <c r="B56" t="str">
        <f t="shared" si="4"/>
        <v>2013_OAK</v>
      </c>
      <c r="C56">
        <v>2013</v>
      </c>
      <c r="D56" t="s">
        <v>87</v>
      </c>
      <c r="E56">
        <v>5.5</v>
      </c>
      <c r="F56">
        <v>105</v>
      </c>
      <c r="G56">
        <v>-125</v>
      </c>
      <c r="H56">
        <v>4</v>
      </c>
      <c r="I56" t="str">
        <f t="shared" si="5"/>
        <v>U</v>
      </c>
      <c r="J56">
        <f t="shared" si="7"/>
        <v>0.48780487804878048</v>
      </c>
      <c r="K56">
        <f t="shared" si="8"/>
        <v>0.55555555555555558</v>
      </c>
      <c r="L56">
        <f t="shared" si="6"/>
        <v>-6.7750677506775103E-2</v>
      </c>
      <c r="M56">
        <f t="shared" si="9"/>
        <v>1</v>
      </c>
      <c r="N56">
        <f t="shared" si="10"/>
        <v>0</v>
      </c>
    </row>
    <row r="57" spans="1:14" x14ac:dyDescent="0.25">
      <c r="A57">
        <v>56</v>
      </c>
      <c r="B57" t="str">
        <f t="shared" si="4"/>
        <v>2013_PHI</v>
      </c>
      <c r="C57">
        <v>2013</v>
      </c>
      <c r="D57" t="s">
        <v>88</v>
      </c>
      <c r="E57">
        <v>7</v>
      </c>
      <c r="F57">
        <v>-120</v>
      </c>
      <c r="G57">
        <v>-100</v>
      </c>
      <c r="H57">
        <v>10</v>
      </c>
      <c r="I57" t="str">
        <f t="shared" si="5"/>
        <v>O</v>
      </c>
      <c r="J57">
        <f t="shared" si="7"/>
        <v>0.54545454545454541</v>
      </c>
      <c r="K57">
        <f t="shared" si="8"/>
        <v>0.5</v>
      </c>
      <c r="L57">
        <f t="shared" si="6"/>
        <v>4.5454545454545414E-2</v>
      </c>
      <c r="M57">
        <f t="shared" si="9"/>
        <v>0</v>
      </c>
      <c r="N57">
        <f t="shared" si="10"/>
        <v>0</v>
      </c>
    </row>
    <row r="58" spans="1:14" x14ac:dyDescent="0.25">
      <c r="A58">
        <v>57</v>
      </c>
      <c r="B58" t="str">
        <f t="shared" si="4"/>
        <v>2013_PIT</v>
      </c>
      <c r="C58">
        <v>2013</v>
      </c>
      <c r="D58" t="s">
        <v>89</v>
      </c>
      <c r="E58">
        <v>9</v>
      </c>
      <c r="F58">
        <v>-140</v>
      </c>
      <c r="G58">
        <v>120</v>
      </c>
      <c r="H58">
        <v>8</v>
      </c>
      <c r="I58" t="str">
        <f t="shared" si="5"/>
        <v>U</v>
      </c>
      <c r="J58">
        <f t="shared" si="7"/>
        <v>0.58333333333333337</v>
      </c>
      <c r="K58">
        <f t="shared" si="8"/>
        <v>0.45454545454545453</v>
      </c>
      <c r="L58">
        <f t="shared" si="6"/>
        <v>0.12878787878787884</v>
      </c>
      <c r="M58">
        <f t="shared" si="9"/>
        <v>0</v>
      </c>
      <c r="N58">
        <f t="shared" si="10"/>
        <v>1</v>
      </c>
    </row>
    <row r="59" spans="1:14" x14ac:dyDescent="0.25">
      <c r="A59">
        <v>58</v>
      </c>
      <c r="B59" t="str">
        <f t="shared" si="4"/>
        <v>2013_SD</v>
      </c>
      <c r="C59">
        <v>2013</v>
      </c>
      <c r="D59" t="s">
        <v>90</v>
      </c>
      <c r="E59">
        <v>7.5</v>
      </c>
      <c r="F59">
        <v>125</v>
      </c>
      <c r="G59">
        <v>-145</v>
      </c>
      <c r="H59">
        <v>9</v>
      </c>
      <c r="I59" t="str">
        <f t="shared" si="5"/>
        <v>O</v>
      </c>
      <c r="J59">
        <f t="shared" si="7"/>
        <v>0.44444444444444442</v>
      </c>
      <c r="K59">
        <f t="shared" si="8"/>
        <v>0.59183673469387754</v>
      </c>
      <c r="L59">
        <f t="shared" si="6"/>
        <v>-0.14739229024943312</v>
      </c>
      <c r="M59">
        <f t="shared" si="9"/>
        <v>1</v>
      </c>
      <c r="N59">
        <f t="shared" si="10"/>
        <v>0</v>
      </c>
    </row>
    <row r="60" spans="1:14" x14ac:dyDescent="0.25">
      <c r="A60">
        <v>59</v>
      </c>
      <c r="B60" t="str">
        <f t="shared" si="4"/>
        <v>2013_SEA</v>
      </c>
      <c r="C60">
        <v>2013</v>
      </c>
      <c r="D60" t="s">
        <v>91</v>
      </c>
      <c r="E60">
        <v>10.5</v>
      </c>
      <c r="F60">
        <v>-120</v>
      </c>
      <c r="G60">
        <v>-100</v>
      </c>
      <c r="H60">
        <v>13</v>
      </c>
      <c r="I60" t="str">
        <f t="shared" si="5"/>
        <v>O</v>
      </c>
      <c r="J60">
        <f t="shared" si="7"/>
        <v>0.54545454545454541</v>
      </c>
      <c r="K60">
        <f t="shared" si="8"/>
        <v>0.5</v>
      </c>
      <c r="L60">
        <f t="shared" si="6"/>
        <v>4.5454545454545414E-2</v>
      </c>
      <c r="M60">
        <f t="shared" si="9"/>
        <v>0</v>
      </c>
      <c r="N60">
        <f t="shared" si="10"/>
        <v>0</v>
      </c>
    </row>
    <row r="61" spans="1:14" x14ac:dyDescent="0.25">
      <c r="A61">
        <v>60</v>
      </c>
      <c r="B61" t="str">
        <f t="shared" si="4"/>
        <v>2013_SFO</v>
      </c>
      <c r="C61">
        <v>2013</v>
      </c>
      <c r="D61" t="s">
        <v>338</v>
      </c>
      <c r="E61">
        <v>11.5</v>
      </c>
      <c r="F61">
        <v>135</v>
      </c>
      <c r="G61">
        <v>-155</v>
      </c>
      <c r="H61">
        <v>12</v>
      </c>
      <c r="I61" t="str">
        <f t="shared" si="5"/>
        <v>O</v>
      </c>
      <c r="J61">
        <f t="shared" si="7"/>
        <v>0.42553191489361702</v>
      </c>
      <c r="K61">
        <f t="shared" si="8"/>
        <v>0.60784313725490191</v>
      </c>
      <c r="L61">
        <f t="shared" si="6"/>
        <v>-0.18231122236128489</v>
      </c>
      <c r="M61">
        <f t="shared" si="9"/>
        <v>1</v>
      </c>
      <c r="N61">
        <f t="shared" si="10"/>
        <v>0</v>
      </c>
    </row>
    <row r="62" spans="1:14" x14ac:dyDescent="0.25">
      <c r="A62">
        <v>61</v>
      </c>
      <c r="B62" t="str">
        <f t="shared" si="4"/>
        <v>2013_STL</v>
      </c>
      <c r="C62">
        <v>2013</v>
      </c>
      <c r="D62" t="s">
        <v>93</v>
      </c>
      <c r="E62">
        <v>7.5</v>
      </c>
      <c r="F62">
        <v>-110</v>
      </c>
      <c r="G62">
        <v>-110</v>
      </c>
      <c r="H62">
        <v>7</v>
      </c>
      <c r="I62" t="str">
        <f t="shared" si="5"/>
        <v>U</v>
      </c>
      <c r="J62">
        <f t="shared" si="7"/>
        <v>0.52380952380952384</v>
      </c>
      <c r="K62">
        <f t="shared" si="8"/>
        <v>0.52380952380952384</v>
      </c>
      <c r="L62">
        <f t="shared" si="6"/>
        <v>0</v>
      </c>
      <c r="M62">
        <f t="shared" si="9"/>
        <v>0</v>
      </c>
      <c r="N62">
        <f t="shared" si="10"/>
        <v>0</v>
      </c>
    </row>
    <row r="63" spans="1:14" x14ac:dyDescent="0.25">
      <c r="A63">
        <v>62</v>
      </c>
      <c r="B63" t="str">
        <f t="shared" si="4"/>
        <v>2013_TBY</v>
      </c>
      <c r="C63">
        <v>2013</v>
      </c>
      <c r="D63" t="s">
        <v>339</v>
      </c>
      <c r="E63">
        <v>7.5</v>
      </c>
      <c r="F63">
        <v>-140</v>
      </c>
      <c r="G63">
        <v>120</v>
      </c>
      <c r="H63">
        <v>4</v>
      </c>
      <c r="I63" t="str">
        <f t="shared" si="5"/>
        <v>U</v>
      </c>
      <c r="J63">
        <f t="shared" si="7"/>
        <v>0.58333333333333337</v>
      </c>
      <c r="K63">
        <f t="shared" si="8"/>
        <v>0.45454545454545453</v>
      </c>
      <c r="L63">
        <f t="shared" si="6"/>
        <v>0.12878787878787884</v>
      </c>
      <c r="M63">
        <f t="shared" si="9"/>
        <v>0</v>
      </c>
      <c r="N63">
        <f t="shared" si="10"/>
        <v>1</v>
      </c>
    </row>
    <row r="64" spans="1:14" x14ac:dyDescent="0.25">
      <c r="A64">
        <v>63</v>
      </c>
      <c r="B64" t="str">
        <f t="shared" si="4"/>
        <v>2013_TEN</v>
      </c>
      <c r="C64">
        <v>2013</v>
      </c>
      <c r="D64" t="s">
        <v>95</v>
      </c>
      <c r="E64">
        <v>6.5</v>
      </c>
      <c r="F64">
        <v>-110</v>
      </c>
      <c r="G64">
        <v>-110</v>
      </c>
      <c r="H64">
        <v>7</v>
      </c>
      <c r="I64" t="str">
        <f t="shared" si="5"/>
        <v>O</v>
      </c>
      <c r="J64">
        <f t="shared" si="7"/>
        <v>0.52380952380952384</v>
      </c>
      <c r="K64">
        <f t="shared" si="8"/>
        <v>0.52380952380952384</v>
      </c>
      <c r="L64">
        <f t="shared" si="6"/>
        <v>0</v>
      </c>
      <c r="M64">
        <f t="shared" si="9"/>
        <v>0</v>
      </c>
      <c r="N64">
        <f t="shared" si="10"/>
        <v>0</v>
      </c>
    </row>
    <row r="65" spans="1:14" x14ac:dyDescent="0.25">
      <c r="A65">
        <v>64</v>
      </c>
      <c r="B65" t="str">
        <f t="shared" si="4"/>
        <v>2013_WAS</v>
      </c>
      <c r="C65">
        <v>2013</v>
      </c>
      <c r="D65" t="s">
        <v>96</v>
      </c>
      <c r="E65">
        <v>8</v>
      </c>
      <c r="F65">
        <v>-120</v>
      </c>
      <c r="G65">
        <v>-100</v>
      </c>
      <c r="H65">
        <v>3</v>
      </c>
      <c r="I65" t="str">
        <f t="shared" si="5"/>
        <v>U</v>
      </c>
      <c r="J65">
        <f t="shared" si="7"/>
        <v>0.54545454545454541</v>
      </c>
      <c r="K65">
        <f t="shared" si="8"/>
        <v>0.5</v>
      </c>
      <c r="L65">
        <f t="shared" si="6"/>
        <v>4.5454545454545414E-2</v>
      </c>
      <c r="M65">
        <f t="shared" si="9"/>
        <v>0</v>
      </c>
      <c r="N65">
        <f t="shared" si="10"/>
        <v>0</v>
      </c>
    </row>
    <row r="66" spans="1:14" x14ac:dyDescent="0.25">
      <c r="A66">
        <v>65</v>
      </c>
      <c r="B66" t="str">
        <f t="shared" si="4"/>
        <v>2014_ARI</v>
      </c>
      <c r="C66">
        <v>2014</v>
      </c>
      <c r="D66" t="s">
        <v>66</v>
      </c>
      <c r="E66">
        <v>7.5</v>
      </c>
      <c r="F66">
        <v>-155</v>
      </c>
      <c r="G66">
        <v>125</v>
      </c>
      <c r="H66">
        <v>11</v>
      </c>
      <c r="I66" t="str">
        <f t="shared" si="5"/>
        <v>O</v>
      </c>
      <c r="J66">
        <f t="shared" ref="J66:J97" si="11">IF(ISNUMBER(F66),IF(F66&lt;0,-F66/(-F66+100),100/(F66+100)),"na")</f>
        <v>0.60784313725490191</v>
      </c>
      <c r="K66">
        <f t="shared" ref="K66:K97" si="12">IF(ISNUMBER(G66),IF(G66&lt;0,-G66/(-G66+100),100/(G66+100)),"na")</f>
        <v>0.44444444444444442</v>
      </c>
      <c r="L66">
        <f t="shared" si="6"/>
        <v>0.16339869281045749</v>
      </c>
      <c r="M66">
        <f t="shared" ref="M66:M97" si="13">IF(ISNUMBER(F66),IF(F66&gt;0,1,0),"na")</f>
        <v>0</v>
      </c>
      <c r="N66">
        <f t="shared" ref="N66:N97" si="14">IF(ISNUMBER(G66),IF(G66&gt;0,1,0),"na")</f>
        <v>1</v>
      </c>
    </row>
    <row r="67" spans="1:14" x14ac:dyDescent="0.25">
      <c r="A67">
        <v>66</v>
      </c>
      <c r="B67" t="str">
        <f t="shared" ref="B67:B130" si="15">CONCATENATE(C67,"_",D67)</f>
        <v>2014_ATL</v>
      </c>
      <c r="C67">
        <v>2014</v>
      </c>
      <c r="D67" t="s">
        <v>22</v>
      </c>
      <c r="E67">
        <v>8.5</v>
      </c>
      <c r="F67">
        <v>120</v>
      </c>
      <c r="G67">
        <v>-150</v>
      </c>
      <c r="H67">
        <v>6</v>
      </c>
      <c r="I67" t="str">
        <f t="shared" ref="I67:I130" si="16">IF(NOT(OR(ISBLANK(E67),ISBLANK(H67))),IF(E67&lt;H67,"O",IF(E67&gt;H67,"U","E")),"")</f>
        <v>U</v>
      </c>
      <c r="J67">
        <f t="shared" si="11"/>
        <v>0.45454545454545453</v>
      </c>
      <c r="K67">
        <f t="shared" si="12"/>
        <v>0.6</v>
      </c>
      <c r="L67">
        <f t="shared" si="6"/>
        <v>-0.14545454545454545</v>
      </c>
      <c r="M67">
        <f t="shared" si="13"/>
        <v>1</v>
      </c>
      <c r="N67">
        <f t="shared" si="14"/>
        <v>0</v>
      </c>
    </row>
    <row r="68" spans="1:14" x14ac:dyDescent="0.25">
      <c r="A68">
        <v>67</v>
      </c>
      <c r="B68" t="str">
        <f t="shared" si="15"/>
        <v>2014_BAL</v>
      </c>
      <c r="C68">
        <v>2014</v>
      </c>
      <c r="D68" t="s">
        <v>67</v>
      </c>
      <c r="E68">
        <v>8.5</v>
      </c>
      <c r="F68">
        <v>-130</v>
      </c>
      <c r="G68">
        <v>-100</v>
      </c>
      <c r="H68">
        <v>10</v>
      </c>
      <c r="I68" t="str">
        <f t="shared" si="16"/>
        <v>O</v>
      </c>
      <c r="J68">
        <f t="shared" si="11"/>
        <v>0.56521739130434778</v>
      </c>
      <c r="K68">
        <f t="shared" si="12"/>
        <v>0.5</v>
      </c>
      <c r="L68">
        <f t="shared" ref="L68:L131" si="17">IF(AND(ISNUMBER(J68),ISNUMBER(K68)),J68-K68,"na")</f>
        <v>6.5217391304347783E-2</v>
      </c>
      <c r="M68">
        <f t="shared" si="13"/>
        <v>0</v>
      </c>
      <c r="N68">
        <f t="shared" si="14"/>
        <v>0</v>
      </c>
    </row>
    <row r="69" spans="1:14" x14ac:dyDescent="0.25">
      <c r="A69">
        <v>68</v>
      </c>
      <c r="B69" t="str">
        <f t="shared" si="15"/>
        <v>2014_BUF</v>
      </c>
      <c r="C69">
        <v>2014</v>
      </c>
      <c r="D69" t="s">
        <v>68</v>
      </c>
      <c r="E69">
        <v>6.5</v>
      </c>
      <c r="F69">
        <v>-165</v>
      </c>
      <c r="G69">
        <v>135</v>
      </c>
      <c r="H69">
        <v>9</v>
      </c>
      <c r="I69" t="str">
        <f t="shared" si="16"/>
        <v>O</v>
      </c>
      <c r="J69">
        <f t="shared" si="11"/>
        <v>0.62264150943396224</v>
      </c>
      <c r="K69">
        <f t="shared" si="12"/>
        <v>0.42553191489361702</v>
      </c>
      <c r="L69">
        <f t="shared" si="17"/>
        <v>0.19710959454034521</v>
      </c>
      <c r="M69">
        <f t="shared" si="13"/>
        <v>0</v>
      </c>
      <c r="N69">
        <f t="shared" si="14"/>
        <v>1</v>
      </c>
    </row>
    <row r="70" spans="1:14" x14ac:dyDescent="0.25">
      <c r="A70">
        <v>69</v>
      </c>
      <c r="B70" t="str">
        <f t="shared" si="15"/>
        <v>2014_CAR</v>
      </c>
      <c r="C70">
        <v>2014</v>
      </c>
      <c r="D70" t="s">
        <v>69</v>
      </c>
      <c r="E70">
        <v>8.5</v>
      </c>
      <c r="F70">
        <v>145</v>
      </c>
      <c r="G70">
        <v>-175</v>
      </c>
      <c r="H70">
        <v>7</v>
      </c>
      <c r="I70" t="str">
        <f t="shared" si="16"/>
        <v>U</v>
      </c>
      <c r="J70">
        <f t="shared" si="11"/>
        <v>0.40816326530612246</v>
      </c>
      <c r="K70">
        <f t="shared" si="12"/>
        <v>0.63636363636363635</v>
      </c>
      <c r="L70">
        <f t="shared" si="17"/>
        <v>-0.2282003710575139</v>
      </c>
      <c r="M70">
        <f t="shared" si="13"/>
        <v>1</v>
      </c>
      <c r="N70">
        <f t="shared" si="14"/>
        <v>0</v>
      </c>
    </row>
    <row r="71" spans="1:14" x14ac:dyDescent="0.25">
      <c r="A71">
        <v>70</v>
      </c>
      <c r="B71" t="str">
        <f t="shared" si="15"/>
        <v>2014_CHI</v>
      </c>
      <c r="C71">
        <v>2014</v>
      </c>
      <c r="D71" t="s">
        <v>70</v>
      </c>
      <c r="E71">
        <v>8.5</v>
      </c>
      <c r="F71">
        <v>-150</v>
      </c>
      <c r="G71">
        <v>120</v>
      </c>
      <c r="H71">
        <v>5</v>
      </c>
      <c r="I71" t="str">
        <f t="shared" si="16"/>
        <v>U</v>
      </c>
      <c r="J71">
        <f t="shared" si="11"/>
        <v>0.6</v>
      </c>
      <c r="K71">
        <f t="shared" si="12"/>
        <v>0.45454545454545453</v>
      </c>
      <c r="L71">
        <f t="shared" si="17"/>
        <v>0.14545454545454545</v>
      </c>
      <c r="M71">
        <f t="shared" si="13"/>
        <v>0</v>
      </c>
      <c r="N71">
        <f t="shared" si="14"/>
        <v>1</v>
      </c>
    </row>
    <row r="72" spans="1:14" x14ac:dyDescent="0.25">
      <c r="A72">
        <v>71</v>
      </c>
      <c r="B72" t="str">
        <f t="shared" si="15"/>
        <v>2014_CIN</v>
      </c>
      <c r="C72">
        <v>2014</v>
      </c>
      <c r="D72" t="s">
        <v>71</v>
      </c>
      <c r="E72">
        <v>9</v>
      </c>
      <c r="F72">
        <v>-105</v>
      </c>
      <c r="G72">
        <v>-125</v>
      </c>
      <c r="H72">
        <v>10</v>
      </c>
      <c r="I72" t="str">
        <f t="shared" si="16"/>
        <v>O</v>
      </c>
      <c r="J72">
        <f t="shared" si="11"/>
        <v>0.51219512195121952</v>
      </c>
      <c r="K72">
        <f t="shared" si="12"/>
        <v>0.55555555555555558</v>
      </c>
      <c r="L72">
        <f t="shared" si="17"/>
        <v>-4.3360433604336057E-2</v>
      </c>
      <c r="M72">
        <f t="shared" si="13"/>
        <v>0</v>
      </c>
      <c r="N72">
        <f t="shared" si="14"/>
        <v>0</v>
      </c>
    </row>
    <row r="73" spans="1:14" x14ac:dyDescent="0.25">
      <c r="A73">
        <v>72</v>
      </c>
      <c r="B73" t="str">
        <f t="shared" si="15"/>
        <v>2014_CLE</v>
      </c>
      <c r="C73">
        <v>2014</v>
      </c>
      <c r="D73" t="s">
        <v>72</v>
      </c>
      <c r="E73">
        <v>6.5</v>
      </c>
      <c r="F73">
        <v>-135</v>
      </c>
      <c r="G73">
        <v>105</v>
      </c>
      <c r="H73">
        <v>7</v>
      </c>
      <c r="I73" t="str">
        <f t="shared" si="16"/>
        <v>O</v>
      </c>
      <c r="J73">
        <f t="shared" si="11"/>
        <v>0.57446808510638303</v>
      </c>
      <c r="K73">
        <f t="shared" si="12"/>
        <v>0.48780487804878048</v>
      </c>
      <c r="L73">
        <f t="shared" si="17"/>
        <v>8.6663207057602554E-2</v>
      </c>
      <c r="M73">
        <f t="shared" si="13"/>
        <v>0</v>
      </c>
      <c r="N73">
        <f t="shared" si="14"/>
        <v>1</v>
      </c>
    </row>
    <row r="74" spans="1:14" x14ac:dyDescent="0.25">
      <c r="A74">
        <v>73</v>
      </c>
      <c r="B74" t="str">
        <f t="shared" si="15"/>
        <v>2014_DAL</v>
      </c>
      <c r="C74">
        <v>2014</v>
      </c>
      <c r="D74" t="s">
        <v>73</v>
      </c>
      <c r="E74">
        <v>7.5</v>
      </c>
      <c r="F74">
        <v>145</v>
      </c>
      <c r="G74">
        <v>-175</v>
      </c>
      <c r="H74">
        <v>12</v>
      </c>
      <c r="I74" t="str">
        <f t="shared" si="16"/>
        <v>O</v>
      </c>
      <c r="J74">
        <f t="shared" si="11"/>
        <v>0.40816326530612246</v>
      </c>
      <c r="K74">
        <f t="shared" si="12"/>
        <v>0.63636363636363635</v>
      </c>
      <c r="L74">
        <f t="shared" si="17"/>
        <v>-0.2282003710575139</v>
      </c>
      <c r="M74">
        <f t="shared" si="13"/>
        <v>1</v>
      </c>
      <c r="N74">
        <f t="shared" si="14"/>
        <v>0</v>
      </c>
    </row>
    <row r="75" spans="1:14" x14ac:dyDescent="0.25">
      <c r="A75">
        <v>74</v>
      </c>
      <c r="B75" t="str">
        <f t="shared" si="15"/>
        <v>2014_DEN</v>
      </c>
      <c r="C75">
        <v>2014</v>
      </c>
      <c r="D75" t="s">
        <v>74</v>
      </c>
      <c r="E75">
        <v>11.5</v>
      </c>
      <c r="F75">
        <v>-105</v>
      </c>
      <c r="G75">
        <v>-125</v>
      </c>
      <c r="H75">
        <v>12</v>
      </c>
      <c r="I75" t="str">
        <f t="shared" si="16"/>
        <v>O</v>
      </c>
      <c r="J75">
        <f t="shared" si="11"/>
        <v>0.51219512195121952</v>
      </c>
      <c r="K75">
        <f t="shared" si="12"/>
        <v>0.55555555555555558</v>
      </c>
      <c r="L75">
        <f t="shared" si="17"/>
        <v>-4.3360433604336057E-2</v>
      </c>
      <c r="M75">
        <f t="shared" si="13"/>
        <v>0</v>
      </c>
      <c r="N75">
        <f t="shared" si="14"/>
        <v>0</v>
      </c>
    </row>
    <row r="76" spans="1:14" x14ac:dyDescent="0.25">
      <c r="A76">
        <v>75</v>
      </c>
      <c r="B76" t="str">
        <f t="shared" si="15"/>
        <v>2014_DET</v>
      </c>
      <c r="C76">
        <v>2014</v>
      </c>
      <c r="D76" t="s">
        <v>75</v>
      </c>
      <c r="E76">
        <v>8.5</v>
      </c>
      <c r="F76">
        <v>-105</v>
      </c>
      <c r="G76">
        <v>-125</v>
      </c>
      <c r="H76">
        <v>11</v>
      </c>
      <c r="I76" t="str">
        <f t="shared" si="16"/>
        <v>O</v>
      </c>
      <c r="J76">
        <f t="shared" si="11"/>
        <v>0.51219512195121952</v>
      </c>
      <c r="K76">
        <f t="shared" si="12"/>
        <v>0.55555555555555558</v>
      </c>
      <c r="L76">
        <f t="shared" si="17"/>
        <v>-4.3360433604336057E-2</v>
      </c>
      <c r="M76">
        <f t="shared" si="13"/>
        <v>0</v>
      </c>
      <c r="N76">
        <f t="shared" si="14"/>
        <v>0</v>
      </c>
    </row>
    <row r="77" spans="1:14" x14ac:dyDescent="0.25">
      <c r="A77">
        <v>76</v>
      </c>
      <c r="B77" t="str">
        <f t="shared" si="15"/>
        <v>2014_GBY</v>
      </c>
      <c r="C77">
        <v>2014</v>
      </c>
      <c r="D77" t="s">
        <v>335</v>
      </c>
      <c r="E77">
        <v>10.5</v>
      </c>
      <c r="F77">
        <v>-115</v>
      </c>
      <c r="G77">
        <v>-115</v>
      </c>
      <c r="H77">
        <v>12</v>
      </c>
      <c r="I77" t="str">
        <f t="shared" si="16"/>
        <v>O</v>
      </c>
      <c r="J77">
        <f t="shared" si="11"/>
        <v>0.53488372093023251</v>
      </c>
      <c r="K77">
        <f t="shared" si="12"/>
        <v>0.53488372093023251</v>
      </c>
      <c r="L77">
        <f t="shared" si="17"/>
        <v>0</v>
      </c>
      <c r="M77">
        <f t="shared" si="13"/>
        <v>0</v>
      </c>
      <c r="N77">
        <f t="shared" si="14"/>
        <v>0</v>
      </c>
    </row>
    <row r="78" spans="1:14" x14ac:dyDescent="0.25">
      <c r="A78">
        <v>77</v>
      </c>
      <c r="B78" t="str">
        <f t="shared" si="15"/>
        <v>2014_HOU</v>
      </c>
      <c r="C78">
        <v>2014</v>
      </c>
      <c r="D78" t="s">
        <v>77</v>
      </c>
      <c r="E78">
        <v>7.5</v>
      </c>
      <c r="F78">
        <v>-150</v>
      </c>
      <c r="G78">
        <v>120</v>
      </c>
      <c r="H78">
        <v>9</v>
      </c>
      <c r="I78" t="str">
        <f t="shared" si="16"/>
        <v>O</v>
      </c>
      <c r="J78">
        <f t="shared" si="11"/>
        <v>0.6</v>
      </c>
      <c r="K78">
        <f t="shared" si="12"/>
        <v>0.45454545454545453</v>
      </c>
      <c r="L78">
        <f t="shared" si="17"/>
        <v>0.14545454545454545</v>
      </c>
      <c r="M78">
        <f t="shared" si="13"/>
        <v>0</v>
      </c>
      <c r="N78">
        <f t="shared" si="14"/>
        <v>1</v>
      </c>
    </row>
    <row r="79" spans="1:14" x14ac:dyDescent="0.25">
      <c r="A79">
        <v>78</v>
      </c>
      <c r="B79" t="str">
        <f t="shared" si="15"/>
        <v>2014_IND</v>
      </c>
      <c r="C79">
        <v>2014</v>
      </c>
      <c r="D79" t="s">
        <v>78</v>
      </c>
      <c r="E79">
        <v>9.5</v>
      </c>
      <c r="F79">
        <v>-115</v>
      </c>
      <c r="G79">
        <v>-115</v>
      </c>
      <c r="H79">
        <v>11</v>
      </c>
      <c r="I79" t="str">
        <f t="shared" si="16"/>
        <v>O</v>
      </c>
      <c r="J79">
        <f t="shared" si="11"/>
        <v>0.53488372093023251</v>
      </c>
      <c r="K79">
        <f t="shared" si="12"/>
        <v>0.53488372093023251</v>
      </c>
      <c r="L79">
        <f t="shared" si="17"/>
        <v>0</v>
      </c>
      <c r="M79">
        <f t="shared" si="13"/>
        <v>0</v>
      </c>
      <c r="N79">
        <f t="shared" si="14"/>
        <v>0</v>
      </c>
    </row>
    <row r="80" spans="1:14" x14ac:dyDescent="0.25">
      <c r="A80">
        <v>79</v>
      </c>
      <c r="B80" t="str">
        <f t="shared" si="15"/>
        <v>2014_JAX</v>
      </c>
      <c r="C80">
        <v>2014</v>
      </c>
      <c r="D80" t="s">
        <v>79</v>
      </c>
      <c r="E80">
        <v>5</v>
      </c>
      <c r="F80">
        <v>-135</v>
      </c>
      <c r="G80">
        <v>105</v>
      </c>
      <c r="H80">
        <v>3</v>
      </c>
      <c r="I80" t="str">
        <f t="shared" si="16"/>
        <v>U</v>
      </c>
      <c r="J80">
        <f t="shared" si="11"/>
        <v>0.57446808510638303</v>
      </c>
      <c r="K80">
        <f t="shared" si="12"/>
        <v>0.48780487804878048</v>
      </c>
      <c r="L80">
        <f t="shared" si="17"/>
        <v>8.6663207057602554E-2</v>
      </c>
      <c r="M80">
        <f t="shared" si="13"/>
        <v>0</v>
      </c>
      <c r="N80">
        <f t="shared" si="14"/>
        <v>1</v>
      </c>
    </row>
    <row r="81" spans="1:14" x14ac:dyDescent="0.25">
      <c r="A81">
        <v>80</v>
      </c>
      <c r="B81" t="str">
        <f t="shared" si="15"/>
        <v>2014_KCY</v>
      </c>
      <c r="C81">
        <v>2014</v>
      </c>
      <c r="D81" t="s">
        <v>336</v>
      </c>
      <c r="E81">
        <v>8</v>
      </c>
      <c r="F81">
        <v>110</v>
      </c>
      <c r="G81">
        <v>-140</v>
      </c>
      <c r="H81">
        <v>9</v>
      </c>
      <c r="I81" t="str">
        <f t="shared" si="16"/>
        <v>O</v>
      </c>
      <c r="J81">
        <f t="shared" si="11"/>
        <v>0.47619047619047616</v>
      </c>
      <c r="K81">
        <f t="shared" si="12"/>
        <v>0.58333333333333337</v>
      </c>
      <c r="L81">
        <f t="shared" si="17"/>
        <v>-0.10714285714285721</v>
      </c>
      <c r="M81">
        <f t="shared" si="13"/>
        <v>1</v>
      </c>
      <c r="N81">
        <f t="shared" si="14"/>
        <v>0</v>
      </c>
    </row>
    <row r="82" spans="1:14" x14ac:dyDescent="0.25">
      <c r="A82">
        <v>81</v>
      </c>
      <c r="B82" t="str">
        <f t="shared" si="15"/>
        <v>2014_MIA</v>
      </c>
      <c r="C82">
        <v>2014</v>
      </c>
      <c r="D82" t="s">
        <v>81</v>
      </c>
      <c r="E82">
        <v>7.5</v>
      </c>
      <c r="F82">
        <v>-105</v>
      </c>
      <c r="G82">
        <v>-125</v>
      </c>
      <c r="H82">
        <v>8</v>
      </c>
      <c r="I82" t="str">
        <f t="shared" si="16"/>
        <v>O</v>
      </c>
      <c r="J82">
        <f t="shared" si="11"/>
        <v>0.51219512195121952</v>
      </c>
      <c r="K82">
        <f t="shared" si="12"/>
        <v>0.55555555555555558</v>
      </c>
      <c r="L82">
        <f t="shared" si="17"/>
        <v>-4.3360433604336057E-2</v>
      </c>
      <c r="M82">
        <f t="shared" si="13"/>
        <v>0</v>
      </c>
      <c r="N82">
        <f t="shared" si="14"/>
        <v>0</v>
      </c>
    </row>
    <row r="83" spans="1:14" x14ac:dyDescent="0.25">
      <c r="A83">
        <v>82</v>
      </c>
      <c r="B83" t="str">
        <f t="shared" si="15"/>
        <v>2014_MIN</v>
      </c>
      <c r="C83">
        <v>2014</v>
      </c>
      <c r="D83" t="s">
        <v>82</v>
      </c>
      <c r="E83">
        <v>6</v>
      </c>
      <c r="F83">
        <v>-165</v>
      </c>
      <c r="G83">
        <v>135</v>
      </c>
      <c r="H83">
        <v>7</v>
      </c>
      <c r="I83" t="str">
        <f t="shared" si="16"/>
        <v>O</v>
      </c>
      <c r="J83">
        <f t="shared" si="11"/>
        <v>0.62264150943396224</v>
      </c>
      <c r="K83">
        <f t="shared" si="12"/>
        <v>0.42553191489361702</v>
      </c>
      <c r="L83">
        <f t="shared" si="17"/>
        <v>0.19710959454034521</v>
      </c>
      <c r="M83">
        <f t="shared" si="13"/>
        <v>0</v>
      </c>
      <c r="N83">
        <f t="shared" si="14"/>
        <v>1</v>
      </c>
    </row>
    <row r="84" spans="1:14" x14ac:dyDescent="0.25">
      <c r="A84">
        <v>83</v>
      </c>
      <c r="B84" t="str">
        <f t="shared" si="15"/>
        <v>2014_NWE</v>
      </c>
      <c r="C84">
        <v>2014</v>
      </c>
      <c r="D84" t="s">
        <v>337</v>
      </c>
      <c r="E84">
        <v>11</v>
      </c>
      <c r="F84">
        <v>-140</v>
      </c>
      <c r="G84">
        <v>110</v>
      </c>
      <c r="H84">
        <v>12</v>
      </c>
      <c r="I84" t="str">
        <f t="shared" si="16"/>
        <v>O</v>
      </c>
      <c r="J84">
        <f t="shared" si="11"/>
        <v>0.58333333333333337</v>
      </c>
      <c r="K84">
        <f t="shared" si="12"/>
        <v>0.47619047619047616</v>
      </c>
      <c r="L84">
        <f t="shared" si="17"/>
        <v>0.10714285714285721</v>
      </c>
      <c r="M84">
        <f t="shared" si="13"/>
        <v>0</v>
      </c>
      <c r="N84">
        <f t="shared" si="14"/>
        <v>1</v>
      </c>
    </row>
    <row r="85" spans="1:14" x14ac:dyDescent="0.25">
      <c r="A85">
        <v>84</v>
      </c>
      <c r="B85" t="str">
        <f t="shared" si="15"/>
        <v>2014_NOR</v>
      </c>
      <c r="C85">
        <v>2014</v>
      </c>
      <c r="D85" t="s">
        <v>340</v>
      </c>
      <c r="E85">
        <v>10.5</v>
      </c>
      <c r="F85">
        <v>-125</v>
      </c>
      <c r="G85">
        <v>-105</v>
      </c>
      <c r="H85">
        <v>7</v>
      </c>
      <c r="I85" t="str">
        <f t="shared" si="16"/>
        <v>U</v>
      </c>
      <c r="J85">
        <f t="shared" si="11"/>
        <v>0.55555555555555558</v>
      </c>
      <c r="K85">
        <f t="shared" si="12"/>
        <v>0.51219512195121952</v>
      </c>
      <c r="L85">
        <f t="shared" si="17"/>
        <v>4.3360433604336057E-2</v>
      </c>
      <c r="M85">
        <f t="shared" si="13"/>
        <v>0</v>
      </c>
      <c r="N85">
        <f t="shared" si="14"/>
        <v>0</v>
      </c>
    </row>
    <row r="86" spans="1:14" x14ac:dyDescent="0.25">
      <c r="A86">
        <v>85</v>
      </c>
      <c r="B86" t="str">
        <f t="shared" si="15"/>
        <v>2014_NYG</v>
      </c>
      <c r="C86">
        <v>2014</v>
      </c>
      <c r="D86" t="s">
        <v>85</v>
      </c>
      <c r="E86">
        <v>8</v>
      </c>
      <c r="F86">
        <v>-105</v>
      </c>
      <c r="G86">
        <v>-125</v>
      </c>
      <c r="H86">
        <v>6</v>
      </c>
      <c r="I86" t="str">
        <f t="shared" si="16"/>
        <v>U</v>
      </c>
      <c r="J86">
        <f t="shared" si="11"/>
        <v>0.51219512195121952</v>
      </c>
      <c r="K86">
        <f t="shared" si="12"/>
        <v>0.55555555555555558</v>
      </c>
      <c r="L86">
        <f t="shared" si="17"/>
        <v>-4.3360433604336057E-2</v>
      </c>
      <c r="M86">
        <f t="shared" si="13"/>
        <v>0</v>
      </c>
      <c r="N86">
        <f t="shared" si="14"/>
        <v>0</v>
      </c>
    </row>
    <row r="87" spans="1:14" x14ac:dyDescent="0.25">
      <c r="A87">
        <v>86</v>
      </c>
      <c r="B87" t="str">
        <f t="shared" si="15"/>
        <v>2014_NYJ</v>
      </c>
      <c r="C87">
        <v>2014</v>
      </c>
      <c r="D87" t="s">
        <v>86</v>
      </c>
      <c r="E87">
        <v>7</v>
      </c>
      <c r="F87">
        <v>-150</v>
      </c>
      <c r="G87">
        <v>120</v>
      </c>
      <c r="H87">
        <v>4</v>
      </c>
      <c r="I87" t="str">
        <f t="shared" si="16"/>
        <v>U</v>
      </c>
      <c r="J87">
        <f t="shared" si="11"/>
        <v>0.6</v>
      </c>
      <c r="K87">
        <f t="shared" si="12"/>
        <v>0.45454545454545453</v>
      </c>
      <c r="L87">
        <f t="shared" si="17"/>
        <v>0.14545454545454545</v>
      </c>
      <c r="M87">
        <f t="shared" si="13"/>
        <v>0</v>
      </c>
      <c r="N87">
        <f t="shared" si="14"/>
        <v>1</v>
      </c>
    </row>
    <row r="88" spans="1:14" x14ac:dyDescent="0.25">
      <c r="A88">
        <v>87</v>
      </c>
      <c r="B88" t="str">
        <f t="shared" si="15"/>
        <v>2014_OAK</v>
      </c>
      <c r="C88">
        <v>2014</v>
      </c>
      <c r="D88" t="s">
        <v>87</v>
      </c>
      <c r="E88">
        <v>5</v>
      </c>
      <c r="F88">
        <v>-140</v>
      </c>
      <c r="G88">
        <v>110</v>
      </c>
      <c r="H88">
        <v>3</v>
      </c>
      <c r="I88" t="str">
        <f t="shared" si="16"/>
        <v>U</v>
      </c>
      <c r="J88">
        <f t="shared" si="11"/>
        <v>0.58333333333333337</v>
      </c>
      <c r="K88">
        <f t="shared" si="12"/>
        <v>0.47619047619047616</v>
      </c>
      <c r="L88">
        <f t="shared" si="17"/>
        <v>0.10714285714285721</v>
      </c>
      <c r="M88">
        <f t="shared" si="13"/>
        <v>0</v>
      </c>
      <c r="N88">
        <f t="shared" si="14"/>
        <v>1</v>
      </c>
    </row>
    <row r="89" spans="1:14" x14ac:dyDescent="0.25">
      <c r="A89">
        <v>88</v>
      </c>
      <c r="B89" t="str">
        <f t="shared" si="15"/>
        <v>2014_PHI</v>
      </c>
      <c r="C89">
        <v>2014</v>
      </c>
      <c r="D89" t="s">
        <v>88</v>
      </c>
      <c r="E89">
        <v>9</v>
      </c>
      <c r="F89">
        <v>-140</v>
      </c>
      <c r="G89">
        <v>110</v>
      </c>
      <c r="H89">
        <v>10</v>
      </c>
      <c r="I89" t="str">
        <f t="shared" si="16"/>
        <v>O</v>
      </c>
      <c r="J89">
        <f t="shared" si="11"/>
        <v>0.58333333333333337</v>
      </c>
      <c r="K89">
        <f t="shared" si="12"/>
        <v>0.47619047619047616</v>
      </c>
      <c r="L89">
        <f t="shared" si="17"/>
        <v>0.10714285714285721</v>
      </c>
      <c r="M89">
        <f t="shared" si="13"/>
        <v>0</v>
      </c>
      <c r="N89">
        <f t="shared" si="14"/>
        <v>1</v>
      </c>
    </row>
    <row r="90" spans="1:14" x14ac:dyDescent="0.25">
      <c r="A90">
        <v>89</v>
      </c>
      <c r="B90" t="str">
        <f t="shared" si="15"/>
        <v>2014_PIT</v>
      </c>
      <c r="C90">
        <v>2014</v>
      </c>
      <c r="D90" t="s">
        <v>89</v>
      </c>
      <c r="E90">
        <v>8.5</v>
      </c>
      <c r="F90">
        <v>-140</v>
      </c>
      <c r="G90">
        <v>110</v>
      </c>
      <c r="H90">
        <v>11</v>
      </c>
      <c r="I90" t="str">
        <f t="shared" si="16"/>
        <v>O</v>
      </c>
      <c r="J90">
        <f t="shared" si="11"/>
        <v>0.58333333333333337</v>
      </c>
      <c r="K90">
        <f t="shared" si="12"/>
        <v>0.47619047619047616</v>
      </c>
      <c r="L90">
        <f t="shared" si="17"/>
        <v>0.10714285714285721</v>
      </c>
      <c r="M90">
        <f t="shared" si="13"/>
        <v>0</v>
      </c>
      <c r="N90">
        <f t="shared" si="14"/>
        <v>1</v>
      </c>
    </row>
    <row r="91" spans="1:14" x14ac:dyDescent="0.25">
      <c r="A91">
        <v>90</v>
      </c>
      <c r="B91" t="str">
        <f t="shared" si="15"/>
        <v>2014_SD</v>
      </c>
      <c r="C91">
        <v>2014</v>
      </c>
      <c r="D91" t="s">
        <v>90</v>
      </c>
      <c r="E91">
        <v>8</v>
      </c>
      <c r="F91">
        <v>-150</v>
      </c>
      <c r="G91">
        <v>120</v>
      </c>
      <c r="H91">
        <v>9</v>
      </c>
      <c r="I91" t="str">
        <f t="shared" si="16"/>
        <v>O</v>
      </c>
      <c r="J91">
        <f t="shared" si="11"/>
        <v>0.6</v>
      </c>
      <c r="K91">
        <f t="shared" si="12"/>
        <v>0.45454545454545453</v>
      </c>
      <c r="L91">
        <f t="shared" si="17"/>
        <v>0.14545454545454545</v>
      </c>
      <c r="M91">
        <f t="shared" si="13"/>
        <v>0</v>
      </c>
      <c r="N91">
        <f t="shared" si="14"/>
        <v>1</v>
      </c>
    </row>
    <row r="92" spans="1:14" x14ac:dyDescent="0.25">
      <c r="A92">
        <v>91</v>
      </c>
      <c r="B92" t="str">
        <f t="shared" si="15"/>
        <v>2014_SEA</v>
      </c>
      <c r="C92">
        <v>2014</v>
      </c>
      <c r="D92" t="s">
        <v>91</v>
      </c>
      <c r="E92">
        <v>11</v>
      </c>
      <c r="F92">
        <v>-115</v>
      </c>
      <c r="G92">
        <v>-115</v>
      </c>
      <c r="H92">
        <v>12</v>
      </c>
      <c r="I92" t="str">
        <f t="shared" si="16"/>
        <v>O</v>
      </c>
      <c r="J92">
        <f t="shared" si="11"/>
        <v>0.53488372093023251</v>
      </c>
      <c r="K92">
        <f t="shared" si="12"/>
        <v>0.53488372093023251</v>
      </c>
      <c r="L92">
        <f t="shared" si="17"/>
        <v>0</v>
      </c>
      <c r="M92">
        <f t="shared" si="13"/>
        <v>0</v>
      </c>
      <c r="N92">
        <f t="shared" si="14"/>
        <v>0</v>
      </c>
    </row>
    <row r="93" spans="1:14" x14ac:dyDescent="0.25">
      <c r="A93">
        <v>92</v>
      </c>
      <c r="B93" t="str">
        <f t="shared" si="15"/>
        <v>2014_SFO</v>
      </c>
      <c r="C93">
        <v>2014</v>
      </c>
      <c r="D93" t="s">
        <v>338</v>
      </c>
      <c r="E93">
        <v>10.5</v>
      </c>
      <c r="F93">
        <v>-100</v>
      </c>
      <c r="G93">
        <v>-130</v>
      </c>
      <c r="H93">
        <v>8</v>
      </c>
      <c r="I93" t="str">
        <f t="shared" si="16"/>
        <v>U</v>
      </c>
      <c r="J93">
        <f t="shared" si="11"/>
        <v>0.5</v>
      </c>
      <c r="K93">
        <f t="shared" si="12"/>
        <v>0.56521739130434778</v>
      </c>
      <c r="L93">
        <f t="shared" si="17"/>
        <v>-6.5217391304347783E-2</v>
      </c>
      <c r="M93">
        <f t="shared" si="13"/>
        <v>0</v>
      </c>
      <c r="N93">
        <f t="shared" si="14"/>
        <v>0</v>
      </c>
    </row>
    <row r="94" spans="1:14" x14ac:dyDescent="0.25">
      <c r="A94">
        <v>93</v>
      </c>
      <c r="B94" t="str">
        <f t="shared" si="15"/>
        <v>2014_STL</v>
      </c>
      <c r="C94">
        <v>2014</v>
      </c>
      <c r="D94" t="s">
        <v>93</v>
      </c>
      <c r="E94">
        <v>7.5</v>
      </c>
      <c r="F94">
        <v>-150</v>
      </c>
      <c r="G94">
        <v>120</v>
      </c>
      <c r="H94">
        <v>6</v>
      </c>
      <c r="I94" t="str">
        <f t="shared" si="16"/>
        <v>U</v>
      </c>
      <c r="J94">
        <f t="shared" si="11"/>
        <v>0.6</v>
      </c>
      <c r="K94">
        <f t="shared" si="12"/>
        <v>0.45454545454545453</v>
      </c>
      <c r="L94">
        <f t="shared" si="17"/>
        <v>0.14545454545454545</v>
      </c>
      <c r="M94">
        <f t="shared" si="13"/>
        <v>0</v>
      </c>
      <c r="N94">
        <f t="shared" si="14"/>
        <v>1</v>
      </c>
    </row>
    <row r="95" spans="1:14" x14ac:dyDescent="0.25">
      <c r="A95">
        <v>94</v>
      </c>
      <c r="B95" t="str">
        <f t="shared" si="15"/>
        <v>2014_TBY</v>
      </c>
      <c r="C95">
        <v>2014</v>
      </c>
      <c r="D95" t="s">
        <v>339</v>
      </c>
      <c r="E95">
        <v>7</v>
      </c>
      <c r="F95">
        <v>-140</v>
      </c>
      <c r="G95">
        <v>110</v>
      </c>
      <c r="H95">
        <v>2</v>
      </c>
      <c r="I95" t="str">
        <f t="shared" si="16"/>
        <v>U</v>
      </c>
      <c r="J95">
        <f t="shared" si="11"/>
        <v>0.58333333333333337</v>
      </c>
      <c r="K95">
        <f t="shared" si="12"/>
        <v>0.47619047619047616</v>
      </c>
      <c r="L95">
        <f t="shared" si="17"/>
        <v>0.10714285714285721</v>
      </c>
      <c r="M95">
        <f t="shared" si="13"/>
        <v>0</v>
      </c>
      <c r="N95">
        <f t="shared" si="14"/>
        <v>1</v>
      </c>
    </row>
    <row r="96" spans="1:14" x14ac:dyDescent="0.25">
      <c r="A96">
        <v>95</v>
      </c>
      <c r="B96" t="str">
        <f t="shared" si="15"/>
        <v>2014_TEN</v>
      </c>
      <c r="C96">
        <v>2014</v>
      </c>
      <c r="D96" t="s">
        <v>95</v>
      </c>
      <c r="E96">
        <v>7</v>
      </c>
      <c r="F96">
        <v>-105</v>
      </c>
      <c r="G96">
        <v>-125</v>
      </c>
      <c r="H96">
        <v>2</v>
      </c>
      <c r="I96" t="str">
        <f t="shared" si="16"/>
        <v>U</v>
      </c>
      <c r="J96">
        <f t="shared" si="11"/>
        <v>0.51219512195121952</v>
      </c>
      <c r="K96">
        <f t="shared" si="12"/>
        <v>0.55555555555555558</v>
      </c>
      <c r="L96">
        <f t="shared" si="17"/>
        <v>-4.3360433604336057E-2</v>
      </c>
      <c r="M96">
        <f t="shared" si="13"/>
        <v>0</v>
      </c>
      <c r="N96">
        <f t="shared" si="14"/>
        <v>0</v>
      </c>
    </row>
    <row r="97" spans="1:14" x14ac:dyDescent="0.25">
      <c r="A97">
        <v>96</v>
      </c>
      <c r="B97" t="str">
        <f t="shared" si="15"/>
        <v>2014_WAS</v>
      </c>
      <c r="C97">
        <v>2014</v>
      </c>
      <c r="D97" t="s">
        <v>96</v>
      </c>
      <c r="E97">
        <v>7.5</v>
      </c>
      <c r="F97">
        <v>-125</v>
      </c>
      <c r="G97">
        <v>-105</v>
      </c>
      <c r="H97">
        <v>4</v>
      </c>
      <c r="I97" t="str">
        <f t="shared" si="16"/>
        <v>U</v>
      </c>
      <c r="J97">
        <f t="shared" si="11"/>
        <v>0.55555555555555558</v>
      </c>
      <c r="K97">
        <f t="shared" si="12"/>
        <v>0.51219512195121952</v>
      </c>
      <c r="L97">
        <f t="shared" si="17"/>
        <v>4.3360433604336057E-2</v>
      </c>
      <c r="M97">
        <f t="shared" si="13"/>
        <v>0</v>
      </c>
      <c r="N97">
        <f t="shared" si="14"/>
        <v>0</v>
      </c>
    </row>
    <row r="98" spans="1:14" x14ac:dyDescent="0.25">
      <c r="A98">
        <v>97</v>
      </c>
      <c r="B98" t="str">
        <f t="shared" si="15"/>
        <v>2015_ARI</v>
      </c>
      <c r="C98">
        <v>2015</v>
      </c>
      <c r="D98" t="s">
        <v>66</v>
      </c>
      <c r="E98">
        <v>8.5</v>
      </c>
      <c r="F98">
        <v>-115</v>
      </c>
      <c r="G98">
        <v>-115</v>
      </c>
      <c r="H98">
        <v>13</v>
      </c>
      <c r="I98" t="str">
        <f t="shared" si="16"/>
        <v>O</v>
      </c>
      <c r="J98">
        <f t="shared" ref="J98:J129" si="18">IF(ISNUMBER(F98),IF(F98&lt;0,-F98/(-F98+100),100/(F98+100)),"na")</f>
        <v>0.53488372093023251</v>
      </c>
      <c r="K98">
        <f t="shared" ref="K98:K129" si="19">IF(ISNUMBER(G98),IF(G98&lt;0,-G98/(-G98+100),100/(G98+100)),"na")</f>
        <v>0.53488372093023251</v>
      </c>
      <c r="L98">
        <f t="shared" si="17"/>
        <v>0</v>
      </c>
      <c r="M98">
        <f t="shared" ref="M98:M129" si="20">IF(ISNUMBER(F98),IF(F98&gt;0,1,0),"na")</f>
        <v>0</v>
      </c>
      <c r="N98">
        <f t="shared" ref="N98:N129" si="21">IF(ISNUMBER(G98),IF(G98&gt;0,1,0),"na")</f>
        <v>0</v>
      </c>
    </row>
    <row r="99" spans="1:14" x14ac:dyDescent="0.25">
      <c r="A99">
        <v>98</v>
      </c>
      <c r="B99" t="str">
        <f t="shared" si="15"/>
        <v>2015_ATL</v>
      </c>
      <c r="C99">
        <v>2015</v>
      </c>
      <c r="D99" t="s">
        <v>22</v>
      </c>
      <c r="E99">
        <v>8.5</v>
      </c>
      <c r="F99">
        <v>-105</v>
      </c>
      <c r="G99">
        <v>-125</v>
      </c>
      <c r="H99">
        <v>8</v>
      </c>
      <c r="I99" t="str">
        <f t="shared" si="16"/>
        <v>U</v>
      </c>
      <c r="J99">
        <f t="shared" si="18"/>
        <v>0.51219512195121952</v>
      </c>
      <c r="K99">
        <f t="shared" si="19"/>
        <v>0.55555555555555558</v>
      </c>
      <c r="L99">
        <f t="shared" si="17"/>
        <v>-4.3360433604336057E-2</v>
      </c>
      <c r="M99">
        <f t="shared" si="20"/>
        <v>0</v>
      </c>
      <c r="N99">
        <f t="shared" si="21"/>
        <v>0</v>
      </c>
    </row>
    <row r="100" spans="1:14" x14ac:dyDescent="0.25">
      <c r="A100">
        <v>99</v>
      </c>
      <c r="B100" t="str">
        <f t="shared" si="15"/>
        <v>2015_BAL</v>
      </c>
      <c r="C100">
        <v>2015</v>
      </c>
      <c r="D100" t="s">
        <v>67</v>
      </c>
      <c r="E100">
        <v>9.5</v>
      </c>
      <c r="F100">
        <v>-115</v>
      </c>
      <c r="G100">
        <v>-115</v>
      </c>
      <c r="H100">
        <v>5</v>
      </c>
      <c r="I100" t="str">
        <f t="shared" si="16"/>
        <v>U</v>
      </c>
      <c r="J100">
        <f t="shared" si="18"/>
        <v>0.53488372093023251</v>
      </c>
      <c r="K100">
        <f t="shared" si="19"/>
        <v>0.53488372093023251</v>
      </c>
      <c r="L100">
        <f t="shared" si="17"/>
        <v>0</v>
      </c>
      <c r="M100">
        <f t="shared" si="20"/>
        <v>0</v>
      </c>
      <c r="N100">
        <f t="shared" si="21"/>
        <v>0</v>
      </c>
    </row>
    <row r="101" spans="1:14" x14ac:dyDescent="0.25">
      <c r="A101">
        <v>100</v>
      </c>
      <c r="B101" t="str">
        <f t="shared" si="15"/>
        <v>2015_BUF</v>
      </c>
      <c r="C101">
        <v>2015</v>
      </c>
      <c r="D101" t="s">
        <v>68</v>
      </c>
      <c r="E101">
        <v>8.5</v>
      </c>
      <c r="F101">
        <v>-120</v>
      </c>
      <c r="G101">
        <v>-115</v>
      </c>
      <c r="H101">
        <v>8</v>
      </c>
      <c r="I101" t="str">
        <f t="shared" si="16"/>
        <v>U</v>
      </c>
      <c r="J101">
        <f t="shared" si="18"/>
        <v>0.54545454545454541</v>
      </c>
      <c r="K101">
        <f t="shared" si="19"/>
        <v>0.53488372093023251</v>
      </c>
      <c r="L101">
        <f t="shared" si="17"/>
        <v>1.0570824524312905E-2</v>
      </c>
      <c r="M101">
        <f t="shared" si="20"/>
        <v>0</v>
      </c>
      <c r="N101">
        <f t="shared" si="21"/>
        <v>0</v>
      </c>
    </row>
    <row r="102" spans="1:14" x14ac:dyDescent="0.25">
      <c r="A102">
        <v>101</v>
      </c>
      <c r="B102" t="str">
        <f t="shared" si="15"/>
        <v>2015_CAR</v>
      </c>
      <c r="C102">
        <v>2015</v>
      </c>
      <c r="D102" t="s">
        <v>69</v>
      </c>
      <c r="E102">
        <v>8</v>
      </c>
      <c r="F102">
        <v>105</v>
      </c>
      <c r="G102">
        <v>-135</v>
      </c>
      <c r="H102">
        <v>15</v>
      </c>
      <c r="I102" t="str">
        <f t="shared" si="16"/>
        <v>O</v>
      </c>
      <c r="J102">
        <f t="shared" si="18"/>
        <v>0.48780487804878048</v>
      </c>
      <c r="K102">
        <f t="shared" si="19"/>
        <v>0.57446808510638303</v>
      </c>
      <c r="L102">
        <f t="shared" si="17"/>
        <v>-8.6663207057602554E-2</v>
      </c>
      <c r="M102">
        <f t="shared" si="20"/>
        <v>1</v>
      </c>
      <c r="N102">
        <f t="shared" si="21"/>
        <v>0</v>
      </c>
    </row>
    <row r="103" spans="1:14" x14ac:dyDescent="0.25">
      <c r="A103">
        <v>102</v>
      </c>
      <c r="B103" t="str">
        <f t="shared" si="15"/>
        <v>2015_CHI</v>
      </c>
      <c r="C103">
        <v>2015</v>
      </c>
      <c r="D103" t="s">
        <v>70</v>
      </c>
      <c r="E103">
        <v>6.5</v>
      </c>
      <c r="F103">
        <v>120</v>
      </c>
      <c r="G103">
        <v>-150</v>
      </c>
      <c r="H103">
        <v>6</v>
      </c>
      <c r="I103" t="str">
        <f t="shared" si="16"/>
        <v>U</v>
      </c>
      <c r="J103">
        <f t="shared" si="18"/>
        <v>0.45454545454545453</v>
      </c>
      <c r="K103">
        <f t="shared" si="19"/>
        <v>0.6</v>
      </c>
      <c r="L103">
        <f t="shared" si="17"/>
        <v>-0.14545454545454545</v>
      </c>
      <c r="M103">
        <f t="shared" si="20"/>
        <v>1</v>
      </c>
      <c r="N103">
        <f t="shared" si="21"/>
        <v>0</v>
      </c>
    </row>
    <row r="104" spans="1:14" x14ac:dyDescent="0.25">
      <c r="A104">
        <v>103</v>
      </c>
      <c r="B104" t="str">
        <f t="shared" si="15"/>
        <v>2015_CIN</v>
      </c>
      <c r="C104">
        <v>2015</v>
      </c>
      <c r="D104" t="s">
        <v>71</v>
      </c>
      <c r="E104">
        <v>8.5</v>
      </c>
      <c r="F104">
        <v>-115</v>
      </c>
      <c r="G104">
        <v>-115</v>
      </c>
      <c r="H104">
        <v>12</v>
      </c>
      <c r="I104" t="str">
        <f t="shared" si="16"/>
        <v>O</v>
      </c>
      <c r="J104">
        <f t="shared" si="18"/>
        <v>0.53488372093023251</v>
      </c>
      <c r="K104">
        <f t="shared" si="19"/>
        <v>0.53488372093023251</v>
      </c>
      <c r="L104">
        <f t="shared" si="17"/>
        <v>0</v>
      </c>
      <c r="M104">
        <f t="shared" si="20"/>
        <v>0</v>
      </c>
      <c r="N104">
        <f t="shared" si="21"/>
        <v>0</v>
      </c>
    </row>
    <row r="105" spans="1:14" x14ac:dyDescent="0.25">
      <c r="A105">
        <v>104</v>
      </c>
      <c r="B105" t="str">
        <f t="shared" si="15"/>
        <v>2015_CLE</v>
      </c>
      <c r="C105">
        <v>2015</v>
      </c>
      <c r="D105" t="s">
        <v>72</v>
      </c>
      <c r="E105">
        <v>6.5</v>
      </c>
      <c r="F105">
        <v>-105</v>
      </c>
      <c r="G105">
        <v>-125</v>
      </c>
      <c r="H105">
        <v>3</v>
      </c>
      <c r="I105" t="str">
        <f t="shared" si="16"/>
        <v>U</v>
      </c>
      <c r="J105">
        <f t="shared" si="18"/>
        <v>0.51219512195121952</v>
      </c>
      <c r="K105">
        <f t="shared" si="19"/>
        <v>0.55555555555555558</v>
      </c>
      <c r="L105">
        <f t="shared" si="17"/>
        <v>-4.3360433604336057E-2</v>
      </c>
      <c r="M105">
        <f t="shared" si="20"/>
        <v>0</v>
      </c>
      <c r="N105">
        <f t="shared" si="21"/>
        <v>0</v>
      </c>
    </row>
    <row r="106" spans="1:14" x14ac:dyDescent="0.25">
      <c r="A106">
        <v>105</v>
      </c>
      <c r="B106" t="str">
        <f t="shared" si="15"/>
        <v>2015_DAL</v>
      </c>
      <c r="C106">
        <v>2015</v>
      </c>
      <c r="D106" t="s">
        <v>73</v>
      </c>
      <c r="E106">
        <v>9.5</v>
      </c>
      <c r="F106">
        <v>-130</v>
      </c>
      <c r="G106">
        <v>-100</v>
      </c>
      <c r="H106">
        <v>4</v>
      </c>
      <c r="I106" t="str">
        <f t="shared" si="16"/>
        <v>U</v>
      </c>
      <c r="J106">
        <f t="shared" si="18"/>
        <v>0.56521739130434778</v>
      </c>
      <c r="K106">
        <f t="shared" si="19"/>
        <v>0.5</v>
      </c>
      <c r="L106">
        <f t="shared" si="17"/>
        <v>6.5217391304347783E-2</v>
      </c>
      <c r="M106">
        <f t="shared" si="20"/>
        <v>0</v>
      </c>
      <c r="N106">
        <f t="shared" si="21"/>
        <v>0</v>
      </c>
    </row>
    <row r="107" spans="1:14" x14ac:dyDescent="0.25">
      <c r="A107">
        <v>106</v>
      </c>
      <c r="B107" t="str">
        <f t="shared" si="15"/>
        <v>2015_DEN</v>
      </c>
      <c r="C107">
        <v>2015</v>
      </c>
      <c r="D107" t="s">
        <v>74</v>
      </c>
      <c r="E107">
        <v>10.5</v>
      </c>
      <c r="F107">
        <v>-100</v>
      </c>
      <c r="G107">
        <v>-130</v>
      </c>
      <c r="H107">
        <v>12</v>
      </c>
      <c r="I107" t="str">
        <f t="shared" si="16"/>
        <v>O</v>
      </c>
      <c r="J107">
        <f t="shared" si="18"/>
        <v>0.5</v>
      </c>
      <c r="K107">
        <f t="shared" si="19"/>
        <v>0.56521739130434778</v>
      </c>
      <c r="L107">
        <f t="shared" si="17"/>
        <v>-6.5217391304347783E-2</v>
      </c>
      <c r="M107">
        <f t="shared" si="20"/>
        <v>0</v>
      </c>
      <c r="N107">
        <f t="shared" si="21"/>
        <v>0</v>
      </c>
    </row>
    <row r="108" spans="1:14" x14ac:dyDescent="0.25">
      <c r="A108">
        <v>107</v>
      </c>
      <c r="B108" t="str">
        <f t="shared" si="15"/>
        <v>2015_DET</v>
      </c>
      <c r="C108">
        <v>2015</v>
      </c>
      <c r="D108" t="s">
        <v>75</v>
      </c>
      <c r="E108">
        <v>8.5</v>
      </c>
      <c r="F108">
        <v>110</v>
      </c>
      <c r="G108">
        <v>-140</v>
      </c>
      <c r="H108">
        <v>7</v>
      </c>
      <c r="I108" t="str">
        <f t="shared" si="16"/>
        <v>U</v>
      </c>
      <c r="J108">
        <f t="shared" si="18"/>
        <v>0.47619047619047616</v>
      </c>
      <c r="K108">
        <f t="shared" si="19"/>
        <v>0.58333333333333337</v>
      </c>
      <c r="L108">
        <f t="shared" si="17"/>
        <v>-0.10714285714285721</v>
      </c>
      <c r="M108">
        <f t="shared" si="20"/>
        <v>1</v>
      </c>
      <c r="N108">
        <f t="shared" si="21"/>
        <v>0</v>
      </c>
    </row>
    <row r="109" spans="1:14" x14ac:dyDescent="0.25">
      <c r="A109">
        <v>108</v>
      </c>
      <c r="B109" t="str">
        <f t="shared" si="15"/>
        <v>2015_GBY</v>
      </c>
      <c r="C109">
        <v>2015</v>
      </c>
      <c r="D109" t="s">
        <v>335</v>
      </c>
      <c r="E109">
        <v>11</v>
      </c>
      <c r="F109">
        <v>-100</v>
      </c>
      <c r="G109">
        <v>-130</v>
      </c>
      <c r="H109">
        <v>10</v>
      </c>
      <c r="I109" t="str">
        <f t="shared" si="16"/>
        <v>U</v>
      </c>
      <c r="J109">
        <f t="shared" si="18"/>
        <v>0.5</v>
      </c>
      <c r="K109">
        <f t="shared" si="19"/>
        <v>0.56521739130434778</v>
      </c>
      <c r="L109">
        <f t="shared" si="17"/>
        <v>-6.5217391304347783E-2</v>
      </c>
      <c r="M109">
        <f t="shared" si="20"/>
        <v>0</v>
      </c>
      <c r="N109">
        <f t="shared" si="21"/>
        <v>0</v>
      </c>
    </row>
    <row r="110" spans="1:14" x14ac:dyDescent="0.25">
      <c r="A110">
        <v>109</v>
      </c>
      <c r="B110" t="str">
        <f t="shared" si="15"/>
        <v>2015_HOU</v>
      </c>
      <c r="C110">
        <v>2015</v>
      </c>
      <c r="D110" t="s">
        <v>77</v>
      </c>
      <c r="E110">
        <v>8.5</v>
      </c>
      <c r="F110">
        <v>-120</v>
      </c>
      <c r="G110">
        <v>-110</v>
      </c>
      <c r="H110">
        <v>9</v>
      </c>
      <c r="I110" t="str">
        <f t="shared" si="16"/>
        <v>O</v>
      </c>
      <c r="J110">
        <f t="shared" si="18"/>
        <v>0.54545454545454541</v>
      </c>
      <c r="K110">
        <f t="shared" si="19"/>
        <v>0.52380952380952384</v>
      </c>
      <c r="L110">
        <f t="shared" si="17"/>
        <v>2.1645021645021578E-2</v>
      </c>
      <c r="M110">
        <f t="shared" si="20"/>
        <v>0</v>
      </c>
      <c r="N110">
        <f t="shared" si="21"/>
        <v>0</v>
      </c>
    </row>
    <row r="111" spans="1:14" x14ac:dyDescent="0.25">
      <c r="A111">
        <v>110</v>
      </c>
      <c r="B111" t="str">
        <f t="shared" si="15"/>
        <v>2015_IND</v>
      </c>
      <c r="C111">
        <v>2015</v>
      </c>
      <c r="D111" t="s">
        <v>78</v>
      </c>
      <c r="E111">
        <v>10.5</v>
      </c>
      <c r="F111">
        <v>-175</v>
      </c>
      <c r="G111">
        <v>145.5</v>
      </c>
      <c r="H111">
        <v>8</v>
      </c>
      <c r="I111" t="str">
        <f t="shared" si="16"/>
        <v>U</v>
      </c>
      <c r="J111">
        <f t="shared" si="18"/>
        <v>0.63636363636363635</v>
      </c>
      <c r="K111">
        <f t="shared" si="19"/>
        <v>0.40733197556008149</v>
      </c>
      <c r="L111">
        <f t="shared" si="17"/>
        <v>0.22903166080355486</v>
      </c>
      <c r="M111">
        <f t="shared" si="20"/>
        <v>0</v>
      </c>
      <c r="N111">
        <f t="shared" si="21"/>
        <v>1</v>
      </c>
    </row>
    <row r="112" spans="1:14" x14ac:dyDescent="0.25">
      <c r="A112">
        <v>111</v>
      </c>
      <c r="B112" t="str">
        <f t="shared" si="15"/>
        <v>2015_JAX</v>
      </c>
      <c r="C112">
        <v>2015</v>
      </c>
      <c r="D112" t="s">
        <v>79</v>
      </c>
      <c r="E112">
        <v>5.5</v>
      </c>
      <c r="F112">
        <v>-140</v>
      </c>
      <c r="G112">
        <v>110</v>
      </c>
      <c r="H112">
        <v>5</v>
      </c>
      <c r="I112" t="str">
        <f t="shared" si="16"/>
        <v>U</v>
      </c>
      <c r="J112">
        <f t="shared" si="18"/>
        <v>0.58333333333333337</v>
      </c>
      <c r="K112">
        <f t="shared" si="19"/>
        <v>0.47619047619047616</v>
      </c>
      <c r="L112">
        <f t="shared" si="17"/>
        <v>0.10714285714285721</v>
      </c>
      <c r="M112">
        <f t="shared" si="20"/>
        <v>0</v>
      </c>
      <c r="N112">
        <f t="shared" si="21"/>
        <v>1</v>
      </c>
    </row>
    <row r="113" spans="1:14" x14ac:dyDescent="0.25">
      <c r="A113">
        <v>112</v>
      </c>
      <c r="B113" t="str">
        <f t="shared" si="15"/>
        <v>2015_KCY</v>
      </c>
      <c r="C113">
        <v>2015</v>
      </c>
      <c r="D113" t="s">
        <v>336</v>
      </c>
      <c r="E113">
        <v>8.5</v>
      </c>
      <c r="F113">
        <v>-120</v>
      </c>
      <c r="G113">
        <v>-110</v>
      </c>
      <c r="H113">
        <v>11</v>
      </c>
      <c r="I113" t="str">
        <f t="shared" si="16"/>
        <v>O</v>
      </c>
      <c r="J113">
        <f t="shared" si="18"/>
        <v>0.54545454545454541</v>
      </c>
      <c r="K113">
        <f t="shared" si="19"/>
        <v>0.52380952380952384</v>
      </c>
      <c r="L113">
        <f t="shared" si="17"/>
        <v>2.1645021645021578E-2</v>
      </c>
      <c r="M113">
        <f t="shared" si="20"/>
        <v>0</v>
      </c>
      <c r="N113">
        <f t="shared" si="21"/>
        <v>0</v>
      </c>
    </row>
    <row r="114" spans="1:14" x14ac:dyDescent="0.25">
      <c r="A114">
        <v>113</v>
      </c>
      <c r="B114" t="str">
        <f t="shared" si="15"/>
        <v>2015_MIA</v>
      </c>
      <c r="C114">
        <v>2015</v>
      </c>
      <c r="D114" t="s">
        <v>81</v>
      </c>
      <c r="E114">
        <v>9</v>
      </c>
      <c r="F114">
        <v>-150</v>
      </c>
      <c r="G114">
        <v>120</v>
      </c>
      <c r="H114">
        <v>6</v>
      </c>
      <c r="I114" t="str">
        <f t="shared" si="16"/>
        <v>U</v>
      </c>
      <c r="J114">
        <f t="shared" si="18"/>
        <v>0.6</v>
      </c>
      <c r="K114">
        <f t="shared" si="19"/>
        <v>0.45454545454545453</v>
      </c>
      <c r="L114">
        <f t="shared" si="17"/>
        <v>0.14545454545454545</v>
      </c>
      <c r="M114">
        <f t="shared" si="20"/>
        <v>0</v>
      </c>
      <c r="N114">
        <f t="shared" si="21"/>
        <v>1</v>
      </c>
    </row>
    <row r="115" spans="1:14" x14ac:dyDescent="0.25">
      <c r="A115">
        <v>114</v>
      </c>
      <c r="B115" t="str">
        <f t="shared" si="15"/>
        <v>2015_MIN</v>
      </c>
      <c r="C115">
        <v>2015</v>
      </c>
      <c r="D115" t="s">
        <v>82</v>
      </c>
      <c r="E115">
        <v>7.5</v>
      </c>
      <c r="F115">
        <v>-115</v>
      </c>
      <c r="G115">
        <v>-115</v>
      </c>
      <c r="H115">
        <v>11</v>
      </c>
      <c r="I115" t="str">
        <f t="shared" si="16"/>
        <v>O</v>
      </c>
      <c r="J115">
        <f t="shared" si="18"/>
        <v>0.53488372093023251</v>
      </c>
      <c r="K115">
        <f t="shared" si="19"/>
        <v>0.53488372093023251</v>
      </c>
      <c r="L115">
        <f t="shared" si="17"/>
        <v>0</v>
      </c>
      <c r="M115">
        <f t="shared" si="20"/>
        <v>0</v>
      </c>
      <c r="N115">
        <f t="shared" si="21"/>
        <v>0</v>
      </c>
    </row>
    <row r="116" spans="1:14" x14ac:dyDescent="0.25">
      <c r="A116">
        <v>115</v>
      </c>
      <c r="B116" t="str">
        <f t="shared" si="15"/>
        <v>2015_NWE</v>
      </c>
      <c r="C116">
        <v>2015</v>
      </c>
      <c r="D116" t="s">
        <v>337</v>
      </c>
      <c r="E116">
        <v>10.5</v>
      </c>
      <c r="F116">
        <v>-150</v>
      </c>
      <c r="G116">
        <v>120</v>
      </c>
      <c r="H116">
        <v>12</v>
      </c>
      <c r="I116" t="str">
        <f t="shared" si="16"/>
        <v>O</v>
      </c>
      <c r="J116">
        <f t="shared" si="18"/>
        <v>0.6</v>
      </c>
      <c r="K116">
        <f t="shared" si="19"/>
        <v>0.45454545454545453</v>
      </c>
      <c r="L116">
        <f t="shared" si="17"/>
        <v>0.14545454545454545</v>
      </c>
      <c r="M116">
        <f t="shared" si="20"/>
        <v>0</v>
      </c>
      <c r="N116">
        <f t="shared" si="21"/>
        <v>1</v>
      </c>
    </row>
    <row r="117" spans="1:14" x14ac:dyDescent="0.25">
      <c r="A117">
        <v>116</v>
      </c>
      <c r="B117" t="str">
        <f t="shared" si="15"/>
        <v>2015_NOR</v>
      </c>
      <c r="C117">
        <v>2015</v>
      </c>
      <c r="D117" t="s">
        <v>340</v>
      </c>
      <c r="E117">
        <v>8.5</v>
      </c>
      <c r="F117">
        <v>110</v>
      </c>
      <c r="G117">
        <v>-140</v>
      </c>
      <c r="H117">
        <v>7</v>
      </c>
      <c r="I117" t="str">
        <f t="shared" si="16"/>
        <v>U</v>
      </c>
      <c r="J117">
        <f t="shared" si="18"/>
        <v>0.47619047619047616</v>
      </c>
      <c r="K117">
        <f t="shared" si="19"/>
        <v>0.58333333333333337</v>
      </c>
      <c r="L117">
        <f t="shared" si="17"/>
        <v>-0.10714285714285721</v>
      </c>
      <c r="M117">
        <f t="shared" si="20"/>
        <v>1</v>
      </c>
      <c r="N117">
        <f t="shared" si="21"/>
        <v>0</v>
      </c>
    </row>
    <row r="118" spans="1:14" x14ac:dyDescent="0.25">
      <c r="A118">
        <v>117</v>
      </c>
      <c r="B118" t="str">
        <f t="shared" si="15"/>
        <v>2015_NYG</v>
      </c>
      <c r="C118">
        <v>2015</v>
      </c>
      <c r="D118" t="s">
        <v>85</v>
      </c>
      <c r="E118">
        <v>8.5</v>
      </c>
      <c r="F118">
        <v>-110</v>
      </c>
      <c r="G118">
        <v>-120</v>
      </c>
      <c r="H118">
        <v>6</v>
      </c>
      <c r="I118" t="str">
        <f t="shared" si="16"/>
        <v>U</v>
      </c>
      <c r="J118">
        <f t="shared" si="18"/>
        <v>0.52380952380952384</v>
      </c>
      <c r="K118">
        <f t="shared" si="19"/>
        <v>0.54545454545454541</v>
      </c>
      <c r="L118">
        <f t="shared" si="17"/>
        <v>-2.1645021645021578E-2</v>
      </c>
      <c r="M118">
        <f t="shared" si="20"/>
        <v>0</v>
      </c>
      <c r="N118">
        <f t="shared" si="21"/>
        <v>0</v>
      </c>
    </row>
    <row r="119" spans="1:14" x14ac:dyDescent="0.25">
      <c r="A119">
        <v>118</v>
      </c>
      <c r="B119" t="str">
        <f t="shared" si="15"/>
        <v>2015_NYJ</v>
      </c>
      <c r="C119">
        <v>2015</v>
      </c>
      <c r="D119" t="s">
        <v>86</v>
      </c>
      <c r="E119">
        <v>7.5</v>
      </c>
      <c r="F119">
        <v>-150</v>
      </c>
      <c r="G119">
        <v>120</v>
      </c>
      <c r="H119">
        <v>10</v>
      </c>
      <c r="I119" t="str">
        <f t="shared" si="16"/>
        <v>O</v>
      </c>
      <c r="J119">
        <f t="shared" si="18"/>
        <v>0.6</v>
      </c>
      <c r="K119">
        <f t="shared" si="19"/>
        <v>0.45454545454545453</v>
      </c>
      <c r="L119">
        <f t="shared" si="17"/>
        <v>0.14545454545454545</v>
      </c>
      <c r="M119">
        <f t="shared" si="20"/>
        <v>0</v>
      </c>
      <c r="N119">
        <f t="shared" si="21"/>
        <v>1</v>
      </c>
    </row>
    <row r="120" spans="1:14" x14ac:dyDescent="0.25">
      <c r="A120">
        <v>119</v>
      </c>
      <c r="B120" t="str">
        <f t="shared" si="15"/>
        <v>2015_OAK</v>
      </c>
      <c r="C120">
        <v>2015</v>
      </c>
      <c r="D120" t="s">
        <v>87</v>
      </c>
      <c r="E120">
        <v>6</v>
      </c>
      <c r="F120">
        <v>-105</v>
      </c>
      <c r="G120">
        <v>-125</v>
      </c>
      <c r="H120">
        <v>7</v>
      </c>
      <c r="I120" t="str">
        <f t="shared" si="16"/>
        <v>O</v>
      </c>
      <c r="J120">
        <f t="shared" si="18"/>
        <v>0.51219512195121952</v>
      </c>
      <c r="K120">
        <f t="shared" si="19"/>
        <v>0.55555555555555558</v>
      </c>
      <c r="L120">
        <f t="shared" si="17"/>
        <v>-4.3360433604336057E-2</v>
      </c>
      <c r="M120">
        <f t="shared" si="20"/>
        <v>0</v>
      </c>
      <c r="N120">
        <f t="shared" si="21"/>
        <v>0</v>
      </c>
    </row>
    <row r="121" spans="1:14" x14ac:dyDescent="0.25">
      <c r="A121">
        <v>120</v>
      </c>
      <c r="B121" t="str">
        <f t="shared" si="15"/>
        <v>2015_PHI</v>
      </c>
      <c r="C121">
        <v>2015</v>
      </c>
      <c r="D121" t="s">
        <v>88</v>
      </c>
      <c r="E121">
        <v>9.5</v>
      </c>
      <c r="F121">
        <v>-105</v>
      </c>
      <c r="G121">
        <v>-125</v>
      </c>
      <c r="H121">
        <v>7</v>
      </c>
      <c r="I121" t="str">
        <f t="shared" si="16"/>
        <v>U</v>
      </c>
      <c r="J121">
        <f t="shared" si="18"/>
        <v>0.51219512195121952</v>
      </c>
      <c r="K121">
        <f t="shared" si="19"/>
        <v>0.55555555555555558</v>
      </c>
      <c r="L121">
        <f t="shared" si="17"/>
        <v>-4.3360433604336057E-2</v>
      </c>
      <c r="M121">
        <f t="shared" si="20"/>
        <v>0</v>
      </c>
      <c r="N121">
        <f t="shared" si="21"/>
        <v>0</v>
      </c>
    </row>
    <row r="122" spans="1:14" x14ac:dyDescent="0.25">
      <c r="A122">
        <v>121</v>
      </c>
      <c r="B122" t="str">
        <f t="shared" si="15"/>
        <v>2015_PIT</v>
      </c>
      <c r="C122">
        <v>2015</v>
      </c>
      <c r="D122" t="s">
        <v>89</v>
      </c>
      <c r="E122">
        <v>8.5</v>
      </c>
      <c r="F122">
        <v>-115</v>
      </c>
      <c r="G122">
        <v>-115</v>
      </c>
      <c r="H122">
        <v>10</v>
      </c>
      <c r="I122" t="str">
        <f t="shared" si="16"/>
        <v>O</v>
      </c>
      <c r="J122">
        <f t="shared" si="18"/>
        <v>0.53488372093023251</v>
      </c>
      <c r="K122">
        <f t="shared" si="19"/>
        <v>0.53488372093023251</v>
      </c>
      <c r="L122">
        <f t="shared" si="17"/>
        <v>0</v>
      </c>
      <c r="M122">
        <f t="shared" si="20"/>
        <v>0</v>
      </c>
      <c r="N122">
        <f t="shared" si="21"/>
        <v>0</v>
      </c>
    </row>
    <row r="123" spans="1:14" x14ac:dyDescent="0.25">
      <c r="A123">
        <v>122</v>
      </c>
      <c r="B123" t="str">
        <f t="shared" si="15"/>
        <v>2015_SD</v>
      </c>
      <c r="C123">
        <v>2015</v>
      </c>
      <c r="D123" t="s">
        <v>90</v>
      </c>
      <c r="E123">
        <v>8.5</v>
      </c>
      <c r="F123">
        <v>-130</v>
      </c>
      <c r="G123">
        <v>-100</v>
      </c>
      <c r="H123">
        <v>4</v>
      </c>
      <c r="I123" t="str">
        <f t="shared" si="16"/>
        <v>U</v>
      </c>
      <c r="J123">
        <f t="shared" si="18"/>
        <v>0.56521739130434778</v>
      </c>
      <c r="K123">
        <f t="shared" si="19"/>
        <v>0.5</v>
      </c>
      <c r="L123">
        <f t="shared" si="17"/>
        <v>6.5217391304347783E-2</v>
      </c>
      <c r="M123">
        <f t="shared" si="20"/>
        <v>0</v>
      </c>
      <c r="N123">
        <f t="shared" si="21"/>
        <v>0</v>
      </c>
    </row>
    <row r="124" spans="1:14" x14ac:dyDescent="0.25">
      <c r="A124">
        <v>123</v>
      </c>
      <c r="B124" t="str">
        <f t="shared" si="15"/>
        <v>2015_SEA</v>
      </c>
      <c r="C124">
        <v>2015</v>
      </c>
      <c r="D124" t="s">
        <v>91</v>
      </c>
      <c r="E124">
        <v>11</v>
      </c>
      <c r="F124">
        <v>-125</v>
      </c>
      <c r="G124">
        <v>-105</v>
      </c>
      <c r="H124">
        <v>10</v>
      </c>
      <c r="I124" t="str">
        <f t="shared" si="16"/>
        <v>U</v>
      </c>
      <c r="J124">
        <f t="shared" si="18"/>
        <v>0.55555555555555558</v>
      </c>
      <c r="K124">
        <f t="shared" si="19"/>
        <v>0.51219512195121952</v>
      </c>
      <c r="L124">
        <f t="shared" si="17"/>
        <v>4.3360433604336057E-2</v>
      </c>
      <c r="M124">
        <f t="shared" si="20"/>
        <v>0</v>
      </c>
      <c r="N124">
        <f t="shared" si="21"/>
        <v>0</v>
      </c>
    </row>
    <row r="125" spans="1:14" x14ac:dyDescent="0.25">
      <c r="A125">
        <v>124</v>
      </c>
      <c r="B125" t="str">
        <f t="shared" si="15"/>
        <v>2015_SFO</v>
      </c>
      <c r="C125">
        <v>2015</v>
      </c>
      <c r="D125" t="s">
        <v>338</v>
      </c>
      <c r="E125">
        <v>6.5</v>
      </c>
      <c r="F125">
        <v>120</v>
      </c>
      <c r="G125">
        <v>-150</v>
      </c>
      <c r="H125">
        <v>5</v>
      </c>
      <c r="I125" t="str">
        <f t="shared" si="16"/>
        <v>U</v>
      </c>
      <c r="J125">
        <f t="shared" si="18"/>
        <v>0.45454545454545453</v>
      </c>
      <c r="K125">
        <f t="shared" si="19"/>
        <v>0.6</v>
      </c>
      <c r="L125">
        <f t="shared" si="17"/>
        <v>-0.14545454545454545</v>
      </c>
      <c r="M125">
        <f t="shared" si="20"/>
        <v>1</v>
      </c>
      <c r="N125">
        <f t="shared" si="21"/>
        <v>0</v>
      </c>
    </row>
    <row r="126" spans="1:14" x14ac:dyDescent="0.25">
      <c r="A126">
        <v>125</v>
      </c>
      <c r="B126" t="str">
        <f t="shared" si="15"/>
        <v>2015_STL</v>
      </c>
      <c r="C126">
        <v>2015</v>
      </c>
      <c r="D126" t="s">
        <v>93</v>
      </c>
      <c r="E126">
        <v>8</v>
      </c>
      <c r="F126">
        <v>-100</v>
      </c>
      <c r="G126">
        <v>-130</v>
      </c>
      <c r="H126">
        <v>7</v>
      </c>
      <c r="I126" t="str">
        <f t="shared" si="16"/>
        <v>U</v>
      </c>
      <c r="J126">
        <f t="shared" si="18"/>
        <v>0.5</v>
      </c>
      <c r="K126">
        <f t="shared" si="19"/>
        <v>0.56521739130434778</v>
      </c>
      <c r="L126">
        <f t="shared" si="17"/>
        <v>-6.5217391304347783E-2</v>
      </c>
      <c r="M126">
        <f t="shared" si="20"/>
        <v>0</v>
      </c>
      <c r="N126">
        <f t="shared" si="21"/>
        <v>0</v>
      </c>
    </row>
    <row r="127" spans="1:14" x14ac:dyDescent="0.25">
      <c r="A127">
        <v>126</v>
      </c>
      <c r="B127" t="str">
        <f t="shared" si="15"/>
        <v>2015_TBY</v>
      </c>
      <c r="C127">
        <v>2015</v>
      </c>
      <c r="D127" t="s">
        <v>339</v>
      </c>
      <c r="E127">
        <v>6</v>
      </c>
      <c r="F127">
        <v>-100</v>
      </c>
      <c r="G127">
        <v>-130</v>
      </c>
      <c r="H127">
        <v>6</v>
      </c>
      <c r="I127" t="str">
        <f t="shared" si="16"/>
        <v>E</v>
      </c>
      <c r="J127">
        <f t="shared" si="18"/>
        <v>0.5</v>
      </c>
      <c r="K127">
        <f t="shared" si="19"/>
        <v>0.56521739130434778</v>
      </c>
      <c r="L127">
        <f t="shared" si="17"/>
        <v>-6.5217391304347783E-2</v>
      </c>
      <c r="M127">
        <f t="shared" si="20"/>
        <v>0</v>
      </c>
      <c r="N127">
        <f t="shared" si="21"/>
        <v>0</v>
      </c>
    </row>
    <row r="128" spans="1:14" x14ac:dyDescent="0.25">
      <c r="A128">
        <v>127</v>
      </c>
      <c r="B128" t="str">
        <f t="shared" si="15"/>
        <v>2015_TEN</v>
      </c>
      <c r="C128">
        <v>2015</v>
      </c>
      <c r="D128" t="s">
        <v>95</v>
      </c>
      <c r="E128">
        <v>5.5</v>
      </c>
      <c r="F128">
        <v>-115</v>
      </c>
      <c r="G128">
        <v>-115</v>
      </c>
      <c r="H128">
        <v>3</v>
      </c>
      <c r="I128" t="str">
        <f t="shared" si="16"/>
        <v>U</v>
      </c>
      <c r="J128">
        <f t="shared" si="18"/>
        <v>0.53488372093023251</v>
      </c>
      <c r="K128">
        <f t="shared" si="19"/>
        <v>0.53488372093023251</v>
      </c>
      <c r="L128">
        <f t="shared" si="17"/>
        <v>0</v>
      </c>
      <c r="M128">
        <f t="shared" si="20"/>
        <v>0</v>
      </c>
      <c r="N128">
        <f t="shared" si="21"/>
        <v>0</v>
      </c>
    </row>
    <row r="129" spans="1:14" x14ac:dyDescent="0.25">
      <c r="A129">
        <v>128</v>
      </c>
      <c r="B129" t="str">
        <f t="shared" si="15"/>
        <v>2015_WAS</v>
      </c>
      <c r="C129">
        <v>2015</v>
      </c>
      <c r="D129" t="s">
        <v>96</v>
      </c>
      <c r="E129">
        <v>6.5</v>
      </c>
      <c r="F129">
        <v>-100</v>
      </c>
      <c r="G129">
        <v>-130</v>
      </c>
      <c r="H129">
        <v>9</v>
      </c>
      <c r="I129" t="str">
        <f t="shared" si="16"/>
        <v>O</v>
      </c>
      <c r="J129">
        <f t="shared" si="18"/>
        <v>0.5</v>
      </c>
      <c r="K129">
        <f t="shared" si="19"/>
        <v>0.56521739130434778</v>
      </c>
      <c r="L129">
        <f t="shared" si="17"/>
        <v>-6.5217391304347783E-2</v>
      </c>
      <c r="M129">
        <f t="shared" si="20"/>
        <v>0</v>
      </c>
      <c r="N129">
        <f t="shared" si="21"/>
        <v>0</v>
      </c>
    </row>
    <row r="130" spans="1:14" x14ac:dyDescent="0.25">
      <c r="A130">
        <v>129</v>
      </c>
      <c r="B130" t="str">
        <f t="shared" si="15"/>
        <v>2016_ARI</v>
      </c>
      <c r="C130">
        <v>2016</v>
      </c>
      <c r="D130" t="s">
        <v>66</v>
      </c>
      <c r="E130">
        <v>10.5</v>
      </c>
      <c r="F130">
        <v>-160</v>
      </c>
      <c r="G130">
        <v>130</v>
      </c>
      <c r="H130">
        <v>7</v>
      </c>
      <c r="I130" t="str">
        <f t="shared" si="16"/>
        <v>U</v>
      </c>
      <c r="J130">
        <f t="shared" ref="J130:J161" si="22">IF(ISNUMBER(F130),IF(F130&lt;0,-F130/(-F130+100),100/(F130+100)),"na")</f>
        <v>0.61538461538461542</v>
      </c>
      <c r="K130">
        <f t="shared" ref="K130:K161" si="23">IF(ISNUMBER(G130),IF(G130&lt;0,-G130/(-G130+100),100/(G130+100)),"na")</f>
        <v>0.43478260869565216</v>
      </c>
      <c r="L130">
        <f t="shared" si="17"/>
        <v>0.18060200668896326</v>
      </c>
      <c r="M130">
        <f t="shared" ref="M130:M161" si="24">IF(ISNUMBER(F130),IF(F130&gt;0,1,0),"na")</f>
        <v>0</v>
      </c>
      <c r="N130">
        <f t="shared" ref="N130:N161" si="25">IF(ISNUMBER(G130),IF(G130&gt;0,1,0),"na")</f>
        <v>1</v>
      </c>
    </row>
    <row r="131" spans="1:14" x14ac:dyDescent="0.25">
      <c r="A131">
        <v>130</v>
      </c>
      <c r="B131" t="str">
        <f t="shared" ref="B131:B194" si="26">CONCATENATE(C131,"_",D131)</f>
        <v>2016_ATL</v>
      </c>
      <c r="C131">
        <v>2016</v>
      </c>
      <c r="D131" t="s">
        <v>22</v>
      </c>
      <c r="E131">
        <v>7.5</v>
      </c>
      <c r="F131">
        <v>110</v>
      </c>
      <c r="G131">
        <v>-140</v>
      </c>
      <c r="H131">
        <v>11</v>
      </c>
      <c r="I131" t="str">
        <f t="shared" ref="I131:I193" si="27">IF(NOT(OR(ISBLANK(E131),ISBLANK(H131))),IF(E131&lt;H131,"O",IF(E131&gt;H131,"U","E")),"")</f>
        <v>O</v>
      </c>
      <c r="J131">
        <f t="shared" si="22"/>
        <v>0.47619047619047616</v>
      </c>
      <c r="K131">
        <f t="shared" si="23"/>
        <v>0.58333333333333337</v>
      </c>
      <c r="L131">
        <f t="shared" si="17"/>
        <v>-0.10714285714285721</v>
      </c>
      <c r="M131">
        <f t="shared" si="24"/>
        <v>1</v>
      </c>
      <c r="N131">
        <f t="shared" si="25"/>
        <v>0</v>
      </c>
    </row>
    <row r="132" spans="1:14" x14ac:dyDescent="0.25">
      <c r="A132">
        <v>131</v>
      </c>
      <c r="B132" t="str">
        <f t="shared" si="26"/>
        <v>2016_BAL</v>
      </c>
      <c r="C132">
        <v>2016</v>
      </c>
      <c r="D132" t="s">
        <v>67</v>
      </c>
      <c r="E132">
        <v>8</v>
      </c>
      <c r="F132">
        <v>-140</v>
      </c>
      <c r="G132">
        <v>110</v>
      </c>
      <c r="H132">
        <v>8</v>
      </c>
      <c r="I132" t="str">
        <f t="shared" si="27"/>
        <v>E</v>
      </c>
      <c r="J132">
        <f t="shared" si="22"/>
        <v>0.58333333333333337</v>
      </c>
      <c r="K132">
        <f t="shared" si="23"/>
        <v>0.47619047619047616</v>
      </c>
      <c r="L132">
        <f t="shared" ref="L132:L161" si="28">IF(AND(ISNUMBER(J132),ISNUMBER(K132)),J132-K132,"na")</f>
        <v>0.10714285714285721</v>
      </c>
      <c r="M132">
        <f t="shared" si="24"/>
        <v>0</v>
      </c>
      <c r="N132">
        <f t="shared" si="25"/>
        <v>1</v>
      </c>
    </row>
    <row r="133" spans="1:14" x14ac:dyDescent="0.25">
      <c r="A133">
        <v>132</v>
      </c>
      <c r="B133" t="str">
        <f t="shared" si="26"/>
        <v>2016_BUF</v>
      </c>
      <c r="C133">
        <v>2016</v>
      </c>
      <c r="D133" t="s">
        <v>68</v>
      </c>
      <c r="E133">
        <v>8</v>
      </c>
      <c r="F133">
        <v>-125</v>
      </c>
      <c r="G133">
        <v>-105</v>
      </c>
      <c r="H133">
        <v>7</v>
      </c>
      <c r="I133" t="str">
        <f t="shared" si="27"/>
        <v>U</v>
      </c>
      <c r="J133">
        <f t="shared" si="22"/>
        <v>0.55555555555555558</v>
      </c>
      <c r="K133">
        <f t="shared" si="23"/>
        <v>0.51219512195121952</v>
      </c>
      <c r="L133">
        <f t="shared" si="28"/>
        <v>4.3360433604336057E-2</v>
      </c>
      <c r="M133">
        <f t="shared" si="24"/>
        <v>0</v>
      </c>
      <c r="N133">
        <f t="shared" si="25"/>
        <v>0</v>
      </c>
    </row>
    <row r="134" spans="1:14" x14ac:dyDescent="0.25">
      <c r="A134">
        <v>133</v>
      </c>
      <c r="B134" t="str">
        <f t="shared" si="26"/>
        <v>2016_CAR</v>
      </c>
      <c r="C134">
        <v>2016</v>
      </c>
      <c r="D134" t="s">
        <v>69</v>
      </c>
      <c r="E134">
        <v>10.5</v>
      </c>
      <c r="F134">
        <v>-125</v>
      </c>
      <c r="G134">
        <v>-105</v>
      </c>
      <c r="H134">
        <v>6</v>
      </c>
      <c r="I134" t="str">
        <f t="shared" si="27"/>
        <v>U</v>
      </c>
      <c r="J134">
        <f t="shared" si="22"/>
        <v>0.55555555555555558</v>
      </c>
      <c r="K134">
        <f t="shared" si="23"/>
        <v>0.51219512195121952</v>
      </c>
      <c r="L134">
        <f t="shared" si="28"/>
        <v>4.3360433604336057E-2</v>
      </c>
      <c r="M134">
        <f t="shared" si="24"/>
        <v>0</v>
      </c>
      <c r="N134">
        <f t="shared" si="25"/>
        <v>0</v>
      </c>
    </row>
    <row r="135" spans="1:14" x14ac:dyDescent="0.25">
      <c r="A135">
        <v>134</v>
      </c>
      <c r="B135" t="str">
        <f t="shared" si="26"/>
        <v>2016_CHI</v>
      </c>
      <c r="C135">
        <v>2016</v>
      </c>
      <c r="D135" t="s">
        <v>70</v>
      </c>
      <c r="E135">
        <v>7.5</v>
      </c>
      <c r="F135">
        <v>115</v>
      </c>
      <c r="G135">
        <v>-145</v>
      </c>
      <c r="H135">
        <v>3</v>
      </c>
      <c r="I135" t="str">
        <f t="shared" si="27"/>
        <v>U</v>
      </c>
      <c r="J135">
        <f t="shared" si="22"/>
        <v>0.46511627906976744</v>
      </c>
      <c r="K135">
        <f t="shared" si="23"/>
        <v>0.59183673469387754</v>
      </c>
      <c r="L135">
        <f t="shared" si="28"/>
        <v>-0.12672045562411011</v>
      </c>
      <c r="M135">
        <f t="shared" si="24"/>
        <v>1</v>
      </c>
      <c r="N135">
        <f t="shared" si="25"/>
        <v>0</v>
      </c>
    </row>
    <row r="136" spans="1:14" x14ac:dyDescent="0.25">
      <c r="A136">
        <v>135</v>
      </c>
      <c r="B136" t="str">
        <f t="shared" si="26"/>
        <v>2016_CIN</v>
      </c>
      <c r="C136">
        <v>2016</v>
      </c>
      <c r="D136" t="s">
        <v>71</v>
      </c>
      <c r="E136">
        <v>9.5</v>
      </c>
      <c r="F136">
        <v>-125</v>
      </c>
      <c r="G136">
        <v>-105</v>
      </c>
      <c r="H136">
        <v>6</v>
      </c>
      <c r="I136" t="str">
        <f t="shared" si="27"/>
        <v>U</v>
      </c>
      <c r="J136">
        <f t="shared" si="22"/>
        <v>0.55555555555555558</v>
      </c>
      <c r="K136">
        <f t="shared" si="23"/>
        <v>0.51219512195121952</v>
      </c>
      <c r="L136">
        <f t="shared" si="28"/>
        <v>4.3360433604336057E-2</v>
      </c>
      <c r="M136">
        <f t="shared" si="24"/>
        <v>0</v>
      </c>
      <c r="N136">
        <f t="shared" si="25"/>
        <v>0</v>
      </c>
    </row>
    <row r="137" spans="1:14" x14ac:dyDescent="0.25">
      <c r="A137">
        <v>136</v>
      </c>
      <c r="B137" t="str">
        <f t="shared" si="26"/>
        <v>2016_CLE</v>
      </c>
      <c r="C137">
        <v>2016</v>
      </c>
      <c r="D137" t="s">
        <v>72</v>
      </c>
      <c r="E137">
        <v>5</v>
      </c>
      <c r="F137">
        <v>-105</v>
      </c>
      <c r="G137">
        <v>-125</v>
      </c>
      <c r="H137">
        <v>1</v>
      </c>
      <c r="I137" t="str">
        <f t="shared" si="27"/>
        <v>U</v>
      </c>
      <c r="J137">
        <f t="shared" si="22"/>
        <v>0.51219512195121952</v>
      </c>
      <c r="K137">
        <f t="shared" si="23"/>
        <v>0.55555555555555558</v>
      </c>
      <c r="L137">
        <f t="shared" si="28"/>
        <v>-4.3360433604336057E-2</v>
      </c>
      <c r="M137">
        <f t="shared" si="24"/>
        <v>0</v>
      </c>
      <c r="N137">
        <f t="shared" si="25"/>
        <v>0</v>
      </c>
    </row>
    <row r="138" spans="1:14" x14ac:dyDescent="0.25">
      <c r="A138">
        <v>137</v>
      </c>
      <c r="B138" t="str">
        <f t="shared" si="26"/>
        <v>2016_DAL</v>
      </c>
      <c r="C138">
        <v>2016</v>
      </c>
      <c r="D138" t="s">
        <v>73</v>
      </c>
      <c r="E138">
        <v>9.5</v>
      </c>
      <c r="F138">
        <v>115</v>
      </c>
      <c r="G138">
        <v>-145</v>
      </c>
      <c r="H138">
        <v>13</v>
      </c>
      <c r="I138" t="str">
        <f t="shared" si="27"/>
        <v>O</v>
      </c>
      <c r="J138">
        <f t="shared" si="22"/>
        <v>0.46511627906976744</v>
      </c>
      <c r="K138">
        <f t="shared" si="23"/>
        <v>0.59183673469387754</v>
      </c>
      <c r="L138">
        <f t="shared" si="28"/>
        <v>-0.12672045562411011</v>
      </c>
      <c r="M138">
        <f t="shared" si="24"/>
        <v>1</v>
      </c>
      <c r="N138">
        <f t="shared" si="25"/>
        <v>0</v>
      </c>
    </row>
    <row r="139" spans="1:14" x14ac:dyDescent="0.25">
      <c r="A139">
        <v>138</v>
      </c>
      <c r="B139" t="str">
        <f t="shared" si="26"/>
        <v>2016_DEN</v>
      </c>
      <c r="C139">
        <v>2016</v>
      </c>
      <c r="D139" t="s">
        <v>74</v>
      </c>
      <c r="E139">
        <v>9.5</v>
      </c>
      <c r="F139">
        <v>130</v>
      </c>
      <c r="G139">
        <v>-160</v>
      </c>
      <c r="H139">
        <v>9</v>
      </c>
      <c r="I139" t="str">
        <f t="shared" si="27"/>
        <v>U</v>
      </c>
      <c r="J139">
        <f t="shared" si="22"/>
        <v>0.43478260869565216</v>
      </c>
      <c r="K139">
        <f t="shared" si="23"/>
        <v>0.61538461538461542</v>
      </c>
      <c r="L139">
        <f t="shared" si="28"/>
        <v>-0.18060200668896326</v>
      </c>
      <c r="M139">
        <f t="shared" si="24"/>
        <v>1</v>
      </c>
      <c r="N139">
        <f t="shared" si="25"/>
        <v>0</v>
      </c>
    </row>
    <row r="140" spans="1:14" x14ac:dyDescent="0.25">
      <c r="A140">
        <v>139</v>
      </c>
      <c r="B140" t="str">
        <f t="shared" si="26"/>
        <v>2016_DET</v>
      </c>
      <c r="C140">
        <v>2016</v>
      </c>
      <c r="D140" t="s">
        <v>75</v>
      </c>
      <c r="E140">
        <v>7.5</v>
      </c>
      <c r="F140">
        <v>110</v>
      </c>
      <c r="G140">
        <v>-140</v>
      </c>
      <c r="H140">
        <v>9</v>
      </c>
      <c r="I140" t="str">
        <f t="shared" si="27"/>
        <v>O</v>
      </c>
      <c r="J140">
        <f t="shared" si="22"/>
        <v>0.47619047619047616</v>
      </c>
      <c r="K140">
        <f t="shared" si="23"/>
        <v>0.58333333333333337</v>
      </c>
      <c r="L140">
        <f t="shared" si="28"/>
        <v>-0.10714285714285721</v>
      </c>
      <c r="M140">
        <f t="shared" si="24"/>
        <v>1</v>
      </c>
      <c r="N140">
        <f t="shared" si="25"/>
        <v>0</v>
      </c>
    </row>
    <row r="141" spans="1:14" x14ac:dyDescent="0.25">
      <c r="A141">
        <v>140</v>
      </c>
      <c r="B141" t="str">
        <f t="shared" si="26"/>
        <v>2016_GBY</v>
      </c>
      <c r="C141">
        <v>2016</v>
      </c>
      <c r="D141" t="s">
        <v>335</v>
      </c>
      <c r="E141">
        <v>10.5</v>
      </c>
      <c r="F141">
        <v>-175</v>
      </c>
      <c r="G141">
        <v>145</v>
      </c>
      <c r="H141">
        <v>10</v>
      </c>
      <c r="I141" t="str">
        <f t="shared" si="27"/>
        <v>U</v>
      </c>
      <c r="J141">
        <f t="shared" si="22"/>
        <v>0.63636363636363635</v>
      </c>
      <c r="K141">
        <f t="shared" si="23"/>
        <v>0.40816326530612246</v>
      </c>
      <c r="L141">
        <f t="shared" si="28"/>
        <v>0.2282003710575139</v>
      </c>
      <c r="M141">
        <f t="shared" si="24"/>
        <v>0</v>
      </c>
      <c r="N141">
        <f t="shared" si="25"/>
        <v>1</v>
      </c>
    </row>
    <row r="142" spans="1:14" x14ac:dyDescent="0.25">
      <c r="A142">
        <v>141</v>
      </c>
      <c r="B142" t="str">
        <f t="shared" si="26"/>
        <v>2016_HOU</v>
      </c>
      <c r="C142">
        <v>2016</v>
      </c>
      <c r="D142" t="s">
        <v>77</v>
      </c>
      <c r="E142">
        <v>8.5</v>
      </c>
      <c r="F142">
        <v>-140</v>
      </c>
      <c r="G142">
        <v>110</v>
      </c>
      <c r="H142">
        <v>9</v>
      </c>
      <c r="I142" t="str">
        <f t="shared" si="27"/>
        <v>O</v>
      </c>
      <c r="J142">
        <f t="shared" si="22"/>
        <v>0.58333333333333337</v>
      </c>
      <c r="K142">
        <f t="shared" si="23"/>
        <v>0.47619047619047616</v>
      </c>
      <c r="L142">
        <f t="shared" si="28"/>
        <v>0.10714285714285721</v>
      </c>
      <c r="M142">
        <f t="shared" si="24"/>
        <v>0</v>
      </c>
      <c r="N142">
        <f t="shared" si="25"/>
        <v>1</v>
      </c>
    </row>
    <row r="143" spans="1:14" x14ac:dyDescent="0.25">
      <c r="A143">
        <v>142</v>
      </c>
      <c r="B143" t="str">
        <f t="shared" si="26"/>
        <v>2016_IND</v>
      </c>
      <c r="C143">
        <v>2016</v>
      </c>
      <c r="D143" t="s">
        <v>78</v>
      </c>
      <c r="E143">
        <v>9.5</v>
      </c>
      <c r="F143">
        <v>130</v>
      </c>
      <c r="G143">
        <v>-160</v>
      </c>
      <c r="H143">
        <v>8</v>
      </c>
      <c r="I143" t="str">
        <f t="shared" si="27"/>
        <v>U</v>
      </c>
      <c r="J143">
        <f t="shared" si="22"/>
        <v>0.43478260869565216</v>
      </c>
      <c r="K143">
        <f t="shared" si="23"/>
        <v>0.61538461538461542</v>
      </c>
      <c r="L143">
        <f t="shared" si="28"/>
        <v>-0.18060200668896326</v>
      </c>
      <c r="M143">
        <f t="shared" si="24"/>
        <v>1</v>
      </c>
      <c r="N143">
        <f t="shared" si="25"/>
        <v>0</v>
      </c>
    </row>
    <row r="144" spans="1:14" x14ac:dyDescent="0.25">
      <c r="A144">
        <v>143</v>
      </c>
      <c r="B144" t="str">
        <f t="shared" si="26"/>
        <v>2016_JAX</v>
      </c>
      <c r="C144">
        <v>2016</v>
      </c>
      <c r="D144" t="s">
        <v>79</v>
      </c>
      <c r="E144">
        <v>7.5</v>
      </c>
      <c r="F144">
        <v>-135</v>
      </c>
      <c r="G144">
        <v>105</v>
      </c>
      <c r="H144">
        <v>3</v>
      </c>
      <c r="I144" t="str">
        <f t="shared" si="27"/>
        <v>U</v>
      </c>
      <c r="J144">
        <f t="shared" si="22"/>
        <v>0.57446808510638303</v>
      </c>
      <c r="K144">
        <f t="shared" si="23"/>
        <v>0.48780487804878048</v>
      </c>
      <c r="L144">
        <f t="shared" si="28"/>
        <v>8.6663207057602554E-2</v>
      </c>
      <c r="M144">
        <f t="shared" si="24"/>
        <v>0</v>
      </c>
      <c r="N144">
        <f t="shared" si="25"/>
        <v>1</v>
      </c>
    </row>
    <row r="145" spans="1:14" x14ac:dyDescent="0.25">
      <c r="A145">
        <v>144</v>
      </c>
      <c r="B145" t="str">
        <f t="shared" si="26"/>
        <v>2016_KCY</v>
      </c>
      <c r="C145">
        <v>2016</v>
      </c>
      <c r="D145" t="s">
        <v>336</v>
      </c>
      <c r="E145">
        <v>9.5</v>
      </c>
      <c r="F145">
        <v>-140</v>
      </c>
      <c r="G145">
        <v>110</v>
      </c>
      <c r="H145">
        <v>12</v>
      </c>
      <c r="I145" t="str">
        <f t="shared" si="27"/>
        <v>O</v>
      </c>
      <c r="J145">
        <f t="shared" si="22"/>
        <v>0.58333333333333337</v>
      </c>
      <c r="K145">
        <f t="shared" si="23"/>
        <v>0.47619047619047616</v>
      </c>
      <c r="L145">
        <f t="shared" si="28"/>
        <v>0.10714285714285721</v>
      </c>
      <c r="M145">
        <f t="shared" si="24"/>
        <v>0</v>
      </c>
      <c r="N145">
        <f t="shared" si="25"/>
        <v>1</v>
      </c>
    </row>
    <row r="146" spans="1:14" x14ac:dyDescent="0.25">
      <c r="A146">
        <v>145</v>
      </c>
      <c r="B146" t="str">
        <f t="shared" si="26"/>
        <v>2016_MIA</v>
      </c>
      <c r="C146">
        <v>2016</v>
      </c>
      <c r="D146" t="s">
        <v>81</v>
      </c>
      <c r="E146">
        <v>7</v>
      </c>
      <c r="F146">
        <v>-130</v>
      </c>
      <c r="G146">
        <v>-100</v>
      </c>
      <c r="H146">
        <v>10</v>
      </c>
      <c r="I146" t="str">
        <f t="shared" si="27"/>
        <v>O</v>
      </c>
      <c r="J146">
        <f t="shared" si="22"/>
        <v>0.56521739130434778</v>
      </c>
      <c r="K146">
        <f t="shared" si="23"/>
        <v>0.5</v>
      </c>
      <c r="L146">
        <f t="shared" si="28"/>
        <v>6.5217391304347783E-2</v>
      </c>
      <c r="M146">
        <f t="shared" si="24"/>
        <v>0</v>
      </c>
      <c r="N146">
        <f t="shared" si="25"/>
        <v>0</v>
      </c>
    </row>
    <row r="147" spans="1:14" x14ac:dyDescent="0.25">
      <c r="A147">
        <v>146</v>
      </c>
      <c r="B147" t="str">
        <f t="shared" si="26"/>
        <v>2016_MIN</v>
      </c>
      <c r="C147">
        <v>2016</v>
      </c>
      <c r="D147" t="s">
        <v>82</v>
      </c>
      <c r="E147">
        <v>9.5</v>
      </c>
      <c r="F147">
        <v>-150</v>
      </c>
      <c r="G147">
        <v>120</v>
      </c>
      <c r="H147">
        <v>8</v>
      </c>
      <c r="I147" t="str">
        <f t="shared" si="27"/>
        <v>U</v>
      </c>
      <c r="J147">
        <f t="shared" si="22"/>
        <v>0.6</v>
      </c>
      <c r="K147">
        <f t="shared" si="23"/>
        <v>0.45454545454545453</v>
      </c>
      <c r="L147">
        <f t="shared" si="28"/>
        <v>0.14545454545454545</v>
      </c>
      <c r="M147">
        <f t="shared" si="24"/>
        <v>0</v>
      </c>
      <c r="N147">
        <f t="shared" si="25"/>
        <v>1</v>
      </c>
    </row>
    <row r="148" spans="1:14" x14ac:dyDescent="0.25">
      <c r="A148">
        <v>147</v>
      </c>
      <c r="B148" t="str">
        <f t="shared" si="26"/>
        <v>2016_NWE</v>
      </c>
      <c r="C148">
        <v>2016</v>
      </c>
      <c r="D148" t="s">
        <v>337</v>
      </c>
      <c r="E148">
        <v>10.5</v>
      </c>
      <c r="F148">
        <v>-150</v>
      </c>
      <c r="G148">
        <v>120</v>
      </c>
      <c r="H148">
        <v>14</v>
      </c>
      <c r="I148" t="str">
        <f t="shared" si="27"/>
        <v>O</v>
      </c>
      <c r="J148">
        <f t="shared" si="22"/>
        <v>0.6</v>
      </c>
      <c r="K148">
        <f t="shared" si="23"/>
        <v>0.45454545454545453</v>
      </c>
      <c r="L148">
        <f t="shared" si="28"/>
        <v>0.14545454545454545</v>
      </c>
      <c r="M148">
        <f t="shared" si="24"/>
        <v>0</v>
      </c>
      <c r="N148">
        <f t="shared" si="25"/>
        <v>1</v>
      </c>
    </row>
    <row r="149" spans="1:14" x14ac:dyDescent="0.25">
      <c r="A149">
        <v>148</v>
      </c>
      <c r="B149" t="str">
        <f t="shared" si="26"/>
        <v>2016_NOR</v>
      </c>
      <c r="C149">
        <v>2016</v>
      </c>
      <c r="D149" t="s">
        <v>340</v>
      </c>
      <c r="E149">
        <v>7</v>
      </c>
      <c r="F149">
        <v>-110</v>
      </c>
      <c r="G149">
        <v>-120</v>
      </c>
      <c r="H149">
        <v>7</v>
      </c>
      <c r="I149" t="str">
        <f t="shared" si="27"/>
        <v>E</v>
      </c>
      <c r="J149">
        <f t="shared" si="22"/>
        <v>0.52380952380952384</v>
      </c>
      <c r="K149">
        <f t="shared" si="23"/>
        <v>0.54545454545454541</v>
      </c>
      <c r="L149">
        <f t="shared" si="28"/>
        <v>-2.1645021645021578E-2</v>
      </c>
      <c r="M149">
        <f t="shared" si="24"/>
        <v>0</v>
      </c>
      <c r="N149">
        <f t="shared" si="25"/>
        <v>0</v>
      </c>
    </row>
    <row r="150" spans="1:14" x14ac:dyDescent="0.25">
      <c r="A150">
        <v>149</v>
      </c>
      <c r="B150" t="str">
        <f t="shared" si="26"/>
        <v>2016_NYG</v>
      </c>
      <c r="C150">
        <v>2016</v>
      </c>
      <c r="D150" t="s">
        <v>85</v>
      </c>
      <c r="E150">
        <v>8</v>
      </c>
      <c r="F150">
        <v>-140</v>
      </c>
      <c r="G150">
        <v>110</v>
      </c>
      <c r="H150">
        <v>11</v>
      </c>
      <c r="I150" t="str">
        <f t="shared" si="27"/>
        <v>O</v>
      </c>
      <c r="J150">
        <f t="shared" si="22"/>
        <v>0.58333333333333337</v>
      </c>
      <c r="K150">
        <f t="shared" si="23"/>
        <v>0.47619047619047616</v>
      </c>
      <c r="L150">
        <f t="shared" si="28"/>
        <v>0.10714285714285721</v>
      </c>
      <c r="M150">
        <f t="shared" si="24"/>
        <v>0</v>
      </c>
      <c r="N150">
        <f t="shared" si="25"/>
        <v>1</v>
      </c>
    </row>
    <row r="151" spans="1:14" x14ac:dyDescent="0.25">
      <c r="A151">
        <v>150</v>
      </c>
      <c r="B151" t="str">
        <f t="shared" si="26"/>
        <v>2016_NYJ</v>
      </c>
      <c r="C151">
        <v>2016</v>
      </c>
      <c r="D151" t="s">
        <v>86</v>
      </c>
      <c r="E151">
        <v>8</v>
      </c>
      <c r="F151">
        <v>120</v>
      </c>
      <c r="G151">
        <v>-150</v>
      </c>
      <c r="H151">
        <v>5</v>
      </c>
      <c r="I151" t="str">
        <f t="shared" si="27"/>
        <v>U</v>
      </c>
      <c r="J151">
        <f t="shared" si="22"/>
        <v>0.45454545454545453</v>
      </c>
      <c r="K151">
        <f t="shared" si="23"/>
        <v>0.6</v>
      </c>
      <c r="L151">
        <f t="shared" si="28"/>
        <v>-0.14545454545454545</v>
      </c>
      <c r="M151">
        <f t="shared" si="24"/>
        <v>1</v>
      </c>
      <c r="N151">
        <f t="shared" si="25"/>
        <v>0</v>
      </c>
    </row>
    <row r="152" spans="1:14" x14ac:dyDescent="0.25">
      <c r="A152">
        <v>151</v>
      </c>
      <c r="B152" t="str">
        <f t="shared" si="26"/>
        <v>2016_OAK</v>
      </c>
      <c r="C152">
        <v>2016</v>
      </c>
      <c r="D152" t="s">
        <v>87</v>
      </c>
      <c r="E152">
        <v>8.5</v>
      </c>
      <c r="F152">
        <v>-135</v>
      </c>
      <c r="G152">
        <v>105</v>
      </c>
      <c r="H152">
        <v>12</v>
      </c>
      <c r="I152" t="str">
        <f t="shared" si="27"/>
        <v>O</v>
      </c>
      <c r="J152">
        <f t="shared" si="22"/>
        <v>0.57446808510638303</v>
      </c>
      <c r="K152">
        <f t="shared" si="23"/>
        <v>0.48780487804878048</v>
      </c>
      <c r="L152">
        <f t="shared" si="28"/>
        <v>8.6663207057602554E-2</v>
      </c>
      <c r="M152">
        <f t="shared" si="24"/>
        <v>0</v>
      </c>
      <c r="N152">
        <f t="shared" si="25"/>
        <v>1</v>
      </c>
    </row>
    <row r="153" spans="1:14" x14ac:dyDescent="0.25">
      <c r="A153">
        <v>152</v>
      </c>
      <c r="B153" t="str">
        <f t="shared" si="26"/>
        <v>2016_PHI</v>
      </c>
      <c r="C153">
        <v>2016</v>
      </c>
      <c r="D153" t="s">
        <v>88</v>
      </c>
      <c r="E153">
        <v>7</v>
      </c>
      <c r="F153">
        <v>120</v>
      </c>
      <c r="G153">
        <v>-150</v>
      </c>
      <c r="H153">
        <v>7</v>
      </c>
      <c r="I153" t="str">
        <f t="shared" si="27"/>
        <v>E</v>
      </c>
      <c r="J153">
        <f t="shared" si="22"/>
        <v>0.45454545454545453</v>
      </c>
      <c r="K153">
        <f t="shared" si="23"/>
        <v>0.6</v>
      </c>
      <c r="L153">
        <f t="shared" si="28"/>
        <v>-0.14545454545454545</v>
      </c>
      <c r="M153">
        <f t="shared" si="24"/>
        <v>1</v>
      </c>
      <c r="N153">
        <f t="shared" si="25"/>
        <v>0</v>
      </c>
    </row>
    <row r="154" spans="1:14" x14ac:dyDescent="0.25">
      <c r="A154">
        <v>153</v>
      </c>
      <c r="B154" t="str">
        <f t="shared" si="26"/>
        <v>2016_PIT</v>
      </c>
      <c r="C154">
        <v>2016</v>
      </c>
      <c r="D154" t="s">
        <v>89</v>
      </c>
      <c r="E154">
        <v>10.5</v>
      </c>
      <c r="F154">
        <v>-140</v>
      </c>
      <c r="G154">
        <v>110</v>
      </c>
      <c r="H154">
        <v>11</v>
      </c>
      <c r="I154" t="str">
        <f t="shared" si="27"/>
        <v>O</v>
      </c>
      <c r="J154">
        <f t="shared" si="22"/>
        <v>0.58333333333333337</v>
      </c>
      <c r="K154">
        <f t="shared" si="23"/>
        <v>0.47619047619047616</v>
      </c>
      <c r="L154">
        <f t="shared" si="28"/>
        <v>0.10714285714285721</v>
      </c>
      <c r="M154">
        <f t="shared" si="24"/>
        <v>0</v>
      </c>
      <c r="N154">
        <f t="shared" si="25"/>
        <v>1</v>
      </c>
    </row>
    <row r="155" spans="1:14" x14ac:dyDescent="0.25">
      <c r="A155">
        <v>154</v>
      </c>
      <c r="B155" t="str">
        <f t="shared" si="26"/>
        <v>2016_SD</v>
      </c>
      <c r="C155">
        <v>2016</v>
      </c>
      <c r="D155" t="s">
        <v>90</v>
      </c>
      <c r="E155">
        <v>7</v>
      </c>
      <c r="F155">
        <v>-155</v>
      </c>
      <c r="G155">
        <v>125</v>
      </c>
      <c r="H155">
        <v>5</v>
      </c>
      <c r="I155" t="str">
        <f t="shared" si="27"/>
        <v>U</v>
      </c>
      <c r="J155">
        <f t="shared" si="22"/>
        <v>0.60784313725490191</v>
      </c>
      <c r="K155">
        <f t="shared" si="23"/>
        <v>0.44444444444444442</v>
      </c>
      <c r="L155">
        <f t="shared" si="28"/>
        <v>0.16339869281045749</v>
      </c>
      <c r="M155">
        <f t="shared" si="24"/>
        <v>0</v>
      </c>
      <c r="N155">
        <f t="shared" si="25"/>
        <v>1</v>
      </c>
    </row>
    <row r="156" spans="1:14" x14ac:dyDescent="0.25">
      <c r="A156">
        <v>155</v>
      </c>
      <c r="B156" t="str">
        <f t="shared" si="26"/>
        <v>2016_SEA</v>
      </c>
      <c r="C156">
        <v>2016</v>
      </c>
      <c r="D156" t="s">
        <v>91</v>
      </c>
      <c r="E156">
        <v>10.5</v>
      </c>
      <c r="F156">
        <v>-145</v>
      </c>
      <c r="G156">
        <v>115</v>
      </c>
      <c r="H156">
        <v>10</v>
      </c>
      <c r="I156" t="str">
        <f t="shared" si="27"/>
        <v>U</v>
      </c>
      <c r="J156">
        <f t="shared" si="22"/>
        <v>0.59183673469387754</v>
      </c>
      <c r="K156">
        <f t="shared" si="23"/>
        <v>0.46511627906976744</v>
      </c>
      <c r="L156">
        <f t="shared" si="28"/>
        <v>0.12672045562411011</v>
      </c>
      <c r="M156">
        <f t="shared" si="24"/>
        <v>0</v>
      </c>
      <c r="N156">
        <f t="shared" si="25"/>
        <v>1</v>
      </c>
    </row>
    <row r="157" spans="1:14" x14ac:dyDescent="0.25">
      <c r="A157">
        <v>156</v>
      </c>
      <c r="B157" t="str">
        <f t="shared" si="26"/>
        <v>2016_SFO</v>
      </c>
      <c r="C157">
        <v>2016</v>
      </c>
      <c r="D157" t="s">
        <v>338</v>
      </c>
      <c r="E157">
        <v>5.5</v>
      </c>
      <c r="F157">
        <v>100</v>
      </c>
      <c r="G157">
        <v>-130</v>
      </c>
      <c r="H157">
        <v>2</v>
      </c>
      <c r="I157" t="str">
        <f t="shared" si="27"/>
        <v>U</v>
      </c>
      <c r="J157">
        <f t="shared" si="22"/>
        <v>0.5</v>
      </c>
      <c r="K157">
        <f t="shared" si="23"/>
        <v>0.56521739130434778</v>
      </c>
      <c r="L157">
        <f t="shared" si="28"/>
        <v>-6.5217391304347783E-2</v>
      </c>
      <c r="M157">
        <f t="shared" si="24"/>
        <v>1</v>
      </c>
      <c r="N157">
        <f t="shared" si="25"/>
        <v>0</v>
      </c>
    </row>
    <row r="158" spans="1:14" x14ac:dyDescent="0.25">
      <c r="A158">
        <v>157</v>
      </c>
      <c r="B158" t="str">
        <f t="shared" si="26"/>
        <v>2016_STL</v>
      </c>
      <c r="C158">
        <v>2016</v>
      </c>
      <c r="D158" t="s">
        <v>93</v>
      </c>
      <c r="E158">
        <v>7.5</v>
      </c>
      <c r="F158">
        <v>140</v>
      </c>
      <c r="G158">
        <v>-170</v>
      </c>
      <c r="H158">
        <v>4</v>
      </c>
      <c r="I158" t="str">
        <f t="shared" si="27"/>
        <v>U</v>
      </c>
      <c r="J158">
        <f t="shared" si="22"/>
        <v>0.41666666666666669</v>
      </c>
      <c r="K158">
        <f t="shared" si="23"/>
        <v>0.62962962962962965</v>
      </c>
      <c r="L158">
        <f t="shared" si="28"/>
        <v>-0.21296296296296297</v>
      </c>
      <c r="M158">
        <f t="shared" si="24"/>
        <v>1</v>
      </c>
      <c r="N158">
        <f t="shared" si="25"/>
        <v>0</v>
      </c>
    </row>
    <row r="159" spans="1:14" x14ac:dyDescent="0.25">
      <c r="A159">
        <v>158</v>
      </c>
      <c r="B159" t="str">
        <f t="shared" si="26"/>
        <v>2016_TBY</v>
      </c>
      <c r="C159">
        <v>2016</v>
      </c>
      <c r="D159" t="s">
        <v>339</v>
      </c>
      <c r="E159">
        <v>7</v>
      </c>
      <c r="F159">
        <v>-125</v>
      </c>
      <c r="G159">
        <v>-105</v>
      </c>
      <c r="H159">
        <v>9</v>
      </c>
      <c r="I159" t="str">
        <f t="shared" si="27"/>
        <v>O</v>
      </c>
      <c r="J159">
        <f t="shared" si="22"/>
        <v>0.55555555555555558</v>
      </c>
      <c r="K159">
        <f t="shared" si="23"/>
        <v>0.51219512195121952</v>
      </c>
      <c r="L159">
        <f t="shared" si="28"/>
        <v>4.3360433604336057E-2</v>
      </c>
      <c r="M159">
        <f t="shared" si="24"/>
        <v>0</v>
      </c>
      <c r="N159">
        <f t="shared" si="25"/>
        <v>0</v>
      </c>
    </row>
    <row r="160" spans="1:14" x14ac:dyDescent="0.25">
      <c r="A160">
        <v>159</v>
      </c>
      <c r="B160" t="str">
        <f t="shared" si="26"/>
        <v>2016_TEN</v>
      </c>
      <c r="C160">
        <v>2016</v>
      </c>
      <c r="D160" t="s">
        <v>95</v>
      </c>
      <c r="E160">
        <v>5.5</v>
      </c>
      <c r="F160">
        <v>-160</v>
      </c>
      <c r="G160">
        <v>130</v>
      </c>
      <c r="H160">
        <v>9</v>
      </c>
      <c r="I160" t="str">
        <f t="shared" si="27"/>
        <v>O</v>
      </c>
      <c r="J160">
        <f t="shared" si="22"/>
        <v>0.61538461538461542</v>
      </c>
      <c r="K160">
        <f t="shared" si="23"/>
        <v>0.43478260869565216</v>
      </c>
      <c r="L160">
        <f t="shared" si="28"/>
        <v>0.18060200668896326</v>
      </c>
      <c r="M160">
        <f t="shared" si="24"/>
        <v>0</v>
      </c>
      <c r="N160">
        <f t="shared" si="25"/>
        <v>1</v>
      </c>
    </row>
    <row r="161" spans="1:14" x14ac:dyDescent="0.25">
      <c r="A161">
        <v>160</v>
      </c>
      <c r="B161" t="str">
        <f t="shared" si="26"/>
        <v>2016_WAS</v>
      </c>
      <c r="C161">
        <v>2016</v>
      </c>
      <c r="D161" t="s">
        <v>96</v>
      </c>
      <c r="E161">
        <v>7.5</v>
      </c>
      <c r="F161">
        <v>-125</v>
      </c>
      <c r="G161">
        <v>-105</v>
      </c>
      <c r="H161">
        <v>8</v>
      </c>
      <c r="I161" t="str">
        <f t="shared" si="27"/>
        <v>O</v>
      </c>
      <c r="J161">
        <f t="shared" si="22"/>
        <v>0.55555555555555558</v>
      </c>
      <c r="K161">
        <f t="shared" si="23"/>
        <v>0.51219512195121952</v>
      </c>
      <c r="L161">
        <f t="shared" si="28"/>
        <v>4.3360433604336057E-2</v>
      </c>
      <c r="M161">
        <f t="shared" si="24"/>
        <v>0</v>
      </c>
      <c r="N161">
        <f t="shared" si="25"/>
        <v>0</v>
      </c>
    </row>
    <row r="162" spans="1:14" x14ac:dyDescent="0.25">
      <c r="A162">
        <v>161</v>
      </c>
      <c r="B162" t="str">
        <f t="shared" si="26"/>
        <v>2017_ARI</v>
      </c>
      <c r="C162">
        <v>2017</v>
      </c>
      <c r="D162" t="s">
        <v>66</v>
      </c>
      <c r="E162">
        <v>8</v>
      </c>
      <c r="F162">
        <v>-155</v>
      </c>
      <c r="G162">
        <v>125</v>
      </c>
      <c r="H162">
        <v>8</v>
      </c>
      <c r="I162" t="str">
        <f t="shared" si="27"/>
        <v>E</v>
      </c>
      <c r="J162">
        <f t="shared" ref="J162:J193" si="29">IF(ISNUMBER(F162),IF(F162&lt;0,-F162/(-F162+100),100/(F162+100)),"na")</f>
        <v>0.60784313725490191</v>
      </c>
      <c r="K162">
        <f t="shared" ref="K162:K193" si="30">IF(ISNUMBER(G162),IF(G162&lt;0,-G162/(-G162+100),100/(G162+100)),"na")</f>
        <v>0.44444444444444442</v>
      </c>
      <c r="L162" s="10">
        <f t="shared" ref="L162:L193" si="31">IF(AND(ISNUMBER(J162),ISNUMBER(K162)),J162-K162,"na")</f>
        <v>0.16339869281045749</v>
      </c>
      <c r="M162">
        <f t="shared" ref="M162:M193" si="32">IF(ISNUMBER(F162),IF(F162&gt;0,1,0),"na")</f>
        <v>0</v>
      </c>
      <c r="N162">
        <f t="shared" ref="N162:N193" si="33">IF(ISNUMBER(G162),IF(G162&gt;0,1,0),"na")</f>
        <v>1</v>
      </c>
    </row>
    <row r="163" spans="1:14" x14ac:dyDescent="0.25">
      <c r="A163">
        <v>162</v>
      </c>
      <c r="B163" t="str">
        <f t="shared" si="26"/>
        <v>2017_ATL</v>
      </c>
      <c r="C163">
        <v>2017</v>
      </c>
      <c r="D163" t="s">
        <v>22</v>
      </c>
      <c r="E163">
        <v>9.5</v>
      </c>
      <c r="F163">
        <v>-125</v>
      </c>
      <c r="G163">
        <v>-105</v>
      </c>
      <c r="H163">
        <v>10</v>
      </c>
      <c r="I163" t="str">
        <f t="shared" si="27"/>
        <v>O</v>
      </c>
      <c r="J163">
        <f t="shared" si="29"/>
        <v>0.55555555555555558</v>
      </c>
      <c r="K163">
        <f t="shared" si="30"/>
        <v>0.51219512195121952</v>
      </c>
      <c r="L163" s="10">
        <f t="shared" si="31"/>
        <v>4.3360433604336057E-2</v>
      </c>
      <c r="M163">
        <f t="shared" si="32"/>
        <v>0</v>
      </c>
      <c r="N163">
        <f t="shared" si="33"/>
        <v>0</v>
      </c>
    </row>
    <row r="164" spans="1:14" x14ac:dyDescent="0.25">
      <c r="A164">
        <v>163</v>
      </c>
      <c r="B164" t="str">
        <f t="shared" si="26"/>
        <v>2017_BAL</v>
      </c>
      <c r="C164">
        <v>2017</v>
      </c>
      <c r="D164" t="s">
        <v>67</v>
      </c>
      <c r="E164">
        <v>9</v>
      </c>
      <c r="F164">
        <v>100</v>
      </c>
      <c r="G164">
        <v>-130</v>
      </c>
      <c r="H164">
        <v>9</v>
      </c>
      <c r="I164" t="str">
        <f t="shared" si="27"/>
        <v>E</v>
      </c>
      <c r="J164">
        <f t="shared" si="29"/>
        <v>0.5</v>
      </c>
      <c r="K164">
        <f t="shared" si="30"/>
        <v>0.56521739130434778</v>
      </c>
      <c r="L164" s="10">
        <f t="shared" si="31"/>
        <v>-6.5217391304347783E-2</v>
      </c>
      <c r="M164">
        <f t="shared" si="32"/>
        <v>1</v>
      </c>
      <c r="N164">
        <f t="shared" si="33"/>
        <v>0</v>
      </c>
    </row>
    <row r="165" spans="1:14" x14ac:dyDescent="0.25">
      <c r="A165">
        <v>164</v>
      </c>
      <c r="B165" t="str">
        <f t="shared" si="26"/>
        <v>2017_BUF</v>
      </c>
      <c r="C165">
        <v>2017</v>
      </c>
      <c r="D165" t="s">
        <v>68</v>
      </c>
      <c r="E165">
        <v>6</v>
      </c>
      <c r="F165">
        <v>-155</v>
      </c>
      <c r="G165">
        <v>125</v>
      </c>
      <c r="H165">
        <v>9</v>
      </c>
      <c r="I165" t="str">
        <f t="shared" si="27"/>
        <v>O</v>
      </c>
      <c r="J165">
        <f t="shared" si="29"/>
        <v>0.60784313725490191</v>
      </c>
      <c r="K165">
        <f t="shared" si="30"/>
        <v>0.44444444444444442</v>
      </c>
      <c r="L165" s="10">
        <f t="shared" si="31"/>
        <v>0.16339869281045749</v>
      </c>
      <c r="M165">
        <f t="shared" si="32"/>
        <v>0</v>
      </c>
      <c r="N165">
        <f t="shared" si="33"/>
        <v>1</v>
      </c>
    </row>
    <row r="166" spans="1:14" x14ac:dyDescent="0.25">
      <c r="A166">
        <v>165</v>
      </c>
      <c r="B166" t="str">
        <f t="shared" si="26"/>
        <v>2017_CAR</v>
      </c>
      <c r="C166">
        <v>2017</v>
      </c>
      <c r="D166" t="s">
        <v>69</v>
      </c>
      <c r="E166">
        <v>8.5</v>
      </c>
      <c r="F166">
        <v>-165</v>
      </c>
      <c r="G166">
        <v>135</v>
      </c>
      <c r="H166">
        <v>11</v>
      </c>
      <c r="I166" t="str">
        <f t="shared" si="27"/>
        <v>O</v>
      </c>
      <c r="J166">
        <f t="shared" si="29"/>
        <v>0.62264150943396224</v>
      </c>
      <c r="K166">
        <f t="shared" si="30"/>
        <v>0.42553191489361702</v>
      </c>
      <c r="L166" s="10">
        <f t="shared" si="31"/>
        <v>0.19710959454034521</v>
      </c>
      <c r="M166">
        <f t="shared" si="32"/>
        <v>0</v>
      </c>
      <c r="N166">
        <f t="shared" si="33"/>
        <v>1</v>
      </c>
    </row>
    <row r="167" spans="1:14" x14ac:dyDescent="0.25">
      <c r="A167">
        <v>166</v>
      </c>
      <c r="B167" t="str">
        <f t="shared" si="26"/>
        <v>2017_CHI</v>
      </c>
      <c r="C167">
        <v>2017</v>
      </c>
      <c r="D167" t="s">
        <v>70</v>
      </c>
      <c r="E167">
        <v>5.5</v>
      </c>
      <c r="F167">
        <v>110</v>
      </c>
      <c r="G167">
        <v>-140</v>
      </c>
      <c r="H167">
        <v>5</v>
      </c>
      <c r="I167" t="str">
        <f t="shared" si="27"/>
        <v>U</v>
      </c>
      <c r="J167">
        <f t="shared" si="29"/>
        <v>0.47619047619047616</v>
      </c>
      <c r="K167">
        <f t="shared" si="30"/>
        <v>0.58333333333333337</v>
      </c>
      <c r="L167" s="10">
        <f t="shared" si="31"/>
        <v>-0.10714285714285721</v>
      </c>
      <c r="M167">
        <f t="shared" si="32"/>
        <v>1</v>
      </c>
      <c r="N167">
        <f t="shared" si="33"/>
        <v>0</v>
      </c>
    </row>
    <row r="168" spans="1:14" x14ac:dyDescent="0.25">
      <c r="A168">
        <v>167</v>
      </c>
      <c r="B168" t="str">
        <f t="shared" si="26"/>
        <v>2017_CIN</v>
      </c>
      <c r="C168">
        <v>2017</v>
      </c>
      <c r="D168" t="s">
        <v>71</v>
      </c>
      <c r="E168">
        <v>8.5</v>
      </c>
      <c r="F168">
        <v>100</v>
      </c>
      <c r="G168">
        <v>-130</v>
      </c>
      <c r="H168">
        <v>7</v>
      </c>
      <c r="I168" t="str">
        <f t="shared" si="27"/>
        <v>U</v>
      </c>
      <c r="J168">
        <f t="shared" si="29"/>
        <v>0.5</v>
      </c>
      <c r="K168">
        <f t="shared" si="30"/>
        <v>0.56521739130434778</v>
      </c>
      <c r="L168" s="10">
        <f t="shared" si="31"/>
        <v>-6.5217391304347783E-2</v>
      </c>
      <c r="M168">
        <f t="shared" si="32"/>
        <v>1</v>
      </c>
      <c r="N168">
        <f t="shared" si="33"/>
        <v>0</v>
      </c>
    </row>
    <row r="169" spans="1:14" x14ac:dyDescent="0.25">
      <c r="A169">
        <v>168</v>
      </c>
      <c r="B169" t="str">
        <f t="shared" si="26"/>
        <v>2017_CLE</v>
      </c>
      <c r="C169">
        <v>2017</v>
      </c>
      <c r="D169" t="s">
        <v>72</v>
      </c>
      <c r="E169">
        <v>4.5</v>
      </c>
      <c r="F169">
        <v>-130</v>
      </c>
      <c r="G169">
        <v>100</v>
      </c>
      <c r="H169">
        <v>0</v>
      </c>
      <c r="I169" t="str">
        <f t="shared" si="27"/>
        <v>U</v>
      </c>
      <c r="J169">
        <f t="shared" si="29"/>
        <v>0.56521739130434778</v>
      </c>
      <c r="K169">
        <f t="shared" si="30"/>
        <v>0.5</v>
      </c>
      <c r="L169" s="10">
        <f t="shared" si="31"/>
        <v>6.5217391304347783E-2</v>
      </c>
      <c r="M169">
        <f t="shared" si="32"/>
        <v>0</v>
      </c>
      <c r="N169">
        <f t="shared" si="33"/>
        <v>1</v>
      </c>
    </row>
    <row r="170" spans="1:14" x14ac:dyDescent="0.25">
      <c r="A170">
        <v>169</v>
      </c>
      <c r="B170" t="str">
        <f t="shared" si="26"/>
        <v>2017_DAL</v>
      </c>
      <c r="C170">
        <v>2017</v>
      </c>
      <c r="D170" t="s">
        <v>73</v>
      </c>
      <c r="E170">
        <v>9.5</v>
      </c>
      <c r="F170">
        <v>-115</v>
      </c>
      <c r="G170">
        <v>-115</v>
      </c>
      <c r="H170">
        <v>9</v>
      </c>
      <c r="I170" t="str">
        <f t="shared" si="27"/>
        <v>U</v>
      </c>
      <c r="J170">
        <f t="shared" si="29"/>
        <v>0.53488372093023251</v>
      </c>
      <c r="K170">
        <f t="shared" si="30"/>
        <v>0.53488372093023251</v>
      </c>
      <c r="L170" s="10">
        <f t="shared" si="31"/>
        <v>0</v>
      </c>
      <c r="M170">
        <f t="shared" si="32"/>
        <v>0</v>
      </c>
      <c r="N170">
        <f t="shared" si="33"/>
        <v>0</v>
      </c>
    </row>
    <row r="171" spans="1:14" x14ac:dyDescent="0.25">
      <c r="A171">
        <v>170</v>
      </c>
      <c r="B171" t="str">
        <f t="shared" si="26"/>
        <v>2017_DEN</v>
      </c>
      <c r="C171">
        <v>2017</v>
      </c>
      <c r="D171" t="s">
        <v>74</v>
      </c>
      <c r="E171">
        <v>8.5</v>
      </c>
      <c r="F171">
        <v>125</v>
      </c>
      <c r="G171">
        <v>-155</v>
      </c>
      <c r="H171">
        <v>5</v>
      </c>
      <c r="I171" t="str">
        <f t="shared" si="27"/>
        <v>U</v>
      </c>
      <c r="J171">
        <f t="shared" si="29"/>
        <v>0.44444444444444442</v>
      </c>
      <c r="K171">
        <f t="shared" si="30"/>
        <v>0.60784313725490191</v>
      </c>
      <c r="L171" s="10">
        <f t="shared" si="31"/>
        <v>-0.16339869281045749</v>
      </c>
      <c r="M171">
        <f t="shared" si="32"/>
        <v>1</v>
      </c>
      <c r="N171">
        <f t="shared" si="33"/>
        <v>0</v>
      </c>
    </row>
    <row r="172" spans="1:14" x14ac:dyDescent="0.25">
      <c r="A172">
        <v>171</v>
      </c>
      <c r="B172" t="str">
        <f t="shared" si="26"/>
        <v>2017_DET</v>
      </c>
      <c r="C172">
        <v>2017</v>
      </c>
      <c r="D172" t="s">
        <v>75</v>
      </c>
      <c r="E172">
        <v>8</v>
      </c>
      <c r="F172">
        <v>155</v>
      </c>
      <c r="G172">
        <v>-190</v>
      </c>
      <c r="H172">
        <v>9</v>
      </c>
      <c r="I172" t="str">
        <f t="shared" si="27"/>
        <v>O</v>
      </c>
      <c r="J172">
        <f t="shared" si="29"/>
        <v>0.39215686274509803</v>
      </c>
      <c r="K172">
        <f t="shared" si="30"/>
        <v>0.65517241379310343</v>
      </c>
      <c r="L172" s="10">
        <f t="shared" si="31"/>
        <v>-0.26301555104800539</v>
      </c>
      <c r="M172">
        <f t="shared" si="32"/>
        <v>1</v>
      </c>
      <c r="N172">
        <f t="shared" si="33"/>
        <v>0</v>
      </c>
    </row>
    <row r="173" spans="1:14" x14ac:dyDescent="0.25">
      <c r="A173">
        <v>172</v>
      </c>
      <c r="B173" t="str">
        <f t="shared" si="26"/>
        <v>2017_GBY</v>
      </c>
      <c r="C173">
        <v>2017</v>
      </c>
      <c r="D173" t="s">
        <v>335</v>
      </c>
      <c r="E173">
        <v>10</v>
      </c>
      <c r="F173">
        <v>-150</v>
      </c>
      <c r="G173">
        <v>120</v>
      </c>
      <c r="H173">
        <v>7</v>
      </c>
      <c r="I173" t="str">
        <f t="shared" si="27"/>
        <v>U</v>
      </c>
      <c r="J173">
        <f t="shared" si="29"/>
        <v>0.6</v>
      </c>
      <c r="K173">
        <f t="shared" si="30"/>
        <v>0.45454545454545453</v>
      </c>
      <c r="L173" s="10">
        <f t="shared" si="31"/>
        <v>0.14545454545454545</v>
      </c>
      <c r="M173">
        <f t="shared" si="32"/>
        <v>0</v>
      </c>
      <c r="N173">
        <f t="shared" si="33"/>
        <v>1</v>
      </c>
    </row>
    <row r="174" spans="1:14" x14ac:dyDescent="0.25">
      <c r="A174">
        <v>173</v>
      </c>
      <c r="B174" t="str">
        <f t="shared" si="26"/>
        <v>2017_HOU</v>
      </c>
      <c r="C174">
        <v>2017</v>
      </c>
      <c r="D174" t="s">
        <v>77</v>
      </c>
      <c r="E174">
        <v>8.5</v>
      </c>
      <c r="F174">
        <v>-125</v>
      </c>
      <c r="G174">
        <v>-105</v>
      </c>
      <c r="H174">
        <v>4</v>
      </c>
      <c r="I174" t="str">
        <f t="shared" si="27"/>
        <v>U</v>
      </c>
      <c r="J174">
        <f t="shared" si="29"/>
        <v>0.55555555555555558</v>
      </c>
      <c r="K174">
        <f t="shared" si="30"/>
        <v>0.51219512195121952</v>
      </c>
      <c r="L174" s="10">
        <f t="shared" si="31"/>
        <v>4.3360433604336057E-2</v>
      </c>
      <c r="M174">
        <f t="shared" si="32"/>
        <v>0</v>
      </c>
      <c r="N174">
        <f t="shared" si="33"/>
        <v>0</v>
      </c>
    </row>
    <row r="175" spans="1:14" x14ac:dyDescent="0.25">
      <c r="A175">
        <v>174</v>
      </c>
      <c r="B175" t="str">
        <f t="shared" si="26"/>
        <v>2017_IND</v>
      </c>
      <c r="C175">
        <v>2017</v>
      </c>
      <c r="D175" t="s">
        <v>78</v>
      </c>
      <c r="E175">
        <v>9</v>
      </c>
      <c r="F175">
        <v>110</v>
      </c>
      <c r="G175">
        <v>-140</v>
      </c>
      <c r="H175">
        <v>4</v>
      </c>
      <c r="I175" t="str">
        <f t="shared" si="27"/>
        <v>U</v>
      </c>
      <c r="J175">
        <f t="shared" si="29"/>
        <v>0.47619047619047616</v>
      </c>
      <c r="K175">
        <f t="shared" si="30"/>
        <v>0.58333333333333337</v>
      </c>
      <c r="L175" s="10">
        <f t="shared" si="31"/>
        <v>-0.10714285714285721</v>
      </c>
      <c r="M175">
        <f t="shared" si="32"/>
        <v>1</v>
      </c>
      <c r="N175">
        <f t="shared" si="33"/>
        <v>0</v>
      </c>
    </row>
    <row r="176" spans="1:14" x14ac:dyDescent="0.25">
      <c r="A176">
        <v>175</v>
      </c>
      <c r="B176" t="str">
        <f t="shared" si="26"/>
        <v>2017_JAX</v>
      </c>
      <c r="C176">
        <v>2017</v>
      </c>
      <c r="D176" t="s">
        <v>79</v>
      </c>
      <c r="E176">
        <v>6.5</v>
      </c>
      <c r="F176">
        <v>-165</v>
      </c>
      <c r="G176">
        <v>135</v>
      </c>
      <c r="H176">
        <v>10</v>
      </c>
      <c r="I176" t="str">
        <f t="shared" si="27"/>
        <v>O</v>
      </c>
      <c r="J176">
        <f t="shared" si="29"/>
        <v>0.62264150943396224</v>
      </c>
      <c r="K176">
        <f t="shared" si="30"/>
        <v>0.42553191489361702</v>
      </c>
      <c r="L176" s="10">
        <f t="shared" si="31"/>
        <v>0.19710959454034521</v>
      </c>
      <c r="M176">
        <f t="shared" si="32"/>
        <v>0</v>
      </c>
      <c r="N176">
        <f t="shared" si="33"/>
        <v>1</v>
      </c>
    </row>
    <row r="177" spans="1:14" x14ac:dyDescent="0.25">
      <c r="A177">
        <v>176</v>
      </c>
      <c r="B177" t="str">
        <f t="shared" si="26"/>
        <v>2017_KCY</v>
      </c>
      <c r="C177">
        <v>2017</v>
      </c>
      <c r="D177" t="s">
        <v>336</v>
      </c>
      <c r="E177">
        <v>9</v>
      </c>
      <c r="F177">
        <v>-125</v>
      </c>
      <c r="G177">
        <v>-105</v>
      </c>
      <c r="H177">
        <v>10</v>
      </c>
      <c r="I177" t="str">
        <f t="shared" si="27"/>
        <v>O</v>
      </c>
      <c r="J177">
        <f t="shared" si="29"/>
        <v>0.55555555555555558</v>
      </c>
      <c r="K177">
        <f t="shared" si="30"/>
        <v>0.51219512195121952</v>
      </c>
      <c r="L177" s="10">
        <f t="shared" si="31"/>
        <v>4.3360433604336057E-2</v>
      </c>
      <c r="M177">
        <f t="shared" si="32"/>
        <v>0</v>
      </c>
      <c r="N177">
        <f t="shared" si="33"/>
        <v>0</v>
      </c>
    </row>
    <row r="178" spans="1:14" x14ac:dyDescent="0.25">
      <c r="A178">
        <v>177</v>
      </c>
      <c r="B178" t="str">
        <f t="shared" si="26"/>
        <v>2017_MIA</v>
      </c>
      <c r="C178">
        <v>2017</v>
      </c>
      <c r="D178" t="s">
        <v>81</v>
      </c>
      <c r="E178">
        <v>7.5</v>
      </c>
      <c r="F178">
        <v>-125</v>
      </c>
      <c r="G178">
        <v>-105</v>
      </c>
      <c r="H178">
        <v>6</v>
      </c>
      <c r="I178" t="str">
        <f t="shared" si="27"/>
        <v>U</v>
      </c>
      <c r="J178">
        <f t="shared" si="29"/>
        <v>0.55555555555555558</v>
      </c>
      <c r="K178">
        <f t="shared" si="30"/>
        <v>0.51219512195121952</v>
      </c>
      <c r="L178" s="10">
        <f t="shared" si="31"/>
        <v>4.3360433604336057E-2</v>
      </c>
      <c r="M178">
        <f t="shared" si="32"/>
        <v>0</v>
      </c>
      <c r="N178">
        <f t="shared" si="33"/>
        <v>0</v>
      </c>
    </row>
    <row r="179" spans="1:14" x14ac:dyDescent="0.25">
      <c r="A179">
        <v>178</v>
      </c>
      <c r="B179" t="str">
        <f t="shared" si="26"/>
        <v>2017_MIN</v>
      </c>
      <c r="C179">
        <v>2017</v>
      </c>
      <c r="D179" t="s">
        <v>82</v>
      </c>
      <c r="E179">
        <v>8.5</v>
      </c>
      <c r="F179">
        <v>-105</v>
      </c>
      <c r="G179">
        <v>-125</v>
      </c>
      <c r="H179">
        <v>13</v>
      </c>
      <c r="I179" t="str">
        <f t="shared" si="27"/>
        <v>O</v>
      </c>
      <c r="J179">
        <f t="shared" si="29"/>
        <v>0.51219512195121952</v>
      </c>
      <c r="K179">
        <f t="shared" si="30"/>
        <v>0.55555555555555558</v>
      </c>
      <c r="L179" s="10">
        <f t="shared" si="31"/>
        <v>-4.3360433604336057E-2</v>
      </c>
      <c r="M179">
        <f t="shared" si="32"/>
        <v>0</v>
      </c>
      <c r="N179">
        <f t="shared" si="33"/>
        <v>0</v>
      </c>
    </row>
    <row r="180" spans="1:14" x14ac:dyDescent="0.25">
      <c r="A180">
        <v>179</v>
      </c>
      <c r="B180" t="str">
        <f t="shared" si="26"/>
        <v>2017_NWE</v>
      </c>
      <c r="C180">
        <v>2017</v>
      </c>
      <c r="D180" t="s">
        <v>337</v>
      </c>
      <c r="E180">
        <v>12.5</v>
      </c>
      <c r="F180">
        <v>-130</v>
      </c>
      <c r="G180">
        <v>100</v>
      </c>
      <c r="H180">
        <v>13</v>
      </c>
      <c r="I180" t="str">
        <f t="shared" si="27"/>
        <v>O</v>
      </c>
      <c r="J180">
        <f t="shared" si="29"/>
        <v>0.56521739130434778</v>
      </c>
      <c r="K180">
        <f t="shared" si="30"/>
        <v>0.5</v>
      </c>
      <c r="L180" s="10">
        <f t="shared" si="31"/>
        <v>6.5217391304347783E-2</v>
      </c>
      <c r="M180">
        <f t="shared" si="32"/>
        <v>0</v>
      </c>
      <c r="N180">
        <f t="shared" si="33"/>
        <v>1</v>
      </c>
    </row>
    <row r="181" spans="1:14" x14ac:dyDescent="0.25">
      <c r="A181">
        <v>180</v>
      </c>
      <c r="B181" t="str">
        <f t="shared" si="26"/>
        <v>2017_NOR</v>
      </c>
      <c r="C181">
        <v>2017</v>
      </c>
      <c r="D181" t="s">
        <v>340</v>
      </c>
      <c r="E181">
        <v>8</v>
      </c>
      <c r="F181">
        <v>-105</v>
      </c>
      <c r="G181">
        <v>-125</v>
      </c>
      <c r="H181">
        <v>11</v>
      </c>
      <c r="I181" t="str">
        <f t="shared" si="27"/>
        <v>O</v>
      </c>
      <c r="J181">
        <f t="shared" si="29"/>
        <v>0.51219512195121952</v>
      </c>
      <c r="K181">
        <f t="shared" si="30"/>
        <v>0.55555555555555558</v>
      </c>
      <c r="L181" s="10">
        <f t="shared" si="31"/>
        <v>-4.3360433604336057E-2</v>
      </c>
      <c r="M181">
        <f t="shared" si="32"/>
        <v>0</v>
      </c>
      <c r="N181">
        <f t="shared" si="33"/>
        <v>0</v>
      </c>
    </row>
    <row r="182" spans="1:14" x14ac:dyDescent="0.25">
      <c r="A182">
        <v>181</v>
      </c>
      <c r="B182" t="str">
        <f t="shared" si="26"/>
        <v>2017_NYG</v>
      </c>
      <c r="C182">
        <v>2017</v>
      </c>
      <c r="D182" t="s">
        <v>85</v>
      </c>
      <c r="E182">
        <v>9</v>
      </c>
      <c r="F182">
        <v>-105</v>
      </c>
      <c r="G182">
        <v>-125</v>
      </c>
      <c r="H182">
        <v>3</v>
      </c>
      <c r="I182" t="str">
        <f t="shared" si="27"/>
        <v>U</v>
      </c>
      <c r="J182">
        <f t="shared" si="29"/>
        <v>0.51219512195121952</v>
      </c>
      <c r="K182">
        <f t="shared" si="30"/>
        <v>0.55555555555555558</v>
      </c>
      <c r="L182" s="10">
        <f t="shared" si="31"/>
        <v>-4.3360433604336057E-2</v>
      </c>
      <c r="M182">
        <f t="shared" si="32"/>
        <v>0</v>
      </c>
      <c r="N182">
        <f t="shared" si="33"/>
        <v>0</v>
      </c>
    </row>
    <row r="183" spans="1:14" x14ac:dyDescent="0.25">
      <c r="A183">
        <v>182</v>
      </c>
      <c r="B183" t="str">
        <f t="shared" si="26"/>
        <v>2017_NYJ</v>
      </c>
      <c r="C183">
        <v>2017</v>
      </c>
      <c r="D183" t="s">
        <v>86</v>
      </c>
      <c r="E183">
        <v>4.5</v>
      </c>
      <c r="F183">
        <v>160</v>
      </c>
      <c r="G183">
        <v>-200</v>
      </c>
      <c r="H183">
        <v>5</v>
      </c>
      <c r="I183" t="str">
        <f t="shared" si="27"/>
        <v>O</v>
      </c>
      <c r="J183">
        <f t="shared" si="29"/>
        <v>0.38461538461538464</v>
      </c>
      <c r="K183">
        <f t="shared" si="30"/>
        <v>0.66666666666666663</v>
      </c>
      <c r="L183" s="10">
        <f t="shared" si="31"/>
        <v>-0.28205128205128199</v>
      </c>
      <c r="M183">
        <f t="shared" si="32"/>
        <v>1</v>
      </c>
      <c r="N183">
        <f t="shared" si="33"/>
        <v>0</v>
      </c>
    </row>
    <row r="184" spans="1:14" x14ac:dyDescent="0.25">
      <c r="A184">
        <v>183</v>
      </c>
      <c r="B184" t="str">
        <f t="shared" si="26"/>
        <v>2017_OAK</v>
      </c>
      <c r="C184">
        <v>2017</v>
      </c>
      <c r="D184" t="s">
        <v>87</v>
      </c>
      <c r="E184">
        <v>10</v>
      </c>
      <c r="F184">
        <v>100</v>
      </c>
      <c r="G184">
        <v>-130</v>
      </c>
      <c r="H184">
        <v>6</v>
      </c>
      <c r="I184" t="str">
        <f t="shared" si="27"/>
        <v>U</v>
      </c>
      <c r="J184">
        <f t="shared" si="29"/>
        <v>0.5</v>
      </c>
      <c r="K184">
        <f t="shared" si="30"/>
        <v>0.56521739130434778</v>
      </c>
      <c r="L184" s="10">
        <f t="shared" si="31"/>
        <v>-6.5217391304347783E-2</v>
      </c>
      <c r="M184">
        <f t="shared" si="32"/>
        <v>1</v>
      </c>
      <c r="N184">
        <f t="shared" si="33"/>
        <v>0</v>
      </c>
    </row>
    <row r="185" spans="1:14" x14ac:dyDescent="0.25">
      <c r="A185">
        <v>184</v>
      </c>
      <c r="B185" t="str">
        <f t="shared" si="26"/>
        <v>2017_PHI</v>
      </c>
      <c r="C185">
        <v>2017</v>
      </c>
      <c r="D185" t="s">
        <v>88</v>
      </c>
      <c r="E185">
        <v>8</v>
      </c>
      <c r="F185">
        <v>-140</v>
      </c>
      <c r="G185">
        <v>110</v>
      </c>
      <c r="H185">
        <v>13</v>
      </c>
      <c r="I185" t="str">
        <f t="shared" si="27"/>
        <v>O</v>
      </c>
      <c r="J185">
        <f t="shared" si="29"/>
        <v>0.58333333333333337</v>
      </c>
      <c r="K185">
        <f t="shared" si="30"/>
        <v>0.47619047619047616</v>
      </c>
      <c r="L185" s="10">
        <f t="shared" si="31"/>
        <v>0.10714285714285721</v>
      </c>
      <c r="M185">
        <f t="shared" si="32"/>
        <v>0</v>
      </c>
      <c r="N185">
        <f t="shared" si="33"/>
        <v>1</v>
      </c>
    </row>
    <row r="186" spans="1:14" x14ac:dyDescent="0.25">
      <c r="A186">
        <v>185</v>
      </c>
      <c r="B186" t="str">
        <f t="shared" si="26"/>
        <v>2017_PIT</v>
      </c>
      <c r="C186">
        <v>2017</v>
      </c>
      <c r="D186" t="s">
        <v>89</v>
      </c>
      <c r="E186">
        <v>10.5</v>
      </c>
      <c r="F186">
        <v>-140</v>
      </c>
      <c r="G186">
        <v>110</v>
      </c>
      <c r="H186">
        <v>13</v>
      </c>
      <c r="I186" t="str">
        <f t="shared" si="27"/>
        <v>O</v>
      </c>
      <c r="J186">
        <f t="shared" si="29"/>
        <v>0.58333333333333337</v>
      </c>
      <c r="K186">
        <f t="shared" si="30"/>
        <v>0.47619047619047616</v>
      </c>
      <c r="L186" s="10">
        <f t="shared" si="31"/>
        <v>0.10714285714285721</v>
      </c>
      <c r="M186">
        <f t="shared" si="32"/>
        <v>0</v>
      </c>
      <c r="N186">
        <f t="shared" si="33"/>
        <v>1</v>
      </c>
    </row>
    <row r="187" spans="1:14" x14ac:dyDescent="0.25">
      <c r="A187">
        <v>186</v>
      </c>
      <c r="B187" t="str">
        <f t="shared" si="26"/>
        <v>2017_LAC</v>
      </c>
      <c r="C187">
        <v>2017</v>
      </c>
      <c r="D187" t="s">
        <v>124</v>
      </c>
      <c r="E187">
        <v>7.5</v>
      </c>
      <c r="F187">
        <v>-135</v>
      </c>
      <c r="G187">
        <v>105</v>
      </c>
      <c r="H187">
        <v>9</v>
      </c>
      <c r="I187" t="str">
        <f t="shared" si="27"/>
        <v>O</v>
      </c>
      <c r="J187">
        <f t="shared" si="29"/>
        <v>0.57446808510638303</v>
      </c>
      <c r="K187">
        <f t="shared" si="30"/>
        <v>0.48780487804878048</v>
      </c>
      <c r="L187" s="10">
        <f t="shared" si="31"/>
        <v>8.6663207057602554E-2</v>
      </c>
      <c r="M187">
        <f t="shared" si="32"/>
        <v>0</v>
      </c>
      <c r="N187">
        <f t="shared" si="33"/>
        <v>1</v>
      </c>
    </row>
    <row r="188" spans="1:14" x14ac:dyDescent="0.25">
      <c r="A188">
        <v>187</v>
      </c>
      <c r="B188" t="str">
        <f t="shared" si="26"/>
        <v>2017_SEA</v>
      </c>
      <c r="C188">
        <v>2017</v>
      </c>
      <c r="D188" t="s">
        <v>91</v>
      </c>
      <c r="E188">
        <v>10.5</v>
      </c>
      <c r="F188">
        <v>-115</v>
      </c>
      <c r="G188">
        <v>-115</v>
      </c>
      <c r="H188">
        <v>9</v>
      </c>
      <c r="I188" t="str">
        <f t="shared" si="27"/>
        <v>U</v>
      </c>
      <c r="J188">
        <f t="shared" si="29"/>
        <v>0.53488372093023251</v>
      </c>
      <c r="K188">
        <f t="shared" si="30"/>
        <v>0.53488372093023251</v>
      </c>
      <c r="L188" s="10">
        <f t="shared" si="31"/>
        <v>0</v>
      </c>
      <c r="M188">
        <f t="shared" si="32"/>
        <v>0</v>
      </c>
      <c r="N188">
        <f t="shared" si="33"/>
        <v>0</v>
      </c>
    </row>
    <row r="189" spans="1:14" x14ac:dyDescent="0.25">
      <c r="A189">
        <v>188</v>
      </c>
      <c r="B189" t="str">
        <f t="shared" si="26"/>
        <v>2017_SFO</v>
      </c>
      <c r="C189">
        <v>2017</v>
      </c>
      <c r="D189" t="s">
        <v>338</v>
      </c>
      <c r="E189">
        <v>4.5</v>
      </c>
      <c r="F189">
        <v>-160</v>
      </c>
      <c r="G189">
        <v>130</v>
      </c>
      <c r="H189">
        <v>6</v>
      </c>
      <c r="I189" t="str">
        <f t="shared" si="27"/>
        <v>O</v>
      </c>
      <c r="J189">
        <f t="shared" si="29"/>
        <v>0.61538461538461542</v>
      </c>
      <c r="K189">
        <f t="shared" si="30"/>
        <v>0.43478260869565216</v>
      </c>
      <c r="L189" s="10">
        <f t="shared" si="31"/>
        <v>0.18060200668896326</v>
      </c>
      <c r="M189">
        <f t="shared" si="32"/>
        <v>0</v>
      </c>
      <c r="N189">
        <f t="shared" si="33"/>
        <v>1</v>
      </c>
    </row>
    <row r="190" spans="1:14" x14ac:dyDescent="0.25">
      <c r="A190">
        <v>189</v>
      </c>
      <c r="B190" t="str">
        <f t="shared" si="26"/>
        <v>2017_LAR</v>
      </c>
      <c r="C190">
        <v>2017</v>
      </c>
      <c r="D190" t="s">
        <v>125</v>
      </c>
      <c r="E190">
        <v>5.5</v>
      </c>
      <c r="F190">
        <v>-120</v>
      </c>
      <c r="G190">
        <v>-110</v>
      </c>
      <c r="H190">
        <v>11</v>
      </c>
      <c r="I190" t="str">
        <f t="shared" si="27"/>
        <v>O</v>
      </c>
      <c r="J190">
        <f t="shared" si="29"/>
        <v>0.54545454545454541</v>
      </c>
      <c r="K190">
        <f t="shared" si="30"/>
        <v>0.52380952380952384</v>
      </c>
      <c r="L190" s="10">
        <f t="shared" si="31"/>
        <v>2.1645021645021578E-2</v>
      </c>
      <c r="M190">
        <f t="shared" si="32"/>
        <v>0</v>
      </c>
      <c r="N190">
        <f t="shared" si="33"/>
        <v>0</v>
      </c>
    </row>
    <row r="191" spans="1:14" x14ac:dyDescent="0.25">
      <c r="A191">
        <v>190</v>
      </c>
      <c r="B191" t="str">
        <f t="shared" si="26"/>
        <v>2017_TBY</v>
      </c>
      <c r="C191">
        <v>2017</v>
      </c>
      <c r="D191" t="s">
        <v>339</v>
      </c>
      <c r="E191">
        <v>8.5</v>
      </c>
      <c r="F191">
        <v>-130</v>
      </c>
      <c r="G191">
        <v>100</v>
      </c>
      <c r="H191">
        <v>5</v>
      </c>
      <c r="I191" t="str">
        <f t="shared" si="27"/>
        <v>U</v>
      </c>
      <c r="J191">
        <f t="shared" si="29"/>
        <v>0.56521739130434778</v>
      </c>
      <c r="K191">
        <f t="shared" si="30"/>
        <v>0.5</v>
      </c>
      <c r="L191" s="10">
        <f t="shared" si="31"/>
        <v>6.5217391304347783E-2</v>
      </c>
      <c r="M191">
        <f t="shared" si="32"/>
        <v>0</v>
      </c>
      <c r="N191">
        <f t="shared" si="33"/>
        <v>1</v>
      </c>
    </row>
    <row r="192" spans="1:14" x14ac:dyDescent="0.25">
      <c r="A192">
        <v>191</v>
      </c>
      <c r="B192" t="str">
        <f t="shared" si="26"/>
        <v>2017_TEN</v>
      </c>
      <c r="C192">
        <v>2017</v>
      </c>
      <c r="D192" t="s">
        <v>95</v>
      </c>
      <c r="E192">
        <v>8.5</v>
      </c>
      <c r="F192">
        <v>-155</v>
      </c>
      <c r="G192">
        <v>125</v>
      </c>
      <c r="H192">
        <v>9</v>
      </c>
      <c r="I192" t="str">
        <f t="shared" si="27"/>
        <v>O</v>
      </c>
      <c r="J192">
        <f t="shared" si="29"/>
        <v>0.60784313725490191</v>
      </c>
      <c r="K192">
        <f t="shared" si="30"/>
        <v>0.44444444444444442</v>
      </c>
      <c r="L192" s="10">
        <f t="shared" si="31"/>
        <v>0.16339869281045749</v>
      </c>
      <c r="M192">
        <f t="shared" si="32"/>
        <v>0</v>
      </c>
      <c r="N192">
        <f t="shared" si="33"/>
        <v>1</v>
      </c>
    </row>
    <row r="193" spans="1:14" x14ac:dyDescent="0.25">
      <c r="A193">
        <v>192</v>
      </c>
      <c r="B193" t="str">
        <f t="shared" si="26"/>
        <v>2017_WAS</v>
      </c>
      <c r="C193">
        <v>2017</v>
      </c>
      <c r="D193" t="s">
        <v>96</v>
      </c>
      <c r="E193">
        <v>7.5</v>
      </c>
      <c r="F193">
        <v>-125</v>
      </c>
      <c r="G193">
        <v>-105</v>
      </c>
      <c r="H193">
        <v>7</v>
      </c>
      <c r="I193" t="str">
        <f t="shared" si="27"/>
        <v>U</v>
      </c>
      <c r="J193">
        <f t="shared" si="29"/>
        <v>0.55555555555555558</v>
      </c>
      <c r="K193">
        <f t="shared" si="30"/>
        <v>0.51219512195121952</v>
      </c>
      <c r="L193" s="10">
        <f t="shared" si="31"/>
        <v>4.3360433604336057E-2</v>
      </c>
      <c r="M193">
        <f t="shared" si="32"/>
        <v>0</v>
      </c>
      <c r="N193">
        <f t="shared" si="33"/>
        <v>0</v>
      </c>
    </row>
    <row r="194" spans="1:14" x14ac:dyDescent="0.25">
      <c r="A194">
        <v>193</v>
      </c>
      <c r="B194" t="str">
        <f t="shared" si="26"/>
        <v>2018_ARI</v>
      </c>
      <c r="C194">
        <v>2018</v>
      </c>
      <c r="D194" t="s">
        <v>66</v>
      </c>
      <c r="E194">
        <v>5.5</v>
      </c>
      <c r="F194">
        <v>-200</v>
      </c>
      <c r="G194">
        <v>160</v>
      </c>
    </row>
    <row r="195" spans="1:14" x14ac:dyDescent="0.25">
      <c r="A195">
        <v>194</v>
      </c>
      <c r="B195" t="str">
        <f t="shared" ref="B195:B225" si="34">CONCATENATE(C195,"_",D195)</f>
        <v>2018_ATL</v>
      </c>
      <c r="C195">
        <v>2018</v>
      </c>
      <c r="D195" t="s">
        <v>22</v>
      </c>
      <c r="E195">
        <v>9</v>
      </c>
      <c r="F195">
        <v>-160</v>
      </c>
      <c r="G195">
        <v>130</v>
      </c>
    </row>
    <row r="196" spans="1:14" x14ac:dyDescent="0.25">
      <c r="A196">
        <v>195</v>
      </c>
      <c r="B196" t="str">
        <f t="shared" si="34"/>
        <v>2018_BAL</v>
      </c>
      <c r="C196">
        <v>2018</v>
      </c>
      <c r="D196" t="s">
        <v>67</v>
      </c>
      <c r="E196">
        <v>8</v>
      </c>
      <c r="F196">
        <v>-165</v>
      </c>
      <c r="G196">
        <v>135</v>
      </c>
    </row>
    <row r="197" spans="1:14" x14ac:dyDescent="0.25">
      <c r="A197">
        <v>196</v>
      </c>
      <c r="B197" t="str">
        <f t="shared" si="34"/>
        <v>2018_BUF</v>
      </c>
      <c r="C197">
        <v>2018</v>
      </c>
      <c r="D197" t="s">
        <v>68</v>
      </c>
      <c r="E197">
        <v>6</v>
      </c>
      <c r="F197">
        <v>145</v>
      </c>
      <c r="G197">
        <v>-175</v>
      </c>
    </row>
    <row r="198" spans="1:14" x14ac:dyDescent="0.25">
      <c r="A198">
        <v>197</v>
      </c>
      <c r="B198" t="str">
        <f t="shared" si="34"/>
        <v>2018_CAR</v>
      </c>
      <c r="C198">
        <v>2018</v>
      </c>
      <c r="D198" t="s">
        <v>69</v>
      </c>
      <c r="E198">
        <v>9</v>
      </c>
      <c r="F198">
        <v>165</v>
      </c>
      <c r="G198">
        <v>-205</v>
      </c>
    </row>
    <row r="199" spans="1:14" x14ac:dyDescent="0.25">
      <c r="A199">
        <v>198</v>
      </c>
      <c r="B199" t="str">
        <f t="shared" si="34"/>
        <v>2018_CHI</v>
      </c>
      <c r="C199">
        <v>2018</v>
      </c>
      <c r="D199" t="s">
        <v>70</v>
      </c>
      <c r="E199">
        <v>6.5</v>
      </c>
      <c r="F199">
        <v>-140</v>
      </c>
      <c r="G199">
        <v>110</v>
      </c>
    </row>
    <row r="200" spans="1:14" x14ac:dyDescent="0.25">
      <c r="A200">
        <v>199</v>
      </c>
      <c r="B200" t="str">
        <f t="shared" si="34"/>
        <v>2018_CIN</v>
      </c>
      <c r="C200">
        <v>2018</v>
      </c>
      <c r="D200" t="s">
        <v>71</v>
      </c>
      <c r="E200">
        <v>6.5</v>
      </c>
      <c r="F200">
        <v>-165</v>
      </c>
      <c r="G200">
        <v>135</v>
      </c>
    </row>
    <row r="201" spans="1:14" x14ac:dyDescent="0.25">
      <c r="A201">
        <v>200</v>
      </c>
      <c r="B201" t="str">
        <f t="shared" si="34"/>
        <v>2018_CLE</v>
      </c>
      <c r="C201">
        <v>2018</v>
      </c>
      <c r="D201" t="s">
        <v>72</v>
      </c>
      <c r="E201">
        <v>5.5</v>
      </c>
      <c r="F201">
        <v>-145</v>
      </c>
      <c r="G201">
        <v>115</v>
      </c>
    </row>
    <row r="202" spans="1:14" x14ac:dyDescent="0.25">
      <c r="A202">
        <v>201</v>
      </c>
      <c r="B202" t="str">
        <f t="shared" si="34"/>
        <v>2018_DAL</v>
      </c>
      <c r="C202">
        <v>2018</v>
      </c>
      <c r="D202" t="s">
        <v>73</v>
      </c>
      <c r="E202">
        <v>8.5</v>
      </c>
      <c r="F202">
        <v>105</v>
      </c>
      <c r="G202">
        <v>-135</v>
      </c>
    </row>
    <row r="203" spans="1:14" x14ac:dyDescent="0.25">
      <c r="A203">
        <v>202</v>
      </c>
      <c r="B203" t="str">
        <f t="shared" si="34"/>
        <v>2018_DEN</v>
      </c>
      <c r="C203">
        <v>2018</v>
      </c>
      <c r="D203" t="s">
        <v>74</v>
      </c>
      <c r="E203">
        <v>7</v>
      </c>
      <c r="F203">
        <v>-170</v>
      </c>
      <c r="G203">
        <v>140</v>
      </c>
    </row>
    <row r="204" spans="1:14" x14ac:dyDescent="0.25">
      <c r="A204">
        <v>203</v>
      </c>
      <c r="B204" t="str">
        <f t="shared" si="34"/>
        <v>2018_DET</v>
      </c>
      <c r="C204">
        <v>2018</v>
      </c>
      <c r="D204" t="s">
        <v>75</v>
      </c>
      <c r="E204">
        <v>7.5</v>
      </c>
      <c r="F204">
        <v>-115</v>
      </c>
      <c r="G204">
        <v>-115</v>
      </c>
    </row>
    <row r="205" spans="1:14" x14ac:dyDescent="0.25">
      <c r="A205">
        <v>204</v>
      </c>
      <c r="B205" t="str">
        <f t="shared" si="34"/>
        <v>2018_GBY</v>
      </c>
      <c r="C205">
        <v>2018</v>
      </c>
      <c r="D205" t="s">
        <v>335</v>
      </c>
      <c r="E205">
        <v>10</v>
      </c>
      <c r="F205">
        <v>-125</v>
      </c>
      <c r="G205">
        <v>-105</v>
      </c>
    </row>
    <row r="206" spans="1:14" x14ac:dyDescent="0.25">
      <c r="A206">
        <v>205</v>
      </c>
      <c r="B206" t="str">
        <f t="shared" si="34"/>
        <v>2018_HOU</v>
      </c>
      <c r="C206">
        <v>2018</v>
      </c>
      <c r="D206" t="s">
        <v>77</v>
      </c>
      <c r="E206">
        <v>8.5</v>
      </c>
      <c r="F206">
        <v>-145</v>
      </c>
      <c r="G206">
        <v>115</v>
      </c>
    </row>
    <row r="207" spans="1:14" x14ac:dyDescent="0.25">
      <c r="A207">
        <v>206</v>
      </c>
      <c r="B207" t="str">
        <f t="shared" si="34"/>
        <v>2018_IND</v>
      </c>
      <c r="C207">
        <v>2018</v>
      </c>
      <c r="D207" t="s">
        <v>78</v>
      </c>
      <c r="E207">
        <v>6.5</v>
      </c>
      <c r="F207">
        <v>110</v>
      </c>
      <c r="G207">
        <v>-140</v>
      </c>
    </row>
    <row r="208" spans="1:14" x14ac:dyDescent="0.25">
      <c r="A208">
        <v>207</v>
      </c>
      <c r="B208" t="str">
        <f t="shared" si="34"/>
        <v>2018_JAX</v>
      </c>
      <c r="C208">
        <v>2018</v>
      </c>
      <c r="D208" t="s">
        <v>79</v>
      </c>
      <c r="E208">
        <v>9</v>
      </c>
      <c r="F208">
        <v>-120</v>
      </c>
      <c r="G208">
        <v>-110</v>
      </c>
    </row>
    <row r="209" spans="1:7" x14ac:dyDescent="0.25">
      <c r="A209">
        <v>208</v>
      </c>
      <c r="B209" t="str">
        <f t="shared" si="34"/>
        <v>2018_KCY</v>
      </c>
      <c r="C209">
        <v>2018</v>
      </c>
      <c r="D209" t="s">
        <v>336</v>
      </c>
      <c r="E209">
        <v>8.5</v>
      </c>
      <c r="F209">
        <v>-105</v>
      </c>
      <c r="G209">
        <v>-125</v>
      </c>
    </row>
    <row r="210" spans="1:7" x14ac:dyDescent="0.25">
      <c r="A210">
        <v>218</v>
      </c>
      <c r="B210" t="str">
        <f>CONCATENATE(C210,"_",D210)</f>
        <v>2018_LAC</v>
      </c>
      <c r="C210">
        <v>2018</v>
      </c>
      <c r="D210" t="s">
        <v>124</v>
      </c>
      <c r="E210">
        <v>9.5</v>
      </c>
      <c r="F210">
        <v>-115</v>
      </c>
      <c r="G210">
        <v>-115</v>
      </c>
    </row>
    <row r="211" spans="1:7" x14ac:dyDescent="0.25">
      <c r="A211">
        <v>221</v>
      </c>
      <c r="B211" t="str">
        <f>CONCATENATE(C211,"_",D211)</f>
        <v>2018_LAR</v>
      </c>
      <c r="C211">
        <v>2018</v>
      </c>
      <c r="D211" t="s">
        <v>125</v>
      </c>
      <c r="E211">
        <v>10</v>
      </c>
      <c r="F211">
        <v>-135</v>
      </c>
      <c r="G211">
        <v>105</v>
      </c>
    </row>
    <row r="212" spans="1:7" x14ac:dyDescent="0.25">
      <c r="A212">
        <v>209</v>
      </c>
      <c r="B212" t="str">
        <f t="shared" si="34"/>
        <v>2018_MIA</v>
      </c>
      <c r="C212">
        <v>2018</v>
      </c>
      <c r="D212" t="s">
        <v>81</v>
      </c>
      <c r="E212">
        <v>6.5</v>
      </c>
      <c r="F212">
        <v>-135</v>
      </c>
      <c r="G212">
        <v>105</v>
      </c>
    </row>
    <row r="213" spans="1:7" x14ac:dyDescent="0.25">
      <c r="A213">
        <v>210</v>
      </c>
      <c r="B213" t="str">
        <f t="shared" si="34"/>
        <v>2018_MIN</v>
      </c>
      <c r="C213">
        <v>2018</v>
      </c>
      <c r="D213" t="s">
        <v>82</v>
      </c>
      <c r="E213">
        <v>10</v>
      </c>
      <c r="F213">
        <v>-135</v>
      </c>
      <c r="G213">
        <v>105</v>
      </c>
    </row>
    <row r="214" spans="1:7" x14ac:dyDescent="0.25">
      <c r="A214">
        <v>211</v>
      </c>
      <c r="B214" t="str">
        <f t="shared" si="34"/>
        <v>2018_NWE</v>
      </c>
      <c r="C214">
        <v>2018</v>
      </c>
      <c r="D214" t="s">
        <v>337</v>
      </c>
      <c r="E214">
        <v>11</v>
      </c>
      <c r="F214">
        <v>-140</v>
      </c>
      <c r="G214">
        <v>110</v>
      </c>
    </row>
    <row r="215" spans="1:7" x14ac:dyDescent="0.25">
      <c r="A215">
        <v>212</v>
      </c>
      <c r="B215" t="str">
        <f t="shared" si="34"/>
        <v>2018_NOR</v>
      </c>
      <c r="C215">
        <v>2018</v>
      </c>
      <c r="D215" t="s">
        <v>340</v>
      </c>
      <c r="E215">
        <v>9.5</v>
      </c>
      <c r="F215">
        <v>-140</v>
      </c>
      <c r="G215">
        <v>110</v>
      </c>
    </row>
    <row r="216" spans="1:7" x14ac:dyDescent="0.25">
      <c r="A216">
        <v>213</v>
      </c>
      <c r="B216" t="str">
        <f t="shared" si="34"/>
        <v>2018_NYG</v>
      </c>
      <c r="C216">
        <v>2018</v>
      </c>
      <c r="D216" t="s">
        <v>85</v>
      </c>
      <c r="E216">
        <v>7</v>
      </c>
      <c r="F216">
        <v>-150</v>
      </c>
      <c r="G216">
        <v>120</v>
      </c>
    </row>
    <row r="217" spans="1:7" x14ac:dyDescent="0.25">
      <c r="A217">
        <v>214</v>
      </c>
      <c r="B217" t="str">
        <f t="shared" si="34"/>
        <v>2018_NYJ</v>
      </c>
      <c r="C217">
        <v>2018</v>
      </c>
      <c r="D217" t="s">
        <v>86</v>
      </c>
      <c r="E217">
        <v>6</v>
      </c>
      <c r="F217">
        <v>-110</v>
      </c>
      <c r="G217">
        <v>-120</v>
      </c>
    </row>
    <row r="218" spans="1:7" x14ac:dyDescent="0.25">
      <c r="A218">
        <v>215</v>
      </c>
      <c r="B218" t="str">
        <f t="shared" si="34"/>
        <v>2018_OAK</v>
      </c>
      <c r="C218">
        <v>2018</v>
      </c>
      <c r="D218" t="s">
        <v>87</v>
      </c>
      <c r="E218">
        <v>8</v>
      </c>
      <c r="F218">
        <v>-105</v>
      </c>
      <c r="G218">
        <v>-125</v>
      </c>
    </row>
    <row r="219" spans="1:7" x14ac:dyDescent="0.25">
      <c r="A219">
        <v>216</v>
      </c>
      <c r="B219" t="str">
        <f t="shared" si="34"/>
        <v>2018_PHI</v>
      </c>
      <c r="C219">
        <v>2018</v>
      </c>
      <c r="D219" t="s">
        <v>88</v>
      </c>
      <c r="E219">
        <v>10</v>
      </c>
      <c r="F219">
        <v>-125</v>
      </c>
      <c r="G219">
        <v>-105</v>
      </c>
    </row>
    <row r="220" spans="1:7" x14ac:dyDescent="0.25">
      <c r="A220">
        <v>217</v>
      </c>
      <c r="B220" t="str">
        <f t="shared" si="34"/>
        <v>2018_PIT</v>
      </c>
      <c r="C220">
        <v>2018</v>
      </c>
      <c r="D220" t="s">
        <v>89</v>
      </c>
      <c r="E220">
        <v>10.5</v>
      </c>
      <c r="F220">
        <v>-105</v>
      </c>
      <c r="G220">
        <v>-125</v>
      </c>
    </row>
    <row r="221" spans="1:7" x14ac:dyDescent="0.25">
      <c r="A221">
        <v>219</v>
      </c>
      <c r="B221" t="str">
        <f t="shared" si="34"/>
        <v>2018_SEA</v>
      </c>
      <c r="C221">
        <v>2018</v>
      </c>
      <c r="D221" t="s">
        <v>91</v>
      </c>
      <c r="E221">
        <v>8.5</v>
      </c>
      <c r="F221">
        <v>140</v>
      </c>
      <c r="G221">
        <v>-170</v>
      </c>
    </row>
    <row r="222" spans="1:7" x14ac:dyDescent="0.25">
      <c r="A222">
        <v>220</v>
      </c>
      <c r="B222" t="str">
        <f t="shared" si="34"/>
        <v>2018_SFO</v>
      </c>
      <c r="C222">
        <v>2018</v>
      </c>
      <c r="D222" t="s">
        <v>338</v>
      </c>
      <c r="E222">
        <v>8</v>
      </c>
      <c r="F222">
        <v>150</v>
      </c>
      <c r="G222">
        <v>-180</v>
      </c>
    </row>
    <row r="223" spans="1:7" x14ac:dyDescent="0.25">
      <c r="A223">
        <v>222</v>
      </c>
      <c r="B223" t="str">
        <f t="shared" si="34"/>
        <v>2018_TBY</v>
      </c>
      <c r="C223">
        <v>2018</v>
      </c>
      <c r="D223" t="s">
        <v>339</v>
      </c>
      <c r="E223">
        <v>6.5</v>
      </c>
      <c r="F223">
        <v>130</v>
      </c>
      <c r="G223">
        <v>-160</v>
      </c>
    </row>
    <row r="224" spans="1:7" x14ac:dyDescent="0.25">
      <c r="A224">
        <v>223</v>
      </c>
      <c r="B224" t="str">
        <f t="shared" si="34"/>
        <v>2018_TEN</v>
      </c>
      <c r="C224">
        <v>2018</v>
      </c>
      <c r="D224" t="s">
        <v>95</v>
      </c>
      <c r="E224">
        <v>8</v>
      </c>
      <c r="F224">
        <v>-130</v>
      </c>
      <c r="G224">
        <v>100</v>
      </c>
    </row>
    <row r="225" spans="1:7" x14ac:dyDescent="0.25">
      <c r="A225">
        <v>224</v>
      </c>
      <c r="B225" t="str">
        <f t="shared" si="34"/>
        <v>2018_WAS</v>
      </c>
      <c r="C225">
        <v>2018</v>
      </c>
      <c r="D225" t="s">
        <v>96</v>
      </c>
      <c r="E225">
        <v>7</v>
      </c>
      <c r="F225">
        <v>-110</v>
      </c>
      <c r="G225">
        <v>-120</v>
      </c>
    </row>
  </sheetData>
  <autoFilter ref="A1:N193" xr:uid="{00000000-0009-0000-0000-000007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M513"/>
  <sheetViews>
    <sheetView zoomScale="90" zoomScaleNormal="90" workbookViewId="0">
      <pane ySplit="1" topLeftCell="A477" activePane="bottomLeft" state="frozen"/>
      <selection pane="bottomLeft" activeCell="X516" sqref="X516:X548"/>
    </sheetView>
  </sheetViews>
  <sheetFormatPr defaultRowHeight="15" x14ac:dyDescent="0.25"/>
  <cols>
    <col min="3" max="3" width="19.140625" bestFit="1" customWidth="1"/>
    <col min="4" max="4" width="8.42578125" bestFit="1" customWidth="1"/>
  </cols>
  <sheetData>
    <row r="1" spans="1:13" x14ac:dyDescent="0.25">
      <c r="A1" s="20" t="s">
        <v>368</v>
      </c>
      <c r="B1" s="21" t="s">
        <v>369</v>
      </c>
      <c r="C1" s="8" t="s">
        <v>370</v>
      </c>
      <c r="D1" s="8" t="s">
        <v>292</v>
      </c>
      <c r="E1" s="1" t="s">
        <v>131</v>
      </c>
      <c r="F1" s="7" t="s">
        <v>44</v>
      </c>
      <c r="G1" s="7" t="s">
        <v>45</v>
      </c>
      <c r="H1" s="7" t="s">
        <v>46</v>
      </c>
      <c r="I1" s="16" t="s">
        <v>256</v>
      </c>
      <c r="J1" s="7" t="s">
        <v>137</v>
      </c>
      <c r="K1" s="16" t="s">
        <v>138</v>
      </c>
      <c r="L1" s="7" t="s">
        <v>97</v>
      </c>
      <c r="M1" s="7" t="s">
        <v>136</v>
      </c>
    </row>
    <row r="2" spans="1:13" x14ac:dyDescent="0.25">
      <c r="A2">
        <v>1</v>
      </c>
      <c r="B2">
        <v>1</v>
      </c>
      <c r="C2" t="str">
        <f t="shared" ref="C2:C65" ca="1" si="0">IFERROR(VLOOKUP($B2,nfl_win_total_result,MATCH(C$1,nfl_win_total_result_header,0),FALSE),"error")</f>
        <v>2012_ARI</v>
      </c>
      <c r="D2">
        <f ca="1">VALUE(LEFT(C2,4))</f>
        <v>2012</v>
      </c>
      <c r="E2" t="s">
        <v>18</v>
      </c>
      <c r="F2" s="1">
        <f ca="1">IFERROR(VLOOKUP($B2,nfl_win_total_result,MATCH(F$1,nfl_win_total_result_header,0),FALSE),"error")</f>
        <v>7</v>
      </c>
      <c r="G2" s="1">
        <f ca="1">IFERROR(VLOOKUP($B2,nfl_win_total_result,MATCH(G$1,nfl_win_total_result_header,0),FALSE),"error")</f>
        <v>120</v>
      </c>
      <c r="H2" s="1">
        <f ca="1">IFERROR(VLOOKUP($B2,nfl_win_total_result,MATCH(H$1,nfl_win_total_result_header,0),FALSE),"error")</f>
        <v>-150</v>
      </c>
      <c r="I2">
        <v>5</v>
      </c>
      <c r="J2" s="1" t="str">
        <f t="shared" ref="J2:J65" ca="1" si="1">IFERROR(IF(I2&gt;F2,"O",IF(I2&lt;F2,"U","E")),"na")</f>
        <v>U</v>
      </c>
      <c r="K2" t="s">
        <v>382</v>
      </c>
      <c r="L2" s="1" t="str">
        <f t="shared" ref="L2:L65" ca="1" si="2">IFERROR(IF(VLOOKUP($B2,nfl_win_total_result,MATCH(L$1,nfl_win_total_result_header,0),FALSE)="","",VLOOKUP($B2,nfl_win_total_result,MATCH(L$1,nfl_win_total_result_header,0),FALSE)),"error")</f>
        <v>U</v>
      </c>
      <c r="M2" s="2">
        <f ca="1">IFERROR(IF(OR(ISBLANK(J2),ISBLANK(L2),J2="",L2=""),"",IF(J2=L2,1,0)),"na")</f>
        <v>1</v>
      </c>
    </row>
    <row r="3" spans="1:13" x14ac:dyDescent="0.25">
      <c r="A3">
        <v>2</v>
      </c>
      <c r="B3">
        <v>1</v>
      </c>
      <c r="C3" t="str">
        <f t="shared" ca="1" si="0"/>
        <v>2012_ARI</v>
      </c>
      <c r="D3">
        <f t="shared" ref="D3:D66" ca="1" si="3">VALUE(LEFT(C3,4))</f>
        <v>2012</v>
      </c>
      <c r="E3" t="s">
        <v>16</v>
      </c>
      <c r="F3" s="1">
        <f t="shared" ref="F3:H65" ca="1" si="4">IFERROR(VLOOKUP($B3,nfl_win_total_result,MATCH(F$1,nfl_win_total_result_header,0),FALSE),"error")</f>
        <v>7</v>
      </c>
      <c r="G3" s="1">
        <f t="shared" ca="1" si="4"/>
        <v>120</v>
      </c>
      <c r="H3" s="1">
        <f t="shared" ca="1" si="4"/>
        <v>-150</v>
      </c>
      <c r="I3" s="1">
        <v>4</v>
      </c>
      <c r="J3" s="1" t="str">
        <f t="shared" ca="1" si="1"/>
        <v>U</v>
      </c>
      <c r="K3" s="1" t="s">
        <v>382</v>
      </c>
      <c r="L3" s="1" t="str">
        <f t="shared" ca="1" si="2"/>
        <v>U</v>
      </c>
      <c r="M3" s="2">
        <f t="shared" ref="M3:M66" ca="1" si="5">IFERROR(IF(OR(ISBLANK(J3),ISBLANK(L3),J3="",L3=""),"",IF(J3=L3,1,0)),"na")</f>
        <v>1</v>
      </c>
    </row>
    <row r="4" spans="1:13" x14ac:dyDescent="0.25">
      <c r="A4">
        <v>3</v>
      </c>
      <c r="B4">
        <v>2</v>
      </c>
      <c r="C4" t="str">
        <f t="shared" ca="1" si="0"/>
        <v>2012_ATL</v>
      </c>
      <c r="D4">
        <f t="shared" ca="1" si="3"/>
        <v>2012</v>
      </c>
      <c r="E4" t="s">
        <v>18</v>
      </c>
      <c r="F4" s="1">
        <f t="shared" ca="1" si="4"/>
        <v>9</v>
      </c>
      <c r="G4" s="1">
        <f t="shared" ca="1" si="4"/>
        <v>-150</v>
      </c>
      <c r="H4" s="1">
        <f t="shared" ca="1" si="4"/>
        <v>120</v>
      </c>
      <c r="I4">
        <v>12</v>
      </c>
      <c r="J4" s="1" t="str">
        <f t="shared" ca="1" si="1"/>
        <v>O</v>
      </c>
      <c r="K4" t="s">
        <v>382</v>
      </c>
      <c r="L4" s="1" t="str">
        <f t="shared" ca="1" si="2"/>
        <v>O</v>
      </c>
      <c r="M4" s="2">
        <f t="shared" ca="1" si="5"/>
        <v>1</v>
      </c>
    </row>
    <row r="5" spans="1:13" x14ac:dyDescent="0.25">
      <c r="A5">
        <v>4</v>
      </c>
      <c r="B5">
        <v>2</v>
      </c>
      <c r="C5" t="str">
        <f t="shared" ca="1" si="0"/>
        <v>2012_ATL</v>
      </c>
      <c r="D5">
        <f t="shared" ca="1" si="3"/>
        <v>2012</v>
      </c>
      <c r="E5" t="s">
        <v>16</v>
      </c>
      <c r="F5" s="1">
        <f t="shared" ca="1" si="4"/>
        <v>9</v>
      </c>
      <c r="G5" s="1">
        <f t="shared" ca="1" si="4"/>
        <v>-150</v>
      </c>
      <c r="H5" s="1">
        <f t="shared" ca="1" si="4"/>
        <v>120</v>
      </c>
      <c r="I5" s="1">
        <v>10</v>
      </c>
      <c r="J5" s="1" t="str">
        <f t="shared" ca="1" si="1"/>
        <v>O</v>
      </c>
      <c r="K5" s="1" t="s">
        <v>382</v>
      </c>
      <c r="L5" s="1" t="str">
        <f t="shared" ca="1" si="2"/>
        <v>O</v>
      </c>
      <c r="M5" s="2">
        <f t="shared" ca="1" si="5"/>
        <v>1</v>
      </c>
    </row>
    <row r="6" spans="1:13" x14ac:dyDescent="0.25">
      <c r="A6">
        <v>5</v>
      </c>
      <c r="B6">
        <v>3</v>
      </c>
      <c r="C6" t="str">
        <f t="shared" ca="1" si="0"/>
        <v>2012_BAL</v>
      </c>
      <c r="D6">
        <f t="shared" ca="1" si="3"/>
        <v>2012</v>
      </c>
      <c r="E6" t="s">
        <v>18</v>
      </c>
      <c r="F6" s="1">
        <f t="shared" ca="1" si="4"/>
        <v>10</v>
      </c>
      <c r="G6" s="1">
        <f t="shared" ca="1" si="4"/>
        <v>-100</v>
      </c>
      <c r="H6" s="1">
        <f t="shared" ca="1" si="4"/>
        <v>-130</v>
      </c>
      <c r="I6">
        <v>12</v>
      </c>
      <c r="J6" s="1" t="str">
        <f t="shared" ca="1" si="1"/>
        <v>O</v>
      </c>
      <c r="K6" t="s">
        <v>382</v>
      </c>
      <c r="L6" s="1" t="str">
        <f t="shared" ca="1" si="2"/>
        <v>E</v>
      </c>
      <c r="M6" s="2">
        <f t="shared" ca="1" si="5"/>
        <v>0</v>
      </c>
    </row>
    <row r="7" spans="1:13" x14ac:dyDescent="0.25">
      <c r="A7">
        <v>6</v>
      </c>
      <c r="B7">
        <v>3</v>
      </c>
      <c r="C7" t="str">
        <f t="shared" ca="1" si="0"/>
        <v>2012_BAL</v>
      </c>
      <c r="D7">
        <f t="shared" ca="1" si="3"/>
        <v>2012</v>
      </c>
      <c r="E7" t="s">
        <v>16</v>
      </c>
      <c r="F7" s="1">
        <f t="shared" ca="1" si="4"/>
        <v>10</v>
      </c>
      <c r="G7" s="1">
        <f t="shared" ca="1" si="4"/>
        <v>-100</v>
      </c>
      <c r="H7" s="1">
        <f t="shared" ca="1" si="4"/>
        <v>-130</v>
      </c>
      <c r="I7" s="1">
        <v>12</v>
      </c>
      <c r="J7" s="1" t="str">
        <f t="shared" ca="1" si="1"/>
        <v>O</v>
      </c>
      <c r="K7" s="1" t="s">
        <v>382</v>
      </c>
      <c r="L7" s="1" t="str">
        <f t="shared" ca="1" si="2"/>
        <v>E</v>
      </c>
      <c r="M7" s="2">
        <f t="shared" ca="1" si="5"/>
        <v>0</v>
      </c>
    </row>
    <row r="8" spans="1:13" x14ac:dyDescent="0.25">
      <c r="A8">
        <v>7</v>
      </c>
      <c r="B8">
        <v>4</v>
      </c>
      <c r="C8" t="str">
        <f t="shared" ca="1" si="0"/>
        <v>2012_BUF</v>
      </c>
      <c r="D8">
        <f t="shared" ca="1" si="3"/>
        <v>2012</v>
      </c>
      <c r="E8" t="s">
        <v>18</v>
      </c>
      <c r="F8" s="1">
        <f t="shared" ca="1" si="4"/>
        <v>8</v>
      </c>
      <c r="G8" s="1">
        <f t="shared" ca="1" si="4"/>
        <v>-100</v>
      </c>
      <c r="H8" s="1">
        <f t="shared" ca="1" si="4"/>
        <v>-130</v>
      </c>
      <c r="I8">
        <v>9</v>
      </c>
      <c r="J8" s="1" t="str">
        <f t="shared" ca="1" si="1"/>
        <v>O</v>
      </c>
      <c r="K8" t="s">
        <v>382</v>
      </c>
      <c r="L8" s="1" t="str">
        <f t="shared" ca="1" si="2"/>
        <v>U</v>
      </c>
      <c r="M8" s="2">
        <f t="shared" ca="1" si="5"/>
        <v>0</v>
      </c>
    </row>
    <row r="9" spans="1:13" x14ac:dyDescent="0.25">
      <c r="A9">
        <v>8</v>
      </c>
      <c r="B9">
        <v>4</v>
      </c>
      <c r="C9" t="str">
        <f t="shared" ca="1" si="0"/>
        <v>2012_BUF</v>
      </c>
      <c r="D9">
        <f t="shared" ca="1" si="3"/>
        <v>2012</v>
      </c>
      <c r="E9" t="s">
        <v>16</v>
      </c>
      <c r="F9" s="1">
        <f t="shared" ca="1" si="4"/>
        <v>8</v>
      </c>
      <c r="G9" s="1">
        <f t="shared" ca="1" si="4"/>
        <v>-100</v>
      </c>
      <c r="H9" s="1">
        <f t="shared" ca="1" si="4"/>
        <v>-130</v>
      </c>
      <c r="I9" s="1">
        <v>8</v>
      </c>
      <c r="J9" s="1" t="str">
        <f t="shared" ca="1" si="1"/>
        <v>E</v>
      </c>
      <c r="K9" s="1" t="s">
        <v>382</v>
      </c>
      <c r="L9" s="1" t="str">
        <f t="shared" ca="1" si="2"/>
        <v>U</v>
      </c>
      <c r="M9" s="2">
        <f t="shared" ca="1" si="5"/>
        <v>0</v>
      </c>
    </row>
    <row r="10" spans="1:13" x14ac:dyDescent="0.25">
      <c r="A10">
        <v>9</v>
      </c>
      <c r="B10">
        <v>5</v>
      </c>
      <c r="C10" t="str">
        <f t="shared" ca="1" si="0"/>
        <v>2012_CAR</v>
      </c>
      <c r="D10">
        <f t="shared" ca="1" si="3"/>
        <v>2012</v>
      </c>
      <c r="E10" t="s">
        <v>18</v>
      </c>
      <c r="F10" s="1">
        <f t="shared" ca="1" si="4"/>
        <v>7.5</v>
      </c>
      <c r="G10" s="1">
        <f t="shared" ca="1" si="4"/>
        <v>-150</v>
      </c>
      <c r="H10" s="1">
        <f t="shared" ca="1" si="4"/>
        <v>120</v>
      </c>
      <c r="I10">
        <v>5</v>
      </c>
      <c r="J10" s="1" t="str">
        <f t="shared" ca="1" si="1"/>
        <v>U</v>
      </c>
      <c r="K10" t="s">
        <v>382</v>
      </c>
      <c r="L10" s="1" t="str">
        <f t="shared" ca="1" si="2"/>
        <v>U</v>
      </c>
      <c r="M10" s="2">
        <f t="shared" ca="1" si="5"/>
        <v>1</v>
      </c>
    </row>
    <row r="11" spans="1:13" x14ac:dyDescent="0.25">
      <c r="A11">
        <v>10</v>
      </c>
      <c r="B11">
        <v>5</v>
      </c>
      <c r="C11" t="str">
        <f t="shared" ca="1" si="0"/>
        <v>2012_CAR</v>
      </c>
      <c r="D11">
        <f t="shared" ca="1" si="3"/>
        <v>2012</v>
      </c>
      <c r="E11" t="s">
        <v>16</v>
      </c>
      <c r="F11" s="1">
        <f t="shared" ca="1" si="4"/>
        <v>7.5</v>
      </c>
      <c r="G11" s="1">
        <f t="shared" ca="1" si="4"/>
        <v>-150</v>
      </c>
      <c r="H11" s="1">
        <f t="shared" ca="1" si="4"/>
        <v>120</v>
      </c>
      <c r="I11">
        <v>9</v>
      </c>
      <c r="J11" s="1" t="str">
        <f t="shared" ca="1" si="1"/>
        <v>O</v>
      </c>
      <c r="K11" s="1" t="s">
        <v>382</v>
      </c>
      <c r="L11" s="1" t="str">
        <f t="shared" ca="1" si="2"/>
        <v>U</v>
      </c>
      <c r="M11" s="2">
        <f t="shared" ca="1" si="5"/>
        <v>0</v>
      </c>
    </row>
    <row r="12" spans="1:13" x14ac:dyDescent="0.25">
      <c r="A12">
        <v>11</v>
      </c>
      <c r="B12">
        <v>6</v>
      </c>
      <c r="C12" t="str">
        <f t="shared" ca="1" si="0"/>
        <v>2012_CHI</v>
      </c>
      <c r="D12">
        <f t="shared" ca="1" si="3"/>
        <v>2012</v>
      </c>
      <c r="E12" t="s">
        <v>18</v>
      </c>
      <c r="F12" s="1">
        <f t="shared" ca="1" si="4"/>
        <v>9.5</v>
      </c>
      <c r="G12" s="1">
        <f t="shared" ca="1" si="4"/>
        <v>-100</v>
      </c>
      <c r="H12" s="1">
        <f t="shared" ca="1" si="4"/>
        <v>-130</v>
      </c>
      <c r="I12">
        <v>10</v>
      </c>
      <c r="J12" s="1" t="str">
        <f t="shared" ca="1" si="1"/>
        <v>O</v>
      </c>
      <c r="K12" t="s">
        <v>382</v>
      </c>
      <c r="L12" s="1" t="str">
        <f t="shared" ca="1" si="2"/>
        <v>O</v>
      </c>
      <c r="M12" s="2">
        <f t="shared" ca="1" si="5"/>
        <v>1</v>
      </c>
    </row>
    <row r="13" spans="1:13" x14ac:dyDescent="0.25">
      <c r="A13">
        <v>12</v>
      </c>
      <c r="B13">
        <v>6</v>
      </c>
      <c r="C13" t="str">
        <f t="shared" ca="1" si="0"/>
        <v>2012_CHI</v>
      </c>
      <c r="D13">
        <f t="shared" ca="1" si="3"/>
        <v>2012</v>
      </c>
      <c r="E13" t="s">
        <v>16</v>
      </c>
      <c r="F13" s="1">
        <f t="shared" ca="1" si="4"/>
        <v>9.5</v>
      </c>
      <c r="G13" s="1">
        <f t="shared" ca="1" si="4"/>
        <v>-100</v>
      </c>
      <c r="H13" s="1">
        <f t="shared" ca="1" si="4"/>
        <v>-130</v>
      </c>
      <c r="I13">
        <v>11</v>
      </c>
      <c r="J13" s="1" t="str">
        <f t="shared" ca="1" si="1"/>
        <v>O</v>
      </c>
      <c r="K13" s="1" t="s">
        <v>382</v>
      </c>
      <c r="L13" s="1" t="str">
        <f t="shared" ca="1" si="2"/>
        <v>O</v>
      </c>
      <c r="M13" s="2">
        <f t="shared" ca="1" si="5"/>
        <v>1</v>
      </c>
    </row>
    <row r="14" spans="1:13" x14ac:dyDescent="0.25">
      <c r="A14">
        <v>13</v>
      </c>
      <c r="B14">
        <v>7</v>
      </c>
      <c r="C14" t="str">
        <f t="shared" ca="1" si="0"/>
        <v>2012_CIN</v>
      </c>
      <c r="D14">
        <f t="shared" ca="1" si="3"/>
        <v>2012</v>
      </c>
      <c r="E14" t="s">
        <v>18</v>
      </c>
      <c r="F14" s="1">
        <f t="shared" ca="1" si="4"/>
        <v>8</v>
      </c>
      <c r="G14" s="1">
        <f t="shared" ca="1" si="4"/>
        <v>-130</v>
      </c>
      <c r="H14" s="1">
        <f t="shared" ca="1" si="4"/>
        <v>-100</v>
      </c>
      <c r="I14">
        <v>7</v>
      </c>
      <c r="J14" s="1" t="str">
        <f t="shared" ca="1" si="1"/>
        <v>U</v>
      </c>
      <c r="K14" t="s">
        <v>382</v>
      </c>
      <c r="L14" s="1" t="str">
        <f t="shared" ca="1" si="2"/>
        <v>O</v>
      </c>
      <c r="M14" s="2">
        <f t="shared" ca="1" si="5"/>
        <v>0</v>
      </c>
    </row>
    <row r="15" spans="1:13" x14ac:dyDescent="0.25">
      <c r="A15">
        <v>14</v>
      </c>
      <c r="B15">
        <v>7</v>
      </c>
      <c r="C15" t="str">
        <f t="shared" ca="1" si="0"/>
        <v>2012_CIN</v>
      </c>
      <c r="D15">
        <f t="shared" ca="1" si="3"/>
        <v>2012</v>
      </c>
      <c r="E15" t="s">
        <v>16</v>
      </c>
      <c r="F15" s="1">
        <f t="shared" ca="1" si="4"/>
        <v>8</v>
      </c>
      <c r="G15" s="1">
        <f t="shared" ca="1" si="4"/>
        <v>-130</v>
      </c>
      <c r="H15" s="1">
        <f t="shared" ca="1" si="4"/>
        <v>-100</v>
      </c>
      <c r="I15">
        <v>10</v>
      </c>
      <c r="J15" s="1" t="str">
        <f t="shared" ca="1" si="1"/>
        <v>O</v>
      </c>
      <c r="K15" s="1" t="s">
        <v>382</v>
      </c>
      <c r="L15" s="1" t="str">
        <f t="shared" ca="1" si="2"/>
        <v>O</v>
      </c>
      <c r="M15" s="2">
        <f t="shared" ca="1" si="5"/>
        <v>1</v>
      </c>
    </row>
    <row r="16" spans="1:13" x14ac:dyDescent="0.25">
      <c r="A16">
        <v>15</v>
      </c>
      <c r="B16">
        <v>8</v>
      </c>
      <c r="C16" t="str">
        <f t="shared" ca="1" si="0"/>
        <v>2012_CLE</v>
      </c>
      <c r="D16">
        <f t="shared" ca="1" si="3"/>
        <v>2012</v>
      </c>
      <c r="E16" t="s">
        <v>18</v>
      </c>
      <c r="F16" s="1">
        <f t="shared" ca="1" si="4"/>
        <v>5</v>
      </c>
      <c r="G16" s="1">
        <f t="shared" ca="1" si="4"/>
        <v>-130</v>
      </c>
      <c r="H16" s="1">
        <f t="shared" ca="1" si="4"/>
        <v>-100</v>
      </c>
      <c r="I16">
        <v>3</v>
      </c>
      <c r="J16" s="1" t="str">
        <f t="shared" ca="1" si="1"/>
        <v>U</v>
      </c>
      <c r="K16" t="s">
        <v>382</v>
      </c>
      <c r="L16" s="1" t="str">
        <f t="shared" ca="1" si="2"/>
        <v>E</v>
      </c>
      <c r="M16" s="2">
        <f t="shared" ca="1" si="5"/>
        <v>0</v>
      </c>
    </row>
    <row r="17" spans="1:13" x14ac:dyDescent="0.25">
      <c r="A17">
        <v>16</v>
      </c>
      <c r="B17">
        <v>8</v>
      </c>
      <c r="C17" t="str">
        <f t="shared" ca="1" si="0"/>
        <v>2012_CLE</v>
      </c>
      <c r="D17">
        <f t="shared" ca="1" si="3"/>
        <v>2012</v>
      </c>
      <c r="E17" t="s">
        <v>16</v>
      </c>
      <c r="F17" s="1">
        <f t="shared" ca="1" si="4"/>
        <v>5</v>
      </c>
      <c r="G17" s="1">
        <f t="shared" ca="1" si="4"/>
        <v>-130</v>
      </c>
      <c r="H17" s="1">
        <f t="shared" ca="1" si="4"/>
        <v>-100</v>
      </c>
      <c r="I17">
        <v>3</v>
      </c>
      <c r="J17" s="1" t="str">
        <f t="shared" ca="1" si="1"/>
        <v>U</v>
      </c>
      <c r="K17" s="1" t="s">
        <v>382</v>
      </c>
      <c r="L17" s="1" t="str">
        <f t="shared" ca="1" si="2"/>
        <v>E</v>
      </c>
      <c r="M17" s="2">
        <f t="shared" ca="1" si="5"/>
        <v>0</v>
      </c>
    </row>
    <row r="18" spans="1:13" x14ac:dyDescent="0.25">
      <c r="A18">
        <v>17</v>
      </c>
      <c r="B18">
        <v>9</v>
      </c>
      <c r="C18" t="str">
        <f t="shared" ca="1" si="0"/>
        <v>2012_DAL</v>
      </c>
      <c r="D18">
        <f t="shared" ca="1" si="3"/>
        <v>2012</v>
      </c>
      <c r="E18" t="s">
        <v>18</v>
      </c>
      <c r="F18" s="1">
        <f t="shared" ca="1" si="4"/>
        <v>8.5</v>
      </c>
      <c r="G18" s="1">
        <f t="shared" ca="1" si="4"/>
        <v>-140</v>
      </c>
      <c r="H18" s="1">
        <f t="shared" ca="1" si="4"/>
        <v>110</v>
      </c>
      <c r="I18">
        <v>10</v>
      </c>
      <c r="J18" s="1" t="str">
        <f t="shared" ca="1" si="1"/>
        <v>O</v>
      </c>
      <c r="K18" t="s">
        <v>382</v>
      </c>
      <c r="L18" s="1" t="str">
        <f t="shared" ca="1" si="2"/>
        <v>U</v>
      </c>
      <c r="M18" s="2">
        <f t="shared" ca="1" si="5"/>
        <v>0</v>
      </c>
    </row>
    <row r="19" spans="1:13" x14ac:dyDescent="0.25">
      <c r="A19">
        <v>18</v>
      </c>
      <c r="B19">
        <v>9</v>
      </c>
      <c r="C19" t="str">
        <f t="shared" ca="1" si="0"/>
        <v>2012_DAL</v>
      </c>
      <c r="D19">
        <f t="shared" ca="1" si="3"/>
        <v>2012</v>
      </c>
      <c r="E19" t="s">
        <v>16</v>
      </c>
      <c r="F19" s="1">
        <f t="shared" ca="1" si="4"/>
        <v>8.5</v>
      </c>
      <c r="G19" s="1">
        <f t="shared" ca="1" si="4"/>
        <v>-140</v>
      </c>
      <c r="H19" s="1">
        <f t="shared" ca="1" si="4"/>
        <v>110</v>
      </c>
      <c r="I19">
        <v>6</v>
      </c>
      <c r="J19" s="1" t="str">
        <f t="shared" ca="1" si="1"/>
        <v>U</v>
      </c>
      <c r="K19" s="1" t="s">
        <v>382</v>
      </c>
      <c r="L19" s="1" t="str">
        <f t="shared" ca="1" si="2"/>
        <v>U</v>
      </c>
      <c r="M19" s="2">
        <f t="shared" ca="1" si="5"/>
        <v>1</v>
      </c>
    </row>
    <row r="20" spans="1:13" x14ac:dyDescent="0.25">
      <c r="A20">
        <v>19</v>
      </c>
      <c r="B20">
        <v>10</v>
      </c>
      <c r="C20" t="str">
        <f t="shared" ca="1" si="0"/>
        <v>2012_DEN</v>
      </c>
      <c r="D20">
        <f t="shared" ca="1" si="3"/>
        <v>2012</v>
      </c>
      <c r="E20" t="s">
        <v>18</v>
      </c>
      <c r="F20" s="1">
        <f t="shared" ca="1" si="4"/>
        <v>9</v>
      </c>
      <c r="G20" s="1">
        <f t="shared" ca="1" si="4"/>
        <v>-130</v>
      </c>
      <c r="H20" s="1">
        <f t="shared" ca="1" si="4"/>
        <v>-100</v>
      </c>
      <c r="I20">
        <v>8</v>
      </c>
      <c r="J20" s="1" t="str">
        <f t="shared" ca="1" si="1"/>
        <v>U</v>
      </c>
      <c r="K20" t="s">
        <v>382</v>
      </c>
      <c r="L20" s="1" t="str">
        <f t="shared" ca="1" si="2"/>
        <v>O</v>
      </c>
      <c r="M20" s="2">
        <f t="shared" ca="1" si="5"/>
        <v>0</v>
      </c>
    </row>
    <row r="21" spans="1:13" x14ac:dyDescent="0.25">
      <c r="A21">
        <v>20</v>
      </c>
      <c r="B21">
        <v>10</v>
      </c>
      <c r="C21" t="str">
        <f t="shared" ca="1" si="0"/>
        <v>2012_DEN</v>
      </c>
      <c r="D21">
        <f t="shared" ca="1" si="3"/>
        <v>2012</v>
      </c>
      <c r="E21" t="s">
        <v>16</v>
      </c>
      <c r="F21" s="1">
        <f t="shared" ca="1" si="4"/>
        <v>9</v>
      </c>
      <c r="G21" s="1">
        <f t="shared" ca="1" si="4"/>
        <v>-130</v>
      </c>
      <c r="H21" s="1">
        <f t="shared" ca="1" si="4"/>
        <v>-100</v>
      </c>
      <c r="I21">
        <v>9</v>
      </c>
      <c r="J21" s="1" t="str">
        <f t="shared" ca="1" si="1"/>
        <v>E</v>
      </c>
      <c r="K21" s="1" t="s">
        <v>382</v>
      </c>
      <c r="L21" s="1" t="str">
        <f t="shared" ca="1" si="2"/>
        <v>O</v>
      </c>
      <c r="M21" s="2">
        <f t="shared" ca="1" si="5"/>
        <v>0</v>
      </c>
    </row>
    <row r="22" spans="1:13" x14ac:dyDescent="0.25">
      <c r="A22">
        <v>21</v>
      </c>
      <c r="B22">
        <v>11</v>
      </c>
      <c r="C22" t="str">
        <f t="shared" ca="1" si="0"/>
        <v>2012_DET</v>
      </c>
      <c r="D22">
        <f t="shared" ca="1" si="3"/>
        <v>2012</v>
      </c>
      <c r="E22" t="s">
        <v>18</v>
      </c>
      <c r="F22" s="1">
        <f t="shared" ca="1" si="4"/>
        <v>9</v>
      </c>
      <c r="G22" s="1">
        <f t="shared" ca="1" si="4"/>
        <v>-130</v>
      </c>
      <c r="H22" s="1">
        <f t="shared" ca="1" si="4"/>
        <v>-100</v>
      </c>
      <c r="I22">
        <v>7</v>
      </c>
      <c r="J22" s="1" t="str">
        <f t="shared" ca="1" si="1"/>
        <v>U</v>
      </c>
      <c r="K22" t="s">
        <v>382</v>
      </c>
      <c r="L22" s="1" t="str">
        <f t="shared" ca="1" si="2"/>
        <v>U</v>
      </c>
      <c r="M22" s="2">
        <f t="shared" ca="1" si="5"/>
        <v>1</v>
      </c>
    </row>
    <row r="23" spans="1:13" x14ac:dyDescent="0.25">
      <c r="A23">
        <v>22</v>
      </c>
      <c r="B23">
        <v>11</v>
      </c>
      <c r="C23" t="str">
        <f t="shared" ca="1" si="0"/>
        <v>2012_DET</v>
      </c>
      <c r="D23">
        <f t="shared" ca="1" si="3"/>
        <v>2012</v>
      </c>
      <c r="E23" t="s">
        <v>16</v>
      </c>
      <c r="F23" s="1">
        <f t="shared" ca="1" si="4"/>
        <v>9</v>
      </c>
      <c r="G23" s="1">
        <f t="shared" ca="1" si="4"/>
        <v>-130</v>
      </c>
      <c r="H23" s="1">
        <f t="shared" ca="1" si="4"/>
        <v>-100</v>
      </c>
      <c r="I23">
        <v>7</v>
      </c>
      <c r="J23" s="1" t="str">
        <f t="shared" ca="1" si="1"/>
        <v>U</v>
      </c>
      <c r="K23" s="1" t="s">
        <v>382</v>
      </c>
      <c r="L23" s="1" t="str">
        <f t="shared" ca="1" si="2"/>
        <v>U</v>
      </c>
      <c r="M23" s="2">
        <f t="shared" ca="1" si="5"/>
        <v>1</v>
      </c>
    </row>
    <row r="24" spans="1:13" x14ac:dyDescent="0.25">
      <c r="A24">
        <v>23</v>
      </c>
      <c r="B24">
        <v>12</v>
      </c>
      <c r="C24" t="str">
        <f t="shared" ca="1" si="0"/>
        <v>2012_GBY</v>
      </c>
      <c r="D24">
        <f t="shared" ca="1" si="3"/>
        <v>2012</v>
      </c>
      <c r="E24" t="s">
        <v>18</v>
      </c>
      <c r="F24" s="1">
        <f t="shared" ca="1" si="4"/>
        <v>12</v>
      </c>
      <c r="G24" s="1">
        <f t="shared" ca="1" si="4"/>
        <v>-115</v>
      </c>
      <c r="H24" s="1">
        <f t="shared" ca="1" si="4"/>
        <v>-115</v>
      </c>
      <c r="I24">
        <v>11</v>
      </c>
      <c r="J24" s="1" t="str">
        <f t="shared" ca="1" si="1"/>
        <v>U</v>
      </c>
      <c r="K24" t="s">
        <v>382</v>
      </c>
      <c r="L24" s="1" t="str">
        <f t="shared" ca="1" si="2"/>
        <v>U</v>
      </c>
      <c r="M24" s="2">
        <f t="shared" ca="1" si="5"/>
        <v>1</v>
      </c>
    </row>
    <row r="25" spans="1:13" x14ac:dyDescent="0.25">
      <c r="A25">
        <v>24</v>
      </c>
      <c r="B25">
        <v>12</v>
      </c>
      <c r="C25" t="str">
        <f t="shared" ca="1" si="0"/>
        <v>2012_GBY</v>
      </c>
      <c r="D25">
        <f t="shared" ca="1" si="3"/>
        <v>2012</v>
      </c>
      <c r="E25" t="s">
        <v>16</v>
      </c>
      <c r="F25" s="1">
        <f t="shared" ca="1" si="4"/>
        <v>12</v>
      </c>
      <c r="G25" s="1">
        <f t="shared" ca="1" si="4"/>
        <v>-115</v>
      </c>
      <c r="H25" s="1">
        <f t="shared" ca="1" si="4"/>
        <v>-115</v>
      </c>
      <c r="I25">
        <v>12</v>
      </c>
      <c r="J25" s="1" t="str">
        <f t="shared" ca="1" si="1"/>
        <v>E</v>
      </c>
      <c r="K25" s="1" t="s">
        <v>382</v>
      </c>
      <c r="L25" s="1" t="str">
        <f t="shared" ca="1" si="2"/>
        <v>U</v>
      </c>
      <c r="M25" s="2">
        <f t="shared" ca="1" si="5"/>
        <v>0</v>
      </c>
    </row>
    <row r="26" spans="1:13" x14ac:dyDescent="0.25">
      <c r="A26">
        <v>25</v>
      </c>
      <c r="B26">
        <v>13</v>
      </c>
      <c r="C26" t="str">
        <f t="shared" ca="1" si="0"/>
        <v>2012_HOU</v>
      </c>
      <c r="D26">
        <f t="shared" ca="1" si="3"/>
        <v>2012</v>
      </c>
      <c r="E26" t="s">
        <v>18</v>
      </c>
      <c r="F26" s="1">
        <f t="shared" ca="1" si="4"/>
        <v>10</v>
      </c>
      <c r="G26" s="1">
        <f t="shared" ca="1" si="4"/>
        <v>-130</v>
      </c>
      <c r="H26" s="1">
        <f t="shared" ca="1" si="4"/>
        <v>-100</v>
      </c>
      <c r="I26">
        <v>12</v>
      </c>
      <c r="J26" s="1" t="str">
        <f t="shared" ca="1" si="1"/>
        <v>O</v>
      </c>
      <c r="K26" t="s">
        <v>382</v>
      </c>
      <c r="L26" s="1" t="str">
        <f t="shared" ca="1" si="2"/>
        <v>O</v>
      </c>
      <c r="M26" s="2">
        <f t="shared" ca="1" si="5"/>
        <v>1</v>
      </c>
    </row>
    <row r="27" spans="1:13" x14ac:dyDescent="0.25">
      <c r="A27">
        <v>26</v>
      </c>
      <c r="B27">
        <v>13</v>
      </c>
      <c r="C27" t="str">
        <f t="shared" ca="1" si="0"/>
        <v>2012_HOU</v>
      </c>
      <c r="D27">
        <f t="shared" ca="1" si="3"/>
        <v>2012</v>
      </c>
      <c r="E27" t="s">
        <v>16</v>
      </c>
      <c r="F27" s="1">
        <f t="shared" ca="1" si="4"/>
        <v>10</v>
      </c>
      <c r="G27" s="1">
        <f t="shared" ca="1" si="4"/>
        <v>-130</v>
      </c>
      <c r="H27" s="1">
        <f t="shared" ca="1" si="4"/>
        <v>-100</v>
      </c>
      <c r="I27">
        <v>9</v>
      </c>
      <c r="J27" s="1" t="str">
        <f t="shared" ca="1" si="1"/>
        <v>U</v>
      </c>
      <c r="K27" s="1" t="s">
        <v>382</v>
      </c>
      <c r="L27" s="1" t="str">
        <f t="shared" ca="1" si="2"/>
        <v>O</v>
      </c>
      <c r="M27" s="2">
        <f t="shared" ca="1" si="5"/>
        <v>0</v>
      </c>
    </row>
    <row r="28" spans="1:13" x14ac:dyDescent="0.25">
      <c r="A28">
        <v>27</v>
      </c>
      <c r="B28">
        <v>14</v>
      </c>
      <c r="C28" t="str">
        <f t="shared" ca="1" si="0"/>
        <v>2012_IND</v>
      </c>
      <c r="D28">
        <f t="shared" ca="1" si="3"/>
        <v>2012</v>
      </c>
      <c r="E28" t="s">
        <v>18</v>
      </c>
      <c r="F28" s="1">
        <f t="shared" ca="1" si="4"/>
        <v>5</v>
      </c>
      <c r="G28" s="1">
        <f t="shared" ca="1" si="4"/>
        <v>-130</v>
      </c>
      <c r="H28" s="1">
        <f t="shared" ca="1" si="4"/>
        <v>-100</v>
      </c>
      <c r="I28">
        <v>5</v>
      </c>
      <c r="J28" s="1" t="str">
        <f t="shared" ca="1" si="1"/>
        <v>E</v>
      </c>
      <c r="K28" t="s">
        <v>382</v>
      </c>
      <c r="L28" s="1" t="str">
        <f t="shared" ca="1" si="2"/>
        <v>O</v>
      </c>
      <c r="M28" s="2">
        <f t="shared" ca="1" si="5"/>
        <v>0</v>
      </c>
    </row>
    <row r="29" spans="1:13" x14ac:dyDescent="0.25">
      <c r="A29">
        <v>28</v>
      </c>
      <c r="B29">
        <v>14</v>
      </c>
      <c r="C29" t="str">
        <f t="shared" ca="1" si="0"/>
        <v>2012_IND</v>
      </c>
      <c r="D29">
        <f t="shared" ca="1" si="3"/>
        <v>2012</v>
      </c>
      <c r="E29" t="s">
        <v>16</v>
      </c>
      <c r="F29" s="1">
        <f t="shared" ca="1" si="4"/>
        <v>5</v>
      </c>
      <c r="G29" s="1">
        <f t="shared" ca="1" si="4"/>
        <v>-130</v>
      </c>
      <c r="H29" s="1">
        <f t="shared" ca="1" si="4"/>
        <v>-100</v>
      </c>
      <c r="I29">
        <v>9</v>
      </c>
      <c r="J29" s="1" t="str">
        <f t="shared" ca="1" si="1"/>
        <v>O</v>
      </c>
      <c r="K29" s="1" t="s">
        <v>382</v>
      </c>
      <c r="L29" s="1" t="str">
        <f t="shared" ca="1" si="2"/>
        <v>O</v>
      </c>
      <c r="M29" s="2">
        <f t="shared" ca="1" si="5"/>
        <v>1</v>
      </c>
    </row>
    <row r="30" spans="1:13" x14ac:dyDescent="0.25">
      <c r="A30">
        <v>29</v>
      </c>
      <c r="B30">
        <v>15</v>
      </c>
      <c r="C30" t="str">
        <f t="shared" ca="1" si="0"/>
        <v>2012_JAX</v>
      </c>
      <c r="D30">
        <f t="shared" ca="1" si="3"/>
        <v>2012</v>
      </c>
      <c r="E30" t="s">
        <v>18</v>
      </c>
      <c r="F30" s="1">
        <f t="shared" ca="1" si="4"/>
        <v>5</v>
      </c>
      <c r="G30" s="1">
        <f t="shared" ca="1" si="4"/>
        <v>-130</v>
      </c>
      <c r="H30" s="1">
        <f t="shared" ca="1" si="4"/>
        <v>-100</v>
      </c>
      <c r="I30">
        <v>5</v>
      </c>
      <c r="J30" s="1" t="str">
        <f t="shared" ca="1" si="1"/>
        <v>E</v>
      </c>
      <c r="K30" t="s">
        <v>382</v>
      </c>
      <c r="L30" s="1" t="str">
        <f t="shared" ca="1" si="2"/>
        <v>U</v>
      </c>
      <c r="M30" s="2">
        <f t="shared" ca="1" si="5"/>
        <v>0</v>
      </c>
    </row>
    <row r="31" spans="1:13" x14ac:dyDescent="0.25">
      <c r="A31">
        <v>30</v>
      </c>
      <c r="B31">
        <v>15</v>
      </c>
      <c r="C31" t="str">
        <f t="shared" ca="1" si="0"/>
        <v>2012_JAX</v>
      </c>
      <c r="D31">
        <f t="shared" ca="1" si="3"/>
        <v>2012</v>
      </c>
      <c r="E31" t="s">
        <v>16</v>
      </c>
      <c r="F31" s="1">
        <f t="shared" ca="1" si="4"/>
        <v>5</v>
      </c>
      <c r="G31" s="1">
        <f t="shared" ca="1" si="4"/>
        <v>-130</v>
      </c>
      <c r="H31" s="1">
        <f t="shared" ca="1" si="4"/>
        <v>-100</v>
      </c>
      <c r="I31">
        <v>4</v>
      </c>
      <c r="J31" s="1" t="str">
        <f t="shared" ca="1" si="1"/>
        <v>U</v>
      </c>
      <c r="K31" s="1" t="s">
        <v>382</v>
      </c>
      <c r="L31" s="1" t="str">
        <f t="shared" ca="1" si="2"/>
        <v>U</v>
      </c>
      <c r="M31" s="2">
        <f t="shared" ca="1" si="5"/>
        <v>1</v>
      </c>
    </row>
    <row r="32" spans="1:13" x14ac:dyDescent="0.25">
      <c r="A32">
        <v>31</v>
      </c>
      <c r="B32">
        <v>16</v>
      </c>
      <c r="C32" t="str">
        <f t="shared" ca="1" si="0"/>
        <v>2012_KCY</v>
      </c>
      <c r="D32">
        <f t="shared" ca="1" si="3"/>
        <v>2012</v>
      </c>
      <c r="E32" t="s">
        <v>18</v>
      </c>
      <c r="F32" s="1">
        <f t="shared" ca="1" si="4"/>
        <v>8</v>
      </c>
      <c r="G32" s="1">
        <f t="shared" ca="1" si="4"/>
        <v>-115</v>
      </c>
      <c r="H32" s="1">
        <f t="shared" ca="1" si="4"/>
        <v>-115</v>
      </c>
      <c r="I32">
        <v>9</v>
      </c>
      <c r="J32" s="1" t="str">
        <f t="shared" ca="1" si="1"/>
        <v>O</v>
      </c>
      <c r="K32" t="s">
        <v>382</v>
      </c>
      <c r="L32" s="1" t="str">
        <f t="shared" ca="1" si="2"/>
        <v>U</v>
      </c>
      <c r="M32" s="2">
        <f t="shared" ca="1" si="5"/>
        <v>0</v>
      </c>
    </row>
    <row r="33" spans="1:13" x14ac:dyDescent="0.25">
      <c r="A33">
        <v>32</v>
      </c>
      <c r="B33">
        <v>16</v>
      </c>
      <c r="C33" t="str">
        <f t="shared" ca="1" si="0"/>
        <v>2012_KCY</v>
      </c>
      <c r="D33">
        <f t="shared" ca="1" si="3"/>
        <v>2012</v>
      </c>
      <c r="E33" t="s">
        <v>16</v>
      </c>
      <c r="F33" s="1">
        <f t="shared" ca="1" si="4"/>
        <v>8</v>
      </c>
      <c r="G33" s="1">
        <f t="shared" ca="1" si="4"/>
        <v>-115</v>
      </c>
      <c r="H33" s="1">
        <f t="shared" ca="1" si="4"/>
        <v>-115</v>
      </c>
      <c r="I33">
        <v>7</v>
      </c>
      <c r="J33" s="1" t="str">
        <f t="shared" ca="1" si="1"/>
        <v>U</v>
      </c>
      <c r="K33" s="1" t="s">
        <v>382</v>
      </c>
      <c r="L33" s="1" t="str">
        <f t="shared" ca="1" si="2"/>
        <v>U</v>
      </c>
      <c r="M33" s="2">
        <f t="shared" ca="1" si="5"/>
        <v>1</v>
      </c>
    </row>
    <row r="34" spans="1:13" x14ac:dyDescent="0.25">
      <c r="A34">
        <v>33</v>
      </c>
      <c r="B34">
        <v>17</v>
      </c>
      <c r="C34" t="str">
        <f t="shared" ca="1" si="0"/>
        <v>2012_MIA</v>
      </c>
      <c r="D34">
        <f t="shared" ca="1" si="3"/>
        <v>2012</v>
      </c>
      <c r="E34" t="s">
        <v>18</v>
      </c>
      <c r="F34" s="1">
        <f t="shared" ca="1" si="4"/>
        <v>7</v>
      </c>
      <c r="G34" s="1">
        <f t="shared" ca="1" si="4"/>
        <v>-100</v>
      </c>
      <c r="H34" s="1">
        <f t="shared" ca="1" si="4"/>
        <v>-130</v>
      </c>
      <c r="I34">
        <v>3</v>
      </c>
      <c r="J34" s="1" t="str">
        <f t="shared" ca="1" si="1"/>
        <v>U</v>
      </c>
      <c r="K34" t="s">
        <v>382</v>
      </c>
      <c r="L34" s="1" t="str">
        <f t="shared" ca="1" si="2"/>
        <v>E</v>
      </c>
      <c r="M34" s="2">
        <f t="shared" ca="1" si="5"/>
        <v>0</v>
      </c>
    </row>
    <row r="35" spans="1:13" x14ac:dyDescent="0.25">
      <c r="A35">
        <v>34</v>
      </c>
      <c r="B35">
        <v>17</v>
      </c>
      <c r="C35" t="str">
        <f t="shared" ca="1" si="0"/>
        <v>2012_MIA</v>
      </c>
      <c r="D35">
        <f t="shared" ca="1" si="3"/>
        <v>2012</v>
      </c>
      <c r="E35" t="s">
        <v>16</v>
      </c>
      <c r="F35" s="1">
        <f t="shared" ca="1" si="4"/>
        <v>7</v>
      </c>
      <c r="G35" s="1">
        <f t="shared" ca="1" si="4"/>
        <v>-100</v>
      </c>
      <c r="H35" s="1">
        <f t="shared" ca="1" si="4"/>
        <v>-130</v>
      </c>
      <c r="I35">
        <v>5</v>
      </c>
      <c r="J35" s="1" t="str">
        <f t="shared" ca="1" si="1"/>
        <v>U</v>
      </c>
      <c r="K35" s="1" t="s">
        <v>382</v>
      </c>
      <c r="L35" s="1" t="str">
        <f t="shared" ca="1" si="2"/>
        <v>E</v>
      </c>
      <c r="M35" s="2">
        <f t="shared" ca="1" si="5"/>
        <v>0</v>
      </c>
    </row>
    <row r="36" spans="1:13" x14ac:dyDescent="0.25">
      <c r="A36">
        <v>35</v>
      </c>
      <c r="B36">
        <v>18</v>
      </c>
      <c r="C36" t="str">
        <f t="shared" ca="1" si="0"/>
        <v>2012_MIN</v>
      </c>
      <c r="D36">
        <f t="shared" ca="1" si="3"/>
        <v>2012</v>
      </c>
      <c r="E36" t="s">
        <v>18</v>
      </c>
      <c r="F36" s="1">
        <f t="shared" ca="1" si="4"/>
        <v>5.5</v>
      </c>
      <c r="G36" s="1">
        <f t="shared" ca="1" si="4"/>
        <v>-130</v>
      </c>
      <c r="H36" s="1">
        <f t="shared" ca="1" si="4"/>
        <v>-100</v>
      </c>
      <c r="I36">
        <v>5</v>
      </c>
      <c r="J36" s="1" t="str">
        <f t="shared" ca="1" si="1"/>
        <v>U</v>
      </c>
      <c r="K36" t="s">
        <v>382</v>
      </c>
      <c r="L36" s="1" t="str">
        <f t="shared" ca="1" si="2"/>
        <v>O</v>
      </c>
      <c r="M36" s="2">
        <f t="shared" ca="1" si="5"/>
        <v>0</v>
      </c>
    </row>
    <row r="37" spans="1:13" x14ac:dyDescent="0.25">
      <c r="A37">
        <v>36</v>
      </c>
      <c r="B37">
        <v>18</v>
      </c>
      <c r="C37" t="str">
        <f t="shared" ca="1" si="0"/>
        <v>2012_MIN</v>
      </c>
      <c r="D37">
        <f t="shared" ca="1" si="3"/>
        <v>2012</v>
      </c>
      <c r="E37" t="s">
        <v>16</v>
      </c>
      <c r="F37" s="1">
        <f t="shared" ca="1" si="4"/>
        <v>5.5</v>
      </c>
      <c r="G37" s="1">
        <f t="shared" ca="1" si="4"/>
        <v>-130</v>
      </c>
      <c r="H37" s="1">
        <f t="shared" ca="1" si="4"/>
        <v>-100</v>
      </c>
      <c r="I37">
        <v>5</v>
      </c>
      <c r="J37" s="1" t="str">
        <f t="shared" ca="1" si="1"/>
        <v>U</v>
      </c>
      <c r="K37" s="1" t="s">
        <v>382</v>
      </c>
      <c r="L37" s="1" t="str">
        <f t="shared" ca="1" si="2"/>
        <v>O</v>
      </c>
      <c r="M37" s="2">
        <f t="shared" ca="1" si="5"/>
        <v>0</v>
      </c>
    </row>
    <row r="38" spans="1:13" x14ac:dyDescent="0.25">
      <c r="A38">
        <v>37</v>
      </c>
      <c r="B38">
        <v>19</v>
      </c>
      <c r="C38" t="str">
        <f t="shared" ca="1" si="0"/>
        <v>2012_NWE</v>
      </c>
      <c r="D38">
        <f t="shared" ca="1" si="3"/>
        <v>2012</v>
      </c>
      <c r="E38" t="s">
        <v>18</v>
      </c>
      <c r="F38" s="1">
        <f t="shared" ca="1" si="4"/>
        <v>12</v>
      </c>
      <c r="G38" s="1">
        <f t="shared" ca="1" si="4"/>
        <v>-115</v>
      </c>
      <c r="H38" s="1">
        <f t="shared" ca="1" si="4"/>
        <v>-115</v>
      </c>
      <c r="I38">
        <v>14</v>
      </c>
      <c r="J38" s="1" t="str">
        <f t="shared" ca="1" si="1"/>
        <v>O</v>
      </c>
      <c r="K38" t="s">
        <v>382</v>
      </c>
      <c r="L38" s="1" t="str">
        <f t="shared" ca="1" si="2"/>
        <v>E</v>
      </c>
      <c r="M38" s="2">
        <f t="shared" ca="1" si="5"/>
        <v>0</v>
      </c>
    </row>
    <row r="39" spans="1:13" x14ac:dyDescent="0.25">
      <c r="A39">
        <v>38</v>
      </c>
      <c r="B39">
        <v>19</v>
      </c>
      <c r="C39" t="str">
        <f t="shared" ca="1" si="0"/>
        <v>2012_NWE</v>
      </c>
      <c r="D39">
        <f t="shared" ca="1" si="3"/>
        <v>2012</v>
      </c>
      <c r="E39" t="s">
        <v>16</v>
      </c>
      <c r="F39" s="1">
        <f t="shared" ca="1" si="4"/>
        <v>12</v>
      </c>
      <c r="G39" s="1">
        <f t="shared" ca="1" si="4"/>
        <v>-115</v>
      </c>
      <c r="H39" s="1">
        <f t="shared" ca="1" si="4"/>
        <v>-115</v>
      </c>
      <c r="I39">
        <v>14</v>
      </c>
      <c r="J39" s="1" t="str">
        <f t="shared" ca="1" si="1"/>
        <v>O</v>
      </c>
      <c r="K39" s="1" t="s">
        <v>382</v>
      </c>
      <c r="L39" s="1" t="str">
        <f t="shared" ca="1" si="2"/>
        <v>E</v>
      </c>
      <c r="M39" s="2">
        <f t="shared" ca="1" si="5"/>
        <v>0</v>
      </c>
    </row>
    <row r="40" spans="1:13" x14ac:dyDescent="0.25">
      <c r="A40">
        <v>39</v>
      </c>
      <c r="B40">
        <v>20</v>
      </c>
      <c r="C40" t="str">
        <f t="shared" ca="1" si="0"/>
        <v>2012_NOR</v>
      </c>
      <c r="D40">
        <f t="shared" ca="1" si="3"/>
        <v>2012</v>
      </c>
      <c r="E40" t="s">
        <v>18</v>
      </c>
      <c r="F40" s="1">
        <f t="shared" ca="1" si="4"/>
        <v>10</v>
      </c>
      <c r="G40" s="1">
        <f t="shared" ca="1" si="4"/>
        <v>120</v>
      </c>
      <c r="H40" s="1">
        <f t="shared" ca="1" si="4"/>
        <v>-150</v>
      </c>
      <c r="I40">
        <v>8</v>
      </c>
      <c r="J40" s="1" t="str">
        <f t="shared" ca="1" si="1"/>
        <v>U</v>
      </c>
      <c r="K40" t="s">
        <v>382</v>
      </c>
      <c r="L40" s="1" t="str">
        <f t="shared" ca="1" si="2"/>
        <v>U</v>
      </c>
      <c r="M40" s="2">
        <f t="shared" ca="1" si="5"/>
        <v>1</v>
      </c>
    </row>
    <row r="41" spans="1:13" x14ac:dyDescent="0.25">
      <c r="A41">
        <v>40</v>
      </c>
      <c r="B41">
        <v>20</v>
      </c>
      <c r="C41" t="str">
        <f t="shared" ca="1" si="0"/>
        <v>2012_NOR</v>
      </c>
      <c r="D41">
        <f t="shared" ca="1" si="3"/>
        <v>2012</v>
      </c>
      <c r="E41" t="s">
        <v>16</v>
      </c>
      <c r="F41" s="1">
        <f t="shared" ca="1" si="4"/>
        <v>10</v>
      </c>
      <c r="G41" s="1">
        <f t="shared" ca="1" si="4"/>
        <v>120</v>
      </c>
      <c r="H41" s="1">
        <f t="shared" ca="1" si="4"/>
        <v>-150</v>
      </c>
      <c r="I41">
        <v>8</v>
      </c>
      <c r="J41" s="1" t="str">
        <f t="shared" ca="1" si="1"/>
        <v>U</v>
      </c>
      <c r="K41" s="1" t="s">
        <v>382</v>
      </c>
      <c r="L41" s="1" t="str">
        <f t="shared" ca="1" si="2"/>
        <v>U</v>
      </c>
      <c r="M41" s="2">
        <f t="shared" ca="1" si="5"/>
        <v>1</v>
      </c>
    </row>
    <row r="42" spans="1:13" x14ac:dyDescent="0.25">
      <c r="A42">
        <v>41</v>
      </c>
      <c r="B42">
        <v>21</v>
      </c>
      <c r="C42" t="str">
        <f t="shared" ca="1" si="0"/>
        <v>2012_NYG</v>
      </c>
      <c r="D42">
        <f t="shared" ca="1" si="3"/>
        <v>2012</v>
      </c>
      <c r="E42" t="s">
        <v>18</v>
      </c>
      <c r="F42" s="1">
        <f t="shared" ca="1" si="4"/>
        <v>9</v>
      </c>
      <c r="G42" s="1">
        <f t="shared" ca="1" si="4"/>
        <v>-115</v>
      </c>
      <c r="H42" s="1">
        <f t="shared" ca="1" si="4"/>
        <v>-115</v>
      </c>
      <c r="I42">
        <v>11</v>
      </c>
      <c r="J42" s="1" t="str">
        <f t="shared" ca="1" si="1"/>
        <v>O</v>
      </c>
      <c r="K42" t="s">
        <v>382</v>
      </c>
      <c r="L42" s="1" t="str">
        <f t="shared" ca="1" si="2"/>
        <v>E</v>
      </c>
      <c r="M42" s="2">
        <f t="shared" ca="1" si="5"/>
        <v>0</v>
      </c>
    </row>
    <row r="43" spans="1:13" x14ac:dyDescent="0.25">
      <c r="A43">
        <v>42</v>
      </c>
      <c r="B43">
        <v>21</v>
      </c>
      <c r="C43" t="str">
        <f t="shared" ca="1" si="0"/>
        <v>2012_NYG</v>
      </c>
      <c r="D43">
        <f t="shared" ca="1" si="3"/>
        <v>2012</v>
      </c>
      <c r="E43" t="s">
        <v>16</v>
      </c>
      <c r="F43" s="1">
        <f t="shared" ca="1" si="4"/>
        <v>9</v>
      </c>
      <c r="G43" s="1">
        <f t="shared" ca="1" si="4"/>
        <v>-115</v>
      </c>
      <c r="H43" s="1">
        <f t="shared" ca="1" si="4"/>
        <v>-115</v>
      </c>
      <c r="I43">
        <v>9</v>
      </c>
      <c r="J43" s="1" t="str">
        <f t="shared" ca="1" si="1"/>
        <v>E</v>
      </c>
      <c r="K43" s="1" t="s">
        <v>382</v>
      </c>
      <c r="L43" s="1" t="str">
        <f t="shared" ca="1" si="2"/>
        <v>E</v>
      </c>
      <c r="M43" s="2">
        <f t="shared" ca="1" si="5"/>
        <v>1</v>
      </c>
    </row>
    <row r="44" spans="1:13" x14ac:dyDescent="0.25">
      <c r="A44">
        <v>43</v>
      </c>
      <c r="B44">
        <v>22</v>
      </c>
      <c r="C44" t="str">
        <f t="shared" ca="1" si="0"/>
        <v>2012_NYJ</v>
      </c>
      <c r="D44">
        <f t="shared" ca="1" si="3"/>
        <v>2012</v>
      </c>
      <c r="E44" t="s">
        <v>18</v>
      </c>
      <c r="F44" s="1">
        <f t="shared" ca="1" si="4"/>
        <v>8.5</v>
      </c>
      <c r="G44" s="1">
        <f t="shared" ca="1" si="4"/>
        <v>-150</v>
      </c>
      <c r="H44" s="1">
        <f t="shared" ca="1" si="4"/>
        <v>120</v>
      </c>
      <c r="I44">
        <v>8</v>
      </c>
      <c r="J44" s="1" t="str">
        <f t="shared" ca="1" si="1"/>
        <v>U</v>
      </c>
      <c r="K44" t="s">
        <v>382</v>
      </c>
      <c r="L44" s="1" t="str">
        <f t="shared" ca="1" si="2"/>
        <v>U</v>
      </c>
      <c r="M44" s="2">
        <f t="shared" ca="1" si="5"/>
        <v>1</v>
      </c>
    </row>
    <row r="45" spans="1:13" x14ac:dyDescent="0.25">
      <c r="A45">
        <v>44</v>
      </c>
      <c r="B45">
        <v>22</v>
      </c>
      <c r="C45" t="str">
        <f t="shared" ca="1" si="0"/>
        <v>2012_NYJ</v>
      </c>
      <c r="D45">
        <f t="shared" ca="1" si="3"/>
        <v>2012</v>
      </c>
      <c r="E45" t="s">
        <v>16</v>
      </c>
      <c r="F45" s="1">
        <f t="shared" ca="1" si="4"/>
        <v>8.5</v>
      </c>
      <c r="G45" s="1">
        <f t="shared" ca="1" si="4"/>
        <v>-150</v>
      </c>
      <c r="H45" s="1">
        <f t="shared" ca="1" si="4"/>
        <v>120</v>
      </c>
      <c r="I45">
        <v>8</v>
      </c>
      <c r="J45" s="1" t="str">
        <f t="shared" ca="1" si="1"/>
        <v>U</v>
      </c>
      <c r="K45" s="1" t="s">
        <v>382</v>
      </c>
      <c r="L45" s="1" t="str">
        <f t="shared" ca="1" si="2"/>
        <v>U</v>
      </c>
      <c r="M45" s="2">
        <f t="shared" ca="1" si="5"/>
        <v>1</v>
      </c>
    </row>
    <row r="46" spans="1:13" x14ac:dyDescent="0.25">
      <c r="A46">
        <v>45</v>
      </c>
      <c r="B46">
        <v>23</v>
      </c>
      <c r="C46" t="str">
        <f t="shared" ca="1" si="0"/>
        <v>2012_OAK</v>
      </c>
      <c r="D46">
        <f t="shared" ca="1" si="3"/>
        <v>2012</v>
      </c>
      <c r="E46" t="s">
        <v>18</v>
      </c>
      <c r="F46" s="1">
        <f t="shared" ca="1" si="4"/>
        <v>7</v>
      </c>
      <c r="G46" s="1">
        <f t="shared" ca="1" si="4"/>
        <v>-100</v>
      </c>
      <c r="H46" s="1">
        <f t="shared" ca="1" si="4"/>
        <v>-130</v>
      </c>
      <c r="I46">
        <v>7</v>
      </c>
      <c r="J46" s="1" t="str">
        <f t="shared" ca="1" si="1"/>
        <v>E</v>
      </c>
      <c r="K46" t="s">
        <v>382</v>
      </c>
      <c r="L46" s="1" t="str">
        <f t="shared" ca="1" si="2"/>
        <v>U</v>
      </c>
      <c r="M46" s="2">
        <f t="shared" ca="1" si="5"/>
        <v>0</v>
      </c>
    </row>
    <row r="47" spans="1:13" x14ac:dyDescent="0.25">
      <c r="A47">
        <v>46</v>
      </c>
      <c r="B47">
        <v>23</v>
      </c>
      <c r="C47" t="str">
        <f t="shared" ca="1" si="0"/>
        <v>2012_OAK</v>
      </c>
      <c r="D47">
        <f t="shared" ca="1" si="3"/>
        <v>2012</v>
      </c>
      <c r="E47" t="s">
        <v>16</v>
      </c>
      <c r="F47" s="1">
        <f t="shared" ca="1" si="4"/>
        <v>7</v>
      </c>
      <c r="G47" s="1">
        <f t="shared" ca="1" si="4"/>
        <v>-100</v>
      </c>
      <c r="H47" s="1">
        <f t="shared" ca="1" si="4"/>
        <v>-130</v>
      </c>
      <c r="I47">
        <v>5</v>
      </c>
      <c r="J47" s="1" t="str">
        <f t="shared" ca="1" si="1"/>
        <v>U</v>
      </c>
      <c r="K47" s="1" t="s">
        <v>382</v>
      </c>
      <c r="L47" s="1" t="str">
        <f t="shared" ca="1" si="2"/>
        <v>U</v>
      </c>
      <c r="M47" s="2">
        <f t="shared" ca="1" si="5"/>
        <v>1</v>
      </c>
    </row>
    <row r="48" spans="1:13" x14ac:dyDescent="0.25">
      <c r="A48">
        <v>47</v>
      </c>
      <c r="B48">
        <v>24</v>
      </c>
      <c r="C48" t="str">
        <f t="shared" ca="1" si="0"/>
        <v>2012_PHI</v>
      </c>
      <c r="D48">
        <f t="shared" ca="1" si="3"/>
        <v>2012</v>
      </c>
      <c r="E48" t="s">
        <v>18</v>
      </c>
      <c r="F48" s="1">
        <f t="shared" ca="1" si="4"/>
        <v>10.5</v>
      </c>
      <c r="G48" s="1">
        <f t="shared" ca="1" si="4"/>
        <v>-100</v>
      </c>
      <c r="H48" s="1">
        <f t="shared" ca="1" si="4"/>
        <v>-130</v>
      </c>
      <c r="I48">
        <v>9</v>
      </c>
      <c r="J48" s="1" t="str">
        <f t="shared" ca="1" si="1"/>
        <v>U</v>
      </c>
      <c r="K48" t="s">
        <v>382</v>
      </c>
      <c r="L48" s="1" t="str">
        <f t="shared" ca="1" si="2"/>
        <v>U</v>
      </c>
      <c r="M48" s="2">
        <f t="shared" ca="1" si="5"/>
        <v>1</v>
      </c>
    </row>
    <row r="49" spans="1:13" x14ac:dyDescent="0.25">
      <c r="A49">
        <v>48</v>
      </c>
      <c r="B49">
        <v>24</v>
      </c>
      <c r="C49" t="str">
        <f t="shared" ca="1" si="0"/>
        <v>2012_PHI</v>
      </c>
      <c r="D49">
        <f t="shared" ca="1" si="3"/>
        <v>2012</v>
      </c>
      <c r="E49" t="s">
        <v>16</v>
      </c>
      <c r="F49" s="1">
        <f t="shared" ca="1" si="4"/>
        <v>10.5</v>
      </c>
      <c r="G49" s="1">
        <f t="shared" ca="1" si="4"/>
        <v>-100</v>
      </c>
      <c r="H49" s="1">
        <f t="shared" ca="1" si="4"/>
        <v>-130</v>
      </c>
      <c r="I49">
        <v>10</v>
      </c>
      <c r="J49" s="1" t="str">
        <f t="shared" ca="1" si="1"/>
        <v>U</v>
      </c>
      <c r="K49" s="1" t="s">
        <v>382</v>
      </c>
      <c r="L49" s="1" t="str">
        <f t="shared" ca="1" si="2"/>
        <v>U</v>
      </c>
      <c r="M49" s="2">
        <f t="shared" ca="1" si="5"/>
        <v>1</v>
      </c>
    </row>
    <row r="50" spans="1:13" x14ac:dyDescent="0.25">
      <c r="A50">
        <v>49</v>
      </c>
      <c r="B50">
        <v>25</v>
      </c>
      <c r="C50" t="str">
        <f t="shared" ca="1" si="0"/>
        <v>2012_PIT</v>
      </c>
      <c r="D50">
        <f t="shared" ca="1" si="3"/>
        <v>2012</v>
      </c>
      <c r="E50" t="s">
        <v>18</v>
      </c>
      <c r="F50" s="1">
        <f t="shared" ca="1" si="4"/>
        <v>10</v>
      </c>
      <c r="G50" s="1">
        <f t="shared" ca="1" si="4"/>
        <v>-115</v>
      </c>
      <c r="H50" s="1">
        <f t="shared" ca="1" si="4"/>
        <v>-115</v>
      </c>
      <c r="I50">
        <v>8</v>
      </c>
      <c r="J50" s="1" t="str">
        <f t="shared" ca="1" si="1"/>
        <v>U</v>
      </c>
      <c r="K50" t="s">
        <v>382</v>
      </c>
      <c r="L50" s="1" t="str">
        <f t="shared" ca="1" si="2"/>
        <v>U</v>
      </c>
      <c r="M50" s="2">
        <f t="shared" ca="1" si="5"/>
        <v>1</v>
      </c>
    </row>
    <row r="51" spans="1:13" x14ac:dyDescent="0.25">
      <c r="A51">
        <v>50</v>
      </c>
      <c r="B51">
        <v>25</v>
      </c>
      <c r="C51" t="str">
        <f t="shared" ca="1" si="0"/>
        <v>2012_PIT</v>
      </c>
      <c r="D51">
        <f t="shared" ca="1" si="3"/>
        <v>2012</v>
      </c>
      <c r="E51" t="s">
        <v>16</v>
      </c>
      <c r="F51" s="1">
        <f t="shared" ca="1" si="4"/>
        <v>10</v>
      </c>
      <c r="G51" s="1">
        <f t="shared" ca="1" si="4"/>
        <v>-115</v>
      </c>
      <c r="H51" s="1">
        <f t="shared" ca="1" si="4"/>
        <v>-115</v>
      </c>
      <c r="I51">
        <v>7</v>
      </c>
      <c r="J51" s="1" t="str">
        <f t="shared" ca="1" si="1"/>
        <v>U</v>
      </c>
      <c r="K51" s="1" t="s">
        <v>382</v>
      </c>
      <c r="L51" s="1" t="str">
        <f t="shared" ca="1" si="2"/>
        <v>U</v>
      </c>
      <c r="M51" s="2">
        <f t="shared" ca="1" si="5"/>
        <v>1</v>
      </c>
    </row>
    <row r="52" spans="1:13" x14ac:dyDescent="0.25">
      <c r="A52">
        <v>51</v>
      </c>
      <c r="B52">
        <v>26</v>
      </c>
      <c r="C52" t="str">
        <f t="shared" ca="1" si="0"/>
        <v>2012_SD</v>
      </c>
      <c r="D52">
        <f t="shared" ca="1" si="3"/>
        <v>2012</v>
      </c>
      <c r="E52" t="s">
        <v>18</v>
      </c>
      <c r="F52" s="1">
        <f t="shared" ca="1" si="4"/>
        <v>9</v>
      </c>
      <c r="G52" s="1">
        <f t="shared" ca="1" si="4"/>
        <v>-115</v>
      </c>
      <c r="H52" s="1">
        <f t="shared" ca="1" si="4"/>
        <v>-115</v>
      </c>
      <c r="I52">
        <v>5</v>
      </c>
      <c r="J52" s="1" t="str">
        <f t="shared" ca="1" si="1"/>
        <v>U</v>
      </c>
      <c r="K52" t="s">
        <v>382</v>
      </c>
      <c r="L52" s="1" t="str">
        <f t="shared" ca="1" si="2"/>
        <v>U</v>
      </c>
      <c r="M52" s="2">
        <f t="shared" ca="1" si="5"/>
        <v>1</v>
      </c>
    </row>
    <row r="53" spans="1:13" x14ac:dyDescent="0.25">
      <c r="A53">
        <v>52</v>
      </c>
      <c r="B53">
        <v>26</v>
      </c>
      <c r="C53" t="str">
        <f t="shared" ca="1" si="0"/>
        <v>2012_SD</v>
      </c>
      <c r="D53">
        <f t="shared" ca="1" si="3"/>
        <v>2012</v>
      </c>
      <c r="E53" t="s">
        <v>16</v>
      </c>
      <c r="F53" s="1">
        <f t="shared" ca="1" si="4"/>
        <v>9</v>
      </c>
      <c r="G53" s="1">
        <f t="shared" ca="1" si="4"/>
        <v>-115</v>
      </c>
      <c r="H53" s="1">
        <f t="shared" ca="1" si="4"/>
        <v>-115</v>
      </c>
      <c r="I53">
        <v>10</v>
      </c>
      <c r="J53" s="1" t="str">
        <f t="shared" ca="1" si="1"/>
        <v>O</v>
      </c>
      <c r="K53" s="1" t="s">
        <v>382</v>
      </c>
      <c r="L53" s="1" t="str">
        <f t="shared" ca="1" si="2"/>
        <v>U</v>
      </c>
      <c r="M53" s="2">
        <f t="shared" ca="1" si="5"/>
        <v>0</v>
      </c>
    </row>
    <row r="54" spans="1:13" x14ac:dyDescent="0.25">
      <c r="A54">
        <v>53</v>
      </c>
      <c r="B54">
        <v>27</v>
      </c>
      <c r="C54" t="str">
        <f t="shared" ca="1" si="0"/>
        <v>2012_SEA</v>
      </c>
      <c r="D54">
        <f t="shared" ca="1" si="3"/>
        <v>2012</v>
      </c>
      <c r="E54" t="s">
        <v>18</v>
      </c>
      <c r="F54" s="1">
        <f t="shared" ca="1" si="4"/>
        <v>7</v>
      </c>
      <c r="G54" s="1">
        <f t="shared" ca="1" si="4"/>
        <v>-150</v>
      </c>
      <c r="H54" s="1">
        <f t="shared" ca="1" si="4"/>
        <v>120</v>
      </c>
      <c r="I54">
        <v>9</v>
      </c>
      <c r="J54" s="1" t="str">
        <f t="shared" ca="1" si="1"/>
        <v>O</v>
      </c>
      <c r="K54" t="s">
        <v>382</v>
      </c>
      <c r="L54" s="1" t="str">
        <f t="shared" ca="1" si="2"/>
        <v>O</v>
      </c>
      <c r="M54" s="2">
        <f t="shared" ca="1" si="5"/>
        <v>1</v>
      </c>
    </row>
    <row r="55" spans="1:13" x14ac:dyDescent="0.25">
      <c r="A55">
        <v>54</v>
      </c>
      <c r="B55">
        <v>27</v>
      </c>
      <c r="C55" t="str">
        <f t="shared" ca="1" si="0"/>
        <v>2012_SEA</v>
      </c>
      <c r="D55">
        <f t="shared" ca="1" si="3"/>
        <v>2012</v>
      </c>
      <c r="E55" t="s">
        <v>16</v>
      </c>
      <c r="F55" s="1">
        <f t="shared" ca="1" si="4"/>
        <v>7</v>
      </c>
      <c r="G55" s="1">
        <f t="shared" ca="1" si="4"/>
        <v>-150</v>
      </c>
      <c r="H55" s="1">
        <f t="shared" ca="1" si="4"/>
        <v>120</v>
      </c>
      <c r="I55">
        <v>8</v>
      </c>
      <c r="J55" s="1" t="str">
        <f t="shared" ca="1" si="1"/>
        <v>O</v>
      </c>
      <c r="K55" s="1" t="s">
        <v>382</v>
      </c>
      <c r="L55" s="1" t="str">
        <f t="shared" ca="1" si="2"/>
        <v>O</v>
      </c>
      <c r="M55" s="2">
        <f t="shared" ca="1" si="5"/>
        <v>1</v>
      </c>
    </row>
    <row r="56" spans="1:13" x14ac:dyDescent="0.25">
      <c r="A56">
        <v>55</v>
      </c>
      <c r="B56">
        <v>28</v>
      </c>
      <c r="C56" t="str">
        <f t="shared" ca="1" si="0"/>
        <v>2012_SFO</v>
      </c>
      <c r="D56">
        <f t="shared" ca="1" si="3"/>
        <v>2012</v>
      </c>
      <c r="E56" t="s">
        <v>18</v>
      </c>
      <c r="F56" s="1">
        <f t="shared" ca="1" si="4"/>
        <v>10</v>
      </c>
      <c r="G56" s="1">
        <f t="shared" ca="1" si="4"/>
        <v>-100</v>
      </c>
      <c r="H56" s="1">
        <f t="shared" ca="1" si="4"/>
        <v>-130</v>
      </c>
      <c r="I56">
        <v>11</v>
      </c>
      <c r="J56" s="1" t="str">
        <f t="shared" ca="1" si="1"/>
        <v>O</v>
      </c>
      <c r="K56" t="s">
        <v>382</v>
      </c>
      <c r="L56" s="1" t="str">
        <f t="shared" ca="1" si="2"/>
        <v>O</v>
      </c>
      <c r="M56" s="2">
        <f t="shared" ca="1" si="5"/>
        <v>1</v>
      </c>
    </row>
    <row r="57" spans="1:13" x14ac:dyDescent="0.25">
      <c r="A57">
        <v>56</v>
      </c>
      <c r="B57">
        <v>28</v>
      </c>
      <c r="C57" t="str">
        <f t="shared" ca="1" si="0"/>
        <v>2012_SFO</v>
      </c>
      <c r="D57">
        <f t="shared" ca="1" si="3"/>
        <v>2012</v>
      </c>
      <c r="E57" t="s">
        <v>16</v>
      </c>
      <c r="F57" s="1">
        <f t="shared" ca="1" si="4"/>
        <v>10</v>
      </c>
      <c r="G57" s="1">
        <f t="shared" ca="1" si="4"/>
        <v>-100</v>
      </c>
      <c r="H57" s="1">
        <f t="shared" ca="1" si="4"/>
        <v>-130</v>
      </c>
      <c r="I57">
        <v>12</v>
      </c>
      <c r="J57" s="1" t="str">
        <f t="shared" ca="1" si="1"/>
        <v>O</v>
      </c>
      <c r="K57" s="1" t="s">
        <v>382</v>
      </c>
      <c r="L57" s="1" t="str">
        <f t="shared" ca="1" si="2"/>
        <v>O</v>
      </c>
      <c r="M57" s="2">
        <f t="shared" ca="1" si="5"/>
        <v>1</v>
      </c>
    </row>
    <row r="58" spans="1:13" x14ac:dyDescent="0.25">
      <c r="A58">
        <v>57</v>
      </c>
      <c r="B58">
        <v>29</v>
      </c>
      <c r="C58" t="str">
        <f t="shared" ca="1" si="0"/>
        <v>2012_STL</v>
      </c>
      <c r="D58">
        <f t="shared" ca="1" si="3"/>
        <v>2012</v>
      </c>
      <c r="E58" t="s">
        <v>18</v>
      </c>
      <c r="F58" s="1">
        <f t="shared" ca="1" si="4"/>
        <v>6</v>
      </c>
      <c r="G58" s="1">
        <f t="shared" ca="1" si="4"/>
        <v>-115</v>
      </c>
      <c r="H58" s="1">
        <f t="shared" ca="1" si="4"/>
        <v>-115</v>
      </c>
      <c r="I58">
        <v>5</v>
      </c>
      <c r="J58" s="1" t="str">
        <f t="shared" ca="1" si="1"/>
        <v>U</v>
      </c>
      <c r="K58" t="s">
        <v>382</v>
      </c>
      <c r="L58" s="1" t="str">
        <f t="shared" ca="1" si="2"/>
        <v>O</v>
      </c>
      <c r="M58" s="2">
        <f t="shared" ca="1" si="5"/>
        <v>0</v>
      </c>
    </row>
    <row r="59" spans="1:13" x14ac:dyDescent="0.25">
      <c r="A59">
        <v>58</v>
      </c>
      <c r="B59">
        <v>29</v>
      </c>
      <c r="C59" t="str">
        <f t="shared" ca="1" si="0"/>
        <v>2012_STL</v>
      </c>
      <c r="D59">
        <f t="shared" ca="1" si="3"/>
        <v>2012</v>
      </c>
      <c r="E59" t="s">
        <v>16</v>
      </c>
      <c r="F59" s="1">
        <f t="shared" ca="1" si="4"/>
        <v>6</v>
      </c>
      <c r="G59" s="1">
        <f t="shared" ca="1" si="4"/>
        <v>-115</v>
      </c>
      <c r="H59" s="1">
        <f t="shared" ca="1" si="4"/>
        <v>-115</v>
      </c>
      <c r="I59">
        <v>5</v>
      </c>
      <c r="J59" s="1" t="str">
        <f t="shared" ca="1" si="1"/>
        <v>U</v>
      </c>
      <c r="K59" s="1" t="s">
        <v>382</v>
      </c>
      <c r="L59" s="1" t="str">
        <f t="shared" ca="1" si="2"/>
        <v>O</v>
      </c>
      <c r="M59" s="2">
        <f t="shared" ca="1" si="5"/>
        <v>0</v>
      </c>
    </row>
    <row r="60" spans="1:13" x14ac:dyDescent="0.25">
      <c r="A60">
        <v>59</v>
      </c>
      <c r="B60">
        <v>30</v>
      </c>
      <c r="C60" t="str">
        <f t="shared" ca="1" si="0"/>
        <v>2012_TBY</v>
      </c>
      <c r="D60">
        <f t="shared" ca="1" si="3"/>
        <v>2012</v>
      </c>
      <c r="E60" t="s">
        <v>18</v>
      </c>
      <c r="F60" s="1">
        <f t="shared" ca="1" si="4"/>
        <v>6</v>
      </c>
      <c r="G60" s="1">
        <f t="shared" ca="1" si="4"/>
        <v>-130</v>
      </c>
      <c r="H60" s="1">
        <f t="shared" ca="1" si="4"/>
        <v>-100</v>
      </c>
      <c r="I60">
        <v>8</v>
      </c>
      <c r="J60" s="1" t="str">
        <f t="shared" ca="1" si="1"/>
        <v>O</v>
      </c>
      <c r="K60" t="s">
        <v>382</v>
      </c>
      <c r="L60" s="1" t="str">
        <f t="shared" ca="1" si="2"/>
        <v>O</v>
      </c>
      <c r="M60" s="2">
        <f t="shared" ca="1" si="5"/>
        <v>1</v>
      </c>
    </row>
    <row r="61" spans="1:13" x14ac:dyDescent="0.25">
      <c r="A61">
        <v>60</v>
      </c>
      <c r="B61">
        <v>30</v>
      </c>
      <c r="C61" t="str">
        <f t="shared" ca="1" si="0"/>
        <v>2012_TBY</v>
      </c>
      <c r="D61">
        <f t="shared" ca="1" si="3"/>
        <v>2012</v>
      </c>
      <c r="E61" t="s">
        <v>16</v>
      </c>
      <c r="F61" s="1">
        <f t="shared" ca="1" si="4"/>
        <v>6</v>
      </c>
      <c r="G61" s="1">
        <f t="shared" ca="1" si="4"/>
        <v>-130</v>
      </c>
      <c r="H61" s="1">
        <f t="shared" ca="1" si="4"/>
        <v>-100</v>
      </c>
      <c r="I61">
        <v>7</v>
      </c>
      <c r="J61" s="1" t="str">
        <f t="shared" ca="1" si="1"/>
        <v>O</v>
      </c>
      <c r="K61" s="1" t="s">
        <v>382</v>
      </c>
      <c r="L61" s="1" t="str">
        <f t="shared" ca="1" si="2"/>
        <v>O</v>
      </c>
      <c r="M61" s="2">
        <f t="shared" ca="1" si="5"/>
        <v>1</v>
      </c>
    </row>
    <row r="62" spans="1:13" x14ac:dyDescent="0.25">
      <c r="A62">
        <v>61</v>
      </c>
      <c r="B62">
        <v>31</v>
      </c>
      <c r="C62" t="str">
        <f t="shared" ca="1" si="0"/>
        <v>2012_TEN</v>
      </c>
      <c r="D62">
        <f t="shared" ca="1" si="3"/>
        <v>2012</v>
      </c>
      <c r="E62" t="s">
        <v>18</v>
      </c>
      <c r="F62" s="1">
        <f t="shared" ca="1" si="4"/>
        <v>7</v>
      </c>
      <c r="G62" s="1">
        <f t="shared" ca="1" si="4"/>
        <v>-150</v>
      </c>
      <c r="H62" s="1">
        <f t="shared" ca="1" si="4"/>
        <v>120</v>
      </c>
      <c r="I62">
        <v>7</v>
      </c>
      <c r="J62" s="1" t="str">
        <f t="shared" ca="1" si="1"/>
        <v>E</v>
      </c>
      <c r="K62" t="s">
        <v>382</v>
      </c>
      <c r="L62" s="1" t="str">
        <f t="shared" ca="1" si="2"/>
        <v>U</v>
      </c>
      <c r="M62" s="2">
        <f t="shared" ca="1" si="5"/>
        <v>0</v>
      </c>
    </row>
    <row r="63" spans="1:13" x14ac:dyDescent="0.25">
      <c r="A63">
        <v>62</v>
      </c>
      <c r="B63">
        <v>31</v>
      </c>
      <c r="C63" t="str">
        <f t="shared" ca="1" si="0"/>
        <v>2012_TEN</v>
      </c>
      <c r="D63">
        <f t="shared" ca="1" si="3"/>
        <v>2012</v>
      </c>
      <c r="E63" t="s">
        <v>16</v>
      </c>
      <c r="F63" s="1">
        <f t="shared" ca="1" si="4"/>
        <v>7</v>
      </c>
      <c r="G63" s="1">
        <f t="shared" ca="1" si="4"/>
        <v>-150</v>
      </c>
      <c r="H63" s="1">
        <f t="shared" ca="1" si="4"/>
        <v>120</v>
      </c>
      <c r="I63">
        <v>6</v>
      </c>
      <c r="J63" s="1" t="str">
        <f t="shared" ca="1" si="1"/>
        <v>U</v>
      </c>
      <c r="K63" s="1" t="s">
        <v>382</v>
      </c>
      <c r="L63" s="1" t="str">
        <f t="shared" ca="1" si="2"/>
        <v>U</v>
      </c>
      <c r="M63" s="2">
        <f t="shared" ca="1" si="5"/>
        <v>1</v>
      </c>
    </row>
    <row r="64" spans="1:13" x14ac:dyDescent="0.25">
      <c r="A64">
        <v>63</v>
      </c>
      <c r="B64">
        <v>32</v>
      </c>
      <c r="C64" t="str">
        <f t="shared" ca="1" si="0"/>
        <v>2012_WAS</v>
      </c>
      <c r="D64">
        <f t="shared" ca="1" si="3"/>
        <v>2012</v>
      </c>
      <c r="E64" t="s">
        <v>18</v>
      </c>
      <c r="F64" s="1">
        <f t="shared" ca="1" si="4"/>
        <v>6.5</v>
      </c>
      <c r="G64" s="1">
        <f t="shared" ca="1" si="4"/>
        <v>110</v>
      </c>
      <c r="H64" s="1">
        <f t="shared" ca="1" si="4"/>
        <v>-140</v>
      </c>
      <c r="I64">
        <v>6</v>
      </c>
      <c r="J64" s="1" t="str">
        <f t="shared" ca="1" si="1"/>
        <v>U</v>
      </c>
      <c r="K64" t="s">
        <v>382</v>
      </c>
      <c r="L64" s="1" t="str">
        <f t="shared" ca="1" si="2"/>
        <v>O</v>
      </c>
      <c r="M64" s="2">
        <f t="shared" ca="1" si="5"/>
        <v>0</v>
      </c>
    </row>
    <row r="65" spans="1:13" x14ac:dyDescent="0.25">
      <c r="A65">
        <v>64</v>
      </c>
      <c r="B65">
        <v>32</v>
      </c>
      <c r="C65" t="str">
        <f t="shared" ca="1" si="0"/>
        <v>2012_WAS</v>
      </c>
      <c r="D65">
        <f t="shared" ca="1" si="3"/>
        <v>2012</v>
      </c>
      <c r="E65" t="s">
        <v>16</v>
      </c>
      <c r="F65" s="1">
        <f t="shared" ca="1" si="4"/>
        <v>6.5</v>
      </c>
      <c r="G65" s="1">
        <f t="shared" ca="1" si="4"/>
        <v>110</v>
      </c>
      <c r="H65" s="1">
        <f t="shared" ca="1" si="4"/>
        <v>-140</v>
      </c>
      <c r="I65">
        <v>7</v>
      </c>
      <c r="J65" s="1" t="str">
        <f t="shared" ca="1" si="1"/>
        <v>O</v>
      </c>
      <c r="K65" s="1" t="s">
        <v>382</v>
      </c>
      <c r="L65" s="1" t="str">
        <f t="shared" ca="1" si="2"/>
        <v>O</v>
      </c>
      <c r="M65" s="2">
        <f t="shared" ca="1" si="5"/>
        <v>1</v>
      </c>
    </row>
    <row r="66" spans="1:13" x14ac:dyDescent="0.25">
      <c r="A66">
        <v>65</v>
      </c>
      <c r="B66">
        <v>33</v>
      </c>
      <c r="C66" t="str">
        <f t="shared" ref="C66:C129" ca="1" si="6">IFERROR(VLOOKUP($B66,nfl_win_total_result,MATCH(C$1,nfl_win_total_result_header,0),FALSE),"error")</f>
        <v>2013_ARI</v>
      </c>
      <c r="D66">
        <f t="shared" ca="1" si="3"/>
        <v>2013</v>
      </c>
      <c r="E66" t="s">
        <v>18</v>
      </c>
      <c r="F66" s="1">
        <f t="shared" ref="F66:H129" ca="1" si="7">IFERROR(VLOOKUP($B66,nfl_win_total_result,MATCH(F$1,nfl_win_total_result_header,0),FALSE),"error")</f>
        <v>5.5</v>
      </c>
      <c r="G66" s="1">
        <f t="shared" ca="1" si="7"/>
        <v>-100</v>
      </c>
      <c r="H66" s="1">
        <f t="shared" ca="1" si="7"/>
        <v>-120</v>
      </c>
      <c r="I66">
        <v>6</v>
      </c>
      <c r="J66" s="1" t="str">
        <f t="shared" ref="J66:J129" ca="1" si="8">IFERROR(IF(I66&gt;F66,"O",IF(I66&lt;F66,"U","E")),"na")</f>
        <v>O</v>
      </c>
      <c r="K66" t="s">
        <v>382</v>
      </c>
      <c r="L66" s="1" t="str">
        <f t="shared" ref="L66:L129" ca="1" si="9">IFERROR(IF(VLOOKUP($B66,nfl_win_total_result,MATCH(L$1,nfl_win_total_result_header,0),FALSE)="","",VLOOKUP($B66,nfl_win_total_result,MATCH(L$1,nfl_win_total_result_header,0),FALSE)),"error")</f>
        <v>O</v>
      </c>
      <c r="M66" s="2">
        <f t="shared" ca="1" si="5"/>
        <v>1</v>
      </c>
    </row>
    <row r="67" spans="1:13" x14ac:dyDescent="0.25">
      <c r="A67">
        <v>66</v>
      </c>
      <c r="B67">
        <v>33</v>
      </c>
      <c r="C67" t="str">
        <f t="shared" ca="1" si="6"/>
        <v>2013_ARI</v>
      </c>
      <c r="D67">
        <f t="shared" ref="D67:D130" ca="1" si="10">VALUE(LEFT(C67,4))</f>
        <v>2013</v>
      </c>
      <c r="E67" t="s">
        <v>20</v>
      </c>
      <c r="F67" s="1">
        <f t="shared" ca="1" si="7"/>
        <v>5.5</v>
      </c>
      <c r="G67" s="1">
        <f t="shared" ca="1" si="7"/>
        <v>-100</v>
      </c>
      <c r="H67" s="1">
        <f t="shared" ca="1" si="7"/>
        <v>-120</v>
      </c>
      <c r="I67">
        <v>5</v>
      </c>
      <c r="J67" s="1" t="str">
        <f t="shared" ca="1" si="8"/>
        <v>U</v>
      </c>
      <c r="K67" t="s">
        <v>382</v>
      </c>
      <c r="L67" s="1" t="str">
        <f t="shared" ca="1" si="9"/>
        <v>O</v>
      </c>
      <c r="M67" s="2">
        <f t="shared" ref="M67:M130" ca="1" si="11">IFERROR(IF(OR(ISBLANK(J67),ISBLANK(L67),J67="",L67=""),"",IF(J67=L67,1,0)),"na")</f>
        <v>0</v>
      </c>
    </row>
    <row r="68" spans="1:13" x14ac:dyDescent="0.25">
      <c r="A68">
        <v>67</v>
      </c>
      <c r="B68">
        <v>33</v>
      </c>
      <c r="C68" t="str">
        <f t="shared" ca="1" si="6"/>
        <v>2013_ARI</v>
      </c>
      <c r="D68">
        <f t="shared" ca="1" si="10"/>
        <v>2013</v>
      </c>
      <c r="E68" t="s">
        <v>16</v>
      </c>
      <c r="F68" s="1">
        <f t="shared" ca="1" si="7"/>
        <v>5.5</v>
      </c>
      <c r="G68" s="1">
        <f t="shared" ca="1" si="7"/>
        <v>-100</v>
      </c>
      <c r="H68" s="1">
        <f t="shared" ca="1" si="7"/>
        <v>-120</v>
      </c>
      <c r="I68">
        <v>5</v>
      </c>
      <c r="J68" s="1" t="str">
        <f t="shared" ca="1" si="8"/>
        <v>U</v>
      </c>
      <c r="K68" s="1" t="s">
        <v>382</v>
      </c>
      <c r="L68" s="1" t="str">
        <f t="shared" ca="1" si="9"/>
        <v>O</v>
      </c>
      <c r="M68" s="2">
        <f t="shared" ca="1" si="11"/>
        <v>0</v>
      </c>
    </row>
    <row r="69" spans="1:13" x14ac:dyDescent="0.25">
      <c r="A69">
        <v>68</v>
      </c>
      <c r="B69">
        <v>34</v>
      </c>
      <c r="C69" t="str">
        <f t="shared" ca="1" si="6"/>
        <v>2013_ATL</v>
      </c>
      <c r="D69">
        <f t="shared" ca="1" si="10"/>
        <v>2013</v>
      </c>
      <c r="E69" t="s">
        <v>18</v>
      </c>
      <c r="F69" s="1">
        <f t="shared" ca="1" si="7"/>
        <v>10</v>
      </c>
      <c r="G69" s="1">
        <f t="shared" ca="1" si="7"/>
        <v>120</v>
      </c>
      <c r="H69" s="1">
        <f t="shared" ca="1" si="7"/>
        <v>-140</v>
      </c>
      <c r="I69">
        <v>11</v>
      </c>
      <c r="J69" s="1" t="str">
        <f t="shared" ca="1" si="8"/>
        <v>O</v>
      </c>
      <c r="K69" t="s">
        <v>382</v>
      </c>
      <c r="L69" s="1" t="str">
        <f t="shared" ca="1" si="9"/>
        <v>U</v>
      </c>
      <c r="M69" s="2">
        <f t="shared" ca="1" si="11"/>
        <v>0</v>
      </c>
    </row>
    <row r="70" spans="1:13" x14ac:dyDescent="0.25">
      <c r="A70">
        <v>69</v>
      </c>
      <c r="B70">
        <v>34</v>
      </c>
      <c r="C70" t="str">
        <f t="shared" ca="1" si="6"/>
        <v>2013_ATL</v>
      </c>
      <c r="D70">
        <f t="shared" ca="1" si="10"/>
        <v>2013</v>
      </c>
      <c r="E70" t="s">
        <v>20</v>
      </c>
      <c r="F70" s="1">
        <f t="shared" ca="1" si="7"/>
        <v>10</v>
      </c>
      <c r="G70" s="1">
        <f t="shared" ca="1" si="7"/>
        <v>120</v>
      </c>
      <c r="H70" s="1">
        <f t="shared" ca="1" si="7"/>
        <v>-140</v>
      </c>
      <c r="I70">
        <v>11</v>
      </c>
      <c r="J70" s="1" t="str">
        <f t="shared" ca="1" si="8"/>
        <v>O</v>
      </c>
      <c r="K70" t="s">
        <v>382</v>
      </c>
      <c r="L70" s="1" t="str">
        <f t="shared" ca="1" si="9"/>
        <v>U</v>
      </c>
      <c r="M70" s="2">
        <f t="shared" ca="1" si="11"/>
        <v>0</v>
      </c>
    </row>
    <row r="71" spans="1:13" x14ac:dyDescent="0.25">
      <c r="A71">
        <v>70</v>
      </c>
      <c r="B71">
        <v>34</v>
      </c>
      <c r="C71" t="str">
        <f t="shared" ca="1" si="6"/>
        <v>2013_ATL</v>
      </c>
      <c r="D71">
        <f t="shared" ca="1" si="10"/>
        <v>2013</v>
      </c>
      <c r="E71" t="s">
        <v>16</v>
      </c>
      <c r="F71" s="1">
        <f t="shared" ca="1" si="7"/>
        <v>10</v>
      </c>
      <c r="G71" s="1">
        <f t="shared" ca="1" si="7"/>
        <v>120</v>
      </c>
      <c r="H71" s="1">
        <f t="shared" ca="1" si="7"/>
        <v>-140</v>
      </c>
      <c r="I71">
        <v>9</v>
      </c>
      <c r="J71" s="1" t="str">
        <f t="shared" ca="1" si="8"/>
        <v>U</v>
      </c>
      <c r="K71" s="1" t="s">
        <v>382</v>
      </c>
      <c r="L71" s="1" t="str">
        <f t="shared" ca="1" si="9"/>
        <v>U</v>
      </c>
      <c r="M71" s="2">
        <f t="shared" ca="1" si="11"/>
        <v>1</v>
      </c>
    </row>
    <row r="72" spans="1:13" x14ac:dyDescent="0.25">
      <c r="A72">
        <v>71</v>
      </c>
      <c r="B72">
        <v>35</v>
      </c>
      <c r="C72" t="str">
        <f t="shared" ca="1" si="6"/>
        <v>2013_BAL</v>
      </c>
      <c r="D72">
        <f t="shared" ca="1" si="10"/>
        <v>2013</v>
      </c>
      <c r="E72" t="s">
        <v>18</v>
      </c>
      <c r="F72" s="1">
        <f t="shared" ca="1" si="7"/>
        <v>8.5</v>
      </c>
      <c r="G72" s="1">
        <f t="shared" ca="1" si="7"/>
        <v>-140</v>
      </c>
      <c r="H72" s="1">
        <f t="shared" ca="1" si="7"/>
        <v>120</v>
      </c>
      <c r="I72">
        <v>7</v>
      </c>
      <c r="J72" s="1" t="str">
        <f t="shared" ca="1" si="8"/>
        <v>U</v>
      </c>
      <c r="K72" t="s">
        <v>382</v>
      </c>
      <c r="L72" s="1" t="str">
        <f t="shared" ca="1" si="9"/>
        <v>U</v>
      </c>
      <c r="M72" s="2">
        <f t="shared" ca="1" si="11"/>
        <v>1</v>
      </c>
    </row>
    <row r="73" spans="1:13" x14ac:dyDescent="0.25">
      <c r="A73">
        <v>72</v>
      </c>
      <c r="B73">
        <v>35</v>
      </c>
      <c r="C73" t="str">
        <f t="shared" ca="1" si="6"/>
        <v>2013_BAL</v>
      </c>
      <c r="D73">
        <f t="shared" ca="1" si="10"/>
        <v>2013</v>
      </c>
      <c r="E73" t="s">
        <v>20</v>
      </c>
      <c r="F73" s="1">
        <f t="shared" ca="1" si="7"/>
        <v>8.5</v>
      </c>
      <c r="G73" s="1">
        <f t="shared" ca="1" si="7"/>
        <v>-140</v>
      </c>
      <c r="H73" s="1">
        <f t="shared" ca="1" si="7"/>
        <v>120</v>
      </c>
      <c r="I73">
        <v>9</v>
      </c>
      <c r="J73" s="1" t="str">
        <f t="shared" ca="1" si="8"/>
        <v>O</v>
      </c>
      <c r="K73" t="s">
        <v>382</v>
      </c>
      <c r="L73" s="1" t="str">
        <f t="shared" ca="1" si="9"/>
        <v>U</v>
      </c>
      <c r="M73" s="2">
        <f t="shared" ca="1" si="11"/>
        <v>0</v>
      </c>
    </row>
    <row r="74" spans="1:13" x14ac:dyDescent="0.25">
      <c r="A74">
        <v>73</v>
      </c>
      <c r="B74">
        <v>35</v>
      </c>
      <c r="C74" t="str">
        <f t="shared" ca="1" si="6"/>
        <v>2013_BAL</v>
      </c>
      <c r="D74">
        <f t="shared" ca="1" si="10"/>
        <v>2013</v>
      </c>
      <c r="E74" t="s">
        <v>16</v>
      </c>
      <c r="F74" s="1">
        <f t="shared" ca="1" si="7"/>
        <v>8.5</v>
      </c>
      <c r="G74" s="1">
        <f t="shared" ca="1" si="7"/>
        <v>-140</v>
      </c>
      <c r="H74" s="1">
        <f t="shared" ca="1" si="7"/>
        <v>120</v>
      </c>
      <c r="I74">
        <v>9</v>
      </c>
      <c r="J74" s="1" t="str">
        <f t="shared" ca="1" si="8"/>
        <v>O</v>
      </c>
      <c r="K74" s="1" t="s">
        <v>382</v>
      </c>
      <c r="L74" s="1" t="str">
        <f t="shared" ca="1" si="9"/>
        <v>U</v>
      </c>
      <c r="M74" s="2">
        <f t="shared" ca="1" si="11"/>
        <v>0</v>
      </c>
    </row>
    <row r="75" spans="1:13" x14ac:dyDescent="0.25">
      <c r="A75">
        <v>74</v>
      </c>
      <c r="B75">
        <v>36</v>
      </c>
      <c r="C75" t="str">
        <f t="shared" ca="1" si="6"/>
        <v>2013_BUF</v>
      </c>
      <c r="D75">
        <f t="shared" ca="1" si="10"/>
        <v>2013</v>
      </c>
      <c r="E75" t="s">
        <v>18</v>
      </c>
      <c r="F75" s="1">
        <f t="shared" ca="1" si="7"/>
        <v>6.5</v>
      </c>
      <c r="G75" s="1">
        <f t="shared" ca="1" si="7"/>
        <v>115</v>
      </c>
      <c r="H75" s="1">
        <f t="shared" ca="1" si="7"/>
        <v>-135</v>
      </c>
      <c r="I75">
        <v>4</v>
      </c>
      <c r="J75" s="1" t="str">
        <f t="shared" ca="1" si="8"/>
        <v>U</v>
      </c>
      <c r="K75" t="s">
        <v>382</v>
      </c>
      <c r="L75" s="1" t="str">
        <f t="shared" ca="1" si="9"/>
        <v>U</v>
      </c>
      <c r="M75" s="2">
        <f t="shared" ca="1" si="11"/>
        <v>1</v>
      </c>
    </row>
    <row r="76" spans="1:13" x14ac:dyDescent="0.25">
      <c r="A76">
        <v>75</v>
      </c>
      <c r="B76">
        <v>36</v>
      </c>
      <c r="C76" t="str">
        <f t="shared" ca="1" si="6"/>
        <v>2013_BUF</v>
      </c>
      <c r="D76">
        <f t="shared" ca="1" si="10"/>
        <v>2013</v>
      </c>
      <c r="E76" t="s">
        <v>20</v>
      </c>
      <c r="F76" s="1">
        <f t="shared" ca="1" si="7"/>
        <v>6.5</v>
      </c>
      <c r="G76" s="1">
        <f t="shared" ca="1" si="7"/>
        <v>115</v>
      </c>
      <c r="H76" s="1">
        <f t="shared" ca="1" si="7"/>
        <v>-135</v>
      </c>
      <c r="I76">
        <v>5</v>
      </c>
      <c r="J76" s="1" t="str">
        <f t="shared" ca="1" si="8"/>
        <v>U</v>
      </c>
      <c r="K76" t="s">
        <v>382</v>
      </c>
      <c r="L76" s="1" t="str">
        <f t="shared" ca="1" si="9"/>
        <v>U</v>
      </c>
      <c r="M76" s="2">
        <f t="shared" ca="1" si="11"/>
        <v>1</v>
      </c>
    </row>
    <row r="77" spans="1:13" x14ac:dyDescent="0.25">
      <c r="A77">
        <v>76</v>
      </c>
      <c r="B77">
        <v>36</v>
      </c>
      <c r="C77" t="str">
        <f t="shared" ca="1" si="6"/>
        <v>2013_BUF</v>
      </c>
      <c r="D77">
        <f t="shared" ca="1" si="10"/>
        <v>2013</v>
      </c>
      <c r="E77" t="s">
        <v>16</v>
      </c>
      <c r="F77" s="1">
        <f t="shared" ca="1" si="7"/>
        <v>6.5</v>
      </c>
      <c r="G77" s="1">
        <f t="shared" ca="1" si="7"/>
        <v>115</v>
      </c>
      <c r="H77" s="1">
        <f t="shared" ca="1" si="7"/>
        <v>-135</v>
      </c>
      <c r="I77">
        <v>4</v>
      </c>
      <c r="J77" s="1" t="str">
        <f t="shared" ca="1" si="8"/>
        <v>U</v>
      </c>
      <c r="K77" s="1" t="s">
        <v>382</v>
      </c>
      <c r="L77" s="1" t="str">
        <f t="shared" ca="1" si="9"/>
        <v>U</v>
      </c>
      <c r="M77" s="2">
        <f t="shared" ca="1" si="11"/>
        <v>1</v>
      </c>
    </row>
    <row r="78" spans="1:13" x14ac:dyDescent="0.25">
      <c r="A78">
        <v>77</v>
      </c>
      <c r="B78">
        <v>37</v>
      </c>
      <c r="C78" t="str">
        <f t="shared" ca="1" si="6"/>
        <v>2013_CAR</v>
      </c>
      <c r="D78">
        <f t="shared" ca="1" si="10"/>
        <v>2013</v>
      </c>
      <c r="E78" t="s">
        <v>18</v>
      </c>
      <c r="F78" s="1">
        <f t="shared" ca="1" si="7"/>
        <v>7.5</v>
      </c>
      <c r="G78" s="1">
        <f t="shared" ca="1" si="7"/>
        <v>-110</v>
      </c>
      <c r="H78" s="1">
        <f t="shared" ca="1" si="7"/>
        <v>-110</v>
      </c>
      <c r="I78">
        <v>7</v>
      </c>
      <c r="J78" s="1" t="str">
        <f t="shared" ca="1" si="8"/>
        <v>U</v>
      </c>
      <c r="K78" t="s">
        <v>382</v>
      </c>
      <c r="L78" s="1" t="str">
        <f t="shared" ca="1" si="9"/>
        <v>O</v>
      </c>
      <c r="M78" s="2">
        <f t="shared" ca="1" si="11"/>
        <v>0</v>
      </c>
    </row>
    <row r="79" spans="1:13" x14ac:dyDescent="0.25">
      <c r="A79">
        <v>78</v>
      </c>
      <c r="B79">
        <v>37</v>
      </c>
      <c r="C79" t="str">
        <f t="shared" ca="1" si="6"/>
        <v>2013_CAR</v>
      </c>
      <c r="D79">
        <f t="shared" ca="1" si="10"/>
        <v>2013</v>
      </c>
      <c r="E79" t="s">
        <v>20</v>
      </c>
      <c r="F79" s="1">
        <f t="shared" ca="1" si="7"/>
        <v>7.5</v>
      </c>
      <c r="G79" s="1">
        <f t="shared" ca="1" si="7"/>
        <v>-110</v>
      </c>
      <c r="H79" s="1">
        <f t="shared" ca="1" si="7"/>
        <v>-110</v>
      </c>
      <c r="I79">
        <v>7</v>
      </c>
      <c r="J79" s="1" t="str">
        <f t="shared" ca="1" si="8"/>
        <v>U</v>
      </c>
      <c r="K79" t="s">
        <v>382</v>
      </c>
      <c r="L79" s="1" t="str">
        <f t="shared" ca="1" si="9"/>
        <v>O</v>
      </c>
      <c r="M79" s="2">
        <f t="shared" ca="1" si="11"/>
        <v>0</v>
      </c>
    </row>
    <row r="80" spans="1:13" x14ac:dyDescent="0.25">
      <c r="A80">
        <v>79</v>
      </c>
      <c r="B80">
        <v>37</v>
      </c>
      <c r="C80" t="str">
        <f t="shared" ca="1" si="6"/>
        <v>2013_CAR</v>
      </c>
      <c r="D80">
        <f t="shared" ca="1" si="10"/>
        <v>2013</v>
      </c>
      <c r="E80" t="s">
        <v>16</v>
      </c>
      <c r="F80" s="1">
        <f t="shared" ca="1" si="7"/>
        <v>7.5</v>
      </c>
      <c r="G80" s="1">
        <f t="shared" ca="1" si="7"/>
        <v>-110</v>
      </c>
      <c r="H80" s="1">
        <f t="shared" ca="1" si="7"/>
        <v>-110</v>
      </c>
      <c r="I80">
        <v>9</v>
      </c>
      <c r="J80" s="1" t="str">
        <f t="shared" ca="1" si="8"/>
        <v>O</v>
      </c>
      <c r="K80" s="1" t="s">
        <v>382</v>
      </c>
      <c r="L80" s="1" t="str">
        <f t="shared" ca="1" si="9"/>
        <v>O</v>
      </c>
      <c r="M80" s="2">
        <f t="shared" ca="1" si="11"/>
        <v>1</v>
      </c>
    </row>
    <row r="81" spans="1:13" x14ac:dyDescent="0.25">
      <c r="A81">
        <v>80</v>
      </c>
      <c r="B81">
        <v>38</v>
      </c>
      <c r="C81" t="str">
        <f t="shared" ca="1" si="6"/>
        <v>2013_CHI</v>
      </c>
      <c r="D81">
        <f t="shared" ca="1" si="10"/>
        <v>2013</v>
      </c>
      <c r="E81" t="s">
        <v>18</v>
      </c>
      <c r="F81" s="1">
        <f t="shared" ca="1" si="7"/>
        <v>8.5</v>
      </c>
      <c r="G81" s="1">
        <f t="shared" ca="1" si="7"/>
        <v>-120</v>
      </c>
      <c r="H81" s="1">
        <f t="shared" ca="1" si="7"/>
        <v>-100</v>
      </c>
      <c r="I81">
        <v>9</v>
      </c>
      <c r="J81" s="1" t="str">
        <f t="shared" ca="1" si="8"/>
        <v>O</v>
      </c>
      <c r="K81" t="s">
        <v>382</v>
      </c>
      <c r="L81" s="1" t="str">
        <f t="shared" ca="1" si="9"/>
        <v>U</v>
      </c>
      <c r="M81" s="2">
        <f t="shared" ca="1" si="11"/>
        <v>0</v>
      </c>
    </row>
    <row r="82" spans="1:13" x14ac:dyDescent="0.25">
      <c r="A82">
        <v>81</v>
      </c>
      <c r="B82">
        <v>38</v>
      </c>
      <c r="C82" t="str">
        <f t="shared" ca="1" si="6"/>
        <v>2013_CHI</v>
      </c>
      <c r="D82">
        <f t="shared" ca="1" si="10"/>
        <v>2013</v>
      </c>
      <c r="E82" t="s">
        <v>20</v>
      </c>
      <c r="F82" s="1">
        <f t="shared" ca="1" si="7"/>
        <v>8.5</v>
      </c>
      <c r="G82" s="1">
        <f t="shared" ca="1" si="7"/>
        <v>-120</v>
      </c>
      <c r="H82" s="1">
        <f t="shared" ca="1" si="7"/>
        <v>-100</v>
      </c>
      <c r="I82">
        <v>8</v>
      </c>
      <c r="J82" s="1" t="str">
        <f t="shared" ca="1" si="8"/>
        <v>U</v>
      </c>
      <c r="K82" t="s">
        <v>382</v>
      </c>
      <c r="L82" s="1" t="str">
        <f t="shared" ca="1" si="9"/>
        <v>U</v>
      </c>
      <c r="M82" s="2">
        <f t="shared" ca="1" si="11"/>
        <v>1</v>
      </c>
    </row>
    <row r="83" spans="1:13" x14ac:dyDescent="0.25">
      <c r="A83">
        <v>82</v>
      </c>
      <c r="B83">
        <v>38</v>
      </c>
      <c r="C83" t="str">
        <f t="shared" ca="1" si="6"/>
        <v>2013_CHI</v>
      </c>
      <c r="D83">
        <f t="shared" ca="1" si="10"/>
        <v>2013</v>
      </c>
      <c r="E83" t="s">
        <v>16</v>
      </c>
      <c r="F83" s="1">
        <f t="shared" ca="1" si="7"/>
        <v>8.5</v>
      </c>
      <c r="G83" s="1">
        <f t="shared" ca="1" si="7"/>
        <v>-120</v>
      </c>
      <c r="H83" s="1">
        <f t="shared" ca="1" si="7"/>
        <v>-100</v>
      </c>
      <c r="I83">
        <v>11</v>
      </c>
      <c r="J83" s="1" t="str">
        <f t="shared" ca="1" si="8"/>
        <v>O</v>
      </c>
      <c r="K83" s="1" t="s">
        <v>382</v>
      </c>
      <c r="L83" s="1" t="str">
        <f t="shared" ca="1" si="9"/>
        <v>U</v>
      </c>
      <c r="M83" s="2">
        <f t="shared" ca="1" si="11"/>
        <v>0</v>
      </c>
    </row>
    <row r="84" spans="1:13" x14ac:dyDescent="0.25">
      <c r="A84">
        <v>83</v>
      </c>
      <c r="B84">
        <v>39</v>
      </c>
      <c r="C84" t="str">
        <f t="shared" ca="1" si="6"/>
        <v>2013_CIN</v>
      </c>
      <c r="D84">
        <f t="shared" ca="1" si="10"/>
        <v>2013</v>
      </c>
      <c r="E84" t="s">
        <v>18</v>
      </c>
      <c r="F84" s="1">
        <f t="shared" ca="1" si="7"/>
        <v>8.5</v>
      </c>
      <c r="G84" s="1">
        <f t="shared" ca="1" si="7"/>
        <v>-125</v>
      </c>
      <c r="H84" s="1">
        <f t="shared" ca="1" si="7"/>
        <v>105</v>
      </c>
      <c r="I84">
        <v>9</v>
      </c>
      <c r="J84" s="1" t="str">
        <f t="shared" ca="1" si="8"/>
        <v>O</v>
      </c>
      <c r="K84" t="s">
        <v>382</v>
      </c>
      <c r="L84" s="1" t="str">
        <f t="shared" ca="1" si="9"/>
        <v>O</v>
      </c>
      <c r="M84" s="2">
        <f t="shared" ca="1" si="11"/>
        <v>1</v>
      </c>
    </row>
    <row r="85" spans="1:13" x14ac:dyDescent="0.25">
      <c r="A85">
        <v>84</v>
      </c>
      <c r="B85">
        <v>39</v>
      </c>
      <c r="C85" t="str">
        <f t="shared" ca="1" si="6"/>
        <v>2013_CIN</v>
      </c>
      <c r="D85">
        <f t="shared" ca="1" si="10"/>
        <v>2013</v>
      </c>
      <c r="E85" t="s">
        <v>20</v>
      </c>
      <c r="F85" s="1">
        <f t="shared" ca="1" si="7"/>
        <v>8.5</v>
      </c>
      <c r="G85" s="1">
        <f t="shared" ca="1" si="7"/>
        <v>-125</v>
      </c>
      <c r="H85" s="1">
        <f t="shared" ca="1" si="7"/>
        <v>105</v>
      </c>
      <c r="I85">
        <v>8</v>
      </c>
      <c r="J85" s="1" t="str">
        <f t="shared" ca="1" si="8"/>
        <v>U</v>
      </c>
      <c r="K85" t="s">
        <v>382</v>
      </c>
      <c r="L85" s="1" t="str">
        <f t="shared" ca="1" si="9"/>
        <v>O</v>
      </c>
      <c r="M85" s="2">
        <f t="shared" ca="1" si="11"/>
        <v>0</v>
      </c>
    </row>
    <row r="86" spans="1:13" x14ac:dyDescent="0.25">
      <c r="A86">
        <v>85</v>
      </c>
      <c r="B86">
        <v>39</v>
      </c>
      <c r="C86" t="str">
        <f t="shared" ca="1" si="6"/>
        <v>2013_CIN</v>
      </c>
      <c r="D86">
        <f t="shared" ca="1" si="10"/>
        <v>2013</v>
      </c>
      <c r="E86" t="s">
        <v>16</v>
      </c>
      <c r="F86" s="1">
        <f t="shared" ca="1" si="7"/>
        <v>8.5</v>
      </c>
      <c r="G86" s="1">
        <f t="shared" ca="1" si="7"/>
        <v>-125</v>
      </c>
      <c r="H86" s="1">
        <f t="shared" ca="1" si="7"/>
        <v>105</v>
      </c>
      <c r="I86">
        <v>10</v>
      </c>
      <c r="J86" s="1" t="str">
        <f t="shared" ca="1" si="8"/>
        <v>O</v>
      </c>
      <c r="K86" s="1" t="s">
        <v>382</v>
      </c>
      <c r="L86" s="1" t="str">
        <f t="shared" ca="1" si="9"/>
        <v>O</v>
      </c>
      <c r="M86" s="2">
        <f t="shared" ca="1" si="11"/>
        <v>1</v>
      </c>
    </row>
    <row r="87" spans="1:13" x14ac:dyDescent="0.25">
      <c r="A87">
        <v>86</v>
      </c>
      <c r="B87">
        <v>40</v>
      </c>
      <c r="C87" t="str">
        <f t="shared" ca="1" si="6"/>
        <v>2013_CLE</v>
      </c>
      <c r="D87">
        <f t="shared" ca="1" si="10"/>
        <v>2013</v>
      </c>
      <c r="E87" t="s">
        <v>18</v>
      </c>
      <c r="F87" s="1">
        <f t="shared" ca="1" si="7"/>
        <v>6</v>
      </c>
      <c r="G87" s="1">
        <f t="shared" ca="1" si="7"/>
        <v>-140</v>
      </c>
      <c r="H87" s="1">
        <f t="shared" ca="1" si="7"/>
        <v>120</v>
      </c>
      <c r="I87">
        <v>6</v>
      </c>
      <c r="J87" s="1" t="str">
        <f t="shared" ca="1" si="8"/>
        <v>E</v>
      </c>
      <c r="K87" t="s">
        <v>382</v>
      </c>
      <c r="L87" s="1" t="str">
        <f t="shared" ca="1" si="9"/>
        <v>U</v>
      </c>
      <c r="M87" s="2">
        <f t="shared" ca="1" si="11"/>
        <v>0</v>
      </c>
    </row>
    <row r="88" spans="1:13" x14ac:dyDescent="0.25">
      <c r="A88">
        <v>87</v>
      </c>
      <c r="B88">
        <v>40</v>
      </c>
      <c r="C88" t="str">
        <f t="shared" ca="1" si="6"/>
        <v>2013_CLE</v>
      </c>
      <c r="D88">
        <f t="shared" ca="1" si="10"/>
        <v>2013</v>
      </c>
      <c r="E88" t="s">
        <v>20</v>
      </c>
      <c r="F88" s="1">
        <f t="shared" ca="1" si="7"/>
        <v>6</v>
      </c>
      <c r="G88" s="1">
        <f t="shared" ca="1" si="7"/>
        <v>-140</v>
      </c>
      <c r="H88" s="1">
        <f t="shared" ca="1" si="7"/>
        <v>120</v>
      </c>
      <c r="I88">
        <v>4</v>
      </c>
      <c r="J88" s="1" t="str">
        <f t="shared" ca="1" si="8"/>
        <v>U</v>
      </c>
      <c r="K88" t="s">
        <v>382</v>
      </c>
      <c r="L88" s="1" t="str">
        <f t="shared" ca="1" si="9"/>
        <v>U</v>
      </c>
      <c r="M88" s="2">
        <f t="shared" ca="1" si="11"/>
        <v>1</v>
      </c>
    </row>
    <row r="89" spans="1:13" x14ac:dyDescent="0.25">
      <c r="A89">
        <v>88</v>
      </c>
      <c r="B89">
        <v>40</v>
      </c>
      <c r="C89" t="str">
        <f t="shared" ca="1" si="6"/>
        <v>2013_CLE</v>
      </c>
      <c r="D89">
        <f t="shared" ca="1" si="10"/>
        <v>2013</v>
      </c>
      <c r="E89" t="s">
        <v>16</v>
      </c>
      <c r="F89" s="1">
        <f t="shared" ca="1" si="7"/>
        <v>6</v>
      </c>
      <c r="G89" s="1">
        <f t="shared" ca="1" si="7"/>
        <v>-140</v>
      </c>
      <c r="H89" s="1">
        <f t="shared" ca="1" si="7"/>
        <v>120</v>
      </c>
      <c r="I89">
        <v>6</v>
      </c>
      <c r="J89" s="1" t="str">
        <f t="shared" ca="1" si="8"/>
        <v>E</v>
      </c>
      <c r="K89" s="1" t="s">
        <v>382</v>
      </c>
      <c r="L89" s="1" t="str">
        <f t="shared" ca="1" si="9"/>
        <v>U</v>
      </c>
      <c r="M89" s="2">
        <f t="shared" ca="1" si="11"/>
        <v>0</v>
      </c>
    </row>
    <row r="90" spans="1:13" x14ac:dyDescent="0.25">
      <c r="A90">
        <v>89</v>
      </c>
      <c r="B90">
        <v>41</v>
      </c>
      <c r="C90" t="str">
        <f t="shared" ca="1" si="6"/>
        <v>2013_DAL</v>
      </c>
      <c r="D90">
        <f t="shared" ca="1" si="10"/>
        <v>2013</v>
      </c>
      <c r="E90" t="s">
        <v>18</v>
      </c>
      <c r="F90" s="1">
        <f t="shared" ca="1" si="7"/>
        <v>8.5</v>
      </c>
      <c r="G90" s="1">
        <f t="shared" ca="1" si="7"/>
        <v>120</v>
      </c>
      <c r="H90" s="1">
        <f t="shared" ca="1" si="7"/>
        <v>-140</v>
      </c>
      <c r="I90">
        <v>10</v>
      </c>
      <c r="J90" s="1" t="str">
        <f t="shared" ca="1" si="8"/>
        <v>O</v>
      </c>
      <c r="K90" t="s">
        <v>382</v>
      </c>
      <c r="L90" s="1" t="str">
        <f t="shared" ca="1" si="9"/>
        <v>U</v>
      </c>
      <c r="M90" s="2">
        <f t="shared" ca="1" si="11"/>
        <v>0</v>
      </c>
    </row>
    <row r="91" spans="1:13" x14ac:dyDescent="0.25">
      <c r="A91">
        <v>90</v>
      </c>
      <c r="B91">
        <v>41</v>
      </c>
      <c r="C91" t="str">
        <f t="shared" ca="1" si="6"/>
        <v>2013_DAL</v>
      </c>
      <c r="D91">
        <f t="shared" ca="1" si="10"/>
        <v>2013</v>
      </c>
      <c r="E91" t="s">
        <v>20</v>
      </c>
      <c r="F91" s="1">
        <f t="shared" ca="1" si="7"/>
        <v>8.5</v>
      </c>
      <c r="G91" s="1">
        <f t="shared" ca="1" si="7"/>
        <v>120</v>
      </c>
      <c r="H91" s="1">
        <f t="shared" ca="1" si="7"/>
        <v>-140</v>
      </c>
      <c r="I91">
        <v>9</v>
      </c>
      <c r="J91" s="1" t="str">
        <f t="shared" ca="1" si="8"/>
        <v>O</v>
      </c>
      <c r="K91" t="s">
        <v>382</v>
      </c>
      <c r="L91" s="1" t="str">
        <f t="shared" ca="1" si="9"/>
        <v>U</v>
      </c>
      <c r="M91" s="2">
        <f t="shared" ca="1" si="11"/>
        <v>0</v>
      </c>
    </row>
    <row r="92" spans="1:13" x14ac:dyDescent="0.25">
      <c r="A92">
        <v>91</v>
      </c>
      <c r="B92">
        <v>41</v>
      </c>
      <c r="C92" t="str">
        <f t="shared" ca="1" si="6"/>
        <v>2013_DAL</v>
      </c>
      <c r="D92">
        <f t="shared" ca="1" si="10"/>
        <v>2013</v>
      </c>
      <c r="E92" t="s">
        <v>16</v>
      </c>
      <c r="F92" s="1">
        <f t="shared" ca="1" si="7"/>
        <v>8.5</v>
      </c>
      <c r="G92" s="1">
        <f t="shared" ca="1" si="7"/>
        <v>120</v>
      </c>
      <c r="H92" s="1">
        <f t="shared" ca="1" si="7"/>
        <v>-140</v>
      </c>
      <c r="I92">
        <v>8</v>
      </c>
      <c r="J92" s="1" t="str">
        <f t="shared" ca="1" si="8"/>
        <v>U</v>
      </c>
      <c r="K92" s="1" t="s">
        <v>382</v>
      </c>
      <c r="L92" s="1" t="str">
        <f t="shared" ca="1" si="9"/>
        <v>U</v>
      </c>
      <c r="M92" s="2">
        <f t="shared" ca="1" si="11"/>
        <v>1</v>
      </c>
    </row>
    <row r="93" spans="1:13" x14ac:dyDescent="0.25">
      <c r="A93">
        <v>92</v>
      </c>
      <c r="B93">
        <v>42</v>
      </c>
      <c r="C93" t="str">
        <f t="shared" ca="1" si="6"/>
        <v>2013_DEN</v>
      </c>
      <c r="D93">
        <f t="shared" ca="1" si="10"/>
        <v>2013</v>
      </c>
      <c r="E93" t="s">
        <v>18</v>
      </c>
      <c r="F93" s="1">
        <f t="shared" ca="1" si="7"/>
        <v>11.5</v>
      </c>
      <c r="G93" s="1">
        <f t="shared" ca="1" si="7"/>
        <v>-110</v>
      </c>
      <c r="H93" s="1">
        <f t="shared" ca="1" si="7"/>
        <v>-110</v>
      </c>
      <c r="I93">
        <v>12</v>
      </c>
      <c r="J93" s="1" t="str">
        <f t="shared" ca="1" si="8"/>
        <v>O</v>
      </c>
      <c r="K93" t="s">
        <v>382</v>
      </c>
      <c r="L93" s="1" t="str">
        <f t="shared" ca="1" si="9"/>
        <v>O</v>
      </c>
      <c r="M93" s="2">
        <f t="shared" ca="1" si="11"/>
        <v>1</v>
      </c>
    </row>
    <row r="94" spans="1:13" x14ac:dyDescent="0.25">
      <c r="A94">
        <v>93</v>
      </c>
      <c r="B94">
        <v>42</v>
      </c>
      <c r="C94" t="str">
        <f t="shared" ca="1" si="6"/>
        <v>2013_DEN</v>
      </c>
      <c r="D94">
        <f t="shared" ca="1" si="10"/>
        <v>2013</v>
      </c>
      <c r="E94" t="s">
        <v>20</v>
      </c>
      <c r="F94" s="1">
        <f t="shared" ca="1" si="7"/>
        <v>11.5</v>
      </c>
      <c r="G94" s="1">
        <f t="shared" ca="1" si="7"/>
        <v>-110</v>
      </c>
      <c r="H94" s="1">
        <f t="shared" ca="1" si="7"/>
        <v>-110</v>
      </c>
      <c r="I94">
        <v>13</v>
      </c>
      <c r="J94" s="1" t="str">
        <f t="shared" ca="1" si="8"/>
        <v>O</v>
      </c>
      <c r="K94" t="s">
        <v>382</v>
      </c>
      <c r="L94" s="1" t="str">
        <f t="shared" ca="1" si="9"/>
        <v>O</v>
      </c>
      <c r="M94" s="2">
        <f t="shared" ca="1" si="11"/>
        <v>1</v>
      </c>
    </row>
    <row r="95" spans="1:13" x14ac:dyDescent="0.25">
      <c r="A95">
        <v>94</v>
      </c>
      <c r="B95">
        <v>42</v>
      </c>
      <c r="C95" t="str">
        <f t="shared" ca="1" si="6"/>
        <v>2013_DEN</v>
      </c>
      <c r="D95">
        <f t="shared" ca="1" si="10"/>
        <v>2013</v>
      </c>
      <c r="E95" t="s">
        <v>16</v>
      </c>
      <c r="F95" s="1">
        <f t="shared" ca="1" si="7"/>
        <v>11.5</v>
      </c>
      <c r="G95" s="1">
        <f t="shared" ca="1" si="7"/>
        <v>-110</v>
      </c>
      <c r="H95" s="1">
        <f t="shared" ca="1" si="7"/>
        <v>-110</v>
      </c>
      <c r="I95">
        <v>12</v>
      </c>
      <c r="J95" s="1" t="str">
        <f t="shared" ca="1" si="8"/>
        <v>O</v>
      </c>
      <c r="K95" s="1" t="s">
        <v>382</v>
      </c>
      <c r="L95" s="1" t="str">
        <f t="shared" ca="1" si="9"/>
        <v>O</v>
      </c>
      <c r="M95" s="2">
        <f t="shared" ca="1" si="11"/>
        <v>1</v>
      </c>
    </row>
    <row r="96" spans="1:13" x14ac:dyDescent="0.25">
      <c r="A96">
        <v>95</v>
      </c>
      <c r="B96">
        <v>43</v>
      </c>
      <c r="C96" t="str">
        <f t="shared" ca="1" si="6"/>
        <v>2013_DET</v>
      </c>
      <c r="D96">
        <f t="shared" ca="1" si="10"/>
        <v>2013</v>
      </c>
      <c r="E96" t="s">
        <v>18</v>
      </c>
      <c r="F96" s="1">
        <f t="shared" ca="1" si="7"/>
        <v>7.5</v>
      </c>
      <c r="G96" s="1">
        <f t="shared" ca="1" si="7"/>
        <v>-130</v>
      </c>
      <c r="H96" s="1">
        <f t="shared" ca="1" si="7"/>
        <v>110</v>
      </c>
      <c r="I96">
        <v>6</v>
      </c>
      <c r="J96" s="1" t="str">
        <f t="shared" ca="1" si="8"/>
        <v>U</v>
      </c>
      <c r="K96" t="s">
        <v>382</v>
      </c>
      <c r="L96" s="1" t="str">
        <f t="shared" ca="1" si="9"/>
        <v>U</v>
      </c>
      <c r="M96" s="2">
        <f t="shared" ca="1" si="11"/>
        <v>1</v>
      </c>
    </row>
    <row r="97" spans="1:13" x14ac:dyDescent="0.25">
      <c r="A97">
        <v>96</v>
      </c>
      <c r="B97">
        <v>43</v>
      </c>
      <c r="C97" t="str">
        <f t="shared" ca="1" si="6"/>
        <v>2013_DET</v>
      </c>
      <c r="D97">
        <f t="shared" ca="1" si="10"/>
        <v>2013</v>
      </c>
      <c r="E97" t="s">
        <v>20</v>
      </c>
      <c r="F97" s="1">
        <f t="shared" ca="1" si="7"/>
        <v>7.5</v>
      </c>
      <c r="G97" s="1">
        <f t="shared" ca="1" si="7"/>
        <v>-130</v>
      </c>
      <c r="H97" s="1">
        <f t="shared" ca="1" si="7"/>
        <v>110</v>
      </c>
      <c r="I97">
        <v>9</v>
      </c>
      <c r="J97" s="1" t="str">
        <f t="shared" ca="1" si="8"/>
        <v>O</v>
      </c>
      <c r="K97" t="s">
        <v>382</v>
      </c>
      <c r="L97" s="1" t="str">
        <f t="shared" ca="1" si="9"/>
        <v>U</v>
      </c>
      <c r="M97" s="2">
        <f t="shared" ca="1" si="11"/>
        <v>0</v>
      </c>
    </row>
    <row r="98" spans="1:13" x14ac:dyDescent="0.25">
      <c r="A98">
        <v>97</v>
      </c>
      <c r="B98">
        <v>43</v>
      </c>
      <c r="C98" t="str">
        <f t="shared" ca="1" si="6"/>
        <v>2013_DET</v>
      </c>
      <c r="D98">
        <f t="shared" ca="1" si="10"/>
        <v>2013</v>
      </c>
      <c r="E98" t="s">
        <v>16</v>
      </c>
      <c r="F98" s="1">
        <f t="shared" ca="1" si="7"/>
        <v>7.5</v>
      </c>
      <c r="G98" s="1">
        <f t="shared" ca="1" si="7"/>
        <v>-130</v>
      </c>
      <c r="H98" s="1">
        <f t="shared" ca="1" si="7"/>
        <v>110</v>
      </c>
      <c r="I98">
        <v>8</v>
      </c>
      <c r="J98" s="1" t="str">
        <f t="shared" ca="1" si="8"/>
        <v>O</v>
      </c>
      <c r="K98" s="1" t="s">
        <v>382</v>
      </c>
      <c r="L98" s="1" t="str">
        <f t="shared" ca="1" si="9"/>
        <v>U</v>
      </c>
      <c r="M98" s="2">
        <f t="shared" ca="1" si="11"/>
        <v>0</v>
      </c>
    </row>
    <row r="99" spans="1:13" x14ac:dyDescent="0.25">
      <c r="A99">
        <v>98</v>
      </c>
      <c r="B99">
        <v>44</v>
      </c>
      <c r="C99" t="str">
        <f t="shared" ca="1" si="6"/>
        <v>2013_GBY</v>
      </c>
      <c r="D99">
        <f t="shared" ca="1" si="10"/>
        <v>2013</v>
      </c>
      <c r="E99" t="s">
        <v>18</v>
      </c>
      <c r="F99" s="1">
        <f t="shared" ca="1" si="7"/>
        <v>10</v>
      </c>
      <c r="G99" s="1">
        <f t="shared" ca="1" si="7"/>
        <v>-135</v>
      </c>
      <c r="H99" s="1">
        <f t="shared" ca="1" si="7"/>
        <v>115</v>
      </c>
      <c r="I99">
        <v>12</v>
      </c>
      <c r="J99" s="1" t="str">
        <f t="shared" ca="1" si="8"/>
        <v>O</v>
      </c>
      <c r="K99" t="s">
        <v>382</v>
      </c>
      <c r="L99" s="1" t="str">
        <f t="shared" ca="1" si="9"/>
        <v>U</v>
      </c>
      <c r="M99" s="2">
        <f t="shared" ca="1" si="11"/>
        <v>0</v>
      </c>
    </row>
    <row r="100" spans="1:13" x14ac:dyDescent="0.25">
      <c r="A100">
        <v>99</v>
      </c>
      <c r="B100">
        <v>44</v>
      </c>
      <c r="C100" t="str">
        <f t="shared" ca="1" si="6"/>
        <v>2013_GBY</v>
      </c>
      <c r="D100">
        <f t="shared" ca="1" si="10"/>
        <v>2013</v>
      </c>
      <c r="E100" t="s">
        <v>20</v>
      </c>
      <c r="F100" s="1">
        <f t="shared" ca="1" si="7"/>
        <v>10</v>
      </c>
      <c r="G100" s="1">
        <f t="shared" ca="1" si="7"/>
        <v>-135</v>
      </c>
      <c r="H100" s="1">
        <f t="shared" ca="1" si="7"/>
        <v>115</v>
      </c>
      <c r="I100">
        <v>10</v>
      </c>
      <c r="J100" s="1" t="str">
        <f t="shared" ca="1" si="8"/>
        <v>E</v>
      </c>
      <c r="K100" t="s">
        <v>382</v>
      </c>
      <c r="L100" s="1" t="str">
        <f t="shared" ca="1" si="9"/>
        <v>U</v>
      </c>
      <c r="M100" s="2">
        <f t="shared" ca="1" si="11"/>
        <v>0</v>
      </c>
    </row>
    <row r="101" spans="1:13" x14ac:dyDescent="0.25">
      <c r="A101">
        <v>100</v>
      </c>
      <c r="B101">
        <v>44</v>
      </c>
      <c r="C101" t="str">
        <f t="shared" ca="1" si="6"/>
        <v>2013_GBY</v>
      </c>
      <c r="D101">
        <f t="shared" ca="1" si="10"/>
        <v>2013</v>
      </c>
      <c r="E101" t="s">
        <v>16</v>
      </c>
      <c r="F101" s="1">
        <f t="shared" ca="1" si="7"/>
        <v>10</v>
      </c>
      <c r="G101" s="1">
        <f t="shared" ca="1" si="7"/>
        <v>-135</v>
      </c>
      <c r="H101" s="1">
        <f t="shared" ca="1" si="7"/>
        <v>115</v>
      </c>
      <c r="I101">
        <v>12</v>
      </c>
      <c r="J101" s="1" t="str">
        <f t="shared" ca="1" si="8"/>
        <v>O</v>
      </c>
      <c r="K101" s="1" t="s">
        <v>382</v>
      </c>
      <c r="L101" s="1" t="str">
        <f t="shared" ca="1" si="9"/>
        <v>U</v>
      </c>
      <c r="M101" s="2">
        <f t="shared" ca="1" si="11"/>
        <v>0</v>
      </c>
    </row>
    <row r="102" spans="1:13" x14ac:dyDescent="0.25">
      <c r="A102">
        <v>101</v>
      </c>
      <c r="B102">
        <v>45</v>
      </c>
      <c r="C102" t="str">
        <f t="shared" ca="1" si="6"/>
        <v>2013_HOU</v>
      </c>
      <c r="D102">
        <f t="shared" ca="1" si="10"/>
        <v>2013</v>
      </c>
      <c r="E102" t="s">
        <v>18</v>
      </c>
      <c r="F102" s="1">
        <f t="shared" ca="1" si="7"/>
        <v>10</v>
      </c>
      <c r="G102" s="1">
        <f t="shared" ca="1" si="7"/>
        <v>-130</v>
      </c>
      <c r="H102" s="1">
        <f t="shared" ca="1" si="7"/>
        <v>110</v>
      </c>
      <c r="I102">
        <v>11</v>
      </c>
      <c r="J102" s="1" t="str">
        <f t="shared" ca="1" si="8"/>
        <v>O</v>
      </c>
      <c r="K102" t="s">
        <v>382</v>
      </c>
      <c r="L102" s="1" t="str">
        <f t="shared" ca="1" si="9"/>
        <v>U</v>
      </c>
      <c r="M102" s="2">
        <f t="shared" ca="1" si="11"/>
        <v>0</v>
      </c>
    </row>
    <row r="103" spans="1:13" x14ac:dyDescent="0.25">
      <c r="A103">
        <v>102</v>
      </c>
      <c r="B103">
        <v>45</v>
      </c>
      <c r="C103" t="str">
        <f t="shared" ca="1" si="6"/>
        <v>2013_HOU</v>
      </c>
      <c r="D103">
        <f t="shared" ca="1" si="10"/>
        <v>2013</v>
      </c>
      <c r="E103" t="s">
        <v>20</v>
      </c>
      <c r="F103" s="1">
        <f t="shared" ca="1" si="7"/>
        <v>10</v>
      </c>
      <c r="G103" s="1">
        <f t="shared" ca="1" si="7"/>
        <v>-130</v>
      </c>
      <c r="H103" s="1">
        <f t="shared" ca="1" si="7"/>
        <v>110</v>
      </c>
      <c r="I103">
        <v>10</v>
      </c>
      <c r="J103" s="1" t="str">
        <f t="shared" ca="1" si="8"/>
        <v>E</v>
      </c>
      <c r="K103" t="s">
        <v>382</v>
      </c>
      <c r="L103" s="1" t="str">
        <f t="shared" ca="1" si="9"/>
        <v>U</v>
      </c>
      <c r="M103" s="2">
        <f t="shared" ca="1" si="11"/>
        <v>0</v>
      </c>
    </row>
    <row r="104" spans="1:13" x14ac:dyDescent="0.25">
      <c r="A104">
        <v>103</v>
      </c>
      <c r="B104">
        <v>45</v>
      </c>
      <c r="C104" t="str">
        <f t="shared" ca="1" si="6"/>
        <v>2013_HOU</v>
      </c>
      <c r="D104">
        <f t="shared" ca="1" si="10"/>
        <v>2013</v>
      </c>
      <c r="E104" t="s">
        <v>16</v>
      </c>
      <c r="F104" s="1">
        <f t="shared" ca="1" si="7"/>
        <v>10</v>
      </c>
      <c r="G104" s="1">
        <f t="shared" ca="1" si="7"/>
        <v>-130</v>
      </c>
      <c r="H104" s="1">
        <f t="shared" ca="1" si="7"/>
        <v>110</v>
      </c>
      <c r="I104">
        <v>12</v>
      </c>
      <c r="J104" s="1" t="str">
        <f t="shared" ca="1" si="8"/>
        <v>O</v>
      </c>
      <c r="K104" s="1" t="s">
        <v>382</v>
      </c>
      <c r="L104" s="1" t="str">
        <f t="shared" ca="1" si="9"/>
        <v>U</v>
      </c>
      <c r="M104" s="2">
        <f t="shared" ca="1" si="11"/>
        <v>0</v>
      </c>
    </row>
    <row r="105" spans="1:13" x14ac:dyDescent="0.25">
      <c r="A105">
        <v>104</v>
      </c>
      <c r="B105">
        <v>46</v>
      </c>
      <c r="C105" t="str">
        <f t="shared" ca="1" si="6"/>
        <v>2013_IND</v>
      </c>
      <c r="D105">
        <f t="shared" ca="1" si="10"/>
        <v>2013</v>
      </c>
      <c r="E105" t="s">
        <v>18</v>
      </c>
      <c r="F105" s="1">
        <f t="shared" ca="1" si="7"/>
        <v>8.5</v>
      </c>
      <c r="G105" s="1">
        <f t="shared" ca="1" si="7"/>
        <v>-115</v>
      </c>
      <c r="H105" s="1">
        <f t="shared" ca="1" si="7"/>
        <v>-105</v>
      </c>
      <c r="I105">
        <v>7</v>
      </c>
      <c r="J105" s="1" t="str">
        <f t="shared" ca="1" si="8"/>
        <v>U</v>
      </c>
      <c r="K105" t="s">
        <v>382</v>
      </c>
      <c r="L105" s="1" t="str">
        <f t="shared" ca="1" si="9"/>
        <v>O</v>
      </c>
      <c r="M105" s="2">
        <f t="shared" ca="1" si="11"/>
        <v>0</v>
      </c>
    </row>
    <row r="106" spans="1:13" x14ac:dyDescent="0.25">
      <c r="A106">
        <v>105</v>
      </c>
      <c r="B106">
        <v>46</v>
      </c>
      <c r="C106" t="str">
        <f t="shared" ca="1" si="6"/>
        <v>2013_IND</v>
      </c>
      <c r="D106">
        <f t="shared" ca="1" si="10"/>
        <v>2013</v>
      </c>
      <c r="E106" t="s">
        <v>20</v>
      </c>
      <c r="F106" s="1">
        <f t="shared" ca="1" si="7"/>
        <v>8.5</v>
      </c>
      <c r="G106" s="1">
        <f t="shared" ca="1" si="7"/>
        <v>-115</v>
      </c>
      <c r="H106" s="1">
        <f t="shared" ca="1" si="7"/>
        <v>-105</v>
      </c>
      <c r="I106">
        <v>7</v>
      </c>
      <c r="J106" s="1" t="str">
        <f t="shared" ca="1" si="8"/>
        <v>U</v>
      </c>
      <c r="K106" t="s">
        <v>382</v>
      </c>
      <c r="L106" s="1" t="str">
        <f t="shared" ca="1" si="9"/>
        <v>O</v>
      </c>
      <c r="M106" s="2">
        <f t="shared" ca="1" si="11"/>
        <v>0</v>
      </c>
    </row>
    <row r="107" spans="1:13" x14ac:dyDescent="0.25">
      <c r="A107">
        <v>106</v>
      </c>
      <c r="B107">
        <v>46</v>
      </c>
      <c r="C107" t="str">
        <f t="shared" ca="1" si="6"/>
        <v>2013_IND</v>
      </c>
      <c r="D107">
        <f t="shared" ca="1" si="10"/>
        <v>2013</v>
      </c>
      <c r="E107" t="s">
        <v>16</v>
      </c>
      <c r="F107" s="1">
        <f t="shared" ca="1" si="7"/>
        <v>8.5</v>
      </c>
      <c r="G107" s="1">
        <f t="shared" ca="1" si="7"/>
        <v>-115</v>
      </c>
      <c r="H107" s="1">
        <f t="shared" ca="1" si="7"/>
        <v>-105</v>
      </c>
      <c r="I107">
        <v>8</v>
      </c>
      <c r="J107" s="1" t="str">
        <f t="shared" ca="1" si="8"/>
        <v>U</v>
      </c>
      <c r="K107" s="1" t="s">
        <v>382</v>
      </c>
      <c r="L107" s="1" t="str">
        <f t="shared" ca="1" si="9"/>
        <v>O</v>
      </c>
      <c r="M107" s="2">
        <f t="shared" ca="1" si="11"/>
        <v>0</v>
      </c>
    </row>
    <row r="108" spans="1:13" x14ac:dyDescent="0.25">
      <c r="A108">
        <v>107</v>
      </c>
      <c r="B108">
        <v>47</v>
      </c>
      <c r="C108" t="str">
        <f t="shared" ca="1" si="6"/>
        <v>2013_JAX</v>
      </c>
      <c r="D108">
        <f t="shared" ca="1" si="10"/>
        <v>2013</v>
      </c>
      <c r="E108" t="s">
        <v>18</v>
      </c>
      <c r="F108" s="1">
        <f t="shared" ca="1" si="7"/>
        <v>5</v>
      </c>
      <c r="G108" s="1">
        <f t="shared" ca="1" si="7"/>
        <v>-130</v>
      </c>
      <c r="H108" s="1">
        <f t="shared" ca="1" si="7"/>
        <v>110</v>
      </c>
      <c r="I108">
        <v>5</v>
      </c>
      <c r="J108" s="1" t="str">
        <f t="shared" ca="1" si="8"/>
        <v>E</v>
      </c>
      <c r="K108" t="s">
        <v>382</v>
      </c>
      <c r="L108" s="1" t="str">
        <f t="shared" ca="1" si="9"/>
        <v>U</v>
      </c>
      <c r="M108" s="2">
        <f t="shared" ca="1" si="11"/>
        <v>0</v>
      </c>
    </row>
    <row r="109" spans="1:13" x14ac:dyDescent="0.25">
      <c r="A109">
        <v>108</v>
      </c>
      <c r="B109">
        <v>47</v>
      </c>
      <c r="C109" t="str">
        <f t="shared" ca="1" si="6"/>
        <v>2013_JAX</v>
      </c>
      <c r="D109">
        <f t="shared" ca="1" si="10"/>
        <v>2013</v>
      </c>
      <c r="E109" t="s">
        <v>20</v>
      </c>
      <c r="F109" s="1">
        <f t="shared" ca="1" si="7"/>
        <v>5</v>
      </c>
      <c r="G109" s="1">
        <f t="shared" ca="1" si="7"/>
        <v>-130</v>
      </c>
      <c r="H109" s="1">
        <f t="shared" ca="1" si="7"/>
        <v>110</v>
      </c>
      <c r="I109">
        <v>5</v>
      </c>
      <c r="J109" s="1" t="str">
        <f t="shared" ca="1" si="8"/>
        <v>E</v>
      </c>
      <c r="K109" t="s">
        <v>382</v>
      </c>
      <c r="L109" s="1" t="str">
        <f t="shared" ca="1" si="9"/>
        <v>U</v>
      </c>
      <c r="M109" s="2">
        <f t="shared" ca="1" si="11"/>
        <v>0</v>
      </c>
    </row>
    <row r="110" spans="1:13" x14ac:dyDescent="0.25">
      <c r="A110">
        <v>109</v>
      </c>
      <c r="B110">
        <v>47</v>
      </c>
      <c r="C110" t="str">
        <f t="shared" ca="1" si="6"/>
        <v>2013_JAX</v>
      </c>
      <c r="D110">
        <f t="shared" ca="1" si="10"/>
        <v>2013</v>
      </c>
      <c r="E110" t="s">
        <v>16</v>
      </c>
      <c r="F110" s="1">
        <f t="shared" ca="1" si="7"/>
        <v>5</v>
      </c>
      <c r="G110" s="1">
        <f t="shared" ca="1" si="7"/>
        <v>-130</v>
      </c>
      <c r="H110" s="1">
        <f t="shared" ca="1" si="7"/>
        <v>110</v>
      </c>
      <c r="I110">
        <v>6</v>
      </c>
      <c r="J110" s="1" t="str">
        <f t="shared" ca="1" si="8"/>
        <v>O</v>
      </c>
      <c r="K110" s="1" t="s">
        <v>382</v>
      </c>
      <c r="L110" s="1" t="str">
        <f t="shared" ca="1" si="9"/>
        <v>U</v>
      </c>
      <c r="M110" s="2">
        <f t="shared" ca="1" si="11"/>
        <v>0</v>
      </c>
    </row>
    <row r="111" spans="1:13" x14ac:dyDescent="0.25">
      <c r="A111">
        <v>110</v>
      </c>
      <c r="B111">
        <v>48</v>
      </c>
      <c r="C111" t="str">
        <f t="shared" ca="1" si="6"/>
        <v>2013_KCY</v>
      </c>
      <c r="D111">
        <f t="shared" ca="1" si="10"/>
        <v>2013</v>
      </c>
      <c r="E111" t="s">
        <v>18</v>
      </c>
      <c r="F111" s="1">
        <f t="shared" ca="1" si="7"/>
        <v>7</v>
      </c>
      <c r="G111" s="1">
        <f t="shared" ca="1" si="7"/>
        <v>-160</v>
      </c>
      <c r="H111" s="1">
        <f t="shared" ca="1" si="7"/>
        <v>140</v>
      </c>
      <c r="I111">
        <v>8</v>
      </c>
      <c r="J111" s="1" t="str">
        <f t="shared" ca="1" si="8"/>
        <v>O</v>
      </c>
      <c r="K111" t="s">
        <v>382</v>
      </c>
      <c r="L111" s="1" t="str">
        <f t="shared" ca="1" si="9"/>
        <v>O</v>
      </c>
      <c r="M111" s="2">
        <f t="shared" ca="1" si="11"/>
        <v>1</v>
      </c>
    </row>
    <row r="112" spans="1:13" x14ac:dyDescent="0.25">
      <c r="A112">
        <v>111</v>
      </c>
      <c r="B112">
        <v>48</v>
      </c>
      <c r="C112" t="str">
        <f t="shared" ca="1" si="6"/>
        <v>2013_KCY</v>
      </c>
      <c r="D112">
        <f t="shared" ca="1" si="10"/>
        <v>2013</v>
      </c>
      <c r="E112" t="s">
        <v>20</v>
      </c>
      <c r="F112" s="1">
        <f t="shared" ca="1" si="7"/>
        <v>7</v>
      </c>
      <c r="G112" s="1">
        <f t="shared" ca="1" si="7"/>
        <v>-160</v>
      </c>
      <c r="H112" s="1">
        <f t="shared" ca="1" si="7"/>
        <v>140</v>
      </c>
      <c r="I112">
        <v>6</v>
      </c>
      <c r="J112" s="1" t="str">
        <f t="shared" ca="1" si="8"/>
        <v>U</v>
      </c>
      <c r="K112" t="s">
        <v>382</v>
      </c>
      <c r="L112" s="1" t="str">
        <f t="shared" ca="1" si="9"/>
        <v>O</v>
      </c>
      <c r="M112" s="2">
        <f t="shared" ca="1" si="11"/>
        <v>0</v>
      </c>
    </row>
    <row r="113" spans="1:13" x14ac:dyDescent="0.25">
      <c r="A113">
        <v>112</v>
      </c>
      <c r="B113">
        <v>48</v>
      </c>
      <c r="C113" t="str">
        <f t="shared" ca="1" si="6"/>
        <v>2013_KCY</v>
      </c>
      <c r="D113">
        <f t="shared" ca="1" si="10"/>
        <v>2013</v>
      </c>
      <c r="E113" t="s">
        <v>16</v>
      </c>
      <c r="F113" s="1">
        <f t="shared" ca="1" si="7"/>
        <v>7</v>
      </c>
      <c r="G113" s="1">
        <f t="shared" ca="1" si="7"/>
        <v>-160</v>
      </c>
      <c r="H113" s="1">
        <f t="shared" ca="1" si="7"/>
        <v>140</v>
      </c>
      <c r="I113">
        <v>8</v>
      </c>
      <c r="J113" s="1" t="str">
        <f t="shared" ca="1" si="8"/>
        <v>O</v>
      </c>
      <c r="K113" s="1" t="s">
        <v>382</v>
      </c>
      <c r="L113" s="1" t="str">
        <f t="shared" ca="1" si="9"/>
        <v>O</v>
      </c>
      <c r="M113" s="2">
        <f t="shared" ca="1" si="11"/>
        <v>1</v>
      </c>
    </row>
    <row r="114" spans="1:13" x14ac:dyDescent="0.25">
      <c r="A114">
        <v>113</v>
      </c>
      <c r="B114">
        <v>49</v>
      </c>
      <c r="C114" t="str">
        <f t="shared" ca="1" si="6"/>
        <v>2013_MIA</v>
      </c>
      <c r="D114">
        <f t="shared" ca="1" si="10"/>
        <v>2013</v>
      </c>
      <c r="E114" t="s">
        <v>18</v>
      </c>
      <c r="F114" s="1">
        <f t="shared" ca="1" si="7"/>
        <v>7.5</v>
      </c>
      <c r="G114" s="1">
        <f t="shared" ca="1" si="7"/>
        <v>-145</v>
      </c>
      <c r="H114" s="1">
        <f t="shared" ca="1" si="7"/>
        <v>125</v>
      </c>
      <c r="I114">
        <v>8</v>
      </c>
      <c r="J114" s="1" t="str">
        <f t="shared" ca="1" si="8"/>
        <v>O</v>
      </c>
      <c r="K114" t="s">
        <v>382</v>
      </c>
      <c r="L114" s="1" t="str">
        <f t="shared" ca="1" si="9"/>
        <v>O</v>
      </c>
      <c r="M114" s="2">
        <f t="shared" ca="1" si="11"/>
        <v>1</v>
      </c>
    </row>
    <row r="115" spans="1:13" x14ac:dyDescent="0.25">
      <c r="A115">
        <v>114</v>
      </c>
      <c r="B115">
        <v>49</v>
      </c>
      <c r="C115" t="str">
        <f t="shared" ca="1" si="6"/>
        <v>2013_MIA</v>
      </c>
      <c r="D115">
        <f t="shared" ca="1" si="10"/>
        <v>2013</v>
      </c>
      <c r="E115" t="s">
        <v>20</v>
      </c>
      <c r="F115" s="1">
        <f t="shared" ca="1" si="7"/>
        <v>7.5</v>
      </c>
      <c r="G115" s="1">
        <f t="shared" ca="1" si="7"/>
        <v>-145</v>
      </c>
      <c r="H115" s="1">
        <f t="shared" ca="1" si="7"/>
        <v>125</v>
      </c>
      <c r="I115">
        <v>8</v>
      </c>
      <c r="J115" s="1" t="str">
        <f t="shared" ca="1" si="8"/>
        <v>O</v>
      </c>
      <c r="K115" t="s">
        <v>382</v>
      </c>
      <c r="L115" s="1" t="str">
        <f t="shared" ca="1" si="9"/>
        <v>O</v>
      </c>
      <c r="M115" s="2">
        <f t="shared" ca="1" si="11"/>
        <v>1</v>
      </c>
    </row>
    <row r="116" spans="1:13" x14ac:dyDescent="0.25">
      <c r="A116">
        <v>115</v>
      </c>
      <c r="B116">
        <v>49</v>
      </c>
      <c r="C116" t="str">
        <f t="shared" ca="1" si="6"/>
        <v>2013_MIA</v>
      </c>
      <c r="D116">
        <f t="shared" ca="1" si="10"/>
        <v>2013</v>
      </c>
      <c r="E116" t="s">
        <v>16</v>
      </c>
      <c r="F116" s="1">
        <f t="shared" ca="1" si="7"/>
        <v>7.5</v>
      </c>
      <c r="G116" s="1">
        <f t="shared" ca="1" si="7"/>
        <v>-145</v>
      </c>
      <c r="H116" s="1">
        <f t="shared" ca="1" si="7"/>
        <v>125</v>
      </c>
      <c r="I116">
        <v>9</v>
      </c>
      <c r="J116" s="1" t="str">
        <f t="shared" ca="1" si="8"/>
        <v>O</v>
      </c>
      <c r="K116" s="1" t="s">
        <v>382</v>
      </c>
      <c r="L116" s="1" t="str">
        <f t="shared" ca="1" si="9"/>
        <v>O</v>
      </c>
      <c r="M116" s="2">
        <f t="shared" ca="1" si="11"/>
        <v>1</v>
      </c>
    </row>
    <row r="117" spans="1:13" x14ac:dyDescent="0.25">
      <c r="A117">
        <v>116</v>
      </c>
      <c r="B117">
        <v>50</v>
      </c>
      <c r="C117" t="str">
        <f t="shared" ca="1" si="6"/>
        <v>2013_MIN</v>
      </c>
      <c r="D117">
        <f t="shared" ca="1" si="10"/>
        <v>2013</v>
      </c>
      <c r="E117" t="s">
        <v>18</v>
      </c>
      <c r="F117" s="1">
        <f t="shared" ca="1" si="7"/>
        <v>7.5</v>
      </c>
      <c r="G117" s="1">
        <f t="shared" ca="1" si="7"/>
        <v>-110</v>
      </c>
      <c r="H117" s="1">
        <f t="shared" ca="1" si="7"/>
        <v>-110</v>
      </c>
      <c r="I117">
        <v>5</v>
      </c>
      <c r="J117" s="1" t="str">
        <f t="shared" ca="1" si="8"/>
        <v>U</v>
      </c>
      <c r="K117" t="s">
        <v>382</v>
      </c>
      <c r="L117" s="1" t="str">
        <f t="shared" ca="1" si="9"/>
        <v>U</v>
      </c>
      <c r="M117" s="2">
        <f t="shared" ca="1" si="11"/>
        <v>1</v>
      </c>
    </row>
    <row r="118" spans="1:13" x14ac:dyDescent="0.25">
      <c r="A118">
        <v>117</v>
      </c>
      <c r="B118">
        <v>50</v>
      </c>
      <c r="C118" t="str">
        <f t="shared" ca="1" si="6"/>
        <v>2013_MIN</v>
      </c>
      <c r="D118">
        <f t="shared" ca="1" si="10"/>
        <v>2013</v>
      </c>
      <c r="E118" t="s">
        <v>20</v>
      </c>
      <c r="F118" s="1">
        <f t="shared" ca="1" si="7"/>
        <v>7.5</v>
      </c>
      <c r="G118" s="1">
        <f t="shared" ca="1" si="7"/>
        <v>-110</v>
      </c>
      <c r="H118" s="1">
        <f t="shared" ca="1" si="7"/>
        <v>-110</v>
      </c>
      <c r="I118">
        <v>7</v>
      </c>
      <c r="J118" s="1" t="str">
        <f t="shared" ca="1" si="8"/>
        <v>U</v>
      </c>
      <c r="K118" t="s">
        <v>382</v>
      </c>
      <c r="L118" s="1" t="str">
        <f t="shared" ca="1" si="9"/>
        <v>U</v>
      </c>
      <c r="M118" s="2">
        <f t="shared" ca="1" si="11"/>
        <v>1</v>
      </c>
    </row>
    <row r="119" spans="1:13" x14ac:dyDescent="0.25">
      <c r="A119">
        <v>118</v>
      </c>
      <c r="B119">
        <v>50</v>
      </c>
      <c r="C119" t="str">
        <f t="shared" ca="1" si="6"/>
        <v>2013_MIN</v>
      </c>
      <c r="D119">
        <f t="shared" ca="1" si="10"/>
        <v>2013</v>
      </c>
      <c r="E119" t="s">
        <v>16</v>
      </c>
      <c r="F119" s="1">
        <f t="shared" ca="1" si="7"/>
        <v>7.5</v>
      </c>
      <c r="G119" s="1">
        <f t="shared" ca="1" si="7"/>
        <v>-110</v>
      </c>
      <c r="H119" s="1">
        <f t="shared" ca="1" si="7"/>
        <v>-110</v>
      </c>
      <c r="I119">
        <v>5</v>
      </c>
      <c r="J119" s="1" t="str">
        <f t="shared" ca="1" si="8"/>
        <v>U</v>
      </c>
      <c r="K119" s="1" t="s">
        <v>382</v>
      </c>
      <c r="L119" s="1" t="str">
        <f t="shared" ca="1" si="9"/>
        <v>U</v>
      </c>
      <c r="M119" s="2">
        <f t="shared" ca="1" si="11"/>
        <v>1</v>
      </c>
    </row>
    <row r="120" spans="1:13" x14ac:dyDescent="0.25">
      <c r="A120">
        <v>119</v>
      </c>
      <c r="B120">
        <v>51</v>
      </c>
      <c r="C120" t="str">
        <f t="shared" ca="1" si="6"/>
        <v>2013_NWE</v>
      </c>
      <c r="D120">
        <f t="shared" ca="1" si="10"/>
        <v>2013</v>
      </c>
      <c r="E120" t="s">
        <v>18</v>
      </c>
      <c r="F120" s="1">
        <f t="shared" ca="1" si="7"/>
        <v>11.5</v>
      </c>
      <c r="G120" s="1">
        <f t="shared" ca="1" si="7"/>
        <v>130</v>
      </c>
      <c r="H120" s="1">
        <f t="shared" ca="1" si="7"/>
        <v>-150</v>
      </c>
      <c r="I120">
        <v>12</v>
      </c>
      <c r="J120" s="1" t="str">
        <f t="shared" ca="1" si="8"/>
        <v>O</v>
      </c>
      <c r="K120" t="s">
        <v>382</v>
      </c>
      <c r="L120" s="1" t="str">
        <f t="shared" ca="1" si="9"/>
        <v>O</v>
      </c>
      <c r="M120" s="2">
        <f t="shared" ca="1" si="11"/>
        <v>1</v>
      </c>
    </row>
    <row r="121" spans="1:13" x14ac:dyDescent="0.25">
      <c r="A121">
        <v>120</v>
      </c>
      <c r="B121">
        <v>51</v>
      </c>
      <c r="C121" t="str">
        <f t="shared" ca="1" si="6"/>
        <v>2013_NWE</v>
      </c>
      <c r="D121">
        <f t="shared" ca="1" si="10"/>
        <v>2013</v>
      </c>
      <c r="E121" t="s">
        <v>20</v>
      </c>
      <c r="F121" s="1">
        <f t="shared" ca="1" si="7"/>
        <v>11.5</v>
      </c>
      <c r="G121" s="1">
        <f t="shared" ca="1" si="7"/>
        <v>130</v>
      </c>
      <c r="H121" s="1">
        <f t="shared" ca="1" si="7"/>
        <v>-150</v>
      </c>
      <c r="I121">
        <v>10</v>
      </c>
      <c r="J121" s="1" t="str">
        <f t="shared" ca="1" si="8"/>
        <v>U</v>
      </c>
      <c r="K121" t="s">
        <v>382</v>
      </c>
      <c r="L121" s="1" t="str">
        <f t="shared" ca="1" si="9"/>
        <v>O</v>
      </c>
      <c r="M121" s="2">
        <f t="shared" ca="1" si="11"/>
        <v>0</v>
      </c>
    </row>
    <row r="122" spans="1:13" x14ac:dyDescent="0.25">
      <c r="A122">
        <v>121</v>
      </c>
      <c r="B122">
        <v>51</v>
      </c>
      <c r="C122" t="str">
        <f t="shared" ca="1" si="6"/>
        <v>2013_NWE</v>
      </c>
      <c r="D122">
        <f t="shared" ca="1" si="10"/>
        <v>2013</v>
      </c>
      <c r="E122" t="s">
        <v>16</v>
      </c>
      <c r="F122" s="1">
        <f t="shared" ca="1" si="7"/>
        <v>11.5</v>
      </c>
      <c r="G122" s="1">
        <f t="shared" ca="1" si="7"/>
        <v>130</v>
      </c>
      <c r="H122" s="1">
        <f t="shared" ca="1" si="7"/>
        <v>-150</v>
      </c>
      <c r="I122">
        <v>10</v>
      </c>
      <c r="J122" s="1" t="str">
        <f t="shared" ca="1" si="8"/>
        <v>U</v>
      </c>
      <c r="K122" s="1" t="s">
        <v>382</v>
      </c>
      <c r="L122" s="1" t="str">
        <f t="shared" ca="1" si="9"/>
        <v>O</v>
      </c>
      <c r="M122" s="2">
        <f t="shared" ca="1" si="11"/>
        <v>0</v>
      </c>
    </row>
    <row r="123" spans="1:13" x14ac:dyDescent="0.25">
      <c r="A123">
        <v>122</v>
      </c>
      <c r="B123">
        <v>52</v>
      </c>
      <c r="C123" t="str">
        <f t="shared" ca="1" si="6"/>
        <v>2013_NOR</v>
      </c>
      <c r="D123">
        <f t="shared" ca="1" si="10"/>
        <v>2013</v>
      </c>
      <c r="E123" t="s">
        <v>18</v>
      </c>
      <c r="F123" s="1">
        <f t="shared" ca="1" si="7"/>
        <v>9</v>
      </c>
      <c r="G123" s="1">
        <f t="shared" ca="1" si="7"/>
        <v>-135</v>
      </c>
      <c r="H123" s="1">
        <f t="shared" ca="1" si="7"/>
        <v>115</v>
      </c>
      <c r="I123">
        <v>10</v>
      </c>
      <c r="J123" s="1" t="str">
        <f t="shared" ca="1" si="8"/>
        <v>O</v>
      </c>
      <c r="K123" t="s">
        <v>382</v>
      </c>
      <c r="L123" s="1" t="str">
        <f t="shared" ca="1" si="9"/>
        <v>O</v>
      </c>
      <c r="M123" s="2">
        <f t="shared" ca="1" si="11"/>
        <v>1</v>
      </c>
    </row>
    <row r="124" spans="1:13" x14ac:dyDescent="0.25">
      <c r="A124">
        <v>123</v>
      </c>
      <c r="B124">
        <v>52</v>
      </c>
      <c r="C124" t="str">
        <f t="shared" ca="1" si="6"/>
        <v>2013_NOR</v>
      </c>
      <c r="D124">
        <f t="shared" ca="1" si="10"/>
        <v>2013</v>
      </c>
      <c r="E124" t="s">
        <v>20</v>
      </c>
      <c r="F124" s="1">
        <f t="shared" ca="1" si="7"/>
        <v>9</v>
      </c>
      <c r="G124" s="1">
        <f t="shared" ca="1" si="7"/>
        <v>-135</v>
      </c>
      <c r="H124" s="1">
        <f t="shared" ca="1" si="7"/>
        <v>115</v>
      </c>
      <c r="I124">
        <v>11</v>
      </c>
      <c r="J124" s="1" t="str">
        <f t="shared" ca="1" si="8"/>
        <v>O</v>
      </c>
      <c r="K124" t="s">
        <v>382</v>
      </c>
      <c r="L124" s="1" t="str">
        <f t="shared" ca="1" si="9"/>
        <v>O</v>
      </c>
      <c r="M124" s="2">
        <f t="shared" ca="1" si="11"/>
        <v>1</v>
      </c>
    </row>
    <row r="125" spans="1:13" x14ac:dyDescent="0.25">
      <c r="A125">
        <v>124</v>
      </c>
      <c r="B125">
        <v>52</v>
      </c>
      <c r="C125" t="str">
        <f t="shared" ca="1" si="6"/>
        <v>2013_NOR</v>
      </c>
      <c r="D125">
        <f t="shared" ca="1" si="10"/>
        <v>2013</v>
      </c>
      <c r="E125" t="s">
        <v>16</v>
      </c>
      <c r="F125" s="1">
        <f t="shared" ca="1" si="7"/>
        <v>9</v>
      </c>
      <c r="G125" s="1">
        <f t="shared" ca="1" si="7"/>
        <v>-135</v>
      </c>
      <c r="H125" s="1">
        <f t="shared" ca="1" si="7"/>
        <v>115</v>
      </c>
      <c r="I125">
        <v>8</v>
      </c>
      <c r="J125" s="1" t="str">
        <f t="shared" ca="1" si="8"/>
        <v>U</v>
      </c>
      <c r="K125" s="1" t="s">
        <v>382</v>
      </c>
      <c r="L125" s="1" t="str">
        <f t="shared" ca="1" si="9"/>
        <v>O</v>
      </c>
      <c r="M125" s="2">
        <f t="shared" ca="1" si="11"/>
        <v>0</v>
      </c>
    </row>
    <row r="126" spans="1:13" x14ac:dyDescent="0.25">
      <c r="A126">
        <v>125</v>
      </c>
      <c r="B126">
        <v>53</v>
      </c>
      <c r="C126" t="str">
        <f t="shared" ca="1" si="6"/>
        <v>2013_NYG</v>
      </c>
      <c r="D126">
        <f t="shared" ca="1" si="10"/>
        <v>2013</v>
      </c>
      <c r="E126" t="s">
        <v>18</v>
      </c>
      <c r="F126" s="1">
        <f t="shared" ca="1" si="7"/>
        <v>9</v>
      </c>
      <c r="G126" s="1">
        <f t="shared" ca="1" si="7"/>
        <v>-100</v>
      </c>
      <c r="H126" s="1">
        <f t="shared" ca="1" si="7"/>
        <v>-120</v>
      </c>
      <c r="I126">
        <v>8</v>
      </c>
      <c r="J126" s="1" t="str">
        <f t="shared" ca="1" si="8"/>
        <v>U</v>
      </c>
      <c r="K126" t="s">
        <v>382</v>
      </c>
      <c r="L126" s="1" t="str">
        <f t="shared" ca="1" si="9"/>
        <v>U</v>
      </c>
      <c r="M126" s="2">
        <f t="shared" ca="1" si="11"/>
        <v>1</v>
      </c>
    </row>
    <row r="127" spans="1:13" x14ac:dyDescent="0.25">
      <c r="A127">
        <v>126</v>
      </c>
      <c r="B127">
        <v>53</v>
      </c>
      <c r="C127" t="str">
        <f t="shared" ca="1" si="6"/>
        <v>2013_NYG</v>
      </c>
      <c r="D127">
        <f t="shared" ca="1" si="10"/>
        <v>2013</v>
      </c>
      <c r="E127" t="s">
        <v>20</v>
      </c>
      <c r="F127" s="1">
        <f t="shared" ca="1" si="7"/>
        <v>9</v>
      </c>
      <c r="G127" s="1">
        <f t="shared" ca="1" si="7"/>
        <v>-100</v>
      </c>
      <c r="H127" s="1">
        <f t="shared" ca="1" si="7"/>
        <v>-120</v>
      </c>
      <c r="I127">
        <v>9</v>
      </c>
      <c r="J127" s="1" t="str">
        <f t="shared" ca="1" si="8"/>
        <v>E</v>
      </c>
      <c r="K127" t="s">
        <v>382</v>
      </c>
      <c r="L127" s="1" t="str">
        <f t="shared" ca="1" si="9"/>
        <v>U</v>
      </c>
      <c r="M127" s="2">
        <f t="shared" ca="1" si="11"/>
        <v>0</v>
      </c>
    </row>
    <row r="128" spans="1:13" x14ac:dyDescent="0.25">
      <c r="A128">
        <v>127</v>
      </c>
      <c r="B128">
        <v>53</v>
      </c>
      <c r="C128" t="str">
        <f t="shared" ca="1" si="6"/>
        <v>2013_NYG</v>
      </c>
      <c r="D128">
        <f t="shared" ca="1" si="10"/>
        <v>2013</v>
      </c>
      <c r="E128" t="s">
        <v>16</v>
      </c>
      <c r="F128" s="1">
        <f t="shared" ca="1" si="7"/>
        <v>9</v>
      </c>
      <c r="G128" s="1">
        <f t="shared" ca="1" si="7"/>
        <v>-100</v>
      </c>
      <c r="H128" s="1">
        <f t="shared" ca="1" si="7"/>
        <v>-120</v>
      </c>
      <c r="I128">
        <v>7</v>
      </c>
      <c r="J128" s="1" t="str">
        <f t="shared" ca="1" si="8"/>
        <v>U</v>
      </c>
      <c r="K128" s="1" t="s">
        <v>382</v>
      </c>
      <c r="L128" s="1" t="str">
        <f t="shared" ca="1" si="9"/>
        <v>U</v>
      </c>
      <c r="M128" s="2">
        <f t="shared" ca="1" si="11"/>
        <v>1</v>
      </c>
    </row>
    <row r="129" spans="1:13" x14ac:dyDescent="0.25">
      <c r="A129">
        <v>128</v>
      </c>
      <c r="B129">
        <v>54</v>
      </c>
      <c r="C129" t="str">
        <f t="shared" ca="1" si="6"/>
        <v>2013_NYJ</v>
      </c>
      <c r="D129">
        <f t="shared" ca="1" si="10"/>
        <v>2013</v>
      </c>
      <c r="E129" t="s">
        <v>18</v>
      </c>
      <c r="F129" s="1">
        <f t="shared" ca="1" si="7"/>
        <v>6.5</v>
      </c>
      <c r="G129" s="1">
        <f t="shared" ca="1" si="7"/>
        <v>130</v>
      </c>
      <c r="H129" s="1">
        <f t="shared" ca="1" si="7"/>
        <v>-150</v>
      </c>
      <c r="I129">
        <v>4</v>
      </c>
      <c r="J129" s="1" t="str">
        <f t="shared" ca="1" si="8"/>
        <v>U</v>
      </c>
      <c r="K129" t="s">
        <v>382</v>
      </c>
      <c r="L129" s="1" t="str">
        <f t="shared" ca="1" si="9"/>
        <v>O</v>
      </c>
      <c r="M129" s="2">
        <f t="shared" ca="1" si="11"/>
        <v>0</v>
      </c>
    </row>
    <row r="130" spans="1:13" x14ac:dyDescent="0.25">
      <c r="A130">
        <v>129</v>
      </c>
      <c r="B130">
        <v>54</v>
      </c>
      <c r="C130" t="str">
        <f t="shared" ref="C130:C193" ca="1" si="12">IFERROR(VLOOKUP($B130,nfl_win_total_result,MATCH(C$1,nfl_win_total_result_header,0),FALSE),"error")</f>
        <v>2013_NYJ</v>
      </c>
      <c r="D130">
        <f t="shared" ca="1" si="10"/>
        <v>2013</v>
      </c>
      <c r="E130" t="s">
        <v>20</v>
      </c>
      <c r="F130" s="1">
        <f t="shared" ref="F130:H193" ca="1" si="13">IFERROR(VLOOKUP($B130,nfl_win_total_result,MATCH(F$1,nfl_win_total_result_header,0),FALSE),"error")</f>
        <v>6.5</v>
      </c>
      <c r="G130" s="1">
        <f t="shared" ca="1" si="13"/>
        <v>130</v>
      </c>
      <c r="H130" s="1">
        <f t="shared" ca="1" si="13"/>
        <v>-150</v>
      </c>
      <c r="I130">
        <v>8</v>
      </c>
      <c r="J130" s="1" t="str">
        <f t="shared" ref="J130:J193" ca="1" si="14">IFERROR(IF(I130&gt;F130,"O",IF(I130&lt;F130,"U","E")),"na")</f>
        <v>O</v>
      </c>
      <c r="K130" t="s">
        <v>382</v>
      </c>
      <c r="L130" s="1" t="str">
        <f t="shared" ref="L130:L193" ca="1" si="15">IFERROR(IF(VLOOKUP($B130,nfl_win_total_result,MATCH(L$1,nfl_win_total_result_header,0),FALSE)="","",VLOOKUP($B130,nfl_win_total_result,MATCH(L$1,nfl_win_total_result_header,0),FALSE)),"error")</f>
        <v>O</v>
      </c>
      <c r="M130" s="2">
        <f t="shared" ca="1" si="11"/>
        <v>1</v>
      </c>
    </row>
    <row r="131" spans="1:13" x14ac:dyDescent="0.25">
      <c r="A131">
        <v>130</v>
      </c>
      <c r="B131">
        <v>54</v>
      </c>
      <c r="C131" t="str">
        <f t="shared" ca="1" si="12"/>
        <v>2013_NYJ</v>
      </c>
      <c r="D131">
        <f t="shared" ref="D131:D194" ca="1" si="16">VALUE(LEFT(C131,4))</f>
        <v>2013</v>
      </c>
      <c r="E131" t="s">
        <v>16</v>
      </c>
      <c r="F131" s="1">
        <f t="shared" ca="1" si="13"/>
        <v>6.5</v>
      </c>
      <c r="G131" s="1">
        <f t="shared" ca="1" si="13"/>
        <v>130</v>
      </c>
      <c r="H131" s="1">
        <f t="shared" ca="1" si="13"/>
        <v>-150</v>
      </c>
      <c r="I131">
        <v>4</v>
      </c>
      <c r="J131" s="1" t="str">
        <f t="shared" ca="1" si="14"/>
        <v>U</v>
      </c>
      <c r="K131" s="1" t="s">
        <v>382</v>
      </c>
      <c r="L131" s="1" t="str">
        <f t="shared" ca="1" si="15"/>
        <v>O</v>
      </c>
      <c r="M131" s="2">
        <f t="shared" ref="M131:M194" ca="1" si="17">IFERROR(IF(OR(ISBLANK(J131),ISBLANK(L131),J131="",L131=""),"",IF(J131=L131,1,0)),"na")</f>
        <v>0</v>
      </c>
    </row>
    <row r="132" spans="1:13" x14ac:dyDescent="0.25">
      <c r="A132">
        <v>131</v>
      </c>
      <c r="B132">
        <v>55</v>
      </c>
      <c r="C132" t="str">
        <f t="shared" ca="1" si="12"/>
        <v>2013_OAK</v>
      </c>
      <c r="D132">
        <f t="shared" ca="1" si="16"/>
        <v>2013</v>
      </c>
      <c r="E132" t="s">
        <v>18</v>
      </c>
      <c r="F132" s="1">
        <f t="shared" ca="1" si="13"/>
        <v>5.5</v>
      </c>
      <c r="G132" s="1">
        <f t="shared" ca="1" si="13"/>
        <v>105</v>
      </c>
      <c r="H132" s="1">
        <f t="shared" ca="1" si="13"/>
        <v>-125</v>
      </c>
      <c r="I132">
        <v>3</v>
      </c>
      <c r="J132" s="1" t="str">
        <f t="shared" ca="1" si="14"/>
        <v>U</v>
      </c>
      <c r="K132" t="s">
        <v>382</v>
      </c>
      <c r="L132" s="1" t="str">
        <f t="shared" ca="1" si="15"/>
        <v>U</v>
      </c>
      <c r="M132" s="2">
        <f t="shared" ca="1" si="17"/>
        <v>1</v>
      </c>
    </row>
    <row r="133" spans="1:13" x14ac:dyDescent="0.25">
      <c r="A133">
        <v>132</v>
      </c>
      <c r="B133">
        <v>55</v>
      </c>
      <c r="C133" t="str">
        <f t="shared" ca="1" si="12"/>
        <v>2013_OAK</v>
      </c>
      <c r="D133">
        <f t="shared" ca="1" si="16"/>
        <v>2013</v>
      </c>
      <c r="E133" t="s">
        <v>20</v>
      </c>
      <c r="F133" s="1">
        <f t="shared" ca="1" si="13"/>
        <v>5.5</v>
      </c>
      <c r="G133" s="1">
        <f t="shared" ca="1" si="13"/>
        <v>105</v>
      </c>
      <c r="H133" s="1">
        <f t="shared" ca="1" si="13"/>
        <v>-125</v>
      </c>
      <c r="I133">
        <v>4</v>
      </c>
      <c r="J133" s="1" t="str">
        <f t="shared" ca="1" si="14"/>
        <v>U</v>
      </c>
      <c r="K133" t="s">
        <v>382</v>
      </c>
      <c r="L133" s="1" t="str">
        <f t="shared" ca="1" si="15"/>
        <v>U</v>
      </c>
      <c r="M133" s="2">
        <f t="shared" ca="1" si="17"/>
        <v>1</v>
      </c>
    </row>
    <row r="134" spans="1:13" x14ac:dyDescent="0.25">
      <c r="A134">
        <v>133</v>
      </c>
      <c r="B134">
        <v>55</v>
      </c>
      <c r="C134" t="str">
        <f t="shared" ca="1" si="12"/>
        <v>2013_OAK</v>
      </c>
      <c r="D134">
        <f t="shared" ca="1" si="16"/>
        <v>2013</v>
      </c>
      <c r="E134" t="s">
        <v>16</v>
      </c>
      <c r="F134" s="1">
        <f t="shared" ca="1" si="13"/>
        <v>5.5</v>
      </c>
      <c r="G134" s="1">
        <f t="shared" ca="1" si="13"/>
        <v>105</v>
      </c>
      <c r="H134" s="1">
        <f t="shared" ca="1" si="13"/>
        <v>-125</v>
      </c>
      <c r="I134">
        <v>2</v>
      </c>
      <c r="J134" s="1" t="str">
        <f t="shared" ca="1" si="14"/>
        <v>U</v>
      </c>
      <c r="K134" s="1" t="s">
        <v>382</v>
      </c>
      <c r="L134" s="1" t="str">
        <f t="shared" ca="1" si="15"/>
        <v>U</v>
      </c>
      <c r="M134" s="2">
        <f t="shared" ca="1" si="17"/>
        <v>1</v>
      </c>
    </row>
    <row r="135" spans="1:13" x14ac:dyDescent="0.25">
      <c r="A135">
        <v>134</v>
      </c>
      <c r="B135">
        <v>56</v>
      </c>
      <c r="C135" t="str">
        <f t="shared" ca="1" si="12"/>
        <v>2013_PHI</v>
      </c>
      <c r="D135">
        <f t="shared" ca="1" si="16"/>
        <v>2013</v>
      </c>
      <c r="E135" t="s">
        <v>18</v>
      </c>
      <c r="F135" s="1">
        <f t="shared" ca="1" si="13"/>
        <v>7</v>
      </c>
      <c r="G135" s="1">
        <f t="shared" ca="1" si="13"/>
        <v>-120</v>
      </c>
      <c r="H135" s="1">
        <f t="shared" ca="1" si="13"/>
        <v>-100</v>
      </c>
      <c r="I135">
        <v>8</v>
      </c>
      <c r="J135" s="1" t="str">
        <f t="shared" ca="1" si="14"/>
        <v>O</v>
      </c>
      <c r="K135" t="s">
        <v>382</v>
      </c>
      <c r="L135" s="1" t="str">
        <f t="shared" ca="1" si="15"/>
        <v>O</v>
      </c>
      <c r="M135" s="2">
        <f t="shared" ca="1" si="17"/>
        <v>1</v>
      </c>
    </row>
    <row r="136" spans="1:13" x14ac:dyDescent="0.25">
      <c r="A136">
        <v>135</v>
      </c>
      <c r="B136">
        <v>56</v>
      </c>
      <c r="C136" t="str">
        <f t="shared" ca="1" si="12"/>
        <v>2013_PHI</v>
      </c>
      <c r="D136">
        <f t="shared" ca="1" si="16"/>
        <v>2013</v>
      </c>
      <c r="E136" t="s">
        <v>20</v>
      </c>
      <c r="F136" s="1">
        <f t="shared" ca="1" si="13"/>
        <v>7</v>
      </c>
      <c r="G136" s="1">
        <f t="shared" ca="1" si="13"/>
        <v>-120</v>
      </c>
      <c r="H136" s="1">
        <f t="shared" ca="1" si="13"/>
        <v>-100</v>
      </c>
      <c r="I136">
        <v>8</v>
      </c>
      <c r="J136" s="1" t="str">
        <f t="shared" ca="1" si="14"/>
        <v>O</v>
      </c>
      <c r="K136" t="s">
        <v>382</v>
      </c>
      <c r="L136" s="1" t="str">
        <f t="shared" ca="1" si="15"/>
        <v>O</v>
      </c>
      <c r="M136" s="2">
        <f t="shared" ca="1" si="17"/>
        <v>1</v>
      </c>
    </row>
    <row r="137" spans="1:13" x14ac:dyDescent="0.25">
      <c r="A137">
        <v>136</v>
      </c>
      <c r="B137">
        <v>56</v>
      </c>
      <c r="C137" t="str">
        <f t="shared" ca="1" si="12"/>
        <v>2013_PHI</v>
      </c>
      <c r="D137">
        <f t="shared" ca="1" si="16"/>
        <v>2013</v>
      </c>
      <c r="E137" t="s">
        <v>16</v>
      </c>
      <c r="F137" s="1">
        <f t="shared" ca="1" si="13"/>
        <v>7</v>
      </c>
      <c r="G137" s="1">
        <f t="shared" ca="1" si="13"/>
        <v>-120</v>
      </c>
      <c r="H137" s="1">
        <f t="shared" ca="1" si="13"/>
        <v>-100</v>
      </c>
      <c r="I137">
        <v>7</v>
      </c>
      <c r="J137" s="1" t="str">
        <f t="shared" ca="1" si="14"/>
        <v>E</v>
      </c>
      <c r="K137" s="1" t="s">
        <v>382</v>
      </c>
      <c r="L137" s="1" t="str">
        <f t="shared" ca="1" si="15"/>
        <v>O</v>
      </c>
      <c r="M137" s="2">
        <f t="shared" ca="1" si="17"/>
        <v>0</v>
      </c>
    </row>
    <row r="138" spans="1:13" x14ac:dyDescent="0.25">
      <c r="A138">
        <v>137</v>
      </c>
      <c r="B138">
        <v>57</v>
      </c>
      <c r="C138" t="str">
        <f t="shared" ca="1" si="12"/>
        <v>2013_PIT</v>
      </c>
      <c r="D138">
        <f t="shared" ca="1" si="16"/>
        <v>2013</v>
      </c>
      <c r="E138" t="s">
        <v>18</v>
      </c>
      <c r="F138" s="1">
        <f t="shared" ca="1" si="13"/>
        <v>9</v>
      </c>
      <c r="G138" s="1">
        <f t="shared" ca="1" si="13"/>
        <v>-140</v>
      </c>
      <c r="H138" s="1">
        <f t="shared" ca="1" si="13"/>
        <v>120</v>
      </c>
      <c r="I138">
        <v>8</v>
      </c>
      <c r="J138" s="1" t="str">
        <f t="shared" ca="1" si="14"/>
        <v>U</v>
      </c>
      <c r="K138" t="s">
        <v>382</v>
      </c>
      <c r="L138" s="1" t="str">
        <f t="shared" ca="1" si="15"/>
        <v>U</v>
      </c>
      <c r="M138" s="2">
        <f t="shared" ca="1" si="17"/>
        <v>1</v>
      </c>
    </row>
    <row r="139" spans="1:13" x14ac:dyDescent="0.25">
      <c r="A139">
        <v>138</v>
      </c>
      <c r="B139">
        <v>57</v>
      </c>
      <c r="C139" t="str">
        <f t="shared" ca="1" si="12"/>
        <v>2013_PIT</v>
      </c>
      <c r="D139">
        <f t="shared" ca="1" si="16"/>
        <v>2013</v>
      </c>
      <c r="E139" t="s">
        <v>20</v>
      </c>
      <c r="F139" s="1">
        <f t="shared" ca="1" si="13"/>
        <v>9</v>
      </c>
      <c r="G139" s="1">
        <f t="shared" ca="1" si="13"/>
        <v>-140</v>
      </c>
      <c r="H139" s="1">
        <f t="shared" ca="1" si="13"/>
        <v>120</v>
      </c>
      <c r="I139">
        <v>9</v>
      </c>
      <c r="J139" s="1" t="str">
        <f t="shared" ca="1" si="14"/>
        <v>E</v>
      </c>
      <c r="K139" t="s">
        <v>382</v>
      </c>
      <c r="L139" s="1" t="str">
        <f t="shared" ca="1" si="15"/>
        <v>U</v>
      </c>
      <c r="M139" s="2">
        <f t="shared" ca="1" si="17"/>
        <v>0</v>
      </c>
    </row>
    <row r="140" spans="1:13" x14ac:dyDescent="0.25">
      <c r="A140">
        <v>139</v>
      </c>
      <c r="B140">
        <v>57</v>
      </c>
      <c r="C140" t="str">
        <f t="shared" ca="1" si="12"/>
        <v>2013_PIT</v>
      </c>
      <c r="D140">
        <f t="shared" ca="1" si="16"/>
        <v>2013</v>
      </c>
      <c r="E140" t="s">
        <v>16</v>
      </c>
      <c r="F140" s="1">
        <f t="shared" ca="1" si="13"/>
        <v>9</v>
      </c>
      <c r="G140" s="1">
        <f t="shared" ca="1" si="13"/>
        <v>-140</v>
      </c>
      <c r="H140" s="1">
        <f t="shared" ca="1" si="13"/>
        <v>120</v>
      </c>
      <c r="I140">
        <v>8</v>
      </c>
      <c r="J140" s="1" t="str">
        <f t="shared" ca="1" si="14"/>
        <v>U</v>
      </c>
      <c r="K140" s="1" t="s">
        <v>382</v>
      </c>
      <c r="L140" s="1" t="str">
        <f t="shared" ca="1" si="15"/>
        <v>U</v>
      </c>
      <c r="M140" s="2">
        <f t="shared" ca="1" si="17"/>
        <v>1</v>
      </c>
    </row>
    <row r="141" spans="1:13" x14ac:dyDescent="0.25">
      <c r="A141">
        <v>140</v>
      </c>
      <c r="B141">
        <v>58</v>
      </c>
      <c r="C141" t="str">
        <f t="shared" ca="1" si="12"/>
        <v>2013_SD</v>
      </c>
      <c r="D141">
        <f t="shared" ca="1" si="16"/>
        <v>2013</v>
      </c>
      <c r="E141" t="s">
        <v>18</v>
      </c>
      <c r="F141" s="1">
        <f t="shared" ca="1" si="13"/>
        <v>7.5</v>
      </c>
      <c r="G141" s="1">
        <f t="shared" ca="1" si="13"/>
        <v>125</v>
      </c>
      <c r="H141" s="1">
        <f t="shared" ca="1" si="13"/>
        <v>-145</v>
      </c>
      <c r="I141">
        <v>7</v>
      </c>
      <c r="J141" s="1" t="str">
        <f t="shared" ca="1" si="14"/>
        <v>U</v>
      </c>
      <c r="K141" t="s">
        <v>382</v>
      </c>
      <c r="L141" s="1" t="str">
        <f t="shared" ca="1" si="15"/>
        <v>O</v>
      </c>
      <c r="M141" s="2">
        <f t="shared" ca="1" si="17"/>
        <v>0</v>
      </c>
    </row>
    <row r="142" spans="1:13" x14ac:dyDescent="0.25">
      <c r="A142">
        <v>141</v>
      </c>
      <c r="B142">
        <v>58</v>
      </c>
      <c r="C142" t="str">
        <f t="shared" ca="1" si="12"/>
        <v>2013_SD</v>
      </c>
      <c r="D142">
        <f t="shared" ca="1" si="16"/>
        <v>2013</v>
      </c>
      <c r="E142" t="s">
        <v>20</v>
      </c>
      <c r="F142" s="1">
        <f t="shared" ca="1" si="13"/>
        <v>7.5</v>
      </c>
      <c r="G142" s="1">
        <f t="shared" ca="1" si="13"/>
        <v>125</v>
      </c>
      <c r="H142" s="1">
        <f t="shared" ca="1" si="13"/>
        <v>-145</v>
      </c>
      <c r="I142">
        <v>6</v>
      </c>
      <c r="J142" s="1" t="str">
        <f t="shared" ca="1" si="14"/>
        <v>U</v>
      </c>
      <c r="K142" t="s">
        <v>382</v>
      </c>
      <c r="L142" s="1" t="str">
        <f t="shared" ca="1" si="15"/>
        <v>O</v>
      </c>
      <c r="M142" s="2">
        <f t="shared" ca="1" si="17"/>
        <v>0</v>
      </c>
    </row>
    <row r="143" spans="1:13" x14ac:dyDescent="0.25">
      <c r="A143">
        <v>142</v>
      </c>
      <c r="B143">
        <v>58</v>
      </c>
      <c r="C143" t="str">
        <f t="shared" ca="1" si="12"/>
        <v>2013_SD</v>
      </c>
      <c r="D143">
        <f t="shared" ca="1" si="16"/>
        <v>2013</v>
      </c>
      <c r="E143" t="s">
        <v>16</v>
      </c>
      <c r="F143" s="1">
        <f t="shared" ca="1" si="13"/>
        <v>7.5</v>
      </c>
      <c r="G143" s="1">
        <f t="shared" ca="1" si="13"/>
        <v>125</v>
      </c>
      <c r="H143" s="1">
        <f t="shared" ca="1" si="13"/>
        <v>-145</v>
      </c>
      <c r="I143">
        <v>6</v>
      </c>
      <c r="J143" s="1" t="str">
        <f t="shared" ca="1" si="14"/>
        <v>U</v>
      </c>
      <c r="K143" s="1" t="s">
        <v>382</v>
      </c>
      <c r="L143" s="1" t="str">
        <f t="shared" ca="1" si="15"/>
        <v>O</v>
      </c>
      <c r="M143" s="2">
        <f t="shared" ca="1" si="17"/>
        <v>0</v>
      </c>
    </row>
    <row r="144" spans="1:13" x14ac:dyDescent="0.25">
      <c r="A144">
        <v>143</v>
      </c>
      <c r="B144">
        <v>59</v>
      </c>
      <c r="C144" t="str">
        <f t="shared" ca="1" si="12"/>
        <v>2013_SEA</v>
      </c>
      <c r="D144">
        <f t="shared" ca="1" si="16"/>
        <v>2013</v>
      </c>
      <c r="E144" t="s">
        <v>18</v>
      </c>
      <c r="F144" s="1">
        <f t="shared" ca="1" si="13"/>
        <v>10.5</v>
      </c>
      <c r="G144" s="1">
        <f t="shared" ca="1" si="13"/>
        <v>-120</v>
      </c>
      <c r="H144" s="1">
        <f t="shared" ca="1" si="13"/>
        <v>-100</v>
      </c>
      <c r="I144">
        <v>12</v>
      </c>
      <c r="J144" s="1" t="str">
        <f t="shared" ca="1" si="14"/>
        <v>O</v>
      </c>
      <c r="K144" t="s">
        <v>382</v>
      </c>
      <c r="L144" s="1" t="str">
        <f t="shared" ca="1" si="15"/>
        <v>O</v>
      </c>
      <c r="M144" s="2">
        <f t="shared" ca="1" si="17"/>
        <v>1</v>
      </c>
    </row>
    <row r="145" spans="1:13" x14ac:dyDescent="0.25">
      <c r="A145">
        <v>144</v>
      </c>
      <c r="B145">
        <v>59</v>
      </c>
      <c r="C145" t="str">
        <f t="shared" ca="1" si="12"/>
        <v>2013_SEA</v>
      </c>
      <c r="D145">
        <f t="shared" ca="1" si="16"/>
        <v>2013</v>
      </c>
      <c r="E145" t="s">
        <v>20</v>
      </c>
      <c r="F145" s="1">
        <f t="shared" ca="1" si="13"/>
        <v>10.5</v>
      </c>
      <c r="G145" s="1">
        <f t="shared" ca="1" si="13"/>
        <v>-120</v>
      </c>
      <c r="H145" s="1">
        <f t="shared" ca="1" si="13"/>
        <v>-100</v>
      </c>
      <c r="I145">
        <v>10</v>
      </c>
      <c r="J145" s="1" t="str">
        <f t="shared" ca="1" si="14"/>
        <v>U</v>
      </c>
      <c r="K145" t="s">
        <v>382</v>
      </c>
      <c r="L145" s="1" t="str">
        <f t="shared" ca="1" si="15"/>
        <v>O</v>
      </c>
      <c r="M145" s="2">
        <f t="shared" ca="1" si="17"/>
        <v>0</v>
      </c>
    </row>
    <row r="146" spans="1:13" x14ac:dyDescent="0.25">
      <c r="A146">
        <v>145</v>
      </c>
      <c r="B146">
        <v>59</v>
      </c>
      <c r="C146" t="str">
        <f t="shared" ca="1" si="12"/>
        <v>2013_SEA</v>
      </c>
      <c r="D146">
        <f t="shared" ca="1" si="16"/>
        <v>2013</v>
      </c>
      <c r="E146" t="s">
        <v>16</v>
      </c>
      <c r="F146" s="1">
        <f t="shared" ca="1" si="13"/>
        <v>10.5</v>
      </c>
      <c r="G146" s="1">
        <f t="shared" ca="1" si="13"/>
        <v>-120</v>
      </c>
      <c r="H146" s="1">
        <f t="shared" ca="1" si="13"/>
        <v>-100</v>
      </c>
      <c r="I146">
        <v>12</v>
      </c>
      <c r="J146" s="1" t="str">
        <f t="shared" ca="1" si="14"/>
        <v>O</v>
      </c>
      <c r="K146" s="1" t="s">
        <v>382</v>
      </c>
      <c r="L146" s="1" t="str">
        <f t="shared" ca="1" si="15"/>
        <v>O</v>
      </c>
      <c r="M146" s="2">
        <f t="shared" ca="1" si="17"/>
        <v>1</v>
      </c>
    </row>
    <row r="147" spans="1:13" x14ac:dyDescent="0.25">
      <c r="A147">
        <v>146</v>
      </c>
      <c r="B147">
        <v>60</v>
      </c>
      <c r="C147" t="str">
        <f t="shared" ca="1" si="12"/>
        <v>2013_SFO</v>
      </c>
      <c r="D147">
        <f t="shared" ca="1" si="16"/>
        <v>2013</v>
      </c>
      <c r="E147" t="s">
        <v>18</v>
      </c>
      <c r="F147" s="1">
        <f t="shared" ca="1" si="13"/>
        <v>11.5</v>
      </c>
      <c r="G147" s="1">
        <f t="shared" ca="1" si="13"/>
        <v>135</v>
      </c>
      <c r="H147" s="1">
        <f t="shared" ca="1" si="13"/>
        <v>-155</v>
      </c>
      <c r="I147">
        <v>13</v>
      </c>
      <c r="J147" s="1" t="str">
        <f t="shared" ca="1" si="14"/>
        <v>O</v>
      </c>
      <c r="K147" t="s">
        <v>382</v>
      </c>
      <c r="L147" s="1" t="str">
        <f t="shared" ca="1" si="15"/>
        <v>O</v>
      </c>
      <c r="M147" s="2">
        <f t="shared" ca="1" si="17"/>
        <v>1</v>
      </c>
    </row>
    <row r="148" spans="1:13" x14ac:dyDescent="0.25">
      <c r="A148">
        <v>147</v>
      </c>
      <c r="B148">
        <v>60</v>
      </c>
      <c r="C148" t="str">
        <f t="shared" ca="1" si="12"/>
        <v>2013_SFO</v>
      </c>
      <c r="D148">
        <f t="shared" ca="1" si="16"/>
        <v>2013</v>
      </c>
      <c r="E148" t="s">
        <v>20</v>
      </c>
      <c r="F148" s="1">
        <f t="shared" ca="1" si="13"/>
        <v>11.5</v>
      </c>
      <c r="G148" s="1">
        <f t="shared" ca="1" si="13"/>
        <v>135</v>
      </c>
      <c r="H148" s="1">
        <f t="shared" ca="1" si="13"/>
        <v>-155</v>
      </c>
      <c r="I148">
        <v>10</v>
      </c>
      <c r="J148" s="1" t="str">
        <f t="shared" ca="1" si="14"/>
        <v>U</v>
      </c>
      <c r="K148" t="s">
        <v>382</v>
      </c>
      <c r="L148" s="1" t="str">
        <f t="shared" ca="1" si="15"/>
        <v>O</v>
      </c>
      <c r="M148" s="2">
        <f t="shared" ca="1" si="17"/>
        <v>0</v>
      </c>
    </row>
    <row r="149" spans="1:13" x14ac:dyDescent="0.25">
      <c r="A149">
        <v>148</v>
      </c>
      <c r="B149">
        <v>60</v>
      </c>
      <c r="C149" t="str">
        <f t="shared" ca="1" si="12"/>
        <v>2013_SFO</v>
      </c>
      <c r="D149">
        <f t="shared" ca="1" si="16"/>
        <v>2013</v>
      </c>
      <c r="E149" t="s">
        <v>16</v>
      </c>
      <c r="F149" s="1">
        <f t="shared" ca="1" si="13"/>
        <v>11.5</v>
      </c>
      <c r="G149" s="1">
        <f t="shared" ca="1" si="13"/>
        <v>135</v>
      </c>
      <c r="H149" s="1">
        <f t="shared" ca="1" si="13"/>
        <v>-155</v>
      </c>
      <c r="I149">
        <v>12</v>
      </c>
      <c r="J149" s="1" t="str">
        <f t="shared" ca="1" si="14"/>
        <v>O</v>
      </c>
      <c r="K149" s="1" t="s">
        <v>382</v>
      </c>
      <c r="L149" s="1" t="str">
        <f t="shared" ca="1" si="15"/>
        <v>O</v>
      </c>
      <c r="M149" s="2">
        <f t="shared" ca="1" si="17"/>
        <v>1</v>
      </c>
    </row>
    <row r="150" spans="1:13" x14ac:dyDescent="0.25">
      <c r="A150">
        <v>149</v>
      </c>
      <c r="B150">
        <v>61</v>
      </c>
      <c r="C150" t="str">
        <f t="shared" ca="1" si="12"/>
        <v>2013_STL</v>
      </c>
      <c r="D150">
        <f t="shared" ca="1" si="16"/>
        <v>2013</v>
      </c>
      <c r="E150" t="s">
        <v>18</v>
      </c>
      <c r="F150" s="1">
        <f t="shared" ca="1" si="13"/>
        <v>7.5</v>
      </c>
      <c r="G150" s="1">
        <f t="shared" ca="1" si="13"/>
        <v>-110</v>
      </c>
      <c r="H150" s="1">
        <f t="shared" ca="1" si="13"/>
        <v>-110</v>
      </c>
      <c r="I150">
        <v>6</v>
      </c>
      <c r="J150" s="1" t="str">
        <f t="shared" ca="1" si="14"/>
        <v>U</v>
      </c>
      <c r="K150" t="s">
        <v>382</v>
      </c>
      <c r="L150" s="1" t="str">
        <f t="shared" ca="1" si="15"/>
        <v>U</v>
      </c>
      <c r="M150" s="2">
        <f t="shared" ca="1" si="17"/>
        <v>1</v>
      </c>
    </row>
    <row r="151" spans="1:13" x14ac:dyDescent="0.25">
      <c r="A151">
        <v>150</v>
      </c>
      <c r="B151">
        <v>61</v>
      </c>
      <c r="C151" t="str">
        <f t="shared" ca="1" si="12"/>
        <v>2013_STL</v>
      </c>
      <c r="D151">
        <f t="shared" ca="1" si="16"/>
        <v>2013</v>
      </c>
      <c r="E151" t="s">
        <v>20</v>
      </c>
      <c r="F151" s="1">
        <f t="shared" ca="1" si="13"/>
        <v>7.5</v>
      </c>
      <c r="G151" s="1">
        <f t="shared" ca="1" si="13"/>
        <v>-110</v>
      </c>
      <c r="H151" s="1">
        <f t="shared" ca="1" si="13"/>
        <v>-110</v>
      </c>
      <c r="I151">
        <v>6</v>
      </c>
      <c r="J151" s="1" t="str">
        <f t="shared" ca="1" si="14"/>
        <v>U</v>
      </c>
      <c r="K151" t="s">
        <v>382</v>
      </c>
      <c r="L151" s="1" t="str">
        <f t="shared" ca="1" si="15"/>
        <v>U</v>
      </c>
      <c r="M151" s="2">
        <f t="shared" ca="1" si="17"/>
        <v>1</v>
      </c>
    </row>
    <row r="152" spans="1:13" x14ac:dyDescent="0.25">
      <c r="A152">
        <v>151</v>
      </c>
      <c r="B152">
        <v>61</v>
      </c>
      <c r="C152" t="str">
        <f t="shared" ca="1" si="12"/>
        <v>2013_STL</v>
      </c>
      <c r="D152">
        <f t="shared" ca="1" si="16"/>
        <v>2013</v>
      </c>
      <c r="E152" t="s">
        <v>16</v>
      </c>
      <c r="F152" s="1">
        <f t="shared" ca="1" si="13"/>
        <v>7.5</v>
      </c>
      <c r="G152" s="1">
        <f t="shared" ca="1" si="13"/>
        <v>-110</v>
      </c>
      <c r="H152" s="1">
        <f t="shared" ca="1" si="13"/>
        <v>-110</v>
      </c>
      <c r="I152">
        <v>5</v>
      </c>
      <c r="J152" s="1" t="str">
        <f t="shared" ca="1" si="14"/>
        <v>U</v>
      </c>
      <c r="K152" s="1" t="s">
        <v>382</v>
      </c>
      <c r="L152" s="1" t="str">
        <f t="shared" ca="1" si="15"/>
        <v>U</v>
      </c>
      <c r="M152" s="2">
        <f t="shared" ca="1" si="17"/>
        <v>1</v>
      </c>
    </row>
    <row r="153" spans="1:13" x14ac:dyDescent="0.25">
      <c r="A153">
        <v>152</v>
      </c>
      <c r="B153">
        <v>62</v>
      </c>
      <c r="C153" t="str">
        <f t="shared" ca="1" si="12"/>
        <v>2013_TBY</v>
      </c>
      <c r="D153">
        <f t="shared" ca="1" si="16"/>
        <v>2013</v>
      </c>
      <c r="E153" t="s">
        <v>18</v>
      </c>
      <c r="F153" s="1">
        <f t="shared" ca="1" si="13"/>
        <v>7.5</v>
      </c>
      <c r="G153" s="1">
        <f t="shared" ca="1" si="13"/>
        <v>-140</v>
      </c>
      <c r="H153" s="1">
        <f t="shared" ca="1" si="13"/>
        <v>120</v>
      </c>
      <c r="I153">
        <v>7</v>
      </c>
      <c r="J153" s="1" t="str">
        <f t="shared" ca="1" si="14"/>
        <v>U</v>
      </c>
      <c r="K153" t="s">
        <v>382</v>
      </c>
      <c r="L153" s="1" t="str">
        <f t="shared" ca="1" si="15"/>
        <v>U</v>
      </c>
      <c r="M153" s="2">
        <f t="shared" ca="1" si="17"/>
        <v>1</v>
      </c>
    </row>
    <row r="154" spans="1:13" x14ac:dyDescent="0.25">
      <c r="A154">
        <v>153</v>
      </c>
      <c r="B154">
        <v>62</v>
      </c>
      <c r="C154" t="str">
        <f t="shared" ca="1" si="12"/>
        <v>2013_TBY</v>
      </c>
      <c r="D154">
        <f t="shared" ca="1" si="16"/>
        <v>2013</v>
      </c>
      <c r="E154" t="s">
        <v>20</v>
      </c>
      <c r="F154" s="1">
        <f t="shared" ca="1" si="13"/>
        <v>7.5</v>
      </c>
      <c r="G154" s="1">
        <f t="shared" ca="1" si="13"/>
        <v>-140</v>
      </c>
      <c r="H154" s="1">
        <f t="shared" ca="1" si="13"/>
        <v>120</v>
      </c>
      <c r="I154">
        <v>6</v>
      </c>
      <c r="J154" s="1" t="str">
        <f t="shared" ca="1" si="14"/>
        <v>U</v>
      </c>
      <c r="K154" t="s">
        <v>382</v>
      </c>
      <c r="L154" s="1" t="str">
        <f t="shared" ca="1" si="15"/>
        <v>U</v>
      </c>
      <c r="M154" s="2">
        <f t="shared" ca="1" si="17"/>
        <v>1</v>
      </c>
    </row>
    <row r="155" spans="1:13" x14ac:dyDescent="0.25">
      <c r="A155">
        <v>154</v>
      </c>
      <c r="B155">
        <v>62</v>
      </c>
      <c r="C155" t="str">
        <f t="shared" ca="1" si="12"/>
        <v>2013_TBY</v>
      </c>
      <c r="D155">
        <f t="shared" ca="1" si="16"/>
        <v>2013</v>
      </c>
      <c r="E155" t="s">
        <v>16</v>
      </c>
      <c r="F155" s="1">
        <f t="shared" ca="1" si="13"/>
        <v>7.5</v>
      </c>
      <c r="G155" s="1">
        <f t="shared" ca="1" si="13"/>
        <v>-140</v>
      </c>
      <c r="H155" s="1">
        <f t="shared" ca="1" si="13"/>
        <v>120</v>
      </c>
      <c r="I155">
        <v>8</v>
      </c>
      <c r="J155" s="1" t="str">
        <f t="shared" ca="1" si="14"/>
        <v>O</v>
      </c>
      <c r="K155" s="1" t="s">
        <v>382</v>
      </c>
      <c r="L155" s="1" t="str">
        <f t="shared" ca="1" si="15"/>
        <v>U</v>
      </c>
      <c r="M155" s="2">
        <f t="shared" ca="1" si="17"/>
        <v>0</v>
      </c>
    </row>
    <row r="156" spans="1:13" x14ac:dyDescent="0.25">
      <c r="A156">
        <v>155</v>
      </c>
      <c r="B156">
        <v>63</v>
      </c>
      <c r="C156" t="str">
        <f t="shared" ca="1" si="12"/>
        <v>2013_TEN</v>
      </c>
      <c r="D156">
        <f t="shared" ca="1" si="16"/>
        <v>2013</v>
      </c>
      <c r="E156" t="s">
        <v>18</v>
      </c>
      <c r="F156" s="1">
        <f t="shared" ca="1" si="13"/>
        <v>6.5</v>
      </c>
      <c r="G156" s="1">
        <f t="shared" ca="1" si="13"/>
        <v>-110</v>
      </c>
      <c r="H156" s="1">
        <f t="shared" ca="1" si="13"/>
        <v>-110</v>
      </c>
      <c r="I156">
        <v>6</v>
      </c>
      <c r="J156" s="1" t="str">
        <f t="shared" ca="1" si="14"/>
        <v>U</v>
      </c>
      <c r="K156" t="s">
        <v>382</v>
      </c>
      <c r="L156" s="1" t="str">
        <f t="shared" ca="1" si="15"/>
        <v>O</v>
      </c>
      <c r="M156" s="2">
        <f t="shared" ca="1" si="17"/>
        <v>0</v>
      </c>
    </row>
    <row r="157" spans="1:13" x14ac:dyDescent="0.25">
      <c r="A157">
        <v>156</v>
      </c>
      <c r="B157">
        <v>63</v>
      </c>
      <c r="C157" t="str">
        <f t="shared" ca="1" si="12"/>
        <v>2013_TEN</v>
      </c>
      <c r="D157">
        <f t="shared" ca="1" si="16"/>
        <v>2013</v>
      </c>
      <c r="E157" t="s">
        <v>20</v>
      </c>
      <c r="F157" s="1">
        <f t="shared" ca="1" si="13"/>
        <v>6.5</v>
      </c>
      <c r="G157" s="1">
        <f t="shared" ca="1" si="13"/>
        <v>-110</v>
      </c>
      <c r="H157" s="1">
        <f t="shared" ca="1" si="13"/>
        <v>-110</v>
      </c>
      <c r="I157">
        <v>7</v>
      </c>
      <c r="J157" s="1" t="str">
        <f t="shared" ca="1" si="14"/>
        <v>O</v>
      </c>
      <c r="K157" t="s">
        <v>382</v>
      </c>
      <c r="L157" s="1" t="str">
        <f t="shared" ca="1" si="15"/>
        <v>O</v>
      </c>
      <c r="M157" s="2">
        <f t="shared" ca="1" si="17"/>
        <v>1</v>
      </c>
    </row>
    <row r="158" spans="1:13" x14ac:dyDescent="0.25">
      <c r="A158">
        <v>157</v>
      </c>
      <c r="B158">
        <v>63</v>
      </c>
      <c r="C158" t="str">
        <f t="shared" ca="1" si="12"/>
        <v>2013_TEN</v>
      </c>
      <c r="D158">
        <f t="shared" ca="1" si="16"/>
        <v>2013</v>
      </c>
      <c r="E158" t="s">
        <v>16</v>
      </c>
      <c r="F158" s="1">
        <f t="shared" ca="1" si="13"/>
        <v>6.5</v>
      </c>
      <c r="G158" s="1">
        <f t="shared" ca="1" si="13"/>
        <v>-110</v>
      </c>
      <c r="H158" s="1">
        <f t="shared" ca="1" si="13"/>
        <v>-110</v>
      </c>
      <c r="I158">
        <v>6</v>
      </c>
      <c r="J158" s="1" t="str">
        <f t="shared" ca="1" si="14"/>
        <v>U</v>
      </c>
      <c r="K158" s="1" t="s">
        <v>382</v>
      </c>
      <c r="L158" s="1" t="str">
        <f t="shared" ca="1" si="15"/>
        <v>O</v>
      </c>
      <c r="M158" s="2">
        <f t="shared" ca="1" si="17"/>
        <v>0</v>
      </c>
    </row>
    <row r="159" spans="1:13" x14ac:dyDescent="0.25">
      <c r="A159">
        <v>158</v>
      </c>
      <c r="B159">
        <v>64</v>
      </c>
      <c r="C159" t="str">
        <f t="shared" ca="1" si="12"/>
        <v>2013_WAS</v>
      </c>
      <c r="D159">
        <f t="shared" ca="1" si="16"/>
        <v>2013</v>
      </c>
      <c r="E159" t="s">
        <v>18</v>
      </c>
      <c r="F159" s="1">
        <f t="shared" ca="1" si="13"/>
        <v>8</v>
      </c>
      <c r="G159" s="1">
        <f t="shared" ca="1" si="13"/>
        <v>-120</v>
      </c>
      <c r="H159" s="1">
        <f t="shared" ca="1" si="13"/>
        <v>-100</v>
      </c>
      <c r="I159">
        <v>9</v>
      </c>
      <c r="J159" s="1" t="str">
        <f t="shared" ca="1" si="14"/>
        <v>O</v>
      </c>
      <c r="K159" t="s">
        <v>382</v>
      </c>
      <c r="L159" s="1" t="str">
        <f t="shared" ca="1" si="15"/>
        <v>U</v>
      </c>
      <c r="M159" s="2">
        <f t="shared" ca="1" si="17"/>
        <v>0</v>
      </c>
    </row>
    <row r="160" spans="1:13" x14ac:dyDescent="0.25">
      <c r="A160">
        <v>159</v>
      </c>
      <c r="B160">
        <v>64</v>
      </c>
      <c r="C160" t="str">
        <f t="shared" ca="1" si="12"/>
        <v>2013_WAS</v>
      </c>
      <c r="D160">
        <f t="shared" ca="1" si="16"/>
        <v>2013</v>
      </c>
      <c r="E160" t="s">
        <v>20</v>
      </c>
      <c r="F160" s="1">
        <f t="shared" ca="1" si="13"/>
        <v>8</v>
      </c>
      <c r="G160" s="1">
        <f t="shared" ca="1" si="13"/>
        <v>-120</v>
      </c>
      <c r="H160" s="1">
        <f t="shared" ca="1" si="13"/>
        <v>-100</v>
      </c>
      <c r="I160">
        <v>9</v>
      </c>
      <c r="J160" s="1" t="str">
        <f t="shared" ca="1" si="14"/>
        <v>O</v>
      </c>
      <c r="K160" t="s">
        <v>382</v>
      </c>
      <c r="L160" s="1" t="str">
        <f t="shared" ca="1" si="15"/>
        <v>U</v>
      </c>
      <c r="M160" s="2">
        <f t="shared" ca="1" si="17"/>
        <v>0</v>
      </c>
    </row>
    <row r="161" spans="1:13" x14ac:dyDescent="0.25">
      <c r="A161">
        <v>160</v>
      </c>
      <c r="B161">
        <v>64</v>
      </c>
      <c r="C161" t="str">
        <f t="shared" ca="1" si="12"/>
        <v>2013_WAS</v>
      </c>
      <c r="D161">
        <f t="shared" ca="1" si="16"/>
        <v>2013</v>
      </c>
      <c r="E161" t="s">
        <v>16</v>
      </c>
      <c r="F161" s="1">
        <f t="shared" ca="1" si="13"/>
        <v>8</v>
      </c>
      <c r="G161" s="1">
        <f t="shared" ca="1" si="13"/>
        <v>-120</v>
      </c>
      <c r="H161" s="1">
        <f t="shared" ca="1" si="13"/>
        <v>-100</v>
      </c>
      <c r="I161">
        <v>10</v>
      </c>
      <c r="J161" s="1" t="str">
        <f t="shared" ca="1" si="14"/>
        <v>O</v>
      </c>
      <c r="K161" s="1" t="s">
        <v>382</v>
      </c>
      <c r="L161" s="1" t="str">
        <f t="shared" ca="1" si="15"/>
        <v>U</v>
      </c>
      <c r="M161" s="2">
        <f t="shared" ca="1" si="17"/>
        <v>0</v>
      </c>
    </row>
    <row r="162" spans="1:13" x14ac:dyDescent="0.25">
      <c r="A162">
        <v>161</v>
      </c>
      <c r="B162">
        <v>65</v>
      </c>
      <c r="C162" t="str">
        <f t="shared" ca="1" si="12"/>
        <v>2014_ARI</v>
      </c>
      <c r="D162">
        <f t="shared" ca="1" si="16"/>
        <v>2014</v>
      </c>
      <c r="E162" t="s">
        <v>18</v>
      </c>
      <c r="F162" s="1">
        <f t="shared" ca="1" si="13"/>
        <v>7.5</v>
      </c>
      <c r="G162" s="1">
        <f t="shared" ca="1" si="13"/>
        <v>-155</v>
      </c>
      <c r="H162" s="1">
        <f t="shared" ca="1" si="13"/>
        <v>125</v>
      </c>
      <c r="I162">
        <v>6</v>
      </c>
      <c r="J162" s="1" t="str">
        <f t="shared" ca="1" si="14"/>
        <v>U</v>
      </c>
      <c r="K162">
        <v>10</v>
      </c>
      <c r="L162" s="1" t="str">
        <f t="shared" ca="1" si="15"/>
        <v>O</v>
      </c>
      <c r="M162" s="2">
        <f t="shared" ca="1" si="17"/>
        <v>0</v>
      </c>
    </row>
    <row r="163" spans="1:13" x14ac:dyDescent="0.25">
      <c r="A163">
        <v>162</v>
      </c>
      <c r="B163">
        <v>65</v>
      </c>
      <c r="C163" t="str">
        <f t="shared" ca="1" si="12"/>
        <v>2014_ARI</v>
      </c>
      <c r="D163">
        <f t="shared" ca="1" si="16"/>
        <v>2014</v>
      </c>
      <c r="E163" t="s">
        <v>16</v>
      </c>
      <c r="F163" s="1">
        <f t="shared" ca="1" si="13"/>
        <v>7.5</v>
      </c>
      <c r="G163" s="1">
        <f t="shared" ca="1" si="13"/>
        <v>-155</v>
      </c>
      <c r="H163" s="1">
        <f t="shared" ca="1" si="13"/>
        <v>125</v>
      </c>
      <c r="I163">
        <v>6</v>
      </c>
      <c r="J163" s="1" t="str">
        <f t="shared" ca="1" si="14"/>
        <v>U</v>
      </c>
      <c r="K163">
        <v>18</v>
      </c>
      <c r="L163" s="1" t="str">
        <f t="shared" ca="1" si="15"/>
        <v>O</v>
      </c>
      <c r="M163" s="2">
        <f t="shared" ca="1" si="17"/>
        <v>0</v>
      </c>
    </row>
    <row r="164" spans="1:13" x14ac:dyDescent="0.25">
      <c r="A164">
        <v>163</v>
      </c>
      <c r="B164">
        <v>66</v>
      </c>
      <c r="C164" t="str">
        <f t="shared" ca="1" si="12"/>
        <v>2014_ATL</v>
      </c>
      <c r="D164">
        <f t="shared" ca="1" si="16"/>
        <v>2014</v>
      </c>
      <c r="E164" t="s">
        <v>18</v>
      </c>
      <c r="F164" s="1">
        <f t="shared" ca="1" si="13"/>
        <v>8.5</v>
      </c>
      <c r="G164" s="1">
        <f t="shared" ca="1" si="13"/>
        <v>120</v>
      </c>
      <c r="H164" s="1">
        <f t="shared" ca="1" si="13"/>
        <v>-150</v>
      </c>
      <c r="I164">
        <v>9</v>
      </c>
      <c r="J164" s="1" t="str">
        <f t="shared" ca="1" si="14"/>
        <v>O</v>
      </c>
      <c r="K164">
        <v>15</v>
      </c>
      <c r="L164" s="1" t="str">
        <f t="shared" ca="1" si="15"/>
        <v>U</v>
      </c>
      <c r="M164" s="2">
        <f t="shared" ca="1" si="17"/>
        <v>0</v>
      </c>
    </row>
    <row r="165" spans="1:13" x14ac:dyDescent="0.25">
      <c r="A165">
        <v>164</v>
      </c>
      <c r="B165">
        <v>66</v>
      </c>
      <c r="C165" t="str">
        <f t="shared" ca="1" si="12"/>
        <v>2014_ATL</v>
      </c>
      <c r="D165">
        <f t="shared" ca="1" si="16"/>
        <v>2014</v>
      </c>
      <c r="E165" t="s">
        <v>16</v>
      </c>
      <c r="F165" s="1">
        <f t="shared" ca="1" si="13"/>
        <v>8.5</v>
      </c>
      <c r="G165" s="1">
        <f t="shared" ca="1" si="13"/>
        <v>120</v>
      </c>
      <c r="H165" s="1">
        <f t="shared" ca="1" si="13"/>
        <v>-150</v>
      </c>
      <c r="I165">
        <v>10</v>
      </c>
      <c r="J165" s="1" t="str">
        <f t="shared" ca="1" si="14"/>
        <v>O</v>
      </c>
      <c r="K165">
        <v>15</v>
      </c>
      <c r="L165" s="1" t="str">
        <f t="shared" ca="1" si="15"/>
        <v>U</v>
      </c>
      <c r="M165" s="2">
        <f t="shared" ca="1" si="17"/>
        <v>0</v>
      </c>
    </row>
    <row r="166" spans="1:13" x14ac:dyDescent="0.25">
      <c r="A166">
        <v>165</v>
      </c>
      <c r="B166">
        <v>67</v>
      </c>
      <c r="C166" t="str">
        <f t="shared" ca="1" si="12"/>
        <v>2014_BAL</v>
      </c>
      <c r="D166">
        <f t="shared" ca="1" si="16"/>
        <v>2014</v>
      </c>
      <c r="E166" t="s">
        <v>18</v>
      </c>
      <c r="F166" s="1">
        <f t="shared" ca="1" si="13"/>
        <v>8.5</v>
      </c>
      <c r="G166" s="1">
        <f t="shared" ca="1" si="13"/>
        <v>-130</v>
      </c>
      <c r="H166" s="1">
        <f t="shared" ca="1" si="13"/>
        <v>-100</v>
      </c>
      <c r="I166">
        <v>10</v>
      </c>
      <c r="J166" s="1" t="str">
        <f t="shared" ca="1" si="14"/>
        <v>O</v>
      </c>
      <c r="K166">
        <v>12</v>
      </c>
      <c r="L166" s="1" t="str">
        <f t="shared" ca="1" si="15"/>
        <v>O</v>
      </c>
      <c r="M166" s="2">
        <f t="shared" ca="1" si="17"/>
        <v>1</v>
      </c>
    </row>
    <row r="167" spans="1:13" x14ac:dyDescent="0.25">
      <c r="A167">
        <v>166</v>
      </c>
      <c r="B167">
        <v>67</v>
      </c>
      <c r="C167" t="str">
        <f t="shared" ca="1" si="12"/>
        <v>2014_BAL</v>
      </c>
      <c r="D167">
        <f t="shared" ca="1" si="16"/>
        <v>2014</v>
      </c>
      <c r="E167" t="s">
        <v>16</v>
      </c>
      <c r="F167" s="1">
        <f t="shared" ca="1" si="13"/>
        <v>8.5</v>
      </c>
      <c r="G167" s="1">
        <f t="shared" ca="1" si="13"/>
        <v>-130</v>
      </c>
      <c r="H167" s="1">
        <f t="shared" ca="1" si="13"/>
        <v>-100</v>
      </c>
      <c r="I167">
        <v>8</v>
      </c>
      <c r="J167" s="1" t="str">
        <f t="shared" ca="1" si="14"/>
        <v>U</v>
      </c>
      <c r="K167">
        <v>9</v>
      </c>
      <c r="L167" s="1" t="str">
        <f t="shared" ca="1" si="15"/>
        <v>O</v>
      </c>
      <c r="M167" s="2">
        <f t="shared" ca="1" si="17"/>
        <v>0</v>
      </c>
    </row>
    <row r="168" spans="1:13" x14ac:dyDescent="0.25">
      <c r="A168">
        <v>167</v>
      </c>
      <c r="B168">
        <v>68</v>
      </c>
      <c r="C168" t="str">
        <f t="shared" ca="1" si="12"/>
        <v>2014_BUF</v>
      </c>
      <c r="D168">
        <f t="shared" ca="1" si="16"/>
        <v>2014</v>
      </c>
      <c r="E168" t="s">
        <v>18</v>
      </c>
      <c r="F168" s="1">
        <f t="shared" ca="1" si="13"/>
        <v>6.5</v>
      </c>
      <c r="G168" s="1">
        <f t="shared" ca="1" si="13"/>
        <v>-165</v>
      </c>
      <c r="H168" s="1">
        <f t="shared" ca="1" si="13"/>
        <v>135</v>
      </c>
      <c r="I168">
        <v>4</v>
      </c>
      <c r="J168" s="1" t="str">
        <f t="shared" ca="1" si="14"/>
        <v>U</v>
      </c>
      <c r="K168">
        <v>2</v>
      </c>
      <c r="L168" s="1" t="str">
        <f t="shared" ca="1" si="15"/>
        <v>O</v>
      </c>
      <c r="M168" s="2">
        <f t="shared" ca="1" si="17"/>
        <v>0</v>
      </c>
    </row>
    <row r="169" spans="1:13" x14ac:dyDescent="0.25">
      <c r="A169">
        <v>168</v>
      </c>
      <c r="B169">
        <v>68</v>
      </c>
      <c r="C169" t="str">
        <f t="shared" ca="1" si="12"/>
        <v>2014_BUF</v>
      </c>
      <c r="D169">
        <f t="shared" ca="1" si="16"/>
        <v>2014</v>
      </c>
      <c r="E169" t="s">
        <v>16</v>
      </c>
      <c r="F169" s="1">
        <f t="shared" ca="1" si="13"/>
        <v>6.5</v>
      </c>
      <c r="G169" s="1">
        <f t="shared" ca="1" si="13"/>
        <v>-165</v>
      </c>
      <c r="H169" s="1">
        <f t="shared" ca="1" si="13"/>
        <v>135</v>
      </c>
      <c r="I169">
        <v>3</v>
      </c>
      <c r="J169" s="1" t="str">
        <f t="shared" ca="1" si="14"/>
        <v>U</v>
      </c>
      <c r="K169">
        <v>6</v>
      </c>
      <c r="L169" s="1" t="str">
        <f t="shared" ca="1" si="15"/>
        <v>O</v>
      </c>
      <c r="M169" s="2">
        <f t="shared" ca="1" si="17"/>
        <v>0</v>
      </c>
    </row>
    <row r="170" spans="1:13" x14ac:dyDescent="0.25">
      <c r="A170">
        <v>169</v>
      </c>
      <c r="B170">
        <v>69</v>
      </c>
      <c r="C170" t="str">
        <f t="shared" ca="1" si="12"/>
        <v>2014_CAR</v>
      </c>
      <c r="D170">
        <f t="shared" ca="1" si="16"/>
        <v>2014</v>
      </c>
      <c r="E170" t="s">
        <v>18</v>
      </c>
      <c r="F170" s="1">
        <f t="shared" ca="1" si="13"/>
        <v>8.5</v>
      </c>
      <c r="G170" s="1">
        <f t="shared" ca="1" si="13"/>
        <v>145</v>
      </c>
      <c r="H170" s="1">
        <f t="shared" ca="1" si="13"/>
        <v>-175</v>
      </c>
      <c r="I170">
        <v>5</v>
      </c>
      <c r="J170" s="1" t="str">
        <f t="shared" ca="1" si="14"/>
        <v>U</v>
      </c>
      <c r="K170">
        <v>5</v>
      </c>
      <c r="L170" s="1" t="str">
        <f t="shared" ca="1" si="15"/>
        <v>U</v>
      </c>
      <c r="M170" s="2">
        <f t="shared" ca="1" si="17"/>
        <v>1</v>
      </c>
    </row>
    <row r="171" spans="1:13" x14ac:dyDescent="0.25">
      <c r="A171">
        <v>170</v>
      </c>
      <c r="B171">
        <v>69</v>
      </c>
      <c r="C171" t="str">
        <f t="shared" ca="1" si="12"/>
        <v>2014_CAR</v>
      </c>
      <c r="D171">
        <f t="shared" ca="1" si="16"/>
        <v>2014</v>
      </c>
      <c r="E171" t="s">
        <v>16</v>
      </c>
      <c r="F171" s="1">
        <f t="shared" ca="1" si="13"/>
        <v>8.5</v>
      </c>
      <c r="G171" s="1">
        <f t="shared" ca="1" si="13"/>
        <v>145</v>
      </c>
      <c r="H171" s="1">
        <f t="shared" ca="1" si="13"/>
        <v>-175</v>
      </c>
      <c r="I171">
        <v>5</v>
      </c>
      <c r="J171" s="1" t="str">
        <f t="shared" ca="1" si="14"/>
        <v>U</v>
      </c>
      <c r="K171">
        <v>28</v>
      </c>
      <c r="L171" s="1" t="str">
        <f t="shared" ca="1" si="15"/>
        <v>U</v>
      </c>
      <c r="M171" s="2">
        <f t="shared" ca="1" si="17"/>
        <v>1</v>
      </c>
    </row>
    <row r="172" spans="1:13" x14ac:dyDescent="0.25">
      <c r="A172">
        <v>171</v>
      </c>
      <c r="B172">
        <v>70</v>
      </c>
      <c r="C172" t="str">
        <f t="shared" ca="1" si="12"/>
        <v>2014_CHI</v>
      </c>
      <c r="D172">
        <f t="shared" ca="1" si="16"/>
        <v>2014</v>
      </c>
      <c r="E172" t="s">
        <v>18</v>
      </c>
      <c r="F172" s="1">
        <f t="shared" ca="1" si="13"/>
        <v>8.5</v>
      </c>
      <c r="G172" s="1">
        <f t="shared" ca="1" si="13"/>
        <v>-150</v>
      </c>
      <c r="H172" s="1">
        <f t="shared" ca="1" si="13"/>
        <v>120</v>
      </c>
      <c r="I172">
        <v>7</v>
      </c>
      <c r="J172" s="1" t="str">
        <f t="shared" ca="1" si="14"/>
        <v>U</v>
      </c>
      <c r="K172">
        <v>23</v>
      </c>
      <c r="L172" s="1" t="str">
        <f t="shared" ca="1" si="15"/>
        <v>U</v>
      </c>
      <c r="M172" s="2">
        <f t="shared" ca="1" si="17"/>
        <v>1</v>
      </c>
    </row>
    <row r="173" spans="1:13" x14ac:dyDescent="0.25">
      <c r="A173">
        <v>172</v>
      </c>
      <c r="B173">
        <v>70</v>
      </c>
      <c r="C173" t="str">
        <f t="shared" ca="1" si="12"/>
        <v>2014_CHI</v>
      </c>
      <c r="D173">
        <f t="shared" ca="1" si="16"/>
        <v>2014</v>
      </c>
      <c r="E173" t="s">
        <v>16</v>
      </c>
      <c r="F173" s="1">
        <f t="shared" ca="1" si="13"/>
        <v>8.5</v>
      </c>
      <c r="G173" s="1">
        <f t="shared" ca="1" si="13"/>
        <v>-150</v>
      </c>
      <c r="H173" s="1">
        <f t="shared" ca="1" si="13"/>
        <v>120</v>
      </c>
      <c r="I173">
        <v>6</v>
      </c>
      <c r="J173" s="1" t="str">
        <f t="shared" ca="1" si="14"/>
        <v>U</v>
      </c>
      <c r="K173">
        <v>32</v>
      </c>
      <c r="L173" s="1" t="str">
        <f t="shared" ca="1" si="15"/>
        <v>U</v>
      </c>
      <c r="M173" s="2">
        <f t="shared" ca="1" si="17"/>
        <v>1</v>
      </c>
    </row>
    <row r="174" spans="1:13" x14ac:dyDescent="0.25">
      <c r="A174">
        <v>173</v>
      </c>
      <c r="B174">
        <v>71</v>
      </c>
      <c r="C174" t="str">
        <f t="shared" ca="1" si="12"/>
        <v>2014_CIN</v>
      </c>
      <c r="D174">
        <f t="shared" ca="1" si="16"/>
        <v>2014</v>
      </c>
      <c r="E174" t="s">
        <v>18</v>
      </c>
      <c r="F174" s="1">
        <f t="shared" ca="1" si="13"/>
        <v>9</v>
      </c>
      <c r="G174" s="1">
        <f t="shared" ca="1" si="13"/>
        <v>-105</v>
      </c>
      <c r="H174" s="1">
        <f t="shared" ca="1" si="13"/>
        <v>-125</v>
      </c>
      <c r="I174">
        <v>8</v>
      </c>
      <c r="J174" s="1" t="str">
        <f t="shared" ca="1" si="14"/>
        <v>U</v>
      </c>
      <c r="K174">
        <v>30</v>
      </c>
      <c r="L174" s="1" t="str">
        <f t="shared" ca="1" si="15"/>
        <v>O</v>
      </c>
      <c r="M174" s="2">
        <f t="shared" ca="1" si="17"/>
        <v>0</v>
      </c>
    </row>
    <row r="175" spans="1:13" x14ac:dyDescent="0.25">
      <c r="A175">
        <v>174</v>
      </c>
      <c r="B175">
        <v>71</v>
      </c>
      <c r="C175" t="str">
        <f t="shared" ca="1" si="12"/>
        <v>2014_CIN</v>
      </c>
      <c r="D175">
        <f t="shared" ca="1" si="16"/>
        <v>2014</v>
      </c>
      <c r="E175" t="s">
        <v>16</v>
      </c>
      <c r="F175" s="1">
        <f t="shared" ca="1" si="13"/>
        <v>9</v>
      </c>
      <c r="G175" s="1">
        <f t="shared" ca="1" si="13"/>
        <v>-105</v>
      </c>
      <c r="H175" s="1">
        <f t="shared" ca="1" si="13"/>
        <v>-125</v>
      </c>
      <c r="I175">
        <v>9</v>
      </c>
      <c r="J175" s="1" t="str">
        <f t="shared" ca="1" si="14"/>
        <v>E</v>
      </c>
      <c r="K175">
        <v>16</v>
      </c>
      <c r="L175" s="1" t="str">
        <f t="shared" ca="1" si="15"/>
        <v>O</v>
      </c>
      <c r="M175" s="2">
        <f t="shared" ca="1" si="17"/>
        <v>0</v>
      </c>
    </row>
    <row r="176" spans="1:13" x14ac:dyDescent="0.25">
      <c r="A176">
        <v>175</v>
      </c>
      <c r="B176">
        <v>72</v>
      </c>
      <c r="C176" t="str">
        <f t="shared" ca="1" si="12"/>
        <v>2014_CLE</v>
      </c>
      <c r="D176">
        <f t="shared" ca="1" si="16"/>
        <v>2014</v>
      </c>
      <c r="E176" t="s">
        <v>18</v>
      </c>
      <c r="F176" s="1">
        <f t="shared" ca="1" si="13"/>
        <v>6.5</v>
      </c>
      <c r="G176" s="1">
        <f t="shared" ca="1" si="13"/>
        <v>-135</v>
      </c>
      <c r="H176" s="1">
        <f t="shared" ca="1" si="13"/>
        <v>105</v>
      </c>
      <c r="I176">
        <v>4</v>
      </c>
      <c r="J176" s="1" t="str">
        <f t="shared" ca="1" si="14"/>
        <v>U</v>
      </c>
      <c r="K176">
        <v>9</v>
      </c>
      <c r="L176" s="1" t="str">
        <f t="shared" ca="1" si="15"/>
        <v>O</v>
      </c>
      <c r="M176" s="2">
        <f t="shared" ca="1" si="17"/>
        <v>0</v>
      </c>
    </row>
    <row r="177" spans="1:13" x14ac:dyDescent="0.25">
      <c r="A177">
        <v>176</v>
      </c>
      <c r="B177">
        <v>72</v>
      </c>
      <c r="C177" t="str">
        <f t="shared" ca="1" si="12"/>
        <v>2014_CLE</v>
      </c>
      <c r="D177">
        <f t="shared" ca="1" si="16"/>
        <v>2014</v>
      </c>
      <c r="E177" t="s">
        <v>16</v>
      </c>
      <c r="F177" s="1">
        <f t="shared" ca="1" si="13"/>
        <v>6.5</v>
      </c>
      <c r="G177" s="1">
        <f t="shared" ca="1" si="13"/>
        <v>-135</v>
      </c>
      <c r="H177" s="1">
        <f t="shared" ca="1" si="13"/>
        <v>105</v>
      </c>
      <c r="I177">
        <v>4</v>
      </c>
      <c r="J177" s="1" t="str">
        <f t="shared" ca="1" si="14"/>
        <v>U</v>
      </c>
      <c r="K177">
        <v>1</v>
      </c>
      <c r="L177" s="1" t="str">
        <f t="shared" ca="1" si="15"/>
        <v>O</v>
      </c>
      <c r="M177" s="2">
        <f t="shared" ca="1" si="17"/>
        <v>0</v>
      </c>
    </row>
    <row r="178" spans="1:13" x14ac:dyDescent="0.25">
      <c r="A178">
        <v>177</v>
      </c>
      <c r="B178">
        <v>73</v>
      </c>
      <c r="C178" t="str">
        <f t="shared" ca="1" si="12"/>
        <v>2014_DAL</v>
      </c>
      <c r="D178">
        <f t="shared" ca="1" si="16"/>
        <v>2014</v>
      </c>
      <c r="E178" t="s">
        <v>18</v>
      </c>
      <c r="F178" s="1">
        <f t="shared" ca="1" si="13"/>
        <v>7.5</v>
      </c>
      <c r="G178" s="1">
        <f t="shared" ca="1" si="13"/>
        <v>145</v>
      </c>
      <c r="H178" s="1">
        <f t="shared" ca="1" si="13"/>
        <v>-175</v>
      </c>
      <c r="I178">
        <v>7</v>
      </c>
      <c r="J178" s="1" t="str">
        <f t="shared" ca="1" si="14"/>
        <v>U</v>
      </c>
      <c r="K178">
        <v>24</v>
      </c>
      <c r="L178" s="1" t="str">
        <f t="shared" ca="1" si="15"/>
        <v>O</v>
      </c>
      <c r="M178" s="2">
        <f t="shared" ca="1" si="17"/>
        <v>0</v>
      </c>
    </row>
    <row r="179" spans="1:13" x14ac:dyDescent="0.25">
      <c r="A179">
        <v>178</v>
      </c>
      <c r="B179">
        <v>73</v>
      </c>
      <c r="C179" t="str">
        <f t="shared" ca="1" si="12"/>
        <v>2014_DAL</v>
      </c>
      <c r="D179">
        <f t="shared" ca="1" si="16"/>
        <v>2014</v>
      </c>
      <c r="E179" t="s">
        <v>16</v>
      </c>
      <c r="F179" s="1">
        <f t="shared" ca="1" si="13"/>
        <v>7.5</v>
      </c>
      <c r="G179" s="1">
        <f t="shared" ca="1" si="13"/>
        <v>145</v>
      </c>
      <c r="H179" s="1">
        <f t="shared" ca="1" si="13"/>
        <v>-175</v>
      </c>
      <c r="I179">
        <v>7</v>
      </c>
      <c r="J179" s="1" t="str">
        <f t="shared" ca="1" si="14"/>
        <v>U</v>
      </c>
      <c r="K179">
        <v>26</v>
      </c>
      <c r="L179" s="1" t="str">
        <f t="shared" ca="1" si="15"/>
        <v>O</v>
      </c>
      <c r="M179" s="2">
        <f t="shared" ca="1" si="17"/>
        <v>0</v>
      </c>
    </row>
    <row r="180" spans="1:13" x14ac:dyDescent="0.25">
      <c r="A180">
        <v>179</v>
      </c>
      <c r="B180">
        <v>74</v>
      </c>
      <c r="C180" t="str">
        <f t="shared" ca="1" si="12"/>
        <v>2014_DEN</v>
      </c>
      <c r="D180">
        <f t="shared" ca="1" si="16"/>
        <v>2014</v>
      </c>
      <c r="E180" t="s">
        <v>18</v>
      </c>
      <c r="F180" s="1">
        <f t="shared" ca="1" si="13"/>
        <v>11.5</v>
      </c>
      <c r="G180" s="1">
        <f t="shared" ca="1" si="13"/>
        <v>-105</v>
      </c>
      <c r="H180" s="1">
        <f t="shared" ca="1" si="13"/>
        <v>-125</v>
      </c>
      <c r="I180">
        <v>13</v>
      </c>
      <c r="J180" s="1" t="str">
        <f t="shared" ca="1" si="14"/>
        <v>O</v>
      </c>
      <c r="K180">
        <v>16</v>
      </c>
      <c r="L180" s="1" t="str">
        <f t="shared" ca="1" si="15"/>
        <v>O</v>
      </c>
      <c r="M180" s="2">
        <f t="shared" ca="1" si="17"/>
        <v>1</v>
      </c>
    </row>
    <row r="181" spans="1:13" x14ac:dyDescent="0.25">
      <c r="A181">
        <v>180</v>
      </c>
      <c r="B181">
        <v>74</v>
      </c>
      <c r="C181" t="str">
        <f t="shared" ca="1" si="12"/>
        <v>2014_DEN</v>
      </c>
      <c r="D181">
        <f t="shared" ca="1" si="16"/>
        <v>2014</v>
      </c>
      <c r="E181" t="s">
        <v>16</v>
      </c>
      <c r="F181" s="1">
        <f t="shared" ca="1" si="13"/>
        <v>11.5</v>
      </c>
      <c r="G181" s="1">
        <f t="shared" ca="1" si="13"/>
        <v>-105</v>
      </c>
      <c r="H181" s="1">
        <f t="shared" ca="1" si="13"/>
        <v>-125</v>
      </c>
      <c r="I181">
        <v>12</v>
      </c>
      <c r="J181" s="1" t="str">
        <f t="shared" ca="1" si="14"/>
        <v>O</v>
      </c>
      <c r="K181">
        <v>3</v>
      </c>
      <c r="L181" s="1" t="str">
        <f t="shared" ca="1" si="15"/>
        <v>O</v>
      </c>
      <c r="M181" s="2">
        <f t="shared" ca="1" si="17"/>
        <v>1</v>
      </c>
    </row>
    <row r="182" spans="1:13" x14ac:dyDescent="0.25">
      <c r="A182">
        <v>181</v>
      </c>
      <c r="B182">
        <v>75</v>
      </c>
      <c r="C182" t="str">
        <f t="shared" ca="1" si="12"/>
        <v>2014_DET</v>
      </c>
      <c r="D182">
        <f t="shared" ca="1" si="16"/>
        <v>2014</v>
      </c>
      <c r="E182" t="s">
        <v>18</v>
      </c>
      <c r="F182" s="1">
        <f t="shared" ca="1" si="13"/>
        <v>8.5</v>
      </c>
      <c r="G182" s="1">
        <f t="shared" ca="1" si="13"/>
        <v>-105</v>
      </c>
      <c r="H182" s="1">
        <f t="shared" ca="1" si="13"/>
        <v>-125</v>
      </c>
      <c r="I182">
        <v>7</v>
      </c>
      <c r="J182" s="1" t="str">
        <f t="shared" ca="1" si="14"/>
        <v>U</v>
      </c>
      <c r="K182">
        <v>25</v>
      </c>
      <c r="L182" s="1" t="str">
        <f t="shared" ca="1" si="15"/>
        <v>O</v>
      </c>
      <c r="M182" s="2">
        <f t="shared" ca="1" si="17"/>
        <v>0</v>
      </c>
    </row>
    <row r="183" spans="1:13" x14ac:dyDescent="0.25">
      <c r="A183">
        <v>182</v>
      </c>
      <c r="B183">
        <v>75</v>
      </c>
      <c r="C183" t="str">
        <f t="shared" ca="1" si="12"/>
        <v>2014_DET</v>
      </c>
      <c r="D183">
        <f t="shared" ca="1" si="16"/>
        <v>2014</v>
      </c>
      <c r="E183" t="s">
        <v>16</v>
      </c>
      <c r="F183" s="1">
        <f t="shared" ca="1" si="13"/>
        <v>8.5</v>
      </c>
      <c r="G183" s="1">
        <f t="shared" ca="1" si="13"/>
        <v>-105</v>
      </c>
      <c r="H183" s="1">
        <f t="shared" ca="1" si="13"/>
        <v>-125</v>
      </c>
      <c r="I183">
        <v>9</v>
      </c>
      <c r="J183" s="1" t="str">
        <f t="shared" ca="1" si="14"/>
        <v>O</v>
      </c>
      <c r="K183">
        <v>27</v>
      </c>
      <c r="L183" s="1" t="str">
        <f t="shared" ca="1" si="15"/>
        <v>O</v>
      </c>
      <c r="M183" s="2">
        <f t="shared" ca="1" si="17"/>
        <v>1</v>
      </c>
    </row>
    <row r="184" spans="1:13" x14ac:dyDescent="0.25">
      <c r="A184">
        <v>183</v>
      </c>
      <c r="B184">
        <v>76</v>
      </c>
      <c r="C184" t="str">
        <f t="shared" ca="1" si="12"/>
        <v>2014_GBY</v>
      </c>
      <c r="D184">
        <f t="shared" ca="1" si="16"/>
        <v>2014</v>
      </c>
      <c r="E184" t="s">
        <v>18</v>
      </c>
      <c r="F184" s="1">
        <f t="shared" ca="1" si="13"/>
        <v>10.5</v>
      </c>
      <c r="G184" s="1">
        <f t="shared" ca="1" si="13"/>
        <v>-115</v>
      </c>
      <c r="H184" s="1">
        <f t="shared" ca="1" si="13"/>
        <v>-115</v>
      </c>
      <c r="I184">
        <v>11</v>
      </c>
      <c r="J184" s="1" t="str">
        <f t="shared" ca="1" si="14"/>
        <v>O</v>
      </c>
      <c r="K184">
        <v>20</v>
      </c>
      <c r="L184" s="1" t="str">
        <f t="shared" ca="1" si="15"/>
        <v>O</v>
      </c>
      <c r="M184" s="2">
        <f t="shared" ca="1" si="17"/>
        <v>1</v>
      </c>
    </row>
    <row r="185" spans="1:13" x14ac:dyDescent="0.25">
      <c r="A185">
        <v>184</v>
      </c>
      <c r="B185">
        <v>76</v>
      </c>
      <c r="C185" t="str">
        <f t="shared" ca="1" si="12"/>
        <v>2014_GBY</v>
      </c>
      <c r="D185">
        <f t="shared" ca="1" si="16"/>
        <v>2014</v>
      </c>
      <c r="E185" t="s">
        <v>16</v>
      </c>
      <c r="F185" s="1">
        <f t="shared" ca="1" si="13"/>
        <v>10.5</v>
      </c>
      <c r="G185" s="1">
        <f t="shared" ca="1" si="13"/>
        <v>-115</v>
      </c>
      <c r="H185" s="1">
        <f t="shared" ca="1" si="13"/>
        <v>-115</v>
      </c>
      <c r="I185">
        <v>11</v>
      </c>
      <c r="J185" s="1" t="str">
        <f t="shared" ca="1" si="14"/>
        <v>O</v>
      </c>
      <c r="K185">
        <v>12</v>
      </c>
      <c r="L185" s="1" t="str">
        <f t="shared" ca="1" si="15"/>
        <v>O</v>
      </c>
      <c r="M185" s="2">
        <f t="shared" ca="1" si="17"/>
        <v>1</v>
      </c>
    </row>
    <row r="186" spans="1:13" x14ac:dyDescent="0.25">
      <c r="A186">
        <v>185</v>
      </c>
      <c r="B186">
        <v>77</v>
      </c>
      <c r="C186" t="str">
        <f t="shared" ca="1" si="12"/>
        <v>2014_HOU</v>
      </c>
      <c r="D186">
        <f t="shared" ca="1" si="16"/>
        <v>2014</v>
      </c>
      <c r="E186" t="s">
        <v>18</v>
      </c>
      <c r="F186" s="1">
        <f t="shared" ca="1" si="13"/>
        <v>7.5</v>
      </c>
      <c r="G186" s="1">
        <f t="shared" ca="1" si="13"/>
        <v>-150</v>
      </c>
      <c r="H186" s="1">
        <f t="shared" ca="1" si="13"/>
        <v>120</v>
      </c>
      <c r="I186">
        <v>6</v>
      </c>
      <c r="J186" s="1" t="str">
        <f t="shared" ca="1" si="14"/>
        <v>U</v>
      </c>
      <c r="K186">
        <v>26</v>
      </c>
      <c r="L186" s="1" t="str">
        <f t="shared" ca="1" si="15"/>
        <v>O</v>
      </c>
      <c r="M186" s="2">
        <f t="shared" ca="1" si="17"/>
        <v>0</v>
      </c>
    </row>
    <row r="187" spans="1:13" x14ac:dyDescent="0.25">
      <c r="A187">
        <v>186</v>
      </c>
      <c r="B187">
        <v>77</v>
      </c>
      <c r="C187" t="str">
        <f t="shared" ca="1" si="12"/>
        <v>2014_HOU</v>
      </c>
      <c r="D187">
        <f t="shared" ca="1" si="16"/>
        <v>2014</v>
      </c>
      <c r="E187" t="s">
        <v>16</v>
      </c>
      <c r="F187" s="1">
        <f t="shared" ca="1" si="13"/>
        <v>7.5</v>
      </c>
      <c r="G187" s="1">
        <f t="shared" ca="1" si="13"/>
        <v>-150</v>
      </c>
      <c r="H187" s="1">
        <f t="shared" ca="1" si="13"/>
        <v>120</v>
      </c>
      <c r="I187">
        <v>8</v>
      </c>
      <c r="J187" s="1" t="str">
        <f t="shared" ca="1" si="14"/>
        <v>O</v>
      </c>
      <c r="K187">
        <v>30</v>
      </c>
      <c r="L187" s="1" t="str">
        <f t="shared" ca="1" si="15"/>
        <v>O</v>
      </c>
      <c r="M187" s="2">
        <f t="shared" ca="1" si="17"/>
        <v>1</v>
      </c>
    </row>
    <row r="188" spans="1:13" x14ac:dyDescent="0.25">
      <c r="A188">
        <v>187</v>
      </c>
      <c r="B188">
        <v>78</v>
      </c>
      <c r="C188" t="str">
        <f t="shared" ca="1" si="12"/>
        <v>2014_IND</v>
      </c>
      <c r="D188">
        <f t="shared" ca="1" si="16"/>
        <v>2014</v>
      </c>
      <c r="E188" t="s">
        <v>18</v>
      </c>
      <c r="F188" s="1">
        <f t="shared" ca="1" si="13"/>
        <v>9.5</v>
      </c>
      <c r="G188" s="1">
        <f t="shared" ca="1" si="13"/>
        <v>-115</v>
      </c>
      <c r="H188" s="1">
        <f t="shared" ca="1" si="13"/>
        <v>-115</v>
      </c>
      <c r="I188">
        <v>8</v>
      </c>
      <c r="J188" s="1" t="str">
        <f t="shared" ca="1" si="14"/>
        <v>U</v>
      </c>
      <c r="K188">
        <v>11</v>
      </c>
      <c r="L188" s="1" t="str">
        <f t="shared" ca="1" si="15"/>
        <v>O</v>
      </c>
      <c r="M188" s="2">
        <f t="shared" ca="1" si="17"/>
        <v>0</v>
      </c>
    </row>
    <row r="189" spans="1:13" x14ac:dyDescent="0.25">
      <c r="A189">
        <v>188</v>
      </c>
      <c r="B189">
        <v>78</v>
      </c>
      <c r="C189" t="str">
        <f t="shared" ca="1" si="12"/>
        <v>2014_IND</v>
      </c>
      <c r="D189">
        <f t="shared" ca="1" si="16"/>
        <v>2014</v>
      </c>
      <c r="E189" t="s">
        <v>16</v>
      </c>
      <c r="F189" s="1">
        <f t="shared" ca="1" si="13"/>
        <v>9.5</v>
      </c>
      <c r="G189" s="1">
        <f t="shared" ca="1" si="13"/>
        <v>-115</v>
      </c>
      <c r="H189" s="1">
        <f t="shared" ca="1" si="13"/>
        <v>-115</v>
      </c>
      <c r="I189">
        <v>10</v>
      </c>
      <c r="J189" s="1" t="str">
        <f t="shared" ca="1" si="14"/>
        <v>O</v>
      </c>
      <c r="K189">
        <v>19</v>
      </c>
      <c r="L189" s="1" t="str">
        <f t="shared" ca="1" si="15"/>
        <v>O</v>
      </c>
      <c r="M189" s="2">
        <f t="shared" ca="1" si="17"/>
        <v>1</v>
      </c>
    </row>
    <row r="190" spans="1:13" x14ac:dyDescent="0.25">
      <c r="A190">
        <v>189</v>
      </c>
      <c r="B190">
        <v>79</v>
      </c>
      <c r="C190" t="str">
        <f t="shared" ca="1" si="12"/>
        <v>2014_JAX</v>
      </c>
      <c r="D190">
        <f t="shared" ca="1" si="16"/>
        <v>2014</v>
      </c>
      <c r="E190" t="s">
        <v>18</v>
      </c>
      <c r="F190" s="1">
        <f t="shared" ca="1" si="13"/>
        <v>5</v>
      </c>
      <c r="G190" s="1">
        <f t="shared" ca="1" si="13"/>
        <v>-135</v>
      </c>
      <c r="H190" s="1">
        <f t="shared" ca="1" si="13"/>
        <v>105</v>
      </c>
      <c r="I190">
        <v>7</v>
      </c>
      <c r="J190" s="1" t="str">
        <f t="shared" ca="1" si="14"/>
        <v>O</v>
      </c>
      <c r="K190">
        <v>14</v>
      </c>
      <c r="L190" s="1" t="str">
        <f t="shared" ca="1" si="15"/>
        <v>U</v>
      </c>
      <c r="M190" s="2">
        <f t="shared" ca="1" si="17"/>
        <v>0</v>
      </c>
    </row>
    <row r="191" spans="1:13" x14ac:dyDescent="0.25">
      <c r="A191">
        <v>190</v>
      </c>
      <c r="B191">
        <v>79</v>
      </c>
      <c r="C191" t="str">
        <f t="shared" ca="1" si="12"/>
        <v>2014_JAX</v>
      </c>
      <c r="D191">
        <f t="shared" ca="1" si="16"/>
        <v>2014</v>
      </c>
      <c r="E191" t="s">
        <v>16</v>
      </c>
      <c r="F191" s="1">
        <f t="shared" ca="1" si="13"/>
        <v>5</v>
      </c>
      <c r="G191" s="1">
        <f t="shared" ca="1" si="13"/>
        <v>-135</v>
      </c>
      <c r="H191" s="1">
        <f t="shared" ca="1" si="13"/>
        <v>105</v>
      </c>
      <c r="I191">
        <v>5</v>
      </c>
      <c r="J191" s="1" t="str">
        <f t="shared" ca="1" si="14"/>
        <v>E</v>
      </c>
      <c r="K191">
        <v>13</v>
      </c>
      <c r="L191" s="1" t="str">
        <f t="shared" ca="1" si="15"/>
        <v>U</v>
      </c>
      <c r="M191" s="2">
        <f t="shared" ca="1" si="17"/>
        <v>0</v>
      </c>
    </row>
    <row r="192" spans="1:13" x14ac:dyDescent="0.25">
      <c r="A192">
        <v>191</v>
      </c>
      <c r="B192">
        <v>80</v>
      </c>
      <c r="C192" t="str">
        <f t="shared" ca="1" si="12"/>
        <v>2014_KCY</v>
      </c>
      <c r="D192">
        <f t="shared" ca="1" si="16"/>
        <v>2014</v>
      </c>
      <c r="E192" t="s">
        <v>18</v>
      </c>
      <c r="F192" s="1">
        <f t="shared" ca="1" si="13"/>
        <v>8</v>
      </c>
      <c r="G192" s="1">
        <f t="shared" ca="1" si="13"/>
        <v>110</v>
      </c>
      <c r="H192" s="1">
        <f t="shared" ca="1" si="13"/>
        <v>-140</v>
      </c>
      <c r="I192">
        <v>6</v>
      </c>
      <c r="J192" s="1" t="str">
        <f t="shared" ca="1" si="14"/>
        <v>U</v>
      </c>
      <c r="K192">
        <v>8</v>
      </c>
      <c r="L192" s="1" t="str">
        <f t="shared" ca="1" si="15"/>
        <v>O</v>
      </c>
      <c r="M192" s="2">
        <f t="shared" ca="1" si="17"/>
        <v>0</v>
      </c>
    </row>
    <row r="193" spans="1:13" x14ac:dyDescent="0.25">
      <c r="A193">
        <v>192</v>
      </c>
      <c r="B193">
        <v>80</v>
      </c>
      <c r="C193" t="str">
        <f t="shared" ca="1" si="12"/>
        <v>2014_KCY</v>
      </c>
      <c r="D193">
        <f t="shared" ca="1" si="16"/>
        <v>2014</v>
      </c>
      <c r="E193" t="s">
        <v>16</v>
      </c>
      <c r="F193" s="1">
        <f t="shared" ca="1" si="13"/>
        <v>8</v>
      </c>
      <c r="G193" s="1">
        <f t="shared" ca="1" si="13"/>
        <v>110</v>
      </c>
      <c r="H193" s="1">
        <f t="shared" ca="1" si="13"/>
        <v>-140</v>
      </c>
      <c r="I193">
        <v>6</v>
      </c>
      <c r="J193" s="1" t="str">
        <f t="shared" ca="1" si="14"/>
        <v>U</v>
      </c>
      <c r="K193">
        <v>14</v>
      </c>
      <c r="L193" s="1" t="str">
        <f t="shared" ca="1" si="15"/>
        <v>O</v>
      </c>
      <c r="M193" s="2">
        <f t="shared" ca="1" si="17"/>
        <v>0</v>
      </c>
    </row>
    <row r="194" spans="1:13" x14ac:dyDescent="0.25">
      <c r="A194">
        <v>193</v>
      </c>
      <c r="B194">
        <v>81</v>
      </c>
      <c r="C194" t="str">
        <f t="shared" ref="C194:C257" ca="1" si="18">IFERROR(VLOOKUP($B194,nfl_win_total_result,MATCH(C$1,nfl_win_total_result_header,0),FALSE),"error")</f>
        <v>2014_MIA</v>
      </c>
      <c r="D194">
        <f t="shared" ca="1" si="16"/>
        <v>2014</v>
      </c>
      <c r="E194" t="s">
        <v>18</v>
      </c>
      <c r="F194" s="1">
        <f t="shared" ref="F194:H257" ca="1" si="19">IFERROR(VLOOKUP($B194,nfl_win_total_result,MATCH(F$1,nfl_win_total_result_header,0),FALSE),"error")</f>
        <v>7.5</v>
      </c>
      <c r="G194" s="1">
        <f t="shared" ca="1" si="19"/>
        <v>-105</v>
      </c>
      <c r="H194" s="1">
        <f t="shared" ca="1" si="19"/>
        <v>-125</v>
      </c>
      <c r="I194">
        <v>9</v>
      </c>
      <c r="J194" s="1" t="str">
        <f t="shared" ref="J194:J257" ca="1" si="20">IFERROR(IF(I194&gt;F194,"O",IF(I194&lt;F194,"U","E")),"na")</f>
        <v>O</v>
      </c>
      <c r="K194">
        <v>13</v>
      </c>
      <c r="L194" s="1" t="str">
        <f t="shared" ref="L194:L257" ca="1" si="21">IFERROR(IF(VLOOKUP($B194,nfl_win_total_result,MATCH(L$1,nfl_win_total_result_header,0),FALSE)="","",VLOOKUP($B194,nfl_win_total_result,MATCH(L$1,nfl_win_total_result_header,0),FALSE)),"error")</f>
        <v>O</v>
      </c>
      <c r="M194" s="2">
        <f t="shared" ca="1" si="17"/>
        <v>1</v>
      </c>
    </row>
    <row r="195" spans="1:13" x14ac:dyDescent="0.25">
      <c r="A195">
        <v>194</v>
      </c>
      <c r="B195">
        <v>81</v>
      </c>
      <c r="C195" t="str">
        <f t="shared" ca="1" si="18"/>
        <v>2014_MIA</v>
      </c>
      <c r="D195">
        <f t="shared" ref="D195:D258" ca="1" si="22">VALUE(LEFT(C195,4))</f>
        <v>2014</v>
      </c>
      <c r="E195" t="s">
        <v>16</v>
      </c>
      <c r="F195" s="1">
        <f t="shared" ca="1" si="19"/>
        <v>7.5</v>
      </c>
      <c r="G195" s="1">
        <f t="shared" ca="1" si="19"/>
        <v>-105</v>
      </c>
      <c r="H195" s="1">
        <f t="shared" ca="1" si="19"/>
        <v>-125</v>
      </c>
      <c r="I195">
        <v>6</v>
      </c>
      <c r="J195" s="1" t="str">
        <f t="shared" ca="1" si="20"/>
        <v>U</v>
      </c>
      <c r="K195">
        <v>23</v>
      </c>
      <c r="L195" s="1" t="str">
        <f t="shared" ca="1" si="21"/>
        <v>O</v>
      </c>
      <c r="M195" s="2">
        <f t="shared" ref="M195:M258" ca="1" si="23">IFERROR(IF(OR(ISBLANK(J195),ISBLANK(L195),J195="",L195=""),"",IF(J195=L195,1,0)),"na")</f>
        <v>0</v>
      </c>
    </row>
    <row r="196" spans="1:13" x14ac:dyDescent="0.25">
      <c r="A196">
        <v>195</v>
      </c>
      <c r="B196">
        <v>82</v>
      </c>
      <c r="C196" t="str">
        <f t="shared" ca="1" si="18"/>
        <v>2014_MIN</v>
      </c>
      <c r="D196">
        <f t="shared" ca="1" si="22"/>
        <v>2014</v>
      </c>
      <c r="E196" t="s">
        <v>18</v>
      </c>
      <c r="F196" s="1">
        <f t="shared" ca="1" si="19"/>
        <v>6</v>
      </c>
      <c r="G196" s="1">
        <f t="shared" ca="1" si="19"/>
        <v>-165</v>
      </c>
      <c r="H196" s="1">
        <f t="shared" ca="1" si="19"/>
        <v>135</v>
      </c>
      <c r="I196">
        <v>7</v>
      </c>
      <c r="J196" s="1" t="str">
        <f t="shared" ca="1" si="20"/>
        <v>O</v>
      </c>
      <c r="K196">
        <v>32</v>
      </c>
      <c r="L196" s="1" t="str">
        <f t="shared" ca="1" si="21"/>
        <v>O</v>
      </c>
      <c r="M196" s="2">
        <f t="shared" ca="1" si="23"/>
        <v>1</v>
      </c>
    </row>
    <row r="197" spans="1:13" x14ac:dyDescent="0.25">
      <c r="A197">
        <v>196</v>
      </c>
      <c r="B197">
        <v>82</v>
      </c>
      <c r="C197" t="str">
        <f t="shared" ca="1" si="18"/>
        <v>2014_MIN</v>
      </c>
      <c r="D197">
        <f t="shared" ca="1" si="22"/>
        <v>2014</v>
      </c>
      <c r="E197" t="s">
        <v>16</v>
      </c>
      <c r="F197" s="1">
        <f t="shared" ca="1" si="19"/>
        <v>6</v>
      </c>
      <c r="G197" s="1">
        <f t="shared" ca="1" si="19"/>
        <v>-165</v>
      </c>
      <c r="H197" s="1">
        <f t="shared" ca="1" si="19"/>
        <v>135</v>
      </c>
      <c r="I197">
        <v>7</v>
      </c>
      <c r="J197" s="1" t="str">
        <f t="shared" ca="1" si="20"/>
        <v>O</v>
      </c>
      <c r="K197">
        <v>29</v>
      </c>
      <c r="L197" s="1" t="str">
        <f t="shared" ca="1" si="21"/>
        <v>O</v>
      </c>
      <c r="M197" s="2">
        <f t="shared" ca="1" si="23"/>
        <v>1</v>
      </c>
    </row>
    <row r="198" spans="1:13" x14ac:dyDescent="0.25">
      <c r="A198">
        <v>197</v>
      </c>
      <c r="B198">
        <v>83</v>
      </c>
      <c r="C198" t="str">
        <f t="shared" ca="1" si="18"/>
        <v>2014_NWE</v>
      </c>
      <c r="D198">
        <f t="shared" ca="1" si="22"/>
        <v>2014</v>
      </c>
      <c r="E198" t="s">
        <v>18</v>
      </c>
      <c r="F198" s="1">
        <f t="shared" ca="1" si="19"/>
        <v>11</v>
      </c>
      <c r="G198" s="1">
        <f t="shared" ca="1" si="19"/>
        <v>-140</v>
      </c>
      <c r="H198" s="1">
        <f t="shared" ca="1" si="19"/>
        <v>110</v>
      </c>
      <c r="I198">
        <v>12</v>
      </c>
      <c r="J198" s="1" t="str">
        <f t="shared" ca="1" si="20"/>
        <v>O</v>
      </c>
      <c r="K198">
        <v>7</v>
      </c>
      <c r="L198" s="1" t="str">
        <f t="shared" ca="1" si="21"/>
        <v>O</v>
      </c>
      <c r="M198" s="2">
        <f t="shared" ca="1" si="23"/>
        <v>1</v>
      </c>
    </row>
    <row r="199" spans="1:13" x14ac:dyDescent="0.25">
      <c r="A199">
        <v>198</v>
      </c>
      <c r="B199">
        <v>83</v>
      </c>
      <c r="C199" t="str">
        <f t="shared" ca="1" si="18"/>
        <v>2014_NWE</v>
      </c>
      <c r="D199">
        <f t="shared" ca="1" si="22"/>
        <v>2014</v>
      </c>
      <c r="E199" t="s">
        <v>16</v>
      </c>
      <c r="F199" s="1">
        <f t="shared" ca="1" si="19"/>
        <v>11</v>
      </c>
      <c r="G199" s="1">
        <f t="shared" ca="1" si="19"/>
        <v>-140</v>
      </c>
      <c r="H199" s="1">
        <f t="shared" ca="1" si="19"/>
        <v>110</v>
      </c>
      <c r="I199">
        <v>13</v>
      </c>
      <c r="J199" s="1" t="str">
        <f t="shared" ca="1" si="20"/>
        <v>O</v>
      </c>
      <c r="K199">
        <v>2</v>
      </c>
      <c r="L199" s="1" t="str">
        <f t="shared" ca="1" si="21"/>
        <v>O</v>
      </c>
      <c r="M199" s="2">
        <f t="shared" ca="1" si="23"/>
        <v>1</v>
      </c>
    </row>
    <row r="200" spans="1:13" x14ac:dyDescent="0.25">
      <c r="A200">
        <v>199</v>
      </c>
      <c r="B200">
        <v>84</v>
      </c>
      <c r="C200" t="str">
        <f t="shared" ca="1" si="18"/>
        <v>2014_NOR</v>
      </c>
      <c r="D200">
        <f t="shared" ca="1" si="22"/>
        <v>2014</v>
      </c>
      <c r="E200" t="s">
        <v>18</v>
      </c>
      <c r="F200" s="1">
        <f t="shared" ca="1" si="19"/>
        <v>10.5</v>
      </c>
      <c r="G200" s="1">
        <f t="shared" ca="1" si="19"/>
        <v>-125</v>
      </c>
      <c r="H200" s="1">
        <f t="shared" ca="1" si="19"/>
        <v>-105</v>
      </c>
      <c r="I200">
        <v>12</v>
      </c>
      <c r="J200" s="1" t="str">
        <f t="shared" ca="1" si="20"/>
        <v>O</v>
      </c>
      <c r="K200">
        <v>1</v>
      </c>
      <c r="L200" s="1" t="str">
        <f t="shared" ca="1" si="21"/>
        <v>U</v>
      </c>
      <c r="M200" s="2">
        <f t="shared" ca="1" si="23"/>
        <v>0</v>
      </c>
    </row>
    <row r="201" spans="1:13" x14ac:dyDescent="0.25">
      <c r="A201">
        <v>200</v>
      </c>
      <c r="B201">
        <v>84</v>
      </c>
      <c r="C201" t="str">
        <f t="shared" ca="1" si="18"/>
        <v>2014_NOR</v>
      </c>
      <c r="D201">
        <f t="shared" ca="1" si="22"/>
        <v>2014</v>
      </c>
      <c r="E201" t="s">
        <v>16</v>
      </c>
      <c r="F201" s="1">
        <f t="shared" ca="1" si="19"/>
        <v>10.5</v>
      </c>
      <c r="G201" s="1">
        <f t="shared" ca="1" si="19"/>
        <v>-125</v>
      </c>
      <c r="H201" s="1">
        <f t="shared" ca="1" si="19"/>
        <v>-105</v>
      </c>
      <c r="I201">
        <v>12</v>
      </c>
      <c r="J201" s="1" t="str">
        <f t="shared" ca="1" si="20"/>
        <v>O</v>
      </c>
      <c r="K201">
        <v>7</v>
      </c>
      <c r="L201" s="1" t="str">
        <f t="shared" ca="1" si="21"/>
        <v>U</v>
      </c>
      <c r="M201" s="2">
        <f t="shared" ca="1" si="23"/>
        <v>0</v>
      </c>
    </row>
    <row r="202" spans="1:13" x14ac:dyDescent="0.25">
      <c r="A202">
        <v>201</v>
      </c>
      <c r="B202">
        <v>85</v>
      </c>
      <c r="C202" t="str">
        <f t="shared" ca="1" si="18"/>
        <v>2014_NYG</v>
      </c>
      <c r="D202">
        <f t="shared" ca="1" si="22"/>
        <v>2014</v>
      </c>
      <c r="E202" t="s">
        <v>18</v>
      </c>
      <c r="F202" s="1">
        <f t="shared" ca="1" si="19"/>
        <v>8</v>
      </c>
      <c r="G202" s="1">
        <f t="shared" ca="1" si="19"/>
        <v>-105</v>
      </c>
      <c r="H202" s="1">
        <f t="shared" ca="1" si="19"/>
        <v>-125</v>
      </c>
      <c r="I202">
        <v>7</v>
      </c>
      <c r="J202" s="1" t="str">
        <f t="shared" ca="1" si="20"/>
        <v>U</v>
      </c>
      <c r="K202">
        <v>21</v>
      </c>
      <c r="L202" s="1" t="str">
        <f t="shared" ca="1" si="21"/>
        <v>U</v>
      </c>
      <c r="M202" s="2">
        <f t="shared" ca="1" si="23"/>
        <v>1</v>
      </c>
    </row>
    <row r="203" spans="1:13" x14ac:dyDescent="0.25">
      <c r="A203">
        <v>202</v>
      </c>
      <c r="B203">
        <v>85</v>
      </c>
      <c r="C203" t="str">
        <f t="shared" ca="1" si="18"/>
        <v>2014_NYG</v>
      </c>
      <c r="D203">
        <f t="shared" ca="1" si="22"/>
        <v>2014</v>
      </c>
      <c r="E203" t="s">
        <v>16</v>
      </c>
      <c r="F203" s="1">
        <f t="shared" ca="1" si="19"/>
        <v>8</v>
      </c>
      <c r="G203" s="1">
        <f t="shared" ca="1" si="19"/>
        <v>-105</v>
      </c>
      <c r="H203" s="1">
        <f t="shared" ca="1" si="19"/>
        <v>-125</v>
      </c>
      <c r="I203">
        <v>9</v>
      </c>
      <c r="J203" s="1" t="str">
        <f t="shared" ca="1" si="20"/>
        <v>O</v>
      </c>
      <c r="K203">
        <v>31</v>
      </c>
      <c r="L203" s="1" t="str">
        <f t="shared" ca="1" si="21"/>
        <v>U</v>
      </c>
      <c r="M203" s="2">
        <f t="shared" ca="1" si="23"/>
        <v>0</v>
      </c>
    </row>
    <row r="204" spans="1:13" x14ac:dyDescent="0.25">
      <c r="A204">
        <v>203</v>
      </c>
      <c r="B204">
        <v>86</v>
      </c>
      <c r="C204" t="str">
        <f t="shared" ca="1" si="18"/>
        <v>2014_NYJ</v>
      </c>
      <c r="D204">
        <f t="shared" ca="1" si="22"/>
        <v>2014</v>
      </c>
      <c r="E204" t="s">
        <v>18</v>
      </c>
      <c r="F204" s="1">
        <f t="shared" ca="1" si="19"/>
        <v>7</v>
      </c>
      <c r="G204" s="1">
        <f t="shared" ca="1" si="19"/>
        <v>-150</v>
      </c>
      <c r="H204" s="1">
        <f t="shared" ca="1" si="19"/>
        <v>120</v>
      </c>
      <c r="I204">
        <v>8</v>
      </c>
      <c r="J204" s="1" t="str">
        <f t="shared" ca="1" si="20"/>
        <v>O</v>
      </c>
      <c r="K204">
        <v>28</v>
      </c>
      <c r="L204" s="1" t="str">
        <f t="shared" ca="1" si="21"/>
        <v>U</v>
      </c>
      <c r="M204" s="2">
        <f t="shared" ca="1" si="23"/>
        <v>0</v>
      </c>
    </row>
    <row r="205" spans="1:13" x14ac:dyDescent="0.25">
      <c r="A205">
        <v>204</v>
      </c>
      <c r="B205">
        <v>86</v>
      </c>
      <c r="C205" t="str">
        <f t="shared" ca="1" si="18"/>
        <v>2014_NYJ</v>
      </c>
      <c r="D205">
        <f t="shared" ca="1" si="22"/>
        <v>2014</v>
      </c>
      <c r="E205" t="s">
        <v>16</v>
      </c>
      <c r="F205" s="1">
        <f t="shared" ca="1" si="19"/>
        <v>7</v>
      </c>
      <c r="G205" s="1">
        <f t="shared" ca="1" si="19"/>
        <v>-150</v>
      </c>
      <c r="H205" s="1">
        <f t="shared" ca="1" si="19"/>
        <v>120</v>
      </c>
      <c r="I205">
        <v>6</v>
      </c>
      <c r="J205" s="1" t="str">
        <f t="shared" ca="1" si="20"/>
        <v>U</v>
      </c>
      <c r="K205">
        <v>11</v>
      </c>
      <c r="L205" s="1" t="str">
        <f t="shared" ca="1" si="21"/>
        <v>U</v>
      </c>
      <c r="M205" s="2">
        <f t="shared" ca="1" si="23"/>
        <v>1</v>
      </c>
    </row>
    <row r="206" spans="1:13" x14ac:dyDescent="0.25">
      <c r="A206">
        <v>205</v>
      </c>
      <c r="B206">
        <v>87</v>
      </c>
      <c r="C206" t="str">
        <f t="shared" ca="1" si="18"/>
        <v>2014_OAK</v>
      </c>
      <c r="D206">
        <f t="shared" ca="1" si="22"/>
        <v>2014</v>
      </c>
      <c r="E206" t="s">
        <v>18</v>
      </c>
      <c r="F206" s="1">
        <f t="shared" ca="1" si="19"/>
        <v>5</v>
      </c>
      <c r="G206" s="1">
        <f t="shared" ca="1" si="19"/>
        <v>-140</v>
      </c>
      <c r="H206" s="1">
        <f t="shared" ca="1" si="19"/>
        <v>110</v>
      </c>
      <c r="I206">
        <v>4</v>
      </c>
      <c r="J206" s="1" t="str">
        <f t="shared" ca="1" si="20"/>
        <v>U</v>
      </c>
      <c r="K206">
        <v>29</v>
      </c>
      <c r="L206" s="1" t="str">
        <f t="shared" ca="1" si="21"/>
        <v>U</v>
      </c>
      <c r="M206" s="2">
        <f t="shared" ca="1" si="23"/>
        <v>1</v>
      </c>
    </row>
    <row r="207" spans="1:13" x14ac:dyDescent="0.25">
      <c r="A207">
        <v>206</v>
      </c>
      <c r="B207">
        <v>87</v>
      </c>
      <c r="C207" t="str">
        <f t="shared" ca="1" si="18"/>
        <v>2014_OAK</v>
      </c>
      <c r="D207">
        <f t="shared" ca="1" si="22"/>
        <v>2014</v>
      </c>
      <c r="E207" t="s">
        <v>16</v>
      </c>
      <c r="F207" s="1">
        <f t="shared" ca="1" si="19"/>
        <v>5</v>
      </c>
      <c r="G207" s="1">
        <f t="shared" ca="1" si="19"/>
        <v>-140</v>
      </c>
      <c r="H207" s="1">
        <f t="shared" ca="1" si="19"/>
        <v>110</v>
      </c>
      <c r="I207">
        <v>5</v>
      </c>
      <c r="J207" s="1" t="str">
        <f t="shared" ca="1" si="20"/>
        <v>E</v>
      </c>
      <c r="K207">
        <v>5</v>
      </c>
      <c r="L207" s="1" t="str">
        <f t="shared" ca="1" si="21"/>
        <v>U</v>
      </c>
      <c r="M207" s="2">
        <f t="shared" ca="1" si="23"/>
        <v>0</v>
      </c>
    </row>
    <row r="208" spans="1:13" x14ac:dyDescent="0.25">
      <c r="A208">
        <v>207</v>
      </c>
      <c r="B208">
        <v>88</v>
      </c>
      <c r="C208" t="str">
        <f t="shared" ca="1" si="18"/>
        <v>2014_PHI</v>
      </c>
      <c r="D208">
        <f t="shared" ca="1" si="22"/>
        <v>2014</v>
      </c>
      <c r="E208" t="s">
        <v>18</v>
      </c>
      <c r="F208" s="1">
        <f t="shared" ca="1" si="19"/>
        <v>9</v>
      </c>
      <c r="G208" s="1">
        <f t="shared" ca="1" si="19"/>
        <v>-140</v>
      </c>
      <c r="H208" s="1">
        <f t="shared" ca="1" si="19"/>
        <v>110</v>
      </c>
      <c r="I208">
        <v>10</v>
      </c>
      <c r="J208" s="1" t="str">
        <f t="shared" ca="1" si="20"/>
        <v>O</v>
      </c>
      <c r="K208">
        <v>22</v>
      </c>
      <c r="L208" s="1" t="str">
        <f t="shared" ca="1" si="21"/>
        <v>O</v>
      </c>
      <c r="M208" s="2">
        <f t="shared" ca="1" si="23"/>
        <v>1</v>
      </c>
    </row>
    <row r="209" spans="1:13" x14ac:dyDescent="0.25">
      <c r="A209">
        <v>208</v>
      </c>
      <c r="B209">
        <v>88</v>
      </c>
      <c r="C209" t="str">
        <f t="shared" ca="1" si="18"/>
        <v>2014_PHI</v>
      </c>
      <c r="D209">
        <f t="shared" ca="1" si="22"/>
        <v>2014</v>
      </c>
      <c r="E209" t="s">
        <v>16</v>
      </c>
      <c r="F209" s="1">
        <f t="shared" ca="1" si="19"/>
        <v>9</v>
      </c>
      <c r="G209" s="1">
        <f t="shared" ca="1" si="19"/>
        <v>-140</v>
      </c>
      <c r="H209" s="1">
        <f t="shared" ca="1" si="19"/>
        <v>110</v>
      </c>
      <c r="I209">
        <v>8</v>
      </c>
      <c r="J209" s="1" t="str">
        <f t="shared" ca="1" si="20"/>
        <v>U</v>
      </c>
      <c r="K209">
        <v>22</v>
      </c>
      <c r="L209" s="1" t="str">
        <f t="shared" ca="1" si="21"/>
        <v>O</v>
      </c>
      <c r="M209" s="2">
        <f t="shared" ca="1" si="23"/>
        <v>0</v>
      </c>
    </row>
    <row r="210" spans="1:13" x14ac:dyDescent="0.25">
      <c r="A210">
        <v>209</v>
      </c>
      <c r="B210">
        <v>89</v>
      </c>
      <c r="C210" t="str">
        <f t="shared" ca="1" si="18"/>
        <v>2014_PIT</v>
      </c>
      <c r="D210">
        <f t="shared" ca="1" si="22"/>
        <v>2014</v>
      </c>
      <c r="E210" t="s">
        <v>18</v>
      </c>
      <c r="F210" s="1">
        <f t="shared" ca="1" si="19"/>
        <v>8.5</v>
      </c>
      <c r="G210" s="1">
        <f t="shared" ca="1" si="19"/>
        <v>-140</v>
      </c>
      <c r="H210" s="1">
        <f t="shared" ca="1" si="19"/>
        <v>110</v>
      </c>
      <c r="I210">
        <v>7</v>
      </c>
      <c r="J210" s="1" t="str">
        <f t="shared" ca="1" si="20"/>
        <v>U</v>
      </c>
      <c r="K210">
        <v>18</v>
      </c>
      <c r="L210" s="1" t="str">
        <f t="shared" ca="1" si="21"/>
        <v>O</v>
      </c>
      <c r="M210" s="2">
        <f t="shared" ca="1" si="23"/>
        <v>0</v>
      </c>
    </row>
    <row r="211" spans="1:13" x14ac:dyDescent="0.25">
      <c r="A211">
        <v>210</v>
      </c>
      <c r="B211">
        <v>89</v>
      </c>
      <c r="C211" t="str">
        <f t="shared" ca="1" si="18"/>
        <v>2014_PIT</v>
      </c>
      <c r="D211">
        <f t="shared" ca="1" si="22"/>
        <v>2014</v>
      </c>
      <c r="E211" t="s">
        <v>16</v>
      </c>
      <c r="F211" s="1">
        <f t="shared" ca="1" si="19"/>
        <v>8.5</v>
      </c>
      <c r="G211" s="1">
        <f t="shared" ca="1" si="19"/>
        <v>-140</v>
      </c>
      <c r="H211" s="1">
        <f t="shared" ca="1" si="19"/>
        <v>110</v>
      </c>
      <c r="I211">
        <v>9</v>
      </c>
      <c r="J211" s="1" t="str">
        <f t="shared" ca="1" si="20"/>
        <v>O</v>
      </c>
      <c r="K211">
        <v>10</v>
      </c>
      <c r="L211" s="1" t="str">
        <f t="shared" ca="1" si="21"/>
        <v>O</v>
      </c>
      <c r="M211" s="2">
        <f t="shared" ca="1" si="23"/>
        <v>1</v>
      </c>
    </row>
    <row r="212" spans="1:13" x14ac:dyDescent="0.25">
      <c r="A212">
        <v>211</v>
      </c>
      <c r="B212">
        <v>90</v>
      </c>
      <c r="C212" t="str">
        <f t="shared" ca="1" si="18"/>
        <v>2014_SD</v>
      </c>
      <c r="D212">
        <f t="shared" ca="1" si="22"/>
        <v>2014</v>
      </c>
      <c r="E212" t="s">
        <v>18</v>
      </c>
      <c r="F212" s="1">
        <f t="shared" ca="1" si="19"/>
        <v>8</v>
      </c>
      <c r="G212" s="1">
        <f t="shared" ca="1" si="19"/>
        <v>-150</v>
      </c>
      <c r="H212" s="1">
        <f t="shared" ca="1" si="19"/>
        <v>120</v>
      </c>
      <c r="I212">
        <v>9</v>
      </c>
      <c r="J212" s="1" t="str">
        <f t="shared" ca="1" si="20"/>
        <v>O</v>
      </c>
      <c r="K212">
        <v>17</v>
      </c>
      <c r="L212" s="1" t="str">
        <f t="shared" ca="1" si="21"/>
        <v>O</v>
      </c>
      <c r="M212" s="2">
        <f t="shared" ca="1" si="23"/>
        <v>1</v>
      </c>
    </row>
    <row r="213" spans="1:13" x14ac:dyDescent="0.25">
      <c r="A213">
        <v>212</v>
      </c>
      <c r="B213">
        <v>90</v>
      </c>
      <c r="C213" t="str">
        <f t="shared" ca="1" si="18"/>
        <v>2014_SD</v>
      </c>
      <c r="D213">
        <f t="shared" ca="1" si="22"/>
        <v>2014</v>
      </c>
      <c r="E213" t="s">
        <v>16</v>
      </c>
      <c r="F213" s="1">
        <f t="shared" ca="1" si="19"/>
        <v>8</v>
      </c>
      <c r="G213" s="1">
        <f t="shared" ca="1" si="19"/>
        <v>-150</v>
      </c>
      <c r="H213" s="1">
        <f t="shared" ca="1" si="19"/>
        <v>120</v>
      </c>
      <c r="I213">
        <v>9</v>
      </c>
      <c r="J213" s="1" t="str">
        <f t="shared" ca="1" si="20"/>
        <v>O</v>
      </c>
      <c r="K213">
        <v>20</v>
      </c>
      <c r="L213" s="1" t="str">
        <f t="shared" ca="1" si="21"/>
        <v>O</v>
      </c>
      <c r="M213" s="2">
        <f t="shared" ca="1" si="23"/>
        <v>1</v>
      </c>
    </row>
    <row r="214" spans="1:13" x14ac:dyDescent="0.25">
      <c r="A214">
        <v>213</v>
      </c>
      <c r="B214">
        <v>91</v>
      </c>
      <c r="C214" t="str">
        <f t="shared" ca="1" si="18"/>
        <v>2014_SEA</v>
      </c>
      <c r="D214">
        <f t="shared" ca="1" si="22"/>
        <v>2014</v>
      </c>
      <c r="E214" t="s">
        <v>18</v>
      </c>
      <c r="F214" s="1">
        <f t="shared" ca="1" si="19"/>
        <v>11</v>
      </c>
      <c r="G214" s="1">
        <f t="shared" ca="1" si="19"/>
        <v>-115</v>
      </c>
      <c r="H214" s="1">
        <f t="shared" ca="1" si="19"/>
        <v>-115</v>
      </c>
      <c r="I214">
        <v>12</v>
      </c>
      <c r="J214" s="1" t="str">
        <f t="shared" ca="1" si="20"/>
        <v>O</v>
      </c>
      <c r="K214">
        <v>6</v>
      </c>
      <c r="L214" s="1" t="str">
        <f t="shared" ca="1" si="21"/>
        <v>O</v>
      </c>
      <c r="M214" s="2">
        <f t="shared" ca="1" si="23"/>
        <v>1</v>
      </c>
    </row>
    <row r="215" spans="1:13" x14ac:dyDescent="0.25">
      <c r="A215">
        <v>214</v>
      </c>
      <c r="B215">
        <v>91</v>
      </c>
      <c r="C215" t="str">
        <f t="shared" ca="1" si="18"/>
        <v>2014_SEA</v>
      </c>
      <c r="D215">
        <f t="shared" ca="1" si="22"/>
        <v>2014</v>
      </c>
      <c r="E215" t="s">
        <v>16</v>
      </c>
      <c r="F215" s="1">
        <f t="shared" ca="1" si="19"/>
        <v>11</v>
      </c>
      <c r="G215" s="1">
        <f t="shared" ca="1" si="19"/>
        <v>-115</v>
      </c>
      <c r="H215" s="1">
        <f t="shared" ca="1" si="19"/>
        <v>-115</v>
      </c>
      <c r="I215">
        <v>12</v>
      </c>
      <c r="J215" s="1" t="str">
        <f t="shared" ca="1" si="20"/>
        <v>O</v>
      </c>
      <c r="K215">
        <v>4</v>
      </c>
      <c r="L215" s="1" t="str">
        <f t="shared" ca="1" si="21"/>
        <v>O</v>
      </c>
      <c r="M215" s="2">
        <f t="shared" ca="1" si="23"/>
        <v>1</v>
      </c>
    </row>
    <row r="216" spans="1:13" x14ac:dyDescent="0.25">
      <c r="A216">
        <v>215</v>
      </c>
      <c r="B216">
        <v>92</v>
      </c>
      <c r="C216" t="str">
        <f t="shared" ca="1" si="18"/>
        <v>2014_SFO</v>
      </c>
      <c r="D216">
        <f t="shared" ca="1" si="22"/>
        <v>2014</v>
      </c>
      <c r="E216" t="s">
        <v>18</v>
      </c>
      <c r="F216" s="1">
        <f t="shared" ca="1" si="19"/>
        <v>10.5</v>
      </c>
      <c r="G216" s="1">
        <f t="shared" ca="1" si="19"/>
        <v>-100</v>
      </c>
      <c r="H216" s="1">
        <f t="shared" ca="1" si="19"/>
        <v>-130</v>
      </c>
      <c r="I216">
        <v>8</v>
      </c>
      <c r="J216" s="1" t="str">
        <f t="shared" ca="1" si="20"/>
        <v>U</v>
      </c>
      <c r="K216">
        <v>3</v>
      </c>
      <c r="L216" s="1" t="str">
        <f t="shared" ca="1" si="21"/>
        <v>U</v>
      </c>
      <c r="M216" s="2">
        <f t="shared" ca="1" si="23"/>
        <v>1</v>
      </c>
    </row>
    <row r="217" spans="1:13" x14ac:dyDescent="0.25">
      <c r="A217">
        <v>216</v>
      </c>
      <c r="B217">
        <v>92</v>
      </c>
      <c r="C217" t="str">
        <f t="shared" ca="1" si="18"/>
        <v>2014_SFO</v>
      </c>
      <c r="D217">
        <f t="shared" ca="1" si="22"/>
        <v>2014</v>
      </c>
      <c r="E217" t="s">
        <v>16</v>
      </c>
      <c r="F217" s="1">
        <f t="shared" ca="1" si="19"/>
        <v>10.5</v>
      </c>
      <c r="G217" s="1">
        <f t="shared" ca="1" si="19"/>
        <v>-100</v>
      </c>
      <c r="H217" s="1">
        <f t="shared" ca="1" si="19"/>
        <v>-130</v>
      </c>
      <c r="I217">
        <v>8</v>
      </c>
      <c r="J217" s="1" t="str">
        <f t="shared" ca="1" si="20"/>
        <v>U</v>
      </c>
      <c r="K217">
        <v>24</v>
      </c>
      <c r="L217" s="1" t="str">
        <f t="shared" ca="1" si="21"/>
        <v>U</v>
      </c>
      <c r="M217" s="2">
        <f t="shared" ca="1" si="23"/>
        <v>1</v>
      </c>
    </row>
    <row r="218" spans="1:13" x14ac:dyDescent="0.25">
      <c r="A218">
        <v>217</v>
      </c>
      <c r="B218">
        <v>93</v>
      </c>
      <c r="C218" t="str">
        <f t="shared" ca="1" si="18"/>
        <v>2014_STL</v>
      </c>
      <c r="D218">
        <f t="shared" ca="1" si="22"/>
        <v>2014</v>
      </c>
      <c r="E218" t="s">
        <v>18</v>
      </c>
      <c r="F218" s="1">
        <f t="shared" ca="1" si="19"/>
        <v>7.5</v>
      </c>
      <c r="G218" s="1">
        <f t="shared" ca="1" si="19"/>
        <v>-150</v>
      </c>
      <c r="H218" s="1">
        <f t="shared" ca="1" si="19"/>
        <v>120</v>
      </c>
      <c r="I218">
        <v>5</v>
      </c>
      <c r="J218" s="1" t="str">
        <f t="shared" ca="1" si="20"/>
        <v>U</v>
      </c>
      <c r="K218">
        <v>4</v>
      </c>
      <c r="L218" s="1" t="str">
        <f t="shared" ca="1" si="21"/>
        <v>U</v>
      </c>
      <c r="M218" s="2">
        <f t="shared" ca="1" si="23"/>
        <v>1</v>
      </c>
    </row>
    <row r="219" spans="1:13" x14ac:dyDescent="0.25">
      <c r="A219">
        <v>218</v>
      </c>
      <c r="B219">
        <v>93</v>
      </c>
      <c r="C219" t="str">
        <f t="shared" ca="1" si="18"/>
        <v>2014_STL</v>
      </c>
      <c r="D219">
        <f t="shared" ca="1" si="22"/>
        <v>2014</v>
      </c>
      <c r="E219" t="s">
        <v>16</v>
      </c>
      <c r="F219" s="1">
        <f t="shared" ca="1" si="19"/>
        <v>7.5</v>
      </c>
      <c r="G219" s="1">
        <f t="shared" ca="1" si="19"/>
        <v>-150</v>
      </c>
      <c r="H219" s="1">
        <f t="shared" ca="1" si="19"/>
        <v>120</v>
      </c>
      <c r="I219">
        <v>5</v>
      </c>
      <c r="J219" s="1" t="str">
        <f t="shared" ca="1" si="20"/>
        <v>U</v>
      </c>
      <c r="K219">
        <v>17</v>
      </c>
      <c r="L219" s="1" t="str">
        <f t="shared" ca="1" si="21"/>
        <v>U</v>
      </c>
      <c r="M219" s="2">
        <f t="shared" ca="1" si="23"/>
        <v>1</v>
      </c>
    </row>
    <row r="220" spans="1:13" x14ac:dyDescent="0.25">
      <c r="A220">
        <v>219</v>
      </c>
      <c r="B220">
        <v>94</v>
      </c>
      <c r="C220" t="str">
        <f t="shared" ca="1" si="18"/>
        <v>2014_TBY</v>
      </c>
      <c r="D220">
        <f t="shared" ca="1" si="22"/>
        <v>2014</v>
      </c>
      <c r="E220" t="s">
        <v>18</v>
      </c>
      <c r="F220" s="1">
        <f t="shared" ca="1" si="19"/>
        <v>7</v>
      </c>
      <c r="G220" s="1">
        <f t="shared" ca="1" si="19"/>
        <v>-140</v>
      </c>
      <c r="H220" s="1">
        <f t="shared" ca="1" si="19"/>
        <v>110</v>
      </c>
      <c r="I220">
        <v>8</v>
      </c>
      <c r="J220" s="1" t="str">
        <f t="shared" ca="1" si="20"/>
        <v>O</v>
      </c>
      <c r="K220">
        <v>27</v>
      </c>
      <c r="L220" s="1" t="str">
        <f t="shared" ca="1" si="21"/>
        <v>U</v>
      </c>
      <c r="M220" s="2">
        <f t="shared" ca="1" si="23"/>
        <v>0</v>
      </c>
    </row>
    <row r="221" spans="1:13" x14ac:dyDescent="0.25">
      <c r="A221">
        <v>220</v>
      </c>
      <c r="B221">
        <v>94</v>
      </c>
      <c r="C221" t="str">
        <f t="shared" ca="1" si="18"/>
        <v>2014_TBY</v>
      </c>
      <c r="D221">
        <f t="shared" ca="1" si="22"/>
        <v>2014</v>
      </c>
      <c r="E221" t="s">
        <v>16</v>
      </c>
      <c r="F221" s="1">
        <f t="shared" ca="1" si="19"/>
        <v>7</v>
      </c>
      <c r="G221" s="1">
        <f t="shared" ca="1" si="19"/>
        <v>-140</v>
      </c>
      <c r="H221" s="1">
        <f t="shared" ca="1" si="19"/>
        <v>110</v>
      </c>
      <c r="I221">
        <v>7</v>
      </c>
      <c r="J221" s="1" t="str">
        <f t="shared" ca="1" si="20"/>
        <v>E</v>
      </c>
      <c r="K221">
        <v>8</v>
      </c>
      <c r="L221" s="1" t="str">
        <f t="shared" ca="1" si="21"/>
        <v>U</v>
      </c>
      <c r="M221" s="2">
        <f t="shared" ca="1" si="23"/>
        <v>0</v>
      </c>
    </row>
    <row r="222" spans="1:13" x14ac:dyDescent="0.25">
      <c r="A222">
        <v>221</v>
      </c>
      <c r="B222">
        <v>95</v>
      </c>
      <c r="C222" t="str">
        <f t="shared" ca="1" si="18"/>
        <v>2014_TEN</v>
      </c>
      <c r="D222">
        <f t="shared" ca="1" si="22"/>
        <v>2014</v>
      </c>
      <c r="E222" t="s">
        <v>18</v>
      </c>
      <c r="F222" s="1">
        <f t="shared" ca="1" si="19"/>
        <v>7</v>
      </c>
      <c r="G222" s="1">
        <f t="shared" ca="1" si="19"/>
        <v>-105</v>
      </c>
      <c r="H222" s="1">
        <f t="shared" ca="1" si="19"/>
        <v>-125</v>
      </c>
      <c r="I222">
        <v>8</v>
      </c>
      <c r="J222" s="1" t="str">
        <f t="shared" ca="1" si="20"/>
        <v>O</v>
      </c>
      <c r="K222">
        <v>19</v>
      </c>
      <c r="L222" s="1" t="str">
        <f t="shared" ca="1" si="21"/>
        <v>U</v>
      </c>
      <c r="M222" s="2">
        <f t="shared" ca="1" si="23"/>
        <v>0</v>
      </c>
    </row>
    <row r="223" spans="1:13" x14ac:dyDescent="0.25">
      <c r="A223">
        <v>222</v>
      </c>
      <c r="B223">
        <v>95</v>
      </c>
      <c r="C223" t="str">
        <f t="shared" ca="1" si="18"/>
        <v>2014_TEN</v>
      </c>
      <c r="D223">
        <f t="shared" ca="1" si="22"/>
        <v>2014</v>
      </c>
      <c r="E223" t="s">
        <v>16</v>
      </c>
      <c r="F223" s="1">
        <f t="shared" ca="1" si="19"/>
        <v>7</v>
      </c>
      <c r="G223" s="1">
        <f t="shared" ca="1" si="19"/>
        <v>-105</v>
      </c>
      <c r="H223" s="1">
        <f t="shared" ca="1" si="19"/>
        <v>-125</v>
      </c>
      <c r="I223">
        <v>6</v>
      </c>
      <c r="J223" s="1" t="str">
        <f t="shared" ca="1" si="20"/>
        <v>U</v>
      </c>
      <c r="K223">
        <v>21</v>
      </c>
      <c r="L223" s="1" t="str">
        <f t="shared" ca="1" si="21"/>
        <v>U</v>
      </c>
      <c r="M223" s="2">
        <f t="shared" ca="1" si="23"/>
        <v>1</v>
      </c>
    </row>
    <row r="224" spans="1:13" x14ac:dyDescent="0.25">
      <c r="A224">
        <v>223</v>
      </c>
      <c r="B224">
        <v>96</v>
      </c>
      <c r="C224" t="str">
        <f t="shared" ca="1" si="18"/>
        <v>2014_WAS</v>
      </c>
      <c r="D224">
        <f t="shared" ca="1" si="22"/>
        <v>2014</v>
      </c>
      <c r="E224" t="s">
        <v>18</v>
      </c>
      <c r="F224" s="1">
        <f t="shared" ca="1" si="19"/>
        <v>7.5</v>
      </c>
      <c r="G224" s="1">
        <f t="shared" ca="1" si="19"/>
        <v>-125</v>
      </c>
      <c r="H224" s="1">
        <f t="shared" ca="1" si="19"/>
        <v>-105</v>
      </c>
      <c r="I224">
        <v>8</v>
      </c>
      <c r="J224" s="1" t="str">
        <f t="shared" ca="1" si="20"/>
        <v>O</v>
      </c>
      <c r="K224">
        <v>31</v>
      </c>
      <c r="L224" s="1" t="str">
        <f t="shared" ca="1" si="21"/>
        <v>U</v>
      </c>
      <c r="M224" s="2">
        <f t="shared" ca="1" si="23"/>
        <v>0</v>
      </c>
    </row>
    <row r="225" spans="1:13" x14ac:dyDescent="0.25">
      <c r="A225">
        <v>224</v>
      </c>
      <c r="B225">
        <v>96</v>
      </c>
      <c r="C225" t="str">
        <f t="shared" ca="1" si="18"/>
        <v>2014_WAS</v>
      </c>
      <c r="D225">
        <f t="shared" ca="1" si="22"/>
        <v>2014</v>
      </c>
      <c r="E225" t="s">
        <v>16</v>
      </c>
      <c r="F225" s="1">
        <f t="shared" ca="1" si="19"/>
        <v>7.5</v>
      </c>
      <c r="G225" s="1">
        <f t="shared" ca="1" si="19"/>
        <v>-125</v>
      </c>
      <c r="H225" s="1">
        <f t="shared" ca="1" si="19"/>
        <v>-105</v>
      </c>
      <c r="I225">
        <v>6</v>
      </c>
      <c r="J225" s="1" t="str">
        <f t="shared" ca="1" si="20"/>
        <v>U</v>
      </c>
      <c r="K225">
        <v>25</v>
      </c>
      <c r="L225" s="1" t="str">
        <f t="shared" ca="1" si="21"/>
        <v>U</v>
      </c>
      <c r="M225" s="2">
        <f t="shared" ca="1" si="23"/>
        <v>1</v>
      </c>
    </row>
    <row r="226" spans="1:13" x14ac:dyDescent="0.25">
      <c r="A226">
        <v>225</v>
      </c>
      <c r="B226">
        <v>97</v>
      </c>
      <c r="C226" t="str">
        <f t="shared" ca="1" si="18"/>
        <v>2015_ARI</v>
      </c>
      <c r="D226">
        <f t="shared" ca="1" si="22"/>
        <v>2015</v>
      </c>
      <c r="E226" t="s">
        <v>18</v>
      </c>
      <c r="F226" s="1">
        <f t="shared" ca="1" si="19"/>
        <v>8.5</v>
      </c>
      <c r="G226" s="1">
        <f t="shared" ca="1" si="19"/>
        <v>-115</v>
      </c>
      <c r="H226" s="1">
        <f t="shared" ca="1" si="19"/>
        <v>-115</v>
      </c>
      <c r="I226">
        <v>7</v>
      </c>
      <c r="J226" s="1" t="str">
        <f t="shared" ca="1" si="20"/>
        <v>U</v>
      </c>
      <c r="K226">
        <v>28</v>
      </c>
      <c r="L226" s="1" t="str">
        <f t="shared" ca="1" si="21"/>
        <v>O</v>
      </c>
      <c r="M226" s="2">
        <f t="shared" ca="1" si="23"/>
        <v>0</v>
      </c>
    </row>
    <row r="227" spans="1:13" x14ac:dyDescent="0.25">
      <c r="A227">
        <v>226</v>
      </c>
      <c r="B227">
        <v>97</v>
      </c>
      <c r="C227" t="str">
        <f t="shared" ca="1" si="18"/>
        <v>2015_ARI</v>
      </c>
      <c r="D227">
        <f t="shared" ca="1" si="22"/>
        <v>2015</v>
      </c>
      <c r="E227" t="s">
        <v>16</v>
      </c>
      <c r="F227" s="1">
        <f t="shared" ca="1" si="19"/>
        <v>8.5</v>
      </c>
      <c r="G227" s="1">
        <f t="shared" ca="1" si="19"/>
        <v>-115</v>
      </c>
      <c r="H227" s="1">
        <f t="shared" ca="1" si="19"/>
        <v>-115</v>
      </c>
      <c r="I227">
        <v>6</v>
      </c>
      <c r="J227" s="1" t="str">
        <f t="shared" ca="1" si="20"/>
        <v>U</v>
      </c>
      <c r="K227">
        <v>21</v>
      </c>
      <c r="L227" s="1" t="str">
        <f t="shared" ca="1" si="21"/>
        <v>O</v>
      </c>
      <c r="M227" s="2">
        <f t="shared" ca="1" si="23"/>
        <v>0</v>
      </c>
    </row>
    <row r="228" spans="1:13" x14ac:dyDescent="0.25">
      <c r="A228">
        <v>227</v>
      </c>
      <c r="B228">
        <v>98</v>
      </c>
      <c r="C228" t="str">
        <f t="shared" ca="1" si="18"/>
        <v>2015_ATL</v>
      </c>
      <c r="D228">
        <f t="shared" ca="1" si="22"/>
        <v>2015</v>
      </c>
      <c r="E228" t="s">
        <v>18</v>
      </c>
      <c r="F228" s="1">
        <f t="shared" ca="1" si="19"/>
        <v>8.5</v>
      </c>
      <c r="G228" s="1">
        <f t="shared" ca="1" si="19"/>
        <v>-105</v>
      </c>
      <c r="H228" s="1">
        <f t="shared" ca="1" si="19"/>
        <v>-125</v>
      </c>
      <c r="I228">
        <v>10</v>
      </c>
      <c r="J228" s="1" t="str">
        <f t="shared" ca="1" si="20"/>
        <v>O</v>
      </c>
      <c r="K228">
        <v>8</v>
      </c>
      <c r="L228" s="1" t="str">
        <f t="shared" ca="1" si="21"/>
        <v>U</v>
      </c>
      <c r="M228" s="2">
        <f t="shared" ca="1" si="23"/>
        <v>0</v>
      </c>
    </row>
    <row r="229" spans="1:13" x14ac:dyDescent="0.25">
      <c r="A229">
        <v>228</v>
      </c>
      <c r="B229">
        <v>98</v>
      </c>
      <c r="C229" t="str">
        <f t="shared" ca="1" si="18"/>
        <v>2015_ATL</v>
      </c>
      <c r="D229">
        <f t="shared" ca="1" si="22"/>
        <v>2015</v>
      </c>
      <c r="E229" t="s">
        <v>16</v>
      </c>
      <c r="F229" s="1">
        <f t="shared" ca="1" si="19"/>
        <v>8.5</v>
      </c>
      <c r="G229" s="1">
        <f t="shared" ca="1" si="19"/>
        <v>-105</v>
      </c>
      <c r="H229" s="1">
        <f t="shared" ca="1" si="19"/>
        <v>-125</v>
      </c>
      <c r="I229">
        <v>10</v>
      </c>
      <c r="J229" s="1" t="str">
        <f t="shared" ca="1" si="20"/>
        <v>O</v>
      </c>
      <c r="K229">
        <v>1</v>
      </c>
      <c r="L229" s="1" t="str">
        <f t="shared" ca="1" si="21"/>
        <v>U</v>
      </c>
      <c r="M229" s="2">
        <f t="shared" ca="1" si="23"/>
        <v>0</v>
      </c>
    </row>
    <row r="230" spans="1:13" x14ac:dyDescent="0.25">
      <c r="A230">
        <v>229</v>
      </c>
      <c r="B230">
        <v>99</v>
      </c>
      <c r="C230" t="str">
        <f t="shared" ca="1" si="18"/>
        <v>2015_BAL</v>
      </c>
      <c r="D230">
        <f t="shared" ca="1" si="22"/>
        <v>2015</v>
      </c>
      <c r="E230" t="s">
        <v>18</v>
      </c>
      <c r="F230" s="1">
        <f t="shared" ca="1" si="19"/>
        <v>9.5</v>
      </c>
      <c r="G230" s="1">
        <f t="shared" ca="1" si="19"/>
        <v>-115</v>
      </c>
      <c r="H230" s="1">
        <f t="shared" ca="1" si="19"/>
        <v>-115</v>
      </c>
      <c r="I230">
        <v>8</v>
      </c>
      <c r="J230" s="1" t="str">
        <f t="shared" ca="1" si="20"/>
        <v>U</v>
      </c>
      <c r="K230">
        <v>27</v>
      </c>
      <c r="L230" s="1" t="str">
        <f t="shared" ca="1" si="21"/>
        <v>U</v>
      </c>
      <c r="M230" s="2">
        <f t="shared" ca="1" si="23"/>
        <v>1</v>
      </c>
    </row>
    <row r="231" spans="1:13" x14ac:dyDescent="0.25">
      <c r="A231">
        <v>230</v>
      </c>
      <c r="B231">
        <v>99</v>
      </c>
      <c r="C231" t="str">
        <f t="shared" ca="1" si="18"/>
        <v>2015_BAL</v>
      </c>
      <c r="D231">
        <f t="shared" ca="1" si="22"/>
        <v>2015</v>
      </c>
      <c r="E231" t="s">
        <v>16</v>
      </c>
      <c r="F231" s="1">
        <f t="shared" ca="1" si="19"/>
        <v>9.5</v>
      </c>
      <c r="G231" s="1">
        <f t="shared" ca="1" si="19"/>
        <v>-115</v>
      </c>
      <c r="H231" s="1">
        <f t="shared" ca="1" si="19"/>
        <v>-115</v>
      </c>
      <c r="I231">
        <v>10</v>
      </c>
      <c r="J231" s="1" t="str">
        <f t="shared" ca="1" si="20"/>
        <v>O</v>
      </c>
      <c r="K231">
        <v>5</v>
      </c>
      <c r="L231" s="1" t="str">
        <f t="shared" ca="1" si="21"/>
        <v>U</v>
      </c>
      <c r="M231" s="2">
        <f t="shared" ca="1" si="23"/>
        <v>0</v>
      </c>
    </row>
    <row r="232" spans="1:13" x14ac:dyDescent="0.25">
      <c r="A232">
        <v>231</v>
      </c>
      <c r="B232">
        <v>100</v>
      </c>
      <c r="C232" t="str">
        <f t="shared" ca="1" si="18"/>
        <v>2015_BUF</v>
      </c>
      <c r="D232">
        <f t="shared" ca="1" si="22"/>
        <v>2015</v>
      </c>
      <c r="E232" t="s">
        <v>18</v>
      </c>
      <c r="F232" s="1">
        <f t="shared" ca="1" si="19"/>
        <v>8.5</v>
      </c>
      <c r="G232" s="1">
        <f t="shared" ca="1" si="19"/>
        <v>-120</v>
      </c>
      <c r="H232" s="1">
        <f t="shared" ca="1" si="19"/>
        <v>-115</v>
      </c>
      <c r="I232">
        <v>7</v>
      </c>
      <c r="J232" s="1" t="str">
        <f t="shared" ca="1" si="20"/>
        <v>U</v>
      </c>
      <c r="K232">
        <v>17</v>
      </c>
      <c r="L232" s="1" t="str">
        <f t="shared" ca="1" si="21"/>
        <v>U</v>
      </c>
      <c r="M232" s="2">
        <f t="shared" ca="1" si="23"/>
        <v>1</v>
      </c>
    </row>
    <row r="233" spans="1:13" x14ac:dyDescent="0.25">
      <c r="A233">
        <v>232</v>
      </c>
      <c r="B233">
        <v>100</v>
      </c>
      <c r="C233" t="str">
        <f t="shared" ca="1" si="18"/>
        <v>2015_BUF</v>
      </c>
      <c r="D233">
        <f t="shared" ca="1" si="22"/>
        <v>2015</v>
      </c>
      <c r="E233" t="s">
        <v>16</v>
      </c>
      <c r="F233" s="1">
        <f t="shared" ca="1" si="19"/>
        <v>8.5</v>
      </c>
      <c r="G233" s="1">
        <f t="shared" ca="1" si="19"/>
        <v>-120</v>
      </c>
      <c r="H233" s="1">
        <f t="shared" ca="1" si="19"/>
        <v>-115</v>
      </c>
      <c r="I233">
        <v>7</v>
      </c>
      <c r="J233" s="1" t="str">
        <f t="shared" ca="1" si="20"/>
        <v>U</v>
      </c>
      <c r="K233">
        <v>15</v>
      </c>
      <c r="L233" s="1" t="str">
        <f t="shared" ca="1" si="21"/>
        <v>U</v>
      </c>
      <c r="M233" s="2">
        <f t="shared" ca="1" si="23"/>
        <v>1</v>
      </c>
    </row>
    <row r="234" spans="1:13" x14ac:dyDescent="0.25">
      <c r="A234">
        <v>233</v>
      </c>
      <c r="B234">
        <v>101</v>
      </c>
      <c r="C234" t="str">
        <f t="shared" ca="1" si="18"/>
        <v>2015_CAR</v>
      </c>
      <c r="D234">
        <f t="shared" ca="1" si="22"/>
        <v>2015</v>
      </c>
      <c r="E234" t="s">
        <v>18</v>
      </c>
      <c r="F234" s="1">
        <f t="shared" ca="1" si="19"/>
        <v>8</v>
      </c>
      <c r="G234" s="1">
        <f t="shared" ca="1" si="19"/>
        <v>105</v>
      </c>
      <c r="H234" s="1">
        <f t="shared" ca="1" si="19"/>
        <v>-135</v>
      </c>
      <c r="I234">
        <v>6</v>
      </c>
      <c r="J234" s="1" t="str">
        <f t="shared" ca="1" si="20"/>
        <v>U</v>
      </c>
      <c r="K234">
        <v>6</v>
      </c>
      <c r="L234" s="1" t="str">
        <f t="shared" ca="1" si="21"/>
        <v>O</v>
      </c>
      <c r="M234" s="2">
        <f t="shared" ca="1" si="23"/>
        <v>0</v>
      </c>
    </row>
    <row r="235" spans="1:13" x14ac:dyDescent="0.25">
      <c r="A235">
        <v>234</v>
      </c>
      <c r="B235">
        <v>101</v>
      </c>
      <c r="C235" t="str">
        <f t="shared" ca="1" si="18"/>
        <v>2015_CAR</v>
      </c>
      <c r="D235">
        <f t="shared" ca="1" si="22"/>
        <v>2015</v>
      </c>
      <c r="E235" t="s">
        <v>16</v>
      </c>
      <c r="F235" s="1">
        <f t="shared" ca="1" si="19"/>
        <v>8</v>
      </c>
      <c r="G235" s="1">
        <f t="shared" ca="1" si="19"/>
        <v>105</v>
      </c>
      <c r="H235" s="1">
        <f t="shared" ca="1" si="19"/>
        <v>-135</v>
      </c>
      <c r="I235">
        <v>5</v>
      </c>
      <c r="J235" s="1" t="str">
        <f t="shared" ca="1" si="20"/>
        <v>U</v>
      </c>
      <c r="K235">
        <v>3</v>
      </c>
      <c r="L235" s="1" t="str">
        <f t="shared" ca="1" si="21"/>
        <v>O</v>
      </c>
      <c r="M235" s="2">
        <f t="shared" ca="1" si="23"/>
        <v>0</v>
      </c>
    </row>
    <row r="236" spans="1:13" x14ac:dyDescent="0.25">
      <c r="A236">
        <v>235</v>
      </c>
      <c r="B236">
        <v>102</v>
      </c>
      <c r="C236" t="str">
        <f t="shared" ca="1" si="18"/>
        <v>2015_CHI</v>
      </c>
      <c r="D236">
        <f t="shared" ca="1" si="22"/>
        <v>2015</v>
      </c>
      <c r="E236" t="s">
        <v>18</v>
      </c>
      <c r="F236" s="1">
        <f t="shared" ca="1" si="19"/>
        <v>6.5</v>
      </c>
      <c r="G236" s="1">
        <f t="shared" ca="1" si="19"/>
        <v>120</v>
      </c>
      <c r="H236" s="1">
        <f t="shared" ca="1" si="19"/>
        <v>-150</v>
      </c>
      <c r="I236">
        <v>6</v>
      </c>
      <c r="J236" s="1" t="str">
        <f t="shared" ca="1" si="20"/>
        <v>U</v>
      </c>
      <c r="K236">
        <v>16</v>
      </c>
      <c r="L236" s="1" t="str">
        <f t="shared" ca="1" si="21"/>
        <v>U</v>
      </c>
      <c r="M236" s="2">
        <f t="shared" ca="1" si="23"/>
        <v>1</v>
      </c>
    </row>
    <row r="237" spans="1:13" x14ac:dyDescent="0.25">
      <c r="A237">
        <v>236</v>
      </c>
      <c r="B237">
        <v>102</v>
      </c>
      <c r="C237" t="str">
        <f t="shared" ca="1" si="18"/>
        <v>2015_CHI</v>
      </c>
      <c r="D237">
        <f t="shared" ca="1" si="22"/>
        <v>2015</v>
      </c>
      <c r="E237" t="s">
        <v>16</v>
      </c>
      <c r="F237" s="1">
        <f t="shared" ca="1" si="19"/>
        <v>6.5</v>
      </c>
      <c r="G237" s="1">
        <f t="shared" ca="1" si="19"/>
        <v>120</v>
      </c>
      <c r="H237" s="1">
        <f t="shared" ca="1" si="19"/>
        <v>-150</v>
      </c>
      <c r="I237">
        <v>6</v>
      </c>
      <c r="J237" s="1" t="str">
        <f t="shared" ca="1" si="20"/>
        <v>U</v>
      </c>
      <c r="K237">
        <v>16</v>
      </c>
      <c r="L237" s="1" t="str">
        <f t="shared" ca="1" si="21"/>
        <v>U</v>
      </c>
      <c r="M237" s="2">
        <f t="shared" ca="1" si="23"/>
        <v>1</v>
      </c>
    </row>
    <row r="238" spans="1:13" x14ac:dyDescent="0.25">
      <c r="A238">
        <v>237</v>
      </c>
      <c r="B238">
        <v>103</v>
      </c>
      <c r="C238" t="str">
        <f t="shared" ca="1" si="18"/>
        <v>2015_CIN</v>
      </c>
      <c r="D238">
        <f t="shared" ca="1" si="22"/>
        <v>2015</v>
      </c>
      <c r="E238" t="s">
        <v>18</v>
      </c>
      <c r="F238" s="1">
        <f t="shared" ca="1" si="19"/>
        <v>8.5</v>
      </c>
      <c r="G238" s="1">
        <f t="shared" ca="1" si="19"/>
        <v>-115</v>
      </c>
      <c r="H238" s="1">
        <f t="shared" ca="1" si="19"/>
        <v>-115</v>
      </c>
      <c r="I238">
        <v>10</v>
      </c>
      <c r="J238" s="1" t="str">
        <f t="shared" ca="1" si="20"/>
        <v>O</v>
      </c>
      <c r="K238">
        <v>21</v>
      </c>
      <c r="L238" s="1" t="str">
        <f t="shared" ca="1" si="21"/>
        <v>O</v>
      </c>
      <c r="M238" s="2">
        <f t="shared" ca="1" si="23"/>
        <v>1</v>
      </c>
    </row>
    <row r="239" spans="1:13" x14ac:dyDescent="0.25">
      <c r="A239">
        <v>238</v>
      </c>
      <c r="B239">
        <v>103</v>
      </c>
      <c r="C239" t="str">
        <f t="shared" ca="1" si="18"/>
        <v>2015_CIN</v>
      </c>
      <c r="D239">
        <f t="shared" ca="1" si="22"/>
        <v>2015</v>
      </c>
      <c r="E239" t="s">
        <v>16</v>
      </c>
      <c r="F239" s="1">
        <f t="shared" ca="1" si="19"/>
        <v>8.5</v>
      </c>
      <c r="G239" s="1">
        <f t="shared" ca="1" si="19"/>
        <v>-115</v>
      </c>
      <c r="H239" s="1">
        <f t="shared" ca="1" si="19"/>
        <v>-115</v>
      </c>
      <c r="I239">
        <v>8</v>
      </c>
      <c r="J239" s="1" t="str">
        <f t="shared" ca="1" si="20"/>
        <v>U</v>
      </c>
      <c r="K239">
        <v>11</v>
      </c>
      <c r="L239" s="1" t="str">
        <f t="shared" ca="1" si="21"/>
        <v>O</v>
      </c>
      <c r="M239" s="2">
        <f t="shared" ca="1" si="23"/>
        <v>0</v>
      </c>
    </row>
    <row r="240" spans="1:13" x14ac:dyDescent="0.25">
      <c r="A240">
        <v>239</v>
      </c>
      <c r="B240">
        <v>104</v>
      </c>
      <c r="C240" t="str">
        <f t="shared" ca="1" si="18"/>
        <v>2015_CLE</v>
      </c>
      <c r="D240">
        <f t="shared" ca="1" si="22"/>
        <v>2015</v>
      </c>
      <c r="E240" t="s">
        <v>18</v>
      </c>
      <c r="F240" s="1">
        <f t="shared" ca="1" si="19"/>
        <v>6.5</v>
      </c>
      <c r="G240" s="1">
        <f t="shared" ca="1" si="19"/>
        <v>-105</v>
      </c>
      <c r="H240" s="1">
        <f t="shared" ca="1" si="19"/>
        <v>-125</v>
      </c>
      <c r="I240">
        <v>4</v>
      </c>
      <c r="J240" s="1" t="str">
        <f t="shared" ca="1" si="20"/>
        <v>U</v>
      </c>
      <c r="K240">
        <v>5</v>
      </c>
      <c r="L240" s="1" t="str">
        <f t="shared" ca="1" si="21"/>
        <v>U</v>
      </c>
      <c r="M240" s="2">
        <f t="shared" ca="1" si="23"/>
        <v>1</v>
      </c>
    </row>
    <row r="241" spans="1:13" x14ac:dyDescent="0.25">
      <c r="A241">
        <v>240</v>
      </c>
      <c r="B241">
        <v>104</v>
      </c>
      <c r="C241" t="str">
        <f t="shared" ca="1" si="18"/>
        <v>2015_CLE</v>
      </c>
      <c r="D241">
        <f t="shared" ca="1" si="22"/>
        <v>2015</v>
      </c>
      <c r="E241" t="s">
        <v>16</v>
      </c>
      <c r="F241" s="1">
        <f t="shared" ca="1" si="19"/>
        <v>6.5</v>
      </c>
      <c r="G241" s="1">
        <f t="shared" ca="1" si="19"/>
        <v>-105</v>
      </c>
      <c r="H241" s="1">
        <f t="shared" ca="1" si="19"/>
        <v>-125</v>
      </c>
      <c r="I241">
        <v>5</v>
      </c>
      <c r="J241" s="1" t="str">
        <f t="shared" ca="1" si="20"/>
        <v>U</v>
      </c>
      <c r="K241">
        <v>4</v>
      </c>
      <c r="L241" s="1" t="str">
        <f t="shared" ca="1" si="21"/>
        <v>U</v>
      </c>
      <c r="M241" s="2">
        <f t="shared" ca="1" si="23"/>
        <v>1</v>
      </c>
    </row>
    <row r="242" spans="1:13" x14ac:dyDescent="0.25">
      <c r="A242">
        <v>241</v>
      </c>
      <c r="B242">
        <v>105</v>
      </c>
      <c r="C242" t="str">
        <f t="shared" ca="1" si="18"/>
        <v>2015_DAL</v>
      </c>
      <c r="D242">
        <f t="shared" ca="1" si="22"/>
        <v>2015</v>
      </c>
      <c r="E242" t="s">
        <v>18</v>
      </c>
      <c r="F242" s="1">
        <f t="shared" ca="1" si="19"/>
        <v>9.5</v>
      </c>
      <c r="G242" s="1">
        <f t="shared" ca="1" si="19"/>
        <v>-130</v>
      </c>
      <c r="H242" s="1">
        <f t="shared" ca="1" si="19"/>
        <v>-100</v>
      </c>
      <c r="I242">
        <v>8</v>
      </c>
      <c r="J242" s="1" t="str">
        <f t="shared" ca="1" si="20"/>
        <v>U</v>
      </c>
      <c r="K242">
        <v>9</v>
      </c>
      <c r="L242" s="1" t="str">
        <f t="shared" ca="1" si="21"/>
        <v>U</v>
      </c>
      <c r="M242" s="2">
        <f t="shared" ca="1" si="23"/>
        <v>1</v>
      </c>
    </row>
    <row r="243" spans="1:13" x14ac:dyDescent="0.25">
      <c r="A243">
        <v>242</v>
      </c>
      <c r="B243">
        <v>105</v>
      </c>
      <c r="C243" t="str">
        <f t="shared" ca="1" si="18"/>
        <v>2015_DAL</v>
      </c>
      <c r="D243">
        <f t="shared" ca="1" si="22"/>
        <v>2015</v>
      </c>
      <c r="E243" t="s">
        <v>16</v>
      </c>
      <c r="F243" s="1">
        <f t="shared" ca="1" si="19"/>
        <v>9.5</v>
      </c>
      <c r="G243" s="1">
        <f t="shared" ca="1" si="19"/>
        <v>-130</v>
      </c>
      <c r="H243" s="1">
        <f t="shared" ca="1" si="19"/>
        <v>-100</v>
      </c>
      <c r="I243">
        <v>8</v>
      </c>
      <c r="J243" s="1" t="str">
        <f t="shared" ca="1" si="20"/>
        <v>U</v>
      </c>
      <c r="K243">
        <v>13</v>
      </c>
      <c r="L243" s="1" t="str">
        <f t="shared" ca="1" si="21"/>
        <v>U</v>
      </c>
      <c r="M243" s="2">
        <f t="shared" ca="1" si="23"/>
        <v>1</v>
      </c>
    </row>
    <row r="244" spans="1:13" x14ac:dyDescent="0.25">
      <c r="A244">
        <v>243</v>
      </c>
      <c r="B244">
        <v>106</v>
      </c>
      <c r="C244" t="str">
        <f t="shared" ca="1" si="18"/>
        <v>2015_DEN</v>
      </c>
      <c r="D244">
        <f t="shared" ca="1" si="22"/>
        <v>2015</v>
      </c>
      <c r="E244" t="s">
        <v>18</v>
      </c>
      <c r="F244" s="1">
        <f t="shared" ca="1" si="19"/>
        <v>10.5</v>
      </c>
      <c r="G244" s="1">
        <f t="shared" ca="1" si="19"/>
        <v>-100</v>
      </c>
      <c r="H244" s="1">
        <f t="shared" ca="1" si="19"/>
        <v>-130</v>
      </c>
      <c r="I244">
        <v>12</v>
      </c>
      <c r="J244" s="1" t="str">
        <f t="shared" ca="1" si="20"/>
        <v>O</v>
      </c>
      <c r="K244">
        <v>10</v>
      </c>
      <c r="L244" s="1" t="str">
        <f t="shared" ca="1" si="21"/>
        <v>O</v>
      </c>
      <c r="M244" s="2">
        <f t="shared" ca="1" si="23"/>
        <v>1</v>
      </c>
    </row>
    <row r="245" spans="1:13" x14ac:dyDescent="0.25">
      <c r="A245">
        <v>244</v>
      </c>
      <c r="B245">
        <v>106</v>
      </c>
      <c r="C245" t="str">
        <f t="shared" ca="1" si="18"/>
        <v>2015_DEN</v>
      </c>
      <c r="D245">
        <f t="shared" ca="1" si="22"/>
        <v>2015</v>
      </c>
      <c r="E245" t="s">
        <v>16</v>
      </c>
      <c r="F245" s="1">
        <f t="shared" ca="1" si="19"/>
        <v>10.5</v>
      </c>
      <c r="G245" s="1">
        <f t="shared" ca="1" si="19"/>
        <v>-100</v>
      </c>
      <c r="H245" s="1">
        <f t="shared" ca="1" si="19"/>
        <v>-130</v>
      </c>
      <c r="I245">
        <v>11</v>
      </c>
      <c r="J245" s="1" t="str">
        <f t="shared" ca="1" si="20"/>
        <v>O</v>
      </c>
      <c r="K245">
        <v>7</v>
      </c>
      <c r="L245" s="1" t="str">
        <f t="shared" ca="1" si="21"/>
        <v>O</v>
      </c>
      <c r="M245" s="2">
        <f t="shared" ca="1" si="23"/>
        <v>1</v>
      </c>
    </row>
    <row r="246" spans="1:13" x14ac:dyDescent="0.25">
      <c r="A246">
        <v>245</v>
      </c>
      <c r="B246">
        <v>107</v>
      </c>
      <c r="C246" t="str">
        <f t="shared" ca="1" si="18"/>
        <v>2015_DET</v>
      </c>
      <c r="D246">
        <f t="shared" ca="1" si="22"/>
        <v>2015</v>
      </c>
      <c r="E246" t="s">
        <v>18</v>
      </c>
      <c r="F246" s="1">
        <f t="shared" ca="1" si="19"/>
        <v>8.5</v>
      </c>
      <c r="G246" s="1">
        <f t="shared" ca="1" si="19"/>
        <v>110</v>
      </c>
      <c r="H246" s="1">
        <f t="shared" ca="1" si="19"/>
        <v>-140</v>
      </c>
      <c r="I246">
        <v>8</v>
      </c>
      <c r="J246" s="1" t="str">
        <f t="shared" ca="1" si="20"/>
        <v>U</v>
      </c>
      <c r="K246">
        <v>25</v>
      </c>
      <c r="L246" s="1" t="str">
        <f t="shared" ca="1" si="21"/>
        <v>U</v>
      </c>
      <c r="M246" s="2">
        <f t="shared" ca="1" si="23"/>
        <v>1</v>
      </c>
    </row>
    <row r="247" spans="1:13" x14ac:dyDescent="0.25">
      <c r="A247">
        <v>246</v>
      </c>
      <c r="B247">
        <v>107</v>
      </c>
      <c r="C247" t="str">
        <f t="shared" ca="1" si="18"/>
        <v>2015_DET</v>
      </c>
      <c r="D247">
        <f t="shared" ca="1" si="22"/>
        <v>2015</v>
      </c>
      <c r="E247" t="s">
        <v>16</v>
      </c>
      <c r="F247" s="1">
        <f t="shared" ca="1" si="19"/>
        <v>8.5</v>
      </c>
      <c r="G247" s="1">
        <f t="shared" ca="1" si="19"/>
        <v>110</v>
      </c>
      <c r="H247" s="1">
        <f t="shared" ca="1" si="19"/>
        <v>-140</v>
      </c>
      <c r="I247">
        <v>6</v>
      </c>
      <c r="J247" s="1" t="str">
        <f t="shared" ca="1" si="20"/>
        <v>U</v>
      </c>
      <c r="K247">
        <v>32</v>
      </c>
      <c r="L247" s="1" t="str">
        <f t="shared" ca="1" si="21"/>
        <v>U</v>
      </c>
      <c r="M247" s="2">
        <f t="shared" ca="1" si="23"/>
        <v>1</v>
      </c>
    </row>
    <row r="248" spans="1:13" x14ac:dyDescent="0.25">
      <c r="A248">
        <v>247</v>
      </c>
      <c r="B248">
        <v>108</v>
      </c>
      <c r="C248" t="str">
        <f t="shared" ca="1" si="18"/>
        <v>2015_GBY</v>
      </c>
      <c r="D248">
        <f t="shared" ca="1" si="22"/>
        <v>2015</v>
      </c>
      <c r="E248" t="s">
        <v>18</v>
      </c>
      <c r="F248" s="1">
        <f t="shared" ca="1" si="19"/>
        <v>11</v>
      </c>
      <c r="G248" s="1">
        <f t="shared" ca="1" si="19"/>
        <v>-100</v>
      </c>
      <c r="H248" s="1">
        <f t="shared" ca="1" si="19"/>
        <v>-130</v>
      </c>
      <c r="I248">
        <v>12</v>
      </c>
      <c r="J248" s="1" t="str">
        <f t="shared" ca="1" si="20"/>
        <v>O</v>
      </c>
      <c r="K248">
        <v>1</v>
      </c>
      <c r="L248" s="1" t="str">
        <f t="shared" ca="1" si="21"/>
        <v>U</v>
      </c>
      <c r="M248" s="2">
        <f t="shared" ca="1" si="23"/>
        <v>0</v>
      </c>
    </row>
    <row r="249" spans="1:13" x14ac:dyDescent="0.25">
      <c r="A249">
        <v>248</v>
      </c>
      <c r="B249">
        <v>108</v>
      </c>
      <c r="C249" t="str">
        <f t="shared" ca="1" si="18"/>
        <v>2015_GBY</v>
      </c>
      <c r="D249">
        <f t="shared" ca="1" si="22"/>
        <v>2015</v>
      </c>
      <c r="E249" t="s">
        <v>16</v>
      </c>
      <c r="F249" s="1">
        <f t="shared" ca="1" si="19"/>
        <v>11</v>
      </c>
      <c r="G249" s="1">
        <f t="shared" ca="1" si="19"/>
        <v>-100</v>
      </c>
      <c r="H249" s="1">
        <f t="shared" ca="1" si="19"/>
        <v>-130</v>
      </c>
      <c r="I249">
        <v>9</v>
      </c>
      <c r="J249" s="1" t="str">
        <f t="shared" ca="1" si="20"/>
        <v>U</v>
      </c>
      <c r="K249">
        <v>26</v>
      </c>
      <c r="L249" s="1" t="str">
        <f t="shared" ca="1" si="21"/>
        <v>U</v>
      </c>
      <c r="M249" s="2">
        <f t="shared" ca="1" si="23"/>
        <v>1</v>
      </c>
    </row>
    <row r="250" spans="1:13" x14ac:dyDescent="0.25">
      <c r="A250">
        <v>249</v>
      </c>
      <c r="B250">
        <v>109</v>
      </c>
      <c r="C250" t="str">
        <f t="shared" ca="1" si="18"/>
        <v>2015_HOU</v>
      </c>
      <c r="D250">
        <f t="shared" ca="1" si="22"/>
        <v>2015</v>
      </c>
      <c r="E250" t="s">
        <v>18</v>
      </c>
      <c r="F250" s="1">
        <f t="shared" ca="1" si="19"/>
        <v>8.5</v>
      </c>
      <c r="G250" s="1">
        <f t="shared" ca="1" si="19"/>
        <v>-120</v>
      </c>
      <c r="H250" s="1">
        <f t="shared" ca="1" si="19"/>
        <v>-110</v>
      </c>
      <c r="I250">
        <v>8</v>
      </c>
      <c r="J250" s="1" t="str">
        <f t="shared" ca="1" si="20"/>
        <v>U</v>
      </c>
      <c r="K250">
        <v>15</v>
      </c>
      <c r="L250" s="1" t="str">
        <f t="shared" ca="1" si="21"/>
        <v>O</v>
      </c>
      <c r="M250" s="2">
        <f t="shared" ca="1" si="23"/>
        <v>0</v>
      </c>
    </row>
    <row r="251" spans="1:13" x14ac:dyDescent="0.25">
      <c r="A251">
        <v>250</v>
      </c>
      <c r="B251">
        <v>109</v>
      </c>
      <c r="C251" t="str">
        <f t="shared" ca="1" si="18"/>
        <v>2015_HOU</v>
      </c>
      <c r="D251">
        <f t="shared" ca="1" si="22"/>
        <v>2015</v>
      </c>
      <c r="E251" t="s">
        <v>16</v>
      </c>
      <c r="F251" s="1">
        <f t="shared" ca="1" si="19"/>
        <v>8.5</v>
      </c>
      <c r="G251" s="1">
        <f t="shared" ca="1" si="19"/>
        <v>-120</v>
      </c>
      <c r="H251" s="1">
        <f t="shared" ca="1" si="19"/>
        <v>-110</v>
      </c>
      <c r="I251">
        <v>9</v>
      </c>
      <c r="J251" s="1" t="str">
        <f t="shared" ca="1" si="20"/>
        <v>O</v>
      </c>
      <c r="K251">
        <v>27</v>
      </c>
      <c r="L251" s="1" t="str">
        <f t="shared" ca="1" si="21"/>
        <v>O</v>
      </c>
      <c r="M251" s="2">
        <f t="shared" ca="1" si="23"/>
        <v>1</v>
      </c>
    </row>
    <row r="252" spans="1:13" x14ac:dyDescent="0.25">
      <c r="A252">
        <v>251</v>
      </c>
      <c r="B252">
        <v>110</v>
      </c>
      <c r="C252" t="str">
        <f t="shared" ca="1" si="18"/>
        <v>2015_IND</v>
      </c>
      <c r="D252">
        <f t="shared" ca="1" si="22"/>
        <v>2015</v>
      </c>
      <c r="E252" t="s">
        <v>18</v>
      </c>
      <c r="F252" s="1">
        <f t="shared" ca="1" si="19"/>
        <v>10.5</v>
      </c>
      <c r="G252" s="1">
        <f t="shared" ca="1" si="19"/>
        <v>-175</v>
      </c>
      <c r="H252" s="1">
        <f t="shared" ca="1" si="19"/>
        <v>145.5</v>
      </c>
      <c r="I252">
        <v>12</v>
      </c>
      <c r="J252" s="1" t="str">
        <f t="shared" ca="1" si="20"/>
        <v>O</v>
      </c>
      <c r="K252">
        <v>2</v>
      </c>
      <c r="L252" s="1" t="str">
        <f t="shared" ca="1" si="21"/>
        <v>U</v>
      </c>
      <c r="M252" s="2">
        <f t="shared" ca="1" si="23"/>
        <v>0</v>
      </c>
    </row>
    <row r="253" spans="1:13" x14ac:dyDescent="0.25">
      <c r="A253">
        <v>252</v>
      </c>
      <c r="B253">
        <v>110</v>
      </c>
      <c r="C253" t="str">
        <f t="shared" ca="1" si="18"/>
        <v>2015_IND</v>
      </c>
      <c r="D253">
        <f t="shared" ca="1" si="22"/>
        <v>2015</v>
      </c>
      <c r="E253" t="s">
        <v>16</v>
      </c>
      <c r="F253" s="1">
        <f t="shared" ca="1" si="19"/>
        <v>10.5</v>
      </c>
      <c r="G253" s="1">
        <f t="shared" ca="1" si="19"/>
        <v>-175</v>
      </c>
      <c r="H253" s="1">
        <f t="shared" ca="1" si="19"/>
        <v>145.5</v>
      </c>
      <c r="I253">
        <v>11</v>
      </c>
      <c r="J253" s="1" t="str">
        <f t="shared" ca="1" si="20"/>
        <v>O</v>
      </c>
      <c r="K253">
        <v>2</v>
      </c>
      <c r="L253" s="1" t="str">
        <f t="shared" ca="1" si="21"/>
        <v>U</v>
      </c>
      <c r="M253" s="2">
        <f t="shared" ca="1" si="23"/>
        <v>0</v>
      </c>
    </row>
    <row r="254" spans="1:13" x14ac:dyDescent="0.25">
      <c r="A254">
        <v>253</v>
      </c>
      <c r="B254">
        <v>111</v>
      </c>
      <c r="C254" t="str">
        <f t="shared" ca="1" si="18"/>
        <v>2015_JAX</v>
      </c>
      <c r="D254">
        <f t="shared" ca="1" si="22"/>
        <v>2015</v>
      </c>
      <c r="E254" t="s">
        <v>18</v>
      </c>
      <c r="F254" s="1">
        <f t="shared" ca="1" si="19"/>
        <v>5.5</v>
      </c>
      <c r="G254" s="1">
        <f t="shared" ca="1" si="19"/>
        <v>-140</v>
      </c>
      <c r="H254" s="1">
        <f t="shared" ca="1" si="19"/>
        <v>110</v>
      </c>
      <c r="I254">
        <v>5</v>
      </c>
      <c r="J254" s="1" t="str">
        <f t="shared" ca="1" si="20"/>
        <v>U</v>
      </c>
      <c r="K254">
        <v>14</v>
      </c>
      <c r="L254" s="1" t="str">
        <f t="shared" ca="1" si="21"/>
        <v>U</v>
      </c>
      <c r="M254" s="2">
        <f t="shared" ca="1" si="23"/>
        <v>1</v>
      </c>
    </row>
    <row r="255" spans="1:13" x14ac:dyDescent="0.25">
      <c r="A255">
        <v>254</v>
      </c>
      <c r="B255">
        <v>111</v>
      </c>
      <c r="C255" t="str">
        <f t="shared" ca="1" si="18"/>
        <v>2015_JAX</v>
      </c>
      <c r="D255">
        <f t="shared" ca="1" si="22"/>
        <v>2015</v>
      </c>
      <c r="E255" t="s">
        <v>16</v>
      </c>
      <c r="F255" s="1">
        <f t="shared" ca="1" si="19"/>
        <v>5.5</v>
      </c>
      <c r="G255" s="1">
        <f t="shared" ca="1" si="19"/>
        <v>-140</v>
      </c>
      <c r="H255" s="1">
        <f t="shared" ca="1" si="19"/>
        <v>110</v>
      </c>
      <c r="I255">
        <v>4</v>
      </c>
      <c r="J255" s="1" t="str">
        <f t="shared" ca="1" si="20"/>
        <v>U</v>
      </c>
      <c r="K255">
        <v>8</v>
      </c>
      <c r="L255" s="1" t="str">
        <f t="shared" ca="1" si="21"/>
        <v>U</v>
      </c>
      <c r="M255" s="2">
        <f t="shared" ca="1" si="23"/>
        <v>1</v>
      </c>
    </row>
    <row r="256" spans="1:13" x14ac:dyDescent="0.25">
      <c r="A256">
        <v>255</v>
      </c>
      <c r="B256">
        <v>112</v>
      </c>
      <c r="C256" t="str">
        <f t="shared" ca="1" si="18"/>
        <v>2015_KCY</v>
      </c>
      <c r="D256">
        <f t="shared" ca="1" si="22"/>
        <v>2015</v>
      </c>
      <c r="E256" t="s">
        <v>18</v>
      </c>
      <c r="F256" s="1">
        <f t="shared" ca="1" si="19"/>
        <v>8.5</v>
      </c>
      <c r="G256" s="1">
        <f t="shared" ca="1" si="19"/>
        <v>-120</v>
      </c>
      <c r="H256" s="1">
        <f t="shared" ca="1" si="19"/>
        <v>-110</v>
      </c>
      <c r="I256">
        <v>8</v>
      </c>
      <c r="J256" s="1" t="str">
        <f t="shared" ca="1" si="20"/>
        <v>U</v>
      </c>
      <c r="K256">
        <v>24</v>
      </c>
      <c r="L256" s="1" t="str">
        <f t="shared" ca="1" si="21"/>
        <v>O</v>
      </c>
      <c r="M256" s="2">
        <f t="shared" ca="1" si="23"/>
        <v>0</v>
      </c>
    </row>
    <row r="257" spans="1:13" x14ac:dyDescent="0.25">
      <c r="A257">
        <v>256</v>
      </c>
      <c r="B257">
        <v>112</v>
      </c>
      <c r="C257" t="str">
        <f t="shared" ca="1" si="18"/>
        <v>2015_KCY</v>
      </c>
      <c r="D257">
        <f t="shared" ca="1" si="22"/>
        <v>2015</v>
      </c>
      <c r="E257" t="s">
        <v>16</v>
      </c>
      <c r="F257" s="1">
        <f t="shared" ca="1" si="19"/>
        <v>8.5</v>
      </c>
      <c r="G257" s="1">
        <f t="shared" ca="1" si="19"/>
        <v>-120</v>
      </c>
      <c r="H257" s="1">
        <f t="shared" ca="1" si="19"/>
        <v>-110</v>
      </c>
      <c r="I257">
        <v>6</v>
      </c>
      <c r="J257" s="1" t="str">
        <f t="shared" ca="1" si="20"/>
        <v>U</v>
      </c>
      <c r="K257">
        <v>28</v>
      </c>
      <c r="L257" s="1" t="str">
        <f t="shared" ca="1" si="21"/>
        <v>O</v>
      </c>
      <c r="M257" s="2">
        <f t="shared" ca="1" si="23"/>
        <v>0</v>
      </c>
    </row>
    <row r="258" spans="1:13" x14ac:dyDescent="0.25">
      <c r="A258">
        <v>257</v>
      </c>
      <c r="B258">
        <v>113</v>
      </c>
      <c r="C258" t="str">
        <f t="shared" ref="C258:C321" ca="1" si="24">IFERROR(VLOOKUP($B258,nfl_win_total_result,MATCH(C$1,nfl_win_total_result_header,0),FALSE),"error")</f>
        <v>2015_MIA</v>
      </c>
      <c r="D258">
        <f t="shared" ca="1" si="22"/>
        <v>2015</v>
      </c>
      <c r="E258" t="s">
        <v>18</v>
      </c>
      <c r="F258" s="1">
        <f t="shared" ref="F258:H321" ca="1" si="25">IFERROR(VLOOKUP($B258,nfl_win_total_result,MATCH(F$1,nfl_win_total_result_header,0),FALSE),"error")</f>
        <v>9</v>
      </c>
      <c r="G258" s="1">
        <f t="shared" ca="1" si="25"/>
        <v>-150</v>
      </c>
      <c r="H258" s="1">
        <f t="shared" ca="1" si="25"/>
        <v>120</v>
      </c>
      <c r="I258">
        <v>11</v>
      </c>
      <c r="J258" s="1" t="str">
        <f t="shared" ref="J258:J321" ca="1" si="26">IFERROR(IF(I258&gt;F258,"O",IF(I258&lt;F258,"U","E")),"na")</f>
        <v>O</v>
      </c>
      <c r="K258">
        <v>20</v>
      </c>
      <c r="L258" s="1" t="str">
        <f t="shared" ref="L258:L321" ca="1" si="27">IFERROR(IF(VLOOKUP($B258,nfl_win_total_result,MATCH(L$1,nfl_win_total_result_header,0),FALSE)="","",VLOOKUP($B258,nfl_win_total_result,MATCH(L$1,nfl_win_total_result_header,0),FALSE)),"error")</f>
        <v>U</v>
      </c>
      <c r="M258" s="2">
        <f t="shared" ca="1" si="23"/>
        <v>0</v>
      </c>
    </row>
    <row r="259" spans="1:13" x14ac:dyDescent="0.25">
      <c r="A259">
        <v>258</v>
      </c>
      <c r="B259">
        <v>113</v>
      </c>
      <c r="C259" t="str">
        <f t="shared" ca="1" si="24"/>
        <v>2015_MIA</v>
      </c>
      <c r="D259">
        <f t="shared" ref="D259:D322" ca="1" si="28">VALUE(LEFT(C259,4))</f>
        <v>2015</v>
      </c>
      <c r="E259" t="s">
        <v>16</v>
      </c>
      <c r="F259" s="1">
        <f t="shared" ca="1" si="25"/>
        <v>9</v>
      </c>
      <c r="G259" s="1">
        <f t="shared" ca="1" si="25"/>
        <v>-150</v>
      </c>
      <c r="H259" s="1">
        <f t="shared" ca="1" si="25"/>
        <v>120</v>
      </c>
      <c r="I259">
        <v>10</v>
      </c>
      <c r="J259" s="1" t="str">
        <f t="shared" ca="1" si="26"/>
        <v>O</v>
      </c>
      <c r="K259">
        <v>23</v>
      </c>
      <c r="L259" s="1" t="str">
        <f t="shared" ca="1" si="27"/>
        <v>U</v>
      </c>
      <c r="M259" s="2">
        <f t="shared" ref="M259:M322" ca="1" si="29">IFERROR(IF(OR(ISBLANK(J259),ISBLANK(L259),J259="",L259=""),"",IF(J259=L259,1,0)),"na")</f>
        <v>0</v>
      </c>
    </row>
    <row r="260" spans="1:13" x14ac:dyDescent="0.25">
      <c r="A260">
        <v>259</v>
      </c>
      <c r="B260">
        <v>114</v>
      </c>
      <c r="C260" t="str">
        <f t="shared" ca="1" si="24"/>
        <v>2015_MIN</v>
      </c>
      <c r="D260">
        <f t="shared" ca="1" si="28"/>
        <v>2015</v>
      </c>
      <c r="E260" t="s">
        <v>18</v>
      </c>
      <c r="F260" s="1">
        <f t="shared" ca="1" si="25"/>
        <v>7.5</v>
      </c>
      <c r="G260" s="1">
        <f t="shared" ca="1" si="25"/>
        <v>-115</v>
      </c>
      <c r="H260" s="1">
        <f t="shared" ca="1" si="25"/>
        <v>-115</v>
      </c>
      <c r="I260">
        <v>7</v>
      </c>
      <c r="J260" s="1" t="str">
        <f t="shared" ca="1" si="26"/>
        <v>U</v>
      </c>
      <c r="K260">
        <v>31</v>
      </c>
      <c r="L260" s="1" t="str">
        <f t="shared" ca="1" si="27"/>
        <v>O</v>
      </c>
      <c r="M260" s="2">
        <f t="shared" ca="1" si="29"/>
        <v>0</v>
      </c>
    </row>
    <row r="261" spans="1:13" x14ac:dyDescent="0.25">
      <c r="A261">
        <v>260</v>
      </c>
      <c r="B261">
        <v>114</v>
      </c>
      <c r="C261" t="str">
        <f t="shared" ca="1" si="24"/>
        <v>2015_MIN</v>
      </c>
      <c r="D261">
        <f t="shared" ca="1" si="28"/>
        <v>2015</v>
      </c>
      <c r="E261" t="s">
        <v>16</v>
      </c>
      <c r="F261" s="1">
        <f t="shared" ca="1" si="25"/>
        <v>7.5</v>
      </c>
      <c r="G261" s="1">
        <f t="shared" ca="1" si="25"/>
        <v>-115</v>
      </c>
      <c r="H261" s="1">
        <f t="shared" ca="1" si="25"/>
        <v>-115</v>
      </c>
      <c r="I261">
        <v>10</v>
      </c>
      <c r="J261" s="1" t="str">
        <f t="shared" ca="1" si="26"/>
        <v>O</v>
      </c>
      <c r="K261">
        <v>30</v>
      </c>
      <c r="L261" s="1" t="str">
        <f t="shared" ca="1" si="27"/>
        <v>O</v>
      </c>
      <c r="M261" s="2">
        <f t="shared" ca="1" si="29"/>
        <v>1</v>
      </c>
    </row>
    <row r="262" spans="1:13" x14ac:dyDescent="0.25">
      <c r="A262">
        <v>261</v>
      </c>
      <c r="B262">
        <v>115</v>
      </c>
      <c r="C262" t="str">
        <f t="shared" ca="1" si="24"/>
        <v>2015_NWE</v>
      </c>
      <c r="D262">
        <f t="shared" ca="1" si="28"/>
        <v>2015</v>
      </c>
      <c r="E262" t="s">
        <v>18</v>
      </c>
      <c r="F262" s="1">
        <f t="shared" ca="1" si="25"/>
        <v>10.5</v>
      </c>
      <c r="G262" s="1">
        <f t="shared" ca="1" si="25"/>
        <v>-150</v>
      </c>
      <c r="H262" s="1">
        <f t="shared" ca="1" si="25"/>
        <v>120</v>
      </c>
      <c r="I262">
        <v>11</v>
      </c>
      <c r="J262" s="1" t="str">
        <f t="shared" ca="1" si="26"/>
        <v>O</v>
      </c>
      <c r="K262">
        <v>18</v>
      </c>
      <c r="L262" s="1" t="str">
        <f t="shared" ca="1" si="27"/>
        <v>O</v>
      </c>
      <c r="M262" s="2">
        <f t="shared" ca="1" si="29"/>
        <v>1</v>
      </c>
    </row>
    <row r="263" spans="1:13" x14ac:dyDescent="0.25">
      <c r="A263">
        <v>262</v>
      </c>
      <c r="B263">
        <v>115</v>
      </c>
      <c r="C263" t="str">
        <f t="shared" ca="1" si="24"/>
        <v>2015_NWE</v>
      </c>
      <c r="D263">
        <f t="shared" ca="1" si="28"/>
        <v>2015</v>
      </c>
      <c r="E263" t="s">
        <v>16</v>
      </c>
      <c r="F263" s="1">
        <f t="shared" ca="1" si="25"/>
        <v>10.5</v>
      </c>
      <c r="G263" s="1">
        <f t="shared" ca="1" si="25"/>
        <v>-150</v>
      </c>
      <c r="H263" s="1">
        <f t="shared" ca="1" si="25"/>
        <v>120</v>
      </c>
      <c r="I263">
        <v>8</v>
      </c>
      <c r="J263" s="1" t="str">
        <f t="shared" ca="1" si="26"/>
        <v>U</v>
      </c>
      <c r="K263">
        <v>20</v>
      </c>
      <c r="L263" s="1" t="str">
        <f t="shared" ca="1" si="27"/>
        <v>O</v>
      </c>
      <c r="M263" s="2">
        <f t="shared" ca="1" si="29"/>
        <v>0</v>
      </c>
    </row>
    <row r="264" spans="1:13" x14ac:dyDescent="0.25">
      <c r="A264">
        <v>263</v>
      </c>
      <c r="B264">
        <v>116</v>
      </c>
      <c r="C264" t="str">
        <f t="shared" ca="1" si="24"/>
        <v>2015_NOR</v>
      </c>
      <c r="D264">
        <f t="shared" ca="1" si="28"/>
        <v>2015</v>
      </c>
      <c r="E264" t="s">
        <v>18</v>
      </c>
      <c r="F264" s="1">
        <f t="shared" ca="1" si="25"/>
        <v>8.5</v>
      </c>
      <c r="G264" s="1">
        <f t="shared" ca="1" si="25"/>
        <v>110</v>
      </c>
      <c r="H264" s="1">
        <f t="shared" ca="1" si="25"/>
        <v>-140</v>
      </c>
      <c r="I264">
        <v>9</v>
      </c>
      <c r="J264" s="1" t="str">
        <f t="shared" ca="1" si="26"/>
        <v>O</v>
      </c>
      <c r="K264">
        <v>30</v>
      </c>
      <c r="L264" s="1" t="str">
        <f t="shared" ca="1" si="27"/>
        <v>U</v>
      </c>
      <c r="M264" s="2">
        <f t="shared" ca="1" si="29"/>
        <v>0</v>
      </c>
    </row>
    <row r="265" spans="1:13" x14ac:dyDescent="0.25">
      <c r="A265">
        <v>264</v>
      </c>
      <c r="B265">
        <v>116</v>
      </c>
      <c r="C265" t="str">
        <f t="shared" ca="1" si="24"/>
        <v>2015_NOR</v>
      </c>
      <c r="D265">
        <f t="shared" ca="1" si="28"/>
        <v>2015</v>
      </c>
      <c r="E265" t="s">
        <v>16</v>
      </c>
      <c r="F265" s="1">
        <f t="shared" ca="1" si="25"/>
        <v>8.5</v>
      </c>
      <c r="G265" s="1">
        <f t="shared" ca="1" si="25"/>
        <v>110</v>
      </c>
      <c r="H265" s="1">
        <f t="shared" ca="1" si="25"/>
        <v>-140</v>
      </c>
      <c r="I265">
        <v>7</v>
      </c>
      <c r="J265" s="1" t="str">
        <f t="shared" ca="1" si="26"/>
        <v>U</v>
      </c>
      <c r="K265">
        <v>25</v>
      </c>
      <c r="L265" s="1" t="str">
        <f t="shared" ca="1" si="27"/>
        <v>U</v>
      </c>
      <c r="M265" s="2">
        <f t="shared" ca="1" si="29"/>
        <v>1</v>
      </c>
    </row>
    <row r="266" spans="1:13" x14ac:dyDescent="0.25">
      <c r="A266">
        <v>265</v>
      </c>
      <c r="B266">
        <v>117</v>
      </c>
      <c r="C266" t="str">
        <f t="shared" ca="1" si="24"/>
        <v>2015_NYG</v>
      </c>
      <c r="D266">
        <f t="shared" ca="1" si="28"/>
        <v>2015</v>
      </c>
      <c r="E266" t="s">
        <v>18</v>
      </c>
      <c r="F266" s="1">
        <f t="shared" ca="1" si="25"/>
        <v>8.5</v>
      </c>
      <c r="G266" s="1">
        <f t="shared" ca="1" si="25"/>
        <v>-110</v>
      </c>
      <c r="H266" s="1">
        <f t="shared" ca="1" si="25"/>
        <v>-120</v>
      </c>
      <c r="I266">
        <v>8</v>
      </c>
      <c r="J266" s="1" t="str">
        <f t="shared" ca="1" si="26"/>
        <v>U</v>
      </c>
      <c r="K266">
        <v>19</v>
      </c>
      <c r="L266" s="1" t="str">
        <f t="shared" ca="1" si="27"/>
        <v>U</v>
      </c>
      <c r="M266" s="2">
        <f t="shared" ca="1" si="29"/>
        <v>1</v>
      </c>
    </row>
    <row r="267" spans="1:13" x14ac:dyDescent="0.25">
      <c r="A267">
        <v>266</v>
      </c>
      <c r="B267">
        <v>117</v>
      </c>
      <c r="C267" t="str">
        <f t="shared" ca="1" si="24"/>
        <v>2015_NYG</v>
      </c>
      <c r="D267">
        <f t="shared" ca="1" si="28"/>
        <v>2015</v>
      </c>
      <c r="E267" t="s">
        <v>16</v>
      </c>
      <c r="F267" s="1">
        <f t="shared" ca="1" si="25"/>
        <v>8.5</v>
      </c>
      <c r="G267" s="1">
        <f t="shared" ca="1" si="25"/>
        <v>-110</v>
      </c>
      <c r="H267" s="1">
        <f t="shared" ca="1" si="25"/>
        <v>-120</v>
      </c>
      <c r="I267">
        <v>9</v>
      </c>
      <c r="J267" s="1" t="str">
        <f t="shared" ca="1" si="26"/>
        <v>O</v>
      </c>
      <c r="K267">
        <v>6</v>
      </c>
      <c r="L267" s="1" t="str">
        <f t="shared" ca="1" si="27"/>
        <v>U</v>
      </c>
      <c r="M267" s="2">
        <f t="shared" ca="1" si="29"/>
        <v>0</v>
      </c>
    </row>
    <row r="268" spans="1:13" x14ac:dyDescent="0.25">
      <c r="A268">
        <v>267</v>
      </c>
      <c r="B268">
        <v>118</v>
      </c>
      <c r="C268" t="str">
        <f t="shared" ca="1" si="24"/>
        <v>2015_NYJ</v>
      </c>
      <c r="D268">
        <f t="shared" ca="1" si="28"/>
        <v>2015</v>
      </c>
      <c r="E268" t="s">
        <v>18</v>
      </c>
      <c r="F268" s="1">
        <f t="shared" ca="1" si="25"/>
        <v>7.5</v>
      </c>
      <c r="G268" s="1">
        <f t="shared" ca="1" si="25"/>
        <v>-150</v>
      </c>
      <c r="H268" s="1">
        <f t="shared" ca="1" si="25"/>
        <v>120</v>
      </c>
      <c r="I268">
        <v>9</v>
      </c>
      <c r="J268" s="1" t="str">
        <f t="shared" ca="1" si="26"/>
        <v>O</v>
      </c>
      <c r="K268">
        <v>29</v>
      </c>
      <c r="L268" s="1" t="str">
        <f t="shared" ca="1" si="27"/>
        <v>O</v>
      </c>
      <c r="M268" s="2">
        <f t="shared" ca="1" si="29"/>
        <v>1</v>
      </c>
    </row>
    <row r="269" spans="1:13" x14ac:dyDescent="0.25">
      <c r="A269">
        <v>268</v>
      </c>
      <c r="B269">
        <v>118</v>
      </c>
      <c r="C269" t="str">
        <f t="shared" ca="1" si="24"/>
        <v>2015_NYJ</v>
      </c>
      <c r="D269">
        <f t="shared" ca="1" si="28"/>
        <v>2015</v>
      </c>
      <c r="E269" t="s">
        <v>16</v>
      </c>
      <c r="F269" s="1">
        <f t="shared" ca="1" si="25"/>
        <v>7.5</v>
      </c>
      <c r="G269" s="1">
        <f t="shared" ca="1" si="25"/>
        <v>-150</v>
      </c>
      <c r="H269" s="1">
        <f t="shared" ca="1" si="25"/>
        <v>120</v>
      </c>
      <c r="I269">
        <v>6</v>
      </c>
      <c r="J269" s="1" t="str">
        <f t="shared" ca="1" si="26"/>
        <v>U</v>
      </c>
      <c r="K269">
        <v>22</v>
      </c>
      <c r="L269" s="1" t="str">
        <f t="shared" ca="1" si="27"/>
        <v>O</v>
      </c>
      <c r="M269" s="2">
        <f t="shared" ca="1" si="29"/>
        <v>0</v>
      </c>
    </row>
    <row r="270" spans="1:13" x14ac:dyDescent="0.25">
      <c r="A270">
        <v>269</v>
      </c>
      <c r="B270">
        <v>119</v>
      </c>
      <c r="C270" t="str">
        <f t="shared" ca="1" si="24"/>
        <v>2015_OAK</v>
      </c>
      <c r="D270">
        <f t="shared" ca="1" si="28"/>
        <v>2015</v>
      </c>
      <c r="E270" t="s">
        <v>18</v>
      </c>
      <c r="F270" s="1">
        <f t="shared" ca="1" si="25"/>
        <v>6</v>
      </c>
      <c r="G270" s="1">
        <f t="shared" ca="1" si="25"/>
        <v>-105</v>
      </c>
      <c r="H270" s="1">
        <f t="shared" ca="1" si="25"/>
        <v>-125</v>
      </c>
      <c r="I270">
        <v>6</v>
      </c>
      <c r="J270" s="1" t="str">
        <f t="shared" ca="1" si="26"/>
        <v>E</v>
      </c>
      <c r="K270">
        <v>23</v>
      </c>
      <c r="L270" s="1" t="str">
        <f t="shared" ca="1" si="27"/>
        <v>O</v>
      </c>
      <c r="M270" s="2">
        <f t="shared" ca="1" si="29"/>
        <v>0</v>
      </c>
    </row>
    <row r="271" spans="1:13" x14ac:dyDescent="0.25">
      <c r="A271">
        <v>270</v>
      </c>
      <c r="B271">
        <v>119</v>
      </c>
      <c r="C271" t="str">
        <f t="shared" ca="1" si="24"/>
        <v>2015_OAK</v>
      </c>
      <c r="D271">
        <f t="shared" ca="1" si="28"/>
        <v>2015</v>
      </c>
      <c r="E271" t="s">
        <v>16</v>
      </c>
      <c r="F271" s="1">
        <f t="shared" ca="1" si="25"/>
        <v>6</v>
      </c>
      <c r="G271" s="1">
        <f t="shared" ca="1" si="25"/>
        <v>-105</v>
      </c>
      <c r="H271" s="1">
        <f t="shared" ca="1" si="25"/>
        <v>-125</v>
      </c>
      <c r="I271">
        <v>9</v>
      </c>
      <c r="J271" s="1" t="str">
        <f t="shared" ca="1" si="26"/>
        <v>O</v>
      </c>
      <c r="K271">
        <v>29</v>
      </c>
      <c r="L271" s="1" t="str">
        <f t="shared" ca="1" si="27"/>
        <v>O</v>
      </c>
      <c r="M271" s="2">
        <f t="shared" ca="1" si="29"/>
        <v>1</v>
      </c>
    </row>
    <row r="272" spans="1:13" x14ac:dyDescent="0.25">
      <c r="A272">
        <v>271</v>
      </c>
      <c r="B272">
        <v>120</v>
      </c>
      <c r="C272" t="str">
        <f t="shared" ca="1" si="24"/>
        <v>2015_PHI</v>
      </c>
      <c r="D272">
        <f t="shared" ca="1" si="28"/>
        <v>2015</v>
      </c>
      <c r="E272" t="s">
        <v>18</v>
      </c>
      <c r="F272" s="1">
        <f t="shared" ca="1" si="25"/>
        <v>9.5</v>
      </c>
      <c r="G272" s="1">
        <f t="shared" ca="1" si="25"/>
        <v>-105</v>
      </c>
      <c r="H272" s="1">
        <f t="shared" ca="1" si="25"/>
        <v>-125</v>
      </c>
      <c r="I272">
        <v>11</v>
      </c>
      <c r="J272" s="1" t="str">
        <f t="shared" ca="1" si="26"/>
        <v>O</v>
      </c>
      <c r="K272">
        <v>13</v>
      </c>
      <c r="L272" s="1" t="str">
        <f t="shared" ca="1" si="27"/>
        <v>U</v>
      </c>
      <c r="M272" s="2">
        <f t="shared" ca="1" si="29"/>
        <v>0</v>
      </c>
    </row>
    <row r="273" spans="1:13" x14ac:dyDescent="0.25">
      <c r="A273">
        <v>272</v>
      </c>
      <c r="B273">
        <v>120</v>
      </c>
      <c r="C273" t="str">
        <f t="shared" ca="1" si="24"/>
        <v>2015_PHI</v>
      </c>
      <c r="D273">
        <f t="shared" ca="1" si="28"/>
        <v>2015</v>
      </c>
      <c r="E273" t="s">
        <v>16</v>
      </c>
      <c r="F273" s="1">
        <f t="shared" ca="1" si="25"/>
        <v>9.5</v>
      </c>
      <c r="G273" s="1">
        <f t="shared" ca="1" si="25"/>
        <v>-105</v>
      </c>
      <c r="H273" s="1">
        <f t="shared" ca="1" si="25"/>
        <v>-125</v>
      </c>
      <c r="I273">
        <v>10</v>
      </c>
      <c r="J273" s="1" t="str">
        <f t="shared" ca="1" si="26"/>
        <v>O</v>
      </c>
      <c r="K273">
        <v>10</v>
      </c>
      <c r="L273" s="1" t="str">
        <f t="shared" ca="1" si="27"/>
        <v>U</v>
      </c>
      <c r="M273" s="2">
        <f t="shared" ca="1" si="29"/>
        <v>0</v>
      </c>
    </row>
    <row r="274" spans="1:13" x14ac:dyDescent="0.25">
      <c r="A274">
        <v>273</v>
      </c>
      <c r="B274">
        <v>121</v>
      </c>
      <c r="C274" t="str">
        <f t="shared" ca="1" si="24"/>
        <v>2015_PIT</v>
      </c>
      <c r="D274">
        <f t="shared" ca="1" si="28"/>
        <v>2015</v>
      </c>
      <c r="E274" t="s">
        <v>18</v>
      </c>
      <c r="F274" s="1">
        <f t="shared" ca="1" si="25"/>
        <v>8.5</v>
      </c>
      <c r="G274" s="1">
        <f t="shared" ca="1" si="25"/>
        <v>-115</v>
      </c>
      <c r="H274" s="1">
        <f t="shared" ca="1" si="25"/>
        <v>-115</v>
      </c>
      <c r="I274">
        <v>8</v>
      </c>
      <c r="J274" s="1" t="str">
        <f t="shared" ca="1" si="26"/>
        <v>U</v>
      </c>
      <c r="K274">
        <v>32</v>
      </c>
      <c r="L274" s="1" t="str">
        <f t="shared" ca="1" si="27"/>
        <v>O</v>
      </c>
      <c r="M274" s="2">
        <f t="shared" ca="1" si="29"/>
        <v>0</v>
      </c>
    </row>
    <row r="275" spans="1:13" x14ac:dyDescent="0.25">
      <c r="A275">
        <v>274</v>
      </c>
      <c r="B275">
        <v>121</v>
      </c>
      <c r="C275" t="str">
        <f t="shared" ca="1" si="24"/>
        <v>2015_PIT</v>
      </c>
      <c r="D275">
        <f t="shared" ca="1" si="28"/>
        <v>2015</v>
      </c>
      <c r="E275" t="s">
        <v>16</v>
      </c>
      <c r="F275" s="1">
        <f t="shared" ca="1" si="25"/>
        <v>8.5</v>
      </c>
      <c r="G275" s="1">
        <f t="shared" ca="1" si="25"/>
        <v>-115</v>
      </c>
      <c r="H275" s="1">
        <f t="shared" ca="1" si="25"/>
        <v>-115</v>
      </c>
      <c r="I275">
        <v>7</v>
      </c>
      <c r="J275" s="1" t="str">
        <f t="shared" ca="1" si="26"/>
        <v>U</v>
      </c>
      <c r="K275">
        <v>31</v>
      </c>
      <c r="L275" s="1" t="str">
        <f t="shared" ca="1" si="27"/>
        <v>O</v>
      </c>
      <c r="M275" s="2">
        <f t="shared" ca="1" si="29"/>
        <v>0</v>
      </c>
    </row>
    <row r="276" spans="1:13" x14ac:dyDescent="0.25">
      <c r="A276">
        <v>275</v>
      </c>
      <c r="B276">
        <v>122</v>
      </c>
      <c r="C276" t="str">
        <f t="shared" ca="1" si="24"/>
        <v>2015_SD</v>
      </c>
      <c r="D276">
        <f t="shared" ca="1" si="28"/>
        <v>2015</v>
      </c>
      <c r="E276" t="s">
        <v>18</v>
      </c>
      <c r="F276" s="1">
        <f t="shared" ca="1" si="25"/>
        <v>8.5</v>
      </c>
      <c r="G276" s="1">
        <f t="shared" ca="1" si="25"/>
        <v>-130</v>
      </c>
      <c r="H276" s="1">
        <f t="shared" ca="1" si="25"/>
        <v>-100</v>
      </c>
      <c r="I276">
        <v>7</v>
      </c>
      <c r="J276" s="1" t="str">
        <f t="shared" ca="1" si="26"/>
        <v>U</v>
      </c>
      <c r="K276">
        <v>7</v>
      </c>
      <c r="L276" s="1" t="str">
        <f t="shared" ca="1" si="27"/>
        <v>U</v>
      </c>
      <c r="M276" s="2">
        <f t="shared" ca="1" si="29"/>
        <v>1</v>
      </c>
    </row>
    <row r="277" spans="1:13" x14ac:dyDescent="0.25">
      <c r="A277">
        <v>276</v>
      </c>
      <c r="B277">
        <v>122</v>
      </c>
      <c r="C277" t="str">
        <f t="shared" ca="1" si="24"/>
        <v>2015_SD</v>
      </c>
      <c r="D277">
        <f t="shared" ca="1" si="28"/>
        <v>2015</v>
      </c>
      <c r="E277" t="s">
        <v>16</v>
      </c>
      <c r="F277" s="1">
        <f t="shared" ca="1" si="25"/>
        <v>8.5</v>
      </c>
      <c r="G277" s="1">
        <f t="shared" ca="1" si="25"/>
        <v>-130</v>
      </c>
      <c r="H277" s="1">
        <f t="shared" ca="1" si="25"/>
        <v>-100</v>
      </c>
      <c r="I277">
        <v>6</v>
      </c>
      <c r="J277" s="1" t="str">
        <f t="shared" ca="1" si="26"/>
        <v>U</v>
      </c>
      <c r="K277">
        <v>19</v>
      </c>
      <c r="L277" s="1" t="str">
        <f t="shared" ca="1" si="27"/>
        <v>U</v>
      </c>
      <c r="M277" s="2">
        <f t="shared" ca="1" si="29"/>
        <v>1</v>
      </c>
    </row>
    <row r="278" spans="1:13" x14ac:dyDescent="0.25">
      <c r="A278">
        <v>277</v>
      </c>
      <c r="B278">
        <v>123</v>
      </c>
      <c r="C278" t="str">
        <f t="shared" ca="1" si="24"/>
        <v>2015_SEA</v>
      </c>
      <c r="D278">
        <f t="shared" ca="1" si="28"/>
        <v>2015</v>
      </c>
      <c r="E278" t="s">
        <v>18</v>
      </c>
      <c r="F278" s="1">
        <f t="shared" ca="1" si="25"/>
        <v>11</v>
      </c>
      <c r="G278" s="1">
        <f t="shared" ca="1" si="25"/>
        <v>-125</v>
      </c>
      <c r="H278" s="1">
        <f t="shared" ca="1" si="25"/>
        <v>-105</v>
      </c>
      <c r="I278">
        <v>11</v>
      </c>
      <c r="J278" s="1" t="str">
        <f t="shared" ca="1" si="26"/>
        <v>E</v>
      </c>
      <c r="K278">
        <v>22</v>
      </c>
      <c r="L278" s="1" t="str">
        <f t="shared" ca="1" si="27"/>
        <v>U</v>
      </c>
      <c r="M278" s="2">
        <f t="shared" ca="1" si="29"/>
        <v>0</v>
      </c>
    </row>
    <row r="279" spans="1:13" x14ac:dyDescent="0.25">
      <c r="A279">
        <v>278</v>
      </c>
      <c r="B279">
        <v>123</v>
      </c>
      <c r="C279" t="str">
        <f t="shared" ca="1" si="24"/>
        <v>2015_SEA</v>
      </c>
      <c r="D279">
        <f t="shared" ca="1" si="28"/>
        <v>2015</v>
      </c>
      <c r="E279" t="s">
        <v>16</v>
      </c>
      <c r="F279" s="1">
        <f t="shared" ca="1" si="25"/>
        <v>11</v>
      </c>
      <c r="G279" s="1">
        <f t="shared" ca="1" si="25"/>
        <v>-125</v>
      </c>
      <c r="H279" s="1">
        <f t="shared" ca="1" si="25"/>
        <v>-105</v>
      </c>
      <c r="I279">
        <v>12</v>
      </c>
      <c r="J279" s="1" t="str">
        <f t="shared" ca="1" si="26"/>
        <v>O</v>
      </c>
      <c r="K279">
        <v>9</v>
      </c>
      <c r="L279" s="1" t="str">
        <f t="shared" ca="1" si="27"/>
        <v>U</v>
      </c>
      <c r="M279" s="2">
        <f t="shared" ca="1" si="29"/>
        <v>0</v>
      </c>
    </row>
    <row r="280" spans="1:13" x14ac:dyDescent="0.25">
      <c r="A280">
        <v>279</v>
      </c>
      <c r="B280">
        <v>124</v>
      </c>
      <c r="C280" t="str">
        <f t="shared" ca="1" si="24"/>
        <v>2015_SFO</v>
      </c>
      <c r="D280">
        <f t="shared" ca="1" si="28"/>
        <v>2015</v>
      </c>
      <c r="E280" t="s">
        <v>18</v>
      </c>
      <c r="F280" s="1">
        <f t="shared" ca="1" si="25"/>
        <v>6.5</v>
      </c>
      <c r="G280" s="1">
        <f t="shared" ca="1" si="25"/>
        <v>120</v>
      </c>
      <c r="H280" s="1">
        <f t="shared" ca="1" si="25"/>
        <v>-150</v>
      </c>
      <c r="I280">
        <v>5</v>
      </c>
      <c r="J280" s="1" t="str">
        <f t="shared" ca="1" si="26"/>
        <v>U</v>
      </c>
      <c r="K280">
        <v>4</v>
      </c>
      <c r="L280" s="1" t="str">
        <f t="shared" ca="1" si="27"/>
        <v>U</v>
      </c>
      <c r="M280" s="2">
        <f t="shared" ca="1" si="29"/>
        <v>1</v>
      </c>
    </row>
    <row r="281" spans="1:13" x14ac:dyDescent="0.25">
      <c r="A281">
        <v>280</v>
      </c>
      <c r="B281">
        <v>124</v>
      </c>
      <c r="C281" t="str">
        <f t="shared" ca="1" si="24"/>
        <v>2015_SFO</v>
      </c>
      <c r="D281">
        <f t="shared" ca="1" si="28"/>
        <v>2015</v>
      </c>
      <c r="E281" t="s">
        <v>16</v>
      </c>
      <c r="F281" s="1">
        <f t="shared" ca="1" si="25"/>
        <v>6.5</v>
      </c>
      <c r="G281" s="1">
        <f t="shared" ca="1" si="25"/>
        <v>120</v>
      </c>
      <c r="H281" s="1">
        <f t="shared" ca="1" si="25"/>
        <v>-150</v>
      </c>
      <c r="I281">
        <v>5</v>
      </c>
      <c r="J281" s="1" t="str">
        <f t="shared" ca="1" si="26"/>
        <v>U</v>
      </c>
      <c r="K281">
        <v>17</v>
      </c>
      <c r="L281" s="1" t="str">
        <f t="shared" ca="1" si="27"/>
        <v>U</v>
      </c>
      <c r="M281" s="2">
        <f t="shared" ca="1" si="29"/>
        <v>1</v>
      </c>
    </row>
    <row r="282" spans="1:13" x14ac:dyDescent="0.25">
      <c r="A282">
        <v>281</v>
      </c>
      <c r="B282">
        <v>125</v>
      </c>
      <c r="C282" t="str">
        <f t="shared" ca="1" si="24"/>
        <v>2015_STL</v>
      </c>
      <c r="D282">
        <f t="shared" ca="1" si="28"/>
        <v>2015</v>
      </c>
      <c r="E282" t="s">
        <v>18</v>
      </c>
      <c r="F282" s="1">
        <f t="shared" ca="1" si="25"/>
        <v>8</v>
      </c>
      <c r="G282" s="1">
        <f t="shared" ca="1" si="25"/>
        <v>-100</v>
      </c>
      <c r="H282" s="1">
        <f t="shared" ca="1" si="25"/>
        <v>-130</v>
      </c>
      <c r="I282">
        <v>9</v>
      </c>
      <c r="J282" s="1" t="str">
        <f t="shared" ca="1" si="26"/>
        <v>O</v>
      </c>
      <c r="K282">
        <v>26</v>
      </c>
      <c r="L282" s="1" t="str">
        <f t="shared" ca="1" si="27"/>
        <v>U</v>
      </c>
      <c r="M282" s="2">
        <f t="shared" ca="1" si="29"/>
        <v>0</v>
      </c>
    </row>
    <row r="283" spans="1:13" x14ac:dyDescent="0.25">
      <c r="A283">
        <v>282</v>
      </c>
      <c r="B283">
        <v>125</v>
      </c>
      <c r="C283" t="str">
        <f t="shared" ca="1" si="24"/>
        <v>2015_STL</v>
      </c>
      <c r="D283">
        <f t="shared" ca="1" si="28"/>
        <v>2015</v>
      </c>
      <c r="E283" t="s">
        <v>16</v>
      </c>
      <c r="F283" s="1">
        <f t="shared" ca="1" si="25"/>
        <v>8</v>
      </c>
      <c r="G283" s="1">
        <f t="shared" ca="1" si="25"/>
        <v>-100</v>
      </c>
      <c r="H283" s="1">
        <f t="shared" ca="1" si="25"/>
        <v>-130</v>
      </c>
      <c r="I283">
        <v>8</v>
      </c>
      <c r="J283" s="1" t="str">
        <f t="shared" ca="1" si="26"/>
        <v>E</v>
      </c>
      <c r="K283">
        <v>12</v>
      </c>
      <c r="L283" s="1" t="str">
        <f t="shared" ca="1" si="27"/>
        <v>U</v>
      </c>
      <c r="M283" s="2">
        <f t="shared" ca="1" si="29"/>
        <v>0</v>
      </c>
    </row>
    <row r="284" spans="1:13" x14ac:dyDescent="0.25">
      <c r="A284">
        <v>283</v>
      </c>
      <c r="B284">
        <v>126</v>
      </c>
      <c r="C284" t="str">
        <f t="shared" ca="1" si="24"/>
        <v>2015_TBY</v>
      </c>
      <c r="D284">
        <f t="shared" ca="1" si="28"/>
        <v>2015</v>
      </c>
      <c r="E284" t="s">
        <v>18</v>
      </c>
      <c r="F284" s="1">
        <f t="shared" ca="1" si="25"/>
        <v>6</v>
      </c>
      <c r="G284" s="1">
        <f t="shared" ca="1" si="25"/>
        <v>-100</v>
      </c>
      <c r="H284" s="1">
        <f t="shared" ca="1" si="25"/>
        <v>-130</v>
      </c>
      <c r="I284">
        <v>5</v>
      </c>
      <c r="J284" s="1" t="str">
        <f t="shared" ca="1" si="26"/>
        <v>U</v>
      </c>
      <c r="K284">
        <v>12</v>
      </c>
      <c r="L284" s="1" t="str">
        <f t="shared" ca="1" si="27"/>
        <v>E</v>
      </c>
      <c r="M284" s="2">
        <f t="shared" ca="1" si="29"/>
        <v>0</v>
      </c>
    </row>
    <row r="285" spans="1:13" x14ac:dyDescent="0.25">
      <c r="A285">
        <v>284</v>
      </c>
      <c r="B285">
        <v>126</v>
      </c>
      <c r="C285" t="str">
        <f t="shared" ca="1" si="24"/>
        <v>2015_TBY</v>
      </c>
      <c r="D285">
        <f t="shared" ca="1" si="28"/>
        <v>2015</v>
      </c>
      <c r="E285" t="s">
        <v>16</v>
      </c>
      <c r="F285" s="1">
        <f t="shared" ca="1" si="25"/>
        <v>6</v>
      </c>
      <c r="G285" s="1">
        <f t="shared" ca="1" si="25"/>
        <v>-100</v>
      </c>
      <c r="H285" s="1">
        <f t="shared" ca="1" si="25"/>
        <v>-130</v>
      </c>
      <c r="I285">
        <v>7</v>
      </c>
      <c r="J285" s="1" t="str">
        <f t="shared" ca="1" si="26"/>
        <v>O</v>
      </c>
      <c r="K285">
        <v>24</v>
      </c>
      <c r="L285" s="1" t="str">
        <f t="shared" ca="1" si="27"/>
        <v>E</v>
      </c>
      <c r="M285" s="2">
        <f t="shared" ca="1" si="29"/>
        <v>0</v>
      </c>
    </row>
    <row r="286" spans="1:13" x14ac:dyDescent="0.25">
      <c r="A286">
        <v>285</v>
      </c>
      <c r="B286">
        <v>127</v>
      </c>
      <c r="C286" t="str">
        <f t="shared" ca="1" si="24"/>
        <v>2015_TEN</v>
      </c>
      <c r="D286">
        <f t="shared" ca="1" si="28"/>
        <v>2015</v>
      </c>
      <c r="E286" t="s">
        <v>18</v>
      </c>
      <c r="F286" s="1">
        <f t="shared" ca="1" si="25"/>
        <v>5.5</v>
      </c>
      <c r="G286" s="1">
        <f t="shared" ca="1" si="25"/>
        <v>-115</v>
      </c>
      <c r="H286" s="1">
        <f t="shared" ca="1" si="25"/>
        <v>-115</v>
      </c>
      <c r="I286">
        <v>3</v>
      </c>
      <c r="J286" s="1" t="str">
        <f t="shared" ca="1" si="26"/>
        <v>U</v>
      </c>
      <c r="K286">
        <v>11</v>
      </c>
      <c r="L286" s="1" t="str">
        <f t="shared" ca="1" si="27"/>
        <v>U</v>
      </c>
      <c r="M286" s="2">
        <f t="shared" ca="1" si="29"/>
        <v>1</v>
      </c>
    </row>
    <row r="287" spans="1:13" x14ac:dyDescent="0.25">
      <c r="A287">
        <v>286</v>
      </c>
      <c r="B287">
        <v>127</v>
      </c>
      <c r="C287" t="str">
        <f t="shared" ca="1" si="24"/>
        <v>2015_TEN</v>
      </c>
      <c r="D287">
        <f t="shared" ca="1" si="28"/>
        <v>2015</v>
      </c>
      <c r="E287" t="s">
        <v>16</v>
      </c>
      <c r="F287" s="1">
        <f t="shared" ca="1" si="25"/>
        <v>5.5</v>
      </c>
      <c r="G287" s="1">
        <f t="shared" ca="1" si="25"/>
        <v>-115</v>
      </c>
      <c r="H287" s="1">
        <f t="shared" ca="1" si="25"/>
        <v>-115</v>
      </c>
      <c r="I287">
        <v>4</v>
      </c>
      <c r="J287" s="1" t="str">
        <f t="shared" ca="1" si="26"/>
        <v>U</v>
      </c>
      <c r="K287">
        <v>18</v>
      </c>
      <c r="L287" s="1" t="str">
        <f t="shared" ca="1" si="27"/>
        <v>U</v>
      </c>
      <c r="M287" s="2">
        <f t="shared" ca="1" si="29"/>
        <v>1</v>
      </c>
    </row>
    <row r="288" spans="1:13" x14ac:dyDescent="0.25">
      <c r="A288">
        <v>287</v>
      </c>
      <c r="B288">
        <v>128</v>
      </c>
      <c r="C288" t="str">
        <f t="shared" ca="1" si="24"/>
        <v>2015_WAS</v>
      </c>
      <c r="D288">
        <f t="shared" ca="1" si="28"/>
        <v>2015</v>
      </c>
      <c r="E288" t="s">
        <v>18</v>
      </c>
      <c r="F288" s="1">
        <f t="shared" ca="1" si="25"/>
        <v>6.5</v>
      </c>
      <c r="G288" s="1">
        <f t="shared" ca="1" si="25"/>
        <v>-100</v>
      </c>
      <c r="H288" s="1">
        <f t="shared" ca="1" si="25"/>
        <v>-130</v>
      </c>
      <c r="I288">
        <v>5</v>
      </c>
      <c r="J288" s="1" t="str">
        <f t="shared" ca="1" si="26"/>
        <v>U</v>
      </c>
      <c r="K288">
        <v>3</v>
      </c>
      <c r="L288" s="1" t="str">
        <f t="shared" ca="1" si="27"/>
        <v>O</v>
      </c>
      <c r="M288" s="2">
        <f t="shared" ca="1" si="29"/>
        <v>0</v>
      </c>
    </row>
    <row r="289" spans="1:13" x14ac:dyDescent="0.25">
      <c r="A289">
        <v>288</v>
      </c>
      <c r="B289">
        <v>128</v>
      </c>
      <c r="C289" t="str">
        <f t="shared" ca="1" si="24"/>
        <v>2015_WAS</v>
      </c>
      <c r="D289">
        <f t="shared" ca="1" si="28"/>
        <v>2015</v>
      </c>
      <c r="E289" t="s">
        <v>16</v>
      </c>
      <c r="F289" s="1">
        <f t="shared" ca="1" si="25"/>
        <v>6.5</v>
      </c>
      <c r="G289" s="1">
        <f t="shared" ca="1" si="25"/>
        <v>-100</v>
      </c>
      <c r="H289" s="1">
        <f t="shared" ca="1" si="25"/>
        <v>-130</v>
      </c>
      <c r="I289">
        <v>4</v>
      </c>
      <c r="J289" s="1" t="str">
        <f t="shared" ca="1" si="26"/>
        <v>U</v>
      </c>
      <c r="K289">
        <v>14</v>
      </c>
      <c r="L289" s="1" t="str">
        <f t="shared" ca="1" si="27"/>
        <v>O</v>
      </c>
      <c r="M289" s="2">
        <f t="shared" ca="1" si="29"/>
        <v>0</v>
      </c>
    </row>
    <row r="290" spans="1:13" x14ac:dyDescent="0.25">
      <c r="A290">
        <v>289</v>
      </c>
      <c r="B290">
        <v>129</v>
      </c>
      <c r="C290" t="str">
        <f t="shared" ca="1" si="24"/>
        <v>2016_ARI</v>
      </c>
      <c r="D290">
        <f t="shared" ca="1" si="28"/>
        <v>2016</v>
      </c>
      <c r="E290" t="s">
        <v>18</v>
      </c>
      <c r="F290" s="1">
        <f t="shared" ca="1" si="25"/>
        <v>10.5</v>
      </c>
      <c r="G290" s="1">
        <f t="shared" ca="1" si="25"/>
        <v>-160</v>
      </c>
      <c r="H290" s="1">
        <f t="shared" ca="1" si="25"/>
        <v>130</v>
      </c>
      <c r="I290">
        <v>10</v>
      </c>
      <c r="J290" s="1" t="str">
        <f t="shared" ca="1" si="26"/>
        <v>U</v>
      </c>
      <c r="K290">
        <v>32</v>
      </c>
      <c r="L290" s="1" t="str">
        <f t="shared" ca="1" si="27"/>
        <v>U</v>
      </c>
      <c r="M290" s="2">
        <f t="shared" ca="1" si="29"/>
        <v>1</v>
      </c>
    </row>
    <row r="291" spans="1:13" x14ac:dyDescent="0.25">
      <c r="A291">
        <v>290</v>
      </c>
      <c r="B291">
        <v>129</v>
      </c>
      <c r="C291" t="str">
        <f t="shared" ca="1" si="24"/>
        <v>2016_ARI</v>
      </c>
      <c r="D291">
        <f t="shared" ca="1" si="28"/>
        <v>2016</v>
      </c>
      <c r="E291" t="s">
        <v>16</v>
      </c>
      <c r="F291" s="1">
        <f t="shared" ca="1" si="25"/>
        <v>10.5</v>
      </c>
      <c r="G291" s="1">
        <f t="shared" ca="1" si="25"/>
        <v>-160</v>
      </c>
      <c r="H291" s="1">
        <f t="shared" ca="1" si="25"/>
        <v>130</v>
      </c>
      <c r="I291">
        <v>12</v>
      </c>
      <c r="J291" s="1" t="str">
        <f t="shared" ca="1" si="26"/>
        <v>O</v>
      </c>
      <c r="K291">
        <v>2</v>
      </c>
      <c r="L291" s="1" t="str">
        <f t="shared" ca="1" si="27"/>
        <v>U</v>
      </c>
      <c r="M291" s="2">
        <f t="shared" ca="1" si="29"/>
        <v>0</v>
      </c>
    </row>
    <row r="292" spans="1:13" x14ac:dyDescent="0.25">
      <c r="A292">
        <v>291</v>
      </c>
      <c r="B292">
        <v>129</v>
      </c>
      <c r="C292" t="str">
        <f t="shared" ca="1" si="24"/>
        <v>2016_ARI</v>
      </c>
      <c r="D292">
        <f t="shared" ca="1" si="28"/>
        <v>2016</v>
      </c>
      <c r="E292" t="s">
        <v>360</v>
      </c>
      <c r="F292" s="1">
        <f t="shared" ca="1" si="25"/>
        <v>10.5</v>
      </c>
      <c r="G292" s="1">
        <f t="shared" ca="1" si="25"/>
        <v>-160</v>
      </c>
      <c r="H292" s="1">
        <f t="shared" ca="1" si="25"/>
        <v>130</v>
      </c>
      <c r="I292">
        <v>12</v>
      </c>
      <c r="J292" s="1" t="str">
        <f t="shared" ca="1" si="26"/>
        <v>O</v>
      </c>
      <c r="K292" t="s">
        <v>382</v>
      </c>
      <c r="L292" s="1" t="str">
        <f t="shared" ca="1" si="27"/>
        <v>U</v>
      </c>
      <c r="M292" s="2">
        <f t="shared" ca="1" si="29"/>
        <v>0</v>
      </c>
    </row>
    <row r="293" spans="1:13" x14ac:dyDescent="0.25">
      <c r="A293">
        <v>292</v>
      </c>
      <c r="B293">
        <v>130</v>
      </c>
      <c r="C293" t="str">
        <f t="shared" ca="1" si="24"/>
        <v>2016_ATL</v>
      </c>
      <c r="D293">
        <f t="shared" ca="1" si="28"/>
        <v>2016</v>
      </c>
      <c r="E293" t="s">
        <v>18</v>
      </c>
      <c r="F293" s="1">
        <f t="shared" ca="1" si="25"/>
        <v>7.5</v>
      </c>
      <c r="G293" s="1">
        <f t="shared" ca="1" si="25"/>
        <v>110</v>
      </c>
      <c r="H293" s="1">
        <f t="shared" ca="1" si="25"/>
        <v>-140</v>
      </c>
      <c r="I293">
        <v>6</v>
      </c>
      <c r="J293" s="1" t="str">
        <f t="shared" ca="1" si="26"/>
        <v>U</v>
      </c>
      <c r="K293">
        <v>20</v>
      </c>
      <c r="L293" s="1" t="str">
        <f t="shared" ca="1" si="27"/>
        <v>O</v>
      </c>
      <c r="M293" s="2">
        <f t="shared" ca="1" si="29"/>
        <v>0</v>
      </c>
    </row>
    <row r="294" spans="1:13" x14ac:dyDescent="0.25">
      <c r="A294">
        <v>293</v>
      </c>
      <c r="B294">
        <v>130</v>
      </c>
      <c r="C294" t="str">
        <f t="shared" ca="1" si="24"/>
        <v>2016_ATL</v>
      </c>
      <c r="D294">
        <f t="shared" ca="1" si="28"/>
        <v>2016</v>
      </c>
      <c r="E294" t="s">
        <v>16</v>
      </c>
      <c r="F294" s="1">
        <f t="shared" ca="1" si="25"/>
        <v>7.5</v>
      </c>
      <c r="G294" s="1">
        <f t="shared" ca="1" si="25"/>
        <v>110</v>
      </c>
      <c r="H294" s="1">
        <f t="shared" ca="1" si="25"/>
        <v>-140</v>
      </c>
      <c r="I294">
        <v>7</v>
      </c>
      <c r="J294" s="1" t="str">
        <f t="shared" ca="1" si="26"/>
        <v>U</v>
      </c>
      <c r="K294">
        <v>8</v>
      </c>
      <c r="L294" s="1" t="str">
        <f t="shared" ca="1" si="27"/>
        <v>O</v>
      </c>
      <c r="M294" s="2">
        <f t="shared" ca="1" si="29"/>
        <v>0</v>
      </c>
    </row>
    <row r="295" spans="1:13" x14ac:dyDescent="0.25">
      <c r="A295">
        <v>294</v>
      </c>
      <c r="B295">
        <v>130</v>
      </c>
      <c r="C295" t="str">
        <f t="shared" ca="1" si="24"/>
        <v>2016_ATL</v>
      </c>
      <c r="D295">
        <f t="shared" ca="1" si="28"/>
        <v>2016</v>
      </c>
      <c r="E295" t="s">
        <v>360</v>
      </c>
      <c r="F295" s="1">
        <f t="shared" ca="1" si="25"/>
        <v>7.5</v>
      </c>
      <c r="G295" s="1">
        <f t="shared" ca="1" si="25"/>
        <v>110</v>
      </c>
      <c r="H295" s="1">
        <f t="shared" ca="1" si="25"/>
        <v>-140</v>
      </c>
      <c r="I295">
        <v>10</v>
      </c>
      <c r="J295" s="1" t="str">
        <f t="shared" ca="1" si="26"/>
        <v>O</v>
      </c>
      <c r="K295" t="s">
        <v>382</v>
      </c>
      <c r="L295" s="1" t="str">
        <f t="shared" ca="1" si="27"/>
        <v>O</v>
      </c>
      <c r="M295" s="2">
        <f t="shared" ca="1" si="29"/>
        <v>1</v>
      </c>
    </row>
    <row r="296" spans="1:13" x14ac:dyDescent="0.25">
      <c r="A296">
        <v>295</v>
      </c>
      <c r="B296">
        <v>131</v>
      </c>
      <c r="C296" t="str">
        <f t="shared" ca="1" si="24"/>
        <v>2016_BAL</v>
      </c>
      <c r="D296">
        <f t="shared" ca="1" si="28"/>
        <v>2016</v>
      </c>
      <c r="E296" t="s">
        <v>18</v>
      </c>
      <c r="F296" s="1">
        <f t="shared" ca="1" si="25"/>
        <v>8</v>
      </c>
      <c r="G296" s="1">
        <f t="shared" ca="1" si="25"/>
        <v>-140</v>
      </c>
      <c r="H296" s="1">
        <f t="shared" ca="1" si="25"/>
        <v>110</v>
      </c>
      <c r="I296">
        <v>10</v>
      </c>
      <c r="J296" s="1" t="str">
        <f t="shared" ca="1" si="26"/>
        <v>O</v>
      </c>
      <c r="K296">
        <v>15</v>
      </c>
      <c r="L296" s="1" t="str">
        <f t="shared" ca="1" si="27"/>
        <v>E</v>
      </c>
      <c r="M296" s="2">
        <f t="shared" ca="1" si="29"/>
        <v>0</v>
      </c>
    </row>
    <row r="297" spans="1:13" x14ac:dyDescent="0.25">
      <c r="A297">
        <v>296</v>
      </c>
      <c r="B297">
        <v>131</v>
      </c>
      <c r="C297" t="str">
        <f t="shared" ca="1" si="24"/>
        <v>2016_BAL</v>
      </c>
      <c r="D297">
        <f t="shared" ca="1" si="28"/>
        <v>2016</v>
      </c>
      <c r="E297" t="s">
        <v>16</v>
      </c>
      <c r="F297" s="1">
        <f t="shared" ca="1" si="25"/>
        <v>8</v>
      </c>
      <c r="G297" s="1">
        <f t="shared" ca="1" si="25"/>
        <v>-140</v>
      </c>
      <c r="H297" s="1">
        <f t="shared" ca="1" si="25"/>
        <v>110</v>
      </c>
      <c r="I297">
        <v>7</v>
      </c>
      <c r="J297" s="1" t="str">
        <f t="shared" ca="1" si="26"/>
        <v>U</v>
      </c>
      <c r="K297">
        <v>32</v>
      </c>
      <c r="L297" s="1" t="str">
        <f t="shared" ca="1" si="27"/>
        <v>E</v>
      </c>
      <c r="M297" s="2">
        <f t="shared" ca="1" si="29"/>
        <v>0</v>
      </c>
    </row>
    <row r="298" spans="1:13" x14ac:dyDescent="0.25">
      <c r="A298">
        <v>297</v>
      </c>
      <c r="B298">
        <v>131</v>
      </c>
      <c r="C298" t="str">
        <f t="shared" ca="1" si="24"/>
        <v>2016_BAL</v>
      </c>
      <c r="D298">
        <f t="shared" ca="1" si="28"/>
        <v>2016</v>
      </c>
      <c r="E298" t="s">
        <v>360</v>
      </c>
      <c r="F298" s="1">
        <f t="shared" ca="1" si="25"/>
        <v>8</v>
      </c>
      <c r="G298" s="1">
        <f t="shared" ca="1" si="25"/>
        <v>-140</v>
      </c>
      <c r="H298" s="1">
        <f t="shared" ca="1" si="25"/>
        <v>110</v>
      </c>
      <c r="I298">
        <v>10</v>
      </c>
      <c r="J298" s="1" t="str">
        <f t="shared" ca="1" si="26"/>
        <v>O</v>
      </c>
      <c r="K298" t="s">
        <v>382</v>
      </c>
      <c r="L298" s="1" t="str">
        <f t="shared" ca="1" si="27"/>
        <v>E</v>
      </c>
      <c r="M298" s="2">
        <f t="shared" ca="1" si="29"/>
        <v>0</v>
      </c>
    </row>
    <row r="299" spans="1:13" x14ac:dyDescent="0.25">
      <c r="A299">
        <v>298</v>
      </c>
      <c r="B299">
        <v>132</v>
      </c>
      <c r="C299" t="str">
        <f t="shared" ca="1" si="24"/>
        <v>2016_BUF</v>
      </c>
      <c r="D299">
        <f t="shared" ca="1" si="28"/>
        <v>2016</v>
      </c>
      <c r="E299" t="s">
        <v>18</v>
      </c>
      <c r="F299" s="1">
        <f t="shared" ca="1" si="25"/>
        <v>8</v>
      </c>
      <c r="G299" s="1">
        <f t="shared" ca="1" si="25"/>
        <v>-125</v>
      </c>
      <c r="H299" s="1">
        <f t="shared" ca="1" si="25"/>
        <v>-105</v>
      </c>
      <c r="I299">
        <v>7</v>
      </c>
      <c r="J299" s="1" t="str">
        <f t="shared" ca="1" si="26"/>
        <v>U</v>
      </c>
      <c r="K299">
        <v>22</v>
      </c>
      <c r="L299" s="1" t="str">
        <f t="shared" ca="1" si="27"/>
        <v>U</v>
      </c>
      <c r="M299" s="2">
        <f t="shared" ca="1" si="29"/>
        <v>1</v>
      </c>
    </row>
    <row r="300" spans="1:13" x14ac:dyDescent="0.25">
      <c r="A300">
        <v>299</v>
      </c>
      <c r="B300">
        <v>132</v>
      </c>
      <c r="C300" t="str">
        <f t="shared" ca="1" si="24"/>
        <v>2016_BUF</v>
      </c>
      <c r="D300">
        <f t="shared" ca="1" si="28"/>
        <v>2016</v>
      </c>
      <c r="E300" t="s">
        <v>16</v>
      </c>
      <c r="F300" s="1">
        <f t="shared" ca="1" si="25"/>
        <v>8</v>
      </c>
      <c r="G300" s="1">
        <f t="shared" ca="1" si="25"/>
        <v>-125</v>
      </c>
      <c r="H300" s="1">
        <f t="shared" ca="1" si="25"/>
        <v>-105</v>
      </c>
      <c r="I300">
        <v>6</v>
      </c>
      <c r="J300" s="1" t="str">
        <f t="shared" ca="1" si="26"/>
        <v>U</v>
      </c>
      <c r="K300">
        <v>27</v>
      </c>
      <c r="L300" s="1" t="str">
        <f t="shared" ca="1" si="27"/>
        <v>U</v>
      </c>
      <c r="M300" s="2">
        <f t="shared" ca="1" si="29"/>
        <v>1</v>
      </c>
    </row>
    <row r="301" spans="1:13" x14ac:dyDescent="0.25">
      <c r="A301">
        <v>300</v>
      </c>
      <c r="B301">
        <v>132</v>
      </c>
      <c r="C301" t="str">
        <f t="shared" ca="1" si="24"/>
        <v>2016_BUF</v>
      </c>
      <c r="D301">
        <f t="shared" ca="1" si="28"/>
        <v>2016</v>
      </c>
      <c r="E301" t="s">
        <v>360</v>
      </c>
      <c r="F301" s="1">
        <f t="shared" ca="1" si="25"/>
        <v>8</v>
      </c>
      <c r="G301" s="1">
        <f t="shared" ca="1" si="25"/>
        <v>-125</v>
      </c>
      <c r="H301" s="1">
        <f t="shared" ca="1" si="25"/>
        <v>-105</v>
      </c>
      <c r="I301">
        <v>7</v>
      </c>
      <c r="J301" s="1" t="str">
        <f t="shared" ca="1" si="26"/>
        <v>U</v>
      </c>
      <c r="K301" t="s">
        <v>382</v>
      </c>
      <c r="L301" s="1" t="str">
        <f t="shared" ca="1" si="27"/>
        <v>U</v>
      </c>
      <c r="M301" s="2">
        <f t="shared" ca="1" si="29"/>
        <v>1</v>
      </c>
    </row>
    <row r="302" spans="1:13" x14ac:dyDescent="0.25">
      <c r="A302">
        <v>301</v>
      </c>
      <c r="B302">
        <v>133</v>
      </c>
      <c r="C302" t="str">
        <f t="shared" ca="1" si="24"/>
        <v>2016_CAR</v>
      </c>
      <c r="D302">
        <f t="shared" ca="1" si="28"/>
        <v>2016</v>
      </c>
      <c r="E302" t="s">
        <v>18</v>
      </c>
      <c r="F302" s="1">
        <f t="shared" ca="1" si="25"/>
        <v>10.5</v>
      </c>
      <c r="G302" s="1">
        <f t="shared" ca="1" si="25"/>
        <v>-125</v>
      </c>
      <c r="H302" s="1">
        <f t="shared" ca="1" si="25"/>
        <v>-105</v>
      </c>
      <c r="I302">
        <v>11</v>
      </c>
      <c r="J302" s="1" t="str">
        <f t="shared" ca="1" si="26"/>
        <v>O</v>
      </c>
      <c r="K302">
        <v>12</v>
      </c>
      <c r="L302" s="1" t="str">
        <f t="shared" ca="1" si="27"/>
        <v>U</v>
      </c>
      <c r="M302" s="2">
        <f t="shared" ca="1" si="29"/>
        <v>0</v>
      </c>
    </row>
    <row r="303" spans="1:13" x14ac:dyDescent="0.25">
      <c r="A303">
        <v>302</v>
      </c>
      <c r="B303">
        <v>133</v>
      </c>
      <c r="C303" t="str">
        <f t="shared" ca="1" si="24"/>
        <v>2016_CAR</v>
      </c>
      <c r="D303">
        <f t="shared" ca="1" si="28"/>
        <v>2016</v>
      </c>
      <c r="E303" t="s">
        <v>16</v>
      </c>
      <c r="F303" s="1">
        <f t="shared" ca="1" si="25"/>
        <v>10.5</v>
      </c>
      <c r="G303" s="1">
        <f t="shared" ca="1" si="25"/>
        <v>-125</v>
      </c>
      <c r="H303" s="1">
        <f t="shared" ca="1" si="25"/>
        <v>-105</v>
      </c>
      <c r="I303">
        <v>11</v>
      </c>
      <c r="J303" s="1" t="str">
        <f t="shared" ca="1" si="26"/>
        <v>O</v>
      </c>
      <c r="K303">
        <v>9</v>
      </c>
      <c r="L303" s="1" t="str">
        <f t="shared" ca="1" si="27"/>
        <v>U</v>
      </c>
      <c r="M303" s="2">
        <f t="shared" ca="1" si="29"/>
        <v>0</v>
      </c>
    </row>
    <row r="304" spans="1:13" x14ac:dyDescent="0.25">
      <c r="A304">
        <v>303</v>
      </c>
      <c r="B304">
        <v>133</v>
      </c>
      <c r="C304" t="str">
        <f t="shared" ca="1" si="24"/>
        <v>2016_CAR</v>
      </c>
      <c r="D304">
        <f t="shared" ca="1" si="28"/>
        <v>2016</v>
      </c>
      <c r="E304" t="s">
        <v>360</v>
      </c>
      <c r="F304" s="1">
        <f t="shared" ca="1" si="25"/>
        <v>10.5</v>
      </c>
      <c r="G304" s="1">
        <f t="shared" ca="1" si="25"/>
        <v>-125</v>
      </c>
      <c r="H304" s="1">
        <f t="shared" ca="1" si="25"/>
        <v>-105</v>
      </c>
      <c r="I304">
        <v>10</v>
      </c>
      <c r="J304" s="1" t="str">
        <f t="shared" ca="1" si="26"/>
        <v>U</v>
      </c>
      <c r="K304" t="s">
        <v>382</v>
      </c>
      <c r="L304" s="1" t="str">
        <f t="shared" ca="1" si="27"/>
        <v>U</v>
      </c>
      <c r="M304" s="2">
        <f t="shared" ca="1" si="29"/>
        <v>1</v>
      </c>
    </row>
    <row r="305" spans="1:13" x14ac:dyDescent="0.25">
      <c r="A305">
        <v>304</v>
      </c>
      <c r="B305">
        <v>134</v>
      </c>
      <c r="C305" t="str">
        <f t="shared" ca="1" si="24"/>
        <v>2016_CHI</v>
      </c>
      <c r="D305">
        <f t="shared" ca="1" si="28"/>
        <v>2016</v>
      </c>
      <c r="E305" t="s">
        <v>18</v>
      </c>
      <c r="F305" s="1">
        <f t="shared" ca="1" si="25"/>
        <v>7.5</v>
      </c>
      <c r="G305" s="1">
        <f t="shared" ca="1" si="25"/>
        <v>115</v>
      </c>
      <c r="H305" s="1">
        <f t="shared" ca="1" si="25"/>
        <v>-145</v>
      </c>
      <c r="I305">
        <v>6</v>
      </c>
      <c r="J305" s="1" t="str">
        <f t="shared" ca="1" si="26"/>
        <v>U</v>
      </c>
      <c r="K305">
        <v>11</v>
      </c>
      <c r="L305" s="1" t="str">
        <f t="shared" ca="1" si="27"/>
        <v>U</v>
      </c>
      <c r="M305" s="2">
        <f t="shared" ca="1" si="29"/>
        <v>1</v>
      </c>
    </row>
    <row r="306" spans="1:13" x14ac:dyDescent="0.25">
      <c r="A306">
        <v>305</v>
      </c>
      <c r="B306">
        <v>134</v>
      </c>
      <c r="C306" t="str">
        <f t="shared" ca="1" si="24"/>
        <v>2016_CHI</v>
      </c>
      <c r="D306">
        <f t="shared" ca="1" si="28"/>
        <v>2016</v>
      </c>
      <c r="E306" t="s">
        <v>16</v>
      </c>
      <c r="F306" s="1">
        <f t="shared" ca="1" si="25"/>
        <v>7.5</v>
      </c>
      <c r="G306" s="1">
        <f t="shared" ca="1" si="25"/>
        <v>115</v>
      </c>
      <c r="H306" s="1">
        <f t="shared" ca="1" si="25"/>
        <v>-145</v>
      </c>
      <c r="I306">
        <v>6</v>
      </c>
      <c r="J306" s="1" t="str">
        <f t="shared" ca="1" si="26"/>
        <v>U</v>
      </c>
      <c r="K306">
        <v>17</v>
      </c>
      <c r="L306" s="1" t="str">
        <f t="shared" ca="1" si="27"/>
        <v>U</v>
      </c>
      <c r="M306" s="2">
        <f t="shared" ca="1" si="29"/>
        <v>1</v>
      </c>
    </row>
    <row r="307" spans="1:13" x14ac:dyDescent="0.25">
      <c r="A307">
        <v>306</v>
      </c>
      <c r="B307">
        <v>134</v>
      </c>
      <c r="C307" t="str">
        <f t="shared" ca="1" si="24"/>
        <v>2016_CHI</v>
      </c>
      <c r="D307">
        <f t="shared" ca="1" si="28"/>
        <v>2016</v>
      </c>
      <c r="E307" t="s">
        <v>360</v>
      </c>
      <c r="F307" s="1">
        <f t="shared" ca="1" si="25"/>
        <v>7.5</v>
      </c>
      <c r="G307" s="1">
        <f t="shared" ca="1" si="25"/>
        <v>115</v>
      </c>
      <c r="H307" s="1">
        <f t="shared" ca="1" si="25"/>
        <v>-145</v>
      </c>
      <c r="I307">
        <v>7</v>
      </c>
      <c r="J307" s="1" t="str">
        <f t="shared" ca="1" si="26"/>
        <v>U</v>
      </c>
      <c r="K307" t="s">
        <v>382</v>
      </c>
      <c r="L307" s="1" t="str">
        <f t="shared" ca="1" si="27"/>
        <v>U</v>
      </c>
      <c r="M307" s="2">
        <f t="shared" ca="1" si="29"/>
        <v>1</v>
      </c>
    </row>
    <row r="308" spans="1:13" x14ac:dyDescent="0.25">
      <c r="A308">
        <v>307</v>
      </c>
      <c r="B308">
        <v>135</v>
      </c>
      <c r="C308" t="str">
        <f t="shared" ca="1" si="24"/>
        <v>2016_CIN</v>
      </c>
      <c r="D308">
        <f t="shared" ca="1" si="28"/>
        <v>2016</v>
      </c>
      <c r="E308" t="s">
        <v>18</v>
      </c>
      <c r="F308" s="1">
        <f t="shared" ca="1" si="25"/>
        <v>9.5</v>
      </c>
      <c r="G308" s="1">
        <f t="shared" ca="1" si="25"/>
        <v>-125</v>
      </c>
      <c r="H308" s="1">
        <f t="shared" ca="1" si="25"/>
        <v>-105</v>
      </c>
      <c r="I308">
        <v>8</v>
      </c>
      <c r="J308" s="1" t="str">
        <f t="shared" ca="1" si="26"/>
        <v>U</v>
      </c>
      <c r="K308">
        <v>23</v>
      </c>
      <c r="L308" s="1" t="str">
        <f t="shared" ca="1" si="27"/>
        <v>U</v>
      </c>
      <c r="M308" s="2">
        <f t="shared" ca="1" si="29"/>
        <v>1</v>
      </c>
    </row>
    <row r="309" spans="1:13" x14ac:dyDescent="0.25">
      <c r="A309">
        <v>308</v>
      </c>
      <c r="B309">
        <v>135</v>
      </c>
      <c r="C309" t="str">
        <f t="shared" ca="1" si="24"/>
        <v>2016_CIN</v>
      </c>
      <c r="D309">
        <f t="shared" ca="1" si="28"/>
        <v>2016</v>
      </c>
      <c r="E309" t="s">
        <v>16</v>
      </c>
      <c r="F309" s="1">
        <f t="shared" ca="1" si="25"/>
        <v>9.5</v>
      </c>
      <c r="G309" s="1">
        <f t="shared" ca="1" si="25"/>
        <v>-125</v>
      </c>
      <c r="H309" s="1">
        <f t="shared" ca="1" si="25"/>
        <v>-105</v>
      </c>
      <c r="I309">
        <v>11</v>
      </c>
      <c r="J309" s="1" t="str">
        <f t="shared" ca="1" si="26"/>
        <v>O</v>
      </c>
      <c r="K309">
        <v>14</v>
      </c>
      <c r="L309" s="1" t="str">
        <f t="shared" ca="1" si="27"/>
        <v>U</v>
      </c>
      <c r="M309" s="2">
        <f t="shared" ca="1" si="29"/>
        <v>0</v>
      </c>
    </row>
    <row r="310" spans="1:13" x14ac:dyDescent="0.25">
      <c r="A310">
        <v>309</v>
      </c>
      <c r="B310">
        <v>135</v>
      </c>
      <c r="C310" t="str">
        <f t="shared" ca="1" si="24"/>
        <v>2016_CIN</v>
      </c>
      <c r="D310">
        <f t="shared" ca="1" si="28"/>
        <v>2016</v>
      </c>
      <c r="E310" t="s">
        <v>360</v>
      </c>
      <c r="F310" s="1">
        <f t="shared" ca="1" si="25"/>
        <v>9.5</v>
      </c>
      <c r="G310" s="1">
        <f t="shared" ca="1" si="25"/>
        <v>-125</v>
      </c>
      <c r="H310" s="1">
        <f t="shared" ca="1" si="25"/>
        <v>-105</v>
      </c>
      <c r="I310">
        <v>8</v>
      </c>
      <c r="J310" s="1" t="str">
        <f t="shared" ca="1" si="26"/>
        <v>U</v>
      </c>
      <c r="K310" t="s">
        <v>382</v>
      </c>
      <c r="L310" s="1" t="str">
        <f t="shared" ca="1" si="27"/>
        <v>U</v>
      </c>
      <c r="M310" s="2">
        <f t="shared" ca="1" si="29"/>
        <v>1</v>
      </c>
    </row>
    <row r="311" spans="1:13" x14ac:dyDescent="0.25">
      <c r="A311">
        <v>310</v>
      </c>
      <c r="B311">
        <v>136</v>
      </c>
      <c r="C311" t="str">
        <f t="shared" ca="1" si="24"/>
        <v>2016_CLE</v>
      </c>
      <c r="D311">
        <f t="shared" ca="1" si="28"/>
        <v>2016</v>
      </c>
      <c r="E311" t="s">
        <v>18</v>
      </c>
      <c r="F311" s="1">
        <f t="shared" ca="1" si="25"/>
        <v>5</v>
      </c>
      <c r="G311" s="1">
        <f t="shared" ca="1" si="25"/>
        <v>-105</v>
      </c>
      <c r="H311" s="1">
        <f t="shared" ca="1" si="25"/>
        <v>-125</v>
      </c>
      <c r="I311">
        <v>6</v>
      </c>
      <c r="J311" s="1" t="str">
        <f t="shared" ca="1" si="26"/>
        <v>O</v>
      </c>
      <c r="K311">
        <v>21</v>
      </c>
      <c r="L311" s="1" t="str">
        <f t="shared" ca="1" si="27"/>
        <v>U</v>
      </c>
      <c r="M311" s="2">
        <f t="shared" ca="1" si="29"/>
        <v>0</v>
      </c>
    </row>
    <row r="312" spans="1:13" x14ac:dyDescent="0.25">
      <c r="A312">
        <v>311</v>
      </c>
      <c r="B312">
        <v>136</v>
      </c>
      <c r="C312" t="str">
        <f t="shared" ca="1" si="24"/>
        <v>2016_CLE</v>
      </c>
      <c r="D312">
        <f t="shared" ca="1" si="28"/>
        <v>2016</v>
      </c>
      <c r="E312" t="s">
        <v>16</v>
      </c>
      <c r="F312" s="1">
        <f t="shared" ca="1" si="25"/>
        <v>5</v>
      </c>
      <c r="G312" s="1">
        <f t="shared" ca="1" si="25"/>
        <v>-105</v>
      </c>
      <c r="H312" s="1">
        <f t="shared" ca="1" si="25"/>
        <v>-125</v>
      </c>
      <c r="I312">
        <v>2</v>
      </c>
      <c r="J312" s="1" t="str">
        <f t="shared" ca="1" si="26"/>
        <v>U</v>
      </c>
      <c r="K312">
        <v>3</v>
      </c>
      <c r="L312" s="1" t="str">
        <f t="shared" ca="1" si="27"/>
        <v>U</v>
      </c>
      <c r="M312" s="2">
        <f t="shared" ca="1" si="29"/>
        <v>1</v>
      </c>
    </row>
    <row r="313" spans="1:13" x14ac:dyDescent="0.25">
      <c r="A313">
        <v>312</v>
      </c>
      <c r="B313">
        <v>136</v>
      </c>
      <c r="C313" t="str">
        <f t="shared" ca="1" si="24"/>
        <v>2016_CLE</v>
      </c>
      <c r="D313">
        <f t="shared" ca="1" si="28"/>
        <v>2016</v>
      </c>
      <c r="E313" t="s">
        <v>360</v>
      </c>
      <c r="F313" s="1">
        <f t="shared" ca="1" si="25"/>
        <v>5</v>
      </c>
      <c r="G313" s="1">
        <f t="shared" ca="1" si="25"/>
        <v>-105</v>
      </c>
      <c r="H313" s="1">
        <f t="shared" ca="1" si="25"/>
        <v>-125</v>
      </c>
      <c r="I313">
        <v>3</v>
      </c>
      <c r="J313" s="1" t="str">
        <f t="shared" ca="1" si="26"/>
        <v>U</v>
      </c>
      <c r="K313" t="s">
        <v>382</v>
      </c>
      <c r="L313" s="1" t="str">
        <f t="shared" ca="1" si="27"/>
        <v>U</v>
      </c>
      <c r="M313" s="2">
        <f t="shared" ca="1" si="29"/>
        <v>1</v>
      </c>
    </row>
    <row r="314" spans="1:13" x14ac:dyDescent="0.25">
      <c r="A314">
        <v>313</v>
      </c>
      <c r="B314">
        <v>137</v>
      </c>
      <c r="C314" t="str">
        <f t="shared" ca="1" si="24"/>
        <v>2016_DAL</v>
      </c>
      <c r="D314">
        <f t="shared" ca="1" si="28"/>
        <v>2016</v>
      </c>
      <c r="E314" t="s">
        <v>18</v>
      </c>
      <c r="F314" s="1">
        <f t="shared" ca="1" si="25"/>
        <v>9.5</v>
      </c>
      <c r="G314" s="1">
        <f t="shared" ca="1" si="25"/>
        <v>115</v>
      </c>
      <c r="H314" s="1">
        <f t="shared" ca="1" si="25"/>
        <v>-145</v>
      </c>
      <c r="I314">
        <v>8</v>
      </c>
      <c r="J314" s="1" t="str">
        <f t="shared" ca="1" si="26"/>
        <v>U</v>
      </c>
      <c r="K314">
        <v>14</v>
      </c>
      <c r="L314" s="1" t="str">
        <f t="shared" ca="1" si="27"/>
        <v>O</v>
      </c>
      <c r="M314" s="2">
        <f t="shared" ca="1" si="29"/>
        <v>0</v>
      </c>
    </row>
    <row r="315" spans="1:13" x14ac:dyDescent="0.25">
      <c r="A315">
        <v>314</v>
      </c>
      <c r="B315">
        <v>137</v>
      </c>
      <c r="C315" t="str">
        <f t="shared" ca="1" si="24"/>
        <v>2016_DAL</v>
      </c>
      <c r="D315">
        <f t="shared" ca="1" si="28"/>
        <v>2016</v>
      </c>
      <c r="E315" t="s">
        <v>16</v>
      </c>
      <c r="F315" s="1">
        <f t="shared" ca="1" si="25"/>
        <v>9.5</v>
      </c>
      <c r="G315" s="1">
        <f t="shared" ca="1" si="25"/>
        <v>115</v>
      </c>
      <c r="H315" s="1">
        <f t="shared" ca="1" si="25"/>
        <v>-145</v>
      </c>
      <c r="I315">
        <v>8</v>
      </c>
      <c r="J315" s="1" t="str">
        <f t="shared" ca="1" si="26"/>
        <v>U</v>
      </c>
      <c r="K315">
        <v>31</v>
      </c>
      <c r="L315" s="1" t="str">
        <f t="shared" ca="1" si="27"/>
        <v>O</v>
      </c>
      <c r="M315" s="2">
        <f t="shared" ca="1" si="29"/>
        <v>0</v>
      </c>
    </row>
    <row r="316" spans="1:13" x14ac:dyDescent="0.25">
      <c r="A316">
        <v>315</v>
      </c>
      <c r="B316">
        <v>137</v>
      </c>
      <c r="C316" t="str">
        <f t="shared" ca="1" si="24"/>
        <v>2016_DAL</v>
      </c>
      <c r="D316">
        <f t="shared" ca="1" si="28"/>
        <v>2016</v>
      </c>
      <c r="E316" t="s">
        <v>360</v>
      </c>
      <c r="F316" s="1">
        <f t="shared" ca="1" si="25"/>
        <v>9.5</v>
      </c>
      <c r="G316" s="1">
        <f t="shared" ca="1" si="25"/>
        <v>115</v>
      </c>
      <c r="H316" s="1">
        <f t="shared" ca="1" si="25"/>
        <v>-145</v>
      </c>
      <c r="I316">
        <v>6</v>
      </c>
      <c r="J316" s="1" t="str">
        <f t="shared" ca="1" si="26"/>
        <v>U</v>
      </c>
      <c r="K316" t="s">
        <v>382</v>
      </c>
      <c r="L316" s="1" t="str">
        <f t="shared" ca="1" si="27"/>
        <v>O</v>
      </c>
      <c r="M316" s="2">
        <f t="shared" ca="1" si="29"/>
        <v>0</v>
      </c>
    </row>
    <row r="317" spans="1:13" x14ac:dyDescent="0.25">
      <c r="A317">
        <v>316</v>
      </c>
      <c r="B317">
        <v>138</v>
      </c>
      <c r="C317" t="str">
        <f t="shared" ca="1" si="24"/>
        <v>2016_DEN</v>
      </c>
      <c r="D317">
        <f t="shared" ca="1" si="28"/>
        <v>2016</v>
      </c>
      <c r="E317" t="s">
        <v>18</v>
      </c>
      <c r="F317" s="1">
        <f t="shared" ca="1" si="25"/>
        <v>9.5</v>
      </c>
      <c r="G317" s="1">
        <f t="shared" ca="1" si="25"/>
        <v>130</v>
      </c>
      <c r="H317" s="1">
        <f t="shared" ca="1" si="25"/>
        <v>-160</v>
      </c>
      <c r="I317">
        <v>9</v>
      </c>
      <c r="J317" s="1" t="str">
        <f t="shared" ca="1" si="26"/>
        <v>U</v>
      </c>
      <c r="K317">
        <v>17</v>
      </c>
      <c r="L317" s="1" t="str">
        <f t="shared" ca="1" si="27"/>
        <v>U</v>
      </c>
      <c r="M317" s="2">
        <f t="shared" ca="1" si="29"/>
        <v>1</v>
      </c>
    </row>
    <row r="318" spans="1:13" x14ac:dyDescent="0.25">
      <c r="A318">
        <v>317</v>
      </c>
      <c r="B318">
        <v>138</v>
      </c>
      <c r="C318" t="str">
        <f t="shared" ca="1" si="24"/>
        <v>2016_DEN</v>
      </c>
      <c r="D318">
        <f t="shared" ca="1" si="28"/>
        <v>2016</v>
      </c>
      <c r="E318" t="s">
        <v>16</v>
      </c>
      <c r="F318" s="1">
        <f t="shared" ca="1" si="25"/>
        <v>9.5</v>
      </c>
      <c r="G318" s="1">
        <f t="shared" ca="1" si="25"/>
        <v>130</v>
      </c>
      <c r="H318" s="1">
        <f t="shared" ca="1" si="25"/>
        <v>-160</v>
      </c>
      <c r="I318">
        <v>8</v>
      </c>
      <c r="J318" s="1" t="str">
        <f t="shared" ca="1" si="26"/>
        <v>U</v>
      </c>
      <c r="K318">
        <v>16</v>
      </c>
      <c r="L318" s="1" t="str">
        <f t="shared" ca="1" si="27"/>
        <v>U</v>
      </c>
      <c r="M318" s="2">
        <f t="shared" ca="1" si="29"/>
        <v>1</v>
      </c>
    </row>
    <row r="319" spans="1:13" x14ac:dyDescent="0.25">
      <c r="A319">
        <v>318</v>
      </c>
      <c r="B319">
        <v>138</v>
      </c>
      <c r="C319" t="str">
        <f t="shared" ca="1" si="24"/>
        <v>2016_DEN</v>
      </c>
      <c r="D319">
        <f t="shared" ca="1" si="28"/>
        <v>2016</v>
      </c>
      <c r="E319" t="s">
        <v>360</v>
      </c>
      <c r="F319" s="1">
        <f t="shared" ca="1" si="25"/>
        <v>9.5</v>
      </c>
      <c r="G319" s="1">
        <f t="shared" ca="1" si="25"/>
        <v>130</v>
      </c>
      <c r="H319" s="1">
        <f t="shared" ca="1" si="25"/>
        <v>-160</v>
      </c>
      <c r="I319">
        <v>7</v>
      </c>
      <c r="J319" s="1" t="str">
        <f t="shared" ca="1" si="26"/>
        <v>U</v>
      </c>
      <c r="K319" t="s">
        <v>382</v>
      </c>
      <c r="L319" s="1" t="str">
        <f t="shared" ca="1" si="27"/>
        <v>U</v>
      </c>
      <c r="M319" s="2">
        <f t="shared" ca="1" si="29"/>
        <v>1</v>
      </c>
    </row>
    <row r="320" spans="1:13" x14ac:dyDescent="0.25">
      <c r="A320">
        <v>319</v>
      </c>
      <c r="B320">
        <v>139</v>
      </c>
      <c r="C320" t="str">
        <f t="shared" ca="1" si="24"/>
        <v>2016_DET</v>
      </c>
      <c r="D320">
        <f t="shared" ca="1" si="28"/>
        <v>2016</v>
      </c>
      <c r="E320" t="s">
        <v>18</v>
      </c>
      <c r="F320" s="1">
        <f t="shared" ca="1" si="25"/>
        <v>7.5</v>
      </c>
      <c r="G320" s="1">
        <f t="shared" ca="1" si="25"/>
        <v>110</v>
      </c>
      <c r="H320" s="1">
        <f t="shared" ca="1" si="25"/>
        <v>-140</v>
      </c>
      <c r="I320">
        <v>7</v>
      </c>
      <c r="J320" s="1" t="str">
        <f t="shared" ca="1" si="26"/>
        <v>U</v>
      </c>
      <c r="K320">
        <v>25</v>
      </c>
      <c r="L320" s="1" t="str">
        <f t="shared" ca="1" si="27"/>
        <v>O</v>
      </c>
      <c r="M320" s="2">
        <f t="shared" ca="1" si="29"/>
        <v>0</v>
      </c>
    </row>
    <row r="321" spans="1:13" x14ac:dyDescent="0.25">
      <c r="A321">
        <v>320</v>
      </c>
      <c r="B321">
        <v>139</v>
      </c>
      <c r="C321" t="str">
        <f t="shared" ca="1" si="24"/>
        <v>2016_DET</v>
      </c>
      <c r="D321">
        <f t="shared" ca="1" si="28"/>
        <v>2016</v>
      </c>
      <c r="E321" t="s">
        <v>16</v>
      </c>
      <c r="F321" s="1">
        <f t="shared" ca="1" si="25"/>
        <v>7.5</v>
      </c>
      <c r="G321" s="1">
        <f t="shared" ca="1" si="25"/>
        <v>110</v>
      </c>
      <c r="H321" s="1">
        <f t="shared" ca="1" si="25"/>
        <v>-140</v>
      </c>
      <c r="I321">
        <v>8</v>
      </c>
      <c r="J321" s="1" t="str">
        <f t="shared" ca="1" si="26"/>
        <v>O</v>
      </c>
      <c r="K321">
        <v>30</v>
      </c>
      <c r="L321" s="1" t="str">
        <f t="shared" ca="1" si="27"/>
        <v>O</v>
      </c>
      <c r="M321" s="2">
        <f t="shared" ca="1" si="29"/>
        <v>1</v>
      </c>
    </row>
    <row r="322" spans="1:13" x14ac:dyDescent="0.25">
      <c r="A322">
        <v>321</v>
      </c>
      <c r="B322">
        <v>139</v>
      </c>
      <c r="C322" t="str">
        <f t="shared" ref="C322:C385" ca="1" si="30">IFERROR(VLOOKUP($B322,nfl_win_total_result,MATCH(C$1,nfl_win_total_result_header,0),FALSE),"error")</f>
        <v>2016_DET</v>
      </c>
      <c r="D322">
        <f t="shared" ca="1" si="28"/>
        <v>2016</v>
      </c>
      <c r="E322" t="s">
        <v>360</v>
      </c>
      <c r="F322" s="1">
        <f t="shared" ref="F322:H385" ca="1" si="31">IFERROR(VLOOKUP($B322,nfl_win_total_result,MATCH(F$1,nfl_win_total_result_header,0),FALSE),"error")</f>
        <v>7.5</v>
      </c>
      <c r="G322" s="1">
        <f t="shared" ca="1" si="31"/>
        <v>110</v>
      </c>
      <c r="H322" s="1">
        <f t="shared" ca="1" si="31"/>
        <v>-140</v>
      </c>
      <c r="I322">
        <v>7</v>
      </c>
      <c r="J322" s="1" t="str">
        <f t="shared" ref="J322:J385" ca="1" si="32">IFERROR(IF(I322&gt;F322,"O",IF(I322&lt;F322,"U","E")),"na")</f>
        <v>U</v>
      </c>
      <c r="K322" t="s">
        <v>382</v>
      </c>
      <c r="L322" s="1" t="str">
        <f t="shared" ref="L322:L386" ca="1" si="33">IFERROR(IF(VLOOKUP($B322,nfl_win_total_result,MATCH(L$1,nfl_win_total_result_header,0),FALSE)="","",VLOOKUP($B322,nfl_win_total_result,MATCH(L$1,nfl_win_total_result_header,0),FALSE)),"error")</f>
        <v>O</v>
      </c>
      <c r="M322" s="2">
        <f t="shared" ca="1" si="29"/>
        <v>0</v>
      </c>
    </row>
    <row r="323" spans="1:13" x14ac:dyDescent="0.25">
      <c r="A323">
        <v>322</v>
      </c>
      <c r="B323">
        <v>140</v>
      </c>
      <c r="C323" t="str">
        <f t="shared" ca="1" si="30"/>
        <v>2016_GBY</v>
      </c>
      <c r="D323">
        <f t="shared" ref="D323:D386" ca="1" si="34">VALUE(LEFT(C323,4))</f>
        <v>2016</v>
      </c>
      <c r="E323" t="s">
        <v>18</v>
      </c>
      <c r="F323" s="1">
        <f t="shared" ca="1" si="31"/>
        <v>10.5</v>
      </c>
      <c r="G323" s="1">
        <f t="shared" ca="1" si="31"/>
        <v>-175</v>
      </c>
      <c r="H323" s="1">
        <f t="shared" ca="1" si="31"/>
        <v>145</v>
      </c>
      <c r="I323">
        <v>11</v>
      </c>
      <c r="J323" s="1" t="str">
        <f t="shared" ca="1" si="32"/>
        <v>O</v>
      </c>
      <c r="K323">
        <v>10</v>
      </c>
      <c r="L323" s="1" t="str">
        <f t="shared" ca="1" si="33"/>
        <v>U</v>
      </c>
      <c r="M323" s="2">
        <f t="shared" ref="M323:M385" ca="1" si="35">IFERROR(IF(OR(ISBLANK(J323),ISBLANK(L323),J323="",L323=""),"",IF(J323=L323,1,0)),"na")</f>
        <v>0</v>
      </c>
    </row>
    <row r="324" spans="1:13" x14ac:dyDescent="0.25">
      <c r="A324">
        <v>323</v>
      </c>
      <c r="B324">
        <v>140</v>
      </c>
      <c r="C324" t="str">
        <f t="shared" ca="1" si="30"/>
        <v>2016_GBY</v>
      </c>
      <c r="D324">
        <f t="shared" ca="1" si="34"/>
        <v>2016</v>
      </c>
      <c r="E324" t="s">
        <v>16</v>
      </c>
      <c r="F324" s="1">
        <f t="shared" ca="1" si="31"/>
        <v>10.5</v>
      </c>
      <c r="G324" s="1">
        <f t="shared" ca="1" si="31"/>
        <v>-175</v>
      </c>
      <c r="H324" s="1">
        <f t="shared" ca="1" si="31"/>
        <v>145</v>
      </c>
      <c r="I324">
        <v>11</v>
      </c>
      <c r="J324" s="1" t="str">
        <f t="shared" ca="1" si="32"/>
        <v>O</v>
      </c>
      <c r="K324">
        <v>6</v>
      </c>
      <c r="L324" s="1" t="str">
        <f t="shared" ca="1" si="33"/>
        <v>U</v>
      </c>
      <c r="M324" s="2">
        <f t="shared" ca="1" si="35"/>
        <v>0</v>
      </c>
    </row>
    <row r="325" spans="1:13" x14ac:dyDescent="0.25">
      <c r="A325">
        <v>324</v>
      </c>
      <c r="B325">
        <v>140</v>
      </c>
      <c r="C325" t="str">
        <f t="shared" ca="1" si="30"/>
        <v>2016_GBY</v>
      </c>
      <c r="D325">
        <f t="shared" ca="1" si="34"/>
        <v>2016</v>
      </c>
      <c r="E325" t="s">
        <v>360</v>
      </c>
      <c r="F325" s="1">
        <f t="shared" ca="1" si="31"/>
        <v>10.5</v>
      </c>
      <c r="G325" s="1">
        <f t="shared" ca="1" si="31"/>
        <v>-175</v>
      </c>
      <c r="H325" s="1">
        <f t="shared" ca="1" si="31"/>
        <v>145</v>
      </c>
      <c r="I325">
        <v>11</v>
      </c>
      <c r="J325" s="1" t="str">
        <f t="shared" ca="1" si="32"/>
        <v>O</v>
      </c>
      <c r="K325" t="s">
        <v>382</v>
      </c>
      <c r="L325" s="1" t="str">
        <f t="shared" ca="1" si="33"/>
        <v>U</v>
      </c>
      <c r="M325" s="2">
        <f t="shared" ca="1" si="35"/>
        <v>0</v>
      </c>
    </row>
    <row r="326" spans="1:13" x14ac:dyDescent="0.25">
      <c r="A326">
        <v>325</v>
      </c>
      <c r="B326">
        <v>141</v>
      </c>
      <c r="C326" t="str">
        <f t="shared" ca="1" si="30"/>
        <v>2016_HOU</v>
      </c>
      <c r="D326">
        <f t="shared" ca="1" si="34"/>
        <v>2016</v>
      </c>
      <c r="E326" t="s">
        <v>18</v>
      </c>
      <c r="F326" s="1">
        <f t="shared" ca="1" si="31"/>
        <v>8.5</v>
      </c>
      <c r="G326" s="1">
        <f t="shared" ca="1" si="31"/>
        <v>-140</v>
      </c>
      <c r="H326" s="1">
        <f t="shared" ca="1" si="31"/>
        <v>110</v>
      </c>
      <c r="I326">
        <v>8</v>
      </c>
      <c r="J326" s="1" t="str">
        <f t="shared" ca="1" si="32"/>
        <v>U</v>
      </c>
      <c r="K326">
        <v>29</v>
      </c>
      <c r="L326" s="1" t="str">
        <f t="shared" ca="1" si="33"/>
        <v>O</v>
      </c>
      <c r="M326" s="2">
        <f t="shared" ca="1" si="35"/>
        <v>0</v>
      </c>
    </row>
    <row r="327" spans="1:13" x14ac:dyDescent="0.25">
      <c r="A327">
        <v>326</v>
      </c>
      <c r="B327">
        <v>141</v>
      </c>
      <c r="C327" t="str">
        <f t="shared" ca="1" si="30"/>
        <v>2016_HOU</v>
      </c>
      <c r="D327">
        <f t="shared" ca="1" si="34"/>
        <v>2016</v>
      </c>
      <c r="E327" t="s">
        <v>16</v>
      </c>
      <c r="F327" s="1">
        <f t="shared" ca="1" si="31"/>
        <v>8.5</v>
      </c>
      <c r="G327" s="1">
        <f t="shared" ca="1" si="31"/>
        <v>-140</v>
      </c>
      <c r="H327" s="1">
        <f t="shared" ca="1" si="31"/>
        <v>110</v>
      </c>
      <c r="I327">
        <v>7</v>
      </c>
      <c r="J327" s="1" t="str">
        <f t="shared" ca="1" si="32"/>
        <v>U</v>
      </c>
      <c r="K327">
        <v>23</v>
      </c>
      <c r="L327" s="1" t="str">
        <f t="shared" ca="1" si="33"/>
        <v>O</v>
      </c>
      <c r="M327" s="2">
        <f t="shared" ca="1" si="35"/>
        <v>0</v>
      </c>
    </row>
    <row r="328" spans="1:13" x14ac:dyDescent="0.25">
      <c r="A328">
        <v>327</v>
      </c>
      <c r="B328">
        <v>141</v>
      </c>
      <c r="C328" t="str">
        <f t="shared" ca="1" si="30"/>
        <v>2016_HOU</v>
      </c>
      <c r="D328">
        <f t="shared" ca="1" si="34"/>
        <v>2016</v>
      </c>
      <c r="E328" t="s">
        <v>360</v>
      </c>
      <c r="F328" s="1">
        <f t="shared" ca="1" si="31"/>
        <v>8.5</v>
      </c>
      <c r="G328" s="1">
        <f t="shared" ca="1" si="31"/>
        <v>-140</v>
      </c>
      <c r="H328" s="1">
        <f t="shared" ca="1" si="31"/>
        <v>110</v>
      </c>
      <c r="I328">
        <v>10</v>
      </c>
      <c r="J328" s="1" t="str">
        <f t="shared" ca="1" si="32"/>
        <v>O</v>
      </c>
      <c r="K328" t="s">
        <v>382</v>
      </c>
      <c r="L328" s="1" t="str">
        <f t="shared" ca="1" si="33"/>
        <v>O</v>
      </c>
      <c r="M328" s="2">
        <f t="shared" ca="1" si="35"/>
        <v>1</v>
      </c>
    </row>
    <row r="329" spans="1:13" x14ac:dyDescent="0.25">
      <c r="A329">
        <v>328</v>
      </c>
      <c r="B329">
        <v>142</v>
      </c>
      <c r="C329" t="str">
        <f t="shared" ca="1" si="30"/>
        <v>2016_IND</v>
      </c>
      <c r="D329">
        <f t="shared" ca="1" si="34"/>
        <v>2016</v>
      </c>
      <c r="E329" t="s">
        <v>18</v>
      </c>
      <c r="F329" s="1">
        <f t="shared" ca="1" si="31"/>
        <v>9.5</v>
      </c>
      <c r="G329" s="1">
        <f t="shared" ca="1" si="31"/>
        <v>130</v>
      </c>
      <c r="H329" s="1">
        <f t="shared" ca="1" si="31"/>
        <v>-160</v>
      </c>
      <c r="I329">
        <v>6</v>
      </c>
      <c r="J329" s="1" t="str">
        <f t="shared" ca="1" si="32"/>
        <v>U</v>
      </c>
      <c r="K329">
        <v>7</v>
      </c>
      <c r="L329" s="1" t="str">
        <f t="shared" ca="1" si="33"/>
        <v>U</v>
      </c>
      <c r="M329" s="2">
        <f t="shared" ca="1" si="35"/>
        <v>1</v>
      </c>
    </row>
    <row r="330" spans="1:13" x14ac:dyDescent="0.25">
      <c r="A330">
        <v>329</v>
      </c>
      <c r="B330">
        <v>142</v>
      </c>
      <c r="C330" t="str">
        <f t="shared" ca="1" si="30"/>
        <v>2016_IND</v>
      </c>
      <c r="D330">
        <f t="shared" ca="1" si="34"/>
        <v>2016</v>
      </c>
      <c r="E330" t="s">
        <v>16</v>
      </c>
      <c r="F330" s="1">
        <f t="shared" ca="1" si="31"/>
        <v>9.5</v>
      </c>
      <c r="G330" s="1">
        <f t="shared" ca="1" si="31"/>
        <v>130</v>
      </c>
      <c r="H330" s="1">
        <f t="shared" ca="1" si="31"/>
        <v>-160</v>
      </c>
      <c r="I330">
        <v>8</v>
      </c>
      <c r="J330" s="1" t="str">
        <f t="shared" ca="1" si="32"/>
        <v>U</v>
      </c>
      <c r="K330">
        <v>22</v>
      </c>
      <c r="L330" s="1" t="str">
        <f t="shared" ca="1" si="33"/>
        <v>U</v>
      </c>
      <c r="M330" s="2">
        <f t="shared" ca="1" si="35"/>
        <v>1</v>
      </c>
    </row>
    <row r="331" spans="1:13" x14ac:dyDescent="0.25">
      <c r="A331">
        <v>330</v>
      </c>
      <c r="B331">
        <v>142</v>
      </c>
      <c r="C331" t="str">
        <f t="shared" ca="1" si="30"/>
        <v>2016_IND</v>
      </c>
      <c r="D331">
        <f t="shared" ca="1" si="34"/>
        <v>2016</v>
      </c>
      <c r="E331" t="s">
        <v>360</v>
      </c>
      <c r="F331" s="1">
        <f t="shared" ca="1" si="31"/>
        <v>9.5</v>
      </c>
      <c r="G331" s="1">
        <f t="shared" ca="1" si="31"/>
        <v>130</v>
      </c>
      <c r="H331" s="1">
        <f t="shared" ca="1" si="31"/>
        <v>-160</v>
      </c>
      <c r="I331">
        <v>8</v>
      </c>
      <c r="J331" s="1" t="str">
        <f t="shared" ca="1" si="32"/>
        <v>U</v>
      </c>
      <c r="K331" t="s">
        <v>382</v>
      </c>
      <c r="L331" s="1" t="str">
        <f t="shared" ca="1" si="33"/>
        <v>U</v>
      </c>
      <c r="M331" s="2">
        <f t="shared" ca="1" si="35"/>
        <v>1</v>
      </c>
    </row>
    <row r="332" spans="1:13" x14ac:dyDescent="0.25">
      <c r="A332">
        <v>331</v>
      </c>
      <c r="B332">
        <v>143</v>
      </c>
      <c r="C332" t="str">
        <f t="shared" ca="1" si="30"/>
        <v>2016_JAX</v>
      </c>
      <c r="D332">
        <f t="shared" ca="1" si="34"/>
        <v>2016</v>
      </c>
      <c r="E332" t="s">
        <v>18</v>
      </c>
      <c r="F332" s="1">
        <f t="shared" ca="1" si="31"/>
        <v>7.5</v>
      </c>
      <c r="G332" s="1">
        <f t="shared" ca="1" si="31"/>
        <v>-135</v>
      </c>
      <c r="H332" s="1">
        <f t="shared" ca="1" si="31"/>
        <v>105</v>
      </c>
      <c r="I332">
        <v>7</v>
      </c>
      <c r="J332" s="1" t="str">
        <f t="shared" ca="1" si="32"/>
        <v>U</v>
      </c>
      <c r="K332">
        <v>16</v>
      </c>
      <c r="L332" s="1" t="str">
        <f t="shared" ca="1" si="33"/>
        <v>U</v>
      </c>
      <c r="M332" s="2">
        <f t="shared" ca="1" si="35"/>
        <v>1</v>
      </c>
    </row>
    <row r="333" spans="1:13" x14ac:dyDescent="0.25">
      <c r="A333">
        <v>332</v>
      </c>
      <c r="B333">
        <v>143</v>
      </c>
      <c r="C333" t="str">
        <f t="shared" ca="1" si="30"/>
        <v>2016_JAX</v>
      </c>
      <c r="D333">
        <f t="shared" ca="1" si="34"/>
        <v>2016</v>
      </c>
      <c r="E333" t="s">
        <v>16</v>
      </c>
      <c r="F333" s="1">
        <f t="shared" ca="1" si="31"/>
        <v>7.5</v>
      </c>
      <c r="G333" s="1">
        <f t="shared" ca="1" si="31"/>
        <v>-135</v>
      </c>
      <c r="H333" s="1">
        <f t="shared" ca="1" si="31"/>
        <v>105</v>
      </c>
      <c r="I333">
        <v>6</v>
      </c>
      <c r="J333" s="1" t="str">
        <f t="shared" ca="1" si="32"/>
        <v>U</v>
      </c>
      <c r="K333">
        <v>24</v>
      </c>
      <c r="L333" s="1" t="str">
        <f t="shared" ca="1" si="33"/>
        <v>U</v>
      </c>
      <c r="M333" s="2">
        <f t="shared" ca="1" si="35"/>
        <v>1</v>
      </c>
    </row>
    <row r="334" spans="1:13" x14ac:dyDescent="0.25">
      <c r="A334">
        <v>333</v>
      </c>
      <c r="B334">
        <v>143</v>
      </c>
      <c r="C334" t="str">
        <f t="shared" ca="1" si="30"/>
        <v>2016_JAX</v>
      </c>
      <c r="D334">
        <f t="shared" ca="1" si="34"/>
        <v>2016</v>
      </c>
      <c r="E334" t="s">
        <v>360</v>
      </c>
      <c r="F334" s="1">
        <f t="shared" ca="1" si="31"/>
        <v>7.5</v>
      </c>
      <c r="G334" s="1">
        <f t="shared" ca="1" si="31"/>
        <v>-135</v>
      </c>
      <c r="H334" s="1">
        <f t="shared" ca="1" si="31"/>
        <v>105</v>
      </c>
      <c r="I334">
        <v>7</v>
      </c>
      <c r="J334" s="1" t="str">
        <f t="shared" ca="1" si="32"/>
        <v>U</v>
      </c>
      <c r="K334" t="s">
        <v>382</v>
      </c>
      <c r="L334" s="1" t="str">
        <f t="shared" ca="1" si="33"/>
        <v>U</v>
      </c>
      <c r="M334" s="2">
        <f t="shared" ca="1" si="35"/>
        <v>1</v>
      </c>
    </row>
    <row r="335" spans="1:13" x14ac:dyDescent="0.25">
      <c r="A335">
        <v>334</v>
      </c>
      <c r="B335">
        <v>144</v>
      </c>
      <c r="C335" t="str">
        <f t="shared" ca="1" si="30"/>
        <v>2016_KCY</v>
      </c>
      <c r="D335">
        <f t="shared" ca="1" si="34"/>
        <v>2016</v>
      </c>
      <c r="E335" t="s">
        <v>18</v>
      </c>
      <c r="F335" s="1">
        <f t="shared" ca="1" si="31"/>
        <v>9.5</v>
      </c>
      <c r="G335" s="1">
        <f t="shared" ca="1" si="31"/>
        <v>-140</v>
      </c>
      <c r="H335" s="1">
        <f t="shared" ca="1" si="31"/>
        <v>110</v>
      </c>
      <c r="I335">
        <v>13</v>
      </c>
      <c r="J335" s="1" t="str">
        <f t="shared" ca="1" si="32"/>
        <v>O</v>
      </c>
      <c r="K335">
        <v>1</v>
      </c>
      <c r="L335" s="1" t="str">
        <f t="shared" ca="1" si="33"/>
        <v>O</v>
      </c>
      <c r="M335" s="2">
        <f t="shared" ca="1" si="35"/>
        <v>1</v>
      </c>
    </row>
    <row r="336" spans="1:13" x14ac:dyDescent="0.25">
      <c r="A336">
        <v>335</v>
      </c>
      <c r="B336">
        <v>144</v>
      </c>
      <c r="C336" t="str">
        <f t="shared" ca="1" si="30"/>
        <v>2016_KCY</v>
      </c>
      <c r="D336">
        <f t="shared" ca="1" si="34"/>
        <v>2016</v>
      </c>
      <c r="E336" t="s">
        <v>16</v>
      </c>
      <c r="F336" s="1">
        <f t="shared" ca="1" si="31"/>
        <v>9.5</v>
      </c>
      <c r="G336" s="1">
        <f t="shared" ca="1" si="31"/>
        <v>-140</v>
      </c>
      <c r="H336" s="1">
        <f t="shared" ca="1" si="31"/>
        <v>110</v>
      </c>
      <c r="I336">
        <v>11</v>
      </c>
      <c r="J336" s="1" t="str">
        <f t="shared" ca="1" si="32"/>
        <v>O</v>
      </c>
      <c r="K336">
        <v>15</v>
      </c>
      <c r="L336" s="1" t="str">
        <f t="shared" ca="1" si="33"/>
        <v>O</v>
      </c>
      <c r="M336" s="2">
        <f t="shared" ca="1" si="35"/>
        <v>1</v>
      </c>
    </row>
    <row r="337" spans="1:13" x14ac:dyDescent="0.25">
      <c r="A337">
        <v>336</v>
      </c>
      <c r="B337">
        <v>144</v>
      </c>
      <c r="C337" t="str">
        <f t="shared" ca="1" si="30"/>
        <v>2016_KCY</v>
      </c>
      <c r="D337">
        <f t="shared" ca="1" si="34"/>
        <v>2016</v>
      </c>
      <c r="E337" t="s">
        <v>360</v>
      </c>
      <c r="F337" s="1">
        <f t="shared" ca="1" si="31"/>
        <v>9.5</v>
      </c>
      <c r="G337" s="1">
        <f t="shared" ca="1" si="31"/>
        <v>-140</v>
      </c>
      <c r="H337" s="1">
        <f t="shared" ca="1" si="31"/>
        <v>110</v>
      </c>
      <c r="I337">
        <v>11</v>
      </c>
      <c r="J337" s="1" t="str">
        <f t="shared" ca="1" si="32"/>
        <v>O</v>
      </c>
      <c r="K337" t="s">
        <v>382</v>
      </c>
      <c r="L337" s="1" t="str">
        <f t="shared" ca="1" si="33"/>
        <v>O</v>
      </c>
      <c r="M337" s="2">
        <f t="shared" ca="1" si="35"/>
        <v>1</v>
      </c>
    </row>
    <row r="338" spans="1:13" x14ac:dyDescent="0.25">
      <c r="A338">
        <v>337</v>
      </c>
      <c r="B338">
        <v>145</v>
      </c>
      <c r="C338" t="str">
        <f t="shared" ca="1" si="30"/>
        <v>2016_MIA</v>
      </c>
      <c r="D338">
        <f t="shared" ca="1" si="34"/>
        <v>2016</v>
      </c>
      <c r="E338" t="s">
        <v>18</v>
      </c>
      <c r="F338" s="1">
        <f t="shared" ca="1" si="31"/>
        <v>7</v>
      </c>
      <c r="G338" s="1">
        <f t="shared" ca="1" si="31"/>
        <v>-130</v>
      </c>
      <c r="H338" s="1">
        <f t="shared" ca="1" si="31"/>
        <v>-100</v>
      </c>
      <c r="I338">
        <v>7</v>
      </c>
      <c r="J338" s="1" t="str">
        <f t="shared" ca="1" si="32"/>
        <v>E</v>
      </c>
      <c r="K338">
        <v>26</v>
      </c>
      <c r="L338" s="1" t="str">
        <f t="shared" ca="1" si="33"/>
        <v>O</v>
      </c>
      <c r="M338" s="2">
        <f t="shared" ca="1" si="35"/>
        <v>0</v>
      </c>
    </row>
    <row r="339" spans="1:13" x14ac:dyDescent="0.25">
      <c r="A339">
        <v>338</v>
      </c>
      <c r="B339">
        <v>145</v>
      </c>
      <c r="C339" t="str">
        <f t="shared" ca="1" si="30"/>
        <v>2016_MIA</v>
      </c>
      <c r="D339">
        <f t="shared" ca="1" si="34"/>
        <v>2016</v>
      </c>
      <c r="E339" t="s">
        <v>16</v>
      </c>
      <c r="F339" s="1">
        <f t="shared" ca="1" si="31"/>
        <v>7</v>
      </c>
      <c r="G339" s="1">
        <f t="shared" ca="1" si="31"/>
        <v>-130</v>
      </c>
      <c r="H339" s="1">
        <f t="shared" ca="1" si="31"/>
        <v>-100</v>
      </c>
      <c r="I339">
        <v>6</v>
      </c>
      <c r="J339" s="1" t="str">
        <f t="shared" ca="1" si="32"/>
        <v>U</v>
      </c>
      <c r="K339">
        <v>18</v>
      </c>
      <c r="L339" s="1" t="str">
        <f t="shared" ca="1" si="33"/>
        <v>O</v>
      </c>
      <c r="M339" s="2">
        <f t="shared" ca="1" si="35"/>
        <v>0</v>
      </c>
    </row>
    <row r="340" spans="1:13" x14ac:dyDescent="0.25">
      <c r="A340">
        <v>339</v>
      </c>
      <c r="B340">
        <v>145</v>
      </c>
      <c r="C340" t="str">
        <f t="shared" ca="1" si="30"/>
        <v>2016_MIA</v>
      </c>
      <c r="D340">
        <f t="shared" ca="1" si="34"/>
        <v>2016</v>
      </c>
      <c r="E340" t="s">
        <v>360</v>
      </c>
      <c r="F340" s="1">
        <f t="shared" ca="1" si="31"/>
        <v>7</v>
      </c>
      <c r="G340" s="1">
        <f t="shared" ca="1" si="31"/>
        <v>-130</v>
      </c>
      <c r="H340" s="1">
        <f t="shared" ca="1" si="31"/>
        <v>-100</v>
      </c>
      <c r="I340">
        <v>6</v>
      </c>
      <c r="J340" s="1" t="str">
        <f t="shared" ca="1" si="32"/>
        <v>U</v>
      </c>
      <c r="K340" t="s">
        <v>382</v>
      </c>
      <c r="L340" s="1" t="str">
        <f t="shared" ca="1" si="33"/>
        <v>O</v>
      </c>
      <c r="M340" s="2">
        <f t="shared" ca="1" si="35"/>
        <v>0</v>
      </c>
    </row>
    <row r="341" spans="1:13" x14ac:dyDescent="0.25">
      <c r="A341">
        <v>340</v>
      </c>
      <c r="B341">
        <v>146</v>
      </c>
      <c r="C341" t="str">
        <f t="shared" ca="1" si="30"/>
        <v>2016_MIN</v>
      </c>
      <c r="D341">
        <f t="shared" ca="1" si="34"/>
        <v>2016</v>
      </c>
      <c r="E341" t="s">
        <v>18</v>
      </c>
      <c r="F341" s="1">
        <f t="shared" ca="1" si="31"/>
        <v>9.5</v>
      </c>
      <c r="G341" s="1">
        <f t="shared" ca="1" si="31"/>
        <v>-150</v>
      </c>
      <c r="H341" s="1">
        <f t="shared" ca="1" si="31"/>
        <v>120</v>
      </c>
      <c r="I341">
        <v>7</v>
      </c>
      <c r="J341" s="1" t="str">
        <f t="shared" ca="1" si="32"/>
        <v>U</v>
      </c>
      <c r="K341">
        <v>4</v>
      </c>
      <c r="L341" s="1" t="str">
        <f t="shared" ca="1" si="33"/>
        <v>U</v>
      </c>
      <c r="M341" s="2">
        <f t="shared" ca="1" si="35"/>
        <v>1</v>
      </c>
    </row>
    <row r="342" spans="1:13" x14ac:dyDescent="0.25">
      <c r="A342">
        <v>341</v>
      </c>
      <c r="B342">
        <v>146</v>
      </c>
      <c r="C342" t="str">
        <f t="shared" ca="1" si="30"/>
        <v>2016_MIN</v>
      </c>
      <c r="D342">
        <f t="shared" ca="1" si="34"/>
        <v>2016</v>
      </c>
      <c r="E342" t="s">
        <v>16</v>
      </c>
      <c r="F342" s="1">
        <f t="shared" ca="1" si="31"/>
        <v>9.5</v>
      </c>
      <c r="G342" s="1">
        <f t="shared" ca="1" si="31"/>
        <v>-150</v>
      </c>
      <c r="H342" s="1">
        <f t="shared" ca="1" si="31"/>
        <v>120</v>
      </c>
      <c r="I342">
        <v>8</v>
      </c>
      <c r="J342" s="1" t="str">
        <f t="shared" ca="1" si="32"/>
        <v>U</v>
      </c>
      <c r="K342">
        <v>28</v>
      </c>
      <c r="L342" s="1" t="str">
        <f t="shared" ca="1" si="33"/>
        <v>U</v>
      </c>
      <c r="M342" s="2">
        <f t="shared" ca="1" si="35"/>
        <v>1</v>
      </c>
    </row>
    <row r="343" spans="1:13" x14ac:dyDescent="0.25">
      <c r="A343">
        <v>342</v>
      </c>
      <c r="B343">
        <v>146</v>
      </c>
      <c r="C343" t="str">
        <f t="shared" ca="1" si="30"/>
        <v>2016_MIN</v>
      </c>
      <c r="D343">
        <f t="shared" ca="1" si="34"/>
        <v>2016</v>
      </c>
      <c r="E343" t="s">
        <v>360</v>
      </c>
      <c r="F343" s="1">
        <f t="shared" ca="1" si="31"/>
        <v>9.5</v>
      </c>
      <c r="G343" s="1">
        <f t="shared" ca="1" si="31"/>
        <v>-150</v>
      </c>
      <c r="H343" s="1">
        <f t="shared" ca="1" si="31"/>
        <v>120</v>
      </c>
      <c r="I343">
        <v>8</v>
      </c>
      <c r="J343" s="1" t="str">
        <f t="shared" ca="1" si="32"/>
        <v>U</v>
      </c>
      <c r="K343" t="s">
        <v>382</v>
      </c>
      <c r="L343" s="1" t="str">
        <f t="shared" ca="1" si="33"/>
        <v>U</v>
      </c>
      <c r="M343" s="2">
        <f t="shared" ca="1" si="35"/>
        <v>1</v>
      </c>
    </row>
    <row r="344" spans="1:13" x14ac:dyDescent="0.25">
      <c r="A344">
        <v>343</v>
      </c>
      <c r="B344">
        <v>147</v>
      </c>
      <c r="C344" t="str">
        <f t="shared" ca="1" si="30"/>
        <v>2016_NWE</v>
      </c>
      <c r="D344">
        <f t="shared" ca="1" si="34"/>
        <v>2016</v>
      </c>
      <c r="E344" t="s">
        <v>18</v>
      </c>
      <c r="F344" s="1">
        <f t="shared" ca="1" si="31"/>
        <v>10.5</v>
      </c>
      <c r="G344" s="1">
        <f t="shared" ca="1" si="31"/>
        <v>-150</v>
      </c>
      <c r="H344" s="1">
        <f t="shared" ca="1" si="31"/>
        <v>120</v>
      </c>
      <c r="I344">
        <v>12</v>
      </c>
      <c r="J344" s="1" t="str">
        <f t="shared" ca="1" si="32"/>
        <v>O</v>
      </c>
      <c r="K344">
        <v>5</v>
      </c>
      <c r="L344" s="1" t="str">
        <f t="shared" ca="1" si="33"/>
        <v>O</v>
      </c>
      <c r="M344" s="2">
        <f t="shared" ca="1" si="35"/>
        <v>1</v>
      </c>
    </row>
    <row r="345" spans="1:13" x14ac:dyDescent="0.25">
      <c r="A345">
        <v>344</v>
      </c>
      <c r="B345">
        <v>147</v>
      </c>
      <c r="C345" t="str">
        <f t="shared" ca="1" si="30"/>
        <v>2016_NWE</v>
      </c>
      <c r="D345">
        <f t="shared" ca="1" si="34"/>
        <v>2016</v>
      </c>
      <c r="E345" t="s">
        <v>16</v>
      </c>
      <c r="F345" s="1">
        <f t="shared" ca="1" si="31"/>
        <v>10.5</v>
      </c>
      <c r="G345" s="1">
        <f t="shared" ca="1" si="31"/>
        <v>-150</v>
      </c>
      <c r="H345" s="1">
        <f t="shared" ca="1" si="31"/>
        <v>120</v>
      </c>
      <c r="I345">
        <v>10</v>
      </c>
      <c r="J345" s="1" t="str">
        <f t="shared" ca="1" si="32"/>
        <v>U</v>
      </c>
      <c r="K345">
        <v>7</v>
      </c>
      <c r="L345" s="1" t="str">
        <f t="shared" ca="1" si="33"/>
        <v>O</v>
      </c>
      <c r="M345" s="2">
        <f t="shared" ca="1" si="35"/>
        <v>0</v>
      </c>
    </row>
    <row r="346" spans="1:13" x14ac:dyDescent="0.25">
      <c r="A346">
        <v>345</v>
      </c>
      <c r="B346">
        <v>147</v>
      </c>
      <c r="C346" t="str">
        <f t="shared" ca="1" si="30"/>
        <v>2016_NWE</v>
      </c>
      <c r="D346">
        <f t="shared" ca="1" si="34"/>
        <v>2016</v>
      </c>
      <c r="E346" t="s">
        <v>360</v>
      </c>
      <c r="F346" s="1">
        <f t="shared" ca="1" si="31"/>
        <v>10.5</v>
      </c>
      <c r="G346" s="1">
        <f t="shared" ca="1" si="31"/>
        <v>-150</v>
      </c>
      <c r="H346" s="1">
        <f t="shared" ca="1" si="31"/>
        <v>120</v>
      </c>
      <c r="I346">
        <v>11</v>
      </c>
      <c r="J346" s="1" t="str">
        <f t="shared" ca="1" si="32"/>
        <v>O</v>
      </c>
      <c r="K346" t="s">
        <v>382</v>
      </c>
      <c r="L346" s="1" t="str">
        <f t="shared" ca="1" si="33"/>
        <v>O</v>
      </c>
      <c r="M346" s="2">
        <f t="shared" ca="1" si="35"/>
        <v>1</v>
      </c>
    </row>
    <row r="347" spans="1:13" x14ac:dyDescent="0.25">
      <c r="A347">
        <v>346</v>
      </c>
      <c r="B347">
        <v>148</v>
      </c>
      <c r="C347" t="str">
        <f t="shared" ca="1" si="30"/>
        <v>2016_NOR</v>
      </c>
      <c r="D347">
        <f t="shared" ca="1" si="34"/>
        <v>2016</v>
      </c>
      <c r="E347" t="s">
        <v>18</v>
      </c>
      <c r="F347" s="1">
        <f t="shared" ca="1" si="31"/>
        <v>7</v>
      </c>
      <c r="G347" s="1">
        <f t="shared" ca="1" si="31"/>
        <v>-110</v>
      </c>
      <c r="H347" s="1">
        <f t="shared" ca="1" si="31"/>
        <v>-120</v>
      </c>
      <c r="I347">
        <v>6</v>
      </c>
      <c r="J347" s="1" t="str">
        <f t="shared" ca="1" si="32"/>
        <v>U</v>
      </c>
      <c r="K347">
        <v>28</v>
      </c>
      <c r="L347" s="1" t="str">
        <f t="shared" ca="1" si="33"/>
        <v>E</v>
      </c>
      <c r="M347" s="2">
        <f t="shared" ca="1" si="35"/>
        <v>0</v>
      </c>
    </row>
    <row r="348" spans="1:13" x14ac:dyDescent="0.25">
      <c r="A348">
        <v>347</v>
      </c>
      <c r="B348">
        <v>148</v>
      </c>
      <c r="C348" t="str">
        <f t="shared" ca="1" si="30"/>
        <v>2016_NOR</v>
      </c>
      <c r="D348">
        <f t="shared" ca="1" si="34"/>
        <v>2016</v>
      </c>
      <c r="E348" t="s">
        <v>16</v>
      </c>
      <c r="F348" s="1">
        <f t="shared" ca="1" si="31"/>
        <v>7</v>
      </c>
      <c r="G348" s="1">
        <f t="shared" ca="1" si="31"/>
        <v>-110</v>
      </c>
      <c r="H348" s="1">
        <f t="shared" ca="1" si="31"/>
        <v>-120</v>
      </c>
      <c r="I348">
        <v>7</v>
      </c>
      <c r="J348" s="1" t="str">
        <f t="shared" ca="1" si="32"/>
        <v>E</v>
      </c>
      <c r="K348">
        <v>29</v>
      </c>
      <c r="L348" s="1" t="str">
        <f t="shared" ca="1" si="33"/>
        <v>E</v>
      </c>
      <c r="M348" s="2">
        <f t="shared" ca="1" si="35"/>
        <v>1</v>
      </c>
    </row>
    <row r="349" spans="1:13" x14ac:dyDescent="0.25">
      <c r="A349">
        <v>348</v>
      </c>
      <c r="B349">
        <v>148</v>
      </c>
      <c r="C349" t="str">
        <f t="shared" ca="1" si="30"/>
        <v>2016_NOR</v>
      </c>
      <c r="D349">
        <f t="shared" ca="1" si="34"/>
        <v>2016</v>
      </c>
      <c r="E349" t="s">
        <v>360</v>
      </c>
      <c r="F349" s="1">
        <f t="shared" ca="1" si="31"/>
        <v>7</v>
      </c>
      <c r="G349" s="1">
        <f t="shared" ca="1" si="31"/>
        <v>-110</v>
      </c>
      <c r="H349" s="1">
        <f t="shared" ca="1" si="31"/>
        <v>-120</v>
      </c>
      <c r="I349">
        <v>6</v>
      </c>
      <c r="J349" s="1" t="str">
        <f t="shared" ca="1" si="32"/>
        <v>U</v>
      </c>
      <c r="K349" t="s">
        <v>382</v>
      </c>
      <c r="L349" s="1" t="str">
        <f t="shared" ca="1" si="33"/>
        <v>E</v>
      </c>
      <c r="M349" s="2">
        <f t="shared" ca="1" si="35"/>
        <v>0</v>
      </c>
    </row>
    <row r="350" spans="1:13" x14ac:dyDescent="0.25">
      <c r="A350">
        <v>349</v>
      </c>
      <c r="B350">
        <v>149</v>
      </c>
      <c r="C350" t="str">
        <f t="shared" ca="1" si="30"/>
        <v>2016_NYG</v>
      </c>
      <c r="D350">
        <f t="shared" ca="1" si="34"/>
        <v>2016</v>
      </c>
      <c r="E350" t="s">
        <v>18</v>
      </c>
      <c r="F350" s="1">
        <f t="shared" ca="1" si="31"/>
        <v>8</v>
      </c>
      <c r="G350" s="1">
        <f t="shared" ca="1" si="31"/>
        <v>-140</v>
      </c>
      <c r="H350" s="1">
        <f t="shared" ca="1" si="31"/>
        <v>110</v>
      </c>
      <c r="I350">
        <v>10</v>
      </c>
      <c r="J350" s="1" t="str">
        <f t="shared" ca="1" si="32"/>
        <v>O</v>
      </c>
      <c r="K350">
        <v>6</v>
      </c>
      <c r="L350" s="1" t="str">
        <f t="shared" ca="1" si="33"/>
        <v>O</v>
      </c>
      <c r="M350" s="2">
        <f t="shared" ca="1" si="35"/>
        <v>1</v>
      </c>
    </row>
    <row r="351" spans="1:13" x14ac:dyDescent="0.25">
      <c r="A351">
        <v>350</v>
      </c>
      <c r="B351">
        <v>149</v>
      </c>
      <c r="C351" t="str">
        <f t="shared" ca="1" si="30"/>
        <v>2016_NYG</v>
      </c>
      <c r="D351">
        <f t="shared" ca="1" si="34"/>
        <v>2016</v>
      </c>
      <c r="E351" t="s">
        <v>16</v>
      </c>
      <c r="F351" s="1">
        <f t="shared" ca="1" si="31"/>
        <v>8</v>
      </c>
      <c r="G351" s="1">
        <f t="shared" ca="1" si="31"/>
        <v>-140</v>
      </c>
      <c r="H351" s="1">
        <f t="shared" ca="1" si="31"/>
        <v>110</v>
      </c>
      <c r="I351">
        <v>8</v>
      </c>
      <c r="J351" s="1" t="str">
        <f t="shared" ca="1" si="32"/>
        <v>E</v>
      </c>
      <c r="K351">
        <v>21</v>
      </c>
      <c r="L351" s="1" t="str">
        <f t="shared" ca="1" si="33"/>
        <v>O</v>
      </c>
      <c r="M351" s="2">
        <f t="shared" ca="1" si="35"/>
        <v>0</v>
      </c>
    </row>
    <row r="352" spans="1:13" x14ac:dyDescent="0.25">
      <c r="A352">
        <v>351</v>
      </c>
      <c r="B352">
        <v>149</v>
      </c>
      <c r="C352" t="str">
        <f t="shared" ca="1" si="30"/>
        <v>2016_NYG</v>
      </c>
      <c r="D352">
        <f t="shared" ca="1" si="34"/>
        <v>2016</v>
      </c>
      <c r="E352" t="s">
        <v>360</v>
      </c>
      <c r="F352" s="1">
        <f t="shared" ca="1" si="31"/>
        <v>8</v>
      </c>
      <c r="G352" s="1">
        <f t="shared" ca="1" si="31"/>
        <v>-140</v>
      </c>
      <c r="H352" s="1">
        <f t="shared" ca="1" si="31"/>
        <v>110</v>
      </c>
      <c r="I352">
        <v>10</v>
      </c>
      <c r="J352" s="1" t="str">
        <f t="shared" ca="1" si="32"/>
        <v>O</v>
      </c>
      <c r="K352" t="s">
        <v>382</v>
      </c>
      <c r="L352" s="1" t="str">
        <f t="shared" ca="1" si="33"/>
        <v>O</v>
      </c>
      <c r="M352" s="2">
        <f t="shared" ca="1" si="35"/>
        <v>1</v>
      </c>
    </row>
    <row r="353" spans="1:13" x14ac:dyDescent="0.25">
      <c r="A353">
        <v>352</v>
      </c>
      <c r="B353">
        <v>150</v>
      </c>
      <c r="C353" t="str">
        <f t="shared" ca="1" si="30"/>
        <v>2016_NYJ</v>
      </c>
      <c r="D353">
        <f t="shared" ca="1" si="34"/>
        <v>2016</v>
      </c>
      <c r="E353" t="s">
        <v>18</v>
      </c>
      <c r="F353" s="1">
        <f t="shared" ca="1" si="31"/>
        <v>8</v>
      </c>
      <c r="G353" s="1">
        <f t="shared" ca="1" si="31"/>
        <v>120</v>
      </c>
      <c r="H353" s="1">
        <f t="shared" ca="1" si="31"/>
        <v>-150</v>
      </c>
      <c r="I353">
        <v>9</v>
      </c>
      <c r="J353" s="1" t="str">
        <f t="shared" ca="1" si="32"/>
        <v>O</v>
      </c>
      <c r="K353">
        <v>18</v>
      </c>
      <c r="L353" s="1" t="str">
        <f t="shared" ca="1" si="33"/>
        <v>U</v>
      </c>
      <c r="M353" s="2">
        <f t="shared" ca="1" si="35"/>
        <v>0</v>
      </c>
    </row>
    <row r="354" spans="1:13" x14ac:dyDescent="0.25">
      <c r="A354">
        <v>353</v>
      </c>
      <c r="B354">
        <v>150</v>
      </c>
      <c r="C354" t="str">
        <f t="shared" ca="1" si="30"/>
        <v>2016_NYJ</v>
      </c>
      <c r="D354">
        <f t="shared" ca="1" si="34"/>
        <v>2016</v>
      </c>
      <c r="E354" t="s">
        <v>16</v>
      </c>
      <c r="F354" s="1">
        <f t="shared" ca="1" si="31"/>
        <v>8</v>
      </c>
      <c r="G354" s="1">
        <f t="shared" ca="1" si="31"/>
        <v>120</v>
      </c>
      <c r="H354" s="1">
        <f t="shared" ca="1" si="31"/>
        <v>-150</v>
      </c>
      <c r="I354">
        <v>9</v>
      </c>
      <c r="J354" s="1" t="str">
        <f t="shared" ca="1" si="32"/>
        <v>O</v>
      </c>
      <c r="K354">
        <v>26</v>
      </c>
      <c r="L354" s="1" t="str">
        <f t="shared" ca="1" si="33"/>
        <v>U</v>
      </c>
      <c r="M354" s="2">
        <f t="shared" ca="1" si="35"/>
        <v>0</v>
      </c>
    </row>
    <row r="355" spans="1:13" x14ac:dyDescent="0.25">
      <c r="A355">
        <v>354</v>
      </c>
      <c r="B355">
        <v>150</v>
      </c>
      <c r="C355" t="str">
        <f t="shared" ca="1" si="30"/>
        <v>2016_NYJ</v>
      </c>
      <c r="D355">
        <f t="shared" ca="1" si="34"/>
        <v>2016</v>
      </c>
      <c r="E355" t="s">
        <v>360</v>
      </c>
      <c r="F355" s="1">
        <f t="shared" ca="1" si="31"/>
        <v>8</v>
      </c>
      <c r="G355" s="1">
        <f t="shared" ca="1" si="31"/>
        <v>120</v>
      </c>
      <c r="H355" s="1">
        <f t="shared" ca="1" si="31"/>
        <v>-150</v>
      </c>
      <c r="I355">
        <v>7</v>
      </c>
      <c r="J355" s="1" t="str">
        <f t="shared" ca="1" si="32"/>
        <v>U</v>
      </c>
      <c r="K355" t="s">
        <v>382</v>
      </c>
      <c r="L355" s="1" t="str">
        <f t="shared" ca="1" si="33"/>
        <v>U</v>
      </c>
      <c r="M355" s="2">
        <f t="shared" ca="1" si="35"/>
        <v>1</v>
      </c>
    </row>
    <row r="356" spans="1:13" x14ac:dyDescent="0.25">
      <c r="A356">
        <v>355</v>
      </c>
      <c r="B356">
        <v>151</v>
      </c>
      <c r="C356" t="str">
        <f t="shared" ca="1" si="30"/>
        <v>2016_OAK</v>
      </c>
      <c r="D356">
        <f t="shared" ca="1" si="34"/>
        <v>2016</v>
      </c>
      <c r="E356" t="s">
        <v>18</v>
      </c>
      <c r="F356" s="1">
        <f t="shared" ca="1" si="31"/>
        <v>8.5</v>
      </c>
      <c r="G356" s="1">
        <f t="shared" ca="1" si="31"/>
        <v>-135</v>
      </c>
      <c r="H356" s="1">
        <f t="shared" ca="1" si="31"/>
        <v>105</v>
      </c>
      <c r="I356">
        <v>7</v>
      </c>
      <c r="J356" s="1" t="str">
        <f t="shared" ca="1" si="32"/>
        <v>U</v>
      </c>
      <c r="K356">
        <v>30</v>
      </c>
      <c r="L356" s="1" t="str">
        <f t="shared" ca="1" si="33"/>
        <v>O</v>
      </c>
      <c r="M356" s="2">
        <f t="shared" ca="1" si="35"/>
        <v>0</v>
      </c>
    </row>
    <row r="357" spans="1:13" x14ac:dyDescent="0.25">
      <c r="A357">
        <v>356</v>
      </c>
      <c r="B357">
        <v>151</v>
      </c>
      <c r="C357" t="str">
        <f t="shared" ca="1" si="30"/>
        <v>2016_OAK</v>
      </c>
      <c r="D357">
        <f t="shared" ca="1" si="34"/>
        <v>2016</v>
      </c>
      <c r="E357" t="s">
        <v>16</v>
      </c>
      <c r="F357" s="1">
        <f t="shared" ca="1" si="31"/>
        <v>8.5</v>
      </c>
      <c r="G357" s="1">
        <f t="shared" ca="1" si="31"/>
        <v>-135</v>
      </c>
      <c r="H357" s="1">
        <f t="shared" ca="1" si="31"/>
        <v>105</v>
      </c>
      <c r="I357">
        <v>7</v>
      </c>
      <c r="J357" s="1" t="str">
        <f t="shared" ca="1" si="32"/>
        <v>U</v>
      </c>
      <c r="K357">
        <v>25</v>
      </c>
      <c r="L357" s="1" t="str">
        <f t="shared" ca="1" si="33"/>
        <v>O</v>
      </c>
      <c r="M357" s="2">
        <f t="shared" ca="1" si="35"/>
        <v>0</v>
      </c>
    </row>
    <row r="358" spans="1:13" x14ac:dyDescent="0.25">
      <c r="A358">
        <v>357</v>
      </c>
      <c r="B358">
        <v>151</v>
      </c>
      <c r="C358" t="str">
        <f t="shared" ca="1" si="30"/>
        <v>2016_OAK</v>
      </c>
      <c r="D358">
        <f t="shared" ca="1" si="34"/>
        <v>2016</v>
      </c>
      <c r="E358" t="s">
        <v>360</v>
      </c>
      <c r="F358" s="1">
        <f t="shared" ca="1" si="31"/>
        <v>8.5</v>
      </c>
      <c r="G358" s="1">
        <f t="shared" ca="1" si="31"/>
        <v>-135</v>
      </c>
      <c r="H358" s="1">
        <f t="shared" ca="1" si="31"/>
        <v>105</v>
      </c>
      <c r="I358">
        <v>6</v>
      </c>
      <c r="J358" s="1" t="str">
        <f t="shared" ca="1" si="32"/>
        <v>U</v>
      </c>
      <c r="K358" t="s">
        <v>382</v>
      </c>
      <c r="L358" s="1" t="str">
        <f t="shared" ca="1" si="33"/>
        <v>O</v>
      </c>
      <c r="M358" s="2">
        <f t="shared" ca="1" si="35"/>
        <v>0</v>
      </c>
    </row>
    <row r="359" spans="1:13" x14ac:dyDescent="0.25">
      <c r="A359">
        <v>358</v>
      </c>
      <c r="B359">
        <v>152</v>
      </c>
      <c r="C359" t="str">
        <f t="shared" ca="1" si="30"/>
        <v>2016_PHI</v>
      </c>
      <c r="D359">
        <f t="shared" ca="1" si="34"/>
        <v>2016</v>
      </c>
      <c r="E359" t="s">
        <v>18</v>
      </c>
      <c r="F359" s="1">
        <f t="shared" ca="1" si="31"/>
        <v>7</v>
      </c>
      <c r="G359" s="1">
        <f t="shared" ca="1" si="31"/>
        <v>120</v>
      </c>
      <c r="H359" s="1">
        <f t="shared" ca="1" si="31"/>
        <v>-150</v>
      </c>
      <c r="I359">
        <v>4</v>
      </c>
      <c r="J359" s="1" t="str">
        <f t="shared" ca="1" si="32"/>
        <v>U</v>
      </c>
      <c r="K359">
        <v>2</v>
      </c>
      <c r="L359" s="1" t="str">
        <f t="shared" ca="1" si="33"/>
        <v>E</v>
      </c>
      <c r="M359" s="2">
        <f t="shared" ca="1" si="35"/>
        <v>0</v>
      </c>
    </row>
    <row r="360" spans="1:13" x14ac:dyDescent="0.25">
      <c r="A360">
        <v>359</v>
      </c>
      <c r="B360">
        <v>152</v>
      </c>
      <c r="C360" t="str">
        <f t="shared" ca="1" si="30"/>
        <v>2016_PHI</v>
      </c>
      <c r="D360">
        <f t="shared" ca="1" si="34"/>
        <v>2016</v>
      </c>
      <c r="E360" t="s">
        <v>16</v>
      </c>
      <c r="F360" s="1">
        <f t="shared" ca="1" si="31"/>
        <v>7</v>
      </c>
      <c r="G360" s="1">
        <f t="shared" ca="1" si="31"/>
        <v>120</v>
      </c>
      <c r="H360" s="1">
        <f t="shared" ca="1" si="31"/>
        <v>-150</v>
      </c>
      <c r="I360">
        <v>6</v>
      </c>
      <c r="J360" s="1" t="str">
        <f t="shared" ca="1" si="32"/>
        <v>U</v>
      </c>
      <c r="K360">
        <v>12</v>
      </c>
      <c r="L360" s="1" t="str">
        <f t="shared" ca="1" si="33"/>
        <v>E</v>
      </c>
      <c r="M360" s="2">
        <f t="shared" ca="1" si="35"/>
        <v>0</v>
      </c>
    </row>
    <row r="361" spans="1:13" x14ac:dyDescent="0.25">
      <c r="A361">
        <v>360</v>
      </c>
      <c r="B361">
        <v>152</v>
      </c>
      <c r="C361" t="str">
        <f t="shared" ca="1" si="30"/>
        <v>2016_PHI</v>
      </c>
      <c r="D361">
        <f t="shared" ca="1" si="34"/>
        <v>2016</v>
      </c>
      <c r="E361" t="s">
        <v>360</v>
      </c>
      <c r="F361" s="1">
        <f t="shared" ca="1" si="31"/>
        <v>7</v>
      </c>
      <c r="G361" s="1">
        <f t="shared" ca="1" si="31"/>
        <v>120</v>
      </c>
      <c r="H361" s="1">
        <f t="shared" ca="1" si="31"/>
        <v>-150</v>
      </c>
      <c r="I361">
        <v>6</v>
      </c>
      <c r="J361" s="1" t="str">
        <f t="shared" ca="1" si="32"/>
        <v>U</v>
      </c>
      <c r="K361" t="s">
        <v>382</v>
      </c>
      <c r="L361" s="1" t="str">
        <f t="shared" ca="1" si="33"/>
        <v>E</v>
      </c>
      <c r="M361" s="2">
        <f t="shared" ca="1" si="35"/>
        <v>0</v>
      </c>
    </row>
    <row r="362" spans="1:13" x14ac:dyDescent="0.25">
      <c r="A362">
        <v>361</v>
      </c>
      <c r="B362">
        <v>153</v>
      </c>
      <c r="C362" t="str">
        <f t="shared" ca="1" si="30"/>
        <v>2016_PIT</v>
      </c>
      <c r="D362">
        <f t="shared" ca="1" si="34"/>
        <v>2016</v>
      </c>
      <c r="E362" t="s">
        <v>18</v>
      </c>
      <c r="F362" s="1">
        <f t="shared" ca="1" si="31"/>
        <v>10.5</v>
      </c>
      <c r="G362" s="1">
        <f t="shared" ca="1" si="31"/>
        <v>-140</v>
      </c>
      <c r="H362" s="1">
        <f t="shared" ca="1" si="31"/>
        <v>110</v>
      </c>
      <c r="I362">
        <v>9</v>
      </c>
      <c r="J362" s="1" t="str">
        <f t="shared" ca="1" si="32"/>
        <v>U</v>
      </c>
      <c r="K362">
        <v>31</v>
      </c>
      <c r="L362" s="1" t="str">
        <f t="shared" ca="1" si="33"/>
        <v>O</v>
      </c>
      <c r="M362" s="2">
        <f t="shared" ca="1" si="35"/>
        <v>0</v>
      </c>
    </row>
    <row r="363" spans="1:13" x14ac:dyDescent="0.25">
      <c r="A363">
        <v>362</v>
      </c>
      <c r="B363">
        <v>153</v>
      </c>
      <c r="C363" t="str">
        <f t="shared" ca="1" si="30"/>
        <v>2016_PIT</v>
      </c>
      <c r="D363">
        <f t="shared" ca="1" si="34"/>
        <v>2016</v>
      </c>
      <c r="E363" t="s">
        <v>16</v>
      </c>
      <c r="F363" s="1">
        <f t="shared" ca="1" si="31"/>
        <v>10.5</v>
      </c>
      <c r="G363" s="1">
        <f t="shared" ca="1" si="31"/>
        <v>-140</v>
      </c>
      <c r="H363" s="1">
        <f t="shared" ca="1" si="31"/>
        <v>110</v>
      </c>
      <c r="I363">
        <v>10</v>
      </c>
      <c r="J363" s="1" t="str">
        <f t="shared" ca="1" si="32"/>
        <v>U</v>
      </c>
      <c r="K363">
        <v>13</v>
      </c>
      <c r="L363" s="1" t="str">
        <f t="shared" ca="1" si="33"/>
        <v>O</v>
      </c>
      <c r="M363" s="2">
        <f t="shared" ca="1" si="35"/>
        <v>0</v>
      </c>
    </row>
    <row r="364" spans="1:13" x14ac:dyDescent="0.25">
      <c r="A364">
        <v>363</v>
      </c>
      <c r="B364">
        <v>153</v>
      </c>
      <c r="C364" t="str">
        <f t="shared" ca="1" si="30"/>
        <v>2016_PIT</v>
      </c>
      <c r="D364">
        <f t="shared" ca="1" si="34"/>
        <v>2016</v>
      </c>
      <c r="E364" t="s">
        <v>360</v>
      </c>
      <c r="F364" s="1">
        <f t="shared" ca="1" si="31"/>
        <v>10.5</v>
      </c>
      <c r="G364" s="1">
        <f t="shared" ca="1" si="31"/>
        <v>-140</v>
      </c>
      <c r="H364" s="1">
        <f t="shared" ca="1" si="31"/>
        <v>110</v>
      </c>
      <c r="I364">
        <v>10</v>
      </c>
      <c r="J364" s="1" t="str">
        <f t="shared" ca="1" si="32"/>
        <v>U</v>
      </c>
      <c r="K364" t="s">
        <v>382</v>
      </c>
      <c r="L364" s="1" t="str">
        <f t="shared" ca="1" si="33"/>
        <v>O</v>
      </c>
      <c r="M364" s="2">
        <f t="shared" ca="1" si="35"/>
        <v>0</v>
      </c>
    </row>
    <row r="365" spans="1:13" x14ac:dyDescent="0.25">
      <c r="A365">
        <v>364</v>
      </c>
      <c r="B365">
        <v>154</v>
      </c>
      <c r="C365" t="str">
        <f t="shared" ca="1" si="30"/>
        <v>2016_SD</v>
      </c>
      <c r="D365">
        <f t="shared" ca="1" si="34"/>
        <v>2016</v>
      </c>
      <c r="E365" t="s">
        <v>18</v>
      </c>
      <c r="F365" s="1">
        <f t="shared" ca="1" si="31"/>
        <v>7</v>
      </c>
      <c r="G365" s="1">
        <f t="shared" ca="1" si="31"/>
        <v>-155</v>
      </c>
      <c r="H365" s="1">
        <f t="shared" ca="1" si="31"/>
        <v>125</v>
      </c>
      <c r="I365">
        <v>6</v>
      </c>
      <c r="J365" s="1" t="str">
        <f t="shared" ca="1" si="32"/>
        <v>U</v>
      </c>
      <c r="K365">
        <v>24</v>
      </c>
      <c r="L365" s="1" t="str">
        <f t="shared" ca="1" si="33"/>
        <v>U</v>
      </c>
      <c r="M365" s="2">
        <f t="shared" ca="1" si="35"/>
        <v>1</v>
      </c>
    </row>
    <row r="366" spans="1:13" x14ac:dyDescent="0.25">
      <c r="A366">
        <v>365</v>
      </c>
      <c r="B366">
        <v>154</v>
      </c>
      <c r="C366" t="str">
        <f t="shared" ca="1" si="30"/>
        <v>2016_SD</v>
      </c>
      <c r="D366">
        <f t="shared" ca="1" si="34"/>
        <v>2016</v>
      </c>
      <c r="E366" t="s">
        <v>16</v>
      </c>
      <c r="F366" s="1">
        <f t="shared" ca="1" si="31"/>
        <v>7</v>
      </c>
      <c r="G366" s="1">
        <f t="shared" ca="1" si="31"/>
        <v>-155</v>
      </c>
      <c r="H366" s="1">
        <f t="shared" ca="1" si="31"/>
        <v>125</v>
      </c>
      <c r="I366">
        <v>9</v>
      </c>
      <c r="J366" s="1" t="str">
        <f t="shared" ca="1" si="32"/>
        <v>O</v>
      </c>
      <c r="K366">
        <v>5</v>
      </c>
      <c r="L366" s="1" t="str">
        <f t="shared" ca="1" si="33"/>
        <v>U</v>
      </c>
      <c r="M366" s="2">
        <f t="shared" ca="1" si="35"/>
        <v>0</v>
      </c>
    </row>
    <row r="367" spans="1:13" x14ac:dyDescent="0.25">
      <c r="A367">
        <v>366</v>
      </c>
      <c r="B367">
        <v>154</v>
      </c>
      <c r="C367" t="str">
        <f t="shared" ca="1" si="30"/>
        <v>2016_SD</v>
      </c>
      <c r="D367">
        <f t="shared" ca="1" si="34"/>
        <v>2016</v>
      </c>
      <c r="E367" t="s">
        <v>360</v>
      </c>
      <c r="F367" s="1">
        <f t="shared" ca="1" si="31"/>
        <v>7</v>
      </c>
      <c r="G367" s="1">
        <f t="shared" ca="1" si="31"/>
        <v>-155</v>
      </c>
      <c r="H367" s="1">
        <f t="shared" ca="1" si="31"/>
        <v>125</v>
      </c>
      <c r="I367">
        <v>9</v>
      </c>
      <c r="J367" s="1" t="str">
        <f t="shared" ca="1" si="32"/>
        <v>O</v>
      </c>
      <c r="K367" t="s">
        <v>382</v>
      </c>
      <c r="L367" s="1" t="str">
        <f t="shared" ca="1" si="33"/>
        <v>U</v>
      </c>
      <c r="M367" s="2">
        <f t="shared" ca="1" si="35"/>
        <v>0</v>
      </c>
    </row>
    <row r="368" spans="1:13" x14ac:dyDescent="0.25">
      <c r="A368">
        <v>367</v>
      </c>
      <c r="B368">
        <v>155</v>
      </c>
      <c r="C368" t="str">
        <f t="shared" ca="1" si="30"/>
        <v>2016_SEA</v>
      </c>
      <c r="D368">
        <f t="shared" ca="1" si="34"/>
        <v>2016</v>
      </c>
      <c r="E368" t="s">
        <v>18</v>
      </c>
      <c r="F368" s="1">
        <f t="shared" ca="1" si="31"/>
        <v>10.5</v>
      </c>
      <c r="G368" s="1">
        <f t="shared" ca="1" si="31"/>
        <v>-145</v>
      </c>
      <c r="H368" s="1">
        <f t="shared" ca="1" si="31"/>
        <v>115</v>
      </c>
      <c r="I368">
        <v>12</v>
      </c>
      <c r="J368" s="1" t="str">
        <f t="shared" ca="1" si="32"/>
        <v>O</v>
      </c>
      <c r="K368">
        <v>9</v>
      </c>
      <c r="L368" s="1" t="str">
        <f t="shared" ca="1" si="33"/>
        <v>U</v>
      </c>
      <c r="M368" s="2">
        <f t="shared" ca="1" si="35"/>
        <v>0</v>
      </c>
    </row>
    <row r="369" spans="1:13" x14ac:dyDescent="0.25">
      <c r="A369">
        <v>368</v>
      </c>
      <c r="B369">
        <v>155</v>
      </c>
      <c r="C369" t="str">
        <f t="shared" ca="1" si="30"/>
        <v>2016_SEA</v>
      </c>
      <c r="D369">
        <f t="shared" ca="1" si="34"/>
        <v>2016</v>
      </c>
      <c r="E369" t="s">
        <v>16</v>
      </c>
      <c r="F369" s="1">
        <f t="shared" ca="1" si="31"/>
        <v>10.5</v>
      </c>
      <c r="G369" s="1">
        <f t="shared" ca="1" si="31"/>
        <v>-145</v>
      </c>
      <c r="H369" s="1">
        <f t="shared" ca="1" si="31"/>
        <v>115</v>
      </c>
      <c r="I369">
        <v>12</v>
      </c>
      <c r="J369" s="1" t="str">
        <f t="shared" ca="1" si="32"/>
        <v>O</v>
      </c>
      <c r="K369">
        <v>1</v>
      </c>
      <c r="L369" s="1" t="str">
        <f t="shared" ca="1" si="33"/>
        <v>U</v>
      </c>
      <c r="M369" s="2">
        <f t="shared" ca="1" si="35"/>
        <v>0</v>
      </c>
    </row>
    <row r="370" spans="1:13" x14ac:dyDescent="0.25">
      <c r="A370">
        <v>369</v>
      </c>
      <c r="B370">
        <v>155</v>
      </c>
      <c r="C370" t="str">
        <f t="shared" ca="1" si="30"/>
        <v>2016_SEA</v>
      </c>
      <c r="D370">
        <f t="shared" ca="1" si="34"/>
        <v>2016</v>
      </c>
      <c r="E370" t="s">
        <v>360</v>
      </c>
      <c r="F370" s="1">
        <f t="shared" ca="1" si="31"/>
        <v>10.5</v>
      </c>
      <c r="G370" s="1">
        <f t="shared" ca="1" si="31"/>
        <v>-145</v>
      </c>
      <c r="H370" s="1">
        <f t="shared" ca="1" si="31"/>
        <v>115</v>
      </c>
      <c r="I370">
        <v>12</v>
      </c>
      <c r="J370" s="1" t="str">
        <f t="shared" ca="1" si="32"/>
        <v>O</v>
      </c>
      <c r="K370" t="s">
        <v>382</v>
      </c>
      <c r="L370" s="1" t="str">
        <f t="shared" ca="1" si="33"/>
        <v>U</v>
      </c>
      <c r="M370" s="2">
        <f t="shared" ca="1" si="35"/>
        <v>0</v>
      </c>
    </row>
    <row r="371" spans="1:13" x14ac:dyDescent="0.25">
      <c r="A371">
        <v>370</v>
      </c>
      <c r="B371">
        <v>156</v>
      </c>
      <c r="C371" t="str">
        <f t="shared" ca="1" si="30"/>
        <v>2016_SFO</v>
      </c>
      <c r="D371">
        <f t="shared" ca="1" si="34"/>
        <v>2016</v>
      </c>
      <c r="E371" t="s">
        <v>18</v>
      </c>
      <c r="F371" s="1">
        <f t="shared" ca="1" si="31"/>
        <v>5.5</v>
      </c>
      <c r="G371" s="1">
        <f t="shared" ca="1" si="31"/>
        <v>100</v>
      </c>
      <c r="H371" s="1">
        <f t="shared" ca="1" si="31"/>
        <v>-130</v>
      </c>
      <c r="I371">
        <v>3</v>
      </c>
      <c r="J371" s="1" t="str">
        <f t="shared" ca="1" si="32"/>
        <v>U</v>
      </c>
      <c r="K371">
        <v>13</v>
      </c>
      <c r="L371" s="1" t="str">
        <f t="shared" ca="1" si="33"/>
        <v>U</v>
      </c>
      <c r="M371" s="2">
        <f t="shared" ca="1" si="35"/>
        <v>1</v>
      </c>
    </row>
    <row r="372" spans="1:13" x14ac:dyDescent="0.25">
      <c r="A372">
        <v>371</v>
      </c>
      <c r="B372">
        <v>156</v>
      </c>
      <c r="C372" t="str">
        <f t="shared" ca="1" si="30"/>
        <v>2016_SFO</v>
      </c>
      <c r="D372">
        <f t="shared" ca="1" si="34"/>
        <v>2016</v>
      </c>
      <c r="E372" t="s">
        <v>16</v>
      </c>
      <c r="F372" s="1">
        <f t="shared" ca="1" si="31"/>
        <v>5.5</v>
      </c>
      <c r="G372" s="1">
        <f t="shared" ca="1" si="31"/>
        <v>100</v>
      </c>
      <c r="H372" s="1">
        <f t="shared" ca="1" si="31"/>
        <v>-130</v>
      </c>
      <c r="I372">
        <v>4</v>
      </c>
      <c r="J372" s="1" t="str">
        <f t="shared" ca="1" si="32"/>
        <v>U</v>
      </c>
      <c r="K372">
        <v>4</v>
      </c>
      <c r="L372" s="1" t="str">
        <f t="shared" ca="1" si="33"/>
        <v>U</v>
      </c>
      <c r="M372" s="2">
        <f t="shared" ca="1" si="35"/>
        <v>1</v>
      </c>
    </row>
    <row r="373" spans="1:13" x14ac:dyDescent="0.25">
      <c r="A373">
        <v>372</v>
      </c>
      <c r="B373">
        <v>156</v>
      </c>
      <c r="C373" t="str">
        <f t="shared" ca="1" si="30"/>
        <v>2016_SFO</v>
      </c>
      <c r="D373">
        <f t="shared" ca="1" si="34"/>
        <v>2016</v>
      </c>
      <c r="E373" t="s">
        <v>360</v>
      </c>
      <c r="F373" s="1">
        <f t="shared" ca="1" si="31"/>
        <v>5.5</v>
      </c>
      <c r="G373" s="1">
        <f t="shared" ca="1" si="31"/>
        <v>100</v>
      </c>
      <c r="H373" s="1">
        <f t="shared" ca="1" si="31"/>
        <v>-130</v>
      </c>
      <c r="I373">
        <v>4</v>
      </c>
      <c r="J373" s="1" t="str">
        <f t="shared" ca="1" si="32"/>
        <v>U</v>
      </c>
      <c r="K373" t="s">
        <v>382</v>
      </c>
      <c r="L373" s="1" t="str">
        <f t="shared" ca="1" si="33"/>
        <v>U</v>
      </c>
      <c r="M373" s="2">
        <f t="shared" ca="1" si="35"/>
        <v>1</v>
      </c>
    </row>
    <row r="374" spans="1:13" x14ac:dyDescent="0.25">
      <c r="A374">
        <v>373</v>
      </c>
      <c r="B374">
        <v>157</v>
      </c>
      <c r="C374" t="str">
        <f t="shared" ca="1" si="30"/>
        <v>2016_STL</v>
      </c>
      <c r="D374">
        <f t="shared" ca="1" si="34"/>
        <v>2016</v>
      </c>
      <c r="E374" t="s">
        <v>18</v>
      </c>
      <c r="F374" s="1">
        <f t="shared" ca="1" si="31"/>
        <v>7.5</v>
      </c>
      <c r="G374" s="1">
        <f t="shared" ca="1" si="31"/>
        <v>140</v>
      </c>
      <c r="H374" s="1">
        <f t="shared" ca="1" si="31"/>
        <v>-170</v>
      </c>
      <c r="I374">
        <v>7</v>
      </c>
      <c r="J374" s="1" t="str">
        <f t="shared" ca="1" si="32"/>
        <v>U</v>
      </c>
      <c r="K374">
        <v>19</v>
      </c>
      <c r="L374" s="1" t="str">
        <f t="shared" ca="1" si="33"/>
        <v>U</v>
      </c>
      <c r="M374" s="2">
        <f t="shared" ca="1" si="35"/>
        <v>1</v>
      </c>
    </row>
    <row r="375" spans="1:13" x14ac:dyDescent="0.25">
      <c r="A375">
        <v>374</v>
      </c>
      <c r="B375">
        <v>157</v>
      </c>
      <c r="C375" t="str">
        <f t="shared" ca="1" si="30"/>
        <v>2016_STL</v>
      </c>
      <c r="D375">
        <f t="shared" ca="1" si="34"/>
        <v>2016</v>
      </c>
      <c r="E375" t="s">
        <v>16</v>
      </c>
      <c r="F375" s="1">
        <f t="shared" ca="1" si="31"/>
        <v>7.5</v>
      </c>
      <c r="G375" s="1">
        <f t="shared" ca="1" si="31"/>
        <v>140</v>
      </c>
      <c r="H375" s="1">
        <f t="shared" ca="1" si="31"/>
        <v>-170</v>
      </c>
      <c r="I375">
        <v>4</v>
      </c>
      <c r="J375" s="1" t="str">
        <f t="shared" ca="1" si="32"/>
        <v>U</v>
      </c>
      <c r="K375">
        <v>11</v>
      </c>
      <c r="L375" s="1" t="str">
        <f t="shared" ca="1" si="33"/>
        <v>U</v>
      </c>
      <c r="M375" s="2">
        <f t="shared" ca="1" si="35"/>
        <v>1</v>
      </c>
    </row>
    <row r="376" spans="1:13" x14ac:dyDescent="0.25">
      <c r="A376">
        <v>375</v>
      </c>
      <c r="B376">
        <v>157</v>
      </c>
      <c r="C376" t="str">
        <f t="shared" ca="1" si="30"/>
        <v>2016_STL</v>
      </c>
      <c r="D376">
        <f t="shared" ca="1" si="34"/>
        <v>2016</v>
      </c>
      <c r="E376" t="s">
        <v>360</v>
      </c>
      <c r="F376" s="1">
        <f t="shared" ca="1" si="31"/>
        <v>7.5</v>
      </c>
      <c r="G376" s="1">
        <f t="shared" ca="1" si="31"/>
        <v>140</v>
      </c>
      <c r="H376" s="1">
        <f t="shared" ca="1" si="31"/>
        <v>-170</v>
      </c>
      <c r="I376">
        <v>4</v>
      </c>
      <c r="J376" s="1" t="str">
        <f t="shared" ca="1" si="32"/>
        <v>U</v>
      </c>
      <c r="K376" t="s">
        <v>382</v>
      </c>
      <c r="L376" s="1" t="str">
        <f t="shared" ca="1" si="33"/>
        <v>U</v>
      </c>
      <c r="M376" s="2">
        <f t="shared" ca="1" si="35"/>
        <v>1</v>
      </c>
    </row>
    <row r="377" spans="1:13" x14ac:dyDescent="0.25">
      <c r="A377">
        <v>376</v>
      </c>
      <c r="B377">
        <v>158</v>
      </c>
      <c r="C377" t="str">
        <f t="shared" ca="1" si="30"/>
        <v>2016_TBY</v>
      </c>
      <c r="D377">
        <f t="shared" ca="1" si="34"/>
        <v>2016</v>
      </c>
      <c r="E377" t="s">
        <v>18</v>
      </c>
      <c r="F377" s="1">
        <f t="shared" ca="1" si="31"/>
        <v>7</v>
      </c>
      <c r="G377" s="1">
        <f t="shared" ca="1" si="31"/>
        <v>-125</v>
      </c>
      <c r="H377" s="1">
        <f t="shared" ca="1" si="31"/>
        <v>-105</v>
      </c>
      <c r="I377">
        <v>9</v>
      </c>
      <c r="J377" s="1" t="str">
        <f t="shared" ca="1" si="32"/>
        <v>O</v>
      </c>
      <c r="K377">
        <v>8</v>
      </c>
      <c r="L377" s="1" t="str">
        <f t="shared" ca="1" si="33"/>
        <v>O</v>
      </c>
      <c r="M377" s="2">
        <f t="shared" ca="1" si="35"/>
        <v>1</v>
      </c>
    </row>
    <row r="378" spans="1:13" x14ac:dyDescent="0.25">
      <c r="A378">
        <v>377</v>
      </c>
      <c r="B378">
        <v>158</v>
      </c>
      <c r="C378" t="str">
        <f t="shared" ca="1" si="30"/>
        <v>2016_TBY</v>
      </c>
      <c r="D378">
        <f t="shared" ca="1" si="34"/>
        <v>2016</v>
      </c>
      <c r="E378" t="s">
        <v>16</v>
      </c>
      <c r="F378" s="1">
        <f t="shared" ca="1" si="31"/>
        <v>7</v>
      </c>
      <c r="G378" s="1">
        <f t="shared" ca="1" si="31"/>
        <v>-125</v>
      </c>
      <c r="H378" s="1">
        <f t="shared" ca="1" si="31"/>
        <v>-105</v>
      </c>
      <c r="I378">
        <v>9</v>
      </c>
      <c r="J378" s="1" t="str">
        <f t="shared" ca="1" si="32"/>
        <v>O</v>
      </c>
      <c r="K378">
        <v>20</v>
      </c>
      <c r="L378" s="1" t="str">
        <f t="shared" ca="1" si="33"/>
        <v>O</v>
      </c>
      <c r="M378" s="2">
        <f t="shared" ca="1" si="35"/>
        <v>1</v>
      </c>
    </row>
    <row r="379" spans="1:13" x14ac:dyDescent="0.25">
      <c r="A379">
        <v>378</v>
      </c>
      <c r="B379">
        <v>158</v>
      </c>
      <c r="C379" t="str">
        <f t="shared" ca="1" si="30"/>
        <v>2016_TBY</v>
      </c>
      <c r="D379">
        <f t="shared" ca="1" si="34"/>
        <v>2016</v>
      </c>
      <c r="E379" t="s">
        <v>360</v>
      </c>
      <c r="F379" s="1">
        <f t="shared" ca="1" si="31"/>
        <v>7</v>
      </c>
      <c r="G379" s="1">
        <f t="shared" ca="1" si="31"/>
        <v>-125</v>
      </c>
      <c r="H379" s="1">
        <f t="shared" ca="1" si="31"/>
        <v>-105</v>
      </c>
      <c r="I379">
        <v>7</v>
      </c>
      <c r="J379" s="1" t="str">
        <f t="shared" ca="1" si="32"/>
        <v>E</v>
      </c>
      <c r="K379" t="s">
        <v>382</v>
      </c>
      <c r="L379" s="1" t="str">
        <f t="shared" ca="1" si="33"/>
        <v>O</v>
      </c>
      <c r="M379" s="2">
        <f t="shared" ca="1" si="35"/>
        <v>0</v>
      </c>
    </row>
    <row r="380" spans="1:13" x14ac:dyDescent="0.25">
      <c r="A380">
        <v>379</v>
      </c>
      <c r="B380">
        <v>159</v>
      </c>
      <c r="C380" t="str">
        <f t="shared" ca="1" si="30"/>
        <v>2016_TEN</v>
      </c>
      <c r="D380">
        <f t="shared" ca="1" si="34"/>
        <v>2016</v>
      </c>
      <c r="E380" t="s">
        <v>18</v>
      </c>
      <c r="F380" s="1">
        <f t="shared" ca="1" si="31"/>
        <v>5.5</v>
      </c>
      <c r="G380" s="1">
        <f t="shared" ca="1" si="31"/>
        <v>-160</v>
      </c>
      <c r="H380" s="1">
        <f t="shared" ca="1" si="31"/>
        <v>130</v>
      </c>
      <c r="I380">
        <v>8</v>
      </c>
      <c r="J380" s="1" t="str">
        <f t="shared" ca="1" si="32"/>
        <v>O</v>
      </c>
      <c r="K380">
        <v>3</v>
      </c>
      <c r="L380" s="1" t="str">
        <f t="shared" ca="1" si="33"/>
        <v>O</v>
      </c>
      <c r="M380" s="2">
        <f t="shared" ca="1" si="35"/>
        <v>1</v>
      </c>
    </row>
    <row r="381" spans="1:13" x14ac:dyDescent="0.25">
      <c r="A381">
        <v>380</v>
      </c>
      <c r="B381">
        <v>159</v>
      </c>
      <c r="C381" t="str">
        <f t="shared" ca="1" si="30"/>
        <v>2016_TEN</v>
      </c>
      <c r="D381">
        <f t="shared" ca="1" si="34"/>
        <v>2016</v>
      </c>
      <c r="E381" t="s">
        <v>16</v>
      </c>
      <c r="F381" s="1">
        <f t="shared" ca="1" si="31"/>
        <v>5.5</v>
      </c>
      <c r="G381" s="1">
        <f t="shared" ca="1" si="31"/>
        <v>-160</v>
      </c>
      <c r="H381" s="1">
        <f t="shared" ca="1" si="31"/>
        <v>130</v>
      </c>
      <c r="I381">
        <v>8</v>
      </c>
      <c r="J381" s="1" t="str">
        <f t="shared" ca="1" si="32"/>
        <v>O</v>
      </c>
      <c r="K381">
        <v>29</v>
      </c>
      <c r="L381" s="1" t="str">
        <f t="shared" ca="1" si="33"/>
        <v>O</v>
      </c>
      <c r="M381" s="2">
        <f t="shared" ca="1" si="35"/>
        <v>1</v>
      </c>
    </row>
    <row r="382" spans="1:13" x14ac:dyDescent="0.25">
      <c r="A382">
        <v>381</v>
      </c>
      <c r="B382">
        <v>159</v>
      </c>
      <c r="C382" t="str">
        <f t="shared" ca="1" si="30"/>
        <v>2016_TEN</v>
      </c>
      <c r="D382">
        <f t="shared" ca="1" si="34"/>
        <v>2016</v>
      </c>
      <c r="E382" t="s">
        <v>360</v>
      </c>
      <c r="F382" s="1">
        <f t="shared" ca="1" si="31"/>
        <v>5.5</v>
      </c>
      <c r="G382" s="1">
        <f t="shared" ca="1" si="31"/>
        <v>-160</v>
      </c>
      <c r="H382" s="1">
        <f t="shared" ca="1" si="31"/>
        <v>130</v>
      </c>
      <c r="I382">
        <v>9</v>
      </c>
      <c r="J382" s="1" t="str">
        <f t="shared" ca="1" si="32"/>
        <v>O</v>
      </c>
      <c r="K382" t="s">
        <v>382</v>
      </c>
      <c r="L382" s="1" t="str">
        <f t="shared" ca="1" si="33"/>
        <v>O</v>
      </c>
      <c r="M382" s="2">
        <f t="shared" ca="1" si="35"/>
        <v>1</v>
      </c>
    </row>
    <row r="383" spans="1:13" x14ac:dyDescent="0.25">
      <c r="A383">
        <v>382</v>
      </c>
      <c r="B383">
        <v>160</v>
      </c>
      <c r="C383" t="str">
        <f t="shared" ca="1" si="30"/>
        <v>2016_WAS</v>
      </c>
      <c r="D383">
        <f t="shared" ca="1" si="34"/>
        <v>2016</v>
      </c>
      <c r="E383" t="s">
        <v>18</v>
      </c>
      <c r="F383" s="1">
        <f t="shared" ca="1" si="31"/>
        <v>7.5</v>
      </c>
      <c r="G383" s="1">
        <f t="shared" ca="1" si="31"/>
        <v>-125</v>
      </c>
      <c r="H383" s="1">
        <f t="shared" ca="1" si="31"/>
        <v>-105</v>
      </c>
      <c r="I383">
        <v>7</v>
      </c>
      <c r="J383" s="1" t="str">
        <f t="shared" ca="1" si="32"/>
        <v>U</v>
      </c>
      <c r="K383">
        <v>27</v>
      </c>
      <c r="L383" s="1" t="str">
        <f t="shared" ca="1" si="33"/>
        <v>O</v>
      </c>
      <c r="M383" s="2">
        <f t="shared" ca="1" si="35"/>
        <v>0</v>
      </c>
    </row>
    <row r="384" spans="1:13" x14ac:dyDescent="0.25">
      <c r="A384">
        <v>383</v>
      </c>
      <c r="B384">
        <v>160</v>
      </c>
      <c r="C384" t="str">
        <f t="shared" ca="1" si="30"/>
        <v>2016_WAS</v>
      </c>
      <c r="D384">
        <f t="shared" ca="1" si="34"/>
        <v>2016</v>
      </c>
      <c r="E384" t="s">
        <v>16</v>
      </c>
      <c r="F384" s="1">
        <f t="shared" ca="1" si="31"/>
        <v>7.5</v>
      </c>
      <c r="G384" s="1">
        <f t="shared" ca="1" si="31"/>
        <v>-125</v>
      </c>
      <c r="H384" s="1">
        <f t="shared" ca="1" si="31"/>
        <v>-105</v>
      </c>
      <c r="I384">
        <v>10</v>
      </c>
      <c r="J384" s="1" t="str">
        <f t="shared" ca="1" si="32"/>
        <v>O</v>
      </c>
      <c r="K384">
        <v>10</v>
      </c>
      <c r="L384" s="1" t="str">
        <f t="shared" ca="1" si="33"/>
        <v>O</v>
      </c>
      <c r="M384" s="2">
        <f t="shared" ca="1" si="35"/>
        <v>1</v>
      </c>
    </row>
    <row r="385" spans="1:13" x14ac:dyDescent="0.25">
      <c r="A385">
        <v>384</v>
      </c>
      <c r="B385">
        <v>160</v>
      </c>
      <c r="C385" t="str">
        <f t="shared" ca="1" si="30"/>
        <v>2016_WAS</v>
      </c>
      <c r="D385">
        <f t="shared" ca="1" si="34"/>
        <v>2016</v>
      </c>
      <c r="E385" t="s">
        <v>360</v>
      </c>
      <c r="F385" s="1">
        <f t="shared" ca="1" si="31"/>
        <v>7.5</v>
      </c>
      <c r="G385" s="1">
        <f t="shared" ca="1" si="31"/>
        <v>-125</v>
      </c>
      <c r="H385" s="1">
        <f t="shared" ca="1" si="31"/>
        <v>-105</v>
      </c>
      <c r="I385">
        <v>8</v>
      </c>
      <c r="J385" s="1" t="str">
        <f t="shared" ca="1" si="32"/>
        <v>O</v>
      </c>
      <c r="K385" t="s">
        <v>382</v>
      </c>
      <c r="L385" s="1" t="str">
        <f t="shared" ca="1" si="33"/>
        <v>O</v>
      </c>
      <c r="M385" s="2">
        <f t="shared" ca="1" si="35"/>
        <v>1</v>
      </c>
    </row>
    <row r="386" spans="1:13" x14ac:dyDescent="0.25">
      <c r="A386">
        <v>385</v>
      </c>
      <c r="B386">
        <v>161</v>
      </c>
      <c r="C386" t="str">
        <f t="shared" ref="C386:C449" ca="1" si="36">IFERROR(VLOOKUP($B386,nfl_win_total_result,MATCH(C$1,nfl_win_total_result_header,0),FALSE),"error")</f>
        <v>2017_ARI</v>
      </c>
      <c r="D386">
        <f t="shared" ca="1" si="34"/>
        <v>2017</v>
      </c>
      <c r="E386" t="s">
        <v>18</v>
      </c>
      <c r="F386" s="1">
        <f t="shared" ref="F386:H449" ca="1" si="37">IFERROR(VLOOKUP($B386,nfl_win_total_result,MATCH(F$1,nfl_win_total_result_header,0),FALSE),"error")</f>
        <v>8</v>
      </c>
      <c r="G386" s="1">
        <f t="shared" ca="1" si="37"/>
        <v>-155</v>
      </c>
      <c r="H386" s="1">
        <f t="shared" ca="1" si="37"/>
        <v>125</v>
      </c>
      <c r="I386">
        <v>9</v>
      </c>
      <c r="J386" s="1" t="str">
        <f t="shared" ref="J386:J449" ca="1" si="38">IFERROR(IF(I386&gt;F386,"O",IF(I386&lt;F386,"U","E")),"na")</f>
        <v>O</v>
      </c>
      <c r="K386">
        <v>9</v>
      </c>
      <c r="L386" s="1" t="str">
        <f t="shared" ca="1" si="33"/>
        <v>E</v>
      </c>
      <c r="M386" s="2">
        <f t="shared" ref="M386:M449" ca="1" si="39">IFERROR(IF(OR(ISBLANK(J386),ISBLANK(L386),J386="",L386=""),"",IF(J386=L386,1,0)),"na")</f>
        <v>0</v>
      </c>
    </row>
    <row r="387" spans="1:13" x14ac:dyDescent="0.25">
      <c r="A387">
        <v>386</v>
      </c>
      <c r="B387">
        <v>161</v>
      </c>
      <c r="C387" t="str">
        <f t="shared" ca="1" si="36"/>
        <v>2017_ARI</v>
      </c>
      <c r="D387">
        <f t="shared" ref="D387:D450" ca="1" si="40">VALUE(LEFT(C387,4))</f>
        <v>2017</v>
      </c>
      <c r="E387" t="s">
        <v>16</v>
      </c>
      <c r="F387" s="1">
        <f t="shared" ca="1" si="37"/>
        <v>8</v>
      </c>
      <c r="G387" s="1">
        <f t="shared" ca="1" si="37"/>
        <v>-155</v>
      </c>
      <c r="H387" s="1">
        <f t="shared" ca="1" si="37"/>
        <v>125</v>
      </c>
      <c r="I387">
        <v>9</v>
      </c>
      <c r="J387" s="1" t="str">
        <f t="shared" ca="1" si="38"/>
        <v>O</v>
      </c>
      <c r="L387" s="1" t="str">
        <f t="shared" ref="L387:L450" ca="1" si="41">IFERROR(IF(VLOOKUP($B387,nfl_win_total_result,MATCH(L$1,nfl_win_total_result_header,0),FALSE)="","",VLOOKUP($B387,nfl_win_total_result,MATCH(L$1,nfl_win_total_result_header,0),FALSE)),"error")</f>
        <v>E</v>
      </c>
      <c r="M387" s="2">
        <f t="shared" ca="1" si="39"/>
        <v>0</v>
      </c>
    </row>
    <row r="388" spans="1:13" x14ac:dyDescent="0.25">
      <c r="A388">
        <v>387</v>
      </c>
      <c r="B388">
        <v>162</v>
      </c>
      <c r="C388" t="str">
        <f t="shared" ca="1" si="36"/>
        <v>2017_ATL</v>
      </c>
      <c r="D388">
        <f t="shared" ca="1" si="40"/>
        <v>2017</v>
      </c>
      <c r="E388" t="s">
        <v>18</v>
      </c>
      <c r="F388" s="1">
        <f t="shared" ca="1" si="37"/>
        <v>9.5</v>
      </c>
      <c r="G388" s="1">
        <f t="shared" ca="1" si="37"/>
        <v>-125</v>
      </c>
      <c r="H388" s="1">
        <f t="shared" ca="1" si="37"/>
        <v>-105</v>
      </c>
      <c r="I388">
        <v>9</v>
      </c>
      <c r="J388" s="1" t="str">
        <f t="shared" ca="1" si="38"/>
        <v>U</v>
      </c>
      <c r="K388">
        <v>30</v>
      </c>
      <c r="L388" s="1" t="str">
        <f t="shared" ca="1" si="41"/>
        <v>O</v>
      </c>
      <c r="M388" s="2">
        <f t="shared" ca="1" si="39"/>
        <v>0</v>
      </c>
    </row>
    <row r="389" spans="1:13" x14ac:dyDescent="0.25">
      <c r="A389">
        <v>388</v>
      </c>
      <c r="B389">
        <v>162</v>
      </c>
      <c r="C389" t="str">
        <f t="shared" ca="1" si="36"/>
        <v>2017_ATL</v>
      </c>
      <c r="D389">
        <f t="shared" ca="1" si="40"/>
        <v>2017</v>
      </c>
      <c r="E389" t="s">
        <v>16</v>
      </c>
      <c r="F389" s="1">
        <f t="shared" ca="1" si="37"/>
        <v>9.5</v>
      </c>
      <c r="G389" s="1">
        <f t="shared" ca="1" si="37"/>
        <v>-125</v>
      </c>
      <c r="H389" s="1">
        <f t="shared" ca="1" si="37"/>
        <v>-105</v>
      </c>
      <c r="I389">
        <v>9</v>
      </c>
      <c r="J389" s="1" t="str">
        <f t="shared" ca="1" si="38"/>
        <v>U</v>
      </c>
      <c r="L389" s="1" t="str">
        <f t="shared" ca="1" si="41"/>
        <v>O</v>
      </c>
      <c r="M389" s="2">
        <f t="shared" ca="1" si="39"/>
        <v>0</v>
      </c>
    </row>
    <row r="390" spans="1:13" x14ac:dyDescent="0.25">
      <c r="A390">
        <v>389</v>
      </c>
      <c r="B390">
        <v>163</v>
      </c>
      <c r="C390" t="str">
        <f t="shared" ca="1" si="36"/>
        <v>2017_BAL</v>
      </c>
      <c r="D390">
        <f t="shared" ca="1" si="40"/>
        <v>2017</v>
      </c>
      <c r="E390" t="s">
        <v>18</v>
      </c>
      <c r="F390" s="1">
        <f t="shared" ca="1" si="37"/>
        <v>9</v>
      </c>
      <c r="G390" s="1">
        <f t="shared" ca="1" si="37"/>
        <v>100</v>
      </c>
      <c r="H390" s="1">
        <f t="shared" ca="1" si="37"/>
        <v>-130</v>
      </c>
      <c r="I390">
        <v>7</v>
      </c>
      <c r="J390" s="1" t="str">
        <f t="shared" ca="1" si="38"/>
        <v>U</v>
      </c>
      <c r="K390">
        <v>6</v>
      </c>
      <c r="L390" s="1" t="str">
        <f t="shared" ca="1" si="41"/>
        <v>E</v>
      </c>
      <c r="M390" s="2">
        <f t="shared" ca="1" si="39"/>
        <v>0</v>
      </c>
    </row>
    <row r="391" spans="1:13" x14ac:dyDescent="0.25">
      <c r="A391">
        <v>390</v>
      </c>
      <c r="B391">
        <v>163</v>
      </c>
      <c r="C391" t="str">
        <f t="shared" ca="1" si="36"/>
        <v>2017_BAL</v>
      </c>
      <c r="D391">
        <f t="shared" ca="1" si="40"/>
        <v>2017</v>
      </c>
      <c r="E391" t="s">
        <v>16</v>
      </c>
      <c r="F391" s="1">
        <f t="shared" ca="1" si="37"/>
        <v>9</v>
      </c>
      <c r="G391" s="1">
        <f t="shared" ca="1" si="37"/>
        <v>100</v>
      </c>
      <c r="H391" s="1">
        <f t="shared" ca="1" si="37"/>
        <v>-130</v>
      </c>
      <c r="I391">
        <v>7</v>
      </c>
      <c r="J391" s="1" t="str">
        <f t="shared" ca="1" si="38"/>
        <v>U</v>
      </c>
      <c r="L391" s="1" t="str">
        <f t="shared" ca="1" si="41"/>
        <v>E</v>
      </c>
      <c r="M391" s="2">
        <f t="shared" ca="1" si="39"/>
        <v>0</v>
      </c>
    </row>
    <row r="392" spans="1:13" x14ac:dyDescent="0.25">
      <c r="A392">
        <v>391</v>
      </c>
      <c r="B392">
        <v>164</v>
      </c>
      <c r="C392" t="str">
        <f t="shared" ca="1" si="36"/>
        <v>2017_BUF</v>
      </c>
      <c r="D392">
        <f t="shared" ca="1" si="40"/>
        <v>2017</v>
      </c>
      <c r="E392" t="s">
        <v>18</v>
      </c>
      <c r="F392" s="1">
        <f t="shared" ca="1" si="37"/>
        <v>6</v>
      </c>
      <c r="G392" s="1">
        <f t="shared" ca="1" si="37"/>
        <v>-155</v>
      </c>
      <c r="H392" s="1">
        <f t="shared" ca="1" si="37"/>
        <v>125</v>
      </c>
      <c r="I392">
        <v>7</v>
      </c>
      <c r="J392" s="1" t="str">
        <f t="shared" ca="1" si="38"/>
        <v>O</v>
      </c>
      <c r="K392">
        <v>32</v>
      </c>
      <c r="L392" s="1" t="str">
        <f t="shared" ca="1" si="41"/>
        <v>O</v>
      </c>
      <c r="M392" s="2">
        <f t="shared" ca="1" si="39"/>
        <v>1</v>
      </c>
    </row>
    <row r="393" spans="1:13" x14ac:dyDescent="0.25">
      <c r="A393">
        <v>392</v>
      </c>
      <c r="B393">
        <v>164</v>
      </c>
      <c r="C393" t="str">
        <f t="shared" ca="1" si="36"/>
        <v>2017_BUF</v>
      </c>
      <c r="D393">
        <f t="shared" ca="1" si="40"/>
        <v>2017</v>
      </c>
      <c r="E393" t="s">
        <v>16</v>
      </c>
      <c r="F393" s="1">
        <f t="shared" ca="1" si="37"/>
        <v>6</v>
      </c>
      <c r="G393" s="1">
        <f t="shared" ca="1" si="37"/>
        <v>-155</v>
      </c>
      <c r="H393" s="1">
        <f t="shared" ca="1" si="37"/>
        <v>125</v>
      </c>
      <c r="I393">
        <v>4</v>
      </c>
      <c r="J393" s="1" t="str">
        <f t="shared" ca="1" si="38"/>
        <v>U</v>
      </c>
      <c r="L393" s="1" t="str">
        <f t="shared" ca="1" si="41"/>
        <v>O</v>
      </c>
      <c r="M393" s="2">
        <f t="shared" ca="1" si="39"/>
        <v>0</v>
      </c>
    </row>
    <row r="394" spans="1:13" x14ac:dyDescent="0.25">
      <c r="A394">
        <v>393</v>
      </c>
      <c r="B394">
        <v>165</v>
      </c>
      <c r="C394" t="str">
        <f t="shared" ca="1" si="36"/>
        <v>2017_CAR</v>
      </c>
      <c r="D394">
        <f t="shared" ca="1" si="40"/>
        <v>2017</v>
      </c>
      <c r="E394" t="s">
        <v>18</v>
      </c>
      <c r="F394" s="1">
        <f t="shared" ca="1" si="37"/>
        <v>8.5</v>
      </c>
      <c r="G394" s="1">
        <f t="shared" ca="1" si="37"/>
        <v>-165</v>
      </c>
      <c r="H394" s="1">
        <f t="shared" ca="1" si="37"/>
        <v>135</v>
      </c>
      <c r="I394">
        <v>11</v>
      </c>
      <c r="J394" s="1" t="str">
        <f t="shared" ca="1" si="38"/>
        <v>O</v>
      </c>
      <c r="K394">
        <v>2</v>
      </c>
      <c r="L394" s="1" t="str">
        <f t="shared" ca="1" si="41"/>
        <v>O</v>
      </c>
      <c r="M394" s="2">
        <f t="shared" ca="1" si="39"/>
        <v>1</v>
      </c>
    </row>
    <row r="395" spans="1:13" x14ac:dyDescent="0.25">
      <c r="A395">
        <v>394</v>
      </c>
      <c r="B395">
        <v>165</v>
      </c>
      <c r="C395" t="str">
        <f t="shared" ca="1" si="36"/>
        <v>2017_CAR</v>
      </c>
      <c r="D395">
        <f t="shared" ca="1" si="40"/>
        <v>2017</v>
      </c>
      <c r="E395" t="s">
        <v>16</v>
      </c>
      <c r="F395" s="1">
        <f t="shared" ca="1" si="37"/>
        <v>8.5</v>
      </c>
      <c r="G395" s="1">
        <f t="shared" ca="1" si="37"/>
        <v>-165</v>
      </c>
      <c r="H395" s="1">
        <f t="shared" ca="1" si="37"/>
        <v>135</v>
      </c>
      <c r="I395">
        <v>9</v>
      </c>
      <c r="J395" s="1" t="str">
        <f t="shared" ca="1" si="38"/>
        <v>O</v>
      </c>
      <c r="L395" s="1" t="str">
        <f t="shared" ca="1" si="41"/>
        <v>O</v>
      </c>
      <c r="M395" s="2">
        <f t="shared" ca="1" si="39"/>
        <v>1</v>
      </c>
    </row>
    <row r="396" spans="1:13" x14ac:dyDescent="0.25">
      <c r="A396">
        <v>395</v>
      </c>
      <c r="B396">
        <v>166</v>
      </c>
      <c r="C396" t="str">
        <f t="shared" ca="1" si="36"/>
        <v>2017_CHI</v>
      </c>
      <c r="D396">
        <f t="shared" ca="1" si="40"/>
        <v>2017</v>
      </c>
      <c r="E396" t="s">
        <v>18</v>
      </c>
      <c r="F396" s="1">
        <f t="shared" ca="1" si="37"/>
        <v>5.5</v>
      </c>
      <c r="G396" s="1">
        <f t="shared" ca="1" si="37"/>
        <v>110</v>
      </c>
      <c r="H396" s="1">
        <f t="shared" ca="1" si="37"/>
        <v>-140</v>
      </c>
      <c r="I396">
        <v>5</v>
      </c>
      <c r="J396" s="1" t="str">
        <f t="shared" ca="1" si="38"/>
        <v>U</v>
      </c>
      <c r="K396">
        <v>12</v>
      </c>
      <c r="L396" s="1" t="str">
        <f t="shared" ca="1" si="41"/>
        <v>U</v>
      </c>
      <c r="M396" s="2">
        <f t="shared" ca="1" si="39"/>
        <v>1</v>
      </c>
    </row>
    <row r="397" spans="1:13" x14ac:dyDescent="0.25">
      <c r="A397">
        <v>396</v>
      </c>
      <c r="B397">
        <v>166</v>
      </c>
      <c r="C397" t="str">
        <f t="shared" ca="1" si="36"/>
        <v>2017_CHI</v>
      </c>
      <c r="D397">
        <f t="shared" ca="1" si="40"/>
        <v>2017</v>
      </c>
      <c r="E397" t="s">
        <v>16</v>
      </c>
      <c r="F397" s="1">
        <f t="shared" ca="1" si="37"/>
        <v>5.5</v>
      </c>
      <c r="G397" s="1">
        <f t="shared" ca="1" si="37"/>
        <v>110</v>
      </c>
      <c r="H397" s="1">
        <f t="shared" ca="1" si="37"/>
        <v>-140</v>
      </c>
      <c r="I397">
        <v>6</v>
      </c>
      <c r="J397" s="1" t="str">
        <f t="shared" ca="1" si="38"/>
        <v>O</v>
      </c>
      <c r="L397" s="1" t="str">
        <f t="shared" ca="1" si="41"/>
        <v>U</v>
      </c>
      <c r="M397" s="2">
        <f t="shared" ca="1" si="39"/>
        <v>0</v>
      </c>
    </row>
    <row r="398" spans="1:13" x14ac:dyDescent="0.25">
      <c r="A398">
        <v>397</v>
      </c>
      <c r="B398">
        <v>167</v>
      </c>
      <c r="C398" t="str">
        <f t="shared" ca="1" si="36"/>
        <v>2017_CIN</v>
      </c>
      <c r="D398">
        <f t="shared" ca="1" si="40"/>
        <v>2017</v>
      </c>
      <c r="E398" t="s">
        <v>18</v>
      </c>
      <c r="F398" s="1">
        <f t="shared" ca="1" si="37"/>
        <v>8.5</v>
      </c>
      <c r="G398" s="1">
        <f t="shared" ca="1" si="37"/>
        <v>100</v>
      </c>
      <c r="H398" s="1">
        <f t="shared" ca="1" si="37"/>
        <v>-130</v>
      </c>
      <c r="I398">
        <v>9</v>
      </c>
      <c r="J398" s="1" t="str">
        <f t="shared" ca="1" si="38"/>
        <v>O</v>
      </c>
      <c r="K398">
        <v>15</v>
      </c>
      <c r="L398" s="1" t="str">
        <f t="shared" ca="1" si="41"/>
        <v>U</v>
      </c>
      <c r="M398" s="2">
        <f t="shared" ca="1" si="39"/>
        <v>0</v>
      </c>
    </row>
    <row r="399" spans="1:13" x14ac:dyDescent="0.25">
      <c r="A399">
        <v>398</v>
      </c>
      <c r="B399">
        <v>167</v>
      </c>
      <c r="C399" t="str">
        <f t="shared" ca="1" si="36"/>
        <v>2017_CIN</v>
      </c>
      <c r="D399">
        <f t="shared" ca="1" si="40"/>
        <v>2017</v>
      </c>
      <c r="E399" t="s">
        <v>16</v>
      </c>
      <c r="F399" s="1">
        <f t="shared" ca="1" si="37"/>
        <v>8.5</v>
      </c>
      <c r="G399" s="1">
        <f t="shared" ca="1" si="37"/>
        <v>100</v>
      </c>
      <c r="H399" s="1">
        <f t="shared" ca="1" si="37"/>
        <v>-130</v>
      </c>
      <c r="I399">
        <v>8</v>
      </c>
      <c r="J399" s="1" t="str">
        <f t="shared" ca="1" si="38"/>
        <v>U</v>
      </c>
      <c r="L399" s="1" t="str">
        <f t="shared" ca="1" si="41"/>
        <v>U</v>
      </c>
      <c r="M399" s="2">
        <f t="shared" ca="1" si="39"/>
        <v>1</v>
      </c>
    </row>
    <row r="400" spans="1:13" x14ac:dyDescent="0.25">
      <c r="A400">
        <v>399</v>
      </c>
      <c r="B400">
        <v>168</v>
      </c>
      <c r="C400" t="str">
        <f t="shared" ca="1" si="36"/>
        <v>2017_CLE</v>
      </c>
      <c r="D400">
        <f t="shared" ca="1" si="40"/>
        <v>2017</v>
      </c>
      <c r="E400" t="s">
        <v>18</v>
      </c>
      <c r="F400" s="1">
        <f t="shared" ca="1" si="37"/>
        <v>4.5</v>
      </c>
      <c r="G400" s="1">
        <f t="shared" ca="1" si="37"/>
        <v>-130</v>
      </c>
      <c r="H400" s="1">
        <f t="shared" ca="1" si="37"/>
        <v>100</v>
      </c>
      <c r="I400">
        <v>4</v>
      </c>
      <c r="J400" s="1" t="str">
        <f t="shared" ca="1" si="38"/>
        <v>U</v>
      </c>
      <c r="K400">
        <v>11</v>
      </c>
      <c r="L400" s="1" t="str">
        <f t="shared" ca="1" si="41"/>
        <v>U</v>
      </c>
      <c r="M400" s="2">
        <f t="shared" ca="1" si="39"/>
        <v>1</v>
      </c>
    </row>
    <row r="401" spans="1:13" x14ac:dyDescent="0.25">
      <c r="A401">
        <v>400</v>
      </c>
      <c r="B401">
        <v>168</v>
      </c>
      <c r="C401" t="str">
        <f t="shared" ca="1" si="36"/>
        <v>2017_CLE</v>
      </c>
      <c r="D401">
        <f t="shared" ca="1" si="40"/>
        <v>2017</v>
      </c>
      <c r="E401" t="s">
        <v>16</v>
      </c>
      <c r="F401" s="1">
        <f t="shared" ca="1" si="37"/>
        <v>4.5</v>
      </c>
      <c r="G401" s="1">
        <f t="shared" ca="1" si="37"/>
        <v>-130</v>
      </c>
      <c r="H401" s="1">
        <f t="shared" ca="1" si="37"/>
        <v>100</v>
      </c>
      <c r="I401">
        <v>4</v>
      </c>
      <c r="J401" s="1" t="str">
        <f t="shared" ca="1" si="38"/>
        <v>U</v>
      </c>
      <c r="L401" s="1" t="str">
        <f t="shared" ca="1" si="41"/>
        <v>U</v>
      </c>
      <c r="M401" s="2">
        <f t="shared" ca="1" si="39"/>
        <v>1</v>
      </c>
    </row>
    <row r="402" spans="1:13" x14ac:dyDescent="0.25">
      <c r="A402">
        <v>401</v>
      </c>
      <c r="B402">
        <v>169</v>
      </c>
      <c r="C402" t="str">
        <f t="shared" ca="1" si="36"/>
        <v>2017_DAL</v>
      </c>
      <c r="D402">
        <f t="shared" ca="1" si="40"/>
        <v>2017</v>
      </c>
      <c r="E402" t="s">
        <v>18</v>
      </c>
      <c r="F402" s="1">
        <f t="shared" ca="1" si="37"/>
        <v>9.5</v>
      </c>
      <c r="G402" s="1">
        <f t="shared" ca="1" si="37"/>
        <v>-115</v>
      </c>
      <c r="H402" s="1">
        <f t="shared" ca="1" si="37"/>
        <v>-115</v>
      </c>
      <c r="I402">
        <v>9</v>
      </c>
      <c r="J402" s="1" t="str">
        <f t="shared" ca="1" si="38"/>
        <v>U</v>
      </c>
      <c r="K402">
        <v>16</v>
      </c>
      <c r="L402" s="1" t="str">
        <f t="shared" ca="1" si="41"/>
        <v>U</v>
      </c>
      <c r="M402" s="2">
        <f t="shared" ca="1" si="39"/>
        <v>1</v>
      </c>
    </row>
    <row r="403" spans="1:13" x14ac:dyDescent="0.25">
      <c r="A403">
        <v>402</v>
      </c>
      <c r="B403">
        <v>169</v>
      </c>
      <c r="C403" t="str">
        <f t="shared" ca="1" si="36"/>
        <v>2017_DAL</v>
      </c>
      <c r="D403">
        <f t="shared" ca="1" si="40"/>
        <v>2017</v>
      </c>
      <c r="E403" t="s">
        <v>16</v>
      </c>
      <c r="F403" s="1">
        <f t="shared" ca="1" si="37"/>
        <v>9.5</v>
      </c>
      <c r="G403" s="1">
        <f t="shared" ca="1" si="37"/>
        <v>-115</v>
      </c>
      <c r="H403" s="1">
        <f t="shared" ca="1" si="37"/>
        <v>-115</v>
      </c>
      <c r="I403">
        <v>10</v>
      </c>
      <c r="J403" s="1" t="str">
        <f t="shared" ca="1" si="38"/>
        <v>O</v>
      </c>
      <c r="L403" s="1" t="str">
        <f t="shared" ca="1" si="41"/>
        <v>U</v>
      </c>
      <c r="M403" s="2">
        <f t="shared" ca="1" si="39"/>
        <v>0</v>
      </c>
    </row>
    <row r="404" spans="1:13" x14ac:dyDescent="0.25">
      <c r="A404">
        <v>403</v>
      </c>
      <c r="B404">
        <v>170</v>
      </c>
      <c r="C404" t="str">
        <f t="shared" ca="1" si="36"/>
        <v>2017_DEN</v>
      </c>
      <c r="D404">
        <f t="shared" ca="1" si="40"/>
        <v>2017</v>
      </c>
      <c r="E404" t="s">
        <v>18</v>
      </c>
      <c r="F404" s="1">
        <f t="shared" ca="1" si="37"/>
        <v>8.5</v>
      </c>
      <c r="G404" s="1">
        <f t="shared" ca="1" si="37"/>
        <v>125</v>
      </c>
      <c r="H404" s="1">
        <f t="shared" ca="1" si="37"/>
        <v>-155</v>
      </c>
      <c r="I404">
        <v>8</v>
      </c>
      <c r="J404" s="1" t="str">
        <f t="shared" ca="1" si="38"/>
        <v>U</v>
      </c>
      <c r="K404">
        <v>21</v>
      </c>
      <c r="L404" s="1" t="str">
        <f t="shared" ca="1" si="41"/>
        <v>U</v>
      </c>
      <c r="M404" s="2">
        <f t="shared" ca="1" si="39"/>
        <v>1</v>
      </c>
    </row>
    <row r="405" spans="1:13" x14ac:dyDescent="0.25">
      <c r="A405">
        <v>404</v>
      </c>
      <c r="B405">
        <v>170</v>
      </c>
      <c r="C405" t="str">
        <f t="shared" ca="1" si="36"/>
        <v>2017_DEN</v>
      </c>
      <c r="D405">
        <f t="shared" ca="1" si="40"/>
        <v>2017</v>
      </c>
      <c r="E405" t="s">
        <v>16</v>
      </c>
      <c r="F405" s="1">
        <f t="shared" ca="1" si="37"/>
        <v>8.5</v>
      </c>
      <c r="G405" s="1">
        <f t="shared" ca="1" si="37"/>
        <v>125</v>
      </c>
      <c r="H405" s="1">
        <f t="shared" ca="1" si="37"/>
        <v>-155</v>
      </c>
      <c r="I405">
        <v>10</v>
      </c>
      <c r="J405" s="1" t="str">
        <f t="shared" ca="1" si="38"/>
        <v>O</v>
      </c>
      <c r="L405" s="1" t="str">
        <f t="shared" ca="1" si="41"/>
        <v>U</v>
      </c>
      <c r="M405" s="2">
        <f t="shared" ca="1" si="39"/>
        <v>0</v>
      </c>
    </row>
    <row r="406" spans="1:13" x14ac:dyDescent="0.25">
      <c r="A406">
        <v>405</v>
      </c>
      <c r="B406">
        <v>171</v>
      </c>
      <c r="C406" t="str">
        <f t="shared" ca="1" si="36"/>
        <v>2017_DET</v>
      </c>
      <c r="D406">
        <f t="shared" ca="1" si="40"/>
        <v>2017</v>
      </c>
      <c r="E406" t="s">
        <v>18</v>
      </c>
      <c r="F406" s="1">
        <f t="shared" ca="1" si="37"/>
        <v>8</v>
      </c>
      <c r="G406" s="1">
        <f t="shared" ca="1" si="37"/>
        <v>155</v>
      </c>
      <c r="H406" s="1">
        <f t="shared" ca="1" si="37"/>
        <v>-190</v>
      </c>
      <c r="I406">
        <v>7</v>
      </c>
      <c r="J406" s="1" t="str">
        <f t="shared" ca="1" si="38"/>
        <v>U</v>
      </c>
      <c r="K406">
        <v>5</v>
      </c>
      <c r="L406" s="1" t="str">
        <f t="shared" ca="1" si="41"/>
        <v>O</v>
      </c>
      <c r="M406" s="2">
        <f t="shared" ca="1" si="39"/>
        <v>0</v>
      </c>
    </row>
    <row r="407" spans="1:13" x14ac:dyDescent="0.25">
      <c r="A407">
        <v>406</v>
      </c>
      <c r="B407">
        <v>171</v>
      </c>
      <c r="C407" t="str">
        <f t="shared" ca="1" si="36"/>
        <v>2017_DET</v>
      </c>
      <c r="D407">
        <f t="shared" ca="1" si="40"/>
        <v>2017</v>
      </c>
      <c r="E407" t="s">
        <v>16</v>
      </c>
      <c r="F407" s="1">
        <f t="shared" ca="1" si="37"/>
        <v>8</v>
      </c>
      <c r="G407" s="1">
        <f t="shared" ca="1" si="37"/>
        <v>155</v>
      </c>
      <c r="H407" s="1">
        <f t="shared" ca="1" si="37"/>
        <v>-190</v>
      </c>
      <c r="I407">
        <v>8</v>
      </c>
      <c r="J407" s="1" t="str">
        <f t="shared" ca="1" si="38"/>
        <v>E</v>
      </c>
      <c r="L407" s="1" t="str">
        <f t="shared" ca="1" si="41"/>
        <v>O</v>
      </c>
      <c r="M407" s="2">
        <f t="shared" ca="1" si="39"/>
        <v>0</v>
      </c>
    </row>
    <row r="408" spans="1:13" x14ac:dyDescent="0.25">
      <c r="A408">
        <v>407</v>
      </c>
      <c r="B408">
        <v>172</v>
      </c>
      <c r="C408" t="str">
        <f t="shared" ca="1" si="36"/>
        <v>2017_GBY</v>
      </c>
      <c r="D408">
        <f t="shared" ca="1" si="40"/>
        <v>2017</v>
      </c>
      <c r="E408" t="s">
        <v>18</v>
      </c>
      <c r="F408" s="1">
        <f t="shared" ca="1" si="37"/>
        <v>10</v>
      </c>
      <c r="G408" s="1">
        <f t="shared" ca="1" si="37"/>
        <v>-150</v>
      </c>
      <c r="H408" s="1">
        <f t="shared" ca="1" si="37"/>
        <v>120</v>
      </c>
      <c r="I408">
        <v>12</v>
      </c>
      <c r="J408" s="1" t="str">
        <f t="shared" ca="1" si="38"/>
        <v>O</v>
      </c>
      <c r="K408">
        <v>10</v>
      </c>
      <c r="L408" s="1" t="str">
        <f t="shared" ca="1" si="41"/>
        <v>U</v>
      </c>
      <c r="M408" s="2">
        <f t="shared" ca="1" si="39"/>
        <v>0</v>
      </c>
    </row>
    <row r="409" spans="1:13" x14ac:dyDescent="0.25">
      <c r="A409">
        <v>408</v>
      </c>
      <c r="B409">
        <v>172</v>
      </c>
      <c r="C409" t="str">
        <f t="shared" ca="1" si="36"/>
        <v>2017_GBY</v>
      </c>
      <c r="D409">
        <f t="shared" ca="1" si="40"/>
        <v>2017</v>
      </c>
      <c r="E409" t="s">
        <v>16</v>
      </c>
      <c r="F409" s="1">
        <f t="shared" ca="1" si="37"/>
        <v>10</v>
      </c>
      <c r="G409" s="1">
        <f t="shared" ca="1" si="37"/>
        <v>-150</v>
      </c>
      <c r="H409" s="1">
        <f t="shared" ca="1" si="37"/>
        <v>120</v>
      </c>
      <c r="I409">
        <v>11</v>
      </c>
      <c r="J409" s="1" t="str">
        <f t="shared" ca="1" si="38"/>
        <v>O</v>
      </c>
      <c r="L409" s="1" t="str">
        <f t="shared" ca="1" si="41"/>
        <v>U</v>
      </c>
      <c r="M409" s="2">
        <f t="shared" ca="1" si="39"/>
        <v>0</v>
      </c>
    </row>
    <row r="410" spans="1:13" x14ac:dyDescent="0.25">
      <c r="A410">
        <v>409</v>
      </c>
      <c r="B410">
        <v>173</v>
      </c>
      <c r="C410" t="str">
        <f t="shared" ca="1" si="36"/>
        <v>2017_HOU</v>
      </c>
      <c r="D410">
        <f t="shared" ca="1" si="40"/>
        <v>2017</v>
      </c>
      <c r="E410" t="s">
        <v>18</v>
      </c>
      <c r="F410" s="1">
        <f t="shared" ca="1" si="37"/>
        <v>8.5</v>
      </c>
      <c r="G410" s="1">
        <f t="shared" ca="1" si="37"/>
        <v>-125</v>
      </c>
      <c r="H410" s="1">
        <f t="shared" ca="1" si="37"/>
        <v>-105</v>
      </c>
      <c r="I410">
        <v>9</v>
      </c>
      <c r="J410" s="1" t="str">
        <f t="shared" ca="1" si="38"/>
        <v>O</v>
      </c>
      <c r="K410">
        <v>25</v>
      </c>
      <c r="L410" s="1" t="str">
        <f t="shared" ca="1" si="41"/>
        <v>U</v>
      </c>
      <c r="M410" s="2">
        <f t="shared" ca="1" si="39"/>
        <v>0</v>
      </c>
    </row>
    <row r="411" spans="1:13" x14ac:dyDescent="0.25">
      <c r="A411">
        <v>410</v>
      </c>
      <c r="B411">
        <v>173</v>
      </c>
      <c r="C411" t="str">
        <f t="shared" ca="1" si="36"/>
        <v>2017_HOU</v>
      </c>
      <c r="D411">
        <f t="shared" ca="1" si="40"/>
        <v>2017</v>
      </c>
      <c r="E411" t="s">
        <v>16</v>
      </c>
      <c r="F411" s="1">
        <f t="shared" ca="1" si="37"/>
        <v>8.5</v>
      </c>
      <c r="G411" s="1">
        <f t="shared" ca="1" si="37"/>
        <v>-125</v>
      </c>
      <c r="H411" s="1">
        <f t="shared" ca="1" si="37"/>
        <v>-105</v>
      </c>
      <c r="I411">
        <v>6</v>
      </c>
      <c r="J411" s="1" t="str">
        <f t="shared" ca="1" si="38"/>
        <v>U</v>
      </c>
      <c r="L411" s="1" t="str">
        <f t="shared" ca="1" si="41"/>
        <v>U</v>
      </c>
      <c r="M411" s="2">
        <f t="shared" ca="1" si="39"/>
        <v>1</v>
      </c>
    </row>
    <row r="412" spans="1:13" x14ac:dyDescent="0.25">
      <c r="A412">
        <v>411</v>
      </c>
      <c r="B412">
        <v>174</v>
      </c>
      <c r="C412" t="str">
        <f t="shared" ca="1" si="36"/>
        <v>2017_IND</v>
      </c>
      <c r="D412">
        <f t="shared" ca="1" si="40"/>
        <v>2017</v>
      </c>
      <c r="E412" t="s">
        <v>18</v>
      </c>
      <c r="F412" s="1">
        <f t="shared" ca="1" si="37"/>
        <v>9</v>
      </c>
      <c r="G412" s="1">
        <f t="shared" ca="1" si="37"/>
        <v>110</v>
      </c>
      <c r="H412" s="1">
        <f t="shared" ca="1" si="37"/>
        <v>-140</v>
      </c>
      <c r="I412">
        <v>6</v>
      </c>
      <c r="J412" s="1" t="str">
        <f t="shared" ca="1" si="38"/>
        <v>U</v>
      </c>
      <c r="K412">
        <v>3</v>
      </c>
      <c r="L412" s="1" t="str">
        <f t="shared" ca="1" si="41"/>
        <v>U</v>
      </c>
      <c r="M412" s="2">
        <f t="shared" ca="1" si="39"/>
        <v>1</v>
      </c>
    </row>
    <row r="413" spans="1:13" x14ac:dyDescent="0.25">
      <c r="A413">
        <v>412</v>
      </c>
      <c r="B413">
        <v>174</v>
      </c>
      <c r="C413" t="str">
        <f t="shared" ca="1" si="36"/>
        <v>2017_IND</v>
      </c>
      <c r="D413">
        <f t="shared" ca="1" si="40"/>
        <v>2017</v>
      </c>
      <c r="E413" t="s">
        <v>16</v>
      </c>
      <c r="F413" s="1">
        <f t="shared" ca="1" si="37"/>
        <v>9</v>
      </c>
      <c r="G413" s="1">
        <f t="shared" ca="1" si="37"/>
        <v>110</v>
      </c>
      <c r="H413" s="1">
        <f t="shared" ca="1" si="37"/>
        <v>-140</v>
      </c>
      <c r="I413">
        <v>7</v>
      </c>
      <c r="J413" s="1" t="str">
        <f t="shared" ca="1" si="38"/>
        <v>U</v>
      </c>
      <c r="L413" s="1" t="str">
        <f t="shared" ca="1" si="41"/>
        <v>U</v>
      </c>
      <c r="M413" s="2">
        <f t="shared" ca="1" si="39"/>
        <v>1</v>
      </c>
    </row>
    <row r="414" spans="1:13" x14ac:dyDescent="0.25">
      <c r="A414">
        <v>413</v>
      </c>
      <c r="B414">
        <v>175</v>
      </c>
      <c r="C414" t="str">
        <f t="shared" ca="1" si="36"/>
        <v>2017_JAX</v>
      </c>
      <c r="D414">
        <f t="shared" ca="1" si="40"/>
        <v>2017</v>
      </c>
      <c r="E414" t="s">
        <v>18</v>
      </c>
      <c r="F414" s="1">
        <f t="shared" ca="1" si="37"/>
        <v>6.5</v>
      </c>
      <c r="G414" s="1">
        <f t="shared" ca="1" si="37"/>
        <v>-165</v>
      </c>
      <c r="H414" s="1">
        <f t="shared" ca="1" si="37"/>
        <v>135</v>
      </c>
      <c r="I414">
        <v>5</v>
      </c>
      <c r="J414" s="1" t="str">
        <f t="shared" ca="1" si="38"/>
        <v>U</v>
      </c>
      <c r="K414">
        <v>1</v>
      </c>
      <c r="L414" s="1" t="str">
        <f t="shared" ca="1" si="41"/>
        <v>O</v>
      </c>
      <c r="M414" s="2">
        <f t="shared" ca="1" si="39"/>
        <v>0</v>
      </c>
    </row>
    <row r="415" spans="1:13" x14ac:dyDescent="0.25">
      <c r="A415">
        <v>414</v>
      </c>
      <c r="B415">
        <v>175</v>
      </c>
      <c r="C415" t="str">
        <f t="shared" ca="1" si="36"/>
        <v>2017_JAX</v>
      </c>
      <c r="D415">
        <f t="shared" ca="1" si="40"/>
        <v>2017</v>
      </c>
      <c r="E415" t="s">
        <v>16</v>
      </c>
      <c r="F415" s="1">
        <f t="shared" ca="1" si="37"/>
        <v>6.5</v>
      </c>
      <c r="G415" s="1">
        <f t="shared" ca="1" si="37"/>
        <v>-165</v>
      </c>
      <c r="H415" s="1">
        <f t="shared" ca="1" si="37"/>
        <v>135</v>
      </c>
      <c r="I415">
        <v>6</v>
      </c>
      <c r="J415" s="1" t="str">
        <f t="shared" ca="1" si="38"/>
        <v>U</v>
      </c>
      <c r="L415" s="1" t="str">
        <f t="shared" ca="1" si="41"/>
        <v>O</v>
      </c>
      <c r="M415" s="2">
        <f t="shared" ca="1" si="39"/>
        <v>0</v>
      </c>
    </row>
    <row r="416" spans="1:13" x14ac:dyDescent="0.25">
      <c r="A416">
        <v>415</v>
      </c>
      <c r="B416">
        <v>176</v>
      </c>
      <c r="C416" t="str">
        <f t="shared" ca="1" si="36"/>
        <v>2017_KCY</v>
      </c>
      <c r="D416">
        <f t="shared" ca="1" si="40"/>
        <v>2017</v>
      </c>
      <c r="E416" t="s">
        <v>18</v>
      </c>
      <c r="F416" s="1">
        <f t="shared" ca="1" si="37"/>
        <v>9</v>
      </c>
      <c r="G416" s="1">
        <f t="shared" ca="1" si="37"/>
        <v>-125</v>
      </c>
      <c r="H416" s="1">
        <f t="shared" ca="1" si="37"/>
        <v>-105</v>
      </c>
      <c r="I416">
        <v>10</v>
      </c>
      <c r="J416" s="1" t="str">
        <f t="shared" ca="1" si="38"/>
        <v>O</v>
      </c>
      <c r="K416">
        <v>14</v>
      </c>
      <c r="L416" s="1" t="str">
        <f t="shared" ca="1" si="41"/>
        <v>O</v>
      </c>
      <c r="M416" s="2">
        <f t="shared" ca="1" si="39"/>
        <v>1</v>
      </c>
    </row>
    <row r="417" spans="1:13" x14ac:dyDescent="0.25">
      <c r="A417">
        <v>416</v>
      </c>
      <c r="B417">
        <v>176</v>
      </c>
      <c r="C417" t="str">
        <f t="shared" ca="1" si="36"/>
        <v>2017_KCY</v>
      </c>
      <c r="D417">
        <f t="shared" ca="1" si="40"/>
        <v>2017</v>
      </c>
      <c r="E417" t="s">
        <v>16</v>
      </c>
      <c r="F417" s="1">
        <f t="shared" ca="1" si="37"/>
        <v>9</v>
      </c>
      <c r="G417" s="1">
        <f t="shared" ca="1" si="37"/>
        <v>-125</v>
      </c>
      <c r="H417" s="1">
        <f t="shared" ca="1" si="37"/>
        <v>-105</v>
      </c>
      <c r="I417">
        <v>9</v>
      </c>
      <c r="J417" s="1" t="str">
        <f t="shared" ca="1" si="38"/>
        <v>E</v>
      </c>
      <c r="L417" s="1" t="str">
        <f t="shared" ca="1" si="41"/>
        <v>O</v>
      </c>
      <c r="M417" s="2">
        <f t="shared" ca="1" si="39"/>
        <v>0</v>
      </c>
    </row>
    <row r="418" spans="1:13" x14ac:dyDescent="0.25">
      <c r="A418">
        <v>417</v>
      </c>
      <c r="B418">
        <v>177</v>
      </c>
      <c r="C418" t="str">
        <f t="shared" ca="1" si="36"/>
        <v>2017_MIA</v>
      </c>
      <c r="D418">
        <f t="shared" ca="1" si="40"/>
        <v>2017</v>
      </c>
      <c r="E418" t="s">
        <v>18</v>
      </c>
      <c r="F418" s="1">
        <f t="shared" ca="1" si="37"/>
        <v>7.5</v>
      </c>
      <c r="G418" s="1">
        <f t="shared" ca="1" si="37"/>
        <v>-125</v>
      </c>
      <c r="H418" s="1">
        <f t="shared" ca="1" si="37"/>
        <v>-105</v>
      </c>
      <c r="I418">
        <v>6</v>
      </c>
      <c r="J418" s="1" t="str">
        <f t="shared" ca="1" si="38"/>
        <v>U</v>
      </c>
      <c r="K418">
        <v>13</v>
      </c>
      <c r="L418" s="1" t="str">
        <f t="shared" ca="1" si="41"/>
        <v>U</v>
      </c>
      <c r="M418" s="2">
        <f t="shared" ca="1" si="39"/>
        <v>1</v>
      </c>
    </row>
    <row r="419" spans="1:13" x14ac:dyDescent="0.25">
      <c r="A419">
        <v>418</v>
      </c>
      <c r="B419">
        <v>177</v>
      </c>
      <c r="C419" t="str">
        <f t="shared" ca="1" si="36"/>
        <v>2017_MIA</v>
      </c>
      <c r="D419">
        <f t="shared" ca="1" si="40"/>
        <v>2017</v>
      </c>
      <c r="E419" t="s">
        <v>16</v>
      </c>
      <c r="F419" s="1">
        <f t="shared" ca="1" si="37"/>
        <v>7.5</v>
      </c>
      <c r="G419" s="1">
        <f t="shared" ca="1" si="37"/>
        <v>-125</v>
      </c>
      <c r="H419" s="1">
        <f t="shared" ca="1" si="37"/>
        <v>-105</v>
      </c>
      <c r="I419">
        <v>9</v>
      </c>
      <c r="J419" s="1" t="str">
        <f t="shared" ca="1" si="38"/>
        <v>O</v>
      </c>
      <c r="L419" s="1" t="str">
        <f t="shared" ca="1" si="41"/>
        <v>U</v>
      </c>
      <c r="M419" s="2">
        <f t="shared" ca="1" si="39"/>
        <v>0</v>
      </c>
    </row>
    <row r="420" spans="1:13" x14ac:dyDescent="0.25">
      <c r="A420">
        <v>419</v>
      </c>
      <c r="B420">
        <v>178</v>
      </c>
      <c r="C420" t="str">
        <f t="shared" ca="1" si="36"/>
        <v>2017_MIN</v>
      </c>
      <c r="D420">
        <f t="shared" ca="1" si="40"/>
        <v>2017</v>
      </c>
      <c r="E420" t="s">
        <v>18</v>
      </c>
      <c r="F420" s="1">
        <f t="shared" ca="1" si="37"/>
        <v>8.5</v>
      </c>
      <c r="G420" s="1">
        <f t="shared" ca="1" si="37"/>
        <v>-105</v>
      </c>
      <c r="H420" s="1">
        <f t="shared" ca="1" si="37"/>
        <v>-125</v>
      </c>
      <c r="I420">
        <v>9</v>
      </c>
      <c r="J420" s="1" t="str">
        <f t="shared" ca="1" si="38"/>
        <v>O</v>
      </c>
      <c r="K420">
        <v>23</v>
      </c>
      <c r="L420" s="1" t="str">
        <f t="shared" ca="1" si="41"/>
        <v>O</v>
      </c>
      <c r="M420" s="2">
        <f t="shared" ca="1" si="39"/>
        <v>1</v>
      </c>
    </row>
    <row r="421" spans="1:13" x14ac:dyDescent="0.25">
      <c r="A421">
        <v>420</v>
      </c>
      <c r="B421">
        <v>178</v>
      </c>
      <c r="C421" t="str">
        <f t="shared" ca="1" si="36"/>
        <v>2017_MIN</v>
      </c>
      <c r="D421">
        <f t="shared" ca="1" si="40"/>
        <v>2017</v>
      </c>
      <c r="E421" t="s">
        <v>16</v>
      </c>
      <c r="F421" s="1">
        <f t="shared" ca="1" si="37"/>
        <v>8.5</v>
      </c>
      <c r="G421" s="1">
        <f t="shared" ca="1" si="37"/>
        <v>-105</v>
      </c>
      <c r="H421" s="1">
        <f t="shared" ca="1" si="37"/>
        <v>-125</v>
      </c>
      <c r="I421">
        <v>7</v>
      </c>
      <c r="J421" s="1" t="str">
        <f t="shared" ca="1" si="38"/>
        <v>U</v>
      </c>
      <c r="L421" s="1" t="str">
        <f t="shared" ca="1" si="41"/>
        <v>O</v>
      </c>
      <c r="M421" s="2">
        <f t="shared" ca="1" si="39"/>
        <v>0</v>
      </c>
    </row>
    <row r="422" spans="1:13" x14ac:dyDescent="0.25">
      <c r="A422">
        <v>421</v>
      </c>
      <c r="B422">
        <v>179</v>
      </c>
      <c r="C422" t="str">
        <f t="shared" ca="1" si="36"/>
        <v>2017_NWE</v>
      </c>
      <c r="D422">
        <f t="shared" ca="1" si="40"/>
        <v>2017</v>
      </c>
      <c r="E422" t="s">
        <v>18</v>
      </c>
      <c r="F422" s="1">
        <f t="shared" ca="1" si="37"/>
        <v>12.5</v>
      </c>
      <c r="G422" s="1">
        <f t="shared" ca="1" si="37"/>
        <v>-130</v>
      </c>
      <c r="H422" s="1">
        <f t="shared" ca="1" si="37"/>
        <v>100</v>
      </c>
      <c r="I422">
        <v>14</v>
      </c>
      <c r="J422" s="1" t="str">
        <f t="shared" ca="1" si="38"/>
        <v>O</v>
      </c>
      <c r="K422">
        <v>20</v>
      </c>
      <c r="L422" s="1" t="str">
        <f t="shared" ca="1" si="41"/>
        <v>O</v>
      </c>
      <c r="M422" s="2">
        <f t="shared" ca="1" si="39"/>
        <v>1</v>
      </c>
    </row>
    <row r="423" spans="1:13" x14ac:dyDescent="0.25">
      <c r="A423">
        <v>422</v>
      </c>
      <c r="B423">
        <v>179</v>
      </c>
      <c r="C423" t="str">
        <f t="shared" ca="1" si="36"/>
        <v>2017_NWE</v>
      </c>
      <c r="D423">
        <f t="shared" ca="1" si="40"/>
        <v>2017</v>
      </c>
      <c r="E423" t="s">
        <v>16</v>
      </c>
      <c r="F423" s="1">
        <f t="shared" ca="1" si="37"/>
        <v>12.5</v>
      </c>
      <c r="G423" s="1">
        <f t="shared" ca="1" si="37"/>
        <v>-130</v>
      </c>
      <c r="H423" s="1">
        <f t="shared" ca="1" si="37"/>
        <v>100</v>
      </c>
      <c r="I423">
        <v>13</v>
      </c>
      <c r="J423" s="1" t="str">
        <f t="shared" ca="1" si="38"/>
        <v>O</v>
      </c>
      <c r="L423" s="1" t="str">
        <f t="shared" ca="1" si="41"/>
        <v>O</v>
      </c>
      <c r="M423" s="2">
        <f t="shared" ca="1" si="39"/>
        <v>1</v>
      </c>
    </row>
    <row r="424" spans="1:13" x14ac:dyDescent="0.25">
      <c r="A424">
        <v>423</v>
      </c>
      <c r="B424">
        <v>180</v>
      </c>
      <c r="C424" t="str">
        <f t="shared" ca="1" si="36"/>
        <v>2017_NOR</v>
      </c>
      <c r="D424">
        <f t="shared" ca="1" si="40"/>
        <v>2017</v>
      </c>
      <c r="E424" t="s">
        <v>18</v>
      </c>
      <c r="F424" s="1">
        <f t="shared" ca="1" si="37"/>
        <v>8</v>
      </c>
      <c r="G424" s="1">
        <f t="shared" ca="1" si="37"/>
        <v>-105</v>
      </c>
      <c r="H424" s="1">
        <f t="shared" ca="1" si="37"/>
        <v>-125</v>
      </c>
      <c r="I424">
        <v>9</v>
      </c>
      <c r="J424" s="1" t="str">
        <f t="shared" ca="1" si="38"/>
        <v>O</v>
      </c>
      <c r="K424">
        <v>22</v>
      </c>
      <c r="L424" s="1" t="str">
        <f t="shared" ca="1" si="41"/>
        <v>O</v>
      </c>
      <c r="M424" s="2">
        <f t="shared" ca="1" si="39"/>
        <v>1</v>
      </c>
    </row>
    <row r="425" spans="1:13" x14ac:dyDescent="0.25">
      <c r="A425">
        <v>424</v>
      </c>
      <c r="B425">
        <v>180</v>
      </c>
      <c r="C425" t="str">
        <f t="shared" ca="1" si="36"/>
        <v>2017_NOR</v>
      </c>
      <c r="D425">
        <f t="shared" ca="1" si="40"/>
        <v>2017</v>
      </c>
      <c r="E425" t="s">
        <v>16</v>
      </c>
      <c r="F425" s="1">
        <f t="shared" ca="1" si="37"/>
        <v>8</v>
      </c>
      <c r="G425" s="1">
        <f t="shared" ca="1" si="37"/>
        <v>-105</v>
      </c>
      <c r="H425" s="1">
        <f t="shared" ca="1" si="37"/>
        <v>-125</v>
      </c>
      <c r="I425">
        <v>8</v>
      </c>
      <c r="J425" s="1" t="str">
        <f t="shared" ca="1" si="38"/>
        <v>E</v>
      </c>
      <c r="L425" s="1" t="str">
        <f t="shared" ca="1" si="41"/>
        <v>O</v>
      </c>
      <c r="M425" s="2">
        <f t="shared" ca="1" si="39"/>
        <v>0</v>
      </c>
    </row>
    <row r="426" spans="1:13" x14ac:dyDescent="0.25">
      <c r="A426">
        <v>425</v>
      </c>
      <c r="B426">
        <v>181</v>
      </c>
      <c r="C426" t="str">
        <f t="shared" ca="1" si="36"/>
        <v>2017_NYG</v>
      </c>
      <c r="D426">
        <f t="shared" ca="1" si="40"/>
        <v>2017</v>
      </c>
      <c r="E426" t="s">
        <v>18</v>
      </c>
      <c r="F426" s="1">
        <f t="shared" ca="1" si="37"/>
        <v>9</v>
      </c>
      <c r="G426" s="1">
        <f t="shared" ca="1" si="37"/>
        <v>-105</v>
      </c>
      <c r="H426" s="1">
        <f t="shared" ca="1" si="37"/>
        <v>-125</v>
      </c>
      <c r="I426">
        <v>8</v>
      </c>
      <c r="J426" s="1" t="str">
        <f t="shared" ca="1" si="38"/>
        <v>U</v>
      </c>
      <c r="K426">
        <v>26</v>
      </c>
      <c r="L426" s="1" t="str">
        <f t="shared" ca="1" si="41"/>
        <v>U</v>
      </c>
      <c r="M426" s="2">
        <f t="shared" ca="1" si="39"/>
        <v>1</v>
      </c>
    </row>
    <row r="427" spans="1:13" x14ac:dyDescent="0.25">
      <c r="A427">
        <v>426</v>
      </c>
      <c r="B427">
        <v>181</v>
      </c>
      <c r="C427" t="str">
        <f t="shared" ca="1" si="36"/>
        <v>2017_NYG</v>
      </c>
      <c r="D427">
        <f t="shared" ca="1" si="40"/>
        <v>2017</v>
      </c>
      <c r="E427" t="s">
        <v>16</v>
      </c>
      <c r="F427" s="1">
        <f t="shared" ca="1" si="37"/>
        <v>9</v>
      </c>
      <c r="G427" s="1">
        <f t="shared" ca="1" si="37"/>
        <v>-105</v>
      </c>
      <c r="H427" s="1">
        <f t="shared" ca="1" si="37"/>
        <v>-125</v>
      </c>
      <c r="I427">
        <v>10</v>
      </c>
      <c r="J427" s="1" t="str">
        <f t="shared" ca="1" si="38"/>
        <v>O</v>
      </c>
      <c r="L427" s="1" t="str">
        <f t="shared" ca="1" si="41"/>
        <v>U</v>
      </c>
      <c r="M427" s="2">
        <f t="shared" ca="1" si="39"/>
        <v>0</v>
      </c>
    </row>
    <row r="428" spans="1:13" x14ac:dyDescent="0.25">
      <c r="A428">
        <v>427</v>
      </c>
      <c r="B428">
        <v>182</v>
      </c>
      <c r="C428" t="str">
        <f t="shared" ca="1" si="36"/>
        <v>2017_NYJ</v>
      </c>
      <c r="D428">
        <f t="shared" ca="1" si="40"/>
        <v>2017</v>
      </c>
      <c r="E428" t="s">
        <v>18</v>
      </c>
      <c r="F428" s="1">
        <f t="shared" ca="1" si="37"/>
        <v>4.5</v>
      </c>
      <c r="G428" s="1">
        <f t="shared" ca="1" si="37"/>
        <v>160</v>
      </c>
      <c r="H428" s="1">
        <f t="shared" ca="1" si="37"/>
        <v>-200</v>
      </c>
      <c r="I428">
        <v>3</v>
      </c>
      <c r="J428" s="1" t="str">
        <f t="shared" ca="1" si="38"/>
        <v>U</v>
      </c>
      <c r="K428">
        <v>7</v>
      </c>
      <c r="L428" s="1" t="str">
        <f t="shared" ca="1" si="41"/>
        <v>O</v>
      </c>
      <c r="M428" s="2">
        <f t="shared" ca="1" si="39"/>
        <v>0</v>
      </c>
    </row>
    <row r="429" spans="1:13" x14ac:dyDescent="0.25">
      <c r="A429">
        <v>428</v>
      </c>
      <c r="B429">
        <v>182</v>
      </c>
      <c r="C429" t="str">
        <f t="shared" ca="1" si="36"/>
        <v>2017_NYJ</v>
      </c>
      <c r="D429">
        <f t="shared" ca="1" si="40"/>
        <v>2017</v>
      </c>
      <c r="E429" t="s">
        <v>16</v>
      </c>
      <c r="F429" s="1">
        <f t="shared" ca="1" si="37"/>
        <v>4.5</v>
      </c>
      <c r="G429" s="1">
        <f t="shared" ca="1" si="37"/>
        <v>160</v>
      </c>
      <c r="H429" s="1">
        <f t="shared" ca="1" si="37"/>
        <v>-200</v>
      </c>
      <c r="I429">
        <v>2</v>
      </c>
      <c r="J429" s="1" t="str">
        <f t="shared" ca="1" si="38"/>
        <v>U</v>
      </c>
      <c r="L429" s="1" t="str">
        <f t="shared" ca="1" si="41"/>
        <v>O</v>
      </c>
      <c r="M429" s="2">
        <f t="shared" ca="1" si="39"/>
        <v>0</v>
      </c>
    </row>
    <row r="430" spans="1:13" x14ac:dyDescent="0.25">
      <c r="A430">
        <v>429</v>
      </c>
      <c r="B430">
        <v>183</v>
      </c>
      <c r="C430" t="str">
        <f t="shared" ca="1" si="36"/>
        <v>2017_OAK</v>
      </c>
      <c r="D430">
        <f t="shared" ca="1" si="40"/>
        <v>2017</v>
      </c>
      <c r="E430" t="s">
        <v>18</v>
      </c>
      <c r="F430" s="1">
        <f t="shared" ca="1" si="37"/>
        <v>10</v>
      </c>
      <c r="G430" s="1">
        <f t="shared" ca="1" si="37"/>
        <v>100</v>
      </c>
      <c r="H430" s="1">
        <f t="shared" ca="1" si="37"/>
        <v>-130</v>
      </c>
      <c r="I430">
        <v>9</v>
      </c>
      <c r="J430" s="1" t="str">
        <f t="shared" ca="1" si="38"/>
        <v>U</v>
      </c>
      <c r="K430">
        <v>28</v>
      </c>
      <c r="L430" s="1" t="str">
        <f t="shared" ca="1" si="41"/>
        <v>U</v>
      </c>
      <c r="M430" s="2">
        <f t="shared" ca="1" si="39"/>
        <v>1</v>
      </c>
    </row>
    <row r="431" spans="1:13" x14ac:dyDescent="0.25">
      <c r="A431">
        <v>430</v>
      </c>
      <c r="B431">
        <v>183</v>
      </c>
      <c r="C431" t="str">
        <f t="shared" ca="1" si="36"/>
        <v>2017_OAK</v>
      </c>
      <c r="D431">
        <f t="shared" ca="1" si="40"/>
        <v>2017</v>
      </c>
      <c r="E431" t="s">
        <v>16</v>
      </c>
      <c r="F431" s="1">
        <f t="shared" ca="1" si="37"/>
        <v>10</v>
      </c>
      <c r="G431" s="1">
        <f t="shared" ca="1" si="37"/>
        <v>100</v>
      </c>
      <c r="H431" s="1">
        <f t="shared" ca="1" si="37"/>
        <v>-130</v>
      </c>
      <c r="I431">
        <v>8</v>
      </c>
      <c r="J431" s="1" t="str">
        <f t="shared" ca="1" si="38"/>
        <v>U</v>
      </c>
      <c r="L431" s="1" t="str">
        <f t="shared" ca="1" si="41"/>
        <v>U</v>
      </c>
      <c r="M431" s="2">
        <f t="shared" ca="1" si="39"/>
        <v>1</v>
      </c>
    </row>
    <row r="432" spans="1:13" x14ac:dyDescent="0.25">
      <c r="A432">
        <v>431</v>
      </c>
      <c r="B432">
        <v>184</v>
      </c>
      <c r="C432" t="str">
        <f t="shared" ca="1" si="36"/>
        <v>2017_PHI</v>
      </c>
      <c r="D432">
        <f t="shared" ca="1" si="40"/>
        <v>2017</v>
      </c>
      <c r="E432" t="s">
        <v>18</v>
      </c>
      <c r="F432" s="1">
        <f t="shared" ca="1" si="37"/>
        <v>8</v>
      </c>
      <c r="G432" s="1">
        <f t="shared" ca="1" si="37"/>
        <v>-140</v>
      </c>
      <c r="H432" s="1">
        <f t="shared" ca="1" si="37"/>
        <v>110</v>
      </c>
      <c r="I432">
        <v>6</v>
      </c>
      <c r="J432" s="1" t="str">
        <f t="shared" ca="1" si="38"/>
        <v>U</v>
      </c>
      <c r="K432">
        <v>4</v>
      </c>
      <c r="L432" s="1" t="str">
        <f t="shared" ca="1" si="41"/>
        <v>O</v>
      </c>
      <c r="M432" s="2">
        <f t="shared" ca="1" si="39"/>
        <v>0</v>
      </c>
    </row>
    <row r="433" spans="1:13" x14ac:dyDescent="0.25">
      <c r="A433">
        <v>432</v>
      </c>
      <c r="B433">
        <v>184</v>
      </c>
      <c r="C433" t="str">
        <f t="shared" ca="1" si="36"/>
        <v>2017_PHI</v>
      </c>
      <c r="D433">
        <f t="shared" ca="1" si="40"/>
        <v>2017</v>
      </c>
      <c r="E433" t="s">
        <v>16</v>
      </c>
      <c r="F433" s="1">
        <f t="shared" ca="1" si="37"/>
        <v>8</v>
      </c>
      <c r="G433" s="1">
        <f t="shared" ca="1" si="37"/>
        <v>-140</v>
      </c>
      <c r="H433" s="1">
        <f t="shared" ca="1" si="37"/>
        <v>110</v>
      </c>
      <c r="I433">
        <v>8</v>
      </c>
      <c r="J433" s="1" t="str">
        <f t="shared" ca="1" si="38"/>
        <v>E</v>
      </c>
      <c r="L433" s="1" t="str">
        <f t="shared" ca="1" si="41"/>
        <v>O</v>
      </c>
      <c r="M433" s="2">
        <f t="shared" ca="1" si="39"/>
        <v>0</v>
      </c>
    </row>
    <row r="434" spans="1:13" x14ac:dyDescent="0.25">
      <c r="A434">
        <v>433</v>
      </c>
      <c r="B434">
        <v>185</v>
      </c>
      <c r="C434" t="str">
        <f t="shared" ca="1" si="36"/>
        <v>2017_PIT</v>
      </c>
      <c r="D434">
        <f t="shared" ca="1" si="40"/>
        <v>2017</v>
      </c>
      <c r="E434" t="s">
        <v>18</v>
      </c>
      <c r="F434" s="1">
        <f t="shared" ca="1" si="37"/>
        <v>10.5</v>
      </c>
      <c r="G434" s="1">
        <f t="shared" ca="1" si="37"/>
        <v>-140</v>
      </c>
      <c r="H434" s="1">
        <f t="shared" ca="1" si="37"/>
        <v>110</v>
      </c>
      <c r="I434">
        <v>10</v>
      </c>
      <c r="J434" s="1" t="str">
        <f t="shared" ca="1" si="38"/>
        <v>U</v>
      </c>
      <c r="K434">
        <v>27</v>
      </c>
      <c r="L434" s="1" t="str">
        <f t="shared" ca="1" si="41"/>
        <v>O</v>
      </c>
      <c r="M434" s="2">
        <f t="shared" ca="1" si="39"/>
        <v>0</v>
      </c>
    </row>
    <row r="435" spans="1:13" x14ac:dyDescent="0.25">
      <c r="A435">
        <v>434</v>
      </c>
      <c r="B435">
        <v>185</v>
      </c>
      <c r="C435" t="str">
        <f t="shared" ca="1" si="36"/>
        <v>2017_PIT</v>
      </c>
      <c r="D435">
        <f t="shared" ca="1" si="40"/>
        <v>2017</v>
      </c>
      <c r="E435" t="s">
        <v>16</v>
      </c>
      <c r="F435" s="1">
        <f t="shared" ca="1" si="37"/>
        <v>10.5</v>
      </c>
      <c r="G435" s="1">
        <f t="shared" ca="1" si="37"/>
        <v>-140</v>
      </c>
      <c r="H435" s="1">
        <f t="shared" ca="1" si="37"/>
        <v>110</v>
      </c>
      <c r="I435">
        <v>11</v>
      </c>
      <c r="J435" s="1" t="str">
        <f t="shared" ca="1" si="38"/>
        <v>O</v>
      </c>
      <c r="L435" s="1" t="str">
        <f t="shared" ca="1" si="41"/>
        <v>O</v>
      </c>
      <c r="M435" s="2">
        <f t="shared" ca="1" si="39"/>
        <v>1</v>
      </c>
    </row>
    <row r="436" spans="1:13" x14ac:dyDescent="0.25">
      <c r="A436">
        <v>435</v>
      </c>
      <c r="B436">
        <v>186</v>
      </c>
      <c r="C436" t="str">
        <f t="shared" ca="1" si="36"/>
        <v>2017_LAC</v>
      </c>
      <c r="D436">
        <f t="shared" ca="1" si="40"/>
        <v>2017</v>
      </c>
      <c r="E436" t="s">
        <v>18</v>
      </c>
      <c r="F436" s="1">
        <f t="shared" ca="1" si="37"/>
        <v>7.5</v>
      </c>
      <c r="G436" s="1">
        <f t="shared" ca="1" si="37"/>
        <v>-135</v>
      </c>
      <c r="H436" s="1">
        <f t="shared" ca="1" si="37"/>
        <v>105</v>
      </c>
      <c r="I436">
        <v>9</v>
      </c>
      <c r="J436" s="1" t="str">
        <f t="shared" ca="1" si="38"/>
        <v>O</v>
      </c>
      <c r="K436">
        <v>10</v>
      </c>
      <c r="L436" s="1" t="str">
        <f t="shared" ca="1" si="41"/>
        <v>O</v>
      </c>
      <c r="M436" s="2">
        <f t="shared" ca="1" si="39"/>
        <v>1</v>
      </c>
    </row>
    <row r="437" spans="1:13" x14ac:dyDescent="0.25">
      <c r="A437">
        <v>436</v>
      </c>
      <c r="B437">
        <v>186</v>
      </c>
      <c r="C437" t="str">
        <f t="shared" ca="1" si="36"/>
        <v>2017_LAC</v>
      </c>
      <c r="D437">
        <f t="shared" ca="1" si="40"/>
        <v>2017</v>
      </c>
      <c r="E437" t="s">
        <v>16</v>
      </c>
      <c r="F437" s="1">
        <f t="shared" ca="1" si="37"/>
        <v>7.5</v>
      </c>
      <c r="G437" s="1">
        <f t="shared" ca="1" si="37"/>
        <v>-135</v>
      </c>
      <c r="H437" s="1">
        <f t="shared" ca="1" si="37"/>
        <v>105</v>
      </c>
      <c r="I437">
        <v>9</v>
      </c>
      <c r="J437" s="1" t="str">
        <f t="shared" ca="1" si="38"/>
        <v>O</v>
      </c>
      <c r="L437" s="1" t="str">
        <f t="shared" ca="1" si="41"/>
        <v>O</v>
      </c>
      <c r="M437" s="2">
        <f t="shared" ca="1" si="39"/>
        <v>1</v>
      </c>
    </row>
    <row r="438" spans="1:13" x14ac:dyDescent="0.25">
      <c r="A438">
        <v>437</v>
      </c>
      <c r="B438">
        <v>187</v>
      </c>
      <c r="C438" t="str">
        <f t="shared" ca="1" si="36"/>
        <v>2017_SEA</v>
      </c>
      <c r="D438">
        <f t="shared" ca="1" si="40"/>
        <v>2017</v>
      </c>
      <c r="E438" t="s">
        <v>18</v>
      </c>
      <c r="F438" s="1">
        <f t="shared" ca="1" si="37"/>
        <v>10.5</v>
      </c>
      <c r="G438" s="1">
        <f t="shared" ca="1" si="37"/>
        <v>-115</v>
      </c>
      <c r="H438" s="1">
        <f t="shared" ca="1" si="37"/>
        <v>-115</v>
      </c>
      <c r="I438">
        <v>12</v>
      </c>
      <c r="J438" s="1" t="str">
        <f t="shared" ca="1" si="38"/>
        <v>O</v>
      </c>
      <c r="K438">
        <v>8</v>
      </c>
      <c r="L438" s="1" t="str">
        <f t="shared" ca="1" si="41"/>
        <v>U</v>
      </c>
      <c r="M438" s="2">
        <f t="shared" ca="1" si="39"/>
        <v>0</v>
      </c>
    </row>
    <row r="439" spans="1:13" x14ac:dyDescent="0.25">
      <c r="A439">
        <v>438</v>
      </c>
      <c r="B439">
        <v>187</v>
      </c>
      <c r="C439" t="str">
        <f t="shared" ca="1" si="36"/>
        <v>2017_SEA</v>
      </c>
      <c r="D439">
        <f t="shared" ca="1" si="40"/>
        <v>2017</v>
      </c>
      <c r="E439" t="s">
        <v>16</v>
      </c>
      <c r="F439" s="1">
        <f t="shared" ca="1" si="37"/>
        <v>10.5</v>
      </c>
      <c r="G439" s="1">
        <f t="shared" ca="1" si="37"/>
        <v>-115</v>
      </c>
      <c r="H439" s="1">
        <f t="shared" ca="1" si="37"/>
        <v>-115</v>
      </c>
      <c r="I439">
        <v>11</v>
      </c>
      <c r="J439" s="1" t="str">
        <f t="shared" ca="1" si="38"/>
        <v>O</v>
      </c>
      <c r="L439" s="1" t="str">
        <f t="shared" ca="1" si="41"/>
        <v>U</v>
      </c>
      <c r="M439" s="2">
        <f t="shared" ca="1" si="39"/>
        <v>0</v>
      </c>
    </row>
    <row r="440" spans="1:13" x14ac:dyDescent="0.25">
      <c r="A440">
        <v>439</v>
      </c>
      <c r="B440">
        <v>188</v>
      </c>
      <c r="C440" t="str">
        <f t="shared" ca="1" si="36"/>
        <v>2017_SFO</v>
      </c>
      <c r="D440">
        <f t="shared" ca="1" si="40"/>
        <v>2017</v>
      </c>
      <c r="E440" t="s">
        <v>18</v>
      </c>
      <c r="F440" s="1">
        <f t="shared" ca="1" si="37"/>
        <v>4.5</v>
      </c>
      <c r="G440" s="1">
        <f t="shared" ca="1" si="37"/>
        <v>-160</v>
      </c>
      <c r="H440" s="1">
        <f t="shared" ca="1" si="37"/>
        <v>130</v>
      </c>
      <c r="I440">
        <v>5</v>
      </c>
      <c r="J440" s="1" t="str">
        <f t="shared" ca="1" si="38"/>
        <v>O</v>
      </c>
      <c r="K440">
        <v>31</v>
      </c>
      <c r="L440" s="1" t="str">
        <f t="shared" ca="1" si="41"/>
        <v>O</v>
      </c>
      <c r="M440" s="2">
        <f t="shared" ca="1" si="39"/>
        <v>1</v>
      </c>
    </row>
    <row r="441" spans="1:13" x14ac:dyDescent="0.25">
      <c r="A441">
        <v>440</v>
      </c>
      <c r="B441">
        <v>188</v>
      </c>
      <c r="C441" t="str">
        <f t="shared" ca="1" si="36"/>
        <v>2017_SFO</v>
      </c>
      <c r="D441">
        <f t="shared" ca="1" si="40"/>
        <v>2017</v>
      </c>
      <c r="E441" t="s">
        <v>16</v>
      </c>
      <c r="F441" s="1">
        <f t="shared" ca="1" si="37"/>
        <v>4.5</v>
      </c>
      <c r="G441" s="1">
        <f t="shared" ca="1" si="37"/>
        <v>-160</v>
      </c>
      <c r="H441" s="1">
        <f t="shared" ca="1" si="37"/>
        <v>130</v>
      </c>
      <c r="I441">
        <v>5</v>
      </c>
      <c r="J441" s="1" t="str">
        <f t="shared" ca="1" si="38"/>
        <v>O</v>
      </c>
      <c r="L441" s="1" t="str">
        <f t="shared" ca="1" si="41"/>
        <v>O</v>
      </c>
      <c r="M441" s="2">
        <f t="shared" ca="1" si="39"/>
        <v>1</v>
      </c>
    </row>
    <row r="442" spans="1:13" x14ac:dyDescent="0.25">
      <c r="A442">
        <v>441</v>
      </c>
      <c r="B442">
        <v>189</v>
      </c>
      <c r="C442" t="str">
        <f t="shared" ca="1" si="36"/>
        <v>2017_LAR</v>
      </c>
      <c r="D442">
        <f t="shared" ca="1" si="40"/>
        <v>2017</v>
      </c>
      <c r="E442" t="s">
        <v>18</v>
      </c>
      <c r="F442" s="1">
        <f t="shared" ca="1" si="37"/>
        <v>5.5</v>
      </c>
      <c r="G442" s="1">
        <f t="shared" ca="1" si="37"/>
        <v>-120</v>
      </c>
      <c r="H442" s="1">
        <f t="shared" ca="1" si="37"/>
        <v>-110</v>
      </c>
      <c r="I442">
        <v>6</v>
      </c>
      <c r="J442" s="1" t="str">
        <f t="shared" ca="1" si="38"/>
        <v>O</v>
      </c>
      <c r="K442">
        <v>18</v>
      </c>
      <c r="L442" s="1" t="str">
        <f t="shared" ca="1" si="41"/>
        <v>O</v>
      </c>
      <c r="M442" s="2">
        <f t="shared" ca="1" si="39"/>
        <v>1</v>
      </c>
    </row>
    <row r="443" spans="1:13" x14ac:dyDescent="0.25">
      <c r="A443">
        <v>442</v>
      </c>
      <c r="B443">
        <v>189</v>
      </c>
      <c r="C443" t="str">
        <f t="shared" ca="1" si="36"/>
        <v>2017_LAR</v>
      </c>
      <c r="D443">
        <f t="shared" ca="1" si="40"/>
        <v>2017</v>
      </c>
      <c r="E443" t="s">
        <v>16</v>
      </c>
      <c r="F443" s="1">
        <f t="shared" ca="1" si="37"/>
        <v>5.5</v>
      </c>
      <c r="G443" s="1">
        <f t="shared" ca="1" si="37"/>
        <v>-120</v>
      </c>
      <c r="H443" s="1">
        <f t="shared" ca="1" si="37"/>
        <v>-110</v>
      </c>
      <c r="I443">
        <v>5</v>
      </c>
      <c r="J443" s="1" t="str">
        <f t="shared" ca="1" si="38"/>
        <v>U</v>
      </c>
      <c r="L443" s="1" t="str">
        <f t="shared" ca="1" si="41"/>
        <v>O</v>
      </c>
      <c r="M443" s="2">
        <f t="shared" ca="1" si="39"/>
        <v>0</v>
      </c>
    </row>
    <row r="444" spans="1:13" x14ac:dyDescent="0.25">
      <c r="A444">
        <v>443</v>
      </c>
      <c r="B444">
        <v>190</v>
      </c>
      <c r="C444" t="str">
        <f t="shared" ca="1" si="36"/>
        <v>2017_TBY</v>
      </c>
      <c r="D444">
        <f t="shared" ca="1" si="40"/>
        <v>2017</v>
      </c>
      <c r="E444" t="s">
        <v>18</v>
      </c>
      <c r="F444" s="1">
        <f t="shared" ca="1" si="37"/>
        <v>8.5</v>
      </c>
      <c r="G444" s="1">
        <f t="shared" ca="1" si="37"/>
        <v>-130</v>
      </c>
      <c r="H444" s="1">
        <f t="shared" ca="1" si="37"/>
        <v>100</v>
      </c>
      <c r="I444">
        <v>8</v>
      </c>
      <c r="J444" s="1" t="str">
        <f t="shared" ca="1" si="38"/>
        <v>U</v>
      </c>
      <c r="K444">
        <v>24</v>
      </c>
      <c r="L444" s="1" t="str">
        <f t="shared" ca="1" si="41"/>
        <v>U</v>
      </c>
      <c r="M444" s="2">
        <f t="shared" ca="1" si="39"/>
        <v>1</v>
      </c>
    </row>
    <row r="445" spans="1:13" x14ac:dyDescent="0.25">
      <c r="A445">
        <v>444</v>
      </c>
      <c r="B445">
        <v>190</v>
      </c>
      <c r="C445" t="str">
        <f t="shared" ca="1" si="36"/>
        <v>2017_TBY</v>
      </c>
      <c r="D445">
        <f t="shared" ca="1" si="40"/>
        <v>2017</v>
      </c>
      <c r="E445" t="s">
        <v>16</v>
      </c>
      <c r="F445" s="1">
        <f t="shared" ca="1" si="37"/>
        <v>8.5</v>
      </c>
      <c r="G445" s="1">
        <f t="shared" ca="1" si="37"/>
        <v>-130</v>
      </c>
      <c r="H445" s="1">
        <f t="shared" ca="1" si="37"/>
        <v>100</v>
      </c>
      <c r="I445">
        <v>8</v>
      </c>
      <c r="J445" s="1" t="str">
        <f t="shared" ca="1" si="38"/>
        <v>U</v>
      </c>
      <c r="L445" s="1" t="str">
        <f t="shared" ca="1" si="41"/>
        <v>U</v>
      </c>
      <c r="M445" s="2">
        <f t="shared" ca="1" si="39"/>
        <v>1</v>
      </c>
    </row>
    <row r="446" spans="1:13" x14ac:dyDescent="0.25">
      <c r="A446">
        <v>445</v>
      </c>
      <c r="B446">
        <v>191</v>
      </c>
      <c r="C446" t="str">
        <f t="shared" ca="1" si="36"/>
        <v>2017_TEN</v>
      </c>
      <c r="D446">
        <f t="shared" ca="1" si="40"/>
        <v>2017</v>
      </c>
      <c r="E446" t="s">
        <v>18</v>
      </c>
      <c r="F446" s="1">
        <f t="shared" ca="1" si="37"/>
        <v>8.5</v>
      </c>
      <c r="G446" s="1">
        <f t="shared" ca="1" si="37"/>
        <v>-155</v>
      </c>
      <c r="H446" s="1">
        <f t="shared" ca="1" si="37"/>
        <v>125</v>
      </c>
      <c r="I446">
        <v>8</v>
      </c>
      <c r="J446" s="1" t="str">
        <f t="shared" ca="1" si="38"/>
        <v>U</v>
      </c>
      <c r="K446">
        <v>29</v>
      </c>
      <c r="L446" s="1" t="str">
        <f t="shared" ca="1" si="41"/>
        <v>O</v>
      </c>
      <c r="M446" s="2">
        <f t="shared" ca="1" si="39"/>
        <v>0</v>
      </c>
    </row>
    <row r="447" spans="1:13" x14ac:dyDescent="0.25">
      <c r="A447">
        <v>446</v>
      </c>
      <c r="B447">
        <v>191</v>
      </c>
      <c r="C447" t="str">
        <f t="shared" ca="1" si="36"/>
        <v>2017_TEN</v>
      </c>
      <c r="D447">
        <f t="shared" ca="1" si="40"/>
        <v>2017</v>
      </c>
      <c r="E447" t="s">
        <v>16</v>
      </c>
      <c r="F447" s="1">
        <f t="shared" ca="1" si="37"/>
        <v>8.5</v>
      </c>
      <c r="G447" s="1">
        <f t="shared" ca="1" si="37"/>
        <v>-155</v>
      </c>
      <c r="H447" s="1">
        <f t="shared" ca="1" si="37"/>
        <v>125</v>
      </c>
      <c r="I447">
        <v>11</v>
      </c>
      <c r="J447" s="1" t="str">
        <f t="shared" ca="1" si="38"/>
        <v>O</v>
      </c>
      <c r="L447" s="1" t="str">
        <f t="shared" ca="1" si="41"/>
        <v>O</v>
      </c>
      <c r="M447" s="2">
        <f t="shared" ca="1" si="39"/>
        <v>1</v>
      </c>
    </row>
    <row r="448" spans="1:13" x14ac:dyDescent="0.25">
      <c r="A448">
        <v>447</v>
      </c>
      <c r="B448">
        <v>192</v>
      </c>
      <c r="C448" t="str">
        <f t="shared" ca="1" si="36"/>
        <v>2017_WAS</v>
      </c>
      <c r="D448">
        <f t="shared" ca="1" si="40"/>
        <v>2017</v>
      </c>
      <c r="E448" t="s">
        <v>18</v>
      </c>
      <c r="F448" s="1">
        <f t="shared" ca="1" si="37"/>
        <v>7.5</v>
      </c>
      <c r="G448" s="1">
        <f t="shared" ca="1" si="37"/>
        <v>-125</v>
      </c>
      <c r="H448" s="1">
        <f t="shared" ca="1" si="37"/>
        <v>-105</v>
      </c>
      <c r="I448">
        <v>7</v>
      </c>
      <c r="J448" s="1" t="str">
        <f t="shared" ca="1" si="38"/>
        <v>U</v>
      </c>
      <c r="K448">
        <v>17</v>
      </c>
      <c r="L448" s="1" t="str">
        <f t="shared" ca="1" si="41"/>
        <v>U</v>
      </c>
      <c r="M448" s="2">
        <f t="shared" ca="1" si="39"/>
        <v>1</v>
      </c>
    </row>
    <row r="449" spans="1:13" x14ac:dyDescent="0.25">
      <c r="A449">
        <v>448</v>
      </c>
      <c r="B449">
        <v>192</v>
      </c>
      <c r="C449" t="str">
        <f t="shared" ca="1" si="36"/>
        <v>2017_WAS</v>
      </c>
      <c r="D449">
        <f t="shared" ca="1" si="40"/>
        <v>2017</v>
      </c>
      <c r="E449" t="s">
        <v>16</v>
      </c>
      <c r="F449" s="1">
        <f t="shared" ca="1" si="37"/>
        <v>7.5</v>
      </c>
      <c r="G449" s="1">
        <f t="shared" ca="1" si="37"/>
        <v>-125</v>
      </c>
      <c r="H449" s="1">
        <f t="shared" ca="1" si="37"/>
        <v>-105</v>
      </c>
      <c r="I449">
        <v>6</v>
      </c>
      <c r="J449" s="1" t="str">
        <f t="shared" ca="1" si="38"/>
        <v>U</v>
      </c>
      <c r="L449" s="1" t="str">
        <f t="shared" ca="1" si="41"/>
        <v>U</v>
      </c>
      <c r="M449" s="2">
        <f t="shared" ca="1" si="39"/>
        <v>1</v>
      </c>
    </row>
    <row r="450" spans="1:13" x14ac:dyDescent="0.25">
      <c r="A450">
        <v>449</v>
      </c>
      <c r="B450">
        <v>161</v>
      </c>
      <c r="C450" t="str">
        <f t="shared" ref="C450:C513" ca="1" si="42">IFERROR(VLOOKUP($B450,nfl_win_total_result,MATCH(C$1,nfl_win_total_result_header,0),FALSE),"error")</f>
        <v>2017_ARI</v>
      </c>
      <c r="D450">
        <f t="shared" ca="1" si="40"/>
        <v>2017</v>
      </c>
      <c r="E450" t="s">
        <v>360</v>
      </c>
      <c r="F450" s="1">
        <f t="shared" ref="F450:H513" ca="1" si="43">IFERROR(VLOOKUP($B450,nfl_win_total_result,MATCH(F$1,nfl_win_total_result_header,0),FALSE),"error")</f>
        <v>8</v>
      </c>
      <c r="G450" s="1">
        <f t="shared" ca="1" si="43"/>
        <v>-155</v>
      </c>
      <c r="H450" s="1">
        <f t="shared" ca="1" si="43"/>
        <v>125</v>
      </c>
      <c r="I450">
        <v>8</v>
      </c>
      <c r="J450" s="1" t="str">
        <f t="shared" ref="J450:J513" ca="1" si="44">IFERROR(IF(I450&gt;F450,"O",IF(I450&lt;F450,"U","E")),"na")</f>
        <v>E</v>
      </c>
      <c r="K450">
        <v>32</v>
      </c>
      <c r="L450" s="1" t="str">
        <f t="shared" ca="1" si="41"/>
        <v>E</v>
      </c>
      <c r="M450" s="2">
        <f t="shared" ref="M450:M481" ca="1" si="45">IFERROR(IF(OR(ISBLANK(J450),ISBLANK(L450),J450="",L450=""),"",IF(J450=L450,1,0)),"na")</f>
        <v>1</v>
      </c>
    </row>
    <row r="451" spans="1:13" x14ac:dyDescent="0.25">
      <c r="A451">
        <v>450</v>
      </c>
      <c r="B451">
        <v>162</v>
      </c>
      <c r="C451" t="str">
        <f t="shared" ca="1" si="42"/>
        <v>2017_ATL</v>
      </c>
      <c r="D451">
        <f t="shared" ref="D451:D481" ca="1" si="46">VALUE(LEFT(C451,4))</f>
        <v>2017</v>
      </c>
      <c r="E451" t="s">
        <v>360</v>
      </c>
      <c r="F451" s="1">
        <f t="shared" ca="1" si="43"/>
        <v>9.5</v>
      </c>
      <c r="G451" s="1">
        <f t="shared" ca="1" si="43"/>
        <v>-125</v>
      </c>
      <c r="H451" s="1">
        <f t="shared" ca="1" si="43"/>
        <v>-105</v>
      </c>
      <c r="I451">
        <v>9</v>
      </c>
      <c r="J451" s="1" t="str">
        <f t="shared" ca="1" si="44"/>
        <v>U</v>
      </c>
      <c r="K451">
        <v>26</v>
      </c>
      <c r="L451" s="1" t="str">
        <f t="shared" ref="L451:L481" ca="1" si="47">IFERROR(IF(VLOOKUP($B451,nfl_win_total_result,MATCH(L$1,nfl_win_total_result_header,0),FALSE)="","",VLOOKUP($B451,nfl_win_total_result,MATCH(L$1,nfl_win_total_result_header,0),FALSE)),"error")</f>
        <v>O</v>
      </c>
      <c r="M451" s="2">
        <f t="shared" ca="1" si="45"/>
        <v>0</v>
      </c>
    </row>
    <row r="452" spans="1:13" x14ac:dyDescent="0.25">
      <c r="A452">
        <v>451</v>
      </c>
      <c r="B452">
        <v>163</v>
      </c>
      <c r="C452" t="str">
        <f t="shared" ca="1" si="42"/>
        <v>2017_BAL</v>
      </c>
      <c r="D452">
        <f t="shared" ca="1" si="46"/>
        <v>2017</v>
      </c>
      <c r="E452" t="s">
        <v>360</v>
      </c>
      <c r="F452" s="1">
        <f t="shared" ca="1" si="43"/>
        <v>9</v>
      </c>
      <c r="G452" s="1">
        <f t="shared" ca="1" si="43"/>
        <v>100</v>
      </c>
      <c r="H452" s="1">
        <f t="shared" ca="1" si="43"/>
        <v>-130</v>
      </c>
      <c r="I452">
        <v>7</v>
      </c>
      <c r="J452" s="1" t="str">
        <f t="shared" ca="1" si="44"/>
        <v>U</v>
      </c>
      <c r="K452">
        <v>8</v>
      </c>
      <c r="L452" s="1" t="str">
        <f t="shared" ca="1" si="47"/>
        <v>E</v>
      </c>
      <c r="M452" s="2">
        <f t="shared" ca="1" si="45"/>
        <v>0</v>
      </c>
    </row>
    <row r="453" spans="1:13" x14ac:dyDescent="0.25">
      <c r="A453">
        <v>452</v>
      </c>
      <c r="B453">
        <v>164</v>
      </c>
      <c r="C453" t="str">
        <f t="shared" ca="1" si="42"/>
        <v>2017_BUF</v>
      </c>
      <c r="D453">
        <f t="shared" ca="1" si="46"/>
        <v>2017</v>
      </c>
      <c r="E453" t="s">
        <v>360</v>
      </c>
      <c r="F453" s="1">
        <f t="shared" ca="1" si="43"/>
        <v>6</v>
      </c>
      <c r="G453" s="1">
        <f t="shared" ca="1" si="43"/>
        <v>-155</v>
      </c>
      <c r="H453" s="1">
        <f t="shared" ca="1" si="43"/>
        <v>125</v>
      </c>
      <c r="I453">
        <v>4</v>
      </c>
      <c r="J453" s="1" t="str">
        <f t="shared" ca="1" si="44"/>
        <v>U</v>
      </c>
      <c r="K453">
        <v>5</v>
      </c>
      <c r="L453" s="1" t="str">
        <f t="shared" ca="1" si="47"/>
        <v>O</v>
      </c>
      <c r="M453" s="2">
        <f t="shared" ca="1" si="45"/>
        <v>0</v>
      </c>
    </row>
    <row r="454" spans="1:13" x14ac:dyDescent="0.25">
      <c r="A454">
        <v>453</v>
      </c>
      <c r="B454">
        <v>165</v>
      </c>
      <c r="C454" t="str">
        <f t="shared" ca="1" si="42"/>
        <v>2017_CAR</v>
      </c>
      <c r="D454">
        <f t="shared" ca="1" si="46"/>
        <v>2017</v>
      </c>
      <c r="E454" t="s">
        <v>360</v>
      </c>
      <c r="F454" s="1">
        <f t="shared" ca="1" si="43"/>
        <v>8.5</v>
      </c>
      <c r="G454" s="1">
        <f t="shared" ca="1" si="43"/>
        <v>-165</v>
      </c>
      <c r="H454" s="1">
        <f t="shared" ca="1" si="43"/>
        <v>135</v>
      </c>
      <c r="I454">
        <v>11</v>
      </c>
      <c r="J454" s="1" t="str">
        <f t="shared" ca="1" si="44"/>
        <v>O</v>
      </c>
      <c r="K454">
        <v>13</v>
      </c>
      <c r="L454" s="1" t="str">
        <f t="shared" ca="1" si="47"/>
        <v>O</v>
      </c>
      <c r="M454" s="2">
        <f t="shared" ca="1" si="45"/>
        <v>1</v>
      </c>
    </row>
    <row r="455" spans="1:13" x14ac:dyDescent="0.25">
      <c r="A455">
        <v>454</v>
      </c>
      <c r="B455">
        <v>166</v>
      </c>
      <c r="C455" t="str">
        <f t="shared" ca="1" si="42"/>
        <v>2017_CHI</v>
      </c>
      <c r="D455">
        <f t="shared" ca="1" si="46"/>
        <v>2017</v>
      </c>
      <c r="E455" t="s">
        <v>360</v>
      </c>
      <c r="F455" s="1">
        <f t="shared" ca="1" si="43"/>
        <v>5.5</v>
      </c>
      <c r="G455" s="1">
        <f t="shared" ca="1" si="43"/>
        <v>110</v>
      </c>
      <c r="H455" s="1">
        <f t="shared" ca="1" si="43"/>
        <v>-140</v>
      </c>
      <c r="I455">
        <v>6</v>
      </c>
      <c r="J455" s="1" t="str">
        <f t="shared" ca="1" si="44"/>
        <v>O</v>
      </c>
      <c r="K455">
        <v>31</v>
      </c>
      <c r="L455" s="1" t="str">
        <f t="shared" ca="1" si="47"/>
        <v>U</v>
      </c>
      <c r="M455" s="2">
        <f t="shared" ca="1" si="45"/>
        <v>0</v>
      </c>
    </row>
    <row r="456" spans="1:13" x14ac:dyDescent="0.25">
      <c r="A456">
        <v>455</v>
      </c>
      <c r="B456">
        <v>167</v>
      </c>
      <c r="C456" t="str">
        <f t="shared" ca="1" si="42"/>
        <v>2017_CIN</v>
      </c>
      <c r="D456">
        <f t="shared" ca="1" si="46"/>
        <v>2017</v>
      </c>
      <c r="E456" t="s">
        <v>360</v>
      </c>
      <c r="F456" s="1">
        <f t="shared" ca="1" si="43"/>
        <v>8.5</v>
      </c>
      <c r="G456" s="1">
        <f t="shared" ca="1" si="43"/>
        <v>100</v>
      </c>
      <c r="H456" s="1">
        <f t="shared" ca="1" si="43"/>
        <v>-130</v>
      </c>
      <c r="I456">
        <v>10</v>
      </c>
      <c r="J456" s="1" t="str">
        <f t="shared" ca="1" si="44"/>
        <v>O</v>
      </c>
      <c r="K456">
        <v>10</v>
      </c>
      <c r="L456" s="1" t="str">
        <f t="shared" ca="1" si="47"/>
        <v>U</v>
      </c>
      <c r="M456" s="2">
        <f t="shared" ca="1" si="45"/>
        <v>0</v>
      </c>
    </row>
    <row r="457" spans="1:13" x14ac:dyDescent="0.25">
      <c r="A457">
        <v>456</v>
      </c>
      <c r="B457">
        <v>168</v>
      </c>
      <c r="C457" t="str">
        <f t="shared" ca="1" si="42"/>
        <v>2017_CLE</v>
      </c>
      <c r="D457">
        <f t="shared" ca="1" si="46"/>
        <v>2017</v>
      </c>
      <c r="E457" t="s">
        <v>360</v>
      </c>
      <c r="F457" s="1">
        <f t="shared" ca="1" si="43"/>
        <v>4.5</v>
      </c>
      <c r="G457" s="1">
        <f t="shared" ca="1" si="43"/>
        <v>-130</v>
      </c>
      <c r="H457" s="1">
        <f t="shared" ca="1" si="43"/>
        <v>100</v>
      </c>
      <c r="I457">
        <v>4</v>
      </c>
      <c r="J457" s="1" t="str">
        <f t="shared" ca="1" si="44"/>
        <v>U</v>
      </c>
      <c r="K457">
        <v>24</v>
      </c>
      <c r="L457" s="1" t="str">
        <f t="shared" ca="1" si="47"/>
        <v>U</v>
      </c>
      <c r="M457" s="2">
        <f t="shared" ca="1" si="45"/>
        <v>1</v>
      </c>
    </row>
    <row r="458" spans="1:13" x14ac:dyDescent="0.25">
      <c r="A458">
        <v>457</v>
      </c>
      <c r="B458">
        <v>169</v>
      </c>
      <c r="C458" t="str">
        <f t="shared" ca="1" si="42"/>
        <v>2017_DAL</v>
      </c>
      <c r="D458">
        <f t="shared" ca="1" si="46"/>
        <v>2017</v>
      </c>
      <c r="E458" t="s">
        <v>360</v>
      </c>
      <c r="F458" s="1">
        <f t="shared" ca="1" si="43"/>
        <v>9.5</v>
      </c>
      <c r="G458" s="1">
        <f t="shared" ca="1" si="43"/>
        <v>-115</v>
      </c>
      <c r="H458" s="1">
        <f t="shared" ca="1" si="43"/>
        <v>-115</v>
      </c>
      <c r="I458">
        <v>10</v>
      </c>
      <c r="J458" s="1" t="str">
        <f t="shared" ca="1" si="44"/>
        <v>O</v>
      </c>
      <c r="K458">
        <v>18</v>
      </c>
      <c r="L458" s="1" t="str">
        <f t="shared" ca="1" si="47"/>
        <v>U</v>
      </c>
      <c r="M458" s="2">
        <f t="shared" ca="1" si="45"/>
        <v>0</v>
      </c>
    </row>
    <row r="459" spans="1:13" x14ac:dyDescent="0.25">
      <c r="A459">
        <v>458</v>
      </c>
      <c r="B459">
        <v>170</v>
      </c>
      <c r="C459" t="str">
        <f t="shared" ca="1" si="42"/>
        <v>2017_DEN</v>
      </c>
      <c r="D459">
        <f t="shared" ca="1" si="46"/>
        <v>2017</v>
      </c>
      <c r="E459" t="s">
        <v>360</v>
      </c>
      <c r="F459" s="1">
        <f t="shared" ca="1" si="43"/>
        <v>8.5</v>
      </c>
      <c r="G459" s="1">
        <f t="shared" ca="1" si="43"/>
        <v>125</v>
      </c>
      <c r="H459" s="1">
        <f t="shared" ca="1" si="43"/>
        <v>-155</v>
      </c>
      <c r="I459">
        <v>6</v>
      </c>
      <c r="J459" s="1" t="str">
        <f t="shared" ca="1" si="44"/>
        <v>U</v>
      </c>
      <c r="K459">
        <v>29</v>
      </c>
      <c r="L459" s="1" t="str">
        <f t="shared" ca="1" si="47"/>
        <v>U</v>
      </c>
      <c r="M459" s="2">
        <f t="shared" ca="1" si="45"/>
        <v>1</v>
      </c>
    </row>
    <row r="460" spans="1:13" x14ac:dyDescent="0.25">
      <c r="A460">
        <v>459</v>
      </c>
      <c r="B460">
        <v>171</v>
      </c>
      <c r="C460" t="str">
        <f t="shared" ca="1" si="42"/>
        <v>2017_DET</v>
      </c>
      <c r="D460">
        <f t="shared" ca="1" si="46"/>
        <v>2017</v>
      </c>
      <c r="E460" t="s">
        <v>360</v>
      </c>
      <c r="F460" s="1">
        <f t="shared" ca="1" si="43"/>
        <v>8</v>
      </c>
      <c r="G460" s="1">
        <f t="shared" ca="1" si="43"/>
        <v>155</v>
      </c>
      <c r="H460" s="1">
        <f t="shared" ca="1" si="43"/>
        <v>-190</v>
      </c>
      <c r="I460">
        <v>6</v>
      </c>
      <c r="J460" s="1" t="str">
        <f t="shared" ca="1" si="44"/>
        <v>U</v>
      </c>
      <c r="K460">
        <v>7</v>
      </c>
      <c r="L460" s="1" t="str">
        <f t="shared" ca="1" si="47"/>
        <v>O</v>
      </c>
      <c r="M460" s="2">
        <f t="shared" ca="1" si="45"/>
        <v>0</v>
      </c>
    </row>
    <row r="461" spans="1:13" x14ac:dyDescent="0.25">
      <c r="A461">
        <v>460</v>
      </c>
      <c r="B461">
        <v>172</v>
      </c>
      <c r="C461" t="str">
        <f t="shared" ca="1" si="42"/>
        <v>2017_GBY</v>
      </c>
      <c r="D461">
        <f t="shared" ca="1" si="46"/>
        <v>2017</v>
      </c>
      <c r="E461" t="s">
        <v>360</v>
      </c>
      <c r="F461" s="1">
        <f t="shared" ca="1" si="43"/>
        <v>10</v>
      </c>
      <c r="G461" s="1">
        <f t="shared" ca="1" si="43"/>
        <v>-150</v>
      </c>
      <c r="H461" s="1">
        <f t="shared" ca="1" si="43"/>
        <v>120</v>
      </c>
      <c r="I461">
        <v>11</v>
      </c>
      <c r="J461" s="1" t="str">
        <f t="shared" ca="1" si="44"/>
        <v>O</v>
      </c>
      <c r="K461">
        <v>15</v>
      </c>
      <c r="L461" s="1" t="str">
        <f t="shared" ca="1" si="47"/>
        <v>U</v>
      </c>
      <c r="M461" s="2">
        <f t="shared" ca="1" si="45"/>
        <v>0</v>
      </c>
    </row>
    <row r="462" spans="1:13" x14ac:dyDescent="0.25">
      <c r="A462">
        <v>461</v>
      </c>
      <c r="B462">
        <v>173</v>
      </c>
      <c r="C462" t="str">
        <f t="shared" ca="1" si="42"/>
        <v>2017_HOU</v>
      </c>
      <c r="D462">
        <f t="shared" ca="1" si="46"/>
        <v>2017</v>
      </c>
      <c r="E462" t="s">
        <v>360</v>
      </c>
      <c r="F462" s="1">
        <f t="shared" ca="1" si="43"/>
        <v>8.5</v>
      </c>
      <c r="G462" s="1">
        <f t="shared" ca="1" si="43"/>
        <v>-125</v>
      </c>
      <c r="H462" s="1">
        <f t="shared" ca="1" si="43"/>
        <v>-105</v>
      </c>
      <c r="I462">
        <v>10</v>
      </c>
      <c r="J462" s="1" t="str">
        <f t="shared" ca="1" si="44"/>
        <v>O</v>
      </c>
      <c r="K462">
        <v>12</v>
      </c>
      <c r="L462" s="1" t="str">
        <f t="shared" ca="1" si="47"/>
        <v>U</v>
      </c>
      <c r="M462" s="2">
        <f t="shared" ca="1" si="45"/>
        <v>0</v>
      </c>
    </row>
    <row r="463" spans="1:13" x14ac:dyDescent="0.25">
      <c r="A463">
        <v>462</v>
      </c>
      <c r="B463">
        <v>174</v>
      </c>
      <c r="C463" t="str">
        <f t="shared" ca="1" si="42"/>
        <v>2017_IND</v>
      </c>
      <c r="D463">
        <f t="shared" ca="1" si="46"/>
        <v>2017</v>
      </c>
      <c r="E463" t="s">
        <v>360</v>
      </c>
      <c r="F463" s="1">
        <f t="shared" ca="1" si="43"/>
        <v>9</v>
      </c>
      <c r="G463" s="1">
        <f t="shared" ca="1" si="43"/>
        <v>110</v>
      </c>
      <c r="H463" s="1">
        <f t="shared" ca="1" si="43"/>
        <v>-140</v>
      </c>
      <c r="I463">
        <v>4</v>
      </c>
      <c r="J463" s="1" t="str">
        <f t="shared" ca="1" si="44"/>
        <v>U</v>
      </c>
      <c r="K463">
        <v>1</v>
      </c>
      <c r="L463" s="1" t="str">
        <f t="shared" ca="1" si="47"/>
        <v>U</v>
      </c>
      <c r="M463" s="2">
        <f t="shared" ca="1" si="45"/>
        <v>1</v>
      </c>
    </row>
    <row r="464" spans="1:13" x14ac:dyDescent="0.25">
      <c r="A464">
        <v>463</v>
      </c>
      <c r="B464">
        <v>175</v>
      </c>
      <c r="C464" t="str">
        <f t="shared" ca="1" si="42"/>
        <v>2017_JAX</v>
      </c>
      <c r="D464">
        <f t="shared" ca="1" si="46"/>
        <v>2017</v>
      </c>
      <c r="E464" t="s">
        <v>360</v>
      </c>
      <c r="F464" s="1">
        <f t="shared" ca="1" si="43"/>
        <v>6.5</v>
      </c>
      <c r="G464" s="1">
        <f t="shared" ca="1" si="43"/>
        <v>-165</v>
      </c>
      <c r="H464" s="1">
        <f t="shared" ca="1" si="43"/>
        <v>135</v>
      </c>
      <c r="I464">
        <v>6</v>
      </c>
      <c r="J464" s="1" t="str">
        <f t="shared" ca="1" si="44"/>
        <v>U</v>
      </c>
      <c r="K464">
        <v>17</v>
      </c>
      <c r="L464" s="1" t="str">
        <f t="shared" ca="1" si="47"/>
        <v>O</v>
      </c>
      <c r="M464" s="2">
        <f t="shared" ca="1" si="45"/>
        <v>0</v>
      </c>
    </row>
    <row r="465" spans="1:13" x14ac:dyDescent="0.25">
      <c r="A465">
        <v>464</v>
      </c>
      <c r="B465">
        <v>176</v>
      </c>
      <c r="C465" t="str">
        <f t="shared" ca="1" si="42"/>
        <v>2017_KCY</v>
      </c>
      <c r="D465">
        <f t="shared" ca="1" si="46"/>
        <v>2017</v>
      </c>
      <c r="E465" t="s">
        <v>360</v>
      </c>
      <c r="F465" s="1">
        <f t="shared" ca="1" si="43"/>
        <v>9</v>
      </c>
      <c r="G465" s="1">
        <f t="shared" ca="1" si="43"/>
        <v>-125</v>
      </c>
      <c r="H465" s="1">
        <f t="shared" ca="1" si="43"/>
        <v>-105</v>
      </c>
      <c r="I465">
        <v>9</v>
      </c>
      <c r="J465" s="1" t="str">
        <f t="shared" ca="1" si="44"/>
        <v>E</v>
      </c>
      <c r="K465">
        <v>19</v>
      </c>
      <c r="L465" s="1" t="str">
        <f t="shared" ca="1" si="47"/>
        <v>O</v>
      </c>
      <c r="M465" s="2">
        <f t="shared" ca="1" si="45"/>
        <v>0</v>
      </c>
    </row>
    <row r="466" spans="1:13" x14ac:dyDescent="0.25">
      <c r="A466">
        <v>465</v>
      </c>
      <c r="B466">
        <v>177</v>
      </c>
      <c r="C466" t="str">
        <f t="shared" ca="1" si="42"/>
        <v>2017_MIA</v>
      </c>
      <c r="D466">
        <f t="shared" ca="1" si="46"/>
        <v>2017</v>
      </c>
      <c r="E466" t="s">
        <v>360</v>
      </c>
      <c r="F466" s="1">
        <f t="shared" ca="1" si="43"/>
        <v>7.5</v>
      </c>
      <c r="G466" s="1">
        <f t="shared" ca="1" si="43"/>
        <v>-125</v>
      </c>
      <c r="H466" s="1">
        <f t="shared" ca="1" si="43"/>
        <v>-105</v>
      </c>
      <c r="I466">
        <v>8</v>
      </c>
      <c r="J466" s="1" t="str">
        <f t="shared" ca="1" si="44"/>
        <v>O</v>
      </c>
      <c r="K466">
        <v>22</v>
      </c>
      <c r="L466" s="1" t="str">
        <f t="shared" ca="1" si="47"/>
        <v>U</v>
      </c>
      <c r="M466" s="2">
        <f t="shared" ca="1" si="45"/>
        <v>0</v>
      </c>
    </row>
    <row r="467" spans="1:13" x14ac:dyDescent="0.25">
      <c r="A467">
        <v>466</v>
      </c>
      <c r="B467">
        <v>178</v>
      </c>
      <c r="C467" t="str">
        <f t="shared" ca="1" si="42"/>
        <v>2017_MIN</v>
      </c>
      <c r="D467">
        <f t="shared" ca="1" si="46"/>
        <v>2017</v>
      </c>
      <c r="E467" t="s">
        <v>360</v>
      </c>
      <c r="F467" s="1">
        <f t="shared" ca="1" si="43"/>
        <v>8.5</v>
      </c>
      <c r="G467" s="1">
        <f t="shared" ca="1" si="43"/>
        <v>-105</v>
      </c>
      <c r="H467" s="1">
        <f t="shared" ca="1" si="43"/>
        <v>-125</v>
      </c>
      <c r="I467">
        <v>10</v>
      </c>
      <c r="J467" s="1" t="str">
        <f t="shared" ca="1" si="44"/>
        <v>O</v>
      </c>
      <c r="K467">
        <v>6</v>
      </c>
      <c r="L467" s="1" t="str">
        <f t="shared" ca="1" si="47"/>
        <v>O</v>
      </c>
      <c r="M467" s="2">
        <f t="shared" ca="1" si="45"/>
        <v>1</v>
      </c>
    </row>
    <row r="468" spans="1:13" x14ac:dyDescent="0.25">
      <c r="A468">
        <v>467</v>
      </c>
      <c r="B468">
        <v>179</v>
      </c>
      <c r="C468" t="str">
        <f t="shared" ca="1" si="42"/>
        <v>2017_NWE</v>
      </c>
      <c r="D468">
        <f t="shared" ca="1" si="46"/>
        <v>2017</v>
      </c>
      <c r="E468" t="s">
        <v>360</v>
      </c>
      <c r="F468" s="1">
        <f t="shared" ca="1" si="43"/>
        <v>12.5</v>
      </c>
      <c r="G468" s="1">
        <f t="shared" ca="1" si="43"/>
        <v>-130</v>
      </c>
      <c r="H468" s="1">
        <f t="shared" ca="1" si="43"/>
        <v>100</v>
      </c>
      <c r="I468">
        <v>14</v>
      </c>
      <c r="J468" s="1" t="str">
        <f t="shared" ca="1" si="44"/>
        <v>O</v>
      </c>
      <c r="K468">
        <v>11</v>
      </c>
      <c r="L468" s="1" t="str">
        <f t="shared" ca="1" si="47"/>
        <v>O</v>
      </c>
      <c r="M468" s="2">
        <f t="shared" ca="1" si="45"/>
        <v>1</v>
      </c>
    </row>
    <row r="469" spans="1:13" x14ac:dyDescent="0.25">
      <c r="A469">
        <v>468</v>
      </c>
      <c r="B469">
        <v>180</v>
      </c>
      <c r="C469" t="str">
        <f t="shared" ca="1" si="42"/>
        <v>2017_NOR</v>
      </c>
      <c r="D469">
        <f t="shared" ca="1" si="46"/>
        <v>2017</v>
      </c>
      <c r="E469" t="s">
        <v>360</v>
      </c>
      <c r="F469" s="1">
        <f t="shared" ca="1" si="43"/>
        <v>8</v>
      </c>
      <c r="G469" s="1">
        <f t="shared" ca="1" si="43"/>
        <v>-105</v>
      </c>
      <c r="H469" s="1">
        <f t="shared" ca="1" si="43"/>
        <v>-125</v>
      </c>
      <c r="I469">
        <v>8</v>
      </c>
      <c r="J469" s="1" t="str">
        <f t="shared" ca="1" si="44"/>
        <v>E</v>
      </c>
      <c r="K469">
        <v>16</v>
      </c>
      <c r="L469" s="1" t="str">
        <f t="shared" ca="1" si="47"/>
        <v>O</v>
      </c>
      <c r="M469" s="2">
        <f t="shared" ca="1" si="45"/>
        <v>0</v>
      </c>
    </row>
    <row r="470" spans="1:13" x14ac:dyDescent="0.25">
      <c r="A470">
        <v>469</v>
      </c>
      <c r="B470">
        <v>181</v>
      </c>
      <c r="C470" t="str">
        <f t="shared" ca="1" si="42"/>
        <v>2017_NYG</v>
      </c>
      <c r="D470">
        <f t="shared" ca="1" si="46"/>
        <v>2017</v>
      </c>
      <c r="E470" t="s">
        <v>360</v>
      </c>
      <c r="F470" s="1">
        <f t="shared" ca="1" si="43"/>
        <v>9</v>
      </c>
      <c r="G470" s="1">
        <f t="shared" ca="1" si="43"/>
        <v>-105</v>
      </c>
      <c r="H470" s="1">
        <f t="shared" ca="1" si="43"/>
        <v>-125</v>
      </c>
      <c r="I470">
        <v>8</v>
      </c>
      <c r="J470" s="1" t="str">
        <f t="shared" ca="1" si="44"/>
        <v>U</v>
      </c>
      <c r="K470">
        <v>21</v>
      </c>
      <c r="L470" s="1" t="str">
        <f t="shared" ca="1" si="47"/>
        <v>U</v>
      </c>
      <c r="M470" s="2">
        <f t="shared" ca="1" si="45"/>
        <v>1</v>
      </c>
    </row>
    <row r="471" spans="1:13" x14ac:dyDescent="0.25">
      <c r="A471">
        <v>470</v>
      </c>
      <c r="B471">
        <v>182</v>
      </c>
      <c r="C471" t="str">
        <f t="shared" ca="1" si="42"/>
        <v>2017_NYJ</v>
      </c>
      <c r="D471">
        <f t="shared" ca="1" si="46"/>
        <v>2017</v>
      </c>
      <c r="E471" t="s">
        <v>360</v>
      </c>
      <c r="F471" s="1">
        <f t="shared" ca="1" si="43"/>
        <v>4.5</v>
      </c>
      <c r="G471" s="1">
        <f t="shared" ca="1" si="43"/>
        <v>160</v>
      </c>
      <c r="H471" s="1">
        <f t="shared" ca="1" si="43"/>
        <v>-200</v>
      </c>
      <c r="I471">
        <v>2</v>
      </c>
      <c r="J471" s="1" t="str">
        <f t="shared" ca="1" si="44"/>
        <v>U</v>
      </c>
      <c r="K471">
        <v>2</v>
      </c>
      <c r="L471" s="1" t="str">
        <f t="shared" ca="1" si="47"/>
        <v>O</v>
      </c>
      <c r="M471" s="2">
        <f t="shared" ca="1" si="45"/>
        <v>0</v>
      </c>
    </row>
    <row r="472" spans="1:13" x14ac:dyDescent="0.25">
      <c r="A472">
        <v>471</v>
      </c>
      <c r="B472">
        <v>183</v>
      </c>
      <c r="C472" t="str">
        <f t="shared" ca="1" si="42"/>
        <v>2017_OAK</v>
      </c>
      <c r="D472">
        <f t="shared" ca="1" si="46"/>
        <v>2017</v>
      </c>
      <c r="E472" t="s">
        <v>360</v>
      </c>
      <c r="F472" s="1">
        <f t="shared" ca="1" si="43"/>
        <v>10</v>
      </c>
      <c r="G472" s="1">
        <f t="shared" ca="1" si="43"/>
        <v>100</v>
      </c>
      <c r="H472" s="1">
        <f t="shared" ca="1" si="43"/>
        <v>-130</v>
      </c>
      <c r="I472">
        <v>9</v>
      </c>
      <c r="J472" s="1" t="str">
        <f t="shared" ca="1" si="44"/>
        <v>U</v>
      </c>
      <c r="K472">
        <v>14</v>
      </c>
      <c r="L472" s="1" t="str">
        <f t="shared" ca="1" si="47"/>
        <v>U</v>
      </c>
      <c r="M472" s="2">
        <f t="shared" ca="1" si="45"/>
        <v>1</v>
      </c>
    </row>
    <row r="473" spans="1:13" x14ac:dyDescent="0.25">
      <c r="A473">
        <v>472</v>
      </c>
      <c r="B473">
        <v>184</v>
      </c>
      <c r="C473" t="str">
        <f t="shared" ca="1" si="42"/>
        <v>2017_PHI</v>
      </c>
      <c r="D473">
        <f t="shared" ca="1" si="46"/>
        <v>2017</v>
      </c>
      <c r="E473" t="s">
        <v>360</v>
      </c>
      <c r="F473" s="1">
        <f t="shared" ca="1" si="43"/>
        <v>8</v>
      </c>
      <c r="G473" s="1">
        <f t="shared" ca="1" si="43"/>
        <v>-140</v>
      </c>
      <c r="H473" s="1">
        <f t="shared" ca="1" si="43"/>
        <v>110</v>
      </c>
      <c r="I473">
        <v>5</v>
      </c>
      <c r="J473" s="1" t="str">
        <f t="shared" ca="1" si="44"/>
        <v>U</v>
      </c>
      <c r="K473">
        <v>20</v>
      </c>
      <c r="L473" s="1" t="str">
        <f t="shared" ca="1" si="47"/>
        <v>O</v>
      </c>
      <c r="M473" s="2">
        <f t="shared" ca="1" si="45"/>
        <v>0</v>
      </c>
    </row>
    <row r="474" spans="1:13" x14ac:dyDescent="0.25">
      <c r="A474">
        <v>473</v>
      </c>
      <c r="B474">
        <v>185</v>
      </c>
      <c r="C474" t="str">
        <f t="shared" ca="1" si="42"/>
        <v>2017_PIT</v>
      </c>
      <c r="D474">
        <f t="shared" ca="1" si="46"/>
        <v>2017</v>
      </c>
      <c r="E474" t="s">
        <v>360</v>
      </c>
      <c r="F474" s="1">
        <f t="shared" ca="1" si="43"/>
        <v>10.5</v>
      </c>
      <c r="G474" s="1">
        <f t="shared" ca="1" si="43"/>
        <v>-140</v>
      </c>
      <c r="H474" s="1">
        <f t="shared" ca="1" si="43"/>
        <v>110</v>
      </c>
      <c r="I474">
        <v>12</v>
      </c>
      <c r="J474" s="1" t="str">
        <f t="shared" ca="1" si="44"/>
        <v>O</v>
      </c>
      <c r="K474">
        <v>4</v>
      </c>
      <c r="L474" s="1" t="str">
        <f t="shared" ca="1" si="47"/>
        <v>O</v>
      </c>
      <c r="M474" s="2">
        <f t="shared" ca="1" si="45"/>
        <v>1</v>
      </c>
    </row>
    <row r="475" spans="1:13" x14ac:dyDescent="0.25">
      <c r="A475">
        <v>474</v>
      </c>
      <c r="B475">
        <v>186</v>
      </c>
      <c r="C475" t="str">
        <f t="shared" ca="1" si="42"/>
        <v>2017_LAC</v>
      </c>
      <c r="D475">
        <f t="shared" ca="1" si="46"/>
        <v>2017</v>
      </c>
      <c r="E475" t="s">
        <v>360</v>
      </c>
      <c r="F475" s="1">
        <f t="shared" ca="1" si="43"/>
        <v>7.5</v>
      </c>
      <c r="G475" s="1">
        <f t="shared" ca="1" si="43"/>
        <v>-135</v>
      </c>
      <c r="H475" s="1">
        <f t="shared" ca="1" si="43"/>
        <v>105</v>
      </c>
      <c r="I475">
        <v>10</v>
      </c>
      <c r="J475" s="1" t="str">
        <f t="shared" ca="1" si="44"/>
        <v>O</v>
      </c>
      <c r="K475">
        <v>25</v>
      </c>
      <c r="L475" s="1" t="str">
        <f t="shared" ca="1" si="47"/>
        <v>O</v>
      </c>
      <c r="M475" s="2">
        <f t="shared" ca="1" si="45"/>
        <v>1</v>
      </c>
    </row>
    <row r="476" spans="1:13" x14ac:dyDescent="0.25">
      <c r="A476">
        <v>475</v>
      </c>
      <c r="B476">
        <v>187</v>
      </c>
      <c r="C476" t="str">
        <f t="shared" ca="1" si="42"/>
        <v>2017_SEA</v>
      </c>
      <c r="D476">
        <f t="shared" ca="1" si="46"/>
        <v>2017</v>
      </c>
      <c r="E476" t="s">
        <v>360</v>
      </c>
      <c r="F476" s="1">
        <f t="shared" ca="1" si="43"/>
        <v>10.5</v>
      </c>
      <c r="G476" s="1">
        <f t="shared" ca="1" si="43"/>
        <v>-115</v>
      </c>
      <c r="H476" s="1">
        <f t="shared" ca="1" si="43"/>
        <v>-115</v>
      </c>
      <c r="I476">
        <v>12</v>
      </c>
      <c r="J476" s="1" t="str">
        <f t="shared" ca="1" si="44"/>
        <v>O</v>
      </c>
      <c r="K476">
        <v>3</v>
      </c>
      <c r="L476" s="1" t="str">
        <f t="shared" ca="1" si="47"/>
        <v>U</v>
      </c>
      <c r="M476" s="2">
        <f t="shared" ca="1" si="45"/>
        <v>0</v>
      </c>
    </row>
    <row r="477" spans="1:13" x14ac:dyDescent="0.25">
      <c r="A477">
        <v>476</v>
      </c>
      <c r="B477">
        <v>188</v>
      </c>
      <c r="C477" t="str">
        <f t="shared" ca="1" si="42"/>
        <v>2017_SFO</v>
      </c>
      <c r="D477">
        <f t="shared" ca="1" si="46"/>
        <v>2017</v>
      </c>
      <c r="E477" t="s">
        <v>360</v>
      </c>
      <c r="F477" s="1">
        <f t="shared" ca="1" si="43"/>
        <v>4.5</v>
      </c>
      <c r="G477" s="1">
        <f t="shared" ca="1" si="43"/>
        <v>-160</v>
      </c>
      <c r="H477" s="1">
        <f t="shared" ca="1" si="43"/>
        <v>130</v>
      </c>
      <c r="I477">
        <v>5</v>
      </c>
      <c r="J477" s="1" t="str">
        <f t="shared" ca="1" si="44"/>
        <v>O</v>
      </c>
      <c r="K477">
        <v>28</v>
      </c>
      <c r="L477" s="1" t="str">
        <f t="shared" ca="1" si="47"/>
        <v>O</v>
      </c>
      <c r="M477" s="2">
        <f t="shared" ca="1" si="45"/>
        <v>1</v>
      </c>
    </row>
    <row r="478" spans="1:13" x14ac:dyDescent="0.25">
      <c r="A478">
        <v>477</v>
      </c>
      <c r="B478">
        <v>189</v>
      </c>
      <c r="C478" t="str">
        <f t="shared" ca="1" si="42"/>
        <v>2017_LAR</v>
      </c>
      <c r="D478">
        <f t="shared" ca="1" si="46"/>
        <v>2017</v>
      </c>
      <c r="E478" t="s">
        <v>360</v>
      </c>
      <c r="F478" s="1">
        <f t="shared" ca="1" si="43"/>
        <v>5.5</v>
      </c>
      <c r="G478" s="1">
        <f t="shared" ca="1" si="43"/>
        <v>-120</v>
      </c>
      <c r="H478" s="1">
        <f t="shared" ca="1" si="43"/>
        <v>-110</v>
      </c>
      <c r="I478">
        <v>6</v>
      </c>
      <c r="J478" s="1" t="str">
        <f t="shared" ca="1" si="44"/>
        <v>O</v>
      </c>
      <c r="K478">
        <v>27</v>
      </c>
      <c r="L478" s="1" t="str">
        <f t="shared" ca="1" si="47"/>
        <v>O</v>
      </c>
      <c r="M478" s="2">
        <f t="shared" ca="1" si="45"/>
        <v>1</v>
      </c>
    </row>
    <row r="479" spans="1:13" x14ac:dyDescent="0.25">
      <c r="A479">
        <v>478</v>
      </c>
      <c r="B479">
        <v>190</v>
      </c>
      <c r="C479" t="str">
        <f t="shared" ca="1" si="42"/>
        <v>2017_TBY</v>
      </c>
      <c r="D479">
        <f t="shared" ca="1" si="46"/>
        <v>2017</v>
      </c>
      <c r="E479" t="s">
        <v>360</v>
      </c>
      <c r="F479" s="1">
        <f t="shared" ca="1" si="43"/>
        <v>8.5</v>
      </c>
      <c r="G479" s="1">
        <f t="shared" ca="1" si="43"/>
        <v>-130</v>
      </c>
      <c r="H479" s="1">
        <f t="shared" ca="1" si="43"/>
        <v>100</v>
      </c>
      <c r="I479">
        <v>8</v>
      </c>
      <c r="J479" s="1" t="str">
        <f t="shared" ca="1" si="44"/>
        <v>U</v>
      </c>
      <c r="K479">
        <v>30</v>
      </c>
      <c r="L479" s="1" t="str">
        <f t="shared" ca="1" si="47"/>
        <v>U</v>
      </c>
      <c r="M479" s="2">
        <f t="shared" ca="1" si="45"/>
        <v>1</v>
      </c>
    </row>
    <row r="480" spans="1:13" x14ac:dyDescent="0.25">
      <c r="A480">
        <v>479</v>
      </c>
      <c r="B480">
        <v>191</v>
      </c>
      <c r="C480" t="str">
        <f t="shared" ca="1" si="42"/>
        <v>2017_TEN</v>
      </c>
      <c r="D480">
        <f t="shared" ca="1" si="46"/>
        <v>2017</v>
      </c>
      <c r="E480" t="s">
        <v>360</v>
      </c>
      <c r="F480" s="1">
        <f t="shared" ca="1" si="43"/>
        <v>8.5</v>
      </c>
      <c r="G480" s="1">
        <f t="shared" ca="1" si="43"/>
        <v>-155</v>
      </c>
      <c r="H480" s="1">
        <f t="shared" ca="1" si="43"/>
        <v>125</v>
      </c>
      <c r="I480">
        <v>10</v>
      </c>
      <c r="J480" s="1" t="str">
        <f t="shared" ca="1" si="44"/>
        <v>O</v>
      </c>
      <c r="K480">
        <v>9</v>
      </c>
      <c r="L480" s="1" t="str">
        <f t="shared" ca="1" si="47"/>
        <v>O</v>
      </c>
      <c r="M480" s="2">
        <f t="shared" ca="1" si="45"/>
        <v>1</v>
      </c>
    </row>
    <row r="481" spans="1:13" x14ac:dyDescent="0.25">
      <c r="A481">
        <v>480</v>
      </c>
      <c r="B481">
        <v>192</v>
      </c>
      <c r="C481" t="str">
        <f t="shared" ca="1" si="42"/>
        <v>2017_WAS</v>
      </c>
      <c r="D481">
        <f t="shared" ca="1" si="46"/>
        <v>2017</v>
      </c>
      <c r="E481" t="s">
        <v>360</v>
      </c>
      <c r="F481" s="1">
        <f t="shared" ca="1" si="43"/>
        <v>7.5</v>
      </c>
      <c r="G481" s="1">
        <f t="shared" ca="1" si="43"/>
        <v>-125</v>
      </c>
      <c r="H481" s="1">
        <f t="shared" ca="1" si="43"/>
        <v>-105</v>
      </c>
      <c r="I481">
        <v>8</v>
      </c>
      <c r="J481" s="1" t="str">
        <f t="shared" ca="1" si="44"/>
        <v>O</v>
      </c>
      <c r="K481">
        <v>23</v>
      </c>
      <c r="L481" s="1" t="str">
        <f t="shared" ca="1" si="47"/>
        <v>U</v>
      </c>
      <c r="M481" s="2">
        <f t="shared" ca="1" si="45"/>
        <v>0</v>
      </c>
    </row>
    <row r="482" spans="1:13" x14ac:dyDescent="0.25">
      <c r="A482">
        <v>481</v>
      </c>
      <c r="B482">
        <v>193</v>
      </c>
      <c r="C482" t="str">
        <f t="shared" ca="1" si="42"/>
        <v>2018_ARI</v>
      </c>
      <c r="D482">
        <v>2018</v>
      </c>
      <c r="E482" t="s">
        <v>16</v>
      </c>
      <c r="F482" s="1">
        <f t="shared" ca="1" si="43"/>
        <v>5.5</v>
      </c>
      <c r="G482" s="1">
        <f t="shared" ca="1" si="43"/>
        <v>-200</v>
      </c>
      <c r="H482" s="1">
        <f t="shared" ca="1" si="43"/>
        <v>160</v>
      </c>
      <c r="I482">
        <v>5</v>
      </c>
      <c r="J482" s="1" t="str">
        <f t="shared" ca="1" si="44"/>
        <v>U</v>
      </c>
      <c r="K482">
        <v>17</v>
      </c>
    </row>
    <row r="483" spans="1:13" x14ac:dyDescent="0.25">
      <c r="A483">
        <v>482</v>
      </c>
      <c r="B483">
        <v>194</v>
      </c>
      <c r="C483" t="str">
        <f t="shared" ca="1" si="42"/>
        <v>2018_ATL</v>
      </c>
      <c r="D483">
        <v>2018</v>
      </c>
      <c r="E483" t="s">
        <v>16</v>
      </c>
      <c r="F483" s="1">
        <f t="shared" ca="1" si="43"/>
        <v>9</v>
      </c>
      <c r="G483" s="1">
        <f t="shared" ca="1" si="43"/>
        <v>-160</v>
      </c>
      <c r="H483" s="1">
        <f t="shared" ca="1" si="43"/>
        <v>130</v>
      </c>
      <c r="I483">
        <v>10</v>
      </c>
      <c r="J483" s="1" t="str">
        <f t="shared" ca="1" si="44"/>
        <v>O</v>
      </c>
      <c r="K483">
        <v>18</v>
      </c>
    </row>
    <row r="484" spans="1:13" x14ac:dyDescent="0.25">
      <c r="A484">
        <v>483</v>
      </c>
      <c r="B484">
        <v>195</v>
      </c>
      <c r="C484" t="str">
        <f t="shared" ca="1" si="42"/>
        <v>2018_BAL</v>
      </c>
      <c r="D484">
        <v>2018</v>
      </c>
      <c r="E484" t="s">
        <v>16</v>
      </c>
      <c r="F484" s="1">
        <f t="shared" ca="1" si="43"/>
        <v>8</v>
      </c>
      <c r="G484" s="1">
        <f t="shared" ca="1" si="43"/>
        <v>-165</v>
      </c>
      <c r="H484" s="1">
        <f t="shared" ca="1" si="43"/>
        <v>135</v>
      </c>
      <c r="I484">
        <v>10</v>
      </c>
      <c r="J484" s="1" t="str">
        <f t="shared" ca="1" si="44"/>
        <v>O</v>
      </c>
      <c r="K484">
        <v>20</v>
      </c>
    </row>
    <row r="485" spans="1:13" x14ac:dyDescent="0.25">
      <c r="A485">
        <v>484</v>
      </c>
      <c r="B485">
        <v>196</v>
      </c>
      <c r="C485" t="str">
        <f t="shared" ca="1" si="42"/>
        <v>2018_BUF</v>
      </c>
      <c r="D485">
        <v>2018</v>
      </c>
      <c r="E485" t="s">
        <v>16</v>
      </c>
      <c r="F485" s="1">
        <f t="shared" ca="1" si="43"/>
        <v>6</v>
      </c>
      <c r="G485" s="1">
        <f t="shared" ca="1" si="43"/>
        <v>145</v>
      </c>
      <c r="H485" s="1">
        <f t="shared" ca="1" si="43"/>
        <v>-175</v>
      </c>
      <c r="I485">
        <v>4</v>
      </c>
      <c r="J485" s="1" t="str">
        <f t="shared" ca="1" si="44"/>
        <v>U</v>
      </c>
      <c r="K485">
        <v>4</v>
      </c>
    </row>
    <row r="486" spans="1:13" x14ac:dyDescent="0.25">
      <c r="A486">
        <v>485</v>
      </c>
      <c r="B486">
        <v>197</v>
      </c>
      <c r="C486" t="str">
        <f t="shared" ca="1" si="42"/>
        <v>2018_CAR</v>
      </c>
      <c r="D486">
        <v>2018</v>
      </c>
      <c r="E486" t="s">
        <v>16</v>
      </c>
      <c r="F486" s="1">
        <f t="shared" ca="1" si="43"/>
        <v>9</v>
      </c>
      <c r="G486" s="1">
        <f t="shared" ca="1" si="43"/>
        <v>165</v>
      </c>
      <c r="H486" s="1">
        <f t="shared" ca="1" si="43"/>
        <v>-205</v>
      </c>
      <c r="I486">
        <v>7</v>
      </c>
      <c r="J486" s="1" t="str">
        <f t="shared" ca="1" si="44"/>
        <v>U</v>
      </c>
      <c r="K486">
        <v>24</v>
      </c>
    </row>
    <row r="487" spans="1:13" x14ac:dyDescent="0.25">
      <c r="A487">
        <v>486</v>
      </c>
      <c r="B487">
        <v>198</v>
      </c>
      <c r="C487" t="str">
        <f t="shared" ca="1" si="42"/>
        <v>2018_CHI</v>
      </c>
      <c r="D487">
        <v>2018</v>
      </c>
      <c r="E487" t="s">
        <v>16</v>
      </c>
      <c r="F487" s="1">
        <f t="shared" ca="1" si="43"/>
        <v>6.5</v>
      </c>
      <c r="G487" s="1">
        <f t="shared" ca="1" si="43"/>
        <v>-140</v>
      </c>
      <c r="H487" s="1">
        <f t="shared" ca="1" si="43"/>
        <v>110</v>
      </c>
      <c r="I487">
        <v>5</v>
      </c>
      <c r="J487" s="1" t="str">
        <f t="shared" ca="1" si="44"/>
        <v>U</v>
      </c>
      <c r="K487">
        <v>5</v>
      </c>
    </row>
    <row r="488" spans="1:13" x14ac:dyDescent="0.25">
      <c r="A488">
        <v>487</v>
      </c>
      <c r="B488">
        <v>199</v>
      </c>
      <c r="C488" t="str">
        <f t="shared" ca="1" si="42"/>
        <v>2018_CIN</v>
      </c>
      <c r="D488">
        <v>2018</v>
      </c>
      <c r="E488" t="s">
        <v>16</v>
      </c>
      <c r="F488" s="1">
        <f t="shared" ca="1" si="43"/>
        <v>6.5</v>
      </c>
      <c r="G488" s="1">
        <f t="shared" ca="1" si="43"/>
        <v>-165</v>
      </c>
      <c r="H488" s="1">
        <f t="shared" ca="1" si="43"/>
        <v>135</v>
      </c>
      <c r="I488">
        <v>9</v>
      </c>
      <c r="J488" s="1" t="str">
        <f t="shared" ca="1" si="44"/>
        <v>O</v>
      </c>
      <c r="K488">
        <v>22</v>
      </c>
    </row>
    <row r="489" spans="1:13" x14ac:dyDescent="0.25">
      <c r="A489">
        <v>488</v>
      </c>
      <c r="B489">
        <v>200</v>
      </c>
      <c r="C489" t="str">
        <f t="shared" ca="1" si="42"/>
        <v>2018_CLE</v>
      </c>
      <c r="D489">
        <v>2018</v>
      </c>
      <c r="E489" t="s">
        <v>16</v>
      </c>
      <c r="F489" s="1">
        <f t="shared" ca="1" si="43"/>
        <v>5.5</v>
      </c>
      <c r="G489" s="1">
        <f t="shared" ca="1" si="43"/>
        <v>-145</v>
      </c>
      <c r="H489" s="1">
        <f t="shared" ca="1" si="43"/>
        <v>115</v>
      </c>
      <c r="I489">
        <v>5</v>
      </c>
      <c r="J489" s="1" t="str">
        <f t="shared" ca="1" si="44"/>
        <v>U</v>
      </c>
      <c r="K489">
        <v>3</v>
      </c>
    </row>
    <row r="490" spans="1:13" x14ac:dyDescent="0.25">
      <c r="A490">
        <v>489</v>
      </c>
      <c r="B490">
        <v>201</v>
      </c>
      <c r="C490" t="str">
        <f t="shared" ca="1" si="42"/>
        <v>2018_DAL</v>
      </c>
      <c r="D490">
        <v>2018</v>
      </c>
      <c r="E490" t="s">
        <v>16</v>
      </c>
      <c r="F490" s="1">
        <f t="shared" ca="1" si="43"/>
        <v>8.5</v>
      </c>
      <c r="G490" s="1">
        <f t="shared" ca="1" si="43"/>
        <v>105</v>
      </c>
      <c r="H490" s="1">
        <f t="shared" ca="1" si="43"/>
        <v>-135</v>
      </c>
      <c r="I490">
        <v>6</v>
      </c>
      <c r="J490" s="1" t="str">
        <f t="shared" ca="1" si="44"/>
        <v>U</v>
      </c>
      <c r="K490">
        <v>29</v>
      </c>
    </row>
    <row r="491" spans="1:13" x14ac:dyDescent="0.25">
      <c r="A491">
        <v>490</v>
      </c>
      <c r="B491">
        <v>202</v>
      </c>
      <c r="C491" t="str">
        <f t="shared" ca="1" si="42"/>
        <v>2018_DEN</v>
      </c>
      <c r="D491">
        <v>2018</v>
      </c>
      <c r="E491" t="s">
        <v>16</v>
      </c>
      <c r="F491" s="1">
        <f t="shared" ca="1" si="43"/>
        <v>7</v>
      </c>
      <c r="G491" s="1">
        <f t="shared" ca="1" si="43"/>
        <v>-170</v>
      </c>
      <c r="H491" s="1">
        <f t="shared" ca="1" si="43"/>
        <v>140</v>
      </c>
      <c r="I491">
        <v>10</v>
      </c>
      <c r="J491" s="1" t="str">
        <f t="shared" ca="1" si="44"/>
        <v>O</v>
      </c>
      <c r="K491">
        <v>32</v>
      </c>
    </row>
    <row r="492" spans="1:13" x14ac:dyDescent="0.25">
      <c r="A492">
        <v>491</v>
      </c>
      <c r="B492">
        <v>203</v>
      </c>
      <c r="C492" t="str">
        <f t="shared" ca="1" si="42"/>
        <v>2018_DET</v>
      </c>
      <c r="D492">
        <v>2018</v>
      </c>
      <c r="E492" t="s">
        <v>16</v>
      </c>
      <c r="F492" s="1">
        <f t="shared" ca="1" si="43"/>
        <v>7.5</v>
      </c>
      <c r="G492" s="1">
        <f t="shared" ca="1" si="43"/>
        <v>-115</v>
      </c>
      <c r="H492" s="1">
        <f t="shared" ca="1" si="43"/>
        <v>-115</v>
      </c>
      <c r="I492">
        <v>6</v>
      </c>
      <c r="J492" s="1" t="str">
        <f t="shared" ca="1" si="44"/>
        <v>U</v>
      </c>
      <c r="K492">
        <v>6</v>
      </c>
    </row>
    <row r="493" spans="1:13" x14ac:dyDescent="0.25">
      <c r="A493">
        <v>492</v>
      </c>
      <c r="B493">
        <v>204</v>
      </c>
      <c r="C493" t="str">
        <f t="shared" ca="1" si="42"/>
        <v>2018_GBY</v>
      </c>
      <c r="D493">
        <v>2018</v>
      </c>
      <c r="E493" t="s">
        <v>16</v>
      </c>
      <c r="F493" s="1">
        <f t="shared" ca="1" si="43"/>
        <v>10</v>
      </c>
      <c r="G493" s="1">
        <f t="shared" ca="1" si="43"/>
        <v>-125</v>
      </c>
      <c r="H493" s="1">
        <f t="shared" ca="1" si="43"/>
        <v>-105</v>
      </c>
      <c r="I493">
        <v>10</v>
      </c>
      <c r="J493" s="1" t="str">
        <f t="shared" ca="1" si="44"/>
        <v>E</v>
      </c>
      <c r="K493">
        <v>15</v>
      </c>
    </row>
    <row r="494" spans="1:13" x14ac:dyDescent="0.25">
      <c r="A494">
        <v>493</v>
      </c>
      <c r="B494">
        <v>205</v>
      </c>
      <c r="C494" t="str">
        <f t="shared" ca="1" si="42"/>
        <v>2018_HOU</v>
      </c>
      <c r="D494">
        <v>2018</v>
      </c>
      <c r="E494" t="s">
        <v>16</v>
      </c>
      <c r="F494" s="1">
        <f t="shared" ca="1" si="43"/>
        <v>8.5</v>
      </c>
      <c r="G494" s="1">
        <f t="shared" ca="1" si="43"/>
        <v>-145</v>
      </c>
      <c r="H494" s="1">
        <f t="shared" ca="1" si="43"/>
        <v>115</v>
      </c>
      <c r="I494">
        <v>8</v>
      </c>
      <c r="J494" s="1" t="str">
        <f t="shared" ca="1" si="44"/>
        <v>U</v>
      </c>
      <c r="K494">
        <v>30</v>
      </c>
    </row>
    <row r="495" spans="1:13" x14ac:dyDescent="0.25">
      <c r="A495">
        <v>494</v>
      </c>
      <c r="B495">
        <v>206</v>
      </c>
      <c r="C495" t="str">
        <f t="shared" ca="1" si="42"/>
        <v>2018_IND</v>
      </c>
      <c r="D495">
        <v>2018</v>
      </c>
      <c r="E495" t="s">
        <v>16</v>
      </c>
      <c r="F495" s="1">
        <f t="shared" ca="1" si="43"/>
        <v>6.5</v>
      </c>
      <c r="G495" s="1">
        <f t="shared" ca="1" si="43"/>
        <v>110</v>
      </c>
      <c r="H495" s="1">
        <f t="shared" ca="1" si="43"/>
        <v>-140</v>
      </c>
      <c r="I495">
        <v>8</v>
      </c>
      <c r="J495" s="1" t="str">
        <f t="shared" ca="1" si="44"/>
        <v>O</v>
      </c>
      <c r="K495">
        <v>31</v>
      </c>
    </row>
    <row r="496" spans="1:13" x14ac:dyDescent="0.25">
      <c r="A496">
        <v>495</v>
      </c>
      <c r="B496">
        <v>207</v>
      </c>
      <c r="C496" t="str">
        <f t="shared" ca="1" si="42"/>
        <v>2018_JAX</v>
      </c>
      <c r="D496">
        <v>2018</v>
      </c>
      <c r="E496" t="s">
        <v>16</v>
      </c>
      <c r="F496" s="1">
        <f t="shared" ca="1" si="43"/>
        <v>9</v>
      </c>
      <c r="G496" s="1">
        <f t="shared" ca="1" si="43"/>
        <v>-120</v>
      </c>
      <c r="H496" s="1">
        <f t="shared" ca="1" si="43"/>
        <v>-110</v>
      </c>
      <c r="I496">
        <v>9</v>
      </c>
      <c r="J496" s="1" t="str">
        <f t="shared" ca="1" si="44"/>
        <v>E</v>
      </c>
      <c r="K496">
        <v>14</v>
      </c>
    </row>
    <row r="497" spans="1:11" x14ac:dyDescent="0.25">
      <c r="A497">
        <v>496</v>
      </c>
      <c r="B497">
        <v>208</v>
      </c>
      <c r="C497" t="str">
        <f t="shared" ca="1" si="42"/>
        <v>2018_KCY</v>
      </c>
      <c r="D497">
        <v>2018</v>
      </c>
      <c r="E497" t="s">
        <v>16</v>
      </c>
      <c r="F497" s="1">
        <f t="shared" ca="1" si="43"/>
        <v>8.5</v>
      </c>
      <c r="G497" s="1">
        <f t="shared" ca="1" si="43"/>
        <v>-105</v>
      </c>
      <c r="H497" s="1">
        <f t="shared" ca="1" si="43"/>
        <v>-125</v>
      </c>
      <c r="I497">
        <v>7</v>
      </c>
      <c r="J497" s="1" t="str">
        <f t="shared" ca="1" si="44"/>
        <v>U</v>
      </c>
      <c r="K497">
        <v>13</v>
      </c>
    </row>
    <row r="498" spans="1:11" x14ac:dyDescent="0.25">
      <c r="A498">
        <v>497</v>
      </c>
      <c r="B498">
        <v>218</v>
      </c>
      <c r="C498" t="str">
        <f t="shared" ca="1" si="42"/>
        <v>2018_LAC</v>
      </c>
      <c r="D498">
        <v>2018</v>
      </c>
      <c r="E498" t="s">
        <v>16</v>
      </c>
      <c r="F498" s="1">
        <f t="shared" ca="1" si="43"/>
        <v>9.5</v>
      </c>
      <c r="G498" s="1">
        <f t="shared" ca="1" si="43"/>
        <v>-115</v>
      </c>
      <c r="H498" s="1">
        <f t="shared" ca="1" si="43"/>
        <v>-115</v>
      </c>
      <c r="I498">
        <v>8</v>
      </c>
      <c r="J498" s="1" t="str">
        <f t="shared" ca="1" si="44"/>
        <v>U</v>
      </c>
      <c r="K498">
        <v>19</v>
      </c>
    </row>
    <row r="499" spans="1:11" x14ac:dyDescent="0.25">
      <c r="A499">
        <v>498</v>
      </c>
      <c r="B499">
        <v>221</v>
      </c>
      <c r="C499" t="str">
        <f t="shared" ca="1" si="42"/>
        <v>2018_LAR</v>
      </c>
      <c r="D499">
        <v>2018</v>
      </c>
      <c r="E499" t="s">
        <v>16</v>
      </c>
      <c r="F499" s="1">
        <f t="shared" ca="1" si="43"/>
        <v>10</v>
      </c>
      <c r="G499" s="1">
        <f t="shared" ca="1" si="43"/>
        <v>-135</v>
      </c>
      <c r="H499" s="1">
        <f t="shared" ca="1" si="43"/>
        <v>105</v>
      </c>
      <c r="I499">
        <v>12</v>
      </c>
      <c r="J499" s="1" t="str">
        <f t="shared" ca="1" si="44"/>
        <v>O</v>
      </c>
      <c r="K499">
        <v>12</v>
      </c>
    </row>
    <row r="500" spans="1:11" x14ac:dyDescent="0.25">
      <c r="A500">
        <v>499</v>
      </c>
      <c r="B500">
        <v>209</v>
      </c>
      <c r="C500" t="str">
        <f t="shared" ca="1" si="42"/>
        <v>2018_MIA</v>
      </c>
      <c r="D500">
        <v>2018</v>
      </c>
      <c r="E500" t="s">
        <v>16</v>
      </c>
      <c r="F500" s="1">
        <f t="shared" ca="1" si="43"/>
        <v>6.5</v>
      </c>
      <c r="G500" s="1">
        <f t="shared" ca="1" si="43"/>
        <v>-135</v>
      </c>
      <c r="H500" s="1">
        <f t="shared" ca="1" si="43"/>
        <v>105</v>
      </c>
      <c r="I500">
        <v>8</v>
      </c>
      <c r="J500" s="1" t="str">
        <f t="shared" ca="1" si="44"/>
        <v>O</v>
      </c>
      <c r="K500">
        <v>8</v>
      </c>
    </row>
    <row r="501" spans="1:11" x14ac:dyDescent="0.25">
      <c r="A501">
        <v>500</v>
      </c>
      <c r="B501">
        <v>210</v>
      </c>
      <c r="C501" t="str">
        <f t="shared" ca="1" si="42"/>
        <v>2018_MIN</v>
      </c>
      <c r="D501">
        <v>2018</v>
      </c>
      <c r="E501" t="s">
        <v>16</v>
      </c>
      <c r="F501" s="1">
        <f t="shared" ca="1" si="43"/>
        <v>10</v>
      </c>
      <c r="G501" s="1">
        <f t="shared" ca="1" si="43"/>
        <v>-135</v>
      </c>
      <c r="H501" s="1">
        <f t="shared" ca="1" si="43"/>
        <v>105</v>
      </c>
      <c r="I501">
        <v>12</v>
      </c>
      <c r="J501" s="1" t="str">
        <f t="shared" ca="1" si="44"/>
        <v>O</v>
      </c>
      <c r="K501">
        <v>2</v>
      </c>
    </row>
    <row r="502" spans="1:11" x14ac:dyDescent="0.25">
      <c r="A502">
        <v>501</v>
      </c>
      <c r="B502">
        <v>211</v>
      </c>
      <c r="C502" t="str">
        <f t="shared" ca="1" si="42"/>
        <v>2018_NWE</v>
      </c>
      <c r="D502">
        <v>2018</v>
      </c>
      <c r="E502" t="s">
        <v>16</v>
      </c>
      <c r="F502" s="1">
        <f t="shared" ca="1" si="43"/>
        <v>11</v>
      </c>
      <c r="G502" s="1">
        <f t="shared" ca="1" si="43"/>
        <v>-140</v>
      </c>
      <c r="H502" s="1">
        <f t="shared" ca="1" si="43"/>
        <v>110</v>
      </c>
      <c r="I502">
        <v>12</v>
      </c>
      <c r="J502" s="1" t="str">
        <f t="shared" ca="1" si="44"/>
        <v>O</v>
      </c>
      <c r="K502">
        <v>1</v>
      </c>
    </row>
    <row r="503" spans="1:11" x14ac:dyDescent="0.25">
      <c r="A503">
        <v>502</v>
      </c>
      <c r="B503">
        <v>212</v>
      </c>
      <c r="C503" t="str">
        <f t="shared" ca="1" si="42"/>
        <v>2018_NOR</v>
      </c>
      <c r="D503">
        <v>2018</v>
      </c>
      <c r="E503" t="s">
        <v>16</v>
      </c>
      <c r="F503" s="1">
        <f t="shared" ca="1" si="43"/>
        <v>9.5</v>
      </c>
      <c r="G503" s="1">
        <f t="shared" ca="1" si="43"/>
        <v>-140</v>
      </c>
      <c r="H503" s="1">
        <f t="shared" ca="1" si="43"/>
        <v>110</v>
      </c>
      <c r="I503">
        <v>11</v>
      </c>
      <c r="J503" s="1" t="str">
        <f t="shared" ca="1" si="44"/>
        <v>O</v>
      </c>
      <c r="K503">
        <v>7</v>
      </c>
    </row>
    <row r="504" spans="1:11" x14ac:dyDescent="0.25">
      <c r="A504">
        <v>503</v>
      </c>
      <c r="B504">
        <v>213</v>
      </c>
      <c r="C504" t="str">
        <f t="shared" ca="1" si="42"/>
        <v>2018_NYG</v>
      </c>
      <c r="D504">
        <v>2018</v>
      </c>
      <c r="E504" t="s">
        <v>16</v>
      </c>
      <c r="F504" s="1">
        <f t="shared" ca="1" si="43"/>
        <v>7</v>
      </c>
      <c r="G504" s="1">
        <f t="shared" ca="1" si="43"/>
        <v>-150</v>
      </c>
      <c r="H504" s="1">
        <f t="shared" ca="1" si="43"/>
        <v>120</v>
      </c>
      <c r="I504">
        <v>11</v>
      </c>
      <c r="J504" s="1" t="str">
        <f t="shared" ca="1" si="44"/>
        <v>O</v>
      </c>
      <c r="K504">
        <v>25</v>
      </c>
    </row>
    <row r="505" spans="1:11" x14ac:dyDescent="0.25">
      <c r="A505">
        <v>504</v>
      </c>
      <c r="B505">
        <v>214</v>
      </c>
      <c r="C505" t="str">
        <f t="shared" ca="1" si="42"/>
        <v>2018_NYJ</v>
      </c>
      <c r="D505">
        <v>2018</v>
      </c>
      <c r="E505" t="s">
        <v>16</v>
      </c>
      <c r="F505" s="1">
        <f t="shared" ca="1" si="43"/>
        <v>6</v>
      </c>
      <c r="G505" s="1">
        <f t="shared" ca="1" si="43"/>
        <v>-110</v>
      </c>
      <c r="H505" s="1">
        <f t="shared" ca="1" si="43"/>
        <v>-120</v>
      </c>
      <c r="I505">
        <v>6</v>
      </c>
      <c r="J505" s="1" t="str">
        <f t="shared" ca="1" si="44"/>
        <v>E</v>
      </c>
      <c r="K505">
        <v>21</v>
      </c>
    </row>
    <row r="506" spans="1:11" x14ac:dyDescent="0.25">
      <c r="A506">
        <v>505</v>
      </c>
      <c r="B506">
        <v>215</v>
      </c>
      <c r="C506" t="str">
        <f t="shared" ca="1" si="42"/>
        <v>2018_OAK</v>
      </c>
      <c r="D506">
        <v>2018</v>
      </c>
      <c r="E506" t="s">
        <v>16</v>
      </c>
      <c r="F506" s="1">
        <f t="shared" ca="1" si="43"/>
        <v>8</v>
      </c>
      <c r="G506" s="1">
        <f t="shared" ca="1" si="43"/>
        <v>-105</v>
      </c>
      <c r="H506" s="1">
        <f t="shared" ca="1" si="43"/>
        <v>-125</v>
      </c>
      <c r="I506">
        <v>6</v>
      </c>
      <c r="J506" s="1" t="str">
        <f t="shared" ca="1" si="44"/>
        <v>U</v>
      </c>
      <c r="K506">
        <v>10</v>
      </c>
    </row>
    <row r="507" spans="1:11" x14ac:dyDescent="0.25">
      <c r="A507">
        <v>506</v>
      </c>
      <c r="B507">
        <v>216</v>
      </c>
      <c r="C507" t="str">
        <f t="shared" ca="1" si="42"/>
        <v>2018_PHI</v>
      </c>
      <c r="D507">
        <v>2018</v>
      </c>
      <c r="E507" t="s">
        <v>16</v>
      </c>
      <c r="F507" s="1">
        <f t="shared" ca="1" si="43"/>
        <v>10</v>
      </c>
      <c r="G507" s="1">
        <f t="shared" ca="1" si="43"/>
        <v>-125</v>
      </c>
      <c r="H507" s="1">
        <f t="shared" ca="1" si="43"/>
        <v>-105</v>
      </c>
      <c r="I507">
        <v>8</v>
      </c>
      <c r="J507" s="1" t="str">
        <f t="shared" ca="1" si="44"/>
        <v>U</v>
      </c>
      <c r="K507">
        <v>16</v>
      </c>
    </row>
    <row r="508" spans="1:11" x14ac:dyDescent="0.25">
      <c r="A508">
        <v>507</v>
      </c>
      <c r="B508">
        <v>217</v>
      </c>
      <c r="C508" t="str">
        <f t="shared" ca="1" si="42"/>
        <v>2018_PIT</v>
      </c>
      <c r="D508">
        <v>2018</v>
      </c>
      <c r="E508" t="s">
        <v>16</v>
      </c>
      <c r="F508" s="1">
        <f t="shared" ca="1" si="43"/>
        <v>10.5</v>
      </c>
      <c r="G508" s="1">
        <f t="shared" ca="1" si="43"/>
        <v>-105</v>
      </c>
      <c r="H508" s="1">
        <f t="shared" ca="1" si="43"/>
        <v>-125</v>
      </c>
      <c r="I508">
        <v>9</v>
      </c>
      <c r="J508" s="1" t="str">
        <f t="shared" ca="1" si="44"/>
        <v>U</v>
      </c>
      <c r="K508">
        <v>26</v>
      </c>
    </row>
    <row r="509" spans="1:11" x14ac:dyDescent="0.25">
      <c r="A509">
        <v>508</v>
      </c>
      <c r="B509">
        <v>219</v>
      </c>
      <c r="C509" t="str">
        <f t="shared" ca="1" si="42"/>
        <v>2018_SEA</v>
      </c>
      <c r="D509">
        <v>2018</v>
      </c>
      <c r="E509" t="s">
        <v>16</v>
      </c>
      <c r="F509" s="1">
        <f t="shared" ca="1" si="43"/>
        <v>8.5</v>
      </c>
      <c r="G509" s="1">
        <f t="shared" ca="1" si="43"/>
        <v>140</v>
      </c>
      <c r="H509" s="1">
        <f t="shared" ca="1" si="43"/>
        <v>-170</v>
      </c>
      <c r="I509">
        <v>6</v>
      </c>
      <c r="J509" s="1" t="str">
        <f t="shared" ca="1" si="44"/>
        <v>U</v>
      </c>
      <c r="K509">
        <v>27</v>
      </c>
    </row>
    <row r="510" spans="1:11" x14ac:dyDescent="0.25">
      <c r="A510">
        <v>509</v>
      </c>
      <c r="B510">
        <v>220</v>
      </c>
      <c r="C510" t="str">
        <f t="shared" ca="1" si="42"/>
        <v>2018_SFO</v>
      </c>
      <c r="D510">
        <v>2018</v>
      </c>
      <c r="E510" t="s">
        <v>16</v>
      </c>
      <c r="F510" s="1">
        <f t="shared" ca="1" si="43"/>
        <v>8</v>
      </c>
      <c r="G510" s="1">
        <f t="shared" ca="1" si="43"/>
        <v>150</v>
      </c>
      <c r="H510" s="1">
        <f t="shared" ca="1" si="43"/>
        <v>-180</v>
      </c>
      <c r="I510">
        <v>7</v>
      </c>
      <c r="J510" s="1" t="str">
        <f t="shared" ca="1" si="44"/>
        <v>U</v>
      </c>
      <c r="K510">
        <v>9</v>
      </c>
    </row>
    <row r="511" spans="1:11" x14ac:dyDescent="0.25">
      <c r="A511">
        <v>510</v>
      </c>
      <c r="B511">
        <v>222</v>
      </c>
      <c r="C511" t="str">
        <f t="shared" ca="1" si="42"/>
        <v>2018_TBY</v>
      </c>
      <c r="D511">
        <v>2018</v>
      </c>
      <c r="E511" t="s">
        <v>16</v>
      </c>
      <c r="F511" s="1">
        <f t="shared" ca="1" si="43"/>
        <v>6.5</v>
      </c>
      <c r="G511" s="1">
        <f t="shared" ca="1" si="43"/>
        <v>130</v>
      </c>
      <c r="H511" s="1">
        <f t="shared" ca="1" si="43"/>
        <v>-160</v>
      </c>
      <c r="I511">
        <v>4</v>
      </c>
      <c r="J511" s="1" t="str">
        <f t="shared" ca="1" si="44"/>
        <v>U</v>
      </c>
      <c r="K511">
        <v>11</v>
      </c>
    </row>
    <row r="512" spans="1:11" x14ac:dyDescent="0.25">
      <c r="A512">
        <v>511</v>
      </c>
      <c r="B512">
        <v>223</v>
      </c>
      <c r="C512" t="str">
        <f t="shared" ca="1" si="42"/>
        <v>2018_TEN</v>
      </c>
      <c r="D512">
        <v>2018</v>
      </c>
      <c r="E512" t="s">
        <v>16</v>
      </c>
      <c r="F512" s="1">
        <f t="shared" ca="1" si="43"/>
        <v>8</v>
      </c>
      <c r="G512" s="1">
        <f t="shared" ca="1" si="43"/>
        <v>-130</v>
      </c>
      <c r="H512" s="1">
        <f t="shared" ca="1" si="43"/>
        <v>100</v>
      </c>
      <c r="I512">
        <v>9</v>
      </c>
      <c r="J512" s="1" t="str">
        <f t="shared" ca="1" si="44"/>
        <v>O</v>
      </c>
      <c r="K512">
        <v>28</v>
      </c>
    </row>
    <row r="513" spans="1:11" x14ac:dyDescent="0.25">
      <c r="A513">
        <v>512</v>
      </c>
      <c r="B513">
        <v>224</v>
      </c>
      <c r="C513" t="str">
        <f t="shared" ca="1" si="42"/>
        <v>2018_WAS</v>
      </c>
      <c r="D513">
        <v>2018</v>
      </c>
      <c r="E513" t="s">
        <v>16</v>
      </c>
      <c r="F513" s="1">
        <f t="shared" ca="1" si="43"/>
        <v>7</v>
      </c>
      <c r="G513" s="1">
        <f t="shared" ca="1" si="43"/>
        <v>-110</v>
      </c>
      <c r="H513" s="1">
        <f t="shared" ca="1" si="43"/>
        <v>-120</v>
      </c>
      <c r="I513">
        <v>7</v>
      </c>
      <c r="J513" s="1" t="str">
        <f t="shared" ca="1" si="44"/>
        <v>E</v>
      </c>
      <c r="K513">
        <v>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3:C18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9.42578125" customWidth="1"/>
    <col min="3" max="3" width="17.5703125" bestFit="1" customWidth="1"/>
  </cols>
  <sheetData>
    <row r="3" spans="1:3" x14ac:dyDescent="0.25">
      <c r="A3" s="15" t="s">
        <v>292</v>
      </c>
      <c r="B3" s="15" t="s">
        <v>131</v>
      </c>
      <c r="C3" t="s">
        <v>359</v>
      </c>
    </row>
    <row r="4" spans="1:3" x14ac:dyDescent="0.25">
      <c r="A4">
        <v>2012</v>
      </c>
      <c r="B4" t="s">
        <v>18</v>
      </c>
      <c r="C4" s="6">
        <v>15</v>
      </c>
    </row>
    <row r="5" spans="1:3" x14ac:dyDescent="0.25">
      <c r="A5">
        <v>2012</v>
      </c>
      <c r="B5" t="s">
        <v>16</v>
      </c>
      <c r="C5" s="6">
        <v>20</v>
      </c>
    </row>
    <row r="6" spans="1:3" x14ac:dyDescent="0.25">
      <c r="A6">
        <v>2013</v>
      </c>
      <c r="B6" t="s">
        <v>18</v>
      </c>
      <c r="C6" s="6">
        <v>19</v>
      </c>
    </row>
    <row r="7" spans="1:3" x14ac:dyDescent="0.25">
      <c r="A7">
        <v>2013</v>
      </c>
      <c r="B7" t="s">
        <v>20</v>
      </c>
      <c r="C7" s="6">
        <v>13</v>
      </c>
    </row>
    <row r="8" spans="1:3" x14ac:dyDescent="0.25">
      <c r="A8">
        <v>2013</v>
      </c>
      <c r="B8" t="s">
        <v>16</v>
      </c>
      <c r="C8" s="6">
        <v>15</v>
      </c>
    </row>
    <row r="9" spans="1:3" x14ac:dyDescent="0.25">
      <c r="A9">
        <v>2014</v>
      </c>
      <c r="B9" t="s">
        <v>18</v>
      </c>
      <c r="C9" s="6">
        <v>15</v>
      </c>
    </row>
    <row r="10" spans="1:3" x14ac:dyDescent="0.25">
      <c r="A10">
        <v>2014</v>
      </c>
      <c r="B10" t="s">
        <v>16</v>
      </c>
      <c r="C10" s="6">
        <v>17</v>
      </c>
    </row>
    <row r="11" spans="1:3" x14ac:dyDescent="0.25">
      <c r="A11">
        <v>2015</v>
      </c>
      <c r="B11" t="s">
        <v>18</v>
      </c>
      <c r="C11" s="6">
        <v>15</v>
      </c>
    </row>
    <row r="12" spans="1:3" x14ac:dyDescent="0.25">
      <c r="A12">
        <v>2015</v>
      </c>
      <c r="B12" t="s">
        <v>16</v>
      </c>
      <c r="C12" s="6">
        <v>15</v>
      </c>
    </row>
    <row r="13" spans="1:3" x14ac:dyDescent="0.25">
      <c r="A13">
        <v>2016</v>
      </c>
      <c r="B13" t="s">
        <v>18</v>
      </c>
      <c r="C13" s="6">
        <v>16</v>
      </c>
    </row>
    <row r="14" spans="1:3" x14ac:dyDescent="0.25">
      <c r="A14">
        <v>2016</v>
      </c>
      <c r="B14" t="s">
        <v>16</v>
      </c>
      <c r="C14" s="6">
        <v>15</v>
      </c>
    </row>
    <row r="15" spans="1:3" x14ac:dyDescent="0.25">
      <c r="A15">
        <v>2016</v>
      </c>
      <c r="B15" t="s">
        <v>360</v>
      </c>
      <c r="C15" s="6">
        <v>19</v>
      </c>
    </row>
    <row r="16" spans="1:3" x14ac:dyDescent="0.25">
      <c r="A16">
        <v>2017</v>
      </c>
      <c r="B16" t="s">
        <v>18</v>
      </c>
      <c r="C16" s="6">
        <v>19</v>
      </c>
    </row>
    <row r="17" spans="1:3" x14ac:dyDescent="0.25">
      <c r="A17">
        <v>2017</v>
      </c>
      <c r="B17" t="s">
        <v>16</v>
      </c>
      <c r="C17" s="6">
        <v>13</v>
      </c>
    </row>
    <row r="18" spans="1:3" x14ac:dyDescent="0.25">
      <c r="A18">
        <v>2017</v>
      </c>
      <c r="B18" t="s">
        <v>360</v>
      </c>
      <c r="C18" s="6">
        <v>15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8"/>
  <dimension ref="A1:P1603"/>
  <sheetViews>
    <sheetView zoomScale="70" zoomScaleNormal="70" workbookViewId="0">
      <pane ySplit="1" topLeftCell="A2" activePane="bottomLeft" state="frozen"/>
      <selection pane="bottomLeft"/>
    </sheetView>
  </sheetViews>
  <sheetFormatPr defaultRowHeight="15" x14ac:dyDescent="0.25"/>
  <cols>
    <col min="2" max="2" width="23.7109375" bestFit="1" customWidth="1"/>
    <col min="3" max="4" width="9.140625" customWidth="1"/>
    <col min="5" max="6" width="10.5703125" style="6" customWidth="1"/>
    <col min="7" max="10" width="9.140625" customWidth="1"/>
  </cols>
  <sheetData>
    <row r="1" spans="1:16" x14ac:dyDescent="0.25">
      <c r="A1" s="20" t="s">
        <v>371</v>
      </c>
      <c r="B1" s="20" t="s">
        <v>372</v>
      </c>
      <c r="C1" s="9" t="s">
        <v>1</v>
      </c>
      <c r="D1" s="1" t="s">
        <v>292</v>
      </c>
      <c r="E1" s="4" t="s">
        <v>293</v>
      </c>
      <c r="F1" s="4" t="s">
        <v>345</v>
      </c>
      <c r="G1" s="1" t="s">
        <v>279</v>
      </c>
      <c r="H1" s="1" t="s">
        <v>278</v>
      </c>
      <c r="I1" s="1" t="s">
        <v>141</v>
      </c>
      <c r="J1" s="1" t="s">
        <v>342</v>
      </c>
      <c r="K1" s="1" t="s">
        <v>142</v>
      </c>
      <c r="L1" s="1" t="s">
        <v>343</v>
      </c>
      <c r="M1" s="1" t="s">
        <v>274</v>
      </c>
      <c r="N1" s="1" t="s">
        <v>275</v>
      </c>
      <c r="O1" s="7" t="s">
        <v>280</v>
      </c>
      <c r="P1" s="7" t="s">
        <v>281</v>
      </c>
    </row>
    <row r="2" spans="1:16" x14ac:dyDescent="0.25">
      <c r="A2">
        <v>1</v>
      </c>
      <c r="B2" s="2" t="str">
        <f t="shared" ref="B2:B65" si="0">CONCATENATE(D2,"_",IF(E2&lt;10,CONCATENATE("0",E2),E2),"_",H2,"@",G2)</f>
        <v>2012_01_DAL@NYG</v>
      </c>
      <c r="C2" s="1" t="s">
        <v>3</v>
      </c>
      <c r="D2">
        <v>2012</v>
      </c>
      <c r="E2">
        <f t="shared" ref="E2:E65" si="1">IF(C2="rs",F2,17+F2)</f>
        <v>1</v>
      </c>
      <c r="F2">
        <v>1</v>
      </c>
      <c r="G2" t="s">
        <v>85</v>
      </c>
      <c r="H2" t="s">
        <v>73</v>
      </c>
      <c r="K2">
        <v>-3.5</v>
      </c>
      <c r="M2">
        <v>17</v>
      </c>
      <c r="N2">
        <v>24</v>
      </c>
      <c r="O2" t="str">
        <f t="shared" ref="O2:O65" si="2">IF(OR(ISBLANK(N2),ISBLANK(M2)),"",IF(N2&gt;(M2+IF(ISBLANK(K2),I2,K2)),H2,IF(N2&lt;(M2+IF(ISBLANK(K2),I2,K2)),G2,"na")))</f>
        <v>DAL</v>
      </c>
      <c r="P2" t="str">
        <f t="shared" ref="P2:P65" si="3">IF(OR(ISBLANK(N2),ISBLANK(M2)),"",IF(N2&gt;M2,H2,IF(N2&lt;M2,G2,"na")))</f>
        <v>DAL</v>
      </c>
    </row>
    <row r="3" spans="1:16" x14ac:dyDescent="0.25">
      <c r="A3">
        <v>2</v>
      </c>
      <c r="B3" s="2" t="str">
        <f t="shared" si="0"/>
        <v>2012_01_IND@CHI</v>
      </c>
      <c r="C3" s="1" t="s">
        <v>3</v>
      </c>
      <c r="D3">
        <v>2012</v>
      </c>
      <c r="E3">
        <f t="shared" si="1"/>
        <v>1</v>
      </c>
      <c r="F3">
        <v>1</v>
      </c>
      <c r="G3" t="s">
        <v>70</v>
      </c>
      <c r="H3" t="s">
        <v>78</v>
      </c>
      <c r="K3">
        <v>-9.5</v>
      </c>
      <c r="M3">
        <v>41</v>
      </c>
      <c r="N3">
        <v>21</v>
      </c>
      <c r="O3" t="str">
        <f t="shared" si="2"/>
        <v>CHI</v>
      </c>
      <c r="P3" t="str">
        <f t="shared" si="3"/>
        <v>CHI</v>
      </c>
    </row>
    <row r="4" spans="1:16" x14ac:dyDescent="0.25">
      <c r="A4">
        <v>3</v>
      </c>
      <c r="B4" s="2" t="str">
        <f t="shared" si="0"/>
        <v>2012_01_JAX@MIN</v>
      </c>
      <c r="C4" s="1" t="s">
        <v>3</v>
      </c>
      <c r="D4">
        <v>2012</v>
      </c>
      <c r="E4">
        <f t="shared" si="1"/>
        <v>1</v>
      </c>
      <c r="F4">
        <v>1</v>
      </c>
      <c r="G4" t="s">
        <v>82</v>
      </c>
      <c r="H4" t="s">
        <v>79</v>
      </c>
      <c r="K4">
        <v>-3.5</v>
      </c>
      <c r="M4">
        <v>26</v>
      </c>
      <c r="N4">
        <v>23</v>
      </c>
      <c r="O4" t="str">
        <f t="shared" si="2"/>
        <v>JAX</v>
      </c>
      <c r="P4" t="str">
        <f t="shared" si="3"/>
        <v>MIN</v>
      </c>
    </row>
    <row r="5" spans="1:16" x14ac:dyDescent="0.25">
      <c r="A5">
        <v>4</v>
      </c>
      <c r="B5" s="2" t="str">
        <f t="shared" si="0"/>
        <v>2012_01_BUF@NYJ</v>
      </c>
      <c r="C5" s="1" t="s">
        <v>3</v>
      </c>
      <c r="D5">
        <v>2012</v>
      </c>
      <c r="E5">
        <f t="shared" si="1"/>
        <v>1</v>
      </c>
      <c r="F5">
        <v>1</v>
      </c>
      <c r="G5" t="s">
        <v>86</v>
      </c>
      <c r="H5" t="s">
        <v>68</v>
      </c>
      <c r="K5">
        <v>-3</v>
      </c>
      <c r="M5">
        <v>48</v>
      </c>
      <c r="N5">
        <v>28</v>
      </c>
      <c r="O5" t="str">
        <f t="shared" si="2"/>
        <v>NYJ</v>
      </c>
      <c r="P5" t="str">
        <f t="shared" si="3"/>
        <v>NYJ</v>
      </c>
    </row>
    <row r="6" spans="1:16" x14ac:dyDescent="0.25">
      <c r="A6">
        <v>5</v>
      </c>
      <c r="B6" s="2" t="str">
        <f t="shared" si="0"/>
        <v>2012_01_MIA@HOU</v>
      </c>
      <c r="C6" s="1" t="s">
        <v>3</v>
      </c>
      <c r="D6">
        <v>2012</v>
      </c>
      <c r="E6">
        <f t="shared" si="1"/>
        <v>1</v>
      </c>
      <c r="F6">
        <v>1</v>
      </c>
      <c r="G6" t="s">
        <v>77</v>
      </c>
      <c r="H6" t="s">
        <v>81</v>
      </c>
      <c r="K6">
        <v>-12.5</v>
      </c>
      <c r="M6">
        <v>30</v>
      </c>
      <c r="N6">
        <v>10</v>
      </c>
      <c r="O6" t="str">
        <f t="shared" si="2"/>
        <v>HOU</v>
      </c>
      <c r="P6" t="str">
        <f t="shared" si="3"/>
        <v>HOU</v>
      </c>
    </row>
    <row r="7" spans="1:16" x14ac:dyDescent="0.25">
      <c r="A7">
        <v>6</v>
      </c>
      <c r="B7" s="2" t="str">
        <f t="shared" si="0"/>
        <v>2012_01_NWE@TEN</v>
      </c>
      <c r="C7" s="1" t="s">
        <v>3</v>
      </c>
      <c r="D7">
        <v>2012</v>
      </c>
      <c r="E7">
        <f t="shared" si="1"/>
        <v>1</v>
      </c>
      <c r="F7">
        <v>1</v>
      </c>
      <c r="G7" t="s">
        <v>95</v>
      </c>
      <c r="H7" t="s">
        <v>337</v>
      </c>
      <c r="K7">
        <v>5.5</v>
      </c>
      <c r="M7">
        <v>13</v>
      </c>
      <c r="N7">
        <v>34</v>
      </c>
      <c r="O7" t="str">
        <f t="shared" si="2"/>
        <v>NWE</v>
      </c>
      <c r="P7" t="str">
        <f t="shared" si="3"/>
        <v>NWE</v>
      </c>
    </row>
    <row r="8" spans="1:16" x14ac:dyDescent="0.25">
      <c r="A8">
        <v>7</v>
      </c>
      <c r="B8" s="2" t="str">
        <f t="shared" si="0"/>
        <v>2012_01_STL@DET</v>
      </c>
      <c r="C8" s="1" t="s">
        <v>3</v>
      </c>
      <c r="D8">
        <v>2012</v>
      </c>
      <c r="E8">
        <f t="shared" si="1"/>
        <v>1</v>
      </c>
      <c r="F8">
        <v>1</v>
      </c>
      <c r="G8" t="s">
        <v>75</v>
      </c>
      <c r="H8" t="s">
        <v>93</v>
      </c>
      <c r="K8">
        <v>-7</v>
      </c>
      <c r="M8">
        <v>27</v>
      </c>
      <c r="N8">
        <v>23</v>
      </c>
      <c r="O8" t="str">
        <f t="shared" si="2"/>
        <v>STL</v>
      </c>
      <c r="P8" t="str">
        <f t="shared" si="3"/>
        <v>DET</v>
      </c>
    </row>
    <row r="9" spans="1:16" x14ac:dyDescent="0.25">
      <c r="A9">
        <v>8</v>
      </c>
      <c r="B9" s="2" t="str">
        <f t="shared" si="0"/>
        <v>2012_01_WAS@NOR</v>
      </c>
      <c r="C9" s="1" t="s">
        <v>3</v>
      </c>
      <c r="D9">
        <v>2012</v>
      </c>
      <c r="E9">
        <f t="shared" si="1"/>
        <v>1</v>
      </c>
      <c r="F9">
        <v>1</v>
      </c>
      <c r="G9" t="s">
        <v>340</v>
      </c>
      <c r="H9" t="s">
        <v>96</v>
      </c>
      <c r="K9">
        <v>-7</v>
      </c>
      <c r="M9">
        <v>32</v>
      </c>
      <c r="N9">
        <v>40</v>
      </c>
      <c r="O9" t="str">
        <f t="shared" si="2"/>
        <v>WAS</v>
      </c>
      <c r="P9" t="str">
        <f t="shared" si="3"/>
        <v>WAS</v>
      </c>
    </row>
    <row r="10" spans="1:16" x14ac:dyDescent="0.25">
      <c r="A10">
        <v>9</v>
      </c>
      <c r="B10" s="2" t="str">
        <f t="shared" si="0"/>
        <v>2012_01_PHI@CLE</v>
      </c>
      <c r="C10" s="1" t="s">
        <v>3</v>
      </c>
      <c r="D10">
        <v>2012</v>
      </c>
      <c r="E10">
        <f t="shared" si="1"/>
        <v>1</v>
      </c>
      <c r="F10">
        <v>1</v>
      </c>
      <c r="G10" t="s">
        <v>72</v>
      </c>
      <c r="H10" t="s">
        <v>88</v>
      </c>
      <c r="K10">
        <v>8.5</v>
      </c>
      <c r="M10">
        <v>16</v>
      </c>
      <c r="N10">
        <v>17</v>
      </c>
      <c r="O10" t="str">
        <f t="shared" si="2"/>
        <v>CLE</v>
      </c>
      <c r="P10" t="str">
        <f t="shared" si="3"/>
        <v>PHI</v>
      </c>
    </row>
    <row r="11" spans="1:16" x14ac:dyDescent="0.25">
      <c r="A11">
        <v>10</v>
      </c>
      <c r="B11" s="2" t="str">
        <f t="shared" si="0"/>
        <v>2012_01_ATL@KCY</v>
      </c>
      <c r="C11" s="1" t="s">
        <v>3</v>
      </c>
      <c r="D11">
        <v>2012</v>
      </c>
      <c r="E11">
        <f t="shared" si="1"/>
        <v>1</v>
      </c>
      <c r="F11">
        <v>1</v>
      </c>
      <c r="G11" t="s">
        <v>336</v>
      </c>
      <c r="H11" t="s">
        <v>22</v>
      </c>
      <c r="K11">
        <v>3</v>
      </c>
      <c r="M11">
        <v>24</v>
      </c>
      <c r="N11">
        <v>40</v>
      </c>
      <c r="O11" t="str">
        <f t="shared" si="2"/>
        <v>ATL</v>
      </c>
      <c r="P11" t="str">
        <f t="shared" si="3"/>
        <v>ATL</v>
      </c>
    </row>
    <row r="12" spans="1:16" x14ac:dyDescent="0.25">
      <c r="A12">
        <v>11</v>
      </c>
      <c r="B12" s="2" t="str">
        <f t="shared" si="0"/>
        <v>2012_01_SFO@GBY</v>
      </c>
      <c r="C12" s="1" t="s">
        <v>3</v>
      </c>
      <c r="D12">
        <v>2012</v>
      </c>
      <c r="E12">
        <f t="shared" si="1"/>
        <v>1</v>
      </c>
      <c r="F12">
        <v>1</v>
      </c>
      <c r="G12" t="s">
        <v>335</v>
      </c>
      <c r="H12" t="s">
        <v>338</v>
      </c>
      <c r="K12">
        <v>-5</v>
      </c>
      <c r="M12">
        <v>22</v>
      </c>
      <c r="N12">
        <v>30</v>
      </c>
      <c r="O12" t="str">
        <f t="shared" si="2"/>
        <v>SFO</v>
      </c>
      <c r="P12" t="str">
        <f t="shared" si="3"/>
        <v>SFO</v>
      </c>
    </row>
    <row r="13" spans="1:16" x14ac:dyDescent="0.25">
      <c r="A13">
        <v>12</v>
      </c>
      <c r="B13" s="2" t="str">
        <f t="shared" si="0"/>
        <v>2012_01_SEA@ARI</v>
      </c>
      <c r="C13" s="1" t="s">
        <v>3</v>
      </c>
      <c r="D13">
        <v>2012</v>
      </c>
      <c r="E13">
        <f t="shared" si="1"/>
        <v>1</v>
      </c>
      <c r="F13">
        <v>1</v>
      </c>
      <c r="G13" t="s">
        <v>66</v>
      </c>
      <c r="H13" t="s">
        <v>91</v>
      </c>
      <c r="K13">
        <v>2.5</v>
      </c>
      <c r="M13">
        <v>20</v>
      </c>
      <c r="N13">
        <v>16</v>
      </c>
      <c r="O13" t="str">
        <f t="shared" si="2"/>
        <v>ARI</v>
      </c>
      <c r="P13" t="str">
        <f t="shared" si="3"/>
        <v>ARI</v>
      </c>
    </row>
    <row r="14" spans="1:16" x14ac:dyDescent="0.25">
      <c r="A14">
        <v>13</v>
      </c>
      <c r="B14" s="2" t="str">
        <f t="shared" si="0"/>
        <v>2012_01_CAR@TBY</v>
      </c>
      <c r="C14" s="1" t="s">
        <v>3</v>
      </c>
      <c r="D14">
        <v>2012</v>
      </c>
      <c r="E14">
        <f t="shared" si="1"/>
        <v>1</v>
      </c>
      <c r="F14">
        <v>1</v>
      </c>
      <c r="G14" t="s">
        <v>339</v>
      </c>
      <c r="H14" t="s">
        <v>69</v>
      </c>
      <c r="K14">
        <v>2.5</v>
      </c>
      <c r="M14">
        <v>16</v>
      </c>
      <c r="N14">
        <v>10</v>
      </c>
      <c r="O14" t="str">
        <f t="shared" si="2"/>
        <v>TBY</v>
      </c>
      <c r="P14" t="str">
        <f t="shared" si="3"/>
        <v>TBY</v>
      </c>
    </row>
    <row r="15" spans="1:16" x14ac:dyDescent="0.25">
      <c r="A15">
        <v>14</v>
      </c>
      <c r="B15" s="2" t="str">
        <f t="shared" si="0"/>
        <v>2012_01_PIT@DEN</v>
      </c>
      <c r="C15" s="1" t="s">
        <v>3</v>
      </c>
      <c r="D15">
        <v>2012</v>
      </c>
      <c r="E15">
        <f t="shared" si="1"/>
        <v>1</v>
      </c>
      <c r="F15">
        <v>1</v>
      </c>
      <c r="G15" t="s">
        <v>74</v>
      </c>
      <c r="H15" t="s">
        <v>89</v>
      </c>
      <c r="K15">
        <v>-1.5</v>
      </c>
      <c r="M15">
        <v>31</v>
      </c>
      <c r="N15">
        <v>19</v>
      </c>
      <c r="O15" t="str">
        <f t="shared" si="2"/>
        <v>DEN</v>
      </c>
      <c r="P15" t="str">
        <f t="shared" si="3"/>
        <v>DEN</v>
      </c>
    </row>
    <row r="16" spans="1:16" x14ac:dyDescent="0.25">
      <c r="A16">
        <v>15</v>
      </c>
      <c r="B16" s="2" t="str">
        <f t="shared" si="0"/>
        <v>2012_01_CIN@BAL</v>
      </c>
      <c r="C16" s="1" t="s">
        <v>3</v>
      </c>
      <c r="D16">
        <v>2012</v>
      </c>
      <c r="E16">
        <f t="shared" si="1"/>
        <v>1</v>
      </c>
      <c r="F16">
        <v>1</v>
      </c>
      <c r="G16" t="s">
        <v>67</v>
      </c>
      <c r="H16" t="s">
        <v>71</v>
      </c>
      <c r="K16">
        <v>-6</v>
      </c>
      <c r="M16">
        <v>44</v>
      </c>
      <c r="N16">
        <v>13</v>
      </c>
      <c r="O16" t="str">
        <f t="shared" si="2"/>
        <v>BAL</v>
      </c>
      <c r="P16" t="str">
        <f t="shared" si="3"/>
        <v>BAL</v>
      </c>
    </row>
    <row r="17" spans="1:16" x14ac:dyDescent="0.25">
      <c r="A17">
        <v>16</v>
      </c>
      <c r="B17" s="2" t="str">
        <f t="shared" si="0"/>
        <v>2012_01_SD@OAK</v>
      </c>
      <c r="C17" s="1" t="s">
        <v>3</v>
      </c>
      <c r="D17">
        <v>2012</v>
      </c>
      <c r="E17">
        <f t="shared" si="1"/>
        <v>1</v>
      </c>
      <c r="F17">
        <v>1</v>
      </c>
      <c r="G17" t="s">
        <v>87</v>
      </c>
      <c r="H17" t="s">
        <v>90</v>
      </c>
      <c r="K17">
        <v>1</v>
      </c>
      <c r="M17">
        <v>14</v>
      </c>
      <c r="N17">
        <v>22</v>
      </c>
      <c r="O17" t="str">
        <f t="shared" si="2"/>
        <v>SD</v>
      </c>
      <c r="P17" t="str">
        <f t="shared" si="3"/>
        <v>SD</v>
      </c>
    </row>
    <row r="18" spans="1:16" x14ac:dyDescent="0.25">
      <c r="A18">
        <v>17</v>
      </c>
      <c r="B18" s="2" t="str">
        <f t="shared" si="0"/>
        <v>2012_02_CHI@GBY</v>
      </c>
      <c r="C18" s="1" t="s">
        <v>3</v>
      </c>
      <c r="D18">
        <v>2012</v>
      </c>
      <c r="E18">
        <f t="shared" si="1"/>
        <v>2</v>
      </c>
      <c r="F18">
        <v>2</v>
      </c>
      <c r="G18" t="s">
        <v>335</v>
      </c>
      <c r="H18" t="s">
        <v>70</v>
      </c>
      <c r="K18">
        <v>-5.5</v>
      </c>
      <c r="M18">
        <v>23</v>
      </c>
      <c r="N18">
        <v>10</v>
      </c>
      <c r="O18" t="str">
        <f t="shared" si="2"/>
        <v>GBY</v>
      </c>
      <c r="P18" t="str">
        <f t="shared" si="3"/>
        <v>GBY</v>
      </c>
    </row>
    <row r="19" spans="1:16" x14ac:dyDescent="0.25">
      <c r="A19">
        <v>18</v>
      </c>
      <c r="B19" s="2" t="str">
        <f t="shared" si="0"/>
        <v>2012_02_TBY@NYG</v>
      </c>
      <c r="C19" s="1" t="s">
        <v>3</v>
      </c>
      <c r="D19">
        <v>2012</v>
      </c>
      <c r="E19">
        <f t="shared" si="1"/>
        <v>2</v>
      </c>
      <c r="F19">
        <v>2</v>
      </c>
      <c r="G19" t="s">
        <v>85</v>
      </c>
      <c r="H19" t="s">
        <v>339</v>
      </c>
      <c r="K19">
        <v>-7.5</v>
      </c>
      <c r="M19">
        <v>41</v>
      </c>
      <c r="N19">
        <v>34</v>
      </c>
      <c r="O19" t="str">
        <f t="shared" si="2"/>
        <v>TBY</v>
      </c>
      <c r="P19" t="str">
        <f t="shared" si="3"/>
        <v>NYG</v>
      </c>
    </row>
    <row r="20" spans="1:16" x14ac:dyDescent="0.25">
      <c r="A20">
        <v>19</v>
      </c>
      <c r="B20" s="2" t="str">
        <f t="shared" si="0"/>
        <v>2012_02_NOR@CAR</v>
      </c>
      <c r="C20" s="1" t="s">
        <v>3</v>
      </c>
      <c r="D20">
        <v>2012</v>
      </c>
      <c r="E20">
        <f t="shared" si="1"/>
        <v>2</v>
      </c>
      <c r="F20">
        <v>2</v>
      </c>
      <c r="G20" t="s">
        <v>69</v>
      </c>
      <c r="H20" t="s">
        <v>340</v>
      </c>
      <c r="K20">
        <v>2.5</v>
      </c>
      <c r="M20">
        <v>35</v>
      </c>
      <c r="N20">
        <v>27</v>
      </c>
      <c r="O20" t="str">
        <f t="shared" si="2"/>
        <v>CAR</v>
      </c>
      <c r="P20" t="str">
        <f t="shared" si="3"/>
        <v>CAR</v>
      </c>
    </row>
    <row r="21" spans="1:16" x14ac:dyDescent="0.25">
      <c r="A21">
        <v>20</v>
      </c>
      <c r="B21" s="2" t="str">
        <f t="shared" si="0"/>
        <v>2012_02_ARI@NWE</v>
      </c>
      <c r="C21" s="1" t="s">
        <v>3</v>
      </c>
      <c r="D21">
        <v>2012</v>
      </c>
      <c r="E21">
        <f t="shared" si="1"/>
        <v>2</v>
      </c>
      <c r="F21">
        <v>2</v>
      </c>
      <c r="G21" t="s">
        <v>337</v>
      </c>
      <c r="H21" t="s">
        <v>66</v>
      </c>
      <c r="K21">
        <v>-13.5</v>
      </c>
      <c r="M21">
        <v>18</v>
      </c>
      <c r="N21">
        <v>20</v>
      </c>
      <c r="O21" t="str">
        <f t="shared" si="2"/>
        <v>ARI</v>
      </c>
      <c r="P21" t="str">
        <f t="shared" si="3"/>
        <v>ARI</v>
      </c>
    </row>
    <row r="22" spans="1:16" x14ac:dyDescent="0.25">
      <c r="A22">
        <v>21</v>
      </c>
      <c r="B22" s="2" t="str">
        <f t="shared" si="0"/>
        <v>2012_02_MIN@IND</v>
      </c>
      <c r="C22" s="1" t="s">
        <v>3</v>
      </c>
      <c r="D22">
        <v>2012</v>
      </c>
      <c r="E22">
        <f t="shared" si="1"/>
        <v>2</v>
      </c>
      <c r="F22">
        <v>2</v>
      </c>
      <c r="G22" t="s">
        <v>78</v>
      </c>
      <c r="H22" t="s">
        <v>82</v>
      </c>
      <c r="K22">
        <v>1.5</v>
      </c>
      <c r="M22">
        <v>23</v>
      </c>
      <c r="N22">
        <v>20</v>
      </c>
      <c r="O22" t="str">
        <f t="shared" si="2"/>
        <v>IND</v>
      </c>
      <c r="P22" t="str">
        <f t="shared" si="3"/>
        <v>IND</v>
      </c>
    </row>
    <row r="23" spans="1:16" x14ac:dyDescent="0.25">
      <c r="A23">
        <v>22</v>
      </c>
      <c r="B23" s="2" t="str">
        <f t="shared" si="0"/>
        <v>2012_02_BAL@PHI</v>
      </c>
      <c r="C23" s="1" t="s">
        <v>3</v>
      </c>
      <c r="D23">
        <v>2012</v>
      </c>
      <c r="E23">
        <f t="shared" si="1"/>
        <v>2</v>
      </c>
      <c r="F23">
        <v>2</v>
      </c>
      <c r="G23" t="s">
        <v>88</v>
      </c>
      <c r="H23" t="s">
        <v>67</v>
      </c>
      <c r="K23">
        <v>-2.5</v>
      </c>
      <c r="M23">
        <v>24</v>
      </c>
      <c r="N23">
        <v>23</v>
      </c>
      <c r="O23" t="str">
        <f t="shared" si="2"/>
        <v>BAL</v>
      </c>
      <c r="P23" t="str">
        <f t="shared" si="3"/>
        <v>PHI</v>
      </c>
    </row>
    <row r="24" spans="1:16" x14ac:dyDescent="0.25">
      <c r="A24">
        <v>23</v>
      </c>
      <c r="B24" s="2" t="str">
        <f t="shared" si="0"/>
        <v>2012_02_KCY@BUF</v>
      </c>
      <c r="C24" s="1" t="s">
        <v>3</v>
      </c>
      <c r="D24">
        <v>2012</v>
      </c>
      <c r="E24">
        <f t="shared" si="1"/>
        <v>2</v>
      </c>
      <c r="F24">
        <v>2</v>
      </c>
      <c r="G24" t="s">
        <v>68</v>
      </c>
      <c r="H24" t="s">
        <v>336</v>
      </c>
      <c r="K24">
        <v>-3.5</v>
      </c>
      <c r="M24">
        <v>35</v>
      </c>
      <c r="N24">
        <v>17</v>
      </c>
      <c r="O24" t="str">
        <f t="shared" si="2"/>
        <v>BUF</v>
      </c>
      <c r="P24" t="str">
        <f t="shared" si="3"/>
        <v>BUF</v>
      </c>
    </row>
    <row r="25" spans="1:16" x14ac:dyDescent="0.25">
      <c r="A25">
        <v>24</v>
      </c>
      <c r="B25" s="2" t="str">
        <f t="shared" si="0"/>
        <v>2012_02_CLE@CIN</v>
      </c>
      <c r="C25" s="1" t="s">
        <v>3</v>
      </c>
      <c r="D25">
        <v>2012</v>
      </c>
      <c r="E25">
        <f t="shared" si="1"/>
        <v>2</v>
      </c>
      <c r="F25">
        <v>2</v>
      </c>
      <c r="G25" t="s">
        <v>71</v>
      </c>
      <c r="H25" t="s">
        <v>72</v>
      </c>
      <c r="K25">
        <v>-6.5</v>
      </c>
      <c r="M25">
        <v>34</v>
      </c>
      <c r="N25">
        <v>27</v>
      </c>
      <c r="O25" t="str">
        <f t="shared" si="2"/>
        <v>CIN</v>
      </c>
      <c r="P25" t="str">
        <f t="shared" si="3"/>
        <v>CIN</v>
      </c>
    </row>
    <row r="26" spans="1:16" x14ac:dyDescent="0.25">
      <c r="A26">
        <v>25</v>
      </c>
      <c r="B26" s="2" t="str">
        <f t="shared" si="0"/>
        <v>2012_02_HOU@JAX</v>
      </c>
      <c r="C26" s="1" t="s">
        <v>3</v>
      </c>
      <c r="D26">
        <v>2012</v>
      </c>
      <c r="E26">
        <f t="shared" si="1"/>
        <v>2</v>
      </c>
      <c r="F26">
        <v>2</v>
      </c>
      <c r="G26" t="s">
        <v>79</v>
      </c>
      <c r="H26" t="s">
        <v>77</v>
      </c>
      <c r="K26">
        <v>7.5</v>
      </c>
      <c r="M26">
        <v>7</v>
      </c>
      <c r="N26">
        <v>27</v>
      </c>
      <c r="O26" t="str">
        <f t="shared" si="2"/>
        <v>HOU</v>
      </c>
      <c r="P26" t="str">
        <f t="shared" si="3"/>
        <v>HOU</v>
      </c>
    </row>
    <row r="27" spans="1:16" x14ac:dyDescent="0.25">
      <c r="A27">
        <v>26</v>
      </c>
      <c r="B27" s="2" t="str">
        <f t="shared" si="0"/>
        <v>2012_02_OAK@MIA</v>
      </c>
      <c r="C27" s="1" t="s">
        <v>3</v>
      </c>
      <c r="D27">
        <v>2012</v>
      </c>
      <c r="E27">
        <f t="shared" si="1"/>
        <v>2</v>
      </c>
      <c r="F27">
        <v>2</v>
      </c>
      <c r="G27" t="s">
        <v>81</v>
      </c>
      <c r="H27" t="s">
        <v>87</v>
      </c>
      <c r="K27">
        <v>2.5</v>
      </c>
      <c r="M27">
        <v>35</v>
      </c>
      <c r="N27">
        <v>13</v>
      </c>
      <c r="O27" t="str">
        <f t="shared" si="2"/>
        <v>MIA</v>
      </c>
      <c r="P27" t="str">
        <f t="shared" si="3"/>
        <v>MIA</v>
      </c>
    </row>
    <row r="28" spans="1:16" x14ac:dyDescent="0.25">
      <c r="A28">
        <v>27</v>
      </c>
      <c r="B28" s="2" t="str">
        <f t="shared" si="0"/>
        <v>2012_02_WAS@STL</v>
      </c>
      <c r="C28" s="1" t="s">
        <v>3</v>
      </c>
      <c r="D28">
        <v>2012</v>
      </c>
      <c r="E28">
        <f t="shared" si="1"/>
        <v>2</v>
      </c>
      <c r="F28">
        <v>2</v>
      </c>
      <c r="G28" t="s">
        <v>93</v>
      </c>
      <c r="H28" t="s">
        <v>96</v>
      </c>
      <c r="K28">
        <v>3.5</v>
      </c>
      <c r="M28">
        <v>31</v>
      </c>
      <c r="N28">
        <v>28</v>
      </c>
      <c r="O28" t="str">
        <f t="shared" si="2"/>
        <v>STL</v>
      </c>
      <c r="P28" t="str">
        <f t="shared" si="3"/>
        <v>STL</v>
      </c>
    </row>
    <row r="29" spans="1:16" x14ac:dyDescent="0.25">
      <c r="A29">
        <v>28</v>
      </c>
      <c r="B29" s="2" t="str">
        <f t="shared" si="0"/>
        <v>2012_02_NYJ@PIT</v>
      </c>
      <c r="C29" s="1" t="s">
        <v>3</v>
      </c>
      <c r="D29">
        <v>2012</v>
      </c>
      <c r="E29">
        <f t="shared" si="1"/>
        <v>2</v>
      </c>
      <c r="F29">
        <v>2</v>
      </c>
      <c r="G29" t="s">
        <v>89</v>
      </c>
      <c r="H29" t="s">
        <v>86</v>
      </c>
      <c r="K29">
        <v>-6.5</v>
      </c>
      <c r="M29">
        <v>27</v>
      </c>
      <c r="N29">
        <v>10</v>
      </c>
      <c r="O29" t="str">
        <f t="shared" si="2"/>
        <v>PIT</v>
      </c>
      <c r="P29" t="str">
        <f t="shared" si="3"/>
        <v>PIT</v>
      </c>
    </row>
    <row r="30" spans="1:16" x14ac:dyDescent="0.25">
      <c r="A30">
        <v>29</v>
      </c>
      <c r="B30" s="2" t="str">
        <f t="shared" si="0"/>
        <v>2012_02_TEN@SD</v>
      </c>
      <c r="C30" s="1" t="s">
        <v>3</v>
      </c>
      <c r="D30">
        <v>2012</v>
      </c>
      <c r="E30">
        <f t="shared" si="1"/>
        <v>2</v>
      </c>
      <c r="F30">
        <v>2</v>
      </c>
      <c r="G30" t="s">
        <v>90</v>
      </c>
      <c r="H30" t="s">
        <v>95</v>
      </c>
      <c r="K30">
        <v>-6.5</v>
      </c>
      <c r="M30">
        <v>38</v>
      </c>
      <c r="N30">
        <v>10</v>
      </c>
      <c r="O30" t="str">
        <f t="shared" si="2"/>
        <v>SD</v>
      </c>
      <c r="P30" t="str">
        <f t="shared" si="3"/>
        <v>SD</v>
      </c>
    </row>
    <row r="31" spans="1:16" x14ac:dyDescent="0.25">
      <c r="A31">
        <v>30</v>
      </c>
      <c r="B31" s="2" t="str">
        <f t="shared" si="0"/>
        <v>2012_02_DAL@SEA</v>
      </c>
      <c r="C31" s="1" t="s">
        <v>3</v>
      </c>
      <c r="D31">
        <v>2012</v>
      </c>
      <c r="E31">
        <f t="shared" si="1"/>
        <v>2</v>
      </c>
      <c r="F31">
        <v>2</v>
      </c>
      <c r="G31" t="s">
        <v>91</v>
      </c>
      <c r="H31" t="s">
        <v>73</v>
      </c>
      <c r="K31">
        <v>3.5</v>
      </c>
      <c r="M31">
        <v>27</v>
      </c>
      <c r="N31">
        <v>7</v>
      </c>
      <c r="O31" t="str">
        <f t="shared" si="2"/>
        <v>SEA</v>
      </c>
      <c r="P31" t="str">
        <f t="shared" si="3"/>
        <v>SEA</v>
      </c>
    </row>
    <row r="32" spans="1:16" x14ac:dyDescent="0.25">
      <c r="A32">
        <v>31</v>
      </c>
      <c r="B32" s="2" t="str">
        <f t="shared" si="0"/>
        <v>2012_02_DET@SFO</v>
      </c>
      <c r="C32" s="1" t="s">
        <v>3</v>
      </c>
      <c r="D32">
        <v>2012</v>
      </c>
      <c r="E32">
        <f t="shared" si="1"/>
        <v>2</v>
      </c>
      <c r="F32">
        <v>2</v>
      </c>
      <c r="G32" t="s">
        <v>338</v>
      </c>
      <c r="H32" t="s">
        <v>75</v>
      </c>
      <c r="K32">
        <v>-6.5</v>
      </c>
      <c r="M32">
        <v>27</v>
      </c>
      <c r="N32">
        <v>19</v>
      </c>
      <c r="O32" t="str">
        <f t="shared" si="2"/>
        <v>SFO</v>
      </c>
      <c r="P32" t="str">
        <f t="shared" si="3"/>
        <v>SFO</v>
      </c>
    </row>
    <row r="33" spans="1:16" x14ac:dyDescent="0.25">
      <c r="A33">
        <v>32</v>
      </c>
      <c r="B33" s="2" t="str">
        <f t="shared" si="0"/>
        <v>2012_02_DEN@ATL</v>
      </c>
      <c r="C33" s="1" t="s">
        <v>3</v>
      </c>
      <c r="D33">
        <v>2012</v>
      </c>
      <c r="E33">
        <f t="shared" si="1"/>
        <v>2</v>
      </c>
      <c r="F33">
        <v>2</v>
      </c>
      <c r="G33" t="s">
        <v>22</v>
      </c>
      <c r="H33" t="s">
        <v>74</v>
      </c>
      <c r="K33">
        <v>-3.5</v>
      </c>
      <c r="M33">
        <v>27</v>
      </c>
      <c r="N33">
        <v>21</v>
      </c>
      <c r="O33" t="str">
        <f t="shared" si="2"/>
        <v>ATL</v>
      </c>
      <c r="P33" t="str">
        <f t="shared" si="3"/>
        <v>ATL</v>
      </c>
    </row>
    <row r="34" spans="1:16" x14ac:dyDescent="0.25">
      <c r="A34">
        <v>33</v>
      </c>
      <c r="B34" s="2" t="str">
        <f t="shared" si="0"/>
        <v>2012_03_NYG@CAR</v>
      </c>
      <c r="C34" s="1" t="s">
        <v>3</v>
      </c>
      <c r="D34">
        <v>2012</v>
      </c>
      <c r="E34">
        <f t="shared" si="1"/>
        <v>3</v>
      </c>
      <c r="F34">
        <v>3</v>
      </c>
      <c r="G34" t="s">
        <v>69</v>
      </c>
      <c r="H34" t="s">
        <v>85</v>
      </c>
      <c r="K34">
        <v>1.5</v>
      </c>
      <c r="M34">
        <v>7</v>
      </c>
      <c r="N34">
        <v>36</v>
      </c>
      <c r="O34" t="str">
        <f t="shared" si="2"/>
        <v>NYG</v>
      </c>
      <c r="P34" t="str">
        <f t="shared" si="3"/>
        <v>NYG</v>
      </c>
    </row>
    <row r="35" spans="1:16" x14ac:dyDescent="0.25">
      <c r="A35">
        <v>34</v>
      </c>
      <c r="B35" s="2" t="str">
        <f t="shared" si="0"/>
        <v>2012_03_TBY@DAL</v>
      </c>
      <c r="C35" s="1" t="s">
        <v>3</v>
      </c>
      <c r="D35">
        <v>2012</v>
      </c>
      <c r="E35">
        <f t="shared" si="1"/>
        <v>3</v>
      </c>
      <c r="F35">
        <v>3</v>
      </c>
      <c r="G35" t="s">
        <v>73</v>
      </c>
      <c r="H35" t="s">
        <v>339</v>
      </c>
      <c r="K35">
        <v>-7.5</v>
      </c>
      <c r="M35">
        <v>16</v>
      </c>
      <c r="N35">
        <v>10</v>
      </c>
      <c r="O35" t="str">
        <f t="shared" si="2"/>
        <v>TBY</v>
      </c>
      <c r="P35" t="str">
        <f t="shared" si="3"/>
        <v>DAL</v>
      </c>
    </row>
    <row r="36" spans="1:16" x14ac:dyDescent="0.25">
      <c r="A36">
        <v>35</v>
      </c>
      <c r="B36" s="2" t="str">
        <f t="shared" si="0"/>
        <v>2012_03_STL@CHI</v>
      </c>
      <c r="C36" s="1" t="s">
        <v>3</v>
      </c>
      <c r="D36">
        <v>2012</v>
      </c>
      <c r="E36">
        <f t="shared" si="1"/>
        <v>3</v>
      </c>
      <c r="F36">
        <v>3</v>
      </c>
      <c r="G36" t="s">
        <v>70</v>
      </c>
      <c r="H36" t="s">
        <v>93</v>
      </c>
      <c r="K36">
        <v>-7.5</v>
      </c>
      <c r="M36">
        <v>23</v>
      </c>
      <c r="N36">
        <v>6</v>
      </c>
      <c r="O36" t="str">
        <f t="shared" si="2"/>
        <v>CHI</v>
      </c>
      <c r="P36" t="str">
        <f t="shared" si="3"/>
        <v>CHI</v>
      </c>
    </row>
    <row r="37" spans="1:16" x14ac:dyDescent="0.25">
      <c r="A37">
        <v>36</v>
      </c>
      <c r="B37" s="2" t="str">
        <f t="shared" si="0"/>
        <v>2012_03_SFO@MIN</v>
      </c>
      <c r="C37" s="1" t="s">
        <v>3</v>
      </c>
      <c r="D37">
        <v>2012</v>
      </c>
      <c r="E37">
        <f t="shared" si="1"/>
        <v>3</v>
      </c>
      <c r="F37">
        <v>3</v>
      </c>
      <c r="G37" t="s">
        <v>82</v>
      </c>
      <c r="H37" t="s">
        <v>338</v>
      </c>
      <c r="K37">
        <v>7.5</v>
      </c>
      <c r="M37">
        <v>24</v>
      </c>
      <c r="N37">
        <v>13</v>
      </c>
      <c r="O37" t="str">
        <f t="shared" si="2"/>
        <v>MIN</v>
      </c>
      <c r="P37" t="str">
        <f t="shared" si="3"/>
        <v>MIN</v>
      </c>
    </row>
    <row r="38" spans="1:16" x14ac:dyDescent="0.25">
      <c r="A38">
        <v>37</v>
      </c>
      <c r="B38" s="2" t="str">
        <f t="shared" si="0"/>
        <v>2012_03_DET@TEN</v>
      </c>
      <c r="C38" s="1" t="s">
        <v>3</v>
      </c>
      <c r="D38">
        <v>2012</v>
      </c>
      <c r="E38">
        <f t="shared" si="1"/>
        <v>3</v>
      </c>
      <c r="F38">
        <v>3</v>
      </c>
      <c r="G38" t="s">
        <v>95</v>
      </c>
      <c r="H38" t="s">
        <v>75</v>
      </c>
      <c r="K38">
        <v>3.5</v>
      </c>
      <c r="M38">
        <v>44</v>
      </c>
      <c r="N38">
        <v>41</v>
      </c>
      <c r="O38" t="str">
        <f t="shared" si="2"/>
        <v>TEN</v>
      </c>
      <c r="P38" t="str">
        <f t="shared" si="3"/>
        <v>TEN</v>
      </c>
    </row>
    <row r="39" spans="1:16" x14ac:dyDescent="0.25">
      <c r="A39">
        <v>38</v>
      </c>
      <c r="B39" s="2" t="str">
        <f t="shared" si="0"/>
        <v>2012_03_CIN@WAS</v>
      </c>
      <c r="C39" s="1" t="s">
        <v>3</v>
      </c>
      <c r="D39">
        <v>2012</v>
      </c>
      <c r="E39">
        <f t="shared" si="1"/>
        <v>3</v>
      </c>
      <c r="F39">
        <v>3</v>
      </c>
      <c r="G39" t="s">
        <v>96</v>
      </c>
      <c r="H39" t="s">
        <v>71</v>
      </c>
      <c r="K39">
        <v>-3.5</v>
      </c>
      <c r="M39">
        <v>31</v>
      </c>
      <c r="N39">
        <v>38</v>
      </c>
      <c r="O39" t="str">
        <f t="shared" si="2"/>
        <v>CIN</v>
      </c>
      <c r="P39" t="str">
        <f t="shared" si="3"/>
        <v>CIN</v>
      </c>
    </row>
    <row r="40" spans="1:16" x14ac:dyDescent="0.25">
      <c r="A40">
        <v>39</v>
      </c>
      <c r="B40" s="2" t="str">
        <f t="shared" si="0"/>
        <v>2012_03_KCY@NOR</v>
      </c>
      <c r="C40" s="1" t="s">
        <v>3</v>
      </c>
      <c r="D40">
        <v>2012</v>
      </c>
      <c r="E40">
        <f t="shared" si="1"/>
        <v>3</v>
      </c>
      <c r="F40">
        <v>3</v>
      </c>
      <c r="G40" t="s">
        <v>340</v>
      </c>
      <c r="H40" t="s">
        <v>336</v>
      </c>
      <c r="K40">
        <v>-8.5</v>
      </c>
      <c r="M40">
        <v>24</v>
      </c>
      <c r="N40">
        <v>27</v>
      </c>
      <c r="O40" t="str">
        <f t="shared" si="2"/>
        <v>KCY</v>
      </c>
      <c r="P40" t="str">
        <f t="shared" si="3"/>
        <v>KCY</v>
      </c>
    </row>
    <row r="41" spans="1:16" x14ac:dyDescent="0.25">
      <c r="A41">
        <v>40</v>
      </c>
      <c r="B41" s="2" t="str">
        <f t="shared" si="0"/>
        <v>2012_03_NYJ@MIA</v>
      </c>
      <c r="C41" s="1" t="s">
        <v>3</v>
      </c>
      <c r="D41">
        <v>2012</v>
      </c>
      <c r="E41">
        <f t="shared" si="1"/>
        <v>3</v>
      </c>
      <c r="F41">
        <v>3</v>
      </c>
      <c r="G41" t="s">
        <v>81</v>
      </c>
      <c r="H41" t="s">
        <v>86</v>
      </c>
      <c r="K41">
        <v>3.5</v>
      </c>
      <c r="M41">
        <v>20</v>
      </c>
      <c r="N41">
        <v>23</v>
      </c>
      <c r="O41" t="str">
        <f t="shared" si="2"/>
        <v>MIA</v>
      </c>
      <c r="P41" t="str">
        <f t="shared" si="3"/>
        <v>NYJ</v>
      </c>
    </row>
    <row r="42" spans="1:16" x14ac:dyDescent="0.25">
      <c r="A42">
        <v>41</v>
      </c>
      <c r="B42" s="2" t="str">
        <f t="shared" si="0"/>
        <v>2012_03_BUF@CLE</v>
      </c>
      <c r="C42" s="1" t="s">
        <v>3</v>
      </c>
      <c r="D42">
        <v>2012</v>
      </c>
      <c r="E42">
        <f t="shared" si="1"/>
        <v>3</v>
      </c>
      <c r="F42">
        <v>3</v>
      </c>
      <c r="G42" t="s">
        <v>72</v>
      </c>
      <c r="H42" t="s">
        <v>68</v>
      </c>
      <c r="K42">
        <v>2.5</v>
      </c>
      <c r="M42">
        <v>14</v>
      </c>
      <c r="N42">
        <v>24</v>
      </c>
      <c r="O42" t="str">
        <f t="shared" si="2"/>
        <v>BUF</v>
      </c>
      <c r="P42" t="str">
        <f t="shared" si="3"/>
        <v>BUF</v>
      </c>
    </row>
    <row r="43" spans="1:16" x14ac:dyDescent="0.25">
      <c r="A43">
        <v>42</v>
      </c>
      <c r="B43" s="2" t="str">
        <f t="shared" si="0"/>
        <v>2012_03_JAX@IND</v>
      </c>
      <c r="C43" s="1" t="s">
        <v>3</v>
      </c>
      <c r="D43">
        <v>2012</v>
      </c>
      <c r="E43">
        <f t="shared" si="1"/>
        <v>3</v>
      </c>
      <c r="F43">
        <v>3</v>
      </c>
      <c r="G43" t="s">
        <v>78</v>
      </c>
      <c r="H43" t="s">
        <v>79</v>
      </c>
      <c r="K43">
        <v>-3.5</v>
      </c>
      <c r="M43">
        <v>17</v>
      </c>
      <c r="N43">
        <v>22</v>
      </c>
      <c r="O43" t="str">
        <f t="shared" si="2"/>
        <v>JAX</v>
      </c>
      <c r="P43" t="str">
        <f t="shared" si="3"/>
        <v>JAX</v>
      </c>
    </row>
    <row r="44" spans="1:16" x14ac:dyDescent="0.25">
      <c r="A44">
        <v>43</v>
      </c>
      <c r="B44" s="2" t="str">
        <f t="shared" si="0"/>
        <v>2012_03_PHI@ARI</v>
      </c>
      <c r="C44" s="1" t="s">
        <v>3</v>
      </c>
      <c r="D44">
        <v>2012</v>
      </c>
      <c r="E44">
        <f t="shared" si="1"/>
        <v>3</v>
      </c>
      <c r="F44">
        <v>3</v>
      </c>
      <c r="G44" t="s">
        <v>66</v>
      </c>
      <c r="H44" t="s">
        <v>88</v>
      </c>
      <c r="K44">
        <v>4.5</v>
      </c>
      <c r="M44">
        <v>27</v>
      </c>
      <c r="N44">
        <v>6</v>
      </c>
      <c r="O44" t="str">
        <f t="shared" si="2"/>
        <v>ARI</v>
      </c>
      <c r="P44" t="str">
        <f t="shared" si="3"/>
        <v>ARI</v>
      </c>
    </row>
    <row r="45" spans="1:16" x14ac:dyDescent="0.25">
      <c r="A45">
        <v>44</v>
      </c>
      <c r="B45" s="2" t="str">
        <f t="shared" si="0"/>
        <v>2012_03_ATL@SD</v>
      </c>
      <c r="C45" s="1" t="s">
        <v>3</v>
      </c>
      <c r="D45">
        <v>2012</v>
      </c>
      <c r="E45">
        <f t="shared" si="1"/>
        <v>3</v>
      </c>
      <c r="F45">
        <v>3</v>
      </c>
      <c r="G45" t="s">
        <v>90</v>
      </c>
      <c r="H45" t="s">
        <v>22</v>
      </c>
      <c r="K45">
        <v>-2.5</v>
      </c>
      <c r="M45">
        <v>3</v>
      </c>
      <c r="N45">
        <v>27</v>
      </c>
      <c r="O45" t="str">
        <f t="shared" si="2"/>
        <v>ATL</v>
      </c>
      <c r="P45" t="str">
        <f t="shared" si="3"/>
        <v>ATL</v>
      </c>
    </row>
    <row r="46" spans="1:16" x14ac:dyDescent="0.25">
      <c r="A46">
        <v>45</v>
      </c>
      <c r="B46" s="2" t="str">
        <f t="shared" si="0"/>
        <v>2012_03_HOU@DEN</v>
      </c>
      <c r="C46" s="1" t="s">
        <v>3</v>
      </c>
      <c r="D46">
        <v>2012</v>
      </c>
      <c r="E46">
        <f t="shared" si="1"/>
        <v>3</v>
      </c>
      <c r="F46">
        <v>3</v>
      </c>
      <c r="G46" t="s">
        <v>74</v>
      </c>
      <c r="H46" t="s">
        <v>77</v>
      </c>
      <c r="K46">
        <v>1.5</v>
      </c>
      <c r="M46">
        <v>25</v>
      </c>
      <c r="N46">
        <v>31</v>
      </c>
      <c r="O46" t="str">
        <f t="shared" si="2"/>
        <v>HOU</v>
      </c>
      <c r="P46" t="str">
        <f t="shared" si="3"/>
        <v>HOU</v>
      </c>
    </row>
    <row r="47" spans="1:16" x14ac:dyDescent="0.25">
      <c r="A47">
        <v>46</v>
      </c>
      <c r="B47" s="2" t="str">
        <f t="shared" si="0"/>
        <v>2012_03_PIT@OAK</v>
      </c>
      <c r="C47" s="1" t="s">
        <v>3</v>
      </c>
      <c r="D47">
        <v>2012</v>
      </c>
      <c r="E47">
        <f t="shared" si="1"/>
        <v>3</v>
      </c>
      <c r="F47">
        <v>3</v>
      </c>
      <c r="G47" t="s">
        <v>87</v>
      </c>
      <c r="H47" t="s">
        <v>89</v>
      </c>
      <c r="K47">
        <v>4.5</v>
      </c>
      <c r="M47">
        <v>34</v>
      </c>
      <c r="N47">
        <v>31</v>
      </c>
      <c r="O47" t="str">
        <f t="shared" si="2"/>
        <v>OAK</v>
      </c>
      <c r="P47" t="str">
        <f t="shared" si="3"/>
        <v>OAK</v>
      </c>
    </row>
    <row r="48" spans="1:16" x14ac:dyDescent="0.25">
      <c r="A48">
        <v>47</v>
      </c>
      <c r="B48" s="2" t="str">
        <f t="shared" si="0"/>
        <v>2012_03_NWE@BAL</v>
      </c>
      <c r="C48" s="1" t="s">
        <v>3</v>
      </c>
      <c r="D48">
        <v>2012</v>
      </c>
      <c r="E48">
        <f t="shared" si="1"/>
        <v>3</v>
      </c>
      <c r="F48">
        <v>3</v>
      </c>
      <c r="G48" t="s">
        <v>67</v>
      </c>
      <c r="H48" t="s">
        <v>337</v>
      </c>
      <c r="K48">
        <v>-2.5</v>
      </c>
      <c r="M48">
        <v>31</v>
      </c>
      <c r="N48">
        <v>30</v>
      </c>
      <c r="O48" t="str">
        <f t="shared" si="2"/>
        <v>NWE</v>
      </c>
      <c r="P48" t="str">
        <f t="shared" si="3"/>
        <v>BAL</v>
      </c>
    </row>
    <row r="49" spans="1:16" x14ac:dyDescent="0.25">
      <c r="A49">
        <v>48</v>
      </c>
      <c r="B49" s="2" t="str">
        <f t="shared" si="0"/>
        <v>2012_03_GBY@SEA</v>
      </c>
      <c r="C49" s="1" t="s">
        <v>3</v>
      </c>
      <c r="D49">
        <v>2012</v>
      </c>
      <c r="E49">
        <f t="shared" si="1"/>
        <v>3</v>
      </c>
      <c r="F49">
        <v>3</v>
      </c>
      <c r="G49" t="s">
        <v>91</v>
      </c>
      <c r="H49" t="s">
        <v>335</v>
      </c>
      <c r="K49">
        <v>3.5</v>
      </c>
      <c r="M49">
        <v>14</v>
      </c>
      <c r="N49">
        <v>12</v>
      </c>
      <c r="O49" t="str">
        <f t="shared" si="2"/>
        <v>SEA</v>
      </c>
      <c r="P49" t="str">
        <f t="shared" si="3"/>
        <v>SEA</v>
      </c>
    </row>
    <row r="50" spans="1:16" x14ac:dyDescent="0.25">
      <c r="A50">
        <v>49</v>
      </c>
      <c r="B50" s="2" t="str">
        <f t="shared" si="0"/>
        <v>2012_04_CLE@BAL</v>
      </c>
      <c r="C50" s="1" t="s">
        <v>3</v>
      </c>
      <c r="D50">
        <v>2012</v>
      </c>
      <c r="E50">
        <f t="shared" si="1"/>
        <v>4</v>
      </c>
      <c r="F50">
        <v>4</v>
      </c>
      <c r="G50" t="s">
        <v>67</v>
      </c>
      <c r="H50" t="s">
        <v>72</v>
      </c>
      <c r="K50">
        <v>-12.5</v>
      </c>
      <c r="M50">
        <v>23</v>
      </c>
      <c r="N50">
        <v>16</v>
      </c>
      <c r="O50" t="str">
        <f t="shared" si="2"/>
        <v>CLE</v>
      </c>
      <c r="P50" t="str">
        <f t="shared" si="3"/>
        <v>BAL</v>
      </c>
    </row>
    <row r="51" spans="1:16" x14ac:dyDescent="0.25">
      <c r="A51">
        <v>50</v>
      </c>
      <c r="B51" s="2" t="str">
        <f t="shared" si="0"/>
        <v>2012_04_NWE@BUF</v>
      </c>
      <c r="C51" s="1" t="s">
        <v>3</v>
      </c>
      <c r="D51">
        <v>2012</v>
      </c>
      <c r="E51">
        <f t="shared" si="1"/>
        <v>4</v>
      </c>
      <c r="F51">
        <v>4</v>
      </c>
      <c r="G51" t="s">
        <v>68</v>
      </c>
      <c r="H51" t="s">
        <v>337</v>
      </c>
      <c r="K51">
        <v>3.5</v>
      </c>
      <c r="M51">
        <v>28</v>
      </c>
      <c r="N51">
        <v>52</v>
      </c>
      <c r="O51" t="str">
        <f t="shared" si="2"/>
        <v>NWE</v>
      </c>
      <c r="P51" t="str">
        <f t="shared" si="3"/>
        <v>NWE</v>
      </c>
    </row>
    <row r="52" spans="1:16" x14ac:dyDescent="0.25">
      <c r="A52">
        <v>51</v>
      </c>
      <c r="B52" s="2" t="str">
        <f t="shared" si="0"/>
        <v>2012_04_TEN@HOU</v>
      </c>
      <c r="C52" s="1" t="s">
        <v>3</v>
      </c>
      <c r="D52">
        <v>2012</v>
      </c>
      <c r="E52">
        <f t="shared" si="1"/>
        <v>4</v>
      </c>
      <c r="F52">
        <v>4</v>
      </c>
      <c r="G52" t="s">
        <v>77</v>
      </c>
      <c r="H52" t="s">
        <v>95</v>
      </c>
      <c r="K52">
        <v>-12.5</v>
      </c>
      <c r="M52">
        <v>38</v>
      </c>
      <c r="N52">
        <v>14</v>
      </c>
      <c r="O52" t="str">
        <f t="shared" si="2"/>
        <v>HOU</v>
      </c>
      <c r="P52" t="str">
        <f t="shared" si="3"/>
        <v>HOU</v>
      </c>
    </row>
    <row r="53" spans="1:16" x14ac:dyDescent="0.25">
      <c r="A53">
        <v>52</v>
      </c>
      <c r="B53" s="2" t="str">
        <f t="shared" si="0"/>
        <v>2012_04_SD@KCY</v>
      </c>
      <c r="C53" s="1" t="s">
        <v>3</v>
      </c>
      <c r="D53">
        <v>2012</v>
      </c>
      <c r="E53">
        <f t="shared" si="1"/>
        <v>4</v>
      </c>
      <c r="F53">
        <v>4</v>
      </c>
      <c r="G53" t="s">
        <v>336</v>
      </c>
      <c r="H53" t="s">
        <v>90</v>
      </c>
      <c r="K53">
        <v>0.5</v>
      </c>
      <c r="M53">
        <v>20</v>
      </c>
      <c r="N53">
        <v>37</v>
      </c>
      <c r="O53" t="str">
        <f t="shared" si="2"/>
        <v>SD</v>
      </c>
      <c r="P53" t="str">
        <f t="shared" si="3"/>
        <v>SD</v>
      </c>
    </row>
    <row r="54" spans="1:16" x14ac:dyDescent="0.25">
      <c r="A54">
        <v>53</v>
      </c>
      <c r="B54" s="2" t="str">
        <f t="shared" si="0"/>
        <v>2012_04_MIN@DET</v>
      </c>
      <c r="C54" s="1" t="s">
        <v>3</v>
      </c>
      <c r="D54">
        <v>2012</v>
      </c>
      <c r="E54">
        <f t="shared" si="1"/>
        <v>4</v>
      </c>
      <c r="F54">
        <v>4</v>
      </c>
      <c r="G54" t="s">
        <v>75</v>
      </c>
      <c r="H54" t="s">
        <v>82</v>
      </c>
      <c r="K54">
        <v>-6.5</v>
      </c>
      <c r="M54">
        <v>13</v>
      </c>
      <c r="N54">
        <v>20</v>
      </c>
      <c r="O54" t="str">
        <f t="shared" si="2"/>
        <v>MIN</v>
      </c>
      <c r="P54" t="str">
        <f t="shared" si="3"/>
        <v>MIN</v>
      </c>
    </row>
    <row r="55" spans="1:16" x14ac:dyDescent="0.25">
      <c r="A55">
        <v>54</v>
      </c>
      <c r="B55" s="2" t="str">
        <f t="shared" si="0"/>
        <v>2012_04_CAR@ATL</v>
      </c>
      <c r="C55" s="1" t="s">
        <v>3</v>
      </c>
      <c r="D55">
        <v>2012</v>
      </c>
      <c r="E55">
        <f t="shared" si="1"/>
        <v>4</v>
      </c>
      <c r="F55">
        <v>4</v>
      </c>
      <c r="G55" t="s">
        <v>22</v>
      </c>
      <c r="H55" t="s">
        <v>69</v>
      </c>
      <c r="K55">
        <v>-7.5</v>
      </c>
      <c r="M55">
        <v>30</v>
      </c>
      <c r="N55">
        <v>28</v>
      </c>
      <c r="O55" t="str">
        <f t="shared" si="2"/>
        <v>CAR</v>
      </c>
      <c r="P55" t="str">
        <f t="shared" si="3"/>
        <v>ATL</v>
      </c>
    </row>
    <row r="56" spans="1:16" x14ac:dyDescent="0.25">
      <c r="A56">
        <v>55</v>
      </c>
      <c r="B56" s="2" t="str">
        <f t="shared" si="0"/>
        <v>2012_04_SEA@STL</v>
      </c>
      <c r="C56" s="1" t="s">
        <v>3</v>
      </c>
      <c r="D56">
        <v>2012</v>
      </c>
      <c r="E56">
        <f t="shared" si="1"/>
        <v>4</v>
      </c>
      <c r="F56">
        <v>4</v>
      </c>
      <c r="G56" t="s">
        <v>93</v>
      </c>
      <c r="H56" t="s">
        <v>91</v>
      </c>
      <c r="K56">
        <v>2.5</v>
      </c>
      <c r="M56">
        <v>19</v>
      </c>
      <c r="N56">
        <v>13</v>
      </c>
      <c r="O56" t="str">
        <f t="shared" si="2"/>
        <v>STL</v>
      </c>
      <c r="P56" t="str">
        <f t="shared" si="3"/>
        <v>STL</v>
      </c>
    </row>
    <row r="57" spans="1:16" x14ac:dyDescent="0.25">
      <c r="A57">
        <v>56</v>
      </c>
      <c r="B57" s="2" t="str">
        <f t="shared" si="0"/>
        <v>2012_04_SFO@NYJ</v>
      </c>
      <c r="C57" s="1" t="s">
        <v>3</v>
      </c>
      <c r="D57">
        <v>2012</v>
      </c>
      <c r="E57">
        <f t="shared" si="1"/>
        <v>4</v>
      </c>
      <c r="F57">
        <v>4</v>
      </c>
      <c r="G57" t="s">
        <v>86</v>
      </c>
      <c r="H57" t="s">
        <v>338</v>
      </c>
      <c r="K57">
        <v>3.5</v>
      </c>
      <c r="M57">
        <v>0</v>
      </c>
      <c r="N57">
        <v>34</v>
      </c>
      <c r="O57" t="str">
        <f t="shared" si="2"/>
        <v>SFO</v>
      </c>
      <c r="P57" t="str">
        <f t="shared" si="3"/>
        <v>SFO</v>
      </c>
    </row>
    <row r="58" spans="1:16" x14ac:dyDescent="0.25">
      <c r="A58">
        <v>57</v>
      </c>
      <c r="B58" s="2" t="str">
        <f t="shared" si="0"/>
        <v>2012_04_MIA@ARI</v>
      </c>
      <c r="C58" s="1" t="s">
        <v>3</v>
      </c>
      <c r="D58">
        <v>2012</v>
      </c>
      <c r="E58">
        <f t="shared" si="1"/>
        <v>4</v>
      </c>
      <c r="F58">
        <v>4</v>
      </c>
      <c r="G58" t="s">
        <v>66</v>
      </c>
      <c r="H58" t="s">
        <v>81</v>
      </c>
      <c r="K58">
        <v>-6.5</v>
      </c>
      <c r="M58">
        <v>24</v>
      </c>
      <c r="N58">
        <v>21</v>
      </c>
      <c r="O58" t="str">
        <f t="shared" si="2"/>
        <v>MIA</v>
      </c>
      <c r="P58" t="str">
        <f t="shared" si="3"/>
        <v>ARI</v>
      </c>
    </row>
    <row r="59" spans="1:16" x14ac:dyDescent="0.25">
      <c r="A59">
        <v>58</v>
      </c>
      <c r="B59" s="2" t="str">
        <f t="shared" si="0"/>
        <v>2012_04_OAK@DEN</v>
      </c>
      <c r="C59" s="1" t="s">
        <v>3</v>
      </c>
      <c r="D59">
        <v>2012</v>
      </c>
      <c r="E59">
        <f t="shared" si="1"/>
        <v>4</v>
      </c>
      <c r="F59">
        <v>4</v>
      </c>
      <c r="G59" t="s">
        <v>74</v>
      </c>
      <c r="H59" t="s">
        <v>87</v>
      </c>
      <c r="K59">
        <v>-6.5</v>
      </c>
      <c r="M59">
        <v>37</v>
      </c>
      <c r="N59">
        <v>6</v>
      </c>
      <c r="O59" t="str">
        <f t="shared" si="2"/>
        <v>DEN</v>
      </c>
      <c r="P59" t="str">
        <f t="shared" si="3"/>
        <v>DEN</v>
      </c>
    </row>
    <row r="60" spans="1:16" x14ac:dyDescent="0.25">
      <c r="A60">
        <v>59</v>
      </c>
      <c r="B60" s="2" t="str">
        <f t="shared" si="0"/>
        <v>2012_04_CIN@JAX</v>
      </c>
      <c r="C60" s="1" t="s">
        <v>3</v>
      </c>
      <c r="D60">
        <v>2012</v>
      </c>
      <c r="E60">
        <f t="shared" si="1"/>
        <v>4</v>
      </c>
      <c r="F60">
        <v>4</v>
      </c>
      <c r="G60" t="s">
        <v>79</v>
      </c>
      <c r="H60" t="s">
        <v>71</v>
      </c>
      <c r="K60">
        <v>1.5</v>
      </c>
      <c r="M60">
        <v>10</v>
      </c>
      <c r="N60">
        <v>27</v>
      </c>
      <c r="O60" t="str">
        <f t="shared" si="2"/>
        <v>CIN</v>
      </c>
      <c r="P60" t="str">
        <f t="shared" si="3"/>
        <v>CIN</v>
      </c>
    </row>
    <row r="61" spans="1:16" x14ac:dyDescent="0.25">
      <c r="A61">
        <v>60</v>
      </c>
      <c r="B61" s="2" t="str">
        <f t="shared" si="0"/>
        <v>2012_04_NOR@GBY</v>
      </c>
      <c r="C61" s="1" t="s">
        <v>3</v>
      </c>
      <c r="D61">
        <v>2012</v>
      </c>
      <c r="E61">
        <f t="shared" si="1"/>
        <v>4</v>
      </c>
      <c r="F61">
        <v>4</v>
      </c>
      <c r="G61" t="s">
        <v>335</v>
      </c>
      <c r="H61" t="s">
        <v>340</v>
      </c>
      <c r="K61">
        <v>-7.5</v>
      </c>
      <c r="M61">
        <v>28</v>
      </c>
      <c r="N61">
        <v>27</v>
      </c>
      <c r="O61" t="str">
        <f t="shared" si="2"/>
        <v>NOR</v>
      </c>
      <c r="P61" t="str">
        <f t="shared" si="3"/>
        <v>GBY</v>
      </c>
    </row>
    <row r="62" spans="1:16" x14ac:dyDescent="0.25">
      <c r="A62">
        <v>61</v>
      </c>
      <c r="B62" s="2" t="str">
        <f t="shared" si="0"/>
        <v>2012_04_WAS@TBY</v>
      </c>
      <c r="C62" s="1" t="s">
        <v>3</v>
      </c>
      <c r="D62">
        <v>2012</v>
      </c>
      <c r="E62">
        <f t="shared" si="1"/>
        <v>4</v>
      </c>
      <c r="F62">
        <v>4</v>
      </c>
      <c r="G62" t="s">
        <v>339</v>
      </c>
      <c r="H62" t="s">
        <v>96</v>
      </c>
      <c r="K62">
        <v>-2.5</v>
      </c>
      <c r="M62">
        <v>22</v>
      </c>
      <c r="N62">
        <v>24</v>
      </c>
      <c r="O62" t="str">
        <f t="shared" si="2"/>
        <v>WAS</v>
      </c>
      <c r="P62" t="str">
        <f t="shared" si="3"/>
        <v>WAS</v>
      </c>
    </row>
    <row r="63" spans="1:16" x14ac:dyDescent="0.25">
      <c r="A63">
        <v>62</v>
      </c>
      <c r="B63" s="2" t="str">
        <f t="shared" si="0"/>
        <v>2012_04_NYG@PHI</v>
      </c>
      <c r="C63" s="1" t="s">
        <v>3</v>
      </c>
      <c r="D63">
        <v>2012</v>
      </c>
      <c r="E63">
        <f t="shared" si="1"/>
        <v>4</v>
      </c>
      <c r="F63">
        <v>4</v>
      </c>
      <c r="G63" t="s">
        <v>88</v>
      </c>
      <c r="H63" t="s">
        <v>85</v>
      </c>
      <c r="K63">
        <v>-2.5</v>
      </c>
      <c r="M63">
        <v>19</v>
      </c>
      <c r="N63">
        <v>17</v>
      </c>
      <c r="O63" t="str">
        <f t="shared" si="2"/>
        <v>NYG</v>
      </c>
      <c r="P63" t="str">
        <f t="shared" si="3"/>
        <v>PHI</v>
      </c>
    </row>
    <row r="64" spans="1:16" x14ac:dyDescent="0.25">
      <c r="A64">
        <v>63</v>
      </c>
      <c r="B64" s="2" t="str">
        <f t="shared" si="0"/>
        <v>2012_04_CHI@DAL</v>
      </c>
      <c r="C64" s="1" t="s">
        <v>3</v>
      </c>
      <c r="D64">
        <v>2012</v>
      </c>
      <c r="E64">
        <f t="shared" si="1"/>
        <v>4</v>
      </c>
      <c r="F64">
        <v>4</v>
      </c>
      <c r="G64" t="s">
        <v>73</v>
      </c>
      <c r="H64" t="s">
        <v>70</v>
      </c>
      <c r="K64">
        <v>-3.5</v>
      </c>
      <c r="M64">
        <v>18</v>
      </c>
      <c r="N64">
        <v>34</v>
      </c>
      <c r="O64" t="str">
        <f t="shared" si="2"/>
        <v>CHI</v>
      </c>
      <c r="P64" t="str">
        <f t="shared" si="3"/>
        <v>CHI</v>
      </c>
    </row>
    <row r="65" spans="1:16" x14ac:dyDescent="0.25">
      <c r="A65">
        <v>64</v>
      </c>
      <c r="B65" s="2" t="str">
        <f t="shared" si="0"/>
        <v>2012_05_ARI@STL</v>
      </c>
      <c r="C65" s="1" t="s">
        <v>3</v>
      </c>
      <c r="D65">
        <v>2012</v>
      </c>
      <c r="E65">
        <f t="shared" si="1"/>
        <v>5</v>
      </c>
      <c r="F65">
        <v>5</v>
      </c>
      <c r="G65" t="s">
        <v>93</v>
      </c>
      <c r="H65" t="s">
        <v>66</v>
      </c>
      <c r="K65">
        <v>1.5</v>
      </c>
      <c r="M65">
        <v>17</v>
      </c>
      <c r="N65">
        <v>3</v>
      </c>
      <c r="O65" t="str">
        <f t="shared" si="2"/>
        <v>STL</v>
      </c>
      <c r="P65" t="str">
        <f t="shared" si="3"/>
        <v>STL</v>
      </c>
    </row>
    <row r="66" spans="1:16" x14ac:dyDescent="0.25">
      <c r="A66">
        <v>65</v>
      </c>
      <c r="B66" s="2" t="str">
        <f t="shared" ref="B66:B129" si="4">CONCATENATE(D66,"_",IF(E66&lt;10,CONCATENATE("0",E66),E66),"_",H66,"@",G66)</f>
        <v>2012_05_ATL@WAS</v>
      </c>
      <c r="C66" s="1" t="s">
        <v>3</v>
      </c>
      <c r="D66">
        <v>2012</v>
      </c>
      <c r="E66">
        <f t="shared" ref="E66:E129" si="5">IF(C66="rs",F66,17+F66)</f>
        <v>5</v>
      </c>
      <c r="F66">
        <v>5</v>
      </c>
      <c r="G66" t="s">
        <v>96</v>
      </c>
      <c r="H66" t="s">
        <v>22</v>
      </c>
      <c r="K66">
        <v>3.5</v>
      </c>
      <c r="M66">
        <v>17</v>
      </c>
      <c r="N66">
        <v>24</v>
      </c>
      <c r="O66" t="str">
        <f t="shared" ref="O66:O129" si="6">IF(OR(ISBLANK(N66),ISBLANK(M66)),"",IF(N66&gt;(M66+IF(ISBLANK(K66),I66,K66)),H66,IF(N66&lt;(M66+IF(ISBLANK(K66),I66,K66)),G66,"na")))</f>
        <v>ATL</v>
      </c>
      <c r="P66" t="str">
        <f t="shared" ref="P66:P129" si="7">IF(OR(ISBLANK(N66),ISBLANK(M66)),"",IF(N66&gt;M66,H66,IF(N66&lt;M66,G66,"na")))</f>
        <v>ATL</v>
      </c>
    </row>
    <row r="67" spans="1:16" x14ac:dyDescent="0.25">
      <c r="A67">
        <v>66</v>
      </c>
      <c r="B67" s="2" t="str">
        <f t="shared" si="4"/>
        <v>2012_05_PHI@PIT</v>
      </c>
      <c r="C67" s="1" t="s">
        <v>3</v>
      </c>
      <c r="D67">
        <v>2012</v>
      </c>
      <c r="E67">
        <f t="shared" si="5"/>
        <v>5</v>
      </c>
      <c r="F67">
        <v>5</v>
      </c>
      <c r="G67" t="s">
        <v>89</v>
      </c>
      <c r="H67" t="s">
        <v>88</v>
      </c>
      <c r="K67">
        <v>-3.5</v>
      </c>
      <c r="M67">
        <v>16</v>
      </c>
      <c r="N67">
        <v>14</v>
      </c>
      <c r="O67" t="str">
        <f t="shared" si="6"/>
        <v>PHI</v>
      </c>
      <c r="P67" t="str">
        <f t="shared" si="7"/>
        <v>PIT</v>
      </c>
    </row>
    <row r="68" spans="1:16" x14ac:dyDescent="0.25">
      <c r="A68">
        <v>67</v>
      </c>
      <c r="B68" s="2" t="str">
        <f t="shared" si="4"/>
        <v>2012_05_GBY@IND</v>
      </c>
      <c r="C68" s="1" t="s">
        <v>3</v>
      </c>
      <c r="D68">
        <v>2012</v>
      </c>
      <c r="E68">
        <f t="shared" si="5"/>
        <v>5</v>
      </c>
      <c r="F68">
        <v>5</v>
      </c>
      <c r="G68" t="s">
        <v>78</v>
      </c>
      <c r="H68" t="s">
        <v>335</v>
      </c>
      <c r="K68">
        <v>7.5</v>
      </c>
      <c r="M68">
        <v>30</v>
      </c>
      <c r="N68">
        <v>27</v>
      </c>
      <c r="O68" t="str">
        <f t="shared" si="6"/>
        <v>IND</v>
      </c>
      <c r="P68" t="str">
        <f t="shared" si="7"/>
        <v>IND</v>
      </c>
    </row>
    <row r="69" spans="1:16" x14ac:dyDescent="0.25">
      <c r="A69">
        <v>68</v>
      </c>
      <c r="B69" s="2" t="str">
        <f t="shared" si="4"/>
        <v>2012_05_CLE@NYG</v>
      </c>
      <c r="C69" s="1" t="s">
        <v>3</v>
      </c>
      <c r="D69">
        <v>2012</v>
      </c>
      <c r="E69">
        <f t="shared" si="5"/>
        <v>5</v>
      </c>
      <c r="F69">
        <v>5</v>
      </c>
      <c r="G69" t="s">
        <v>85</v>
      </c>
      <c r="H69" t="s">
        <v>72</v>
      </c>
      <c r="K69">
        <v>-9.5</v>
      </c>
      <c r="M69">
        <v>41</v>
      </c>
      <c r="N69">
        <v>27</v>
      </c>
      <c r="O69" t="str">
        <f t="shared" si="6"/>
        <v>NYG</v>
      </c>
      <c r="P69" t="str">
        <f t="shared" si="7"/>
        <v>NYG</v>
      </c>
    </row>
    <row r="70" spans="1:16" x14ac:dyDescent="0.25">
      <c r="A70">
        <v>69</v>
      </c>
      <c r="B70" s="2" t="str">
        <f t="shared" si="4"/>
        <v>2012_05_TEN@MIN</v>
      </c>
      <c r="C70" s="1" t="s">
        <v>3</v>
      </c>
      <c r="D70">
        <v>2012</v>
      </c>
      <c r="E70">
        <f t="shared" si="5"/>
        <v>5</v>
      </c>
      <c r="F70">
        <v>5</v>
      </c>
      <c r="G70" t="s">
        <v>82</v>
      </c>
      <c r="H70" t="s">
        <v>95</v>
      </c>
      <c r="K70">
        <v>-5.5</v>
      </c>
      <c r="M70">
        <v>30</v>
      </c>
      <c r="N70">
        <v>7</v>
      </c>
      <c r="O70" t="str">
        <f t="shared" si="6"/>
        <v>MIN</v>
      </c>
      <c r="P70" t="str">
        <f t="shared" si="7"/>
        <v>MIN</v>
      </c>
    </row>
    <row r="71" spans="1:16" x14ac:dyDescent="0.25">
      <c r="A71">
        <v>70</v>
      </c>
      <c r="B71" s="2" t="str">
        <f t="shared" si="4"/>
        <v>2012_05_MIA@CIN</v>
      </c>
      <c r="C71" s="1" t="s">
        <v>3</v>
      </c>
      <c r="D71">
        <v>2012</v>
      </c>
      <c r="E71">
        <f t="shared" si="5"/>
        <v>5</v>
      </c>
      <c r="F71">
        <v>5</v>
      </c>
      <c r="G71" t="s">
        <v>71</v>
      </c>
      <c r="H71" t="s">
        <v>81</v>
      </c>
      <c r="K71">
        <v>-4.5</v>
      </c>
      <c r="M71">
        <v>13</v>
      </c>
      <c r="N71">
        <v>17</v>
      </c>
      <c r="O71" t="str">
        <f t="shared" si="6"/>
        <v>MIA</v>
      </c>
      <c r="P71" t="str">
        <f t="shared" si="7"/>
        <v>MIA</v>
      </c>
    </row>
    <row r="72" spans="1:16" x14ac:dyDescent="0.25">
      <c r="A72">
        <v>71</v>
      </c>
      <c r="B72" s="2" t="str">
        <f t="shared" si="4"/>
        <v>2012_05_BAL@KCY</v>
      </c>
      <c r="C72" s="1" t="s">
        <v>3</v>
      </c>
      <c r="D72">
        <v>2012</v>
      </c>
      <c r="E72">
        <f t="shared" si="5"/>
        <v>5</v>
      </c>
      <c r="F72">
        <v>5</v>
      </c>
      <c r="G72" t="s">
        <v>336</v>
      </c>
      <c r="H72" t="s">
        <v>67</v>
      </c>
      <c r="K72">
        <v>4.5</v>
      </c>
      <c r="M72">
        <v>6</v>
      </c>
      <c r="N72">
        <v>9</v>
      </c>
      <c r="O72" t="str">
        <f t="shared" si="6"/>
        <v>KCY</v>
      </c>
      <c r="P72" t="str">
        <f t="shared" si="7"/>
        <v>BAL</v>
      </c>
    </row>
    <row r="73" spans="1:16" x14ac:dyDescent="0.25">
      <c r="A73">
        <v>72</v>
      </c>
      <c r="B73" s="2" t="str">
        <f t="shared" si="4"/>
        <v>2012_05_SEA@CAR</v>
      </c>
      <c r="C73" s="1" t="s">
        <v>3</v>
      </c>
      <c r="D73">
        <v>2012</v>
      </c>
      <c r="E73">
        <f t="shared" si="5"/>
        <v>5</v>
      </c>
      <c r="F73">
        <v>5</v>
      </c>
      <c r="G73" t="s">
        <v>69</v>
      </c>
      <c r="H73" t="s">
        <v>91</v>
      </c>
      <c r="K73">
        <v>-3.5</v>
      </c>
      <c r="M73">
        <v>12</v>
      </c>
      <c r="N73">
        <v>16</v>
      </c>
      <c r="O73" t="str">
        <f t="shared" si="6"/>
        <v>SEA</v>
      </c>
      <c r="P73" t="str">
        <f t="shared" si="7"/>
        <v>SEA</v>
      </c>
    </row>
    <row r="74" spans="1:16" x14ac:dyDescent="0.25">
      <c r="A74">
        <v>73</v>
      </c>
      <c r="B74" s="2" t="str">
        <f t="shared" si="4"/>
        <v>2012_05_CHI@JAX</v>
      </c>
      <c r="C74" s="1" t="s">
        <v>3</v>
      </c>
      <c r="D74">
        <v>2012</v>
      </c>
      <c r="E74">
        <f t="shared" si="5"/>
        <v>5</v>
      </c>
      <c r="F74">
        <v>5</v>
      </c>
      <c r="G74" t="s">
        <v>79</v>
      </c>
      <c r="H74" t="s">
        <v>70</v>
      </c>
      <c r="K74">
        <v>5.5</v>
      </c>
      <c r="M74">
        <v>3</v>
      </c>
      <c r="N74">
        <v>41</v>
      </c>
      <c r="O74" t="str">
        <f t="shared" si="6"/>
        <v>CHI</v>
      </c>
      <c r="P74" t="str">
        <f t="shared" si="7"/>
        <v>CHI</v>
      </c>
    </row>
    <row r="75" spans="1:16" x14ac:dyDescent="0.25">
      <c r="A75">
        <v>74</v>
      </c>
      <c r="B75" s="2" t="str">
        <f t="shared" si="4"/>
        <v>2012_05_DEN@NWE</v>
      </c>
      <c r="C75" s="1" t="s">
        <v>3</v>
      </c>
      <c r="D75">
        <v>2012</v>
      </c>
      <c r="E75">
        <f t="shared" si="5"/>
        <v>5</v>
      </c>
      <c r="F75">
        <v>5</v>
      </c>
      <c r="G75" t="s">
        <v>337</v>
      </c>
      <c r="H75" t="s">
        <v>74</v>
      </c>
      <c r="K75">
        <v>-6.5</v>
      </c>
      <c r="M75">
        <v>31</v>
      </c>
      <c r="N75">
        <v>21</v>
      </c>
      <c r="O75" t="str">
        <f t="shared" si="6"/>
        <v>NWE</v>
      </c>
      <c r="P75" t="str">
        <f t="shared" si="7"/>
        <v>NWE</v>
      </c>
    </row>
    <row r="76" spans="1:16" x14ac:dyDescent="0.25">
      <c r="A76">
        <v>75</v>
      </c>
      <c r="B76" s="2" t="str">
        <f t="shared" si="4"/>
        <v>2012_05_BUF@SFO</v>
      </c>
      <c r="C76" s="1" t="s">
        <v>3</v>
      </c>
      <c r="D76">
        <v>2012</v>
      </c>
      <c r="E76">
        <f t="shared" si="5"/>
        <v>5</v>
      </c>
      <c r="F76">
        <v>5</v>
      </c>
      <c r="G76" t="s">
        <v>338</v>
      </c>
      <c r="H76" t="s">
        <v>68</v>
      </c>
      <c r="K76">
        <v>-8.5</v>
      </c>
      <c r="M76">
        <v>45</v>
      </c>
      <c r="N76">
        <v>3</v>
      </c>
      <c r="O76" t="str">
        <f t="shared" si="6"/>
        <v>SFO</v>
      </c>
      <c r="P76" t="str">
        <f t="shared" si="7"/>
        <v>SFO</v>
      </c>
    </row>
    <row r="77" spans="1:16" x14ac:dyDescent="0.25">
      <c r="A77">
        <v>76</v>
      </c>
      <c r="B77" s="2" t="str">
        <f t="shared" si="4"/>
        <v>2012_05_SD@NOR</v>
      </c>
      <c r="C77" s="1" t="s">
        <v>3</v>
      </c>
      <c r="D77">
        <v>2012</v>
      </c>
      <c r="E77">
        <f t="shared" si="5"/>
        <v>5</v>
      </c>
      <c r="F77">
        <v>5</v>
      </c>
      <c r="G77" t="s">
        <v>340</v>
      </c>
      <c r="H77" t="s">
        <v>90</v>
      </c>
      <c r="K77">
        <v>-3.5</v>
      </c>
      <c r="M77">
        <v>31</v>
      </c>
      <c r="N77">
        <v>24</v>
      </c>
      <c r="O77" t="str">
        <f t="shared" si="6"/>
        <v>NOR</v>
      </c>
      <c r="P77" t="str">
        <f t="shared" si="7"/>
        <v>NOR</v>
      </c>
    </row>
    <row r="78" spans="1:16" x14ac:dyDescent="0.25">
      <c r="A78">
        <v>77</v>
      </c>
      <c r="B78" s="2" t="str">
        <f t="shared" si="4"/>
        <v>2012_05_HOU@NYJ</v>
      </c>
      <c r="C78" s="1" t="s">
        <v>3</v>
      </c>
      <c r="D78">
        <v>2012</v>
      </c>
      <c r="E78">
        <f t="shared" si="5"/>
        <v>5</v>
      </c>
      <c r="F78">
        <v>5</v>
      </c>
      <c r="G78" t="s">
        <v>86</v>
      </c>
      <c r="H78" t="s">
        <v>77</v>
      </c>
      <c r="K78">
        <v>7.5</v>
      </c>
      <c r="M78">
        <v>17</v>
      </c>
      <c r="N78">
        <v>23</v>
      </c>
      <c r="O78" t="str">
        <f t="shared" si="6"/>
        <v>NYJ</v>
      </c>
      <c r="P78" t="str">
        <f t="shared" si="7"/>
        <v>HOU</v>
      </c>
    </row>
    <row r="79" spans="1:16" x14ac:dyDescent="0.25">
      <c r="A79">
        <v>78</v>
      </c>
      <c r="B79" s="2" t="str">
        <f t="shared" si="4"/>
        <v>2012_06_PIT@TEN</v>
      </c>
      <c r="C79" s="1" t="s">
        <v>3</v>
      </c>
      <c r="D79">
        <v>2012</v>
      </c>
      <c r="E79">
        <f t="shared" si="5"/>
        <v>6</v>
      </c>
      <c r="F79">
        <v>6</v>
      </c>
      <c r="G79" t="s">
        <v>95</v>
      </c>
      <c r="H79" t="s">
        <v>89</v>
      </c>
      <c r="K79">
        <v>5.5</v>
      </c>
      <c r="M79">
        <v>26</v>
      </c>
      <c r="N79">
        <v>23</v>
      </c>
      <c r="O79" t="str">
        <f t="shared" si="6"/>
        <v>TEN</v>
      </c>
      <c r="P79" t="str">
        <f t="shared" si="7"/>
        <v>TEN</v>
      </c>
    </row>
    <row r="80" spans="1:16" x14ac:dyDescent="0.25">
      <c r="A80">
        <v>79</v>
      </c>
      <c r="B80" s="2" t="str">
        <f t="shared" si="4"/>
        <v>2012_06_OAK@ATL</v>
      </c>
      <c r="C80" s="1" t="s">
        <v>3</v>
      </c>
      <c r="D80">
        <v>2012</v>
      </c>
      <c r="E80">
        <f t="shared" si="5"/>
        <v>6</v>
      </c>
      <c r="F80">
        <v>6</v>
      </c>
      <c r="G80" t="s">
        <v>22</v>
      </c>
      <c r="H80" t="s">
        <v>87</v>
      </c>
      <c r="K80">
        <v>-8.5</v>
      </c>
      <c r="M80">
        <v>23</v>
      </c>
      <c r="N80">
        <v>20</v>
      </c>
      <c r="O80" t="str">
        <f t="shared" si="6"/>
        <v>OAK</v>
      </c>
      <c r="P80" t="str">
        <f t="shared" si="7"/>
        <v>ATL</v>
      </c>
    </row>
    <row r="81" spans="1:16" x14ac:dyDescent="0.25">
      <c r="A81">
        <v>80</v>
      </c>
      <c r="B81" s="2" t="str">
        <f t="shared" si="4"/>
        <v>2012_06_KCY@TBY</v>
      </c>
      <c r="C81" s="1" t="s">
        <v>3</v>
      </c>
      <c r="D81">
        <v>2012</v>
      </c>
      <c r="E81">
        <f t="shared" si="5"/>
        <v>6</v>
      </c>
      <c r="F81">
        <v>6</v>
      </c>
      <c r="G81" t="s">
        <v>339</v>
      </c>
      <c r="H81" t="s">
        <v>336</v>
      </c>
      <c r="K81">
        <v>-3.5</v>
      </c>
      <c r="M81">
        <v>38</v>
      </c>
      <c r="N81">
        <v>10</v>
      </c>
      <c r="O81" t="str">
        <f t="shared" si="6"/>
        <v>TBY</v>
      </c>
      <c r="P81" t="str">
        <f t="shared" si="7"/>
        <v>TBY</v>
      </c>
    </row>
    <row r="82" spans="1:16" x14ac:dyDescent="0.25">
      <c r="A82">
        <v>81</v>
      </c>
      <c r="B82" s="2" t="str">
        <f t="shared" si="4"/>
        <v>2012_06_IND@NYJ</v>
      </c>
      <c r="C82" s="1" t="s">
        <v>3</v>
      </c>
      <c r="D82">
        <v>2012</v>
      </c>
      <c r="E82">
        <f t="shared" si="5"/>
        <v>6</v>
      </c>
      <c r="F82">
        <v>6</v>
      </c>
      <c r="G82" t="s">
        <v>86</v>
      </c>
      <c r="H82" t="s">
        <v>78</v>
      </c>
      <c r="K82">
        <v>-3.5</v>
      </c>
      <c r="M82">
        <v>35</v>
      </c>
      <c r="N82">
        <v>9</v>
      </c>
      <c r="O82" t="str">
        <f t="shared" si="6"/>
        <v>NYJ</v>
      </c>
      <c r="P82" t="str">
        <f t="shared" si="7"/>
        <v>NYJ</v>
      </c>
    </row>
    <row r="83" spans="1:16" x14ac:dyDescent="0.25">
      <c r="A83">
        <v>82</v>
      </c>
      <c r="B83" s="2" t="str">
        <f t="shared" si="4"/>
        <v>2012_06_CIN@CLE</v>
      </c>
      <c r="C83" s="1" t="s">
        <v>3</v>
      </c>
      <c r="D83">
        <v>2012</v>
      </c>
      <c r="E83">
        <f t="shared" si="5"/>
        <v>6</v>
      </c>
      <c r="F83">
        <v>6</v>
      </c>
      <c r="G83" t="s">
        <v>72</v>
      </c>
      <c r="H83" t="s">
        <v>71</v>
      </c>
      <c r="K83">
        <v>2.5</v>
      </c>
      <c r="M83">
        <v>34</v>
      </c>
      <c r="N83">
        <v>24</v>
      </c>
      <c r="O83" t="str">
        <f t="shared" si="6"/>
        <v>CLE</v>
      </c>
      <c r="P83" t="str">
        <f t="shared" si="7"/>
        <v>CLE</v>
      </c>
    </row>
    <row r="84" spans="1:16" x14ac:dyDescent="0.25">
      <c r="A84">
        <v>83</v>
      </c>
      <c r="B84" s="2" t="str">
        <f t="shared" si="4"/>
        <v>2012_06_DET@PHI</v>
      </c>
      <c r="C84" s="1" t="s">
        <v>3</v>
      </c>
      <c r="D84">
        <v>2012</v>
      </c>
      <c r="E84">
        <f t="shared" si="5"/>
        <v>6</v>
      </c>
      <c r="F84">
        <v>6</v>
      </c>
      <c r="G84" t="s">
        <v>88</v>
      </c>
      <c r="H84" t="s">
        <v>75</v>
      </c>
      <c r="K84">
        <v>-5.5</v>
      </c>
      <c r="M84">
        <v>23</v>
      </c>
      <c r="N84">
        <v>26</v>
      </c>
      <c r="O84" t="str">
        <f t="shared" si="6"/>
        <v>DET</v>
      </c>
      <c r="P84" t="str">
        <f t="shared" si="7"/>
        <v>DET</v>
      </c>
    </row>
    <row r="85" spans="1:16" x14ac:dyDescent="0.25">
      <c r="A85">
        <v>84</v>
      </c>
      <c r="B85" s="2" t="str">
        <f t="shared" si="4"/>
        <v>2012_06_STL@MIA</v>
      </c>
      <c r="C85" s="1" t="s">
        <v>3</v>
      </c>
      <c r="D85">
        <v>2012</v>
      </c>
      <c r="E85">
        <f t="shared" si="5"/>
        <v>6</v>
      </c>
      <c r="F85">
        <v>6</v>
      </c>
      <c r="G85" t="s">
        <v>81</v>
      </c>
      <c r="H85" t="s">
        <v>93</v>
      </c>
      <c r="K85">
        <v>-3.5</v>
      </c>
      <c r="M85">
        <v>17</v>
      </c>
      <c r="N85">
        <v>14</v>
      </c>
      <c r="O85" t="str">
        <f t="shared" si="6"/>
        <v>STL</v>
      </c>
      <c r="P85" t="str">
        <f t="shared" si="7"/>
        <v>MIA</v>
      </c>
    </row>
    <row r="86" spans="1:16" x14ac:dyDescent="0.25">
      <c r="A86">
        <v>85</v>
      </c>
      <c r="B86" s="2" t="str">
        <f t="shared" si="4"/>
        <v>2012_06_DAL@BAL</v>
      </c>
      <c r="C86" s="1" t="s">
        <v>3</v>
      </c>
      <c r="D86">
        <v>2012</v>
      </c>
      <c r="E86">
        <f t="shared" si="5"/>
        <v>6</v>
      </c>
      <c r="F86">
        <v>6</v>
      </c>
      <c r="G86" t="s">
        <v>67</v>
      </c>
      <c r="H86" t="s">
        <v>73</v>
      </c>
      <c r="K86">
        <v>-3.5</v>
      </c>
      <c r="M86">
        <v>31</v>
      </c>
      <c r="N86">
        <v>29</v>
      </c>
      <c r="O86" t="str">
        <f t="shared" si="6"/>
        <v>DAL</v>
      </c>
      <c r="P86" t="str">
        <f t="shared" si="7"/>
        <v>BAL</v>
      </c>
    </row>
    <row r="87" spans="1:16" x14ac:dyDescent="0.25">
      <c r="A87">
        <v>86</v>
      </c>
      <c r="B87" s="2" t="str">
        <f t="shared" si="4"/>
        <v>2012_06_BUF@ARI</v>
      </c>
      <c r="C87" s="1" t="s">
        <v>3</v>
      </c>
      <c r="D87">
        <v>2012</v>
      </c>
      <c r="E87">
        <f t="shared" si="5"/>
        <v>6</v>
      </c>
      <c r="F87">
        <v>6</v>
      </c>
      <c r="G87" t="s">
        <v>66</v>
      </c>
      <c r="H87" t="s">
        <v>68</v>
      </c>
      <c r="K87">
        <v>-4.5</v>
      </c>
      <c r="M87">
        <v>16</v>
      </c>
      <c r="N87">
        <v>19</v>
      </c>
      <c r="O87" t="str">
        <f t="shared" si="6"/>
        <v>BUF</v>
      </c>
      <c r="P87" t="str">
        <f t="shared" si="7"/>
        <v>BUF</v>
      </c>
    </row>
    <row r="88" spans="1:16" x14ac:dyDescent="0.25">
      <c r="A88">
        <v>87</v>
      </c>
      <c r="B88" s="2" t="str">
        <f t="shared" si="4"/>
        <v>2012_06_NWE@SEA</v>
      </c>
      <c r="C88" s="1" t="s">
        <v>3</v>
      </c>
      <c r="D88">
        <v>2012</v>
      </c>
      <c r="E88">
        <f t="shared" si="5"/>
        <v>6</v>
      </c>
      <c r="F88">
        <v>6</v>
      </c>
      <c r="G88" t="s">
        <v>91</v>
      </c>
      <c r="H88" t="s">
        <v>337</v>
      </c>
      <c r="K88">
        <v>3.5</v>
      </c>
      <c r="M88">
        <v>24</v>
      </c>
      <c r="N88">
        <v>23</v>
      </c>
      <c r="O88" t="str">
        <f t="shared" si="6"/>
        <v>SEA</v>
      </c>
      <c r="P88" t="str">
        <f t="shared" si="7"/>
        <v>SEA</v>
      </c>
    </row>
    <row r="89" spans="1:16" x14ac:dyDescent="0.25">
      <c r="A89">
        <v>88</v>
      </c>
      <c r="B89" s="2" t="str">
        <f t="shared" si="4"/>
        <v>2012_06_NYG@SFO</v>
      </c>
      <c r="C89" s="1" t="s">
        <v>3</v>
      </c>
      <c r="D89">
        <v>2012</v>
      </c>
      <c r="E89">
        <f t="shared" si="5"/>
        <v>6</v>
      </c>
      <c r="F89">
        <v>6</v>
      </c>
      <c r="G89" t="s">
        <v>338</v>
      </c>
      <c r="H89" t="s">
        <v>85</v>
      </c>
      <c r="K89">
        <v>-5.5</v>
      </c>
      <c r="M89">
        <v>3</v>
      </c>
      <c r="N89">
        <v>26</v>
      </c>
      <c r="O89" t="str">
        <f t="shared" si="6"/>
        <v>NYG</v>
      </c>
      <c r="P89" t="str">
        <f t="shared" si="7"/>
        <v>NYG</v>
      </c>
    </row>
    <row r="90" spans="1:16" x14ac:dyDescent="0.25">
      <c r="A90">
        <v>89</v>
      </c>
      <c r="B90" s="2" t="str">
        <f t="shared" si="4"/>
        <v>2012_06_MIN@WAS</v>
      </c>
      <c r="C90" s="1" t="s">
        <v>3</v>
      </c>
      <c r="D90">
        <v>2012</v>
      </c>
      <c r="E90">
        <f t="shared" si="5"/>
        <v>6</v>
      </c>
      <c r="F90">
        <v>6</v>
      </c>
      <c r="G90" t="s">
        <v>96</v>
      </c>
      <c r="H90" t="s">
        <v>82</v>
      </c>
      <c r="K90">
        <v>-2.5</v>
      </c>
      <c r="M90">
        <v>38</v>
      </c>
      <c r="N90">
        <v>26</v>
      </c>
      <c r="O90" t="str">
        <f t="shared" si="6"/>
        <v>WAS</v>
      </c>
      <c r="P90" t="str">
        <f t="shared" si="7"/>
        <v>WAS</v>
      </c>
    </row>
    <row r="91" spans="1:16" x14ac:dyDescent="0.25">
      <c r="A91">
        <v>90</v>
      </c>
      <c r="B91" s="2" t="str">
        <f t="shared" si="4"/>
        <v>2012_06_GBY@HOU</v>
      </c>
      <c r="C91" s="1" t="s">
        <v>3</v>
      </c>
      <c r="D91">
        <v>2012</v>
      </c>
      <c r="E91">
        <f t="shared" si="5"/>
        <v>6</v>
      </c>
      <c r="F91">
        <v>6</v>
      </c>
      <c r="G91" t="s">
        <v>77</v>
      </c>
      <c r="H91" t="s">
        <v>335</v>
      </c>
      <c r="K91">
        <v>-3.5</v>
      </c>
      <c r="M91">
        <v>24</v>
      </c>
      <c r="N91">
        <v>42</v>
      </c>
      <c r="O91" t="str">
        <f t="shared" si="6"/>
        <v>GBY</v>
      </c>
      <c r="P91" t="str">
        <f t="shared" si="7"/>
        <v>GBY</v>
      </c>
    </row>
    <row r="92" spans="1:16" x14ac:dyDescent="0.25">
      <c r="A92">
        <v>91</v>
      </c>
      <c r="B92" s="2" t="str">
        <f t="shared" si="4"/>
        <v>2012_06_DEN@SD</v>
      </c>
      <c r="C92" s="1" t="s">
        <v>3</v>
      </c>
      <c r="D92">
        <v>2012</v>
      </c>
      <c r="E92">
        <f t="shared" si="5"/>
        <v>6</v>
      </c>
      <c r="F92">
        <v>6</v>
      </c>
      <c r="G92" t="s">
        <v>90</v>
      </c>
      <c r="H92" t="s">
        <v>74</v>
      </c>
      <c r="K92">
        <v>-2.5</v>
      </c>
      <c r="M92">
        <v>24</v>
      </c>
      <c r="N92">
        <v>35</v>
      </c>
      <c r="O92" t="str">
        <f t="shared" si="6"/>
        <v>DEN</v>
      </c>
      <c r="P92" t="str">
        <f t="shared" si="7"/>
        <v>DEN</v>
      </c>
    </row>
    <row r="93" spans="1:16" x14ac:dyDescent="0.25">
      <c r="A93">
        <v>92</v>
      </c>
      <c r="B93" s="2" t="str">
        <f t="shared" si="4"/>
        <v>2012_07_SEA@SFO</v>
      </c>
      <c r="C93" s="1" t="s">
        <v>3</v>
      </c>
      <c r="D93">
        <v>2012</v>
      </c>
      <c r="E93">
        <f t="shared" si="5"/>
        <v>7</v>
      </c>
      <c r="F93">
        <v>7</v>
      </c>
      <c r="G93" t="s">
        <v>338</v>
      </c>
      <c r="H93" t="s">
        <v>91</v>
      </c>
      <c r="K93">
        <v>-7.5</v>
      </c>
      <c r="M93">
        <v>13</v>
      </c>
      <c r="N93">
        <v>6</v>
      </c>
      <c r="O93" t="str">
        <f t="shared" si="6"/>
        <v>SEA</v>
      </c>
      <c r="P93" t="str">
        <f t="shared" si="7"/>
        <v>SFO</v>
      </c>
    </row>
    <row r="94" spans="1:16" x14ac:dyDescent="0.25">
      <c r="A94">
        <v>93</v>
      </c>
      <c r="B94" s="2" t="str">
        <f t="shared" si="4"/>
        <v>2012_07_WAS@NYG</v>
      </c>
      <c r="C94" s="1" t="s">
        <v>3</v>
      </c>
      <c r="D94">
        <v>2012</v>
      </c>
      <c r="E94">
        <f t="shared" si="5"/>
        <v>7</v>
      </c>
      <c r="F94">
        <v>7</v>
      </c>
      <c r="G94" t="s">
        <v>85</v>
      </c>
      <c r="H94" t="s">
        <v>96</v>
      </c>
      <c r="K94">
        <v>-6.5</v>
      </c>
      <c r="M94">
        <v>27</v>
      </c>
      <c r="N94">
        <v>23</v>
      </c>
      <c r="O94" t="str">
        <f t="shared" si="6"/>
        <v>WAS</v>
      </c>
      <c r="P94" t="str">
        <f t="shared" si="7"/>
        <v>NYG</v>
      </c>
    </row>
    <row r="95" spans="1:16" x14ac:dyDescent="0.25">
      <c r="A95">
        <v>94</v>
      </c>
      <c r="B95" s="2" t="str">
        <f t="shared" si="4"/>
        <v>2012_07_ARI@MIN</v>
      </c>
      <c r="C95" s="1" t="s">
        <v>3</v>
      </c>
      <c r="D95">
        <v>2012</v>
      </c>
      <c r="E95">
        <f t="shared" si="5"/>
        <v>7</v>
      </c>
      <c r="F95">
        <v>7</v>
      </c>
      <c r="G95" t="s">
        <v>82</v>
      </c>
      <c r="H95" t="s">
        <v>66</v>
      </c>
      <c r="K95">
        <v>-5.5</v>
      </c>
      <c r="M95">
        <v>21</v>
      </c>
      <c r="N95">
        <v>14</v>
      </c>
      <c r="O95" t="str">
        <f t="shared" si="6"/>
        <v>MIN</v>
      </c>
      <c r="P95" t="str">
        <f t="shared" si="7"/>
        <v>MIN</v>
      </c>
    </row>
    <row r="96" spans="1:16" x14ac:dyDescent="0.25">
      <c r="A96">
        <v>95</v>
      </c>
      <c r="B96" s="2" t="str">
        <f t="shared" si="4"/>
        <v>2012_07_DAL@CAR</v>
      </c>
      <c r="C96" s="1" t="s">
        <v>3</v>
      </c>
      <c r="D96">
        <v>2012</v>
      </c>
      <c r="E96">
        <f t="shared" si="5"/>
        <v>7</v>
      </c>
      <c r="F96">
        <v>7</v>
      </c>
      <c r="G96" t="s">
        <v>69</v>
      </c>
      <c r="H96" t="s">
        <v>73</v>
      </c>
      <c r="K96">
        <v>2.5</v>
      </c>
      <c r="M96">
        <v>14</v>
      </c>
      <c r="N96">
        <v>19</v>
      </c>
      <c r="O96" t="str">
        <f t="shared" si="6"/>
        <v>DAL</v>
      </c>
      <c r="P96" t="str">
        <f t="shared" si="7"/>
        <v>DAL</v>
      </c>
    </row>
    <row r="97" spans="1:16" x14ac:dyDescent="0.25">
      <c r="A97">
        <v>96</v>
      </c>
      <c r="B97" s="2" t="str">
        <f t="shared" si="4"/>
        <v>2012_07_NOR@TBY</v>
      </c>
      <c r="C97" s="1" t="s">
        <v>3</v>
      </c>
      <c r="D97">
        <v>2012</v>
      </c>
      <c r="E97">
        <f t="shared" si="5"/>
        <v>7</v>
      </c>
      <c r="F97">
        <v>7</v>
      </c>
      <c r="G97" t="s">
        <v>339</v>
      </c>
      <c r="H97" t="s">
        <v>340</v>
      </c>
      <c r="K97">
        <v>2.5</v>
      </c>
      <c r="M97">
        <v>28</v>
      </c>
      <c r="N97">
        <v>35</v>
      </c>
      <c r="O97" t="str">
        <f t="shared" si="6"/>
        <v>NOR</v>
      </c>
      <c r="P97" t="str">
        <f t="shared" si="7"/>
        <v>NOR</v>
      </c>
    </row>
    <row r="98" spans="1:16" x14ac:dyDescent="0.25">
      <c r="A98">
        <v>97</v>
      </c>
      <c r="B98" s="2" t="str">
        <f t="shared" si="4"/>
        <v>2012_07_GBY@STL</v>
      </c>
      <c r="C98" s="1" t="s">
        <v>3</v>
      </c>
      <c r="D98">
        <v>2012</v>
      </c>
      <c r="E98">
        <f t="shared" si="5"/>
        <v>7</v>
      </c>
      <c r="F98">
        <v>7</v>
      </c>
      <c r="G98" t="s">
        <v>93</v>
      </c>
      <c r="H98" t="s">
        <v>335</v>
      </c>
      <c r="K98">
        <v>5.5</v>
      </c>
      <c r="M98">
        <v>20</v>
      </c>
      <c r="N98">
        <v>30</v>
      </c>
      <c r="O98" t="str">
        <f t="shared" si="6"/>
        <v>GBY</v>
      </c>
      <c r="P98" t="str">
        <f t="shared" si="7"/>
        <v>GBY</v>
      </c>
    </row>
    <row r="99" spans="1:16" x14ac:dyDescent="0.25">
      <c r="A99">
        <v>98</v>
      </c>
      <c r="B99" s="2" t="str">
        <f t="shared" si="4"/>
        <v>2012_07_BAL@HOU</v>
      </c>
      <c r="C99" s="1" t="s">
        <v>3</v>
      </c>
      <c r="D99">
        <v>2012</v>
      </c>
      <c r="E99">
        <f t="shared" si="5"/>
        <v>7</v>
      </c>
      <c r="F99">
        <v>7</v>
      </c>
      <c r="G99" t="s">
        <v>77</v>
      </c>
      <c r="H99" t="s">
        <v>67</v>
      </c>
      <c r="K99">
        <v>-6.5</v>
      </c>
      <c r="M99">
        <v>43</v>
      </c>
      <c r="N99">
        <v>13</v>
      </c>
      <c r="O99" t="str">
        <f t="shared" si="6"/>
        <v>HOU</v>
      </c>
      <c r="P99" t="str">
        <f t="shared" si="7"/>
        <v>HOU</v>
      </c>
    </row>
    <row r="100" spans="1:16" x14ac:dyDescent="0.25">
      <c r="A100">
        <v>99</v>
      </c>
      <c r="B100" s="2" t="str">
        <f t="shared" si="4"/>
        <v>2012_07_CLE@IND</v>
      </c>
      <c r="C100" s="1" t="s">
        <v>3</v>
      </c>
      <c r="D100">
        <v>2012</v>
      </c>
      <c r="E100">
        <f t="shared" si="5"/>
        <v>7</v>
      </c>
      <c r="F100">
        <v>7</v>
      </c>
      <c r="G100" t="s">
        <v>78</v>
      </c>
      <c r="H100" t="s">
        <v>72</v>
      </c>
      <c r="K100">
        <v>-3.5</v>
      </c>
      <c r="M100">
        <v>17</v>
      </c>
      <c r="N100">
        <v>13</v>
      </c>
      <c r="O100" t="str">
        <f t="shared" si="6"/>
        <v>IND</v>
      </c>
      <c r="P100" t="str">
        <f t="shared" si="7"/>
        <v>IND</v>
      </c>
    </row>
    <row r="101" spans="1:16" x14ac:dyDescent="0.25">
      <c r="A101">
        <v>100</v>
      </c>
      <c r="B101" s="2" t="str">
        <f t="shared" si="4"/>
        <v>2012_07_TEN@BUF</v>
      </c>
      <c r="C101" s="1" t="s">
        <v>3</v>
      </c>
      <c r="D101">
        <v>2012</v>
      </c>
      <c r="E101">
        <f t="shared" si="5"/>
        <v>7</v>
      </c>
      <c r="F101">
        <v>7</v>
      </c>
      <c r="G101" t="s">
        <v>68</v>
      </c>
      <c r="H101" t="s">
        <v>95</v>
      </c>
      <c r="K101">
        <v>-3.5</v>
      </c>
      <c r="M101">
        <v>34</v>
      </c>
      <c r="N101">
        <v>35</v>
      </c>
      <c r="O101" t="str">
        <f t="shared" si="6"/>
        <v>TEN</v>
      </c>
      <c r="P101" t="str">
        <f t="shared" si="7"/>
        <v>TEN</v>
      </c>
    </row>
    <row r="102" spans="1:16" x14ac:dyDescent="0.25">
      <c r="A102">
        <v>101</v>
      </c>
      <c r="B102" s="2" t="str">
        <f t="shared" si="4"/>
        <v>2012_07_NYJ@NWE</v>
      </c>
      <c r="C102" s="1" t="s">
        <v>3</v>
      </c>
      <c r="D102">
        <v>2012</v>
      </c>
      <c r="E102">
        <f t="shared" si="5"/>
        <v>7</v>
      </c>
      <c r="F102">
        <v>7</v>
      </c>
      <c r="G102" t="s">
        <v>337</v>
      </c>
      <c r="H102" t="s">
        <v>86</v>
      </c>
      <c r="K102">
        <v>-10.5</v>
      </c>
      <c r="M102">
        <v>29</v>
      </c>
      <c r="N102">
        <v>26</v>
      </c>
      <c r="O102" t="str">
        <f t="shared" si="6"/>
        <v>NYJ</v>
      </c>
      <c r="P102" t="str">
        <f t="shared" si="7"/>
        <v>NWE</v>
      </c>
    </row>
    <row r="103" spans="1:16" x14ac:dyDescent="0.25">
      <c r="A103">
        <v>102</v>
      </c>
      <c r="B103" s="2" t="str">
        <f t="shared" si="4"/>
        <v>2012_07_JAX@OAK</v>
      </c>
      <c r="C103" s="1" t="s">
        <v>3</v>
      </c>
      <c r="D103">
        <v>2012</v>
      </c>
      <c r="E103">
        <f t="shared" si="5"/>
        <v>7</v>
      </c>
      <c r="F103">
        <v>7</v>
      </c>
      <c r="G103" t="s">
        <v>87</v>
      </c>
      <c r="H103" t="s">
        <v>79</v>
      </c>
      <c r="K103">
        <v>-4.5</v>
      </c>
      <c r="M103">
        <v>26</v>
      </c>
      <c r="N103">
        <v>23</v>
      </c>
      <c r="O103" t="str">
        <f t="shared" si="6"/>
        <v>JAX</v>
      </c>
      <c r="P103" t="str">
        <f t="shared" si="7"/>
        <v>OAK</v>
      </c>
    </row>
    <row r="104" spans="1:16" x14ac:dyDescent="0.25">
      <c r="A104">
        <v>103</v>
      </c>
      <c r="B104" s="2" t="str">
        <f t="shared" si="4"/>
        <v>2012_07_PIT@CIN</v>
      </c>
      <c r="C104" s="1" t="s">
        <v>3</v>
      </c>
      <c r="D104">
        <v>2012</v>
      </c>
      <c r="E104">
        <f t="shared" si="5"/>
        <v>7</v>
      </c>
      <c r="F104">
        <v>7</v>
      </c>
      <c r="G104" t="s">
        <v>71</v>
      </c>
      <c r="H104" t="s">
        <v>89</v>
      </c>
      <c r="K104">
        <v>2.5</v>
      </c>
      <c r="M104">
        <v>17</v>
      </c>
      <c r="N104">
        <v>24</v>
      </c>
      <c r="O104" t="str">
        <f t="shared" si="6"/>
        <v>PIT</v>
      </c>
      <c r="P104" t="str">
        <f t="shared" si="7"/>
        <v>PIT</v>
      </c>
    </row>
    <row r="105" spans="1:16" x14ac:dyDescent="0.25">
      <c r="A105">
        <v>104</v>
      </c>
      <c r="B105" s="2" t="str">
        <f t="shared" si="4"/>
        <v>2012_07_DET@CHI</v>
      </c>
      <c r="C105" s="1" t="s">
        <v>3</v>
      </c>
      <c r="D105">
        <v>2012</v>
      </c>
      <c r="E105">
        <f t="shared" si="5"/>
        <v>7</v>
      </c>
      <c r="F105">
        <v>7</v>
      </c>
      <c r="G105" t="s">
        <v>70</v>
      </c>
      <c r="H105" t="s">
        <v>75</v>
      </c>
      <c r="K105">
        <v>-5.5</v>
      </c>
      <c r="M105">
        <v>13</v>
      </c>
      <c r="N105">
        <v>7</v>
      </c>
      <c r="O105" t="str">
        <f t="shared" si="6"/>
        <v>CHI</v>
      </c>
      <c r="P105" t="str">
        <f t="shared" si="7"/>
        <v>CHI</v>
      </c>
    </row>
    <row r="106" spans="1:16" x14ac:dyDescent="0.25">
      <c r="A106">
        <v>105</v>
      </c>
      <c r="B106" s="2" t="str">
        <f t="shared" si="4"/>
        <v>2012_08_TBY@MIN</v>
      </c>
      <c r="C106" s="1" t="s">
        <v>3</v>
      </c>
      <c r="D106">
        <v>2012</v>
      </c>
      <c r="E106">
        <f t="shared" si="5"/>
        <v>8</v>
      </c>
      <c r="F106">
        <v>8</v>
      </c>
      <c r="G106" t="s">
        <v>82</v>
      </c>
      <c r="H106" t="s">
        <v>339</v>
      </c>
      <c r="K106">
        <v>-6.5</v>
      </c>
      <c r="M106">
        <v>17</v>
      </c>
      <c r="N106">
        <v>36</v>
      </c>
      <c r="O106" t="str">
        <f t="shared" si="6"/>
        <v>TBY</v>
      </c>
      <c r="P106" t="str">
        <f t="shared" si="7"/>
        <v>TBY</v>
      </c>
    </row>
    <row r="107" spans="1:16" x14ac:dyDescent="0.25">
      <c r="A107">
        <v>106</v>
      </c>
      <c r="B107" s="2" t="str">
        <f t="shared" si="4"/>
        <v>2012_08_JAX@GBY</v>
      </c>
      <c r="C107" s="1" t="s">
        <v>3</v>
      </c>
      <c r="D107">
        <v>2012</v>
      </c>
      <c r="E107">
        <f t="shared" si="5"/>
        <v>8</v>
      </c>
      <c r="F107">
        <v>8</v>
      </c>
      <c r="G107" t="s">
        <v>335</v>
      </c>
      <c r="H107" t="s">
        <v>79</v>
      </c>
      <c r="K107">
        <v>-13.5</v>
      </c>
      <c r="M107">
        <v>24</v>
      </c>
      <c r="N107">
        <v>15</v>
      </c>
      <c r="O107" t="str">
        <f t="shared" si="6"/>
        <v>JAX</v>
      </c>
      <c r="P107" t="str">
        <f t="shared" si="7"/>
        <v>GBY</v>
      </c>
    </row>
    <row r="108" spans="1:16" x14ac:dyDescent="0.25">
      <c r="A108">
        <v>107</v>
      </c>
      <c r="B108" s="2" t="str">
        <f t="shared" si="4"/>
        <v>2012_08_MIA@NYJ</v>
      </c>
      <c r="C108" s="1" t="s">
        <v>3</v>
      </c>
      <c r="D108">
        <v>2012</v>
      </c>
      <c r="E108">
        <f t="shared" si="5"/>
        <v>8</v>
      </c>
      <c r="F108">
        <v>8</v>
      </c>
      <c r="G108" t="s">
        <v>86</v>
      </c>
      <c r="H108" t="s">
        <v>81</v>
      </c>
      <c r="K108">
        <v>-2.5</v>
      </c>
      <c r="M108">
        <v>9</v>
      </c>
      <c r="N108">
        <v>30</v>
      </c>
      <c r="O108" t="str">
        <f t="shared" si="6"/>
        <v>MIA</v>
      </c>
      <c r="P108" t="str">
        <f t="shared" si="7"/>
        <v>MIA</v>
      </c>
    </row>
    <row r="109" spans="1:16" x14ac:dyDescent="0.25">
      <c r="A109">
        <v>108</v>
      </c>
      <c r="B109" s="2" t="str">
        <f t="shared" si="4"/>
        <v>2012_08_SD@CLE</v>
      </c>
      <c r="C109" s="1" t="s">
        <v>3</v>
      </c>
      <c r="D109">
        <v>2012</v>
      </c>
      <c r="E109">
        <f t="shared" si="5"/>
        <v>8</v>
      </c>
      <c r="F109">
        <v>8</v>
      </c>
      <c r="G109" t="s">
        <v>72</v>
      </c>
      <c r="H109" t="s">
        <v>90</v>
      </c>
      <c r="K109">
        <v>2.5</v>
      </c>
      <c r="M109">
        <v>7</v>
      </c>
      <c r="N109">
        <v>6</v>
      </c>
      <c r="O109" t="str">
        <f t="shared" si="6"/>
        <v>CLE</v>
      </c>
      <c r="P109" t="str">
        <f t="shared" si="7"/>
        <v>CLE</v>
      </c>
    </row>
    <row r="110" spans="1:16" x14ac:dyDescent="0.25">
      <c r="A110">
        <v>109</v>
      </c>
      <c r="B110" s="2" t="str">
        <f t="shared" si="4"/>
        <v>2012_08_IND@TEN</v>
      </c>
      <c r="C110" s="1" t="s">
        <v>3</v>
      </c>
      <c r="D110">
        <v>2012</v>
      </c>
      <c r="E110">
        <f t="shared" si="5"/>
        <v>8</v>
      </c>
      <c r="F110">
        <v>8</v>
      </c>
      <c r="G110" t="s">
        <v>95</v>
      </c>
      <c r="H110" t="s">
        <v>78</v>
      </c>
      <c r="K110">
        <v>-3.5</v>
      </c>
      <c r="M110">
        <v>13</v>
      </c>
      <c r="N110">
        <v>19</v>
      </c>
      <c r="O110" t="str">
        <f t="shared" si="6"/>
        <v>IND</v>
      </c>
      <c r="P110" t="str">
        <f t="shared" si="7"/>
        <v>IND</v>
      </c>
    </row>
    <row r="111" spans="1:16" x14ac:dyDescent="0.25">
      <c r="A111">
        <v>110</v>
      </c>
      <c r="B111" s="2" t="str">
        <f t="shared" si="4"/>
        <v>2012_08_NWE@STL</v>
      </c>
      <c r="C111" s="1" t="s">
        <v>3</v>
      </c>
      <c r="D111">
        <v>2012</v>
      </c>
      <c r="E111">
        <f t="shared" si="5"/>
        <v>8</v>
      </c>
      <c r="F111">
        <v>8</v>
      </c>
      <c r="G111" t="s">
        <v>93</v>
      </c>
      <c r="H111" t="s">
        <v>337</v>
      </c>
      <c r="K111">
        <v>6.5</v>
      </c>
      <c r="M111">
        <v>7</v>
      </c>
      <c r="N111">
        <v>45</v>
      </c>
      <c r="O111" t="str">
        <f t="shared" si="6"/>
        <v>NWE</v>
      </c>
      <c r="P111" t="str">
        <f t="shared" si="7"/>
        <v>NWE</v>
      </c>
    </row>
    <row r="112" spans="1:16" x14ac:dyDescent="0.25">
      <c r="A112">
        <v>111</v>
      </c>
      <c r="B112" s="2" t="str">
        <f t="shared" si="4"/>
        <v>2012_08_ATL@PHI</v>
      </c>
      <c r="C112" s="1" t="s">
        <v>3</v>
      </c>
      <c r="D112">
        <v>2012</v>
      </c>
      <c r="E112">
        <f t="shared" si="5"/>
        <v>8</v>
      </c>
      <c r="F112">
        <v>8</v>
      </c>
      <c r="G112" t="s">
        <v>88</v>
      </c>
      <c r="H112" t="s">
        <v>22</v>
      </c>
      <c r="K112">
        <v>-2.5</v>
      </c>
      <c r="M112">
        <v>17</v>
      </c>
      <c r="N112">
        <v>30</v>
      </c>
      <c r="O112" t="str">
        <f t="shared" si="6"/>
        <v>ATL</v>
      </c>
      <c r="P112" t="str">
        <f t="shared" si="7"/>
        <v>ATL</v>
      </c>
    </row>
    <row r="113" spans="1:16" x14ac:dyDescent="0.25">
      <c r="A113">
        <v>112</v>
      </c>
      <c r="B113" s="2" t="str">
        <f t="shared" si="4"/>
        <v>2012_08_CAR@CHI</v>
      </c>
      <c r="C113" s="1" t="s">
        <v>3</v>
      </c>
      <c r="D113">
        <v>2012</v>
      </c>
      <c r="E113">
        <f t="shared" si="5"/>
        <v>8</v>
      </c>
      <c r="F113">
        <v>8</v>
      </c>
      <c r="G113" t="s">
        <v>70</v>
      </c>
      <c r="H113" t="s">
        <v>69</v>
      </c>
      <c r="K113">
        <v>-7.5</v>
      </c>
      <c r="M113">
        <v>23</v>
      </c>
      <c r="N113">
        <v>22</v>
      </c>
      <c r="O113" t="str">
        <f t="shared" si="6"/>
        <v>CAR</v>
      </c>
      <c r="P113" t="str">
        <f t="shared" si="7"/>
        <v>CHI</v>
      </c>
    </row>
    <row r="114" spans="1:16" x14ac:dyDescent="0.25">
      <c r="A114">
        <v>113</v>
      </c>
      <c r="B114" s="2" t="str">
        <f t="shared" si="4"/>
        <v>2012_08_SEA@DET</v>
      </c>
      <c r="C114" s="1" t="s">
        <v>3</v>
      </c>
      <c r="D114">
        <v>2012</v>
      </c>
      <c r="E114">
        <f t="shared" si="5"/>
        <v>8</v>
      </c>
      <c r="F114">
        <v>8</v>
      </c>
      <c r="G114" t="s">
        <v>75</v>
      </c>
      <c r="H114" t="s">
        <v>91</v>
      </c>
      <c r="K114">
        <v>-2.5</v>
      </c>
      <c r="M114">
        <v>28</v>
      </c>
      <c r="N114">
        <v>24</v>
      </c>
      <c r="O114" t="str">
        <f t="shared" si="6"/>
        <v>DET</v>
      </c>
      <c r="P114" t="str">
        <f t="shared" si="7"/>
        <v>DET</v>
      </c>
    </row>
    <row r="115" spans="1:16" x14ac:dyDescent="0.25">
      <c r="A115">
        <v>114</v>
      </c>
      <c r="B115" s="2" t="str">
        <f t="shared" si="4"/>
        <v>2012_08_WAS@PIT</v>
      </c>
      <c r="C115" s="1" t="s">
        <v>3</v>
      </c>
      <c r="D115">
        <v>2012</v>
      </c>
      <c r="E115">
        <f t="shared" si="5"/>
        <v>8</v>
      </c>
      <c r="F115">
        <v>8</v>
      </c>
      <c r="G115" t="s">
        <v>89</v>
      </c>
      <c r="H115" t="s">
        <v>96</v>
      </c>
      <c r="K115">
        <v>-5.5</v>
      </c>
      <c r="M115">
        <v>27</v>
      </c>
      <c r="N115">
        <v>12</v>
      </c>
      <c r="O115" t="str">
        <f t="shared" si="6"/>
        <v>PIT</v>
      </c>
      <c r="P115" t="str">
        <f t="shared" si="7"/>
        <v>PIT</v>
      </c>
    </row>
    <row r="116" spans="1:16" x14ac:dyDescent="0.25">
      <c r="A116">
        <v>115</v>
      </c>
      <c r="B116" s="2" t="str">
        <f t="shared" si="4"/>
        <v>2012_08_OAK@KCY</v>
      </c>
      <c r="C116" s="1" t="s">
        <v>3</v>
      </c>
      <c r="D116">
        <v>2012</v>
      </c>
      <c r="E116">
        <f t="shared" si="5"/>
        <v>8</v>
      </c>
      <c r="F116">
        <v>8</v>
      </c>
      <c r="G116" t="s">
        <v>336</v>
      </c>
      <c r="H116" t="s">
        <v>87</v>
      </c>
      <c r="K116">
        <v>-1.5</v>
      </c>
      <c r="M116">
        <v>16</v>
      </c>
      <c r="N116">
        <v>26</v>
      </c>
      <c r="O116" t="str">
        <f t="shared" si="6"/>
        <v>OAK</v>
      </c>
      <c r="P116" t="str">
        <f t="shared" si="7"/>
        <v>OAK</v>
      </c>
    </row>
    <row r="117" spans="1:16" x14ac:dyDescent="0.25">
      <c r="A117">
        <v>116</v>
      </c>
      <c r="B117" s="2" t="str">
        <f t="shared" si="4"/>
        <v>2012_08_NYG@DAL</v>
      </c>
      <c r="C117" s="1" t="s">
        <v>3</v>
      </c>
      <c r="D117">
        <v>2012</v>
      </c>
      <c r="E117">
        <f t="shared" si="5"/>
        <v>8</v>
      </c>
      <c r="F117">
        <v>8</v>
      </c>
      <c r="G117" t="s">
        <v>73</v>
      </c>
      <c r="H117" t="s">
        <v>85</v>
      </c>
      <c r="K117">
        <v>1.5</v>
      </c>
      <c r="M117">
        <v>24</v>
      </c>
      <c r="N117">
        <v>29</v>
      </c>
      <c r="O117" t="str">
        <f t="shared" si="6"/>
        <v>NYG</v>
      </c>
      <c r="P117" t="str">
        <f t="shared" si="7"/>
        <v>NYG</v>
      </c>
    </row>
    <row r="118" spans="1:16" x14ac:dyDescent="0.25">
      <c r="A118">
        <v>117</v>
      </c>
      <c r="B118" s="2" t="str">
        <f t="shared" si="4"/>
        <v>2012_08_NOR@DEN</v>
      </c>
      <c r="C118" s="1" t="s">
        <v>3</v>
      </c>
      <c r="D118">
        <v>2012</v>
      </c>
      <c r="E118">
        <f t="shared" si="5"/>
        <v>8</v>
      </c>
      <c r="F118">
        <v>8</v>
      </c>
      <c r="G118" t="s">
        <v>74</v>
      </c>
      <c r="H118" t="s">
        <v>340</v>
      </c>
      <c r="K118">
        <v>-6.5</v>
      </c>
      <c r="M118">
        <v>34</v>
      </c>
      <c r="N118">
        <v>14</v>
      </c>
      <c r="O118" t="str">
        <f t="shared" si="6"/>
        <v>DEN</v>
      </c>
      <c r="P118" t="str">
        <f t="shared" si="7"/>
        <v>DEN</v>
      </c>
    </row>
    <row r="119" spans="1:16" x14ac:dyDescent="0.25">
      <c r="A119">
        <v>118</v>
      </c>
      <c r="B119" s="2" t="str">
        <f t="shared" si="4"/>
        <v>2012_08_SFO@ARI</v>
      </c>
      <c r="C119" s="1" t="s">
        <v>3</v>
      </c>
      <c r="D119">
        <v>2012</v>
      </c>
      <c r="E119">
        <f t="shared" si="5"/>
        <v>8</v>
      </c>
      <c r="F119">
        <v>8</v>
      </c>
      <c r="G119" t="s">
        <v>66</v>
      </c>
      <c r="H119" t="s">
        <v>338</v>
      </c>
      <c r="K119">
        <v>6.5</v>
      </c>
      <c r="M119">
        <v>3</v>
      </c>
      <c r="N119">
        <v>24</v>
      </c>
      <c r="O119" t="str">
        <f t="shared" si="6"/>
        <v>SFO</v>
      </c>
      <c r="P119" t="str">
        <f t="shared" si="7"/>
        <v>SFO</v>
      </c>
    </row>
    <row r="120" spans="1:16" x14ac:dyDescent="0.25">
      <c r="A120">
        <v>119</v>
      </c>
      <c r="B120" s="2" t="str">
        <f t="shared" si="4"/>
        <v>2012_09_KCY@SD</v>
      </c>
      <c r="C120" s="1" t="s">
        <v>3</v>
      </c>
      <c r="D120">
        <v>2012</v>
      </c>
      <c r="E120">
        <f t="shared" si="5"/>
        <v>9</v>
      </c>
      <c r="F120">
        <v>9</v>
      </c>
      <c r="G120" t="s">
        <v>90</v>
      </c>
      <c r="H120" t="s">
        <v>336</v>
      </c>
      <c r="K120">
        <v>-8.5</v>
      </c>
      <c r="M120">
        <v>31</v>
      </c>
      <c r="N120">
        <v>13</v>
      </c>
      <c r="O120" t="str">
        <f t="shared" si="6"/>
        <v>SD</v>
      </c>
      <c r="P120" t="str">
        <f t="shared" si="7"/>
        <v>SD</v>
      </c>
    </row>
    <row r="121" spans="1:16" x14ac:dyDescent="0.25">
      <c r="A121">
        <v>120</v>
      </c>
      <c r="B121" s="2" t="str">
        <f t="shared" si="4"/>
        <v>2012_09_CAR@WAS</v>
      </c>
      <c r="C121" s="1" t="s">
        <v>3</v>
      </c>
      <c r="D121">
        <v>2012</v>
      </c>
      <c r="E121">
        <f t="shared" si="5"/>
        <v>9</v>
      </c>
      <c r="F121">
        <v>9</v>
      </c>
      <c r="G121" t="s">
        <v>96</v>
      </c>
      <c r="H121" t="s">
        <v>69</v>
      </c>
      <c r="K121">
        <v>-3.5</v>
      </c>
      <c r="M121">
        <v>13</v>
      </c>
      <c r="N121">
        <v>21</v>
      </c>
      <c r="O121" t="str">
        <f t="shared" si="6"/>
        <v>CAR</v>
      </c>
      <c r="P121" t="str">
        <f t="shared" si="7"/>
        <v>CAR</v>
      </c>
    </row>
    <row r="122" spans="1:16" x14ac:dyDescent="0.25">
      <c r="A122">
        <v>121</v>
      </c>
      <c r="B122" s="2" t="str">
        <f t="shared" si="4"/>
        <v>2012_09_ARI@GBY</v>
      </c>
      <c r="C122" s="1" t="s">
        <v>3</v>
      </c>
      <c r="D122">
        <v>2012</v>
      </c>
      <c r="E122">
        <f t="shared" si="5"/>
        <v>9</v>
      </c>
      <c r="F122">
        <v>9</v>
      </c>
      <c r="G122" t="s">
        <v>335</v>
      </c>
      <c r="H122" t="s">
        <v>66</v>
      </c>
      <c r="K122">
        <v>-10.5</v>
      </c>
      <c r="M122">
        <v>31</v>
      </c>
      <c r="N122">
        <v>17</v>
      </c>
      <c r="O122" t="str">
        <f t="shared" si="6"/>
        <v>GBY</v>
      </c>
      <c r="P122" t="str">
        <f t="shared" si="7"/>
        <v>GBY</v>
      </c>
    </row>
    <row r="123" spans="1:16" x14ac:dyDescent="0.25">
      <c r="A123">
        <v>122</v>
      </c>
      <c r="B123" s="2" t="str">
        <f t="shared" si="4"/>
        <v>2012_09_DET@JAX</v>
      </c>
      <c r="C123" s="1" t="s">
        <v>3</v>
      </c>
      <c r="D123">
        <v>2012</v>
      </c>
      <c r="E123">
        <f t="shared" si="5"/>
        <v>9</v>
      </c>
      <c r="F123">
        <v>9</v>
      </c>
      <c r="G123" t="s">
        <v>79</v>
      </c>
      <c r="H123" t="s">
        <v>75</v>
      </c>
      <c r="K123">
        <v>3.5</v>
      </c>
      <c r="M123">
        <v>14</v>
      </c>
      <c r="N123">
        <v>31</v>
      </c>
      <c r="O123" t="str">
        <f t="shared" si="6"/>
        <v>DET</v>
      </c>
      <c r="P123" t="str">
        <f t="shared" si="7"/>
        <v>DET</v>
      </c>
    </row>
    <row r="124" spans="1:16" x14ac:dyDescent="0.25">
      <c r="A124">
        <v>123</v>
      </c>
      <c r="B124" s="2" t="str">
        <f t="shared" si="4"/>
        <v>2012_09_CHI@TEN</v>
      </c>
      <c r="C124" s="1" t="s">
        <v>3</v>
      </c>
      <c r="D124">
        <v>2012</v>
      </c>
      <c r="E124">
        <f t="shared" si="5"/>
        <v>9</v>
      </c>
      <c r="F124">
        <v>9</v>
      </c>
      <c r="G124" t="s">
        <v>95</v>
      </c>
      <c r="H124" t="s">
        <v>70</v>
      </c>
      <c r="K124">
        <v>3.5</v>
      </c>
      <c r="M124">
        <v>20</v>
      </c>
      <c r="N124">
        <v>51</v>
      </c>
      <c r="O124" t="str">
        <f t="shared" si="6"/>
        <v>CHI</v>
      </c>
      <c r="P124" t="str">
        <f t="shared" si="7"/>
        <v>CHI</v>
      </c>
    </row>
    <row r="125" spans="1:16" x14ac:dyDescent="0.25">
      <c r="A125">
        <v>124</v>
      </c>
      <c r="B125" s="2" t="str">
        <f t="shared" si="4"/>
        <v>2012_09_DEN@CIN</v>
      </c>
      <c r="C125" s="1" t="s">
        <v>3</v>
      </c>
      <c r="D125">
        <v>2012</v>
      </c>
      <c r="E125">
        <f t="shared" si="5"/>
        <v>9</v>
      </c>
      <c r="F125">
        <v>9</v>
      </c>
      <c r="G125" t="s">
        <v>71</v>
      </c>
      <c r="H125" t="s">
        <v>74</v>
      </c>
      <c r="K125">
        <v>3.5</v>
      </c>
      <c r="M125">
        <v>23</v>
      </c>
      <c r="N125">
        <v>31</v>
      </c>
      <c r="O125" t="str">
        <f t="shared" si="6"/>
        <v>DEN</v>
      </c>
      <c r="P125" t="str">
        <f t="shared" si="7"/>
        <v>DEN</v>
      </c>
    </row>
    <row r="126" spans="1:16" x14ac:dyDescent="0.25">
      <c r="A126">
        <v>125</v>
      </c>
      <c r="B126" s="2" t="str">
        <f t="shared" si="4"/>
        <v>2012_09_BAL@CLE</v>
      </c>
      <c r="C126" s="1" t="s">
        <v>3</v>
      </c>
      <c r="D126">
        <v>2012</v>
      </c>
      <c r="E126">
        <f t="shared" si="5"/>
        <v>9</v>
      </c>
      <c r="F126">
        <v>9</v>
      </c>
      <c r="G126" t="s">
        <v>72</v>
      </c>
      <c r="H126" t="s">
        <v>67</v>
      </c>
      <c r="K126">
        <v>3.5</v>
      </c>
      <c r="M126">
        <v>15</v>
      </c>
      <c r="N126">
        <v>25</v>
      </c>
      <c r="O126" t="str">
        <f t="shared" si="6"/>
        <v>BAL</v>
      </c>
      <c r="P126" t="str">
        <f t="shared" si="7"/>
        <v>BAL</v>
      </c>
    </row>
    <row r="127" spans="1:16" x14ac:dyDescent="0.25">
      <c r="A127">
        <v>126</v>
      </c>
      <c r="B127" s="2" t="str">
        <f t="shared" si="4"/>
        <v>2012_09_BUF@HOU</v>
      </c>
      <c r="C127" s="1" t="s">
        <v>3</v>
      </c>
      <c r="D127">
        <v>2012</v>
      </c>
      <c r="E127">
        <f t="shared" si="5"/>
        <v>9</v>
      </c>
      <c r="F127">
        <v>9</v>
      </c>
      <c r="G127" t="s">
        <v>77</v>
      </c>
      <c r="H127" t="s">
        <v>68</v>
      </c>
      <c r="K127">
        <v>-10.5</v>
      </c>
      <c r="M127">
        <v>21</v>
      </c>
      <c r="N127">
        <v>9</v>
      </c>
      <c r="O127" t="str">
        <f t="shared" si="6"/>
        <v>HOU</v>
      </c>
      <c r="P127" t="str">
        <f t="shared" si="7"/>
        <v>HOU</v>
      </c>
    </row>
    <row r="128" spans="1:16" x14ac:dyDescent="0.25">
      <c r="A128">
        <v>127</v>
      </c>
      <c r="B128" s="2" t="str">
        <f t="shared" si="4"/>
        <v>2012_09_MIA@IND</v>
      </c>
      <c r="C128" s="1" t="s">
        <v>3</v>
      </c>
      <c r="D128">
        <v>2012</v>
      </c>
      <c r="E128">
        <f t="shared" si="5"/>
        <v>9</v>
      </c>
      <c r="F128">
        <v>9</v>
      </c>
      <c r="G128" t="s">
        <v>78</v>
      </c>
      <c r="H128" t="s">
        <v>81</v>
      </c>
      <c r="K128">
        <v>2.5</v>
      </c>
      <c r="M128">
        <v>23</v>
      </c>
      <c r="N128">
        <v>20</v>
      </c>
      <c r="O128" t="str">
        <f t="shared" si="6"/>
        <v>IND</v>
      </c>
      <c r="P128" t="str">
        <f t="shared" si="7"/>
        <v>IND</v>
      </c>
    </row>
    <row r="129" spans="1:16" x14ac:dyDescent="0.25">
      <c r="A129">
        <v>128</v>
      </c>
      <c r="B129" s="2" t="str">
        <f t="shared" si="4"/>
        <v>2012_09_MIN@SEA</v>
      </c>
      <c r="C129" s="1" t="s">
        <v>3</v>
      </c>
      <c r="D129">
        <v>2012</v>
      </c>
      <c r="E129">
        <f t="shared" si="5"/>
        <v>9</v>
      </c>
      <c r="F129">
        <v>9</v>
      </c>
      <c r="G129" t="s">
        <v>91</v>
      </c>
      <c r="H129" t="s">
        <v>82</v>
      </c>
      <c r="K129">
        <v>-4.5</v>
      </c>
      <c r="M129">
        <v>30</v>
      </c>
      <c r="N129">
        <v>20</v>
      </c>
      <c r="O129" t="str">
        <f t="shared" si="6"/>
        <v>SEA</v>
      </c>
      <c r="P129" t="str">
        <f t="shared" si="7"/>
        <v>SEA</v>
      </c>
    </row>
    <row r="130" spans="1:16" x14ac:dyDescent="0.25">
      <c r="A130">
        <v>129</v>
      </c>
      <c r="B130" s="2" t="str">
        <f t="shared" ref="B130:B193" si="8">CONCATENATE(D130,"_",IF(E130&lt;10,CONCATENATE("0",E130),E130),"_",H130,"@",G130)</f>
        <v>2012_09_TBY@OAK</v>
      </c>
      <c r="C130" s="1" t="s">
        <v>3</v>
      </c>
      <c r="D130">
        <v>2012</v>
      </c>
      <c r="E130">
        <f t="shared" ref="E130:E193" si="9">IF(C130="rs",F130,17+F130)</f>
        <v>9</v>
      </c>
      <c r="F130">
        <v>9</v>
      </c>
      <c r="G130" t="s">
        <v>87</v>
      </c>
      <c r="H130" t="s">
        <v>339</v>
      </c>
      <c r="K130">
        <v>-1.5</v>
      </c>
      <c r="M130">
        <v>32</v>
      </c>
      <c r="N130">
        <v>42</v>
      </c>
      <c r="O130" t="str">
        <f t="shared" ref="O130:O193" si="10">IF(OR(ISBLANK(N130),ISBLANK(M130)),"",IF(N130&gt;(M130+IF(ISBLANK(K130),I130,K130)),H130,IF(N130&lt;(M130+IF(ISBLANK(K130),I130,K130)),G130,"na")))</f>
        <v>TBY</v>
      </c>
      <c r="P130" t="str">
        <f t="shared" ref="P130:P193" si="11">IF(OR(ISBLANK(N130),ISBLANK(M130)),"",IF(N130&gt;M130,H130,IF(N130&lt;M130,G130,"na")))</f>
        <v>TBY</v>
      </c>
    </row>
    <row r="131" spans="1:16" x14ac:dyDescent="0.25">
      <c r="A131">
        <v>130</v>
      </c>
      <c r="B131" s="2" t="str">
        <f t="shared" si="8"/>
        <v>2012_09_PIT@NYG</v>
      </c>
      <c r="C131" s="1" t="s">
        <v>3</v>
      </c>
      <c r="D131">
        <v>2012</v>
      </c>
      <c r="E131">
        <f t="shared" si="9"/>
        <v>9</v>
      </c>
      <c r="F131">
        <v>9</v>
      </c>
      <c r="G131" t="s">
        <v>85</v>
      </c>
      <c r="H131" t="s">
        <v>89</v>
      </c>
      <c r="K131">
        <v>-3.5</v>
      </c>
      <c r="M131">
        <v>20</v>
      </c>
      <c r="N131">
        <v>24</v>
      </c>
      <c r="O131" t="str">
        <f t="shared" si="10"/>
        <v>PIT</v>
      </c>
      <c r="P131" t="str">
        <f t="shared" si="11"/>
        <v>PIT</v>
      </c>
    </row>
    <row r="132" spans="1:16" x14ac:dyDescent="0.25">
      <c r="A132">
        <v>131</v>
      </c>
      <c r="B132" s="2" t="str">
        <f t="shared" si="8"/>
        <v>2012_09_DAL@ATL</v>
      </c>
      <c r="C132" s="1" t="s">
        <v>3</v>
      </c>
      <c r="D132">
        <v>2012</v>
      </c>
      <c r="E132">
        <f t="shared" si="9"/>
        <v>9</v>
      </c>
      <c r="F132">
        <v>9</v>
      </c>
      <c r="G132" t="s">
        <v>22</v>
      </c>
      <c r="H132" t="s">
        <v>73</v>
      </c>
      <c r="K132">
        <v>-4.5</v>
      </c>
      <c r="M132">
        <v>19</v>
      </c>
      <c r="N132">
        <v>13</v>
      </c>
      <c r="O132" t="str">
        <f t="shared" si="10"/>
        <v>ATL</v>
      </c>
      <c r="P132" t="str">
        <f t="shared" si="11"/>
        <v>ATL</v>
      </c>
    </row>
    <row r="133" spans="1:16" x14ac:dyDescent="0.25">
      <c r="A133">
        <v>132</v>
      </c>
      <c r="B133" s="2" t="str">
        <f t="shared" si="8"/>
        <v>2012_09_PHI@NOR</v>
      </c>
      <c r="C133" s="1" t="s">
        <v>3</v>
      </c>
      <c r="D133">
        <v>2012</v>
      </c>
      <c r="E133">
        <f t="shared" si="9"/>
        <v>9</v>
      </c>
      <c r="F133">
        <v>9</v>
      </c>
      <c r="G133" t="s">
        <v>340</v>
      </c>
      <c r="H133" t="s">
        <v>88</v>
      </c>
      <c r="K133">
        <v>-3.5</v>
      </c>
      <c r="M133">
        <v>28</v>
      </c>
      <c r="N133">
        <v>13</v>
      </c>
      <c r="O133" t="str">
        <f t="shared" si="10"/>
        <v>NOR</v>
      </c>
      <c r="P133" t="str">
        <f t="shared" si="11"/>
        <v>NOR</v>
      </c>
    </row>
    <row r="134" spans="1:16" x14ac:dyDescent="0.25">
      <c r="A134">
        <v>133</v>
      </c>
      <c r="B134" s="2" t="str">
        <f t="shared" si="8"/>
        <v>2012_10_IND@JAX</v>
      </c>
      <c r="C134" s="1" t="s">
        <v>3</v>
      </c>
      <c r="D134">
        <v>2012</v>
      </c>
      <c r="E134">
        <f t="shared" si="9"/>
        <v>10</v>
      </c>
      <c r="F134">
        <v>10</v>
      </c>
      <c r="G134" t="s">
        <v>79</v>
      </c>
      <c r="H134" t="s">
        <v>78</v>
      </c>
      <c r="K134">
        <v>3.5</v>
      </c>
      <c r="M134">
        <v>10</v>
      </c>
      <c r="N134">
        <v>27</v>
      </c>
      <c r="O134" t="str">
        <f t="shared" si="10"/>
        <v>IND</v>
      </c>
      <c r="P134" t="str">
        <f t="shared" si="11"/>
        <v>IND</v>
      </c>
    </row>
    <row r="135" spans="1:16" x14ac:dyDescent="0.25">
      <c r="A135">
        <v>134</v>
      </c>
      <c r="B135" s="2" t="str">
        <f t="shared" si="8"/>
        <v>2012_10_DEN@CAR</v>
      </c>
      <c r="C135" s="1" t="s">
        <v>3</v>
      </c>
      <c r="D135">
        <v>2012</v>
      </c>
      <c r="E135">
        <f t="shared" si="9"/>
        <v>10</v>
      </c>
      <c r="F135">
        <v>10</v>
      </c>
      <c r="G135" t="s">
        <v>69</v>
      </c>
      <c r="H135" t="s">
        <v>74</v>
      </c>
      <c r="K135">
        <v>3.5</v>
      </c>
      <c r="M135">
        <v>14</v>
      </c>
      <c r="N135">
        <v>36</v>
      </c>
      <c r="O135" t="str">
        <f t="shared" si="10"/>
        <v>DEN</v>
      </c>
      <c r="P135" t="str">
        <f t="shared" si="11"/>
        <v>DEN</v>
      </c>
    </row>
    <row r="136" spans="1:16" x14ac:dyDescent="0.25">
      <c r="A136">
        <v>135</v>
      </c>
      <c r="B136" s="2" t="str">
        <f t="shared" si="8"/>
        <v>2012_10_SD@TBY</v>
      </c>
      <c r="C136" s="1" t="s">
        <v>3</v>
      </c>
      <c r="D136">
        <v>2012</v>
      </c>
      <c r="E136">
        <f t="shared" si="9"/>
        <v>10</v>
      </c>
      <c r="F136">
        <v>10</v>
      </c>
      <c r="G136" t="s">
        <v>339</v>
      </c>
      <c r="H136" t="s">
        <v>90</v>
      </c>
      <c r="K136">
        <v>-3.5</v>
      </c>
      <c r="M136">
        <v>34</v>
      </c>
      <c r="N136">
        <v>24</v>
      </c>
      <c r="O136" t="str">
        <f t="shared" si="10"/>
        <v>TBY</v>
      </c>
      <c r="P136" t="str">
        <f t="shared" si="11"/>
        <v>TBY</v>
      </c>
    </row>
    <row r="137" spans="1:16" x14ac:dyDescent="0.25">
      <c r="A137">
        <v>136</v>
      </c>
      <c r="B137" s="2" t="str">
        <f t="shared" si="8"/>
        <v>2012_10_TEN@MIA</v>
      </c>
      <c r="C137" s="1" t="s">
        <v>3</v>
      </c>
      <c r="D137">
        <v>2012</v>
      </c>
      <c r="E137">
        <f t="shared" si="9"/>
        <v>10</v>
      </c>
      <c r="F137">
        <v>10</v>
      </c>
      <c r="G137" t="s">
        <v>81</v>
      </c>
      <c r="H137" t="s">
        <v>95</v>
      </c>
      <c r="K137">
        <v>-6.5</v>
      </c>
      <c r="M137">
        <v>3</v>
      </c>
      <c r="N137">
        <v>37</v>
      </c>
      <c r="O137" t="str">
        <f t="shared" si="10"/>
        <v>TEN</v>
      </c>
      <c r="P137" t="str">
        <f t="shared" si="11"/>
        <v>TEN</v>
      </c>
    </row>
    <row r="138" spans="1:16" x14ac:dyDescent="0.25">
      <c r="A138">
        <v>137</v>
      </c>
      <c r="B138" s="2" t="str">
        <f t="shared" si="8"/>
        <v>2012_10_BUF@NWE</v>
      </c>
      <c r="C138" s="1" t="s">
        <v>3</v>
      </c>
      <c r="D138">
        <v>2012</v>
      </c>
      <c r="E138">
        <f t="shared" si="9"/>
        <v>10</v>
      </c>
      <c r="F138">
        <v>10</v>
      </c>
      <c r="G138" t="s">
        <v>337</v>
      </c>
      <c r="H138" t="s">
        <v>68</v>
      </c>
      <c r="K138">
        <v>-11.5</v>
      </c>
      <c r="M138">
        <v>37</v>
      </c>
      <c r="N138">
        <v>31</v>
      </c>
      <c r="O138" t="str">
        <f t="shared" si="10"/>
        <v>BUF</v>
      </c>
      <c r="P138" t="str">
        <f t="shared" si="11"/>
        <v>NWE</v>
      </c>
    </row>
    <row r="139" spans="1:16" x14ac:dyDescent="0.25">
      <c r="A139">
        <v>138</v>
      </c>
      <c r="B139" s="2" t="str">
        <f t="shared" si="8"/>
        <v>2012_10_OAK@BAL</v>
      </c>
      <c r="C139" s="1" t="s">
        <v>3</v>
      </c>
      <c r="D139">
        <v>2012</v>
      </c>
      <c r="E139">
        <f t="shared" si="9"/>
        <v>10</v>
      </c>
      <c r="F139">
        <v>10</v>
      </c>
      <c r="G139" t="s">
        <v>67</v>
      </c>
      <c r="H139" t="s">
        <v>87</v>
      </c>
      <c r="K139">
        <v>-7.5</v>
      </c>
      <c r="M139">
        <v>55</v>
      </c>
      <c r="N139">
        <v>20</v>
      </c>
      <c r="O139" t="str">
        <f t="shared" si="10"/>
        <v>BAL</v>
      </c>
      <c r="P139" t="str">
        <f t="shared" si="11"/>
        <v>BAL</v>
      </c>
    </row>
    <row r="140" spans="1:16" x14ac:dyDescent="0.25">
      <c r="A140">
        <v>139</v>
      </c>
      <c r="B140" s="2" t="str">
        <f t="shared" si="8"/>
        <v>2012_10_NYG@CIN</v>
      </c>
      <c r="C140" s="1" t="s">
        <v>3</v>
      </c>
      <c r="D140">
        <v>2012</v>
      </c>
      <c r="E140">
        <f t="shared" si="9"/>
        <v>10</v>
      </c>
      <c r="F140">
        <v>10</v>
      </c>
      <c r="G140" t="s">
        <v>71</v>
      </c>
      <c r="H140" t="s">
        <v>85</v>
      </c>
      <c r="K140">
        <v>4.5</v>
      </c>
      <c r="M140">
        <v>31</v>
      </c>
      <c r="N140">
        <v>13</v>
      </c>
      <c r="O140" t="str">
        <f t="shared" si="10"/>
        <v>CIN</v>
      </c>
      <c r="P140" t="str">
        <f t="shared" si="11"/>
        <v>CIN</v>
      </c>
    </row>
    <row r="141" spans="1:16" x14ac:dyDescent="0.25">
      <c r="A141">
        <v>140</v>
      </c>
      <c r="B141" s="2" t="str">
        <f t="shared" si="8"/>
        <v>2012_10_ATL@NOR</v>
      </c>
      <c r="C141" s="1" t="s">
        <v>3</v>
      </c>
      <c r="D141">
        <v>2012</v>
      </c>
      <c r="E141">
        <f t="shared" si="9"/>
        <v>10</v>
      </c>
      <c r="F141">
        <v>10</v>
      </c>
      <c r="G141" t="s">
        <v>340</v>
      </c>
      <c r="H141" t="s">
        <v>22</v>
      </c>
      <c r="K141">
        <v>2.5</v>
      </c>
      <c r="M141">
        <v>31</v>
      </c>
      <c r="N141">
        <v>27</v>
      </c>
      <c r="O141" t="str">
        <f t="shared" si="10"/>
        <v>NOR</v>
      </c>
      <c r="P141" t="str">
        <f t="shared" si="11"/>
        <v>NOR</v>
      </c>
    </row>
    <row r="142" spans="1:16" x14ac:dyDescent="0.25">
      <c r="A142">
        <v>141</v>
      </c>
      <c r="B142" s="2" t="str">
        <f t="shared" si="8"/>
        <v>2012_10_DET@MIN</v>
      </c>
      <c r="C142" s="1" t="s">
        <v>3</v>
      </c>
      <c r="D142">
        <v>2012</v>
      </c>
      <c r="E142">
        <f t="shared" si="9"/>
        <v>10</v>
      </c>
      <c r="F142">
        <v>10</v>
      </c>
      <c r="G142" t="s">
        <v>82</v>
      </c>
      <c r="H142" t="s">
        <v>75</v>
      </c>
      <c r="K142">
        <v>2.5</v>
      </c>
      <c r="M142">
        <v>34</v>
      </c>
      <c r="N142">
        <v>24</v>
      </c>
      <c r="O142" t="str">
        <f t="shared" si="10"/>
        <v>MIN</v>
      </c>
      <c r="P142" t="str">
        <f t="shared" si="11"/>
        <v>MIN</v>
      </c>
    </row>
    <row r="143" spans="1:16" x14ac:dyDescent="0.25">
      <c r="A143">
        <v>142</v>
      </c>
      <c r="B143" s="2" t="str">
        <f t="shared" si="8"/>
        <v>2012_10_NYJ@SEA</v>
      </c>
      <c r="C143" s="1" t="s">
        <v>3</v>
      </c>
      <c r="D143">
        <v>2012</v>
      </c>
      <c r="E143">
        <f t="shared" si="9"/>
        <v>10</v>
      </c>
      <c r="F143">
        <v>10</v>
      </c>
      <c r="G143" t="s">
        <v>91</v>
      </c>
      <c r="H143" t="s">
        <v>86</v>
      </c>
      <c r="K143">
        <v>-6.5</v>
      </c>
      <c r="M143">
        <v>28</v>
      </c>
      <c r="N143">
        <v>7</v>
      </c>
      <c r="O143" t="str">
        <f t="shared" si="10"/>
        <v>SEA</v>
      </c>
      <c r="P143" t="str">
        <f t="shared" si="11"/>
        <v>SEA</v>
      </c>
    </row>
    <row r="144" spans="1:16" x14ac:dyDescent="0.25">
      <c r="A144">
        <v>143</v>
      </c>
      <c r="B144" s="2" t="str">
        <f t="shared" si="8"/>
        <v>2012_10_DAL@PHI</v>
      </c>
      <c r="C144" s="1" t="s">
        <v>3</v>
      </c>
      <c r="D144">
        <v>2012</v>
      </c>
      <c r="E144">
        <f t="shared" si="9"/>
        <v>10</v>
      </c>
      <c r="F144">
        <v>10</v>
      </c>
      <c r="G144" t="s">
        <v>88</v>
      </c>
      <c r="H144" t="s">
        <v>73</v>
      </c>
      <c r="K144">
        <v>-1.5</v>
      </c>
      <c r="M144">
        <v>23</v>
      </c>
      <c r="N144">
        <v>38</v>
      </c>
      <c r="O144" t="str">
        <f t="shared" si="10"/>
        <v>DAL</v>
      </c>
      <c r="P144" t="str">
        <f t="shared" si="11"/>
        <v>DAL</v>
      </c>
    </row>
    <row r="145" spans="1:16" x14ac:dyDescent="0.25">
      <c r="A145">
        <v>144</v>
      </c>
      <c r="B145" s="2" t="str">
        <f t="shared" si="8"/>
        <v>2012_10_STL@SFO</v>
      </c>
      <c r="C145" s="1" t="s">
        <v>3</v>
      </c>
      <c r="D145">
        <v>2012</v>
      </c>
      <c r="E145">
        <f t="shared" si="9"/>
        <v>10</v>
      </c>
      <c r="F145">
        <v>10</v>
      </c>
      <c r="G145" t="s">
        <v>338</v>
      </c>
      <c r="H145" t="s">
        <v>93</v>
      </c>
      <c r="K145">
        <v>-11.5</v>
      </c>
      <c r="M145">
        <v>24</v>
      </c>
      <c r="N145">
        <v>24</v>
      </c>
      <c r="O145" t="str">
        <f t="shared" si="10"/>
        <v>STL</v>
      </c>
      <c r="P145" t="str">
        <f t="shared" si="11"/>
        <v>na</v>
      </c>
    </row>
    <row r="146" spans="1:16" x14ac:dyDescent="0.25">
      <c r="A146">
        <v>145</v>
      </c>
      <c r="B146" s="2" t="str">
        <f t="shared" si="8"/>
        <v>2012_10_HOU@CHI</v>
      </c>
      <c r="C146" s="1" t="s">
        <v>3</v>
      </c>
      <c r="D146">
        <v>2012</v>
      </c>
      <c r="E146">
        <f t="shared" si="9"/>
        <v>10</v>
      </c>
      <c r="F146">
        <v>10</v>
      </c>
      <c r="G146" t="s">
        <v>70</v>
      </c>
      <c r="H146" t="s">
        <v>77</v>
      </c>
      <c r="K146">
        <v>-1.5</v>
      </c>
      <c r="M146">
        <v>6</v>
      </c>
      <c r="N146">
        <v>13</v>
      </c>
      <c r="O146" t="str">
        <f t="shared" si="10"/>
        <v>HOU</v>
      </c>
      <c r="P146" t="str">
        <f t="shared" si="11"/>
        <v>HOU</v>
      </c>
    </row>
    <row r="147" spans="1:16" x14ac:dyDescent="0.25">
      <c r="A147">
        <v>146</v>
      </c>
      <c r="B147" s="2" t="str">
        <f t="shared" si="8"/>
        <v>2012_10_KCY@PIT</v>
      </c>
      <c r="C147" s="1" t="s">
        <v>3</v>
      </c>
      <c r="D147">
        <v>2012</v>
      </c>
      <c r="E147">
        <f t="shared" si="9"/>
        <v>10</v>
      </c>
      <c r="F147">
        <v>10</v>
      </c>
      <c r="G147" t="s">
        <v>89</v>
      </c>
      <c r="H147" t="s">
        <v>336</v>
      </c>
      <c r="K147">
        <v>-12.5</v>
      </c>
      <c r="M147">
        <v>16</v>
      </c>
      <c r="N147">
        <v>13</v>
      </c>
      <c r="O147" t="str">
        <f t="shared" si="10"/>
        <v>KCY</v>
      </c>
      <c r="P147" t="str">
        <f t="shared" si="11"/>
        <v>PIT</v>
      </c>
    </row>
    <row r="148" spans="1:16" x14ac:dyDescent="0.25">
      <c r="A148">
        <v>147</v>
      </c>
      <c r="B148" s="2" t="str">
        <f t="shared" si="8"/>
        <v>2012_11_MIA@BUF</v>
      </c>
      <c r="C148" s="1" t="s">
        <v>3</v>
      </c>
      <c r="D148">
        <v>2012</v>
      </c>
      <c r="E148">
        <f t="shared" si="9"/>
        <v>11</v>
      </c>
      <c r="F148">
        <v>11</v>
      </c>
      <c r="G148" t="s">
        <v>68</v>
      </c>
      <c r="H148" t="s">
        <v>81</v>
      </c>
      <c r="K148">
        <v>-1.5</v>
      </c>
      <c r="M148">
        <v>19</v>
      </c>
      <c r="N148">
        <v>14</v>
      </c>
      <c r="O148" t="str">
        <f t="shared" si="10"/>
        <v>BUF</v>
      </c>
      <c r="P148" t="str">
        <f t="shared" si="11"/>
        <v>BUF</v>
      </c>
    </row>
    <row r="149" spans="1:16" x14ac:dyDescent="0.25">
      <c r="A149">
        <v>148</v>
      </c>
      <c r="B149" s="2" t="str">
        <f t="shared" si="8"/>
        <v>2012_11_PHI@WAS</v>
      </c>
      <c r="C149" s="1" t="s">
        <v>3</v>
      </c>
      <c r="D149">
        <v>2012</v>
      </c>
      <c r="E149">
        <f t="shared" si="9"/>
        <v>11</v>
      </c>
      <c r="F149">
        <v>11</v>
      </c>
      <c r="G149" t="s">
        <v>96</v>
      </c>
      <c r="H149" t="s">
        <v>88</v>
      </c>
      <c r="K149">
        <v>-3.5</v>
      </c>
      <c r="M149">
        <v>31</v>
      </c>
      <c r="N149">
        <v>6</v>
      </c>
      <c r="O149" t="str">
        <f t="shared" si="10"/>
        <v>WAS</v>
      </c>
      <c r="P149" t="str">
        <f t="shared" si="11"/>
        <v>WAS</v>
      </c>
    </row>
    <row r="150" spans="1:16" x14ac:dyDescent="0.25">
      <c r="A150">
        <v>149</v>
      </c>
      <c r="B150" s="2" t="str">
        <f t="shared" si="8"/>
        <v>2012_11_GBY@DET</v>
      </c>
      <c r="C150" s="1" t="s">
        <v>3</v>
      </c>
      <c r="D150">
        <v>2012</v>
      </c>
      <c r="E150">
        <f t="shared" si="9"/>
        <v>11</v>
      </c>
      <c r="F150">
        <v>11</v>
      </c>
      <c r="G150" t="s">
        <v>75</v>
      </c>
      <c r="H150" t="s">
        <v>335</v>
      </c>
      <c r="K150">
        <v>3.5</v>
      </c>
      <c r="M150">
        <v>20</v>
      </c>
      <c r="N150">
        <v>24</v>
      </c>
      <c r="O150" t="str">
        <f t="shared" si="10"/>
        <v>GBY</v>
      </c>
      <c r="P150" t="str">
        <f t="shared" si="11"/>
        <v>GBY</v>
      </c>
    </row>
    <row r="151" spans="1:16" x14ac:dyDescent="0.25">
      <c r="A151">
        <v>150</v>
      </c>
      <c r="B151" s="2" t="str">
        <f t="shared" si="8"/>
        <v>2012_11_ARI@ATL</v>
      </c>
      <c r="C151" s="1" t="s">
        <v>3</v>
      </c>
      <c r="D151">
        <v>2012</v>
      </c>
      <c r="E151">
        <f t="shared" si="9"/>
        <v>11</v>
      </c>
      <c r="F151">
        <v>11</v>
      </c>
      <c r="G151" t="s">
        <v>22</v>
      </c>
      <c r="H151" t="s">
        <v>66</v>
      </c>
      <c r="K151">
        <v>-9.5</v>
      </c>
      <c r="M151">
        <v>23</v>
      </c>
      <c r="N151">
        <v>19</v>
      </c>
      <c r="O151" t="str">
        <f t="shared" si="10"/>
        <v>ARI</v>
      </c>
      <c r="P151" t="str">
        <f t="shared" si="11"/>
        <v>ATL</v>
      </c>
    </row>
    <row r="152" spans="1:16" x14ac:dyDescent="0.25">
      <c r="A152">
        <v>151</v>
      </c>
      <c r="B152" s="2" t="str">
        <f t="shared" si="8"/>
        <v>2012_11_TBY@CAR</v>
      </c>
      <c r="C152" s="1" t="s">
        <v>3</v>
      </c>
      <c r="D152">
        <v>2012</v>
      </c>
      <c r="E152">
        <f t="shared" si="9"/>
        <v>11</v>
      </c>
      <c r="F152">
        <v>11</v>
      </c>
      <c r="G152" t="s">
        <v>69</v>
      </c>
      <c r="H152" t="s">
        <v>339</v>
      </c>
      <c r="K152">
        <v>1.5</v>
      </c>
      <c r="M152">
        <v>21</v>
      </c>
      <c r="N152">
        <v>27</v>
      </c>
      <c r="O152" t="str">
        <f t="shared" si="10"/>
        <v>TBY</v>
      </c>
      <c r="P152" t="str">
        <f t="shared" si="11"/>
        <v>TBY</v>
      </c>
    </row>
    <row r="153" spans="1:16" x14ac:dyDescent="0.25">
      <c r="A153">
        <v>152</v>
      </c>
      <c r="B153" s="2" t="str">
        <f t="shared" si="8"/>
        <v>2012_11_CLE@DAL</v>
      </c>
      <c r="C153" s="1" t="s">
        <v>3</v>
      </c>
      <c r="D153">
        <v>2012</v>
      </c>
      <c r="E153">
        <f t="shared" si="9"/>
        <v>11</v>
      </c>
      <c r="F153">
        <v>11</v>
      </c>
      <c r="G153" t="s">
        <v>73</v>
      </c>
      <c r="H153" t="s">
        <v>72</v>
      </c>
      <c r="K153">
        <v>-7.5</v>
      </c>
      <c r="M153">
        <v>23</v>
      </c>
      <c r="N153">
        <v>20</v>
      </c>
      <c r="O153" t="str">
        <f t="shared" si="10"/>
        <v>CLE</v>
      </c>
      <c r="P153" t="str">
        <f t="shared" si="11"/>
        <v>DAL</v>
      </c>
    </row>
    <row r="154" spans="1:16" x14ac:dyDescent="0.25">
      <c r="A154">
        <v>153</v>
      </c>
      <c r="B154" s="2" t="str">
        <f t="shared" si="8"/>
        <v>2012_11_NYJ@STL</v>
      </c>
      <c r="C154" s="1" t="s">
        <v>3</v>
      </c>
      <c r="D154">
        <v>2012</v>
      </c>
      <c r="E154">
        <f t="shared" si="9"/>
        <v>11</v>
      </c>
      <c r="F154">
        <v>11</v>
      </c>
      <c r="G154" t="s">
        <v>93</v>
      </c>
      <c r="H154" t="s">
        <v>86</v>
      </c>
      <c r="K154">
        <v>-3.5</v>
      </c>
      <c r="M154">
        <v>13</v>
      </c>
      <c r="N154">
        <v>27</v>
      </c>
      <c r="O154" t="str">
        <f t="shared" si="10"/>
        <v>NYJ</v>
      </c>
      <c r="P154" t="str">
        <f t="shared" si="11"/>
        <v>NYJ</v>
      </c>
    </row>
    <row r="155" spans="1:16" x14ac:dyDescent="0.25">
      <c r="A155">
        <v>154</v>
      </c>
      <c r="B155" s="2" t="str">
        <f t="shared" si="8"/>
        <v>2012_11_JAX@HOU</v>
      </c>
      <c r="C155" s="1" t="s">
        <v>3</v>
      </c>
      <c r="D155">
        <v>2012</v>
      </c>
      <c r="E155">
        <f t="shared" si="9"/>
        <v>11</v>
      </c>
      <c r="F155">
        <v>11</v>
      </c>
      <c r="G155" t="s">
        <v>77</v>
      </c>
      <c r="H155" t="s">
        <v>79</v>
      </c>
      <c r="K155">
        <v>-15.5</v>
      </c>
      <c r="M155">
        <v>43</v>
      </c>
      <c r="N155">
        <v>37</v>
      </c>
      <c r="O155" t="str">
        <f t="shared" si="10"/>
        <v>JAX</v>
      </c>
      <c r="P155" t="str">
        <f t="shared" si="11"/>
        <v>HOU</v>
      </c>
    </row>
    <row r="156" spans="1:16" x14ac:dyDescent="0.25">
      <c r="A156">
        <v>155</v>
      </c>
      <c r="B156" s="2" t="str">
        <f t="shared" si="8"/>
        <v>2012_11_CIN@KCY</v>
      </c>
      <c r="C156" s="1" t="s">
        <v>3</v>
      </c>
      <c r="D156">
        <v>2012</v>
      </c>
      <c r="E156">
        <f t="shared" si="9"/>
        <v>11</v>
      </c>
      <c r="F156">
        <v>11</v>
      </c>
      <c r="G156" t="s">
        <v>336</v>
      </c>
      <c r="H156" t="s">
        <v>71</v>
      </c>
      <c r="K156">
        <v>3.5</v>
      </c>
      <c r="M156">
        <v>6</v>
      </c>
      <c r="N156">
        <v>28</v>
      </c>
      <c r="O156" t="str">
        <f t="shared" si="10"/>
        <v>CIN</v>
      </c>
      <c r="P156" t="str">
        <f t="shared" si="11"/>
        <v>CIN</v>
      </c>
    </row>
    <row r="157" spans="1:16" x14ac:dyDescent="0.25">
      <c r="A157">
        <v>156</v>
      </c>
      <c r="B157" s="2" t="str">
        <f t="shared" si="8"/>
        <v>2012_11_IND@NWE</v>
      </c>
      <c r="C157" s="1" t="s">
        <v>3</v>
      </c>
      <c r="D157">
        <v>2012</v>
      </c>
      <c r="E157">
        <f t="shared" si="9"/>
        <v>11</v>
      </c>
      <c r="F157">
        <v>11</v>
      </c>
      <c r="G157" t="s">
        <v>337</v>
      </c>
      <c r="H157" t="s">
        <v>78</v>
      </c>
      <c r="K157">
        <v>-9.5</v>
      </c>
      <c r="M157">
        <v>59</v>
      </c>
      <c r="N157">
        <v>24</v>
      </c>
      <c r="O157" t="str">
        <f t="shared" si="10"/>
        <v>NWE</v>
      </c>
      <c r="P157" t="str">
        <f t="shared" si="11"/>
        <v>NWE</v>
      </c>
    </row>
    <row r="158" spans="1:16" x14ac:dyDescent="0.25">
      <c r="A158">
        <v>157</v>
      </c>
      <c r="B158" s="2" t="str">
        <f t="shared" si="8"/>
        <v>2012_11_NOR@OAK</v>
      </c>
      <c r="C158" s="1" t="s">
        <v>3</v>
      </c>
      <c r="D158">
        <v>2012</v>
      </c>
      <c r="E158">
        <f t="shared" si="9"/>
        <v>11</v>
      </c>
      <c r="F158">
        <v>11</v>
      </c>
      <c r="G158" t="s">
        <v>87</v>
      </c>
      <c r="H158" t="s">
        <v>340</v>
      </c>
      <c r="K158">
        <v>4.5</v>
      </c>
      <c r="M158">
        <v>17</v>
      </c>
      <c r="N158">
        <v>38</v>
      </c>
      <c r="O158" t="str">
        <f t="shared" si="10"/>
        <v>NOR</v>
      </c>
      <c r="P158" t="str">
        <f t="shared" si="11"/>
        <v>NOR</v>
      </c>
    </row>
    <row r="159" spans="1:16" x14ac:dyDescent="0.25">
      <c r="A159">
        <v>158</v>
      </c>
      <c r="B159" s="2" t="str">
        <f t="shared" si="8"/>
        <v>2012_11_SD@DEN</v>
      </c>
      <c r="C159" s="1" t="s">
        <v>3</v>
      </c>
      <c r="D159">
        <v>2012</v>
      </c>
      <c r="E159">
        <f t="shared" si="9"/>
        <v>11</v>
      </c>
      <c r="F159">
        <v>11</v>
      </c>
      <c r="G159" t="s">
        <v>74</v>
      </c>
      <c r="H159" t="s">
        <v>90</v>
      </c>
      <c r="K159">
        <v>-7.5</v>
      </c>
      <c r="M159">
        <v>30</v>
      </c>
      <c r="N159">
        <v>23</v>
      </c>
      <c r="O159" t="str">
        <f t="shared" si="10"/>
        <v>SD</v>
      </c>
      <c r="P159" t="str">
        <f t="shared" si="11"/>
        <v>DEN</v>
      </c>
    </row>
    <row r="160" spans="1:16" x14ac:dyDescent="0.25">
      <c r="A160">
        <v>159</v>
      </c>
      <c r="B160" s="2" t="str">
        <f t="shared" si="8"/>
        <v>2012_11_BAL@PIT</v>
      </c>
      <c r="C160" s="1" t="s">
        <v>3</v>
      </c>
      <c r="D160">
        <v>2012</v>
      </c>
      <c r="E160">
        <f t="shared" si="9"/>
        <v>11</v>
      </c>
      <c r="F160">
        <v>11</v>
      </c>
      <c r="G160" t="s">
        <v>89</v>
      </c>
      <c r="H160" t="s">
        <v>67</v>
      </c>
      <c r="K160">
        <v>-3.5</v>
      </c>
      <c r="M160">
        <v>10</v>
      </c>
      <c r="N160">
        <v>13</v>
      </c>
      <c r="O160" t="str">
        <f t="shared" si="10"/>
        <v>BAL</v>
      </c>
      <c r="P160" t="str">
        <f t="shared" si="11"/>
        <v>BAL</v>
      </c>
    </row>
    <row r="161" spans="1:16" x14ac:dyDescent="0.25">
      <c r="A161">
        <v>160</v>
      </c>
      <c r="B161" s="2" t="str">
        <f t="shared" si="8"/>
        <v>2012_11_CHI@SFO</v>
      </c>
      <c r="C161" s="1" t="s">
        <v>3</v>
      </c>
      <c r="D161">
        <v>2012</v>
      </c>
      <c r="E161">
        <f t="shared" si="9"/>
        <v>11</v>
      </c>
      <c r="F161">
        <v>11</v>
      </c>
      <c r="G161" t="s">
        <v>338</v>
      </c>
      <c r="H161" t="s">
        <v>70</v>
      </c>
      <c r="K161">
        <v>-4.5</v>
      </c>
      <c r="M161">
        <v>32</v>
      </c>
      <c r="N161">
        <v>7</v>
      </c>
      <c r="O161" t="str">
        <f t="shared" si="10"/>
        <v>SFO</v>
      </c>
      <c r="P161" t="str">
        <f t="shared" si="11"/>
        <v>SFO</v>
      </c>
    </row>
    <row r="162" spans="1:16" x14ac:dyDescent="0.25">
      <c r="A162">
        <v>161</v>
      </c>
      <c r="B162" s="2" t="str">
        <f t="shared" si="8"/>
        <v>2012_12_HOU@DET</v>
      </c>
      <c r="C162" s="1" t="s">
        <v>3</v>
      </c>
      <c r="D162">
        <v>2012</v>
      </c>
      <c r="E162">
        <f t="shared" si="9"/>
        <v>12</v>
      </c>
      <c r="F162">
        <v>12</v>
      </c>
      <c r="G162" t="s">
        <v>75</v>
      </c>
      <c r="H162" t="s">
        <v>77</v>
      </c>
      <c r="K162">
        <v>3.5</v>
      </c>
      <c r="M162">
        <v>31</v>
      </c>
      <c r="N162">
        <v>34</v>
      </c>
      <c r="O162" t="str">
        <f t="shared" si="10"/>
        <v>DET</v>
      </c>
      <c r="P162" t="str">
        <f t="shared" si="11"/>
        <v>HOU</v>
      </c>
    </row>
    <row r="163" spans="1:16" x14ac:dyDescent="0.25">
      <c r="A163">
        <v>162</v>
      </c>
      <c r="B163" s="2" t="str">
        <f t="shared" si="8"/>
        <v>2012_12_WAS@DAL</v>
      </c>
      <c r="C163" s="1" t="s">
        <v>3</v>
      </c>
      <c r="D163">
        <v>2012</v>
      </c>
      <c r="E163">
        <f t="shared" si="9"/>
        <v>12</v>
      </c>
      <c r="F163">
        <v>12</v>
      </c>
      <c r="G163" t="s">
        <v>73</v>
      </c>
      <c r="H163" t="s">
        <v>96</v>
      </c>
      <c r="K163">
        <v>-3.5</v>
      </c>
      <c r="M163">
        <v>31</v>
      </c>
      <c r="N163">
        <v>38</v>
      </c>
      <c r="O163" t="str">
        <f t="shared" si="10"/>
        <v>WAS</v>
      </c>
      <c r="P163" t="str">
        <f t="shared" si="11"/>
        <v>WAS</v>
      </c>
    </row>
    <row r="164" spans="1:16" x14ac:dyDescent="0.25">
      <c r="A164">
        <v>163</v>
      </c>
      <c r="B164" s="2" t="str">
        <f t="shared" si="8"/>
        <v>2012_12_NWE@NYJ</v>
      </c>
      <c r="C164" s="1" t="s">
        <v>3</v>
      </c>
      <c r="D164">
        <v>2012</v>
      </c>
      <c r="E164">
        <f t="shared" si="9"/>
        <v>12</v>
      </c>
      <c r="F164">
        <v>12</v>
      </c>
      <c r="G164" t="s">
        <v>86</v>
      </c>
      <c r="H164" t="s">
        <v>337</v>
      </c>
      <c r="K164">
        <v>6.5</v>
      </c>
      <c r="M164">
        <v>19</v>
      </c>
      <c r="N164">
        <v>49</v>
      </c>
      <c r="O164" t="str">
        <f t="shared" si="10"/>
        <v>NWE</v>
      </c>
      <c r="P164" t="str">
        <f t="shared" si="11"/>
        <v>NWE</v>
      </c>
    </row>
    <row r="165" spans="1:16" x14ac:dyDescent="0.25">
      <c r="A165">
        <v>164</v>
      </c>
      <c r="B165" s="2" t="str">
        <f t="shared" si="8"/>
        <v>2012_12_OAK@CIN</v>
      </c>
      <c r="C165" s="1" t="s">
        <v>3</v>
      </c>
      <c r="D165">
        <v>2012</v>
      </c>
      <c r="E165">
        <f t="shared" si="9"/>
        <v>12</v>
      </c>
      <c r="F165">
        <v>12</v>
      </c>
      <c r="G165" t="s">
        <v>71</v>
      </c>
      <c r="H165" t="s">
        <v>87</v>
      </c>
      <c r="K165">
        <v>-7.5</v>
      </c>
      <c r="M165">
        <v>34</v>
      </c>
      <c r="N165">
        <v>10</v>
      </c>
      <c r="O165" t="str">
        <f t="shared" si="10"/>
        <v>CIN</v>
      </c>
      <c r="P165" t="str">
        <f t="shared" si="11"/>
        <v>CIN</v>
      </c>
    </row>
    <row r="166" spans="1:16" x14ac:dyDescent="0.25">
      <c r="A166">
        <v>165</v>
      </c>
      <c r="B166" s="2" t="str">
        <f t="shared" si="8"/>
        <v>2012_12_PIT@CLE</v>
      </c>
      <c r="C166" s="1" t="s">
        <v>3</v>
      </c>
      <c r="D166">
        <v>2012</v>
      </c>
      <c r="E166">
        <f t="shared" si="9"/>
        <v>12</v>
      </c>
      <c r="F166">
        <v>12</v>
      </c>
      <c r="G166" t="s">
        <v>72</v>
      </c>
      <c r="H166" t="s">
        <v>89</v>
      </c>
      <c r="K166">
        <v>3.5</v>
      </c>
      <c r="M166">
        <v>20</v>
      </c>
      <c r="N166">
        <v>14</v>
      </c>
      <c r="O166" t="str">
        <f t="shared" si="10"/>
        <v>CLE</v>
      </c>
      <c r="P166" t="str">
        <f t="shared" si="11"/>
        <v>CLE</v>
      </c>
    </row>
    <row r="167" spans="1:16" x14ac:dyDescent="0.25">
      <c r="A167">
        <v>166</v>
      </c>
      <c r="B167" s="2" t="str">
        <f t="shared" si="8"/>
        <v>2012_12_BUF@IND</v>
      </c>
      <c r="C167" s="1" t="s">
        <v>3</v>
      </c>
      <c r="D167">
        <v>2012</v>
      </c>
      <c r="E167">
        <f t="shared" si="9"/>
        <v>12</v>
      </c>
      <c r="F167">
        <v>12</v>
      </c>
      <c r="G167" t="s">
        <v>78</v>
      </c>
      <c r="H167" t="s">
        <v>68</v>
      </c>
      <c r="K167">
        <v>-3.5</v>
      </c>
      <c r="M167">
        <v>20</v>
      </c>
      <c r="N167">
        <v>13</v>
      </c>
      <c r="O167" t="str">
        <f t="shared" si="10"/>
        <v>IND</v>
      </c>
      <c r="P167" t="str">
        <f t="shared" si="11"/>
        <v>IND</v>
      </c>
    </row>
    <row r="168" spans="1:16" x14ac:dyDescent="0.25">
      <c r="A168">
        <v>167</v>
      </c>
      <c r="B168" s="2" t="str">
        <f t="shared" si="8"/>
        <v>2012_12_TEN@JAX</v>
      </c>
      <c r="C168" s="1" t="s">
        <v>3</v>
      </c>
      <c r="D168">
        <v>2012</v>
      </c>
      <c r="E168">
        <f t="shared" si="9"/>
        <v>12</v>
      </c>
      <c r="F168">
        <v>12</v>
      </c>
      <c r="G168" t="s">
        <v>79</v>
      </c>
      <c r="H168" t="s">
        <v>95</v>
      </c>
      <c r="K168">
        <v>2.5</v>
      </c>
      <c r="M168">
        <v>24</v>
      </c>
      <c r="N168">
        <v>19</v>
      </c>
      <c r="O168" t="str">
        <f t="shared" si="10"/>
        <v>JAX</v>
      </c>
      <c r="P168" t="str">
        <f t="shared" si="11"/>
        <v>JAX</v>
      </c>
    </row>
    <row r="169" spans="1:16" x14ac:dyDescent="0.25">
      <c r="A169">
        <v>168</v>
      </c>
      <c r="B169" s="2" t="str">
        <f t="shared" si="8"/>
        <v>2012_12_DEN@KCY</v>
      </c>
      <c r="C169" s="1" t="s">
        <v>3</v>
      </c>
      <c r="D169">
        <v>2012</v>
      </c>
      <c r="E169">
        <f t="shared" si="9"/>
        <v>12</v>
      </c>
      <c r="F169">
        <v>12</v>
      </c>
      <c r="G169" t="s">
        <v>336</v>
      </c>
      <c r="H169" t="s">
        <v>74</v>
      </c>
      <c r="K169">
        <v>10.5</v>
      </c>
      <c r="M169">
        <v>9</v>
      </c>
      <c r="N169">
        <v>17</v>
      </c>
      <c r="O169" t="str">
        <f t="shared" si="10"/>
        <v>KCY</v>
      </c>
      <c r="P169" t="str">
        <f t="shared" si="11"/>
        <v>DEN</v>
      </c>
    </row>
    <row r="170" spans="1:16" x14ac:dyDescent="0.25">
      <c r="A170">
        <v>169</v>
      </c>
      <c r="B170" s="2" t="str">
        <f t="shared" si="8"/>
        <v>2012_12_MIN@CHI</v>
      </c>
      <c r="C170" s="1" t="s">
        <v>3</v>
      </c>
      <c r="D170">
        <v>2012</v>
      </c>
      <c r="E170">
        <f t="shared" si="9"/>
        <v>12</v>
      </c>
      <c r="F170">
        <v>12</v>
      </c>
      <c r="G170" t="s">
        <v>70</v>
      </c>
      <c r="H170" t="s">
        <v>82</v>
      </c>
      <c r="K170">
        <v>-5.5</v>
      </c>
      <c r="M170">
        <v>28</v>
      </c>
      <c r="N170">
        <v>10</v>
      </c>
      <c r="O170" t="str">
        <f t="shared" si="10"/>
        <v>CHI</v>
      </c>
      <c r="P170" t="str">
        <f t="shared" si="11"/>
        <v>CHI</v>
      </c>
    </row>
    <row r="171" spans="1:16" x14ac:dyDescent="0.25">
      <c r="A171">
        <v>170</v>
      </c>
      <c r="B171" s="2" t="str">
        <f t="shared" si="8"/>
        <v>2012_12_ATL@TBY</v>
      </c>
      <c r="C171" s="1" t="s">
        <v>3</v>
      </c>
      <c r="D171">
        <v>2012</v>
      </c>
      <c r="E171">
        <f t="shared" si="9"/>
        <v>12</v>
      </c>
      <c r="F171">
        <v>12</v>
      </c>
      <c r="G171" t="s">
        <v>339</v>
      </c>
      <c r="H171" t="s">
        <v>22</v>
      </c>
      <c r="K171">
        <v>0.5</v>
      </c>
      <c r="M171">
        <v>23</v>
      </c>
      <c r="N171">
        <v>24</v>
      </c>
      <c r="O171" t="str">
        <f t="shared" si="10"/>
        <v>ATL</v>
      </c>
      <c r="P171" t="str">
        <f t="shared" si="11"/>
        <v>ATL</v>
      </c>
    </row>
    <row r="172" spans="1:16" x14ac:dyDescent="0.25">
      <c r="A172">
        <v>171</v>
      </c>
      <c r="B172" s="2" t="str">
        <f t="shared" si="8"/>
        <v>2012_12_SEA@MIA</v>
      </c>
      <c r="C172" s="1" t="s">
        <v>3</v>
      </c>
      <c r="D172">
        <v>2012</v>
      </c>
      <c r="E172">
        <f t="shared" si="9"/>
        <v>12</v>
      </c>
      <c r="F172">
        <v>12</v>
      </c>
      <c r="G172" t="s">
        <v>81</v>
      </c>
      <c r="H172" t="s">
        <v>91</v>
      </c>
      <c r="K172">
        <v>2.5</v>
      </c>
      <c r="M172">
        <v>24</v>
      </c>
      <c r="N172">
        <v>21</v>
      </c>
      <c r="O172" t="str">
        <f t="shared" si="10"/>
        <v>MIA</v>
      </c>
      <c r="P172" t="str">
        <f t="shared" si="11"/>
        <v>MIA</v>
      </c>
    </row>
    <row r="173" spans="1:16" x14ac:dyDescent="0.25">
      <c r="A173">
        <v>172</v>
      </c>
      <c r="B173" s="2" t="str">
        <f t="shared" si="8"/>
        <v>2012_12_BAL@SD</v>
      </c>
      <c r="C173" s="1" t="s">
        <v>3</v>
      </c>
      <c r="D173">
        <v>2012</v>
      </c>
      <c r="E173">
        <f t="shared" si="9"/>
        <v>12</v>
      </c>
      <c r="F173">
        <v>12</v>
      </c>
      <c r="G173" t="s">
        <v>90</v>
      </c>
      <c r="H173" t="s">
        <v>67</v>
      </c>
      <c r="K173">
        <v>0.5</v>
      </c>
      <c r="M173">
        <v>13</v>
      </c>
      <c r="N173">
        <v>16</v>
      </c>
      <c r="O173" t="str">
        <f t="shared" si="10"/>
        <v>BAL</v>
      </c>
      <c r="P173" t="str">
        <f t="shared" si="11"/>
        <v>BAL</v>
      </c>
    </row>
    <row r="174" spans="1:16" x14ac:dyDescent="0.25">
      <c r="A174">
        <v>173</v>
      </c>
      <c r="B174" s="2" t="str">
        <f t="shared" si="8"/>
        <v>2012_12_SFO@NOR</v>
      </c>
      <c r="C174" s="1" t="s">
        <v>3</v>
      </c>
      <c r="D174">
        <v>2012</v>
      </c>
      <c r="E174">
        <f t="shared" si="9"/>
        <v>12</v>
      </c>
      <c r="F174">
        <v>12</v>
      </c>
      <c r="G174" t="s">
        <v>340</v>
      </c>
      <c r="H174" t="s">
        <v>338</v>
      </c>
      <c r="K174">
        <v>-1.5</v>
      </c>
      <c r="M174">
        <v>21</v>
      </c>
      <c r="N174">
        <v>31</v>
      </c>
      <c r="O174" t="str">
        <f t="shared" si="10"/>
        <v>SFO</v>
      </c>
      <c r="P174" t="str">
        <f t="shared" si="11"/>
        <v>SFO</v>
      </c>
    </row>
    <row r="175" spans="1:16" x14ac:dyDescent="0.25">
      <c r="A175">
        <v>174</v>
      </c>
      <c r="B175" s="2" t="str">
        <f t="shared" si="8"/>
        <v>2012_12_STL@ARI</v>
      </c>
      <c r="C175" s="1" t="s">
        <v>3</v>
      </c>
      <c r="D175">
        <v>2012</v>
      </c>
      <c r="E175">
        <f t="shared" si="9"/>
        <v>12</v>
      </c>
      <c r="F175">
        <v>12</v>
      </c>
      <c r="G175" t="s">
        <v>66</v>
      </c>
      <c r="H175" t="s">
        <v>93</v>
      </c>
      <c r="K175">
        <v>-2.5</v>
      </c>
      <c r="M175">
        <v>17</v>
      </c>
      <c r="N175">
        <v>31</v>
      </c>
      <c r="O175" t="str">
        <f t="shared" si="10"/>
        <v>STL</v>
      </c>
      <c r="P175" t="str">
        <f t="shared" si="11"/>
        <v>STL</v>
      </c>
    </row>
    <row r="176" spans="1:16" x14ac:dyDescent="0.25">
      <c r="A176">
        <v>175</v>
      </c>
      <c r="B176" s="2" t="str">
        <f t="shared" si="8"/>
        <v>2012_12_GBY@NYG</v>
      </c>
      <c r="C176" s="1" t="s">
        <v>3</v>
      </c>
      <c r="D176">
        <v>2012</v>
      </c>
      <c r="E176">
        <f t="shared" si="9"/>
        <v>12</v>
      </c>
      <c r="F176">
        <v>12</v>
      </c>
      <c r="G176" t="s">
        <v>85</v>
      </c>
      <c r="H176" t="s">
        <v>335</v>
      </c>
      <c r="K176">
        <v>-2.5</v>
      </c>
      <c r="M176">
        <v>38</v>
      </c>
      <c r="N176">
        <v>10</v>
      </c>
      <c r="O176" t="str">
        <f t="shared" si="10"/>
        <v>NYG</v>
      </c>
      <c r="P176" t="str">
        <f t="shared" si="11"/>
        <v>NYG</v>
      </c>
    </row>
    <row r="177" spans="1:16" x14ac:dyDescent="0.25">
      <c r="A177">
        <v>176</v>
      </c>
      <c r="B177" s="2" t="str">
        <f t="shared" si="8"/>
        <v>2012_12_CAR@PHI</v>
      </c>
      <c r="C177" s="1" t="s">
        <v>3</v>
      </c>
      <c r="D177">
        <v>2012</v>
      </c>
      <c r="E177">
        <f t="shared" si="9"/>
        <v>12</v>
      </c>
      <c r="F177">
        <v>12</v>
      </c>
      <c r="G177" t="s">
        <v>88</v>
      </c>
      <c r="H177" t="s">
        <v>69</v>
      </c>
      <c r="K177">
        <v>-2.5</v>
      </c>
      <c r="M177">
        <v>22</v>
      </c>
      <c r="N177">
        <v>30</v>
      </c>
      <c r="O177" t="str">
        <f t="shared" si="10"/>
        <v>CAR</v>
      </c>
      <c r="P177" t="str">
        <f t="shared" si="11"/>
        <v>CAR</v>
      </c>
    </row>
    <row r="178" spans="1:16" x14ac:dyDescent="0.25">
      <c r="A178">
        <v>177</v>
      </c>
      <c r="B178" s="2" t="str">
        <f t="shared" si="8"/>
        <v>2012_13_NOR@ATL</v>
      </c>
      <c r="C178" s="1" t="s">
        <v>3</v>
      </c>
      <c r="D178">
        <v>2012</v>
      </c>
      <c r="E178">
        <f t="shared" si="9"/>
        <v>13</v>
      </c>
      <c r="F178">
        <v>13</v>
      </c>
      <c r="G178" t="s">
        <v>22</v>
      </c>
      <c r="H178" t="s">
        <v>340</v>
      </c>
      <c r="K178">
        <v>-3.5</v>
      </c>
      <c r="M178">
        <v>23</v>
      </c>
      <c r="N178">
        <v>13</v>
      </c>
      <c r="O178" t="str">
        <f t="shared" si="10"/>
        <v>ATL</v>
      </c>
      <c r="P178" t="str">
        <f t="shared" si="11"/>
        <v>ATL</v>
      </c>
    </row>
    <row r="179" spans="1:16" x14ac:dyDescent="0.25">
      <c r="A179">
        <v>178</v>
      </c>
      <c r="B179" s="2" t="str">
        <f t="shared" si="8"/>
        <v>2012_13_SEA@CHI</v>
      </c>
      <c r="C179" s="1" t="s">
        <v>3</v>
      </c>
      <c r="D179">
        <v>2012</v>
      </c>
      <c r="E179">
        <f t="shared" si="9"/>
        <v>13</v>
      </c>
      <c r="F179">
        <v>13</v>
      </c>
      <c r="G179" t="s">
        <v>70</v>
      </c>
      <c r="H179" t="s">
        <v>91</v>
      </c>
      <c r="K179">
        <v>-4.5</v>
      </c>
      <c r="M179">
        <v>17</v>
      </c>
      <c r="N179">
        <v>23</v>
      </c>
      <c r="O179" t="str">
        <f t="shared" si="10"/>
        <v>SEA</v>
      </c>
      <c r="P179" t="str">
        <f t="shared" si="11"/>
        <v>SEA</v>
      </c>
    </row>
    <row r="180" spans="1:16" x14ac:dyDescent="0.25">
      <c r="A180">
        <v>179</v>
      </c>
      <c r="B180" s="2" t="str">
        <f t="shared" si="8"/>
        <v>2012_13_MIN@GBY</v>
      </c>
      <c r="C180" s="1" t="s">
        <v>3</v>
      </c>
      <c r="D180">
        <v>2012</v>
      </c>
      <c r="E180">
        <f t="shared" si="9"/>
        <v>13</v>
      </c>
      <c r="F180">
        <v>13</v>
      </c>
      <c r="G180" t="s">
        <v>335</v>
      </c>
      <c r="H180" t="s">
        <v>82</v>
      </c>
      <c r="K180">
        <v>-9.5</v>
      </c>
      <c r="M180">
        <v>23</v>
      </c>
      <c r="N180">
        <v>14</v>
      </c>
      <c r="O180" t="str">
        <f t="shared" si="10"/>
        <v>MIN</v>
      </c>
      <c r="P180" t="str">
        <f t="shared" si="11"/>
        <v>GBY</v>
      </c>
    </row>
    <row r="181" spans="1:16" x14ac:dyDescent="0.25">
      <c r="A181">
        <v>180</v>
      </c>
      <c r="B181" s="2" t="str">
        <f t="shared" si="8"/>
        <v>2012_13_SFO@STL</v>
      </c>
      <c r="C181" s="1" t="s">
        <v>3</v>
      </c>
      <c r="D181">
        <v>2012</v>
      </c>
      <c r="E181">
        <f t="shared" si="9"/>
        <v>13</v>
      </c>
      <c r="F181">
        <v>13</v>
      </c>
      <c r="G181" t="s">
        <v>93</v>
      </c>
      <c r="H181" t="s">
        <v>338</v>
      </c>
      <c r="K181">
        <v>7.5</v>
      </c>
      <c r="M181">
        <v>16</v>
      </c>
      <c r="N181">
        <v>13</v>
      </c>
      <c r="O181" t="str">
        <f t="shared" si="10"/>
        <v>STL</v>
      </c>
      <c r="P181" t="str">
        <f t="shared" si="11"/>
        <v>STL</v>
      </c>
    </row>
    <row r="182" spans="1:16" x14ac:dyDescent="0.25">
      <c r="A182">
        <v>181</v>
      </c>
      <c r="B182" s="2" t="str">
        <f t="shared" si="8"/>
        <v>2012_13_ARI@NYJ</v>
      </c>
      <c r="C182" s="1" t="s">
        <v>3</v>
      </c>
      <c r="D182">
        <v>2012</v>
      </c>
      <c r="E182">
        <f t="shared" si="9"/>
        <v>13</v>
      </c>
      <c r="F182">
        <v>13</v>
      </c>
      <c r="G182" t="s">
        <v>86</v>
      </c>
      <c r="H182" t="s">
        <v>66</v>
      </c>
      <c r="K182">
        <v>-4.5</v>
      </c>
      <c r="M182">
        <v>7</v>
      </c>
      <c r="N182">
        <v>6</v>
      </c>
      <c r="O182" t="str">
        <f t="shared" si="10"/>
        <v>ARI</v>
      </c>
      <c r="P182" t="str">
        <f t="shared" si="11"/>
        <v>NYJ</v>
      </c>
    </row>
    <row r="183" spans="1:16" x14ac:dyDescent="0.25">
      <c r="A183">
        <v>182</v>
      </c>
      <c r="B183" s="2" t="str">
        <f t="shared" si="8"/>
        <v>2012_13_CAR@KCY</v>
      </c>
      <c r="C183" s="1" t="s">
        <v>3</v>
      </c>
      <c r="D183">
        <v>2012</v>
      </c>
      <c r="E183">
        <f t="shared" si="9"/>
        <v>13</v>
      </c>
      <c r="F183">
        <v>13</v>
      </c>
      <c r="G183" t="s">
        <v>336</v>
      </c>
      <c r="H183" t="s">
        <v>69</v>
      </c>
      <c r="K183">
        <v>3.5</v>
      </c>
      <c r="M183">
        <v>27</v>
      </c>
      <c r="N183">
        <v>21</v>
      </c>
      <c r="O183" t="str">
        <f t="shared" si="10"/>
        <v>KCY</v>
      </c>
      <c r="P183" t="str">
        <f t="shared" si="11"/>
        <v>KCY</v>
      </c>
    </row>
    <row r="184" spans="1:16" x14ac:dyDescent="0.25">
      <c r="A184">
        <v>183</v>
      </c>
      <c r="B184" s="2" t="str">
        <f t="shared" si="8"/>
        <v>2012_13_IND@DET</v>
      </c>
      <c r="C184" s="1" t="s">
        <v>3</v>
      </c>
      <c r="D184">
        <v>2012</v>
      </c>
      <c r="E184">
        <f t="shared" si="9"/>
        <v>13</v>
      </c>
      <c r="F184">
        <v>13</v>
      </c>
      <c r="G184" t="s">
        <v>75</v>
      </c>
      <c r="H184" t="s">
        <v>78</v>
      </c>
      <c r="K184">
        <v>-4.5</v>
      </c>
      <c r="M184">
        <v>33</v>
      </c>
      <c r="N184">
        <v>35</v>
      </c>
      <c r="O184" t="str">
        <f t="shared" si="10"/>
        <v>IND</v>
      </c>
      <c r="P184" t="str">
        <f t="shared" si="11"/>
        <v>IND</v>
      </c>
    </row>
    <row r="185" spans="1:16" x14ac:dyDescent="0.25">
      <c r="A185">
        <v>184</v>
      </c>
      <c r="B185" s="2" t="str">
        <f t="shared" si="8"/>
        <v>2012_13_JAX@BUF</v>
      </c>
      <c r="C185" s="1" t="s">
        <v>3</v>
      </c>
      <c r="D185">
        <v>2012</v>
      </c>
      <c r="E185">
        <f t="shared" si="9"/>
        <v>13</v>
      </c>
      <c r="F185">
        <v>13</v>
      </c>
      <c r="G185" t="s">
        <v>68</v>
      </c>
      <c r="H185" t="s">
        <v>79</v>
      </c>
      <c r="K185">
        <v>-6.5</v>
      </c>
      <c r="M185">
        <v>34</v>
      </c>
      <c r="N185">
        <v>18</v>
      </c>
      <c r="O185" t="str">
        <f t="shared" si="10"/>
        <v>BUF</v>
      </c>
      <c r="P185" t="str">
        <f t="shared" si="11"/>
        <v>BUF</v>
      </c>
    </row>
    <row r="186" spans="1:16" x14ac:dyDescent="0.25">
      <c r="A186">
        <v>185</v>
      </c>
      <c r="B186" s="2" t="str">
        <f t="shared" si="8"/>
        <v>2012_13_NWE@MIA</v>
      </c>
      <c r="C186" s="1" t="s">
        <v>3</v>
      </c>
      <c r="D186">
        <v>2012</v>
      </c>
      <c r="E186">
        <f t="shared" si="9"/>
        <v>13</v>
      </c>
      <c r="F186">
        <v>13</v>
      </c>
      <c r="G186" t="s">
        <v>81</v>
      </c>
      <c r="H186" t="s">
        <v>337</v>
      </c>
      <c r="K186">
        <v>7.5</v>
      </c>
      <c r="M186">
        <v>16</v>
      </c>
      <c r="N186">
        <v>23</v>
      </c>
      <c r="O186" t="str">
        <f t="shared" si="10"/>
        <v>MIA</v>
      </c>
      <c r="P186" t="str">
        <f t="shared" si="11"/>
        <v>NWE</v>
      </c>
    </row>
    <row r="187" spans="1:16" x14ac:dyDescent="0.25">
      <c r="A187">
        <v>186</v>
      </c>
      <c r="B187" s="2" t="str">
        <f t="shared" si="8"/>
        <v>2012_13_HOU@TEN</v>
      </c>
      <c r="C187" s="1" t="s">
        <v>3</v>
      </c>
      <c r="D187">
        <v>2012</v>
      </c>
      <c r="E187">
        <f t="shared" si="9"/>
        <v>13</v>
      </c>
      <c r="F187">
        <v>13</v>
      </c>
      <c r="G187" t="s">
        <v>95</v>
      </c>
      <c r="H187" t="s">
        <v>77</v>
      </c>
      <c r="K187">
        <v>5.5</v>
      </c>
      <c r="M187">
        <v>10</v>
      </c>
      <c r="N187">
        <v>24</v>
      </c>
      <c r="O187" t="str">
        <f t="shared" si="10"/>
        <v>HOU</v>
      </c>
      <c r="P187" t="str">
        <f t="shared" si="11"/>
        <v>HOU</v>
      </c>
    </row>
    <row r="188" spans="1:16" x14ac:dyDescent="0.25">
      <c r="A188">
        <v>187</v>
      </c>
      <c r="B188" s="2" t="str">
        <f t="shared" si="8"/>
        <v>2012_13_TBY@DEN</v>
      </c>
      <c r="C188" s="1" t="s">
        <v>3</v>
      </c>
      <c r="D188">
        <v>2012</v>
      </c>
      <c r="E188">
        <f t="shared" si="9"/>
        <v>13</v>
      </c>
      <c r="F188">
        <v>13</v>
      </c>
      <c r="G188" t="s">
        <v>74</v>
      </c>
      <c r="H188" t="s">
        <v>339</v>
      </c>
      <c r="K188">
        <v>-6.5</v>
      </c>
      <c r="M188">
        <v>31</v>
      </c>
      <c r="N188">
        <v>23</v>
      </c>
      <c r="O188" t="str">
        <f t="shared" si="10"/>
        <v>DEN</v>
      </c>
      <c r="P188" t="str">
        <f t="shared" si="11"/>
        <v>DEN</v>
      </c>
    </row>
    <row r="189" spans="1:16" x14ac:dyDescent="0.25">
      <c r="A189">
        <v>188</v>
      </c>
      <c r="B189" s="2" t="str">
        <f t="shared" si="8"/>
        <v>2012_13_PIT@BAL</v>
      </c>
      <c r="C189" s="1" t="s">
        <v>3</v>
      </c>
      <c r="D189">
        <v>2012</v>
      </c>
      <c r="E189">
        <f t="shared" si="9"/>
        <v>13</v>
      </c>
      <c r="F189">
        <v>13</v>
      </c>
      <c r="G189" t="s">
        <v>67</v>
      </c>
      <c r="H189" t="s">
        <v>89</v>
      </c>
      <c r="K189">
        <v>-6.5</v>
      </c>
      <c r="M189">
        <v>20</v>
      </c>
      <c r="N189">
        <v>23</v>
      </c>
      <c r="O189" t="str">
        <f t="shared" si="10"/>
        <v>PIT</v>
      </c>
      <c r="P189" t="str">
        <f t="shared" si="11"/>
        <v>PIT</v>
      </c>
    </row>
    <row r="190" spans="1:16" x14ac:dyDescent="0.25">
      <c r="A190">
        <v>189</v>
      </c>
      <c r="B190" s="2" t="str">
        <f t="shared" si="8"/>
        <v>2012_13_CLE@OAK</v>
      </c>
      <c r="C190" s="1" t="s">
        <v>3</v>
      </c>
      <c r="D190">
        <v>2012</v>
      </c>
      <c r="E190">
        <f t="shared" si="9"/>
        <v>13</v>
      </c>
      <c r="F190">
        <v>13</v>
      </c>
      <c r="G190" t="s">
        <v>87</v>
      </c>
      <c r="H190" t="s">
        <v>72</v>
      </c>
      <c r="K190">
        <v>-0.5</v>
      </c>
      <c r="M190">
        <v>17</v>
      </c>
      <c r="N190">
        <v>20</v>
      </c>
      <c r="O190" t="str">
        <f t="shared" si="10"/>
        <v>CLE</v>
      </c>
      <c r="P190" t="str">
        <f t="shared" si="11"/>
        <v>CLE</v>
      </c>
    </row>
    <row r="191" spans="1:16" x14ac:dyDescent="0.25">
      <c r="A191">
        <v>190</v>
      </c>
      <c r="B191" s="2" t="str">
        <f t="shared" si="8"/>
        <v>2012_13_CIN@SD</v>
      </c>
      <c r="C191" s="1" t="s">
        <v>3</v>
      </c>
      <c r="D191">
        <v>2012</v>
      </c>
      <c r="E191">
        <f t="shared" si="9"/>
        <v>13</v>
      </c>
      <c r="F191">
        <v>13</v>
      </c>
      <c r="G191" t="s">
        <v>90</v>
      </c>
      <c r="H191" t="s">
        <v>71</v>
      </c>
      <c r="K191">
        <v>1.5</v>
      </c>
      <c r="M191">
        <v>13</v>
      </c>
      <c r="N191">
        <v>20</v>
      </c>
      <c r="O191" t="str">
        <f t="shared" si="10"/>
        <v>CIN</v>
      </c>
      <c r="P191" t="str">
        <f t="shared" si="11"/>
        <v>CIN</v>
      </c>
    </row>
    <row r="192" spans="1:16" x14ac:dyDescent="0.25">
      <c r="A192">
        <v>191</v>
      </c>
      <c r="B192" s="2" t="str">
        <f t="shared" si="8"/>
        <v>2012_13_PHI@DAL</v>
      </c>
      <c r="C192" s="1" t="s">
        <v>3</v>
      </c>
      <c r="D192">
        <v>2012</v>
      </c>
      <c r="E192">
        <f t="shared" si="9"/>
        <v>13</v>
      </c>
      <c r="F192">
        <v>13</v>
      </c>
      <c r="G192" t="s">
        <v>73</v>
      </c>
      <c r="H192" t="s">
        <v>88</v>
      </c>
      <c r="K192">
        <v>-9.5</v>
      </c>
      <c r="M192">
        <v>38</v>
      </c>
      <c r="N192">
        <v>33</v>
      </c>
      <c r="O192" t="str">
        <f t="shared" si="10"/>
        <v>PHI</v>
      </c>
      <c r="P192" t="str">
        <f t="shared" si="11"/>
        <v>DAL</v>
      </c>
    </row>
    <row r="193" spans="1:16" x14ac:dyDescent="0.25">
      <c r="A193">
        <v>192</v>
      </c>
      <c r="B193" s="2" t="str">
        <f t="shared" si="8"/>
        <v>2012_13_NYG@WAS</v>
      </c>
      <c r="C193" s="1" t="s">
        <v>3</v>
      </c>
      <c r="D193">
        <v>2012</v>
      </c>
      <c r="E193">
        <f t="shared" si="9"/>
        <v>13</v>
      </c>
      <c r="F193">
        <v>13</v>
      </c>
      <c r="G193" t="s">
        <v>96</v>
      </c>
      <c r="H193" t="s">
        <v>85</v>
      </c>
      <c r="K193">
        <v>2.5</v>
      </c>
      <c r="M193">
        <v>17</v>
      </c>
      <c r="N193">
        <v>16</v>
      </c>
      <c r="O193" t="str">
        <f t="shared" si="10"/>
        <v>WAS</v>
      </c>
      <c r="P193" t="str">
        <f t="shared" si="11"/>
        <v>WAS</v>
      </c>
    </row>
    <row r="194" spans="1:16" x14ac:dyDescent="0.25">
      <c r="A194">
        <v>193</v>
      </c>
      <c r="B194" s="2" t="str">
        <f t="shared" ref="B194:B257" si="12">CONCATENATE(D194,"_",IF(E194&lt;10,CONCATENATE("0",E194),E194),"_",H194,"@",G194)</f>
        <v>2012_14_DEN@OAK</v>
      </c>
      <c r="C194" s="1" t="s">
        <v>3</v>
      </c>
      <c r="D194">
        <v>2012</v>
      </c>
      <c r="E194">
        <f t="shared" ref="E194:E257" si="13">IF(C194="rs",F194,17+F194)</f>
        <v>14</v>
      </c>
      <c r="F194">
        <v>14</v>
      </c>
      <c r="G194" t="s">
        <v>87</v>
      </c>
      <c r="H194" t="s">
        <v>74</v>
      </c>
      <c r="K194">
        <v>10.5</v>
      </c>
      <c r="M194">
        <v>13</v>
      </c>
      <c r="N194">
        <v>26</v>
      </c>
      <c r="O194" t="str">
        <f t="shared" ref="O194:O257" si="14">IF(OR(ISBLANK(N194),ISBLANK(M194)),"",IF(N194&gt;(M194+IF(ISBLANK(K194),I194,K194)),H194,IF(N194&lt;(M194+IF(ISBLANK(K194),I194,K194)),G194,"na")))</f>
        <v>DEN</v>
      </c>
      <c r="P194" t="str">
        <f t="shared" ref="P194:P257" si="15">IF(OR(ISBLANK(N194),ISBLANK(M194)),"",IF(N194&gt;M194,H194,IF(N194&lt;M194,G194,"na")))</f>
        <v>DEN</v>
      </c>
    </row>
    <row r="195" spans="1:16" x14ac:dyDescent="0.25">
      <c r="A195">
        <v>194</v>
      </c>
      <c r="B195" s="2" t="str">
        <f t="shared" si="12"/>
        <v>2012_14_BAL@WAS</v>
      </c>
      <c r="C195" s="1" t="s">
        <v>3</v>
      </c>
      <c r="D195">
        <v>2012</v>
      </c>
      <c r="E195">
        <f t="shared" si="13"/>
        <v>14</v>
      </c>
      <c r="F195">
        <v>14</v>
      </c>
      <c r="G195" t="s">
        <v>96</v>
      </c>
      <c r="H195" t="s">
        <v>67</v>
      </c>
      <c r="K195">
        <v>-0.5</v>
      </c>
      <c r="M195">
        <v>31</v>
      </c>
      <c r="N195">
        <v>28</v>
      </c>
      <c r="O195" t="str">
        <f t="shared" si="14"/>
        <v>WAS</v>
      </c>
      <c r="P195" t="str">
        <f t="shared" si="15"/>
        <v>WAS</v>
      </c>
    </row>
    <row r="196" spans="1:16" x14ac:dyDescent="0.25">
      <c r="A196">
        <v>195</v>
      </c>
      <c r="B196" s="2" t="str">
        <f t="shared" si="12"/>
        <v>2012_14_KCY@CLE</v>
      </c>
      <c r="C196" s="1" t="s">
        <v>3</v>
      </c>
      <c r="D196">
        <v>2012</v>
      </c>
      <c r="E196">
        <f t="shared" si="13"/>
        <v>14</v>
      </c>
      <c r="F196">
        <v>14</v>
      </c>
      <c r="G196" t="s">
        <v>72</v>
      </c>
      <c r="H196" t="s">
        <v>336</v>
      </c>
      <c r="K196">
        <v>-5.5</v>
      </c>
      <c r="M196">
        <v>30</v>
      </c>
      <c r="N196">
        <v>7</v>
      </c>
      <c r="O196" t="str">
        <f t="shared" si="14"/>
        <v>CLE</v>
      </c>
      <c r="P196" t="str">
        <f t="shared" si="15"/>
        <v>CLE</v>
      </c>
    </row>
    <row r="197" spans="1:16" x14ac:dyDescent="0.25">
      <c r="A197">
        <v>196</v>
      </c>
      <c r="B197" s="2" t="str">
        <f t="shared" si="12"/>
        <v>2012_14_SD@PIT</v>
      </c>
      <c r="C197" s="1" t="s">
        <v>3</v>
      </c>
      <c r="D197">
        <v>2012</v>
      </c>
      <c r="E197">
        <f t="shared" si="13"/>
        <v>14</v>
      </c>
      <c r="F197">
        <v>14</v>
      </c>
      <c r="G197" t="s">
        <v>89</v>
      </c>
      <c r="H197" t="s">
        <v>90</v>
      </c>
      <c r="K197">
        <v>-6.5</v>
      </c>
      <c r="M197">
        <v>24</v>
      </c>
      <c r="N197">
        <v>34</v>
      </c>
      <c r="O197" t="str">
        <f t="shared" si="14"/>
        <v>SD</v>
      </c>
      <c r="P197" t="str">
        <f t="shared" si="15"/>
        <v>SD</v>
      </c>
    </row>
    <row r="198" spans="1:16" x14ac:dyDescent="0.25">
      <c r="A198">
        <v>197</v>
      </c>
      <c r="B198" s="2" t="str">
        <f t="shared" si="12"/>
        <v>2012_14_TEN@IND</v>
      </c>
      <c r="C198" s="1" t="s">
        <v>3</v>
      </c>
      <c r="D198">
        <v>2012</v>
      </c>
      <c r="E198">
        <f t="shared" si="13"/>
        <v>14</v>
      </c>
      <c r="F198">
        <v>14</v>
      </c>
      <c r="G198" t="s">
        <v>78</v>
      </c>
      <c r="H198" t="s">
        <v>95</v>
      </c>
      <c r="K198">
        <v>-5.5</v>
      </c>
      <c r="M198">
        <v>27</v>
      </c>
      <c r="N198">
        <v>23</v>
      </c>
      <c r="O198" t="str">
        <f t="shared" si="14"/>
        <v>TEN</v>
      </c>
      <c r="P198" t="str">
        <f t="shared" si="15"/>
        <v>IND</v>
      </c>
    </row>
    <row r="199" spans="1:16" x14ac:dyDescent="0.25">
      <c r="A199">
        <v>198</v>
      </c>
      <c r="B199" s="2" t="str">
        <f t="shared" si="12"/>
        <v>2012_14_NYJ@JAX</v>
      </c>
      <c r="C199" s="1" t="s">
        <v>3</v>
      </c>
      <c r="D199">
        <v>2012</v>
      </c>
      <c r="E199">
        <f t="shared" si="13"/>
        <v>14</v>
      </c>
      <c r="F199">
        <v>14</v>
      </c>
      <c r="G199" t="s">
        <v>79</v>
      </c>
      <c r="H199" t="s">
        <v>86</v>
      </c>
      <c r="K199">
        <v>2.5</v>
      </c>
      <c r="M199">
        <v>10</v>
      </c>
      <c r="N199">
        <v>17</v>
      </c>
      <c r="O199" t="str">
        <f t="shared" si="14"/>
        <v>NYJ</v>
      </c>
      <c r="P199" t="str">
        <f t="shared" si="15"/>
        <v>NYJ</v>
      </c>
    </row>
    <row r="200" spans="1:16" x14ac:dyDescent="0.25">
      <c r="A200">
        <v>199</v>
      </c>
      <c r="B200" s="2" t="str">
        <f t="shared" si="12"/>
        <v>2012_14_CHI@MIN</v>
      </c>
      <c r="C200" s="1" t="s">
        <v>3</v>
      </c>
      <c r="D200">
        <v>2012</v>
      </c>
      <c r="E200">
        <f t="shared" si="13"/>
        <v>14</v>
      </c>
      <c r="F200">
        <v>14</v>
      </c>
      <c r="G200" t="s">
        <v>82</v>
      </c>
      <c r="H200" t="s">
        <v>70</v>
      </c>
      <c r="K200">
        <v>2.5</v>
      </c>
      <c r="M200">
        <v>21</v>
      </c>
      <c r="N200">
        <v>14</v>
      </c>
      <c r="O200" t="str">
        <f t="shared" si="14"/>
        <v>MIN</v>
      </c>
      <c r="P200" t="str">
        <f t="shared" si="15"/>
        <v>MIN</v>
      </c>
    </row>
    <row r="201" spans="1:16" x14ac:dyDescent="0.25">
      <c r="A201">
        <v>200</v>
      </c>
      <c r="B201" s="2" t="str">
        <f t="shared" si="12"/>
        <v>2012_14_ATL@CAR</v>
      </c>
      <c r="C201" s="1" t="s">
        <v>3</v>
      </c>
      <c r="D201">
        <v>2012</v>
      </c>
      <c r="E201">
        <f t="shared" si="13"/>
        <v>14</v>
      </c>
      <c r="F201">
        <v>14</v>
      </c>
      <c r="G201" t="s">
        <v>69</v>
      </c>
      <c r="H201" t="s">
        <v>22</v>
      </c>
      <c r="K201">
        <v>3.5</v>
      </c>
      <c r="M201">
        <v>30</v>
      </c>
      <c r="N201">
        <v>20</v>
      </c>
      <c r="O201" t="str">
        <f t="shared" si="14"/>
        <v>CAR</v>
      </c>
      <c r="P201" t="str">
        <f t="shared" si="15"/>
        <v>CAR</v>
      </c>
    </row>
    <row r="202" spans="1:16" x14ac:dyDescent="0.25">
      <c r="A202">
        <v>201</v>
      </c>
      <c r="B202" s="2" t="str">
        <f t="shared" si="12"/>
        <v>2012_14_PHI@TBY</v>
      </c>
      <c r="C202" s="1" t="s">
        <v>3</v>
      </c>
      <c r="D202">
        <v>2012</v>
      </c>
      <c r="E202">
        <f t="shared" si="13"/>
        <v>14</v>
      </c>
      <c r="F202">
        <v>14</v>
      </c>
      <c r="G202" t="s">
        <v>339</v>
      </c>
      <c r="H202" t="s">
        <v>88</v>
      </c>
      <c r="K202">
        <v>-7.5</v>
      </c>
      <c r="M202">
        <v>21</v>
      </c>
      <c r="N202">
        <v>23</v>
      </c>
      <c r="O202" t="str">
        <f t="shared" si="14"/>
        <v>PHI</v>
      </c>
      <c r="P202" t="str">
        <f t="shared" si="15"/>
        <v>PHI</v>
      </c>
    </row>
    <row r="203" spans="1:16" x14ac:dyDescent="0.25">
      <c r="A203">
        <v>202</v>
      </c>
      <c r="B203" s="2" t="str">
        <f t="shared" si="12"/>
        <v>2012_14_STL@BUF</v>
      </c>
      <c r="C203" s="1" t="s">
        <v>3</v>
      </c>
      <c r="D203">
        <v>2012</v>
      </c>
      <c r="E203">
        <f t="shared" si="13"/>
        <v>14</v>
      </c>
      <c r="F203">
        <v>14</v>
      </c>
      <c r="G203" t="s">
        <v>68</v>
      </c>
      <c r="H203" t="s">
        <v>93</v>
      </c>
      <c r="K203">
        <v>-3.5</v>
      </c>
      <c r="M203">
        <v>12</v>
      </c>
      <c r="N203">
        <v>15</v>
      </c>
      <c r="O203" t="str">
        <f t="shared" si="14"/>
        <v>STL</v>
      </c>
      <c r="P203" t="str">
        <f t="shared" si="15"/>
        <v>STL</v>
      </c>
    </row>
    <row r="204" spans="1:16" x14ac:dyDescent="0.25">
      <c r="A204">
        <v>203</v>
      </c>
      <c r="B204" s="2" t="str">
        <f t="shared" si="12"/>
        <v>2012_14_DAL@CIN</v>
      </c>
      <c r="C204" s="1" t="s">
        <v>3</v>
      </c>
      <c r="D204">
        <v>2012</v>
      </c>
      <c r="E204">
        <f t="shared" si="13"/>
        <v>14</v>
      </c>
      <c r="F204">
        <v>14</v>
      </c>
      <c r="G204" t="s">
        <v>71</v>
      </c>
      <c r="H204" t="s">
        <v>73</v>
      </c>
      <c r="K204">
        <v>-3.5</v>
      </c>
      <c r="M204">
        <v>19</v>
      </c>
      <c r="N204">
        <v>20</v>
      </c>
      <c r="O204" t="str">
        <f t="shared" si="14"/>
        <v>DAL</v>
      </c>
      <c r="P204" t="str">
        <f t="shared" si="15"/>
        <v>DAL</v>
      </c>
    </row>
    <row r="205" spans="1:16" x14ac:dyDescent="0.25">
      <c r="A205">
        <v>204</v>
      </c>
      <c r="B205" s="2" t="str">
        <f t="shared" si="12"/>
        <v>2012_14_MIA@SFO</v>
      </c>
      <c r="C205" s="1" t="s">
        <v>3</v>
      </c>
      <c r="D205">
        <v>2012</v>
      </c>
      <c r="E205">
        <f t="shared" si="13"/>
        <v>14</v>
      </c>
      <c r="F205">
        <v>14</v>
      </c>
      <c r="G205" t="s">
        <v>338</v>
      </c>
      <c r="H205" t="s">
        <v>81</v>
      </c>
      <c r="K205">
        <v>-10.5</v>
      </c>
      <c r="M205">
        <v>27</v>
      </c>
      <c r="N205">
        <v>13</v>
      </c>
      <c r="O205" t="str">
        <f t="shared" si="14"/>
        <v>SFO</v>
      </c>
      <c r="P205" t="str">
        <f t="shared" si="15"/>
        <v>SFO</v>
      </c>
    </row>
    <row r="206" spans="1:16" x14ac:dyDescent="0.25">
      <c r="A206">
        <v>205</v>
      </c>
      <c r="B206" s="2" t="str">
        <f t="shared" si="12"/>
        <v>2012_14_NOR@NYG</v>
      </c>
      <c r="C206" s="1" t="s">
        <v>3</v>
      </c>
      <c r="D206">
        <v>2012</v>
      </c>
      <c r="E206">
        <f t="shared" si="13"/>
        <v>14</v>
      </c>
      <c r="F206">
        <v>14</v>
      </c>
      <c r="G206" t="s">
        <v>85</v>
      </c>
      <c r="H206" t="s">
        <v>340</v>
      </c>
      <c r="K206">
        <v>-5.5</v>
      </c>
      <c r="M206">
        <v>52</v>
      </c>
      <c r="N206">
        <v>27</v>
      </c>
      <c r="O206" t="str">
        <f t="shared" si="14"/>
        <v>NYG</v>
      </c>
      <c r="P206" t="str">
        <f t="shared" si="15"/>
        <v>NYG</v>
      </c>
    </row>
    <row r="207" spans="1:16" x14ac:dyDescent="0.25">
      <c r="A207">
        <v>206</v>
      </c>
      <c r="B207" s="2" t="str">
        <f t="shared" si="12"/>
        <v>2012_14_ARI@SEA</v>
      </c>
      <c r="C207" s="1" t="s">
        <v>3</v>
      </c>
      <c r="D207">
        <v>2012</v>
      </c>
      <c r="E207">
        <f t="shared" si="13"/>
        <v>14</v>
      </c>
      <c r="F207">
        <v>14</v>
      </c>
      <c r="G207" t="s">
        <v>91</v>
      </c>
      <c r="H207" t="s">
        <v>66</v>
      </c>
      <c r="K207">
        <v>-10.5</v>
      </c>
      <c r="M207">
        <v>58</v>
      </c>
      <c r="N207">
        <v>0</v>
      </c>
      <c r="O207" t="str">
        <f t="shared" si="14"/>
        <v>SEA</v>
      </c>
      <c r="P207" t="str">
        <f t="shared" si="15"/>
        <v>SEA</v>
      </c>
    </row>
    <row r="208" spans="1:16" x14ac:dyDescent="0.25">
      <c r="A208">
        <v>207</v>
      </c>
      <c r="B208" s="2" t="str">
        <f t="shared" si="12"/>
        <v>2012_14_DET@GBY</v>
      </c>
      <c r="C208" s="1" t="s">
        <v>3</v>
      </c>
      <c r="D208">
        <v>2012</v>
      </c>
      <c r="E208">
        <f t="shared" si="13"/>
        <v>14</v>
      </c>
      <c r="F208">
        <v>14</v>
      </c>
      <c r="G208" t="s">
        <v>335</v>
      </c>
      <c r="H208" t="s">
        <v>75</v>
      </c>
      <c r="K208">
        <v>-6.5</v>
      </c>
      <c r="M208">
        <v>27</v>
      </c>
      <c r="N208">
        <v>20</v>
      </c>
      <c r="O208" t="str">
        <f t="shared" si="14"/>
        <v>GBY</v>
      </c>
      <c r="P208" t="str">
        <f t="shared" si="15"/>
        <v>GBY</v>
      </c>
    </row>
    <row r="209" spans="1:16" x14ac:dyDescent="0.25">
      <c r="A209">
        <v>208</v>
      </c>
      <c r="B209" s="2" t="str">
        <f t="shared" si="12"/>
        <v>2012_14_HOU@NWE</v>
      </c>
      <c r="C209" s="1" t="s">
        <v>3</v>
      </c>
      <c r="D209">
        <v>2012</v>
      </c>
      <c r="E209">
        <f t="shared" si="13"/>
        <v>14</v>
      </c>
      <c r="F209">
        <v>14</v>
      </c>
      <c r="G209" t="s">
        <v>337</v>
      </c>
      <c r="H209" t="s">
        <v>77</v>
      </c>
      <c r="K209">
        <v>-4.5</v>
      </c>
      <c r="M209">
        <v>42</v>
      </c>
      <c r="N209">
        <v>14</v>
      </c>
      <c r="O209" t="str">
        <f t="shared" si="14"/>
        <v>NWE</v>
      </c>
      <c r="P209" t="str">
        <f t="shared" si="15"/>
        <v>NWE</v>
      </c>
    </row>
    <row r="210" spans="1:16" x14ac:dyDescent="0.25">
      <c r="A210">
        <v>209</v>
      </c>
      <c r="B210" s="2" t="str">
        <f t="shared" si="12"/>
        <v>2012_15_CIN@PHI</v>
      </c>
      <c r="C210" s="1" t="s">
        <v>3</v>
      </c>
      <c r="D210">
        <v>2012</v>
      </c>
      <c r="E210">
        <f t="shared" si="13"/>
        <v>15</v>
      </c>
      <c r="F210">
        <v>15</v>
      </c>
      <c r="G210" t="s">
        <v>88</v>
      </c>
      <c r="H210" t="s">
        <v>71</v>
      </c>
      <c r="K210">
        <v>3.5</v>
      </c>
      <c r="M210">
        <v>13</v>
      </c>
      <c r="N210">
        <v>34</v>
      </c>
      <c r="O210" t="str">
        <f t="shared" si="14"/>
        <v>CIN</v>
      </c>
      <c r="P210" t="str">
        <f t="shared" si="15"/>
        <v>CIN</v>
      </c>
    </row>
    <row r="211" spans="1:16" x14ac:dyDescent="0.25">
      <c r="A211">
        <v>210</v>
      </c>
      <c r="B211" s="2" t="str">
        <f t="shared" si="12"/>
        <v>2012_15_GBY@CHI</v>
      </c>
      <c r="C211" s="1" t="s">
        <v>3</v>
      </c>
      <c r="D211">
        <v>2012</v>
      </c>
      <c r="E211">
        <f t="shared" si="13"/>
        <v>15</v>
      </c>
      <c r="F211">
        <v>15</v>
      </c>
      <c r="G211" t="s">
        <v>70</v>
      </c>
      <c r="H211" t="s">
        <v>335</v>
      </c>
      <c r="K211">
        <v>2.5</v>
      </c>
      <c r="M211">
        <v>13</v>
      </c>
      <c r="N211">
        <v>21</v>
      </c>
      <c r="O211" t="str">
        <f t="shared" si="14"/>
        <v>GBY</v>
      </c>
      <c r="P211" t="str">
        <f t="shared" si="15"/>
        <v>GBY</v>
      </c>
    </row>
    <row r="212" spans="1:16" x14ac:dyDescent="0.25">
      <c r="A212">
        <v>211</v>
      </c>
      <c r="B212" s="2" t="str">
        <f t="shared" si="12"/>
        <v>2012_15_NYG@ATL</v>
      </c>
      <c r="C212" s="1" t="s">
        <v>3</v>
      </c>
      <c r="D212">
        <v>2012</v>
      </c>
      <c r="E212">
        <f t="shared" si="13"/>
        <v>15</v>
      </c>
      <c r="F212">
        <v>15</v>
      </c>
      <c r="G212" t="s">
        <v>22</v>
      </c>
      <c r="H212" t="s">
        <v>85</v>
      </c>
      <c r="K212">
        <v>-1.5</v>
      </c>
      <c r="M212">
        <v>34</v>
      </c>
      <c r="N212">
        <v>0</v>
      </c>
      <c r="O212" t="str">
        <f t="shared" si="14"/>
        <v>ATL</v>
      </c>
      <c r="P212" t="str">
        <f t="shared" si="15"/>
        <v>ATL</v>
      </c>
    </row>
    <row r="213" spans="1:16" x14ac:dyDescent="0.25">
      <c r="A213">
        <v>212</v>
      </c>
      <c r="B213" s="2" t="str">
        <f t="shared" si="12"/>
        <v>2012_15_TBY@NOR</v>
      </c>
      <c r="C213" s="1" t="s">
        <v>3</v>
      </c>
      <c r="D213">
        <v>2012</v>
      </c>
      <c r="E213">
        <f t="shared" si="13"/>
        <v>15</v>
      </c>
      <c r="F213">
        <v>15</v>
      </c>
      <c r="G213" t="s">
        <v>340</v>
      </c>
      <c r="H213" t="s">
        <v>339</v>
      </c>
      <c r="K213">
        <v>-3.5</v>
      </c>
      <c r="M213">
        <v>41</v>
      </c>
      <c r="N213">
        <v>0</v>
      </c>
      <c r="O213" t="str">
        <f t="shared" si="14"/>
        <v>NOR</v>
      </c>
      <c r="P213" t="str">
        <f t="shared" si="15"/>
        <v>NOR</v>
      </c>
    </row>
    <row r="214" spans="1:16" x14ac:dyDescent="0.25">
      <c r="A214">
        <v>213</v>
      </c>
      <c r="B214" s="2" t="str">
        <f t="shared" si="12"/>
        <v>2012_15_MIN@STL</v>
      </c>
      <c r="C214" s="1" t="s">
        <v>3</v>
      </c>
      <c r="D214">
        <v>2012</v>
      </c>
      <c r="E214">
        <f t="shared" si="13"/>
        <v>15</v>
      </c>
      <c r="F214">
        <v>15</v>
      </c>
      <c r="G214" t="s">
        <v>93</v>
      </c>
      <c r="H214" t="s">
        <v>82</v>
      </c>
      <c r="K214">
        <v>-2.5</v>
      </c>
      <c r="M214">
        <v>22</v>
      </c>
      <c r="N214">
        <v>36</v>
      </c>
      <c r="O214" t="str">
        <f t="shared" si="14"/>
        <v>MIN</v>
      </c>
      <c r="P214" t="str">
        <f t="shared" si="15"/>
        <v>MIN</v>
      </c>
    </row>
    <row r="215" spans="1:16" x14ac:dyDescent="0.25">
      <c r="A215">
        <v>214</v>
      </c>
      <c r="B215" s="2" t="str">
        <f t="shared" si="12"/>
        <v>2012_15_WAS@CLE</v>
      </c>
      <c r="C215" s="1" t="s">
        <v>3</v>
      </c>
      <c r="D215">
        <v>2012</v>
      </c>
      <c r="E215">
        <f t="shared" si="13"/>
        <v>15</v>
      </c>
      <c r="F215">
        <v>15</v>
      </c>
      <c r="G215" t="s">
        <v>72</v>
      </c>
      <c r="H215" t="s">
        <v>96</v>
      </c>
      <c r="K215">
        <v>-1.5</v>
      </c>
      <c r="M215">
        <v>21</v>
      </c>
      <c r="N215">
        <v>38</v>
      </c>
      <c r="O215" t="str">
        <f t="shared" si="14"/>
        <v>WAS</v>
      </c>
      <c r="P215" t="str">
        <f t="shared" si="15"/>
        <v>WAS</v>
      </c>
    </row>
    <row r="216" spans="1:16" x14ac:dyDescent="0.25">
      <c r="A216">
        <v>215</v>
      </c>
      <c r="B216" s="2" t="str">
        <f t="shared" si="12"/>
        <v>2012_15_JAX@MIA</v>
      </c>
      <c r="C216" s="1" t="s">
        <v>3</v>
      </c>
      <c r="D216">
        <v>2012</v>
      </c>
      <c r="E216">
        <f t="shared" si="13"/>
        <v>15</v>
      </c>
      <c r="F216">
        <v>15</v>
      </c>
      <c r="G216" t="s">
        <v>81</v>
      </c>
      <c r="H216" t="s">
        <v>79</v>
      </c>
      <c r="K216">
        <v>-7.5</v>
      </c>
      <c r="M216">
        <v>24</v>
      </c>
      <c r="N216">
        <v>3</v>
      </c>
      <c r="O216" t="str">
        <f t="shared" si="14"/>
        <v>MIA</v>
      </c>
      <c r="P216" t="str">
        <f t="shared" si="15"/>
        <v>MIA</v>
      </c>
    </row>
    <row r="217" spans="1:16" x14ac:dyDescent="0.25">
      <c r="A217">
        <v>216</v>
      </c>
      <c r="B217" s="2" t="str">
        <f t="shared" si="12"/>
        <v>2012_15_DEN@BAL</v>
      </c>
      <c r="C217" s="1" t="s">
        <v>3</v>
      </c>
      <c r="D217">
        <v>2012</v>
      </c>
      <c r="E217">
        <f t="shared" si="13"/>
        <v>15</v>
      </c>
      <c r="F217">
        <v>15</v>
      </c>
      <c r="G217" t="s">
        <v>67</v>
      </c>
      <c r="H217" t="s">
        <v>74</v>
      </c>
      <c r="K217">
        <v>2.5</v>
      </c>
      <c r="M217">
        <v>17</v>
      </c>
      <c r="N217">
        <v>34</v>
      </c>
      <c r="O217" t="str">
        <f t="shared" si="14"/>
        <v>DEN</v>
      </c>
      <c r="P217" t="str">
        <f t="shared" si="15"/>
        <v>DEN</v>
      </c>
    </row>
    <row r="218" spans="1:16" x14ac:dyDescent="0.25">
      <c r="A218">
        <v>217</v>
      </c>
      <c r="B218" s="2" t="str">
        <f t="shared" si="12"/>
        <v>2012_15_IND@HOU</v>
      </c>
      <c r="C218" s="1" t="s">
        <v>3</v>
      </c>
      <c r="D218">
        <v>2012</v>
      </c>
      <c r="E218">
        <f t="shared" si="13"/>
        <v>15</v>
      </c>
      <c r="F218">
        <v>15</v>
      </c>
      <c r="G218" t="s">
        <v>77</v>
      </c>
      <c r="H218" t="s">
        <v>78</v>
      </c>
      <c r="K218">
        <v>-7.5</v>
      </c>
      <c r="M218">
        <v>29</v>
      </c>
      <c r="N218">
        <v>17</v>
      </c>
      <c r="O218" t="str">
        <f t="shared" si="14"/>
        <v>HOU</v>
      </c>
      <c r="P218" t="str">
        <f t="shared" si="15"/>
        <v>HOU</v>
      </c>
    </row>
    <row r="219" spans="1:16" x14ac:dyDescent="0.25">
      <c r="A219">
        <v>218</v>
      </c>
      <c r="B219" s="2" t="str">
        <f t="shared" si="12"/>
        <v>2012_15_DET@ARI</v>
      </c>
      <c r="C219" s="1" t="s">
        <v>3</v>
      </c>
      <c r="D219">
        <v>2012</v>
      </c>
      <c r="E219">
        <f t="shared" si="13"/>
        <v>15</v>
      </c>
      <c r="F219">
        <v>15</v>
      </c>
      <c r="G219" t="s">
        <v>66</v>
      </c>
      <c r="H219" t="s">
        <v>75</v>
      </c>
      <c r="K219">
        <v>5.5</v>
      </c>
      <c r="M219">
        <v>38</v>
      </c>
      <c r="N219">
        <v>10</v>
      </c>
      <c r="O219" t="str">
        <f t="shared" si="14"/>
        <v>ARI</v>
      </c>
      <c r="P219" t="str">
        <f t="shared" si="15"/>
        <v>ARI</v>
      </c>
    </row>
    <row r="220" spans="1:16" x14ac:dyDescent="0.25">
      <c r="A220">
        <v>219</v>
      </c>
      <c r="B220" s="2" t="str">
        <f t="shared" si="12"/>
        <v>2012_15_CAR@SD</v>
      </c>
      <c r="C220" s="1" t="s">
        <v>3</v>
      </c>
      <c r="D220">
        <v>2012</v>
      </c>
      <c r="E220">
        <f t="shared" si="13"/>
        <v>15</v>
      </c>
      <c r="F220">
        <v>15</v>
      </c>
      <c r="G220" t="s">
        <v>90</v>
      </c>
      <c r="H220" t="s">
        <v>69</v>
      </c>
      <c r="K220">
        <v>-2.5</v>
      </c>
      <c r="M220">
        <v>7</v>
      </c>
      <c r="N220">
        <v>31</v>
      </c>
      <c r="O220" t="str">
        <f t="shared" si="14"/>
        <v>CAR</v>
      </c>
      <c r="P220" t="str">
        <f t="shared" si="15"/>
        <v>CAR</v>
      </c>
    </row>
    <row r="221" spans="1:16" x14ac:dyDescent="0.25">
      <c r="A221">
        <v>220</v>
      </c>
      <c r="B221" s="2" t="str">
        <f t="shared" si="12"/>
        <v>2012_15_SEA@BUF</v>
      </c>
      <c r="C221" s="1" t="s">
        <v>3</v>
      </c>
      <c r="D221">
        <v>2012</v>
      </c>
      <c r="E221">
        <f t="shared" si="13"/>
        <v>15</v>
      </c>
      <c r="F221">
        <v>15</v>
      </c>
      <c r="G221" t="s">
        <v>68</v>
      </c>
      <c r="H221" t="s">
        <v>91</v>
      </c>
      <c r="K221">
        <v>5.5</v>
      </c>
      <c r="M221">
        <v>17</v>
      </c>
      <c r="N221">
        <v>50</v>
      </c>
      <c r="O221" t="str">
        <f t="shared" si="14"/>
        <v>SEA</v>
      </c>
      <c r="P221" t="str">
        <f t="shared" si="15"/>
        <v>SEA</v>
      </c>
    </row>
    <row r="222" spans="1:16" x14ac:dyDescent="0.25">
      <c r="A222">
        <v>221</v>
      </c>
      <c r="B222" s="2" t="str">
        <f t="shared" si="12"/>
        <v>2012_15_PIT@DAL</v>
      </c>
      <c r="C222" s="1" t="s">
        <v>3</v>
      </c>
      <c r="D222">
        <v>2012</v>
      </c>
      <c r="E222">
        <f t="shared" si="13"/>
        <v>15</v>
      </c>
      <c r="F222">
        <v>15</v>
      </c>
      <c r="G222" t="s">
        <v>73</v>
      </c>
      <c r="H222" t="s">
        <v>89</v>
      </c>
      <c r="K222">
        <v>1.5</v>
      </c>
      <c r="M222">
        <v>27</v>
      </c>
      <c r="N222">
        <v>24</v>
      </c>
      <c r="O222" t="str">
        <f t="shared" si="14"/>
        <v>DAL</v>
      </c>
      <c r="P222" t="str">
        <f t="shared" si="15"/>
        <v>DAL</v>
      </c>
    </row>
    <row r="223" spans="1:16" x14ac:dyDescent="0.25">
      <c r="A223">
        <v>222</v>
      </c>
      <c r="B223" s="2" t="str">
        <f t="shared" si="12"/>
        <v>2012_15_KCY@OAK</v>
      </c>
      <c r="C223" s="1" t="s">
        <v>3</v>
      </c>
      <c r="D223">
        <v>2012</v>
      </c>
      <c r="E223">
        <f t="shared" si="13"/>
        <v>15</v>
      </c>
      <c r="F223">
        <v>15</v>
      </c>
      <c r="G223" t="s">
        <v>87</v>
      </c>
      <c r="H223" t="s">
        <v>336</v>
      </c>
      <c r="K223">
        <v>-2.5</v>
      </c>
      <c r="M223">
        <v>15</v>
      </c>
      <c r="N223">
        <v>0</v>
      </c>
      <c r="O223" t="str">
        <f t="shared" si="14"/>
        <v>OAK</v>
      </c>
      <c r="P223" t="str">
        <f t="shared" si="15"/>
        <v>OAK</v>
      </c>
    </row>
    <row r="224" spans="1:16" x14ac:dyDescent="0.25">
      <c r="A224">
        <v>223</v>
      </c>
      <c r="B224" s="2" t="str">
        <f t="shared" si="12"/>
        <v>2012_15_SFO@NWE</v>
      </c>
      <c r="C224" s="1" t="s">
        <v>3</v>
      </c>
      <c r="D224">
        <v>2012</v>
      </c>
      <c r="E224">
        <f t="shared" si="13"/>
        <v>15</v>
      </c>
      <c r="F224">
        <v>15</v>
      </c>
      <c r="G224" t="s">
        <v>337</v>
      </c>
      <c r="H224" t="s">
        <v>338</v>
      </c>
      <c r="K224">
        <v>-5.5</v>
      </c>
      <c r="M224">
        <v>34</v>
      </c>
      <c r="N224">
        <v>41</v>
      </c>
      <c r="O224" t="str">
        <f t="shared" si="14"/>
        <v>SFO</v>
      </c>
      <c r="P224" t="str">
        <f t="shared" si="15"/>
        <v>SFO</v>
      </c>
    </row>
    <row r="225" spans="1:16" x14ac:dyDescent="0.25">
      <c r="A225">
        <v>224</v>
      </c>
      <c r="B225" s="2" t="str">
        <f t="shared" si="12"/>
        <v>2012_15_NYJ@TEN</v>
      </c>
      <c r="C225" s="1" t="s">
        <v>3</v>
      </c>
      <c r="D225">
        <v>2012</v>
      </c>
      <c r="E225">
        <f t="shared" si="13"/>
        <v>15</v>
      </c>
      <c r="F225">
        <v>15</v>
      </c>
      <c r="G225" t="s">
        <v>95</v>
      </c>
      <c r="H225" t="s">
        <v>86</v>
      </c>
      <c r="K225">
        <v>-1.5</v>
      </c>
      <c r="M225">
        <v>14</v>
      </c>
      <c r="N225">
        <v>10</v>
      </c>
      <c r="O225" t="str">
        <f t="shared" si="14"/>
        <v>TEN</v>
      </c>
      <c r="P225" t="str">
        <f t="shared" si="15"/>
        <v>TEN</v>
      </c>
    </row>
    <row r="226" spans="1:16" x14ac:dyDescent="0.25">
      <c r="A226">
        <v>225</v>
      </c>
      <c r="B226" s="2" t="str">
        <f t="shared" si="12"/>
        <v>2012_16_ATL@DET</v>
      </c>
      <c r="C226" s="1" t="s">
        <v>3</v>
      </c>
      <c r="D226">
        <v>2012</v>
      </c>
      <c r="E226">
        <f t="shared" si="13"/>
        <v>16</v>
      </c>
      <c r="F226">
        <v>16</v>
      </c>
      <c r="G226" t="s">
        <v>75</v>
      </c>
      <c r="H226" t="s">
        <v>22</v>
      </c>
      <c r="K226">
        <v>3.5</v>
      </c>
      <c r="M226">
        <v>18</v>
      </c>
      <c r="N226">
        <v>31</v>
      </c>
      <c r="O226" t="str">
        <f t="shared" si="14"/>
        <v>ATL</v>
      </c>
      <c r="P226" t="str">
        <f t="shared" si="15"/>
        <v>ATL</v>
      </c>
    </row>
    <row r="227" spans="1:16" x14ac:dyDescent="0.25">
      <c r="A227">
        <v>226</v>
      </c>
      <c r="B227" s="2" t="str">
        <f t="shared" si="12"/>
        <v>2012_16_TEN@GBY</v>
      </c>
      <c r="C227" s="1" t="s">
        <v>3</v>
      </c>
      <c r="D227">
        <v>2012</v>
      </c>
      <c r="E227">
        <f t="shared" si="13"/>
        <v>16</v>
      </c>
      <c r="F227">
        <v>16</v>
      </c>
      <c r="G227" t="s">
        <v>335</v>
      </c>
      <c r="H227" t="s">
        <v>95</v>
      </c>
      <c r="K227">
        <v>-12.5</v>
      </c>
      <c r="M227">
        <v>55</v>
      </c>
      <c r="N227">
        <v>7</v>
      </c>
      <c r="O227" t="str">
        <f t="shared" si="14"/>
        <v>GBY</v>
      </c>
      <c r="P227" t="str">
        <f t="shared" si="15"/>
        <v>GBY</v>
      </c>
    </row>
    <row r="228" spans="1:16" x14ac:dyDescent="0.25">
      <c r="A228">
        <v>227</v>
      </c>
      <c r="B228" s="2" t="str">
        <f t="shared" si="12"/>
        <v>2012_16_OAK@CAR</v>
      </c>
      <c r="C228" s="1" t="s">
        <v>3</v>
      </c>
      <c r="D228">
        <v>2012</v>
      </c>
      <c r="E228">
        <f t="shared" si="13"/>
        <v>16</v>
      </c>
      <c r="F228">
        <v>16</v>
      </c>
      <c r="G228" t="s">
        <v>69</v>
      </c>
      <c r="H228" t="s">
        <v>87</v>
      </c>
      <c r="K228">
        <v>-8.5</v>
      </c>
      <c r="M228">
        <v>17</v>
      </c>
      <c r="N228">
        <v>6</v>
      </c>
      <c r="O228" t="str">
        <f t="shared" si="14"/>
        <v>CAR</v>
      </c>
      <c r="P228" t="str">
        <f t="shared" si="15"/>
        <v>CAR</v>
      </c>
    </row>
    <row r="229" spans="1:16" x14ac:dyDescent="0.25">
      <c r="A229">
        <v>228</v>
      </c>
      <c r="B229" s="2" t="str">
        <f t="shared" si="12"/>
        <v>2012_16_BUF@MIA</v>
      </c>
      <c r="C229" s="1" t="s">
        <v>3</v>
      </c>
      <c r="D229">
        <v>2012</v>
      </c>
      <c r="E229">
        <f t="shared" si="13"/>
        <v>16</v>
      </c>
      <c r="F229">
        <v>16</v>
      </c>
      <c r="G229" t="s">
        <v>81</v>
      </c>
      <c r="H229" t="s">
        <v>68</v>
      </c>
      <c r="K229">
        <v>-4.5</v>
      </c>
      <c r="M229">
        <v>24</v>
      </c>
      <c r="N229">
        <v>10</v>
      </c>
      <c r="O229" t="str">
        <f t="shared" si="14"/>
        <v>MIA</v>
      </c>
      <c r="P229" t="str">
        <f t="shared" si="15"/>
        <v>MIA</v>
      </c>
    </row>
    <row r="230" spans="1:16" x14ac:dyDescent="0.25">
      <c r="A230">
        <v>229</v>
      </c>
      <c r="B230" s="2" t="str">
        <f t="shared" si="12"/>
        <v>2012_16_CIN@PIT</v>
      </c>
      <c r="C230" s="1" t="s">
        <v>3</v>
      </c>
      <c r="D230">
        <v>2012</v>
      </c>
      <c r="E230">
        <f t="shared" si="13"/>
        <v>16</v>
      </c>
      <c r="F230">
        <v>16</v>
      </c>
      <c r="G230" t="s">
        <v>89</v>
      </c>
      <c r="H230" t="s">
        <v>71</v>
      </c>
      <c r="K230">
        <v>-4.5</v>
      </c>
      <c r="M230">
        <v>10</v>
      </c>
      <c r="N230">
        <v>13</v>
      </c>
      <c r="O230" t="str">
        <f t="shared" si="14"/>
        <v>CIN</v>
      </c>
      <c r="P230" t="str">
        <f t="shared" si="15"/>
        <v>CIN</v>
      </c>
    </row>
    <row r="231" spans="1:16" x14ac:dyDescent="0.25">
      <c r="A231">
        <v>230</v>
      </c>
      <c r="B231" s="2" t="str">
        <f t="shared" si="12"/>
        <v>2012_16_NWE@JAX</v>
      </c>
      <c r="C231" s="1" t="s">
        <v>3</v>
      </c>
      <c r="D231">
        <v>2012</v>
      </c>
      <c r="E231">
        <f t="shared" si="13"/>
        <v>16</v>
      </c>
      <c r="F231">
        <v>16</v>
      </c>
      <c r="G231" t="s">
        <v>79</v>
      </c>
      <c r="H231" t="s">
        <v>337</v>
      </c>
      <c r="K231">
        <v>14.5</v>
      </c>
      <c r="M231">
        <v>16</v>
      </c>
      <c r="N231">
        <v>23</v>
      </c>
      <c r="O231" t="str">
        <f t="shared" si="14"/>
        <v>JAX</v>
      </c>
      <c r="P231" t="str">
        <f t="shared" si="15"/>
        <v>NWE</v>
      </c>
    </row>
    <row r="232" spans="1:16" x14ac:dyDescent="0.25">
      <c r="A232">
        <v>231</v>
      </c>
      <c r="B232" s="2" t="str">
        <f t="shared" si="12"/>
        <v>2012_16_IND@KCY</v>
      </c>
      <c r="C232" s="1" t="s">
        <v>3</v>
      </c>
      <c r="D232">
        <v>2012</v>
      </c>
      <c r="E232">
        <f t="shared" si="13"/>
        <v>16</v>
      </c>
      <c r="F232">
        <v>16</v>
      </c>
      <c r="G232" t="s">
        <v>336</v>
      </c>
      <c r="H232" t="s">
        <v>78</v>
      </c>
      <c r="K232">
        <v>6.5</v>
      </c>
      <c r="M232">
        <v>13</v>
      </c>
      <c r="N232">
        <v>20</v>
      </c>
      <c r="O232" t="str">
        <f t="shared" si="14"/>
        <v>IND</v>
      </c>
      <c r="P232" t="str">
        <f t="shared" si="15"/>
        <v>IND</v>
      </c>
    </row>
    <row r="233" spans="1:16" x14ac:dyDescent="0.25">
      <c r="A233">
        <v>232</v>
      </c>
      <c r="B233" s="2" t="str">
        <f t="shared" si="12"/>
        <v>2012_16_NOR@DAL</v>
      </c>
      <c r="C233" s="1" t="s">
        <v>3</v>
      </c>
      <c r="D233">
        <v>2012</v>
      </c>
      <c r="E233">
        <f t="shared" si="13"/>
        <v>16</v>
      </c>
      <c r="F233">
        <v>16</v>
      </c>
      <c r="G233" t="s">
        <v>73</v>
      </c>
      <c r="H233" t="s">
        <v>340</v>
      </c>
      <c r="K233">
        <v>-3.5</v>
      </c>
      <c r="M233">
        <v>31</v>
      </c>
      <c r="N233">
        <v>34</v>
      </c>
      <c r="O233" t="str">
        <f t="shared" si="14"/>
        <v>NOR</v>
      </c>
      <c r="P233" t="str">
        <f t="shared" si="15"/>
        <v>NOR</v>
      </c>
    </row>
    <row r="234" spans="1:16" x14ac:dyDescent="0.25">
      <c r="A234">
        <v>233</v>
      </c>
      <c r="B234" s="2" t="str">
        <f t="shared" si="12"/>
        <v>2012_16_WAS@PHI</v>
      </c>
      <c r="C234" s="1" t="s">
        <v>3</v>
      </c>
      <c r="D234">
        <v>2012</v>
      </c>
      <c r="E234">
        <f t="shared" si="13"/>
        <v>16</v>
      </c>
      <c r="F234">
        <v>16</v>
      </c>
      <c r="G234" t="s">
        <v>88</v>
      </c>
      <c r="H234" t="s">
        <v>96</v>
      </c>
      <c r="K234">
        <v>4.5</v>
      </c>
      <c r="M234">
        <v>20</v>
      </c>
      <c r="N234">
        <v>27</v>
      </c>
      <c r="O234" t="str">
        <f t="shared" si="14"/>
        <v>WAS</v>
      </c>
      <c r="P234" t="str">
        <f t="shared" si="15"/>
        <v>WAS</v>
      </c>
    </row>
    <row r="235" spans="1:16" x14ac:dyDescent="0.25">
      <c r="A235">
        <v>234</v>
      </c>
      <c r="B235" s="2" t="str">
        <f t="shared" si="12"/>
        <v>2012_16_STL@TBY</v>
      </c>
      <c r="C235" s="1" t="s">
        <v>3</v>
      </c>
      <c r="D235">
        <v>2012</v>
      </c>
      <c r="E235">
        <f t="shared" si="13"/>
        <v>16</v>
      </c>
      <c r="F235">
        <v>16</v>
      </c>
      <c r="G235" t="s">
        <v>339</v>
      </c>
      <c r="H235" t="s">
        <v>93</v>
      </c>
      <c r="K235">
        <v>-3.5</v>
      </c>
      <c r="M235">
        <v>13</v>
      </c>
      <c r="N235">
        <v>28</v>
      </c>
      <c r="O235" t="str">
        <f t="shared" si="14"/>
        <v>STL</v>
      </c>
      <c r="P235" t="str">
        <f t="shared" si="15"/>
        <v>STL</v>
      </c>
    </row>
    <row r="236" spans="1:16" x14ac:dyDescent="0.25">
      <c r="A236">
        <v>235</v>
      </c>
      <c r="B236" s="2" t="str">
        <f t="shared" si="12"/>
        <v>2012_16_MIN@HOU</v>
      </c>
      <c r="C236" s="1" t="s">
        <v>3</v>
      </c>
      <c r="D236">
        <v>2012</v>
      </c>
      <c r="E236">
        <f t="shared" si="13"/>
        <v>16</v>
      </c>
      <c r="F236">
        <v>16</v>
      </c>
      <c r="G236" t="s">
        <v>77</v>
      </c>
      <c r="H236" t="s">
        <v>82</v>
      </c>
      <c r="K236">
        <v>-7.5</v>
      </c>
      <c r="M236">
        <v>6</v>
      </c>
      <c r="N236">
        <v>23</v>
      </c>
      <c r="O236" t="str">
        <f t="shared" si="14"/>
        <v>MIN</v>
      </c>
      <c r="P236" t="str">
        <f t="shared" si="15"/>
        <v>MIN</v>
      </c>
    </row>
    <row r="237" spans="1:16" x14ac:dyDescent="0.25">
      <c r="A237">
        <v>236</v>
      </c>
      <c r="B237" s="2" t="str">
        <f t="shared" si="12"/>
        <v>2012_16_SD@NYJ</v>
      </c>
      <c r="C237" s="1" t="s">
        <v>3</v>
      </c>
      <c r="D237">
        <v>2012</v>
      </c>
      <c r="E237">
        <f t="shared" si="13"/>
        <v>16</v>
      </c>
      <c r="F237">
        <v>16</v>
      </c>
      <c r="G237" t="s">
        <v>86</v>
      </c>
      <c r="H237" t="s">
        <v>90</v>
      </c>
      <c r="K237">
        <v>-2.5</v>
      </c>
      <c r="M237">
        <v>17</v>
      </c>
      <c r="N237">
        <v>27</v>
      </c>
      <c r="O237" t="str">
        <f t="shared" si="14"/>
        <v>SD</v>
      </c>
      <c r="P237" t="str">
        <f t="shared" si="15"/>
        <v>SD</v>
      </c>
    </row>
    <row r="238" spans="1:16" x14ac:dyDescent="0.25">
      <c r="A238">
        <v>237</v>
      </c>
      <c r="B238" s="2" t="str">
        <f t="shared" si="12"/>
        <v>2012_16_CLE@DEN</v>
      </c>
      <c r="C238" s="1" t="s">
        <v>3</v>
      </c>
      <c r="D238">
        <v>2012</v>
      </c>
      <c r="E238">
        <f t="shared" si="13"/>
        <v>16</v>
      </c>
      <c r="F238">
        <v>16</v>
      </c>
      <c r="G238" t="s">
        <v>74</v>
      </c>
      <c r="H238" t="s">
        <v>72</v>
      </c>
      <c r="K238">
        <v>-13.5</v>
      </c>
      <c r="M238">
        <v>34</v>
      </c>
      <c r="N238">
        <v>12</v>
      </c>
      <c r="O238" t="str">
        <f t="shared" si="14"/>
        <v>DEN</v>
      </c>
      <c r="P238" t="str">
        <f t="shared" si="15"/>
        <v>DEN</v>
      </c>
    </row>
    <row r="239" spans="1:16" x14ac:dyDescent="0.25">
      <c r="A239">
        <v>238</v>
      </c>
      <c r="B239" s="2" t="str">
        <f t="shared" si="12"/>
        <v>2012_16_CHI@ARI</v>
      </c>
      <c r="C239" s="1" t="s">
        <v>3</v>
      </c>
      <c r="D239">
        <v>2012</v>
      </c>
      <c r="E239">
        <f t="shared" si="13"/>
        <v>16</v>
      </c>
      <c r="F239">
        <v>16</v>
      </c>
      <c r="G239" t="s">
        <v>66</v>
      </c>
      <c r="H239" t="s">
        <v>70</v>
      </c>
      <c r="K239">
        <v>5.5</v>
      </c>
      <c r="M239">
        <v>13</v>
      </c>
      <c r="N239">
        <v>28</v>
      </c>
      <c r="O239" t="str">
        <f t="shared" si="14"/>
        <v>CHI</v>
      </c>
      <c r="P239" t="str">
        <f t="shared" si="15"/>
        <v>CHI</v>
      </c>
    </row>
    <row r="240" spans="1:16" x14ac:dyDescent="0.25">
      <c r="A240">
        <v>239</v>
      </c>
      <c r="B240" s="2" t="str">
        <f t="shared" si="12"/>
        <v>2012_16_NYG@BAL</v>
      </c>
      <c r="C240" s="1" t="s">
        <v>3</v>
      </c>
      <c r="D240">
        <v>2012</v>
      </c>
      <c r="E240">
        <f t="shared" si="13"/>
        <v>16</v>
      </c>
      <c r="F240">
        <v>16</v>
      </c>
      <c r="G240" t="s">
        <v>67</v>
      </c>
      <c r="H240" t="s">
        <v>85</v>
      </c>
      <c r="K240">
        <v>2.5</v>
      </c>
      <c r="M240">
        <v>33</v>
      </c>
      <c r="N240">
        <v>14</v>
      </c>
      <c r="O240" t="str">
        <f t="shared" si="14"/>
        <v>BAL</v>
      </c>
      <c r="P240" t="str">
        <f t="shared" si="15"/>
        <v>BAL</v>
      </c>
    </row>
    <row r="241" spans="1:16" x14ac:dyDescent="0.25">
      <c r="A241">
        <v>240</v>
      </c>
      <c r="B241" s="2" t="str">
        <f t="shared" si="12"/>
        <v>2012_16_SFO@SEA</v>
      </c>
      <c r="C241" s="1" t="s">
        <v>3</v>
      </c>
      <c r="D241">
        <v>2012</v>
      </c>
      <c r="E241">
        <f t="shared" si="13"/>
        <v>16</v>
      </c>
      <c r="F241">
        <v>16</v>
      </c>
      <c r="G241" t="s">
        <v>91</v>
      </c>
      <c r="H241" t="s">
        <v>338</v>
      </c>
      <c r="K241">
        <v>1.5</v>
      </c>
      <c r="M241">
        <v>42</v>
      </c>
      <c r="N241">
        <v>13</v>
      </c>
      <c r="O241" t="str">
        <f t="shared" si="14"/>
        <v>SEA</v>
      </c>
      <c r="P241" t="str">
        <f t="shared" si="15"/>
        <v>SEA</v>
      </c>
    </row>
    <row r="242" spans="1:16" x14ac:dyDescent="0.25">
      <c r="A242">
        <v>241</v>
      </c>
      <c r="B242" s="2" t="str">
        <f t="shared" si="12"/>
        <v>2012_17_NYJ@BUF</v>
      </c>
      <c r="C242" s="1" t="s">
        <v>3</v>
      </c>
      <c r="D242">
        <v>2012</v>
      </c>
      <c r="E242">
        <f t="shared" si="13"/>
        <v>17</v>
      </c>
      <c r="F242">
        <v>17</v>
      </c>
      <c r="G242" t="s">
        <v>68</v>
      </c>
      <c r="H242" t="s">
        <v>86</v>
      </c>
      <c r="K242">
        <v>-3.5</v>
      </c>
      <c r="M242">
        <v>28</v>
      </c>
      <c r="N242">
        <v>9</v>
      </c>
      <c r="O242" t="str">
        <f t="shared" si="14"/>
        <v>BUF</v>
      </c>
      <c r="P242" t="str">
        <f t="shared" si="15"/>
        <v>BUF</v>
      </c>
    </row>
    <row r="243" spans="1:16" x14ac:dyDescent="0.25">
      <c r="A243">
        <v>242</v>
      </c>
      <c r="B243" s="2" t="str">
        <f t="shared" si="12"/>
        <v>2012_17_MIA@NWE</v>
      </c>
      <c r="C243" s="1" t="s">
        <v>3</v>
      </c>
      <c r="D243">
        <v>2012</v>
      </c>
      <c r="E243">
        <f t="shared" si="13"/>
        <v>17</v>
      </c>
      <c r="F243">
        <v>17</v>
      </c>
      <c r="G243" t="s">
        <v>337</v>
      </c>
      <c r="H243" t="s">
        <v>81</v>
      </c>
      <c r="K243">
        <v>-10.5</v>
      </c>
      <c r="M243">
        <v>28</v>
      </c>
      <c r="N243">
        <v>0</v>
      </c>
      <c r="O243" t="str">
        <f t="shared" si="14"/>
        <v>NWE</v>
      </c>
      <c r="P243" t="str">
        <f t="shared" si="15"/>
        <v>NWE</v>
      </c>
    </row>
    <row r="244" spans="1:16" x14ac:dyDescent="0.25">
      <c r="A244">
        <v>243</v>
      </c>
      <c r="B244" s="2" t="str">
        <f t="shared" si="12"/>
        <v>2012_17_BAL@CIN</v>
      </c>
      <c r="C244" s="1" t="s">
        <v>3</v>
      </c>
      <c r="D244">
        <v>2012</v>
      </c>
      <c r="E244">
        <f t="shared" si="13"/>
        <v>17</v>
      </c>
      <c r="F244">
        <v>17</v>
      </c>
      <c r="G244" t="s">
        <v>71</v>
      </c>
      <c r="H244" t="s">
        <v>67</v>
      </c>
      <c r="K244">
        <v>-2.5</v>
      </c>
      <c r="M244">
        <v>23</v>
      </c>
      <c r="N244">
        <v>17</v>
      </c>
      <c r="O244" t="str">
        <f t="shared" si="14"/>
        <v>CIN</v>
      </c>
      <c r="P244" t="str">
        <f t="shared" si="15"/>
        <v>CIN</v>
      </c>
    </row>
    <row r="245" spans="1:16" x14ac:dyDescent="0.25">
      <c r="A245">
        <v>244</v>
      </c>
      <c r="B245" s="2" t="str">
        <f t="shared" si="12"/>
        <v>2012_17_CLE@PIT</v>
      </c>
      <c r="C245" s="1" t="s">
        <v>3</v>
      </c>
      <c r="D245">
        <v>2012</v>
      </c>
      <c r="E245">
        <f t="shared" si="13"/>
        <v>17</v>
      </c>
      <c r="F245">
        <v>17</v>
      </c>
      <c r="G245" t="s">
        <v>89</v>
      </c>
      <c r="H245" t="s">
        <v>72</v>
      </c>
      <c r="K245">
        <v>-6.5</v>
      </c>
      <c r="M245">
        <v>24</v>
      </c>
      <c r="N245">
        <v>10</v>
      </c>
      <c r="O245" t="str">
        <f t="shared" si="14"/>
        <v>PIT</v>
      </c>
      <c r="P245" t="str">
        <f t="shared" si="15"/>
        <v>PIT</v>
      </c>
    </row>
    <row r="246" spans="1:16" x14ac:dyDescent="0.25">
      <c r="A246">
        <v>245</v>
      </c>
      <c r="B246" s="2" t="str">
        <f t="shared" si="12"/>
        <v>2012_17_HOU@IND</v>
      </c>
      <c r="C246" s="1" t="s">
        <v>3</v>
      </c>
      <c r="D246">
        <v>2012</v>
      </c>
      <c r="E246">
        <f t="shared" si="13"/>
        <v>17</v>
      </c>
      <c r="F246">
        <v>17</v>
      </c>
      <c r="G246" t="s">
        <v>78</v>
      </c>
      <c r="H246" t="s">
        <v>77</v>
      </c>
      <c r="K246">
        <v>3.5</v>
      </c>
      <c r="M246">
        <v>28</v>
      </c>
      <c r="N246">
        <v>16</v>
      </c>
      <c r="O246" t="str">
        <f t="shared" si="14"/>
        <v>IND</v>
      </c>
      <c r="P246" t="str">
        <f t="shared" si="15"/>
        <v>IND</v>
      </c>
    </row>
    <row r="247" spans="1:16" x14ac:dyDescent="0.25">
      <c r="A247">
        <v>246</v>
      </c>
      <c r="B247" s="2" t="str">
        <f t="shared" si="12"/>
        <v>2012_17_JAX@TEN</v>
      </c>
      <c r="C247" s="1" t="s">
        <v>3</v>
      </c>
      <c r="D247">
        <v>2012</v>
      </c>
      <c r="E247">
        <f t="shared" si="13"/>
        <v>17</v>
      </c>
      <c r="F247">
        <v>17</v>
      </c>
      <c r="G247" t="s">
        <v>95</v>
      </c>
      <c r="H247" t="s">
        <v>79</v>
      </c>
      <c r="K247">
        <v>-4.5</v>
      </c>
      <c r="M247">
        <v>38</v>
      </c>
      <c r="N247">
        <v>20</v>
      </c>
      <c r="O247" t="str">
        <f t="shared" si="14"/>
        <v>TEN</v>
      </c>
      <c r="P247" t="str">
        <f t="shared" si="15"/>
        <v>TEN</v>
      </c>
    </row>
    <row r="248" spans="1:16" x14ac:dyDescent="0.25">
      <c r="A248">
        <v>247</v>
      </c>
      <c r="B248" s="2" t="str">
        <f t="shared" si="12"/>
        <v>2012_17_PHI@NYG</v>
      </c>
      <c r="C248" s="1" t="s">
        <v>3</v>
      </c>
      <c r="D248">
        <v>2012</v>
      </c>
      <c r="E248">
        <f t="shared" si="13"/>
        <v>17</v>
      </c>
      <c r="F248">
        <v>17</v>
      </c>
      <c r="G248" t="s">
        <v>85</v>
      </c>
      <c r="H248" t="s">
        <v>88</v>
      </c>
      <c r="K248">
        <v>-7.5</v>
      </c>
      <c r="M248">
        <v>42</v>
      </c>
      <c r="N248">
        <v>7</v>
      </c>
      <c r="O248" t="str">
        <f t="shared" si="14"/>
        <v>NYG</v>
      </c>
      <c r="P248" t="str">
        <f t="shared" si="15"/>
        <v>NYG</v>
      </c>
    </row>
    <row r="249" spans="1:16" x14ac:dyDescent="0.25">
      <c r="A249">
        <v>248</v>
      </c>
      <c r="B249" s="2" t="str">
        <f t="shared" si="12"/>
        <v>2012_17_CHI@DET</v>
      </c>
      <c r="C249" s="1" t="s">
        <v>3</v>
      </c>
      <c r="D249">
        <v>2012</v>
      </c>
      <c r="E249">
        <f t="shared" si="13"/>
        <v>17</v>
      </c>
      <c r="F249">
        <v>17</v>
      </c>
      <c r="G249" t="s">
        <v>75</v>
      </c>
      <c r="H249" t="s">
        <v>70</v>
      </c>
      <c r="K249">
        <v>3.5</v>
      </c>
      <c r="M249">
        <v>24</v>
      </c>
      <c r="N249">
        <v>26</v>
      </c>
      <c r="O249" t="str">
        <f t="shared" si="14"/>
        <v>DET</v>
      </c>
      <c r="P249" t="str">
        <f t="shared" si="15"/>
        <v>CHI</v>
      </c>
    </row>
    <row r="250" spans="1:16" x14ac:dyDescent="0.25">
      <c r="A250">
        <v>249</v>
      </c>
      <c r="B250" s="2" t="str">
        <f t="shared" si="12"/>
        <v>2012_17_TBY@ATL</v>
      </c>
      <c r="C250" s="1" t="s">
        <v>3</v>
      </c>
      <c r="D250">
        <v>2012</v>
      </c>
      <c r="E250">
        <f t="shared" si="13"/>
        <v>17</v>
      </c>
      <c r="F250">
        <v>17</v>
      </c>
      <c r="G250" t="s">
        <v>22</v>
      </c>
      <c r="H250" t="s">
        <v>339</v>
      </c>
      <c r="K250">
        <v>-3.5</v>
      </c>
      <c r="M250">
        <v>17</v>
      </c>
      <c r="N250">
        <v>22</v>
      </c>
      <c r="O250" t="str">
        <f t="shared" si="14"/>
        <v>TBY</v>
      </c>
      <c r="P250" t="str">
        <f t="shared" si="15"/>
        <v>TBY</v>
      </c>
    </row>
    <row r="251" spans="1:16" x14ac:dyDescent="0.25">
      <c r="A251">
        <v>250</v>
      </c>
      <c r="B251" s="2" t="str">
        <f t="shared" si="12"/>
        <v>2012_17_CAR@NOR</v>
      </c>
      <c r="C251" s="1" t="s">
        <v>3</v>
      </c>
      <c r="D251">
        <v>2012</v>
      </c>
      <c r="E251">
        <f t="shared" si="13"/>
        <v>17</v>
      </c>
      <c r="F251">
        <v>17</v>
      </c>
      <c r="G251" t="s">
        <v>340</v>
      </c>
      <c r="H251" t="s">
        <v>69</v>
      </c>
      <c r="K251">
        <v>-4.5</v>
      </c>
      <c r="M251">
        <v>38</v>
      </c>
      <c r="N251">
        <v>44</v>
      </c>
      <c r="O251" t="str">
        <f t="shared" si="14"/>
        <v>CAR</v>
      </c>
      <c r="P251" t="str">
        <f t="shared" si="15"/>
        <v>CAR</v>
      </c>
    </row>
    <row r="252" spans="1:16" x14ac:dyDescent="0.25">
      <c r="A252">
        <v>251</v>
      </c>
      <c r="B252" s="2" t="str">
        <f t="shared" si="12"/>
        <v>2012_17_GBY@MIN</v>
      </c>
      <c r="C252" s="1" t="s">
        <v>3</v>
      </c>
      <c r="D252">
        <v>2012</v>
      </c>
      <c r="E252">
        <f t="shared" si="13"/>
        <v>17</v>
      </c>
      <c r="F252">
        <v>17</v>
      </c>
      <c r="G252" t="s">
        <v>82</v>
      </c>
      <c r="H252" t="s">
        <v>335</v>
      </c>
      <c r="K252">
        <v>3.5</v>
      </c>
      <c r="M252">
        <v>37</v>
      </c>
      <c r="N252">
        <v>34</v>
      </c>
      <c r="O252" t="str">
        <f t="shared" si="14"/>
        <v>MIN</v>
      </c>
      <c r="P252" t="str">
        <f t="shared" si="15"/>
        <v>MIN</v>
      </c>
    </row>
    <row r="253" spans="1:16" x14ac:dyDescent="0.25">
      <c r="A253">
        <v>252</v>
      </c>
      <c r="B253" s="2" t="str">
        <f t="shared" si="12"/>
        <v>2012_17_KCY@DEN</v>
      </c>
      <c r="C253" s="1" t="s">
        <v>3</v>
      </c>
      <c r="D253">
        <v>2012</v>
      </c>
      <c r="E253">
        <f t="shared" si="13"/>
        <v>17</v>
      </c>
      <c r="F253">
        <v>17</v>
      </c>
      <c r="G253" t="s">
        <v>74</v>
      </c>
      <c r="H253" t="s">
        <v>336</v>
      </c>
      <c r="K253">
        <v>-15.5</v>
      </c>
      <c r="M253">
        <v>38</v>
      </c>
      <c r="N253">
        <v>3</v>
      </c>
      <c r="O253" t="str">
        <f t="shared" si="14"/>
        <v>DEN</v>
      </c>
      <c r="P253" t="str">
        <f t="shared" si="15"/>
        <v>DEN</v>
      </c>
    </row>
    <row r="254" spans="1:16" x14ac:dyDescent="0.25">
      <c r="A254">
        <v>253</v>
      </c>
      <c r="B254" s="2" t="str">
        <f t="shared" si="12"/>
        <v>2012_17_OAK@SD</v>
      </c>
      <c r="C254" s="1" t="s">
        <v>3</v>
      </c>
      <c r="D254">
        <v>2012</v>
      </c>
      <c r="E254">
        <f t="shared" si="13"/>
        <v>17</v>
      </c>
      <c r="F254">
        <v>17</v>
      </c>
      <c r="G254" t="s">
        <v>90</v>
      </c>
      <c r="H254" t="s">
        <v>87</v>
      </c>
      <c r="K254">
        <v>-4.5</v>
      </c>
      <c r="M254">
        <v>24</v>
      </c>
      <c r="N254">
        <v>21</v>
      </c>
      <c r="O254" t="str">
        <f t="shared" si="14"/>
        <v>OAK</v>
      </c>
      <c r="P254" t="str">
        <f t="shared" si="15"/>
        <v>SD</v>
      </c>
    </row>
    <row r="255" spans="1:16" x14ac:dyDescent="0.25">
      <c r="A255">
        <v>254</v>
      </c>
      <c r="B255" s="2" t="str">
        <f t="shared" si="12"/>
        <v>2012_17_ARI@SFO</v>
      </c>
      <c r="C255" s="1" t="s">
        <v>3</v>
      </c>
      <c r="D255">
        <v>2012</v>
      </c>
      <c r="E255">
        <f t="shared" si="13"/>
        <v>17</v>
      </c>
      <c r="F255">
        <v>17</v>
      </c>
      <c r="G255" t="s">
        <v>338</v>
      </c>
      <c r="H255" t="s">
        <v>66</v>
      </c>
      <c r="K255">
        <v>-14.5</v>
      </c>
      <c r="M255">
        <v>27</v>
      </c>
      <c r="N255">
        <v>13</v>
      </c>
      <c r="O255" t="str">
        <f t="shared" si="14"/>
        <v>ARI</v>
      </c>
      <c r="P255" t="str">
        <f t="shared" si="15"/>
        <v>SFO</v>
      </c>
    </row>
    <row r="256" spans="1:16" x14ac:dyDescent="0.25">
      <c r="A256">
        <v>255</v>
      </c>
      <c r="B256" s="2" t="str">
        <f t="shared" si="12"/>
        <v>2012_17_STL@SEA</v>
      </c>
      <c r="C256" s="1" t="s">
        <v>3</v>
      </c>
      <c r="D256">
        <v>2012</v>
      </c>
      <c r="E256">
        <f t="shared" si="13"/>
        <v>17</v>
      </c>
      <c r="F256">
        <v>17</v>
      </c>
      <c r="G256" t="s">
        <v>91</v>
      </c>
      <c r="H256" t="s">
        <v>93</v>
      </c>
      <c r="K256">
        <v>-10.5</v>
      </c>
      <c r="M256">
        <v>20</v>
      </c>
      <c r="N256">
        <v>13</v>
      </c>
      <c r="O256" t="str">
        <f t="shared" si="14"/>
        <v>STL</v>
      </c>
      <c r="P256" t="str">
        <f t="shared" si="15"/>
        <v>SEA</v>
      </c>
    </row>
    <row r="257" spans="1:16" x14ac:dyDescent="0.25">
      <c r="A257">
        <v>256</v>
      </c>
      <c r="B257" s="2" t="str">
        <f t="shared" si="12"/>
        <v>2012_17_DAL@WAS</v>
      </c>
      <c r="C257" t="s">
        <v>3</v>
      </c>
      <c r="D257">
        <v>2012</v>
      </c>
      <c r="E257">
        <f t="shared" si="13"/>
        <v>17</v>
      </c>
      <c r="F257">
        <v>17</v>
      </c>
      <c r="G257" t="s">
        <v>96</v>
      </c>
      <c r="H257" t="s">
        <v>73</v>
      </c>
      <c r="K257">
        <v>-3.5</v>
      </c>
      <c r="M257">
        <v>28</v>
      </c>
      <c r="N257">
        <v>18</v>
      </c>
      <c r="O257" t="str">
        <f t="shared" si="14"/>
        <v>WAS</v>
      </c>
      <c r="P257" t="str">
        <f t="shared" si="15"/>
        <v>WAS</v>
      </c>
    </row>
    <row r="258" spans="1:16" x14ac:dyDescent="0.25">
      <c r="A258">
        <v>257</v>
      </c>
      <c r="B258" s="2" t="str">
        <f t="shared" ref="B258:B321" si="16">CONCATENATE(D258,"_",IF(E258&lt;10,CONCATENATE("0",E258),E258),"_",H258,"@",G258)</f>
        <v>2012_18_CIN@HOU</v>
      </c>
      <c r="C258" t="s">
        <v>5</v>
      </c>
      <c r="D258">
        <v>2012</v>
      </c>
      <c r="E258">
        <f t="shared" ref="E258:E321" si="17">IF(C258="rs",F258,17+F258)</f>
        <v>18</v>
      </c>
      <c r="F258">
        <v>1</v>
      </c>
      <c r="G258" t="s">
        <v>77</v>
      </c>
      <c r="H258" t="s">
        <v>71</v>
      </c>
      <c r="I258">
        <v>-4.5</v>
      </c>
      <c r="K258">
        <v>-4.5</v>
      </c>
      <c r="M258">
        <v>19</v>
      </c>
      <c r="N258">
        <v>13</v>
      </c>
      <c r="O258" t="str">
        <f t="shared" ref="O258:O321" si="18">IF(OR(ISBLANK(N258),ISBLANK(M258)),"",IF(N258&gt;(M258+IF(ISBLANK(K258),I258,K258)),H258,IF(N258&lt;(M258+IF(ISBLANK(K258),I258,K258)),G258,"na")))</f>
        <v>HOU</v>
      </c>
      <c r="P258" t="str">
        <f t="shared" ref="P258:P321" si="19">IF(OR(ISBLANK(N258),ISBLANK(M258)),"",IF(N258&gt;M258,H258,IF(N258&lt;M258,G258,"na")))</f>
        <v>HOU</v>
      </c>
    </row>
    <row r="259" spans="1:16" x14ac:dyDescent="0.25">
      <c r="A259">
        <v>258</v>
      </c>
      <c r="B259" s="2" t="str">
        <f t="shared" si="16"/>
        <v>2012_18_MIN@GBY</v>
      </c>
      <c r="C259" t="s">
        <v>5</v>
      </c>
      <c r="D259">
        <v>2012</v>
      </c>
      <c r="E259">
        <f t="shared" si="17"/>
        <v>18</v>
      </c>
      <c r="F259">
        <v>1</v>
      </c>
      <c r="G259" t="s">
        <v>335</v>
      </c>
      <c r="H259" t="s">
        <v>82</v>
      </c>
      <c r="I259">
        <v>-7.5</v>
      </c>
      <c r="K259">
        <v>-10.5</v>
      </c>
      <c r="M259">
        <v>24</v>
      </c>
      <c r="N259">
        <v>10</v>
      </c>
      <c r="O259" t="str">
        <f t="shared" si="18"/>
        <v>GBY</v>
      </c>
      <c r="P259" t="str">
        <f t="shared" si="19"/>
        <v>GBY</v>
      </c>
    </row>
    <row r="260" spans="1:16" x14ac:dyDescent="0.25">
      <c r="A260">
        <v>259</v>
      </c>
      <c r="B260" s="2" t="str">
        <f t="shared" si="16"/>
        <v>2012_18_IND@BAL</v>
      </c>
      <c r="C260" t="s">
        <v>5</v>
      </c>
      <c r="D260">
        <v>2012</v>
      </c>
      <c r="E260">
        <f t="shared" si="17"/>
        <v>18</v>
      </c>
      <c r="F260">
        <v>1</v>
      </c>
      <c r="G260" t="s">
        <v>67</v>
      </c>
      <c r="H260" t="s">
        <v>78</v>
      </c>
      <c r="I260">
        <v>-7</v>
      </c>
      <c r="K260">
        <v>-7</v>
      </c>
      <c r="M260">
        <v>24</v>
      </c>
      <c r="N260">
        <v>9</v>
      </c>
      <c r="O260" t="str">
        <f t="shared" si="18"/>
        <v>BAL</v>
      </c>
      <c r="P260" t="str">
        <f t="shared" si="19"/>
        <v>BAL</v>
      </c>
    </row>
    <row r="261" spans="1:16" x14ac:dyDescent="0.25">
      <c r="A261">
        <v>260</v>
      </c>
      <c r="B261" s="2" t="str">
        <f t="shared" si="16"/>
        <v>2012_18_SEA@WAS</v>
      </c>
      <c r="C261" t="s">
        <v>5</v>
      </c>
      <c r="D261">
        <v>2012</v>
      </c>
      <c r="E261">
        <f t="shared" si="17"/>
        <v>18</v>
      </c>
      <c r="F261">
        <v>1</v>
      </c>
      <c r="G261" t="s">
        <v>96</v>
      </c>
      <c r="H261" t="s">
        <v>91</v>
      </c>
      <c r="I261">
        <v>3</v>
      </c>
      <c r="K261">
        <v>3</v>
      </c>
      <c r="M261">
        <v>14</v>
      </c>
      <c r="N261">
        <v>24</v>
      </c>
      <c r="O261" t="str">
        <f t="shared" si="18"/>
        <v>SEA</v>
      </c>
      <c r="P261" t="str">
        <f t="shared" si="19"/>
        <v>SEA</v>
      </c>
    </row>
    <row r="262" spans="1:16" x14ac:dyDescent="0.25">
      <c r="A262">
        <v>261</v>
      </c>
      <c r="B262" s="2" t="str">
        <f t="shared" si="16"/>
        <v>2012_19_BAL@DEN</v>
      </c>
      <c r="C262" t="s">
        <v>5</v>
      </c>
      <c r="D262">
        <v>2012</v>
      </c>
      <c r="E262">
        <f t="shared" si="17"/>
        <v>19</v>
      </c>
      <c r="F262">
        <v>2</v>
      </c>
      <c r="G262" t="s">
        <v>74</v>
      </c>
      <c r="H262" t="s">
        <v>67</v>
      </c>
      <c r="I262">
        <v>-9</v>
      </c>
      <c r="K262">
        <v>-9.5</v>
      </c>
      <c r="M262">
        <v>35</v>
      </c>
      <c r="N262">
        <v>38</v>
      </c>
      <c r="O262" t="str">
        <f t="shared" si="18"/>
        <v>BAL</v>
      </c>
      <c r="P262" t="str">
        <f t="shared" si="19"/>
        <v>BAL</v>
      </c>
    </row>
    <row r="263" spans="1:16" x14ac:dyDescent="0.25">
      <c r="A263">
        <v>262</v>
      </c>
      <c r="B263" s="2" t="str">
        <f t="shared" si="16"/>
        <v>2012_19_GBY@SFO</v>
      </c>
      <c r="C263" t="s">
        <v>5</v>
      </c>
      <c r="D263">
        <v>2012</v>
      </c>
      <c r="E263">
        <f t="shared" si="17"/>
        <v>19</v>
      </c>
      <c r="F263">
        <v>2</v>
      </c>
      <c r="G263" t="s">
        <v>338</v>
      </c>
      <c r="H263" t="s">
        <v>335</v>
      </c>
      <c r="I263">
        <v>-3</v>
      </c>
      <c r="K263">
        <v>-3</v>
      </c>
      <c r="M263">
        <v>45</v>
      </c>
      <c r="N263">
        <v>31</v>
      </c>
      <c r="O263" t="str">
        <f t="shared" si="18"/>
        <v>SFO</v>
      </c>
      <c r="P263" t="str">
        <f t="shared" si="19"/>
        <v>SFO</v>
      </c>
    </row>
    <row r="264" spans="1:16" x14ac:dyDescent="0.25">
      <c r="A264">
        <v>263</v>
      </c>
      <c r="B264" s="2" t="str">
        <f t="shared" si="16"/>
        <v>2012_19_SEA@ATL</v>
      </c>
      <c r="C264" t="s">
        <v>5</v>
      </c>
      <c r="D264">
        <v>2012</v>
      </c>
      <c r="E264">
        <f t="shared" si="17"/>
        <v>19</v>
      </c>
      <c r="F264">
        <v>2</v>
      </c>
      <c r="G264" t="s">
        <v>22</v>
      </c>
      <c r="H264" t="s">
        <v>91</v>
      </c>
      <c r="I264">
        <v>-2.5</v>
      </c>
      <c r="K264">
        <v>-2.5</v>
      </c>
      <c r="M264">
        <v>30</v>
      </c>
      <c r="N264">
        <v>28</v>
      </c>
      <c r="O264" t="str">
        <f t="shared" si="18"/>
        <v>SEA</v>
      </c>
      <c r="P264" t="str">
        <f t="shared" si="19"/>
        <v>ATL</v>
      </c>
    </row>
    <row r="265" spans="1:16" x14ac:dyDescent="0.25">
      <c r="A265">
        <v>264</v>
      </c>
      <c r="B265" s="2" t="str">
        <f t="shared" si="16"/>
        <v>2012_19_HOU@NWE</v>
      </c>
      <c r="C265" t="s">
        <v>5</v>
      </c>
      <c r="D265">
        <v>2012</v>
      </c>
      <c r="E265">
        <f t="shared" si="17"/>
        <v>19</v>
      </c>
      <c r="F265">
        <v>2</v>
      </c>
      <c r="G265" t="s">
        <v>337</v>
      </c>
      <c r="H265" t="s">
        <v>77</v>
      </c>
      <c r="I265">
        <v>-9</v>
      </c>
      <c r="K265">
        <v>-8.5</v>
      </c>
      <c r="M265">
        <v>41</v>
      </c>
      <c r="N265">
        <v>28</v>
      </c>
      <c r="O265" t="str">
        <f t="shared" si="18"/>
        <v>NWE</v>
      </c>
      <c r="P265" t="str">
        <f t="shared" si="19"/>
        <v>NWE</v>
      </c>
    </row>
    <row r="266" spans="1:16" x14ac:dyDescent="0.25">
      <c r="A266">
        <v>265</v>
      </c>
      <c r="B266" s="2" t="str">
        <f t="shared" si="16"/>
        <v>2012_20_SFO@ATL</v>
      </c>
      <c r="C266" t="s">
        <v>5</v>
      </c>
      <c r="D266">
        <v>2012</v>
      </c>
      <c r="E266">
        <f t="shared" si="17"/>
        <v>20</v>
      </c>
      <c r="F266">
        <v>3</v>
      </c>
      <c r="G266" t="s">
        <v>22</v>
      </c>
      <c r="H266" t="s">
        <v>338</v>
      </c>
      <c r="I266">
        <v>3.5</v>
      </c>
      <c r="K266">
        <v>4.5</v>
      </c>
      <c r="M266">
        <v>24</v>
      </c>
      <c r="N266">
        <v>28</v>
      </c>
      <c r="O266" t="str">
        <f t="shared" si="18"/>
        <v>ATL</v>
      </c>
      <c r="P266" t="str">
        <f t="shared" si="19"/>
        <v>SFO</v>
      </c>
    </row>
    <row r="267" spans="1:16" x14ac:dyDescent="0.25">
      <c r="A267">
        <v>266</v>
      </c>
      <c r="B267" s="2" t="str">
        <f t="shared" si="16"/>
        <v>2012_20_BAL@NWE</v>
      </c>
      <c r="C267" t="s">
        <v>5</v>
      </c>
      <c r="D267">
        <v>2012</v>
      </c>
      <c r="E267">
        <f t="shared" si="17"/>
        <v>20</v>
      </c>
      <c r="F267">
        <v>3</v>
      </c>
      <c r="G267" t="s">
        <v>337</v>
      </c>
      <c r="H267" t="s">
        <v>67</v>
      </c>
      <c r="I267">
        <v>-9</v>
      </c>
      <c r="K267">
        <v>-7.5</v>
      </c>
      <c r="M267">
        <v>13</v>
      </c>
      <c r="N267">
        <v>28</v>
      </c>
      <c r="O267" t="str">
        <f t="shared" si="18"/>
        <v>BAL</v>
      </c>
      <c r="P267" t="str">
        <f t="shared" si="19"/>
        <v>BAL</v>
      </c>
    </row>
    <row r="268" spans="1:16" x14ac:dyDescent="0.25">
      <c r="A268">
        <v>267</v>
      </c>
      <c r="B268" s="2" t="str">
        <f t="shared" si="16"/>
        <v>2012_21_BAL@SFO</v>
      </c>
      <c r="C268" t="s">
        <v>5</v>
      </c>
      <c r="D268">
        <v>2012</v>
      </c>
      <c r="E268">
        <f t="shared" si="17"/>
        <v>21</v>
      </c>
      <c r="F268">
        <v>4</v>
      </c>
      <c r="G268" t="s">
        <v>338</v>
      </c>
      <c r="H268" t="s">
        <v>67</v>
      </c>
      <c r="I268">
        <v>-4</v>
      </c>
      <c r="K268">
        <v>-3.5</v>
      </c>
      <c r="M268">
        <v>31</v>
      </c>
      <c r="N268">
        <v>34</v>
      </c>
      <c r="O268" t="str">
        <f t="shared" si="18"/>
        <v>BAL</v>
      </c>
      <c r="P268" t="str">
        <f t="shared" si="19"/>
        <v>BAL</v>
      </c>
    </row>
    <row r="269" spans="1:16" x14ac:dyDescent="0.25">
      <c r="A269">
        <v>268</v>
      </c>
      <c r="B269" s="2" t="str">
        <f t="shared" si="16"/>
        <v>2013_01_BAL@DEN</v>
      </c>
      <c r="C269" t="s">
        <v>3</v>
      </c>
      <c r="D269">
        <v>2013</v>
      </c>
      <c r="E269">
        <f t="shared" si="17"/>
        <v>1</v>
      </c>
      <c r="F269">
        <v>1</v>
      </c>
      <c r="G269" t="s">
        <v>74</v>
      </c>
      <c r="H269" t="s">
        <v>67</v>
      </c>
      <c r="K269">
        <v>-8.5</v>
      </c>
      <c r="M269">
        <v>49</v>
      </c>
      <c r="N269">
        <v>27</v>
      </c>
      <c r="O269" t="str">
        <f t="shared" si="18"/>
        <v>DEN</v>
      </c>
      <c r="P269" t="str">
        <f t="shared" si="19"/>
        <v>DEN</v>
      </c>
    </row>
    <row r="270" spans="1:16" x14ac:dyDescent="0.25">
      <c r="A270">
        <v>269</v>
      </c>
      <c r="B270" s="2" t="str">
        <f t="shared" si="16"/>
        <v>2013_01_NWE@BUF</v>
      </c>
      <c r="C270" t="s">
        <v>3</v>
      </c>
      <c r="D270">
        <v>2013</v>
      </c>
      <c r="E270">
        <f t="shared" si="17"/>
        <v>1</v>
      </c>
      <c r="F270">
        <v>1</v>
      </c>
      <c r="G270" t="s">
        <v>68</v>
      </c>
      <c r="H270" t="s">
        <v>337</v>
      </c>
      <c r="K270">
        <v>6.5</v>
      </c>
      <c r="M270">
        <v>21</v>
      </c>
      <c r="N270">
        <v>23</v>
      </c>
      <c r="O270" t="str">
        <f t="shared" si="18"/>
        <v>BUF</v>
      </c>
      <c r="P270" t="str">
        <f t="shared" si="19"/>
        <v>NWE</v>
      </c>
    </row>
    <row r="271" spans="1:16" x14ac:dyDescent="0.25">
      <c r="A271">
        <v>270</v>
      </c>
      <c r="B271" s="2" t="str">
        <f t="shared" si="16"/>
        <v>2013_01_TEN@PIT</v>
      </c>
      <c r="C271" t="s">
        <v>3</v>
      </c>
      <c r="D271">
        <v>2013</v>
      </c>
      <c r="E271">
        <f t="shared" si="17"/>
        <v>1</v>
      </c>
      <c r="F271">
        <v>1</v>
      </c>
      <c r="G271" t="s">
        <v>89</v>
      </c>
      <c r="H271" t="s">
        <v>95</v>
      </c>
      <c r="K271">
        <v>-6.5</v>
      </c>
      <c r="M271">
        <v>9</v>
      </c>
      <c r="N271">
        <v>16</v>
      </c>
      <c r="O271" t="str">
        <f t="shared" si="18"/>
        <v>TEN</v>
      </c>
      <c r="P271" t="str">
        <f t="shared" si="19"/>
        <v>TEN</v>
      </c>
    </row>
    <row r="272" spans="1:16" x14ac:dyDescent="0.25">
      <c r="A272">
        <v>271</v>
      </c>
      <c r="B272" s="2" t="str">
        <f t="shared" si="16"/>
        <v>2013_01_ATL@NOR</v>
      </c>
      <c r="C272" t="s">
        <v>3</v>
      </c>
      <c r="D272">
        <v>2013</v>
      </c>
      <c r="E272">
        <f t="shared" si="17"/>
        <v>1</v>
      </c>
      <c r="F272">
        <v>1</v>
      </c>
      <c r="G272" t="s">
        <v>340</v>
      </c>
      <c r="H272" t="s">
        <v>22</v>
      </c>
      <c r="K272">
        <v>-2.5</v>
      </c>
      <c r="M272">
        <v>23</v>
      </c>
      <c r="N272">
        <v>17</v>
      </c>
      <c r="O272" t="str">
        <f t="shared" si="18"/>
        <v>NOR</v>
      </c>
      <c r="P272" t="str">
        <f t="shared" si="19"/>
        <v>NOR</v>
      </c>
    </row>
    <row r="273" spans="1:16" x14ac:dyDescent="0.25">
      <c r="A273">
        <v>272</v>
      </c>
      <c r="B273" s="2" t="str">
        <f t="shared" si="16"/>
        <v>2013_01_TBY@NYJ</v>
      </c>
      <c r="C273" t="s">
        <v>3</v>
      </c>
      <c r="D273">
        <v>2013</v>
      </c>
      <c r="E273">
        <f t="shared" si="17"/>
        <v>1</v>
      </c>
      <c r="F273">
        <v>1</v>
      </c>
      <c r="G273" t="s">
        <v>86</v>
      </c>
      <c r="H273" t="s">
        <v>339</v>
      </c>
      <c r="K273">
        <v>1.5</v>
      </c>
      <c r="M273">
        <v>18</v>
      </c>
      <c r="N273">
        <v>17</v>
      </c>
      <c r="O273" t="str">
        <f t="shared" si="18"/>
        <v>NYJ</v>
      </c>
      <c r="P273" t="str">
        <f t="shared" si="19"/>
        <v>NYJ</v>
      </c>
    </row>
    <row r="274" spans="1:16" x14ac:dyDescent="0.25">
      <c r="A274">
        <v>273</v>
      </c>
      <c r="B274" s="2" t="str">
        <f t="shared" si="16"/>
        <v>2013_01_KCY@JAX</v>
      </c>
      <c r="C274" t="s">
        <v>3</v>
      </c>
      <c r="D274">
        <v>2013</v>
      </c>
      <c r="E274">
        <f t="shared" si="17"/>
        <v>1</v>
      </c>
      <c r="F274">
        <v>1</v>
      </c>
      <c r="G274" t="s">
        <v>79</v>
      </c>
      <c r="H274" t="s">
        <v>336</v>
      </c>
      <c r="K274">
        <v>2.5</v>
      </c>
      <c r="M274">
        <v>2</v>
      </c>
      <c r="N274">
        <v>28</v>
      </c>
      <c r="O274" t="str">
        <f t="shared" si="18"/>
        <v>KCY</v>
      </c>
      <c r="P274" t="str">
        <f t="shared" si="19"/>
        <v>KCY</v>
      </c>
    </row>
    <row r="275" spans="1:16" x14ac:dyDescent="0.25">
      <c r="A275">
        <v>274</v>
      </c>
      <c r="B275" s="2" t="str">
        <f t="shared" si="16"/>
        <v>2013_01_SEA@CAR</v>
      </c>
      <c r="C275" t="s">
        <v>3</v>
      </c>
      <c r="D275">
        <v>2013</v>
      </c>
      <c r="E275">
        <f t="shared" si="17"/>
        <v>1</v>
      </c>
      <c r="F275">
        <v>1</v>
      </c>
      <c r="G275" t="s">
        <v>69</v>
      </c>
      <c r="H275" t="s">
        <v>91</v>
      </c>
      <c r="K275">
        <v>2.5</v>
      </c>
      <c r="M275">
        <v>7</v>
      </c>
      <c r="N275">
        <v>12</v>
      </c>
      <c r="O275" t="str">
        <f t="shared" si="18"/>
        <v>SEA</v>
      </c>
      <c r="P275" t="str">
        <f t="shared" si="19"/>
        <v>SEA</v>
      </c>
    </row>
    <row r="276" spans="1:16" x14ac:dyDescent="0.25">
      <c r="A276">
        <v>275</v>
      </c>
      <c r="B276" s="2" t="str">
        <f t="shared" si="16"/>
        <v>2013_01_CIN@CHI</v>
      </c>
      <c r="C276" t="s">
        <v>3</v>
      </c>
      <c r="D276">
        <v>2013</v>
      </c>
      <c r="E276">
        <f t="shared" si="17"/>
        <v>1</v>
      </c>
      <c r="F276">
        <v>1</v>
      </c>
      <c r="G276" t="s">
        <v>70</v>
      </c>
      <c r="H276" t="s">
        <v>71</v>
      </c>
      <c r="K276">
        <v>-3.5</v>
      </c>
      <c r="M276">
        <v>24</v>
      </c>
      <c r="N276">
        <v>21</v>
      </c>
      <c r="O276" t="str">
        <f t="shared" si="18"/>
        <v>CIN</v>
      </c>
      <c r="P276" t="str">
        <f t="shared" si="19"/>
        <v>CHI</v>
      </c>
    </row>
    <row r="277" spans="1:16" x14ac:dyDescent="0.25">
      <c r="A277">
        <v>276</v>
      </c>
      <c r="B277" s="2" t="str">
        <f t="shared" si="16"/>
        <v>2013_01_MIA@CLE</v>
      </c>
      <c r="C277" t="s">
        <v>3</v>
      </c>
      <c r="D277">
        <v>2013</v>
      </c>
      <c r="E277">
        <f t="shared" si="17"/>
        <v>1</v>
      </c>
      <c r="F277">
        <v>1</v>
      </c>
      <c r="G277" t="s">
        <v>72</v>
      </c>
      <c r="H277" t="s">
        <v>81</v>
      </c>
      <c r="K277">
        <v>0.5</v>
      </c>
      <c r="M277">
        <v>10</v>
      </c>
      <c r="N277">
        <v>23</v>
      </c>
      <c r="O277" t="str">
        <f t="shared" si="18"/>
        <v>MIA</v>
      </c>
      <c r="P277" t="str">
        <f t="shared" si="19"/>
        <v>MIA</v>
      </c>
    </row>
    <row r="278" spans="1:16" x14ac:dyDescent="0.25">
      <c r="A278">
        <v>277</v>
      </c>
      <c r="B278" s="2" t="str">
        <f t="shared" si="16"/>
        <v>2013_01_MIN@DET</v>
      </c>
      <c r="C278" t="s">
        <v>3</v>
      </c>
      <c r="D278">
        <v>2013</v>
      </c>
      <c r="E278">
        <f t="shared" si="17"/>
        <v>1</v>
      </c>
      <c r="F278">
        <v>1</v>
      </c>
      <c r="G278" t="s">
        <v>75</v>
      </c>
      <c r="H278" t="s">
        <v>82</v>
      </c>
      <c r="K278">
        <v>-3.5</v>
      </c>
      <c r="M278">
        <v>34</v>
      </c>
      <c r="N278">
        <v>24</v>
      </c>
      <c r="O278" t="str">
        <f t="shared" si="18"/>
        <v>DET</v>
      </c>
      <c r="P278" t="str">
        <f t="shared" si="19"/>
        <v>DET</v>
      </c>
    </row>
    <row r="279" spans="1:16" x14ac:dyDescent="0.25">
      <c r="A279">
        <v>278</v>
      </c>
      <c r="B279" s="2" t="str">
        <f t="shared" si="16"/>
        <v>2013_01_OAK@IND</v>
      </c>
      <c r="C279" t="s">
        <v>3</v>
      </c>
      <c r="D279">
        <v>2013</v>
      </c>
      <c r="E279">
        <f t="shared" si="17"/>
        <v>1</v>
      </c>
      <c r="F279">
        <v>1</v>
      </c>
      <c r="G279" t="s">
        <v>78</v>
      </c>
      <c r="H279" t="s">
        <v>87</v>
      </c>
      <c r="K279">
        <v>-6.5</v>
      </c>
      <c r="M279">
        <v>21</v>
      </c>
      <c r="N279">
        <v>17</v>
      </c>
      <c r="O279" t="str">
        <f t="shared" si="18"/>
        <v>OAK</v>
      </c>
      <c r="P279" t="str">
        <f t="shared" si="19"/>
        <v>IND</v>
      </c>
    </row>
    <row r="280" spans="1:16" x14ac:dyDescent="0.25">
      <c r="A280">
        <v>279</v>
      </c>
      <c r="B280" s="2" t="str">
        <f t="shared" si="16"/>
        <v>2013_01_GBY@SFO</v>
      </c>
      <c r="C280" t="s">
        <v>3</v>
      </c>
      <c r="D280">
        <v>2013</v>
      </c>
      <c r="E280">
        <f t="shared" si="17"/>
        <v>1</v>
      </c>
      <c r="F280">
        <v>1</v>
      </c>
      <c r="G280" t="s">
        <v>338</v>
      </c>
      <c r="H280" t="s">
        <v>335</v>
      </c>
      <c r="K280">
        <v>-4.5</v>
      </c>
      <c r="M280">
        <v>34</v>
      </c>
      <c r="N280">
        <v>28</v>
      </c>
      <c r="O280" t="str">
        <f t="shared" si="18"/>
        <v>SFO</v>
      </c>
      <c r="P280" t="str">
        <f t="shared" si="19"/>
        <v>SFO</v>
      </c>
    </row>
    <row r="281" spans="1:16" x14ac:dyDescent="0.25">
      <c r="A281">
        <v>280</v>
      </c>
      <c r="B281" s="2" t="str">
        <f t="shared" si="16"/>
        <v>2013_01_ARI@STL</v>
      </c>
      <c r="C281" t="s">
        <v>3</v>
      </c>
      <c r="D281">
        <v>2013</v>
      </c>
      <c r="E281">
        <f t="shared" si="17"/>
        <v>1</v>
      </c>
      <c r="F281">
        <v>1</v>
      </c>
      <c r="G281" t="s">
        <v>93</v>
      </c>
      <c r="H281" t="s">
        <v>66</v>
      </c>
      <c r="K281">
        <v>-5.5</v>
      </c>
      <c r="M281">
        <v>27</v>
      </c>
      <c r="N281">
        <v>24</v>
      </c>
      <c r="O281" t="str">
        <f t="shared" si="18"/>
        <v>ARI</v>
      </c>
      <c r="P281" t="str">
        <f t="shared" si="19"/>
        <v>STL</v>
      </c>
    </row>
    <row r="282" spans="1:16" x14ac:dyDescent="0.25">
      <c r="A282">
        <v>281</v>
      </c>
      <c r="B282" s="2" t="str">
        <f t="shared" si="16"/>
        <v>2013_01_NYG@DAL</v>
      </c>
      <c r="C282" t="s">
        <v>3</v>
      </c>
      <c r="D282">
        <v>2013</v>
      </c>
      <c r="E282">
        <f t="shared" si="17"/>
        <v>1</v>
      </c>
      <c r="F282">
        <v>1</v>
      </c>
      <c r="G282" t="s">
        <v>73</v>
      </c>
      <c r="H282" t="s">
        <v>85</v>
      </c>
      <c r="K282">
        <v>-2.5</v>
      </c>
      <c r="M282">
        <v>36</v>
      </c>
      <c r="N282">
        <v>31</v>
      </c>
      <c r="O282" t="str">
        <f t="shared" si="18"/>
        <v>DAL</v>
      </c>
      <c r="P282" t="str">
        <f t="shared" si="19"/>
        <v>DAL</v>
      </c>
    </row>
    <row r="283" spans="1:16" x14ac:dyDescent="0.25">
      <c r="A283">
        <v>282</v>
      </c>
      <c r="B283" s="2" t="str">
        <f t="shared" si="16"/>
        <v>2013_01_PHI@WAS</v>
      </c>
      <c r="C283" t="s">
        <v>3</v>
      </c>
      <c r="D283">
        <v>2013</v>
      </c>
      <c r="E283">
        <f t="shared" si="17"/>
        <v>1</v>
      </c>
      <c r="F283">
        <v>1</v>
      </c>
      <c r="G283" t="s">
        <v>96</v>
      </c>
      <c r="H283" t="s">
        <v>88</v>
      </c>
      <c r="K283">
        <v>-4.5</v>
      </c>
      <c r="M283">
        <v>27</v>
      </c>
      <c r="N283">
        <v>33</v>
      </c>
      <c r="O283" t="str">
        <f t="shared" si="18"/>
        <v>PHI</v>
      </c>
      <c r="P283" t="str">
        <f t="shared" si="19"/>
        <v>PHI</v>
      </c>
    </row>
    <row r="284" spans="1:16" x14ac:dyDescent="0.25">
      <c r="A284">
        <v>283</v>
      </c>
      <c r="B284" s="2" t="str">
        <f t="shared" si="16"/>
        <v>2013_01_HOU@SD</v>
      </c>
      <c r="C284" t="s">
        <v>3</v>
      </c>
      <c r="D284">
        <v>2013</v>
      </c>
      <c r="E284">
        <f t="shared" si="17"/>
        <v>1</v>
      </c>
      <c r="F284">
        <v>1</v>
      </c>
      <c r="G284" t="s">
        <v>90</v>
      </c>
      <c r="H284" t="s">
        <v>77</v>
      </c>
      <c r="K284">
        <v>2.5</v>
      </c>
      <c r="M284">
        <v>28</v>
      </c>
      <c r="N284">
        <v>31</v>
      </c>
      <c r="O284" t="str">
        <f t="shared" si="18"/>
        <v>HOU</v>
      </c>
      <c r="P284" t="str">
        <f t="shared" si="19"/>
        <v>HOU</v>
      </c>
    </row>
    <row r="285" spans="1:16" x14ac:dyDescent="0.25">
      <c r="A285">
        <v>284</v>
      </c>
      <c r="B285" s="2" t="str">
        <f t="shared" si="16"/>
        <v>2013_02_NYJ@NWE</v>
      </c>
      <c r="C285" t="s">
        <v>3</v>
      </c>
      <c r="D285">
        <v>2013</v>
      </c>
      <c r="E285">
        <f t="shared" si="17"/>
        <v>2</v>
      </c>
      <c r="F285">
        <v>2</v>
      </c>
      <c r="G285" t="s">
        <v>337</v>
      </c>
      <c r="H285" t="s">
        <v>86</v>
      </c>
      <c r="K285">
        <v>-12.5</v>
      </c>
      <c r="M285">
        <v>13</v>
      </c>
      <c r="N285">
        <v>10</v>
      </c>
      <c r="O285" t="str">
        <f t="shared" si="18"/>
        <v>NYJ</v>
      </c>
      <c r="P285" t="str">
        <f t="shared" si="19"/>
        <v>NWE</v>
      </c>
    </row>
    <row r="286" spans="1:16" x14ac:dyDescent="0.25">
      <c r="A286">
        <v>285</v>
      </c>
      <c r="B286" s="2" t="str">
        <f t="shared" si="16"/>
        <v>2013_02_STL@ATL</v>
      </c>
      <c r="C286" t="s">
        <v>3</v>
      </c>
      <c r="D286">
        <v>2013</v>
      </c>
      <c r="E286">
        <f t="shared" si="17"/>
        <v>2</v>
      </c>
      <c r="F286">
        <v>2</v>
      </c>
      <c r="G286" t="s">
        <v>22</v>
      </c>
      <c r="H286" t="s">
        <v>93</v>
      </c>
      <c r="K286">
        <v>-7.5</v>
      </c>
      <c r="M286">
        <v>31</v>
      </c>
      <c r="N286">
        <v>24</v>
      </c>
      <c r="O286" t="str">
        <f t="shared" si="18"/>
        <v>STL</v>
      </c>
      <c r="P286" t="str">
        <f t="shared" si="19"/>
        <v>ATL</v>
      </c>
    </row>
    <row r="287" spans="1:16" x14ac:dyDescent="0.25">
      <c r="A287">
        <v>286</v>
      </c>
      <c r="B287" s="2" t="str">
        <f t="shared" si="16"/>
        <v>2013_02_CAR@BUF</v>
      </c>
      <c r="C287" t="s">
        <v>3</v>
      </c>
      <c r="D287">
        <v>2013</v>
      </c>
      <c r="E287">
        <f t="shared" si="17"/>
        <v>2</v>
      </c>
      <c r="F287">
        <v>2</v>
      </c>
      <c r="G287" t="s">
        <v>68</v>
      </c>
      <c r="H287" t="s">
        <v>69</v>
      </c>
      <c r="K287">
        <v>2.5</v>
      </c>
      <c r="M287">
        <v>24</v>
      </c>
      <c r="N287">
        <v>23</v>
      </c>
      <c r="O287" t="str">
        <f t="shared" si="18"/>
        <v>BUF</v>
      </c>
      <c r="P287" t="str">
        <f t="shared" si="19"/>
        <v>BUF</v>
      </c>
    </row>
    <row r="288" spans="1:16" x14ac:dyDescent="0.25">
      <c r="A288">
        <v>287</v>
      </c>
      <c r="B288" s="2" t="str">
        <f t="shared" si="16"/>
        <v>2013_02_MIN@CHI</v>
      </c>
      <c r="C288" t="s">
        <v>3</v>
      </c>
      <c r="D288">
        <v>2013</v>
      </c>
      <c r="E288">
        <f t="shared" si="17"/>
        <v>2</v>
      </c>
      <c r="F288">
        <v>2</v>
      </c>
      <c r="G288" t="s">
        <v>70</v>
      </c>
      <c r="H288" t="s">
        <v>82</v>
      </c>
      <c r="K288">
        <v>-6.5</v>
      </c>
      <c r="M288">
        <v>31</v>
      </c>
      <c r="N288">
        <v>30</v>
      </c>
      <c r="O288" t="str">
        <f t="shared" si="18"/>
        <v>MIN</v>
      </c>
      <c r="P288" t="str">
        <f t="shared" si="19"/>
        <v>CHI</v>
      </c>
    </row>
    <row r="289" spans="1:16" x14ac:dyDescent="0.25">
      <c r="A289">
        <v>288</v>
      </c>
      <c r="B289" s="2" t="str">
        <f t="shared" si="16"/>
        <v>2013_02_CLE@BAL</v>
      </c>
      <c r="C289" t="s">
        <v>3</v>
      </c>
      <c r="D289">
        <v>2013</v>
      </c>
      <c r="E289">
        <f t="shared" si="17"/>
        <v>2</v>
      </c>
      <c r="F289">
        <v>2</v>
      </c>
      <c r="G289" t="s">
        <v>67</v>
      </c>
      <c r="H289" t="s">
        <v>72</v>
      </c>
      <c r="K289">
        <v>-6.5</v>
      </c>
      <c r="M289">
        <v>14</v>
      </c>
      <c r="N289">
        <v>6</v>
      </c>
      <c r="O289" t="str">
        <f t="shared" si="18"/>
        <v>BAL</v>
      </c>
      <c r="P289" t="str">
        <f t="shared" si="19"/>
        <v>BAL</v>
      </c>
    </row>
    <row r="290" spans="1:16" x14ac:dyDescent="0.25">
      <c r="A290">
        <v>289</v>
      </c>
      <c r="B290" s="2" t="str">
        <f t="shared" si="16"/>
        <v>2013_02_DAL@KCY</v>
      </c>
      <c r="C290" t="s">
        <v>3</v>
      </c>
      <c r="D290">
        <v>2013</v>
      </c>
      <c r="E290">
        <f t="shared" si="17"/>
        <v>2</v>
      </c>
      <c r="F290">
        <v>2</v>
      </c>
      <c r="G290" t="s">
        <v>336</v>
      </c>
      <c r="H290" t="s">
        <v>73</v>
      </c>
      <c r="K290">
        <v>-2.5</v>
      </c>
      <c r="M290">
        <v>17</v>
      </c>
      <c r="N290">
        <v>16</v>
      </c>
      <c r="O290" t="str">
        <f t="shared" si="18"/>
        <v>DAL</v>
      </c>
      <c r="P290" t="str">
        <f t="shared" si="19"/>
        <v>KCY</v>
      </c>
    </row>
    <row r="291" spans="1:16" x14ac:dyDescent="0.25">
      <c r="A291">
        <v>290</v>
      </c>
      <c r="B291" s="2" t="str">
        <f t="shared" si="16"/>
        <v>2013_02_WAS@GBY</v>
      </c>
      <c r="C291" t="s">
        <v>3</v>
      </c>
      <c r="D291">
        <v>2013</v>
      </c>
      <c r="E291">
        <f t="shared" si="17"/>
        <v>2</v>
      </c>
      <c r="F291">
        <v>2</v>
      </c>
      <c r="G291" t="s">
        <v>335</v>
      </c>
      <c r="H291" t="s">
        <v>96</v>
      </c>
      <c r="K291">
        <v>-7.5</v>
      </c>
      <c r="M291">
        <v>38</v>
      </c>
      <c r="N291">
        <v>20</v>
      </c>
      <c r="O291" t="str">
        <f t="shared" si="18"/>
        <v>GBY</v>
      </c>
      <c r="P291" t="str">
        <f t="shared" si="19"/>
        <v>GBY</v>
      </c>
    </row>
    <row r="292" spans="1:16" x14ac:dyDescent="0.25">
      <c r="A292">
        <v>291</v>
      </c>
      <c r="B292" s="2" t="str">
        <f t="shared" si="16"/>
        <v>2013_02_TEN@HOU</v>
      </c>
      <c r="C292" t="s">
        <v>3</v>
      </c>
      <c r="D292">
        <v>2013</v>
      </c>
      <c r="E292">
        <f t="shared" si="17"/>
        <v>2</v>
      </c>
      <c r="F292">
        <v>2</v>
      </c>
      <c r="G292" t="s">
        <v>77</v>
      </c>
      <c r="H292" t="s">
        <v>95</v>
      </c>
      <c r="K292">
        <v>-9.5</v>
      </c>
      <c r="M292">
        <v>30</v>
      </c>
      <c r="N292">
        <v>24</v>
      </c>
      <c r="O292" t="str">
        <f t="shared" si="18"/>
        <v>TEN</v>
      </c>
      <c r="P292" t="str">
        <f t="shared" si="19"/>
        <v>HOU</v>
      </c>
    </row>
    <row r="293" spans="1:16" x14ac:dyDescent="0.25">
      <c r="A293">
        <v>292</v>
      </c>
      <c r="B293" s="2" t="str">
        <f t="shared" si="16"/>
        <v>2013_02_MIA@IND</v>
      </c>
      <c r="C293" t="s">
        <v>3</v>
      </c>
      <c r="D293">
        <v>2013</v>
      </c>
      <c r="E293">
        <f t="shared" si="17"/>
        <v>2</v>
      </c>
      <c r="F293">
        <v>2</v>
      </c>
      <c r="G293" t="s">
        <v>78</v>
      </c>
      <c r="H293" t="s">
        <v>81</v>
      </c>
      <c r="K293">
        <v>-3.5</v>
      </c>
      <c r="M293">
        <v>20</v>
      </c>
      <c r="N293">
        <v>24</v>
      </c>
      <c r="O293" t="str">
        <f t="shared" si="18"/>
        <v>MIA</v>
      </c>
      <c r="P293" t="str">
        <f t="shared" si="19"/>
        <v>MIA</v>
      </c>
    </row>
    <row r="294" spans="1:16" x14ac:dyDescent="0.25">
      <c r="A294">
        <v>293</v>
      </c>
      <c r="B294" s="2" t="str">
        <f t="shared" si="16"/>
        <v>2013_02_SD@PHI</v>
      </c>
      <c r="C294" t="s">
        <v>3</v>
      </c>
      <c r="D294">
        <v>2013</v>
      </c>
      <c r="E294">
        <f t="shared" si="17"/>
        <v>2</v>
      </c>
      <c r="F294">
        <v>2</v>
      </c>
      <c r="G294" t="s">
        <v>88</v>
      </c>
      <c r="H294" t="s">
        <v>90</v>
      </c>
      <c r="K294">
        <v>-7.5</v>
      </c>
      <c r="M294">
        <v>30</v>
      </c>
      <c r="N294">
        <v>33</v>
      </c>
      <c r="O294" t="str">
        <f t="shared" si="18"/>
        <v>SD</v>
      </c>
      <c r="P294" t="str">
        <f t="shared" si="19"/>
        <v>SD</v>
      </c>
    </row>
    <row r="295" spans="1:16" x14ac:dyDescent="0.25">
      <c r="A295">
        <v>294</v>
      </c>
      <c r="B295" s="2" t="str">
        <f t="shared" si="16"/>
        <v>2013_02_DET@ARI</v>
      </c>
      <c r="C295" t="s">
        <v>3</v>
      </c>
      <c r="D295">
        <v>2013</v>
      </c>
      <c r="E295">
        <f t="shared" si="17"/>
        <v>2</v>
      </c>
      <c r="F295">
        <v>2</v>
      </c>
      <c r="G295" t="s">
        <v>66</v>
      </c>
      <c r="H295" t="s">
        <v>75</v>
      </c>
      <c r="K295">
        <v>0.5</v>
      </c>
      <c r="M295">
        <v>25</v>
      </c>
      <c r="N295">
        <v>21</v>
      </c>
      <c r="O295" t="str">
        <f t="shared" si="18"/>
        <v>ARI</v>
      </c>
      <c r="P295" t="str">
        <f t="shared" si="19"/>
        <v>ARI</v>
      </c>
    </row>
    <row r="296" spans="1:16" x14ac:dyDescent="0.25">
      <c r="A296">
        <v>295</v>
      </c>
      <c r="B296" s="2" t="str">
        <f t="shared" si="16"/>
        <v>2013_02_NOR@TBY</v>
      </c>
      <c r="C296" t="s">
        <v>3</v>
      </c>
      <c r="D296">
        <v>2013</v>
      </c>
      <c r="E296">
        <f t="shared" si="17"/>
        <v>2</v>
      </c>
      <c r="F296">
        <v>2</v>
      </c>
      <c r="G296" t="s">
        <v>339</v>
      </c>
      <c r="H296" t="s">
        <v>340</v>
      </c>
      <c r="K296">
        <v>3.5</v>
      </c>
      <c r="M296">
        <v>14</v>
      </c>
      <c r="N296">
        <v>16</v>
      </c>
      <c r="O296" t="str">
        <f t="shared" si="18"/>
        <v>TBY</v>
      </c>
      <c r="P296" t="str">
        <f t="shared" si="19"/>
        <v>NOR</v>
      </c>
    </row>
    <row r="297" spans="1:16" x14ac:dyDescent="0.25">
      <c r="A297">
        <v>296</v>
      </c>
      <c r="B297" s="2" t="str">
        <f t="shared" si="16"/>
        <v>2013_02_DEN@NYG</v>
      </c>
      <c r="C297" t="s">
        <v>3</v>
      </c>
      <c r="D297">
        <v>2013</v>
      </c>
      <c r="E297">
        <f t="shared" si="17"/>
        <v>2</v>
      </c>
      <c r="F297">
        <v>2</v>
      </c>
      <c r="G297" t="s">
        <v>85</v>
      </c>
      <c r="H297" t="s">
        <v>74</v>
      </c>
      <c r="K297">
        <v>5.5</v>
      </c>
      <c r="M297">
        <v>23</v>
      </c>
      <c r="N297">
        <v>41</v>
      </c>
      <c r="O297" t="str">
        <f t="shared" si="18"/>
        <v>DEN</v>
      </c>
      <c r="P297" t="str">
        <f t="shared" si="19"/>
        <v>DEN</v>
      </c>
    </row>
    <row r="298" spans="1:16" x14ac:dyDescent="0.25">
      <c r="A298">
        <v>297</v>
      </c>
      <c r="B298" s="2" t="str">
        <f t="shared" si="16"/>
        <v>2013_02_JAX@OAK</v>
      </c>
      <c r="C298" t="s">
        <v>3</v>
      </c>
      <c r="D298">
        <v>2013</v>
      </c>
      <c r="E298">
        <f t="shared" si="17"/>
        <v>2</v>
      </c>
      <c r="F298">
        <v>2</v>
      </c>
      <c r="G298" t="s">
        <v>87</v>
      </c>
      <c r="H298" t="s">
        <v>79</v>
      </c>
      <c r="K298">
        <v>-6.5</v>
      </c>
      <c r="M298">
        <v>19</v>
      </c>
      <c r="N298">
        <v>9</v>
      </c>
      <c r="O298" t="str">
        <f t="shared" si="18"/>
        <v>OAK</v>
      </c>
      <c r="P298" t="str">
        <f t="shared" si="19"/>
        <v>OAK</v>
      </c>
    </row>
    <row r="299" spans="1:16" x14ac:dyDescent="0.25">
      <c r="A299">
        <v>298</v>
      </c>
      <c r="B299" s="2" t="str">
        <f t="shared" si="16"/>
        <v>2013_02_SFO@SEA</v>
      </c>
      <c r="C299" t="s">
        <v>3</v>
      </c>
      <c r="D299">
        <v>2013</v>
      </c>
      <c r="E299">
        <f t="shared" si="17"/>
        <v>2</v>
      </c>
      <c r="F299">
        <v>2</v>
      </c>
      <c r="G299" t="s">
        <v>91</v>
      </c>
      <c r="H299" t="s">
        <v>338</v>
      </c>
      <c r="K299">
        <v>-2.5</v>
      </c>
      <c r="M299">
        <v>29</v>
      </c>
      <c r="N299">
        <v>3</v>
      </c>
      <c r="O299" t="str">
        <f t="shared" si="18"/>
        <v>SEA</v>
      </c>
      <c r="P299" t="str">
        <f t="shared" si="19"/>
        <v>SEA</v>
      </c>
    </row>
    <row r="300" spans="1:16" x14ac:dyDescent="0.25">
      <c r="A300">
        <v>299</v>
      </c>
      <c r="B300" s="2" t="str">
        <f t="shared" si="16"/>
        <v>2013_02_PIT@CIN</v>
      </c>
      <c r="C300" t="s">
        <v>3</v>
      </c>
      <c r="D300">
        <v>2013</v>
      </c>
      <c r="E300">
        <f t="shared" si="17"/>
        <v>2</v>
      </c>
      <c r="F300">
        <v>2</v>
      </c>
      <c r="G300" t="s">
        <v>71</v>
      </c>
      <c r="H300" t="s">
        <v>89</v>
      </c>
      <c r="K300">
        <v>-7.5</v>
      </c>
      <c r="M300">
        <v>20</v>
      </c>
      <c r="N300">
        <v>10</v>
      </c>
      <c r="O300" t="str">
        <f t="shared" si="18"/>
        <v>CIN</v>
      </c>
      <c r="P300" t="str">
        <f t="shared" si="19"/>
        <v>CIN</v>
      </c>
    </row>
    <row r="301" spans="1:16" x14ac:dyDescent="0.25">
      <c r="A301">
        <v>300</v>
      </c>
      <c r="B301" s="2" t="str">
        <f t="shared" si="16"/>
        <v>2013_03_KCY@PHI</v>
      </c>
      <c r="C301" t="s">
        <v>3</v>
      </c>
      <c r="D301">
        <v>2013</v>
      </c>
      <c r="E301">
        <f t="shared" si="17"/>
        <v>3</v>
      </c>
      <c r="F301">
        <v>3</v>
      </c>
      <c r="G301" t="s">
        <v>88</v>
      </c>
      <c r="H301" t="s">
        <v>336</v>
      </c>
      <c r="K301">
        <v>-3.5</v>
      </c>
      <c r="M301">
        <v>16</v>
      </c>
      <c r="N301">
        <v>26</v>
      </c>
      <c r="O301" t="str">
        <f t="shared" si="18"/>
        <v>KCY</v>
      </c>
      <c r="P301" t="str">
        <f t="shared" si="19"/>
        <v>KCY</v>
      </c>
    </row>
    <row r="302" spans="1:16" x14ac:dyDescent="0.25">
      <c r="A302">
        <v>301</v>
      </c>
      <c r="B302" s="2" t="str">
        <f t="shared" si="16"/>
        <v>2013_03_GBY@CIN</v>
      </c>
      <c r="C302" t="s">
        <v>3</v>
      </c>
      <c r="D302">
        <v>2013</v>
      </c>
      <c r="E302">
        <f t="shared" si="17"/>
        <v>3</v>
      </c>
      <c r="F302">
        <v>3</v>
      </c>
      <c r="G302" t="s">
        <v>71</v>
      </c>
      <c r="H302" t="s">
        <v>335</v>
      </c>
      <c r="K302">
        <v>2.5</v>
      </c>
      <c r="M302">
        <v>34</v>
      </c>
      <c r="N302">
        <v>30</v>
      </c>
      <c r="O302" t="str">
        <f t="shared" si="18"/>
        <v>CIN</v>
      </c>
      <c r="P302" t="str">
        <f t="shared" si="19"/>
        <v>CIN</v>
      </c>
    </row>
    <row r="303" spans="1:16" x14ac:dyDescent="0.25">
      <c r="A303">
        <v>302</v>
      </c>
      <c r="B303" s="2" t="str">
        <f t="shared" si="16"/>
        <v>2013_03_CLE@MIN</v>
      </c>
      <c r="C303" t="s">
        <v>3</v>
      </c>
      <c r="D303">
        <v>2013</v>
      </c>
      <c r="E303">
        <f t="shared" si="17"/>
        <v>3</v>
      </c>
      <c r="F303">
        <v>3</v>
      </c>
      <c r="G303" t="s">
        <v>82</v>
      </c>
      <c r="H303" t="s">
        <v>72</v>
      </c>
      <c r="K303">
        <v>-5.5</v>
      </c>
      <c r="M303">
        <v>27</v>
      </c>
      <c r="N303">
        <v>31</v>
      </c>
      <c r="O303" t="str">
        <f t="shared" si="18"/>
        <v>CLE</v>
      </c>
      <c r="P303" t="str">
        <f t="shared" si="19"/>
        <v>CLE</v>
      </c>
    </row>
    <row r="304" spans="1:16" x14ac:dyDescent="0.25">
      <c r="A304">
        <v>303</v>
      </c>
      <c r="B304" s="2" t="str">
        <f t="shared" si="16"/>
        <v>2013_03_STL@DAL</v>
      </c>
      <c r="C304" t="s">
        <v>3</v>
      </c>
      <c r="D304">
        <v>2013</v>
      </c>
      <c r="E304">
        <f t="shared" si="17"/>
        <v>3</v>
      </c>
      <c r="F304">
        <v>3</v>
      </c>
      <c r="G304" t="s">
        <v>73</v>
      </c>
      <c r="H304" t="s">
        <v>93</v>
      </c>
      <c r="K304">
        <v>-3.5</v>
      </c>
      <c r="M304">
        <v>31</v>
      </c>
      <c r="N304">
        <v>7</v>
      </c>
      <c r="O304" t="str">
        <f t="shared" si="18"/>
        <v>DAL</v>
      </c>
      <c r="P304" t="str">
        <f t="shared" si="19"/>
        <v>DAL</v>
      </c>
    </row>
    <row r="305" spans="1:16" x14ac:dyDescent="0.25">
      <c r="A305">
        <v>304</v>
      </c>
      <c r="B305" s="2" t="str">
        <f t="shared" si="16"/>
        <v>2013_03_DET@WAS</v>
      </c>
      <c r="C305" t="s">
        <v>3</v>
      </c>
      <c r="D305">
        <v>2013</v>
      </c>
      <c r="E305">
        <f t="shared" si="17"/>
        <v>3</v>
      </c>
      <c r="F305">
        <v>3</v>
      </c>
      <c r="G305" t="s">
        <v>96</v>
      </c>
      <c r="H305" t="s">
        <v>75</v>
      </c>
      <c r="K305">
        <v>-1.5</v>
      </c>
      <c r="M305">
        <v>20</v>
      </c>
      <c r="N305">
        <v>27</v>
      </c>
      <c r="O305" t="str">
        <f t="shared" si="18"/>
        <v>DET</v>
      </c>
      <c r="P305" t="str">
        <f t="shared" si="19"/>
        <v>DET</v>
      </c>
    </row>
    <row r="306" spans="1:16" x14ac:dyDescent="0.25">
      <c r="A306">
        <v>305</v>
      </c>
      <c r="B306" s="2" t="str">
        <f t="shared" si="16"/>
        <v>2013_03_SD@TEN</v>
      </c>
      <c r="C306" t="s">
        <v>3</v>
      </c>
      <c r="D306">
        <v>2013</v>
      </c>
      <c r="E306">
        <f t="shared" si="17"/>
        <v>3</v>
      </c>
      <c r="F306">
        <v>3</v>
      </c>
      <c r="G306" t="s">
        <v>95</v>
      </c>
      <c r="H306" t="s">
        <v>90</v>
      </c>
      <c r="K306">
        <v>-3.5</v>
      </c>
      <c r="M306">
        <v>20</v>
      </c>
      <c r="N306">
        <v>17</v>
      </c>
      <c r="O306" t="str">
        <f t="shared" si="18"/>
        <v>SD</v>
      </c>
      <c r="P306" t="str">
        <f t="shared" si="19"/>
        <v>TEN</v>
      </c>
    </row>
    <row r="307" spans="1:16" x14ac:dyDescent="0.25">
      <c r="A307">
        <v>306</v>
      </c>
      <c r="B307" s="2" t="str">
        <f t="shared" si="16"/>
        <v>2013_03_TBY@NWE</v>
      </c>
      <c r="C307" t="s">
        <v>3</v>
      </c>
      <c r="D307">
        <v>2013</v>
      </c>
      <c r="E307">
        <f t="shared" si="17"/>
        <v>3</v>
      </c>
      <c r="F307">
        <v>3</v>
      </c>
      <c r="G307" t="s">
        <v>337</v>
      </c>
      <c r="H307" t="s">
        <v>339</v>
      </c>
      <c r="K307">
        <v>-7.5</v>
      </c>
      <c r="M307">
        <v>23</v>
      </c>
      <c r="N307">
        <v>3</v>
      </c>
      <c r="O307" t="str">
        <f t="shared" si="18"/>
        <v>NWE</v>
      </c>
      <c r="P307" t="str">
        <f t="shared" si="19"/>
        <v>NWE</v>
      </c>
    </row>
    <row r="308" spans="1:16" x14ac:dyDescent="0.25">
      <c r="A308">
        <v>307</v>
      </c>
      <c r="B308" s="2" t="str">
        <f t="shared" si="16"/>
        <v>2013_03_ARI@NOR</v>
      </c>
      <c r="C308" t="s">
        <v>3</v>
      </c>
      <c r="D308">
        <v>2013</v>
      </c>
      <c r="E308">
        <f t="shared" si="17"/>
        <v>3</v>
      </c>
      <c r="F308">
        <v>3</v>
      </c>
      <c r="G308" t="s">
        <v>340</v>
      </c>
      <c r="H308" t="s">
        <v>66</v>
      </c>
      <c r="K308">
        <v>-7.5</v>
      </c>
      <c r="M308">
        <v>31</v>
      </c>
      <c r="N308">
        <v>7</v>
      </c>
      <c r="O308" t="str">
        <f t="shared" si="18"/>
        <v>NOR</v>
      </c>
      <c r="P308" t="str">
        <f t="shared" si="19"/>
        <v>NOR</v>
      </c>
    </row>
    <row r="309" spans="1:16" x14ac:dyDescent="0.25">
      <c r="A309">
        <v>308</v>
      </c>
      <c r="B309" s="2" t="str">
        <f t="shared" si="16"/>
        <v>2013_03_NYG@CAR</v>
      </c>
      <c r="C309" t="s">
        <v>3</v>
      </c>
      <c r="D309">
        <v>2013</v>
      </c>
      <c r="E309">
        <f t="shared" si="17"/>
        <v>3</v>
      </c>
      <c r="F309">
        <v>3</v>
      </c>
      <c r="G309" t="s">
        <v>69</v>
      </c>
      <c r="H309" t="s">
        <v>85</v>
      </c>
      <c r="K309">
        <v>-1.5</v>
      </c>
      <c r="M309">
        <v>38</v>
      </c>
      <c r="N309">
        <v>0</v>
      </c>
      <c r="O309" t="str">
        <f t="shared" si="18"/>
        <v>CAR</v>
      </c>
      <c r="P309" t="str">
        <f t="shared" si="19"/>
        <v>CAR</v>
      </c>
    </row>
    <row r="310" spans="1:16" x14ac:dyDescent="0.25">
      <c r="A310">
        <v>309</v>
      </c>
      <c r="B310" s="2" t="str">
        <f t="shared" si="16"/>
        <v>2013_03_HOU@BAL</v>
      </c>
      <c r="C310" t="s">
        <v>3</v>
      </c>
      <c r="D310">
        <v>2013</v>
      </c>
      <c r="E310">
        <f t="shared" si="17"/>
        <v>3</v>
      </c>
      <c r="F310">
        <v>3</v>
      </c>
      <c r="G310" t="s">
        <v>67</v>
      </c>
      <c r="H310" t="s">
        <v>77</v>
      </c>
      <c r="K310">
        <v>2.5</v>
      </c>
      <c r="M310">
        <v>30</v>
      </c>
      <c r="N310">
        <v>9</v>
      </c>
      <c r="O310" t="str">
        <f t="shared" si="18"/>
        <v>BAL</v>
      </c>
      <c r="P310" t="str">
        <f t="shared" si="19"/>
        <v>BAL</v>
      </c>
    </row>
    <row r="311" spans="1:16" x14ac:dyDescent="0.25">
      <c r="A311">
        <v>310</v>
      </c>
      <c r="B311" s="2" t="str">
        <f t="shared" si="16"/>
        <v>2013_03_ATL@MIA</v>
      </c>
      <c r="C311" t="s">
        <v>3</v>
      </c>
      <c r="D311">
        <v>2013</v>
      </c>
      <c r="E311">
        <f t="shared" si="17"/>
        <v>3</v>
      </c>
      <c r="F311">
        <v>3</v>
      </c>
      <c r="G311" t="s">
        <v>81</v>
      </c>
      <c r="H311" t="s">
        <v>22</v>
      </c>
      <c r="K311">
        <v>-1.5</v>
      </c>
      <c r="M311">
        <v>27</v>
      </c>
      <c r="N311">
        <v>23</v>
      </c>
      <c r="O311" t="str">
        <f t="shared" si="18"/>
        <v>MIA</v>
      </c>
      <c r="P311" t="str">
        <f t="shared" si="19"/>
        <v>MIA</v>
      </c>
    </row>
    <row r="312" spans="1:16" x14ac:dyDescent="0.25">
      <c r="A312">
        <v>311</v>
      </c>
      <c r="B312" s="2" t="str">
        <f t="shared" si="16"/>
        <v>2013_03_BUF@NYJ</v>
      </c>
      <c r="C312" t="s">
        <v>3</v>
      </c>
      <c r="D312">
        <v>2013</v>
      </c>
      <c r="E312">
        <f t="shared" si="17"/>
        <v>3</v>
      </c>
      <c r="F312">
        <v>3</v>
      </c>
      <c r="G312" t="s">
        <v>86</v>
      </c>
      <c r="H312" t="s">
        <v>68</v>
      </c>
      <c r="K312">
        <v>-2.5</v>
      </c>
      <c r="M312">
        <v>27</v>
      </c>
      <c r="N312">
        <v>20</v>
      </c>
      <c r="O312" t="str">
        <f t="shared" si="18"/>
        <v>NYJ</v>
      </c>
      <c r="P312" t="str">
        <f t="shared" si="19"/>
        <v>NYJ</v>
      </c>
    </row>
    <row r="313" spans="1:16" x14ac:dyDescent="0.25">
      <c r="A313">
        <v>312</v>
      </c>
      <c r="B313" s="2" t="str">
        <f t="shared" si="16"/>
        <v>2013_03_IND@SFO</v>
      </c>
      <c r="C313" t="s">
        <v>3</v>
      </c>
      <c r="D313">
        <v>2013</v>
      </c>
      <c r="E313">
        <f t="shared" si="17"/>
        <v>3</v>
      </c>
      <c r="F313">
        <v>3</v>
      </c>
      <c r="G313" t="s">
        <v>338</v>
      </c>
      <c r="H313" t="s">
        <v>78</v>
      </c>
      <c r="K313">
        <v>-10.5</v>
      </c>
      <c r="M313">
        <v>7</v>
      </c>
      <c r="N313">
        <v>27</v>
      </c>
      <c r="O313" t="str">
        <f t="shared" si="18"/>
        <v>IND</v>
      </c>
      <c r="P313" t="str">
        <f t="shared" si="19"/>
        <v>IND</v>
      </c>
    </row>
    <row r="314" spans="1:16" x14ac:dyDescent="0.25">
      <c r="A314">
        <v>313</v>
      </c>
      <c r="B314" s="2" t="str">
        <f t="shared" si="16"/>
        <v>2013_03_JAX@SEA</v>
      </c>
      <c r="C314" t="s">
        <v>3</v>
      </c>
      <c r="D314">
        <v>2013</v>
      </c>
      <c r="E314">
        <f t="shared" si="17"/>
        <v>3</v>
      </c>
      <c r="F314">
        <v>3</v>
      </c>
      <c r="G314" t="s">
        <v>91</v>
      </c>
      <c r="H314" t="s">
        <v>79</v>
      </c>
      <c r="K314">
        <v>-19.5</v>
      </c>
      <c r="M314">
        <v>45</v>
      </c>
      <c r="N314">
        <v>17</v>
      </c>
      <c r="O314" t="str">
        <f t="shared" si="18"/>
        <v>SEA</v>
      </c>
      <c r="P314" t="str">
        <f t="shared" si="19"/>
        <v>SEA</v>
      </c>
    </row>
    <row r="315" spans="1:16" x14ac:dyDescent="0.25">
      <c r="A315">
        <v>314</v>
      </c>
      <c r="B315" s="2" t="str">
        <f t="shared" si="16"/>
        <v>2013_03_CHI@PIT</v>
      </c>
      <c r="C315" t="s">
        <v>3</v>
      </c>
      <c r="D315">
        <v>2013</v>
      </c>
      <c r="E315">
        <f t="shared" si="17"/>
        <v>3</v>
      </c>
      <c r="F315">
        <v>3</v>
      </c>
      <c r="G315" t="s">
        <v>89</v>
      </c>
      <c r="H315" t="s">
        <v>70</v>
      </c>
      <c r="K315">
        <v>2.5</v>
      </c>
      <c r="M315">
        <v>23</v>
      </c>
      <c r="N315">
        <v>40</v>
      </c>
      <c r="O315" t="str">
        <f t="shared" si="18"/>
        <v>CHI</v>
      </c>
      <c r="P315" t="str">
        <f t="shared" si="19"/>
        <v>CHI</v>
      </c>
    </row>
    <row r="316" spans="1:16" x14ac:dyDescent="0.25">
      <c r="A316">
        <v>315</v>
      </c>
      <c r="B316" s="2" t="str">
        <f t="shared" si="16"/>
        <v>2013_03_OAK@DEN</v>
      </c>
      <c r="C316" t="s">
        <v>3</v>
      </c>
      <c r="D316">
        <v>2013</v>
      </c>
      <c r="E316">
        <f t="shared" si="17"/>
        <v>3</v>
      </c>
      <c r="F316">
        <v>3</v>
      </c>
      <c r="G316" t="s">
        <v>74</v>
      </c>
      <c r="H316" t="s">
        <v>87</v>
      </c>
      <c r="K316">
        <v>-14.5</v>
      </c>
      <c r="M316">
        <v>37</v>
      </c>
      <c r="N316">
        <v>21</v>
      </c>
      <c r="O316" t="str">
        <f t="shared" si="18"/>
        <v>DEN</v>
      </c>
      <c r="P316" t="str">
        <f t="shared" si="19"/>
        <v>DEN</v>
      </c>
    </row>
    <row r="317" spans="1:16" x14ac:dyDescent="0.25">
      <c r="A317">
        <v>316</v>
      </c>
      <c r="B317" s="2" t="str">
        <f t="shared" si="16"/>
        <v>2013_04_SFO@STL</v>
      </c>
      <c r="C317" t="s">
        <v>3</v>
      </c>
      <c r="D317">
        <v>2013</v>
      </c>
      <c r="E317">
        <f t="shared" si="17"/>
        <v>4</v>
      </c>
      <c r="F317">
        <v>4</v>
      </c>
      <c r="G317" t="s">
        <v>93</v>
      </c>
      <c r="H317" t="s">
        <v>338</v>
      </c>
      <c r="K317">
        <v>3.5</v>
      </c>
      <c r="M317">
        <v>11</v>
      </c>
      <c r="N317">
        <v>35</v>
      </c>
      <c r="O317" t="str">
        <f t="shared" si="18"/>
        <v>SFO</v>
      </c>
      <c r="P317" t="str">
        <f t="shared" si="19"/>
        <v>SFO</v>
      </c>
    </row>
    <row r="318" spans="1:16" x14ac:dyDescent="0.25">
      <c r="A318">
        <v>317</v>
      </c>
      <c r="B318" s="2" t="str">
        <f t="shared" si="16"/>
        <v>2013_04_BAL@BUF</v>
      </c>
      <c r="C318" t="s">
        <v>3</v>
      </c>
      <c r="D318">
        <v>2013</v>
      </c>
      <c r="E318">
        <f t="shared" si="17"/>
        <v>4</v>
      </c>
      <c r="F318">
        <v>4</v>
      </c>
      <c r="G318" t="s">
        <v>68</v>
      </c>
      <c r="H318" t="s">
        <v>67</v>
      </c>
      <c r="K318">
        <v>3.5</v>
      </c>
      <c r="M318">
        <v>23</v>
      </c>
      <c r="N318">
        <v>20</v>
      </c>
      <c r="O318" t="str">
        <f t="shared" si="18"/>
        <v>BUF</v>
      </c>
      <c r="P318" t="str">
        <f t="shared" si="19"/>
        <v>BUF</v>
      </c>
    </row>
    <row r="319" spans="1:16" x14ac:dyDescent="0.25">
      <c r="A319">
        <v>318</v>
      </c>
      <c r="B319" s="2" t="str">
        <f t="shared" si="16"/>
        <v>2013_04_CHI@DET</v>
      </c>
      <c r="C319" t="s">
        <v>3</v>
      </c>
      <c r="D319">
        <v>2013</v>
      </c>
      <c r="E319">
        <f t="shared" si="17"/>
        <v>4</v>
      </c>
      <c r="F319">
        <v>4</v>
      </c>
      <c r="G319" t="s">
        <v>75</v>
      </c>
      <c r="H319" t="s">
        <v>70</v>
      </c>
      <c r="K319">
        <v>-2.5</v>
      </c>
      <c r="M319">
        <v>40</v>
      </c>
      <c r="N319">
        <v>32</v>
      </c>
      <c r="O319" t="str">
        <f t="shared" si="18"/>
        <v>DET</v>
      </c>
      <c r="P319" t="str">
        <f t="shared" si="19"/>
        <v>DET</v>
      </c>
    </row>
    <row r="320" spans="1:16" x14ac:dyDescent="0.25">
      <c r="A320">
        <v>319</v>
      </c>
      <c r="B320" s="2" t="str">
        <f t="shared" si="16"/>
        <v>2013_04_CIN@CLE</v>
      </c>
      <c r="C320" t="s">
        <v>3</v>
      </c>
      <c r="D320">
        <v>2013</v>
      </c>
      <c r="E320">
        <f t="shared" si="17"/>
        <v>4</v>
      </c>
      <c r="F320">
        <v>4</v>
      </c>
      <c r="G320" t="s">
        <v>72</v>
      </c>
      <c r="H320" t="s">
        <v>71</v>
      </c>
      <c r="K320">
        <v>4.5</v>
      </c>
      <c r="M320">
        <v>17</v>
      </c>
      <c r="N320">
        <v>6</v>
      </c>
      <c r="O320" t="str">
        <f t="shared" si="18"/>
        <v>CLE</v>
      </c>
      <c r="P320" t="str">
        <f t="shared" si="19"/>
        <v>CLE</v>
      </c>
    </row>
    <row r="321" spans="1:16" x14ac:dyDescent="0.25">
      <c r="A321">
        <v>320</v>
      </c>
      <c r="B321" s="2" t="str">
        <f t="shared" si="16"/>
        <v>2013_04_IND@JAX</v>
      </c>
      <c r="C321" t="s">
        <v>3</v>
      </c>
      <c r="D321">
        <v>2013</v>
      </c>
      <c r="E321">
        <f t="shared" si="17"/>
        <v>4</v>
      </c>
      <c r="F321">
        <v>4</v>
      </c>
      <c r="G321" t="s">
        <v>79</v>
      </c>
      <c r="H321" t="s">
        <v>78</v>
      </c>
      <c r="K321">
        <v>8.5</v>
      </c>
      <c r="M321">
        <v>3</v>
      </c>
      <c r="N321">
        <v>37</v>
      </c>
      <c r="O321" t="str">
        <f t="shared" si="18"/>
        <v>IND</v>
      </c>
      <c r="P321" t="str">
        <f t="shared" si="19"/>
        <v>IND</v>
      </c>
    </row>
    <row r="322" spans="1:16" x14ac:dyDescent="0.25">
      <c r="A322">
        <v>321</v>
      </c>
      <c r="B322" s="2" t="str">
        <f t="shared" ref="B322:B385" si="20">CONCATENATE(D322,"_",IF(E322&lt;10,CONCATENATE("0",E322),E322),"_",H322,"@",G322)</f>
        <v>2013_04_NYG@KCY</v>
      </c>
      <c r="C322" t="s">
        <v>3</v>
      </c>
      <c r="D322">
        <v>2013</v>
      </c>
      <c r="E322">
        <f t="shared" ref="E322:E385" si="21">IF(C322="rs",F322,17+F322)</f>
        <v>4</v>
      </c>
      <c r="F322">
        <v>4</v>
      </c>
      <c r="G322" t="s">
        <v>336</v>
      </c>
      <c r="H322" t="s">
        <v>85</v>
      </c>
      <c r="K322">
        <v>-4.5</v>
      </c>
      <c r="M322">
        <v>31</v>
      </c>
      <c r="N322">
        <v>7</v>
      </c>
      <c r="O322" t="str">
        <f t="shared" ref="O322:O385" si="22">IF(OR(ISBLANK(N322),ISBLANK(M322)),"",IF(N322&gt;(M322+IF(ISBLANK(K322),I322,K322)),H322,IF(N322&lt;(M322+IF(ISBLANK(K322),I322,K322)),G322,"na")))</f>
        <v>KCY</v>
      </c>
      <c r="P322" t="str">
        <f t="shared" ref="P322:P385" si="23">IF(OR(ISBLANK(N322),ISBLANK(M322)),"",IF(N322&gt;M322,H322,IF(N322&lt;M322,G322,"na")))</f>
        <v>KCY</v>
      </c>
    </row>
    <row r="323" spans="1:16" x14ac:dyDescent="0.25">
      <c r="A323">
        <v>322</v>
      </c>
      <c r="B323" s="2" t="str">
        <f t="shared" si="20"/>
        <v>2013_04_PIT@MIN</v>
      </c>
      <c r="C323" t="s">
        <v>3</v>
      </c>
      <c r="D323">
        <v>2013</v>
      </c>
      <c r="E323">
        <f t="shared" si="21"/>
        <v>4</v>
      </c>
      <c r="F323">
        <v>4</v>
      </c>
      <c r="G323" t="s">
        <v>82</v>
      </c>
      <c r="H323" t="s">
        <v>89</v>
      </c>
      <c r="K323">
        <v>0.5</v>
      </c>
      <c r="M323">
        <v>34</v>
      </c>
      <c r="N323">
        <v>27</v>
      </c>
      <c r="O323" t="str">
        <f t="shared" si="22"/>
        <v>MIN</v>
      </c>
      <c r="P323" t="str">
        <f t="shared" si="23"/>
        <v>MIN</v>
      </c>
    </row>
    <row r="324" spans="1:16" x14ac:dyDescent="0.25">
      <c r="A324">
        <v>323</v>
      </c>
      <c r="B324" s="2" t="str">
        <f t="shared" si="20"/>
        <v>2013_04_ARI@TBY</v>
      </c>
      <c r="C324" t="s">
        <v>3</v>
      </c>
      <c r="D324">
        <v>2013</v>
      </c>
      <c r="E324">
        <f t="shared" si="21"/>
        <v>4</v>
      </c>
      <c r="F324">
        <v>4</v>
      </c>
      <c r="G324" t="s">
        <v>339</v>
      </c>
      <c r="H324" t="s">
        <v>66</v>
      </c>
      <c r="K324">
        <v>-2.5</v>
      </c>
      <c r="M324">
        <v>10</v>
      </c>
      <c r="N324">
        <v>13</v>
      </c>
      <c r="O324" t="str">
        <f t="shared" si="22"/>
        <v>ARI</v>
      </c>
      <c r="P324" t="str">
        <f t="shared" si="23"/>
        <v>ARI</v>
      </c>
    </row>
    <row r="325" spans="1:16" x14ac:dyDescent="0.25">
      <c r="A325">
        <v>324</v>
      </c>
      <c r="B325" s="2" t="str">
        <f t="shared" si="20"/>
        <v>2013_04_SEA@HOU</v>
      </c>
      <c r="C325" t="s">
        <v>3</v>
      </c>
      <c r="D325">
        <v>2013</v>
      </c>
      <c r="E325">
        <f t="shared" si="21"/>
        <v>4</v>
      </c>
      <c r="F325">
        <v>4</v>
      </c>
      <c r="G325" t="s">
        <v>77</v>
      </c>
      <c r="H325" t="s">
        <v>91</v>
      </c>
      <c r="K325">
        <v>2.5</v>
      </c>
      <c r="M325">
        <v>20</v>
      </c>
      <c r="N325">
        <v>23</v>
      </c>
      <c r="O325" t="str">
        <f t="shared" si="22"/>
        <v>SEA</v>
      </c>
      <c r="P325" t="str">
        <f t="shared" si="23"/>
        <v>SEA</v>
      </c>
    </row>
    <row r="326" spans="1:16" x14ac:dyDescent="0.25">
      <c r="A326">
        <v>325</v>
      </c>
      <c r="B326" s="2" t="str">
        <f t="shared" si="20"/>
        <v>2013_04_NYJ@TEN</v>
      </c>
      <c r="C326" t="s">
        <v>3</v>
      </c>
      <c r="D326">
        <v>2013</v>
      </c>
      <c r="E326">
        <f t="shared" si="21"/>
        <v>4</v>
      </c>
      <c r="F326">
        <v>4</v>
      </c>
      <c r="G326" t="s">
        <v>95</v>
      </c>
      <c r="H326" t="s">
        <v>86</v>
      </c>
      <c r="K326">
        <v>-3.5</v>
      </c>
      <c r="M326">
        <v>38</v>
      </c>
      <c r="N326">
        <v>13</v>
      </c>
      <c r="O326" t="str">
        <f t="shared" si="22"/>
        <v>TEN</v>
      </c>
      <c r="P326" t="str">
        <f t="shared" si="23"/>
        <v>TEN</v>
      </c>
    </row>
    <row r="327" spans="1:16" x14ac:dyDescent="0.25">
      <c r="A327">
        <v>326</v>
      </c>
      <c r="B327" s="2" t="str">
        <f t="shared" si="20"/>
        <v>2013_04_DAL@SD</v>
      </c>
      <c r="C327" t="s">
        <v>3</v>
      </c>
      <c r="D327">
        <v>2013</v>
      </c>
      <c r="E327">
        <f t="shared" si="21"/>
        <v>4</v>
      </c>
      <c r="F327">
        <v>4</v>
      </c>
      <c r="G327" t="s">
        <v>90</v>
      </c>
      <c r="H327" t="s">
        <v>73</v>
      </c>
      <c r="K327">
        <v>1.5</v>
      </c>
      <c r="M327">
        <v>30</v>
      </c>
      <c r="N327">
        <v>21</v>
      </c>
      <c r="O327" t="str">
        <f t="shared" si="22"/>
        <v>SD</v>
      </c>
      <c r="P327" t="str">
        <f t="shared" si="23"/>
        <v>SD</v>
      </c>
    </row>
    <row r="328" spans="1:16" x14ac:dyDescent="0.25">
      <c r="A328">
        <v>327</v>
      </c>
      <c r="B328" s="2" t="str">
        <f t="shared" si="20"/>
        <v>2013_04_PHI@DEN</v>
      </c>
      <c r="C328" t="s">
        <v>3</v>
      </c>
      <c r="D328">
        <v>2013</v>
      </c>
      <c r="E328">
        <f t="shared" si="21"/>
        <v>4</v>
      </c>
      <c r="F328">
        <v>4</v>
      </c>
      <c r="G328" t="s">
        <v>74</v>
      </c>
      <c r="H328" t="s">
        <v>88</v>
      </c>
      <c r="K328">
        <v>-11.5</v>
      </c>
      <c r="M328">
        <v>52</v>
      </c>
      <c r="N328">
        <v>20</v>
      </c>
      <c r="O328" t="str">
        <f t="shared" si="22"/>
        <v>DEN</v>
      </c>
      <c r="P328" t="str">
        <f t="shared" si="23"/>
        <v>DEN</v>
      </c>
    </row>
    <row r="329" spans="1:16" x14ac:dyDescent="0.25">
      <c r="A329">
        <v>328</v>
      </c>
      <c r="B329" s="2" t="str">
        <f t="shared" si="20"/>
        <v>2013_04_WAS@OAK</v>
      </c>
      <c r="C329" t="s">
        <v>3</v>
      </c>
      <c r="D329">
        <v>2013</v>
      </c>
      <c r="E329">
        <f t="shared" si="21"/>
        <v>4</v>
      </c>
      <c r="F329">
        <v>4</v>
      </c>
      <c r="G329" t="s">
        <v>87</v>
      </c>
      <c r="H329" t="s">
        <v>96</v>
      </c>
      <c r="K329">
        <v>2.5</v>
      </c>
      <c r="M329">
        <v>14</v>
      </c>
      <c r="N329">
        <v>24</v>
      </c>
      <c r="O329" t="str">
        <f t="shared" si="22"/>
        <v>WAS</v>
      </c>
      <c r="P329" t="str">
        <f t="shared" si="23"/>
        <v>WAS</v>
      </c>
    </row>
    <row r="330" spans="1:16" x14ac:dyDescent="0.25">
      <c r="A330">
        <v>329</v>
      </c>
      <c r="B330" s="2" t="str">
        <f t="shared" si="20"/>
        <v>2013_04_NWE@ATL</v>
      </c>
      <c r="C330" t="s">
        <v>3</v>
      </c>
      <c r="D330">
        <v>2013</v>
      </c>
      <c r="E330">
        <f t="shared" si="21"/>
        <v>4</v>
      </c>
      <c r="F330">
        <v>4</v>
      </c>
      <c r="G330" t="s">
        <v>22</v>
      </c>
      <c r="H330" t="s">
        <v>337</v>
      </c>
      <c r="K330">
        <v>-1.5</v>
      </c>
      <c r="M330">
        <v>23</v>
      </c>
      <c r="N330">
        <v>30</v>
      </c>
      <c r="O330" t="str">
        <f t="shared" si="22"/>
        <v>NWE</v>
      </c>
      <c r="P330" t="str">
        <f t="shared" si="23"/>
        <v>NWE</v>
      </c>
    </row>
    <row r="331" spans="1:16" x14ac:dyDescent="0.25">
      <c r="A331">
        <v>330</v>
      </c>
      <c r="B331" s="2" t="str">
        <f t="shared" si="20"/>
        <v>2013_04_MIA@NOR</v>
      </c>
      <c r="C331" t="s">
        <v>3</v>
      </c>
      <c r="D331">
        <v>2013</v>
      </c>
      <c r="E331">
        <f t="shared" si="21"/>
        <v>4</v>
      </c>
      <c r="F331">
        <v>4</v>
      </c>
      <c r="G331" t="s">
        <v>340</v>
      </c>
      <c r="H331" t="s">
        <v>81</v>
      </c>
      <c r="K331">
        <v>-6.5</v>
      </c>
      <c r="M331">
        <v>38</v>
      </c>
      <c r="N331">
        <v>17</v>
      </c>
      <c r="O331" t="str">
        <f t="shared" si="22"/>
        <v>NOR</v>
      </c>
      <c r="P331" t="str">
        <f t="shared" si="23"/>
        <v>NOR</v>
      </c>
    </row>
    <row r="332" spans="1:16" x14ac:dyDescent="0.25">
      <c r="A332">
        <v>331</v>
      </c>
      <c r="B332" s="2" t="str">
        <f t="shared" si="20"/>
        <v>2013_05_BUF@CLE</v>
      </c>
      <c r="C332" t="s">
        <v>3</v>
      </c>
      <c r="D332">
        <v>2013</v>
      </c>
      <c r="E332">
        <f t="shared" si="21"/>
        <v>5</v>
      </c>
      <c r="F332">
        <v>5</v>
      </c>
      <c r="G332" t="s">
        <v>72</v>
      </c>
      <c r="H332" t="s">
        <v>68</v>
      </c>
      <c r="K332">
        <v>-4.5</v>
      </c>
      <c r="M332">
        <v>37</v>
      </c>
      <c r="N332">
        <v>24</v>
      </c>
      <c r="O332" t="str">
        <f t="shared" si="22"/>
        <v>CLE</v>
      </c>
      <c r="P332" t="str">
        <f t="shared" si="23"/>
        <v>CLE</v>
      </c>
    </row>
    <row r="333" spans="1:16" x14ac:dyDescent="0.25">
      <c r="A333">
        <v>332</v>
      </c>
      <c r="B333" s="2" t="str">
        <f t="shared" si="20"/>
        <v>2013_05_NOR@CHI</v>
      </c>
      <c r="C333" t="s">
        <v>3</v>
      </c>
      <c r="D333">
        <v>2013</v>
      </c>
      <c r="E333">
        <f t="shared" si="21"/>
        <v>5</v>
      </c>
      <c r="F333">
        <v>5</v>
      </c>
      <c r="G333" t="s">
        <v>70</v>
      </c>
      <c r="H333" t="s">
        <v>340</v>
      </c>
      <c r="K333">
        <v>-0.5</v>
      </c>
      <c r="M333">
        <v>18</v>
      </c>
      <c r="N333">
        <v>26</v>
      </c>
      <c r="O333" t="str">
        <f t="shared" si="22"/>
        <v>NOR</v>
      </c>
      <c r="P333" t="str">
        <f t="shared" si="23"/>
        <v>NOR</v>
      </c>
    </row>
    <row r="334" spans="1:16" x14ac:dyDescent="0.25">
      <c r="A334">
        <v>333</v>
      </c>
      <c r="B334" s="2" t="str">
        <f t="shared" si="20"/>
        <v>2013_05_NWE@CIN</v>
      </c>
      <c r="C334" t="s">
        <v>3</v>
      </c>
      <c r="D334">
        <v>2013</v>
      </c>
      <c r="E334">
        <f t="shared" si="21"/>
        <v>5</v>
      </c>
      <c r="F334">
        <v>5</v>
      </c>
      <c r="G334" t="s">
        <v>71</v>
      </c>
      <c r="H334" t="s">
        <v>337</v>
      </c>
      <c r="K334">
        <v>-1.5</v>
      </c>
      <c r="M334">
        <v>13</v>
      </c>
      <c r="N334">
        <v>6</v>
      </c>
      <c r="O334" t="str">
        <f t="shared" si="22"/>
        <v>CIN</v>
      </c>
      <c r="P334" t="str">
        <f t="shared" si="23"/>
        <v>CIN</v>
      </c>
    </row>
    <row r="335" spans="1:16" x14ac:dyDescent="0.25">
      <c r="A335">
        <v>334</v>
      </c>
      <c r="B335" s="2" t="str">
        <f t="shared" si="20"/>
        <v>2013_05_DET@GBY</v>
      </c>
      <c r="C335" t="s">
        <v>3</v>
      </c>
      <c r="D335">
        <v>2013</v>
      </c>
      <c r="E335">
        <f t="shared" si="21"/>
        <v>5</v>
      </c>
      <c r="F335">
        <v>5</v>
      </c>
      <c r="G335" t="s">
        <v>335</v>
      </c>
      <c r="H335" t="s">
        <v>75</v>
      </c>
      <c r="K335">
        <v>-6.5</v>
      </c>
      <c r="M335">
        <v>22</v>
      </c>
      <c r="N335">
        <v>9</v>
      </c>
      <c r="O335" t="str">
        <f t="shared" si="22"/>
        <v>GBY</v>
      </c>
      <c r="P335" t="str">
        <f t="shared" si="23"/>
        <v>GBY</v>
      </c>
    </row>
    <row r="336" spans="1:16" x14ac:dyDescent="0.25">
      <c r="A336">
        <v>335</v>
      </c>
      <c r="B336" s="2" t="str">
        <f t="shared" si="20"/>
        <v>2013_05_KCY@TEN</v>
      </c>
      <c r="C336" t="s">
        <v>3</v>
      </c>
      <c r="D336">
        <v>2013</v>
      </c>
      <c r="E336">
        <f t="shared" si="21"/>
        <v>5</v>
      </c>
      <c r="F336">
        <v>5</v>
      </c>
      <c r="G336" t="s">
        <v>95</v>
      </c>
      <c r="H336" t="s">
        <v>336</v>
      </c>
      <c r="K336">
        <v>2.5</v>
      </c>
      <c r="M336">
        <v>17</v>
      </c>
      <c r="N336">
        <v>26</v>
      </c>
      <c r="O336" t="str">
        <f t="shared" si="22"/>
        <v>KCY</v>
      </c>
      <c r="P336" t="str">
        <f t="shared" si="23"/>
        <v>KCY</v>
      </c>
    </row>
    <row r="337" spans="1:16" x14ac:dyDescent="0.25">
      <c r="A337">
        <v>336</v>
      </c>
      <c r="B337" s="2" t="str">
        <f t="shared" si="20"/>
        <v>2013_05_SEA@IND</v>
      </c>
      <c r="C337" t="s">
        <v>3</v>
      </c>
      <c r="D337">
        <v>2013</v>
      </c>
      <c r="E337">
        <f t="shared" si="21"/>
        <v>5</v>
      </c>
      <c r="F337">
        <v>5</v>
      </c>
      <c r="G337" t="s">
        <v>78</v>
      </c>
      <c r="H337" t="s">
        <v>91</v>
      </c>
      <c r="K337">
        <v>2.5</v>
      </c>
      <c r="M337">
        <v>34</v>
      </c>
      <c r="N337">
        <v>28</v>
      </c>
      <c r="O337" t="str">
        <f t="shared" si="22"/>
        <v>IND</v>
      </c>
      <c r="P337" t="str">
        <f t="shared" si="23"/>
        <v>IND</v>
      </c>
    </row>
    <row r="338" spans="1:16" x14ac:dyDescent="0.25">
      <c r="A338">
        <v>337</v>
      </c>
      <c r="B338" s="2" t="str">
        <f t="shared" si="20"/>
        <v>2013_05_JAX@STL</v>
      </c>
      <c r="C338" t="s">
        <v>3</v>
      </c>
      <c r="D338">
        <v>2013</v>
      </c>
      <c r="E338">
        <f t="shared" si="21"/>
        <v>5</v>
      </c>
      <c r="F338">
        <v>5</v>
      </c>
      <c r="G338" t="s">
        <v>93</v>
      </c>
      <c r="H338" t="s">
        <v>79</v>
      </c>
      <c r="K338">
        <v>-11.5</v>
      </c>
      <c r="M338">
        <v>34</v>
      </c>
      <c r="N338">
        <v>20</v>
      </c>
      <c r="O338" t="str">
        <f t="shared" si="22"/>
        <v>STL</v>
      </c>
      <c r="P338" t="str">
        <f t="shared" si="23"/>
        <v>STL</v>
      </c>
    </row>
    <row r="339" spans="1:16" x14ac:dyDescent="0.25">
      <c r="A339">
        <v>338</v>
      </c>
      <c r="B339" s="2" t="str">
        <f t="shared" si="20"/>
        <v>2013_05_BAL@MIA</v>
      </c>
      <c r="C339" t="s">
        <v>3</v>
      </c>
      <c r="D339">
        <v>2013</v>
      </c>
      <c r="E339">
        <f t="shared" si="21"/>
        <v>5</v>
      </c>
      <c r="F339">
        <v>5</v>
      </c>
      <c r="G339" t="s">
        <v>81</v>
      </c>
      <c r="H339" t="s">
        <v>67</v>
      </c>
      <c r="K339">
        <v>-2.5</v>
      </c>
      <c r="M339">
        <v>23</v>
      </c>
      <c r="N339">
        <v>26</v>
      </c>
      <c r="O339" t="str">
        <f t="shared" si="22"/>
        <v>BAL</v>
      </c>
      <c r="P339" t="str">
        <f t="shared" si="23"/>
        <v>BAL</v>
      </c>
    </row>
    <row r="340" spans="1:16" x14ac:dyDescent="0.25">
      <c r="A340">
        <v>339</v>
      </c>
      <c r="B340" s="2" t="str">
        <f t="shared" si="20"/>
        <v>2013_05_PHI@NYG</v>
      </c>
      <c r="C340" t="s">
        <v>3</v>
      </c>
      <c r="D340">
        <v>2013</v>
      </c>
      <c r="E340">
        <f t="shared" si="21"/>
        <v>5</v>
      </c>
      <c r="F340">
        <v>5</v>
      </c>
      <c r="G340" t="s">
        <v>85</v>
      </c>
      <c r="H340" t="s">
        <v>88</v>
      </c>
      <c r="K340">
        <v>-2.5</v>
      </c>
      <c r="M340">
        <v>21</v>
      </c>
      <c r="N340">
        <v>36</v>
      </c>
      <c r="O340" t="str">
        <f t="shared" si="22"/>
        <v>PHI</v>
      </c>
      <c r="P340" t="str">
        <f t="shared" si="23"/>
        <v>PHI</v>
      </c>
    </row>
    <row r="341" spans="1:16" x14ac:dyDescent="0.25">
      <c r="A341">
        <v>340</v>
      </c>
      <c r="B341" s="2" t="str">
        <f t="shared" si="20"/>
        <v>2013_05_CAR@ARI</v>
      </c>
      <c r="C341" t="s">
        <v>3</v>
      </c>
      <c r="D341">
        <v>2013</v>
      </c>
      <c r="E341">
        <f t="shared" si="21"/>
        <v>5</v>
      </c>
      <c r="F341">
        <v>5</v>
      </c>
      <c r="G341" t="s">
        <v>66</v>
      </c>
      <c r="H341" t="s">
        <v>69</v>
      </c>
      <c r="K341">
        <v>2.5</v>
      </c>
      <c r="M341">
        <v>22</v>
      </c>
      <c r="N341">
        <v>6</v>
      </c>
      <c r="O341" t="str">
        <f t="shared" si="22"/>
        <v>ARI</v>
      </c>
      <c r="P341" t="str">
        <f t="shared" si="23"/>
        <v>ARI</v>
      </c>
    </row>
    <row r="342" spans="1:16" x14ac:dyDescent="0.25">
      <c r="A342">
        <v>341</v>
      </c>
      <c r="B342" s="2" t="str">
        <f t="shared" si="20"/>
        <v>2013_05_DEN@DAL</v>
      </c>
      <c r="C342" t="s">
        <v>3</v>
      </c>
      <c r="D342">
        <v>2013</v>
      </c>
      <c r="E342">
        <f t="shared" si="21"/>
        <v>5</v>
      </c>
      <c r="F342">
        <v>5</v>
      </c>
      <c r="G342" t="s">
        <v>73</v>
      </c>
      <c r="H342" t="s">
        <v>74</v>
      </c>
      <c r="K342">
        <v>7.5</v>
      </c>
      <c r="M342">
        <v>48</v>
      </c>
      <c r="N342">
        <v>51</v>
      </c>
      <c r="O342" t="str">
        <f t="shared" si="22"/>
        <v>DAL</v>
      </c>
      <c r="P342" t="str">
        <f t="shared" si="23"/>
        <v>DEN</v>
      </c>
    </row>
    <row r="343" spans="1:16" x14ac:dyDescent="0.25">
      <c r="A343">
        <v>342</v>
      </c>
      <c r="B343" s="2" t="str">
        <f t="shared" si="20"/>
        <v>2013_05_HOU@SFO</v>
      </c>
      <c r="C343" t="s">
        <v>3</v>
      </c>
      <c r="D343">
        <v>2013</v>
      </c>
      <c r="E343">
        <f t="shared" si="21"/>
        <v>5</v>
      </c>
      <c r="F343">
        <v>5</v>
      </c>
      <c r="G343" t="s">
        <v>338</v>
      </c>
      <c r="H343" t="s">
        <v>77</v>
      </c>
      <c r="K343">
        <v>-6.5</v>
      </c>
      <c r="M343">
        <v>34</v>
      </c>
      <c r="N343">
        <v>3</v>
      </c>
      <c r="O343" t="str">
        <f t="shared" si="22"/>
        <v>SFO</v>
      </c>
      <c r="P343" t="str">
        <f t="shared" si="23"/>
        <v>SFO</v>
      </c>
    </row>
    <row r="344" spans="1:16" x14ac:dyDescent="0.25">
      <c r="A344">
        <v>343</v>
      </c>
      <c r="B344" s="2" t="str">
        <f t="shared" si="20"/>
        <v>2013_05_SD@OAK</v>
      </c>
      <c r="C344" t="s">
        <v>3</v>
      </c>
      <c r="D344">
        <v>2013</v>
      </c>
      <c r="E344">
        <f t="shared" si="21"/>
        <v>5</v>
      </c>
      <c r="F344">
        <v>5</v>
      </c>
      <c r="G344" t="s">
        <v>87</v>
      </c>
      <c r="H344" t="s">
        <v>90</v>
      </c>
      <c r="K344">
        <v>4.5</v>
      </c>
      <c r="M344">
        <v>27</v>
      </c>
      <c r="N344">
        <v>17</v>
      </c>
      <c r="O344" t="str">
        <f t="shared" si="22"/>
        <v>OAK</v>
      </c>
      <c r="P344" t="str">
        <f t="shared" si="23"/>
        <v>OAK</v>
      </c>
    </row>
    <row r="345" spans="1:16" x14ac:dyDescent="0.25">
      <c r="A345">
        <v>344</v>
      </c>
      <c r="B345" s="2" t="str">
        <f t="shared" si="20"/>
        <v>2013_05_NYJ@ATL</v>
      </c>
      <c r="C345" t="s">
        <v>3</v>
      </c>
      <c r="D345">
        <v>2013</v>
      </c>
      <c r="E345">
        <f t="shared" si="21"/>
        <v>5</v>
      </c>
      <c r="F345">
        <v>5</v>
      </c>
      <c r="G345" t="s">
        <v>22</v>
      </c>
      <c r="H345" t="s">
        <v>86</v>
      </c>
      <c r="K345">
        <v>-9.5</v>
      </c>
      <c r="M345">
        <v>28</v>
      </c>
      <c r="N345">
        <v>30</v>
      </c>
      <c r="O345" t="str">
        <f t="shared" si="22"/>
        <v>NYJ</v>
      </c>
      <c r="P345" t="str">
        <f t="shared" si="23"/>
        <v>NYJ</v>
      </c>
    </row>
    <row r="346" spans="1:16" x14ac:dyDescent="0.25">
      <c r="A346">
        <v>345</v>
      </c>
      <c r="B346" s="2" t="str">
        <f t="shared" si="20"/>
        <v>2013_06_NYG@CHI</v>
      </c>
      <c r="C346" t="s">
        <v>3</v>
      </c>
      <c r="D346">
        <v>2013</v>
      </c>
      <c r="E346">
        <f t="shared" si="21"/>
        <v>6</v>
      </c>
      <c r="F346">
        <v>6</v>
      </c>
      <c r="G346" t="s">
        <v>70</v>
      </c>
      <c r="H346" t="s">
        <v>85</v>
      </c>
      <c r="K346">
        <v>-7.5</v>
      </c>
      <c r="M346">
        <v>27</v>
      </c>
      <c r="N346">
        <v>21</v>
      </c>
      <c r="O346" t="str">
        <f t="shared" si="22"/>
        <v>NYG</v>
      </c>
      <c r="P346" t="str">
        <f t="shared" si="23"/>
        <v>CHI</v>
      </c>
    </row>
    <row r="347" spans="1:16" x14ac:dyDescent="0.25">
      <c r="A347">
        <v>346</v>
      </c>
      <c r="B347" s="2" t="str">
        <f t="shared" si="20"/>
        <v>2013_06_CIN@BUF</v>
      </c>
      <c r="C347" t="s">
        <v>3</v>
      </c>
      <c r="D347">
        <v>2013</v>
      </c>
      <c r="E347">
        <f t="shared" si="21"/>
        <v>6</v>
      </c>
      <c r="F347">
        <v>6</v>
      </c>
      <c r="G347" t="s">
        <v>68</v>
      </c>
      <c r="H347" t="s">
        <v>71</v>
      </c>
      <c r="K347">
        <v>7.5</v>
      </c>
      <c r="M347">
        <v>24</v>
      </c>
      <c r="N347">
        <v>27</v>
      </c>
      <c r="O347" t="str">
        <f t="shared" si="22"/>
        <v>BUF</v>
      </c>
      <c r="P347" t="str">
        <f t="shared" si="23"/>
        <v>CIN</v>
      </c>
    </row>
    <row r="348" spans="1:16" x14ac:dyDescent="0.25">
      <c r="A348">
        <v>347</v>
      </c>
      <c r="B348" s="2" t="str">
        <f t="shared" si="20"/>
        <v>2013_06_DET@CLE</v>
      </c>
      <c r="C348" t="s">
        <v>3</v>
      </c>
      <c r="D348">
        <v>2013</v>
      </c>
      <c r="E348">
        <f t="shared" si="21"/>
        <v>6</v>
      </c>
      <c r="F348">
        <v>6</v>
      </c>
      <c r="G348" t="s">
        <v>72</v>
      </c>
      <c r="H348" t="s">
        <v>75</v>
      </c>
      <c r="K348">
        <v>2.5</v>
      </c>
      <c r="M348">
        <v>17</v>
      </c>
      <c r="N348">
        <v>31</v>
      </c>
      <c r="O348" t="str">
        <f t="shared" si="22"/>
        <v>DET</v>
      </c>
      <c r="P348" t="str">
        <f t="shared" si="23"/>
        <v>DET</v>
      </c>
    </row>
    <row r="349" spans="1:16" x14ac:dyDescent="0.25">
      <c r="A349">
        <v>348</v>
      </c>
      <c r="B349" s="2" t="str">
        <f t="shared" si="20"/>
        <v>2013_06_GBY@BAL</v>
      </c>
      <c r="C349" t="s">
        <v>3</v>
      </c>
      <c r="D349">
        <v>2013</v>
      </c>
      <c r="E349">
        <f t="shared" si="21"/>
        <v>6</v>
      </c>
      <c r="F349">
        <v>6</v>
      </c>
      <c r="G349" t="s">
        <v>67</v>
      </c>
      <c r="H349" t="s">
        <v>335</v>
      </c>
      <c r="K349">
        <v>3.5</v>
      </c>
      <c r="M349">
        <v>17</v>
      </c>
      <c r="N349">
        <v>19</v>
      </c>
      <c r="O349" t="str">
        <f t="shared" si="22"/>
        <v>BAL</v>
      </c>
      <c r="P349" t="str">
        <f t="shared" si="23"/>
        <v>GBY</v>
      </c>
    </row>
    <row r="350" spans="1:16" x14ac:dyDescent="0.25">
      <c r="A350">
        <v>349</v>
      </c>
      <c r="B350" s="2" t="str">
        <f t="shared" si="20"/>
        <v>2013_06_OAK@KCY</v>
      </c>
      <c r="C350" t="s">
        <v>3</v>
      </c>
      <c r="D350">
        <v>2013</v>
      </c>
      <c r="E350">
        <f t="shared" si="21"/>
        <v>6</v>
      </c>
      <c r="F350">
        <v>6</v>
      </c>
      <c r="G350" t="s">
        <v>336</v>
      </c>
      <c r="H350" t="s">
        <v>87</v>
      </c>
      <c r="K350">
        <v>-9.5</v>
      </c>
      <c r="M350">
        <v>24</v>
      </c>
      <c r="N350">
        <v>7</v>
      </c>
      <c r="O350" t="str">
        <f t="shared" si="22"/>
        <v>KCY</v>
      </c>
      <c r="P350" t="str">
        <f t="shared" si="23"/>
        <v>KCY</v>
      </c>
    </row>
    <row r="351" spans="1:16" x14ac:dyDescent="0.25">
      <c r="A351">
        <v>350</v>
      </c>
      <c r="B351" s="2" t="str">
        <f t="shared" si="20"/>
        <v>2013_06_STL@HOU</v>
      </c>
      <c r="C351" t="s">
        <v>3</v>
      </c>
      <c r="D351">
        <v>2013</v>
      </c>
      <c r="E351">
        <f t="shared" si="21"/>
        <v>6</v>
      </c>
      <c r="F351">
        <v>6</v>
      </c>
      <c r="G351" t="s">
        <v>77</v>
      </c>
      <c r="H351" t="s">
        <v>93</v>
      </c>
      <c r="K351">
        <v>-7.5</v>
      </c>
      <c r="M351">
        <v>13</v>
      </c>
      <c r="N351">
        <v>38</v>
      </c>
      <c r="O351" t="str">
        <f t="shared" si="22"/>
        <v>STL</v>
      </c>
      <c r="P351" t="str">
        <f t="shared" si="23"/>
        <v>STL</v>
      </c>
    </row>
    <row r="352" spans="1:16" x14ac:dyDescent="0.25">
      <c r="A352">
        <v>351</v>
      </c>
      <c r="B352" s="2" t="str">
        <f t="shared" si="20"/>
        <v>2013_06_CAR@MIN</v>
      </c>
      <c r="C352" t="s">
        <v>3</v>
      </c>
      <c r="D352">
        <v>2013</v>
      </c>
      <c r="E352">
        <f t="shared" si="21"/>
        <v>6</v>
      </c>
      <c r="F352">
        <v>6</v>
      </c>
      <c r="G352" t="s">
        <v>82</v>
      </c>
      <c r="H352" t="s">
        <v>69</v>
      </c>
      <c r="K352">
        <v>-2.5</v>
      </c>
      <c r="M352">
        <v>10</v>
      </c>
      <c r="N352">
        <v>35</v>
      </c>
      <c r="O352" t="str">
        <f t="shared" si="22"/>
        <v>CAR</v>
      </c>
      <c r="P352" t="str">
        <f t="shared" si="23"/>
        <v>CAR</v>
      </c>
    </row>
    <row r="353" spans="1:16" x14ac:dyDescent="0.25">
      <c r="A353">
        <v>352</v>
      </c>
      <c r="B353" s="2" t="str">
        <f t="shared" si="20"/>
        <v>2013_06_PIT@NYJ</v>
      </c>
      <c r="C353" t="s">
        <v>3</v>
      </c>
      <c r="D353">
        <v>2013</v>
      </c>
      <c r="E353">
        <f t="shared" si="21"/>
        <v>6</v>
      </c>
      <c r="F353">
        <v>6</v>
      </c>
      <c r="G353" t="s">
        <v>86</v>
      </c>
      <c r="H353" t="s">
        <v>89</v>
      </c>
      <c r="K353">
        <v>-2.5</v>
      </c>
      <c r="M353">
        <v>6</v>
      </c>
      <c r="N353">
        <v>19</v>
      </c>
      <c r="O353" t="str">
        <f t="shared" si="22"/>
        <v>PIT</v>
      </c>
      <c r="P353" t="str">
        <f t="shared" si="23"/>
        <v>PIT</v>
      </c>
    </row>
    <row r="354" spans="1:16" x14ac:dyDescent="0.25">
      <c r="A354">
        <v>353</v>
      </c>
      <c r="B354" s="2" t="str">
        <f t="shared" si="20"/>
        <v>2013_06_PHI@TBY</v>
      </c>
      <c r="C354" t="s">
        <v>3</v>
      </c>
      <c r="D354">
        <v>2013</v>
      </c>
      <c r="E354">
        <f t="shared" si="21"/>
        <v>6</v>
      </c>
      <c r="F354">
        <v>6</v>
      </c>
      <c r="G354" t="s">
        <v>339</v>
      </c>
      <c r="H354" t="s">
        <v>88</v>
      </c>
      <c r="K354">
        <v>1.5</v>
      </c>
      <c r="M354">
        <v>20</v>
      </c>
      <c r="N354">
        <v>31</v>
      </c>
      <c r="O354" t="str">
        <f t="shared" si="22"/>
        <v>PHI</v>
      </c>
      <c r="P354" t="str">
        <f t="shared" si="23"/>
        <v>PHI</v>
      </c>
    </row>
    <row r="355" spans="1:16" x14ac:dyDescent="0.25">
      <c r="A355">
        <v>354</v>
      </c>
      <c r="B355" s="2" t="str">
        <f t="shared" si="20"/>
        <v>2013_06_JAX@DEN</v>
      </c>
      <c r="C355" t="s">
        <v>3</v>
      </c>
      <c r="D355">
        <v>2013</v>
      </c>
      <c r="E355">
        <f t="shared" si="21"/>
        <v>6</v>
      </c>
      <c r="F355">
        <v>6</v>
      </c>
      <c r="G355" t="s">
        <v>74</v>
      </c>
      <c r="H355" t="s">
        <v>79</v>
      </c>
      <c r="K355">
        <v>-27.5</v>
      </c>
      <c r="M355">
        <v>35</v>
      </c>
      <c r="N355">
        <v>19</v>
      </c>
      <c r="O355" t="str">
        <f t="shared" si="22"/>
        <v>JAX</v>
      </c>
      <c r="P355" t="str">
        <f t="shared" si="23"/>
        <v>DEN</v>
      </c>
    </row>
    <row r="356" spans="1:16" x14ac:dyDescent="0.25">
      <c r="A356">
        <v>355</v>
      </c>
      <c r="B356" s="2" t="str">
        <f t="shared" si="20"/>
        <v>2013_06_TEN@SEA</v>
      </c>
      <c r="C356" t="s">
        <v>3</v>
      </c>
      <c r="D356">
        <v>2013</v>
      </c>
      <c r="E356">
        <f t="shared" si="21"/>
        <v>6</v>
      </c>
      <c r="F356">
        <v>6</v>
      </c>
      <c r="G356" t="s">
        <v>91</v>
      </c>
      <c r="H356" t="s">
        <v>95</v>
      </c>
      <c r="K356">
        <v>-13.5</v>
      </c>
      <c r="M356">
        <v>20</v>
      </c>
      <c r="N356">
        <v>13</v>
      </c>
      <c r="O356" t="str">
        <f t="shared" si="22"/>
        <v>TEN</v>
      </c>
      <c r="P356" t="str">
        <f t="shared" si="23"/>
        <v>SEA</v>
      </c>
    </row>
    <row r="357" spans="1:16" x14ac:dyDescent="0.25">
      <c r="A357">
        <v>356</v>
      </c>
      <c r="B357" s="2" t="str">
        <f t="shared" si="20"/>
        <v>2013_06_NOR@NWE</v>
      </c>
      <c r="C357" t="s">
        <v>3</v>
      </c>
      <c r="D357">
        <v>2013</v>
      </c>
      <c r="E357">
        <f t="shared" si="21"/>
        <v>6</v>
      </c>
      <c r="F357">
        <v>6</v>
      </c>
      <c r="G357" t="s">
        <v>337</v>
      </c>
      <c r="H357" t="s">
        <v>340</v>
      </c>
      <c r="K357">
        <v>-2.5</v>
      </c>
      <c r="M357">
        <v>30</v>
      </c>
      <c r="N357">
        <v>27</v>
      </c>
      <c r="O357" t="str">
        <f t="shared" si="22"/>
        <v>NWE</v>
      </c>
      <c r="P357" t="str">
        <f t="shared" si="23"/>
        <v>NWE</v>
      </c>
    </row>
    <row r="358" spans="1:16" x14ac:dyDescent="0.25">
      <c r="A358">
        <v>357</v>
      </c>
      <c r="B358" s="2" t="str">
        <f t="shared" si="20"/>
        <v>2013_06_ARI@SFO</v>
      </c>
      <c r="C358" t="s">
        <v>3</v>
      </c>
      <c r="D358">
        <v>2013</v>
      </c>
      <c r="E358">
        <f t="shared" si="21"/>
        <v>6</v>
      </c>
      <c r="F358">
        <v>6</v>
      </c>
      <c r="G358" t="s">
        <v>338</v>
      </c>
      <c r="H358" t="s">
        <v>66</v>
      </c>
      <c r="K358">
        <v>-11.5</v>
      </c>
      <c r="M358">
        <v>32</v>
      </c>
      <c r="N358">
        <v>20</v>
      </c>
      <c r="O358" t="str">
        <f t="shared" si="22"/>
        <v>SFO</v>
      </c>
      <c r="P358" t="str">
        <f t="shared" si="23"/>
        <v>SFO</v>
      </c>
    </row>
    <row r="359" spans="1:16" x14ac:dyDescent="0.25">
      <c r="A359">
        <v>358</v>
      </c>
      <c r="B359" s="2" t="str">
        <f t="shared" si="20"/>
        <v>2013_06_WAS@DAL</v>
      </c>
      <c r="C359" t="s">
        <v>3</v>
      </c>
      <c r="D359">
        <v>2013</v>
      </c>
      <c r="E359">
        <f t="shared" si="21"/>
        <v>6</v>
      </c>
      <c r="F359">
        <v>6</v>
      </c>
      <c r="G359" t="s">
        <v>73</v>
      </c>
      <c r="H359" t="s">
        <v>96</v>
      </c>
      <c r="K359">
        <v>-5.5</v>
      </c>
      <c r="M359">
        <v>31</v>
      </c>
      <c r="N359">
        <v>16</v>
      </c>
      <c r="O359" t="str">
        <f t="shared" si="22"/>
        <v>DAL</v>
      </c>
      <c r="P359" t="str">
        <f t="shared" si="23"/>
        <v>DAL</v>
      </c>
    </row>
    <row r="360" spans="1:16" x14ac:dyDescent="0.25">
      <c r="A360">
        <v>359</v>
      </c>
      <c r="B360" s="2" t="str">
        <f t="shared" si="20"/>
        <v>2013_06_IND@SD</v>
      </c>
      <c r="C360" t="s">
        <v>3</v>
      </c>
      <c r="D360">
        <v>2013</v>
      </c>
      <c r="E360">
        <f t="shared" si="21"/>
        <v>6</v>
      </c>
      <c r="F360">
        <v>6</v>
      </c>
      <c r="G360" t="s">
        <v>90</v>
      </c>
      <c r="H360" t="s">
        <v>78</v>
      </c>
      <c r="K360">
        <v>1.5</v>
      </c>
      <c r="M360">
        <v>19</v>
      </c>
      <c r="N360">
        <v>9</v>
      </c>
      <c r="O360" t="str">
        <f t="shared" si="22"/>
        <v>SD</v>
      </c>
      <c r="P360" t="str">
        <f t="shared" si="23"/>
        <v>SD</v>
      </c>
    </row>
    <row r="361" spans="1:16" x14ac:dyDescent="0.25">
      <c r="A361">
        <v>360</v>
      </c>
      <c r="B361" s="2" t="str">
        <f t="shared" si="20"/>
        <v>2013_07_SEA@ARI</v>
      </c>
      <c r="C361" t="s">
        <v>3</v>
      </c>
      <c r="D361">
        <v>2013</v>
      </c>
      <c r="E361">
        <f t="shared" si="21"/>
        <v>7</v>
      </c>
      <c r="F361">
        <v>7</v>
      </c>
      <c r="G361" t="s">
        <v>66</v>
      </c>
      <c r="H361" t="s">
        <v>91</v>
      </c>
      <c r="K361">
        <v>6.5</v>
      </c>
      <c r="M361">
        <v>22</v>
      </c>
      <c r="N361">
        <v>34</v>
      </c>
      <c r="O361" t="str">
        <f t="shared" si="22"/>
        <v>SEA</v>
      </c>
      <c r="P361" t="str">
        <f t="shared" si="23"/>
        <v>SEA</v>
      </c>
    </row>
    <row r="362" spans="1:16" x14ac:dyDescent="0.25">
      <c r="A362">
        <v>361</v>
      </c>
      <c r="B362" s="2" t="str">
        <f t="shared" si="20"/>
        <v>2013_07_TBY@ATL</v>
      </c>
      <c r="C362" t="s">
        <v>3</v>
      </c>
      <c r="D362">
        <v>2013</v>
      </c>
      <c r="E362">
        <f t="shared" si="21"/>
        <v>7</v>
      </c>
      <c r="F362">
        <v>7</v>
      </c>
      <c r="G362" t="s">
        <v>22</v>
      </c>
      <c r="H362" t="s">
        <v>339</v>
      </c>
      <c r="K362">
        <v>-7.5</v>
      </c>
      <c r="M362">
        <v>31</v>
      </c>
      <c r="N362">
        <v>23</v>
      </c>
      <c r="O362" t="str">
        <f t="shared" si="22"/>
        <v>ATL</v>
      </c>
      <c r="P362" t="str">
        <f t="shared" si="23"/>
        <v>ATL</v>
      </c>
    </row>
    <row r="363" spans="1:16" x14ac:dyDescent="0.25">
      <c r="A363">
        <v>362</v>
      </c>
      <c r="B363" s="2" t="str">
        <f t="shared" si="20"/>
        <v>2013_07_BUF@MIA</v>
      </c>
      <c r="C363" t="s">
        <v>3</v>
      </c>
      <c r="D363">
        <v>2013</v>
      </c>
      <c r="E363">
        <f t="shared" si="21"/>
        <v>7</v>
      </c>
      <c r="F363">
        <v>7</v>
      </c>
      <c r="G363" t="s">
        <v>81</v>
      </c>
      <c r="H363" t="s">
        <v>68</v>
      </c>
      <c r="K363">
        <v>-8.5</v>
      </c>
      <c r="M363">
        <v>21</v>
      </c>
      <c r="N363">
        <v>23</v>
      </c>
      <c r="O363" t="str">
        <f t="shared" si="22"/>
        <v>BUF</v>
      </c>
      <c r="P363" t="str">
        <f t="shared" si="23"/>
        <v>BUF</v>
      </c>
    </row>
    <row r="364" spans="1:16" x14ac:dyDescent="0.25">
      <c r="A364">
        <v>363</v>
      </c>
      <c r="B364" s="2" t="str">
        <f t="shared" si="20"/>
        <v>2013_07_CHI@WAS</v>
      </c>
      <c r="C364" t="s">
        <v>3</v>
      </c>
      <c r="D364">
        <v>2013</v>
      </c>
      <c r="E364">
        <f t="shared" si="21"/>
        <v>7</v>
      </c>
      <c r="F364">
        <v>7</v>
      </c>
      <c r="G364" t="s">
        <v>96</v>
      </c>
      <c r="H364" t="s">
        <v>70</v>
      </c>
      <c r="K364">
        <v>-1.5</v>
      </c>
      <c r="M364">
        <v>45</v>
      </c>
      <c r="N364">
        <v>41</v>
      </c>
      <c r="O364" t="str">
        <f t="shared" si="22"/>
        <v>WAS</v>
      </c>
      <c r="P364" t="str">
        <f t="shared" si="23"/>
        <v>WAS</v>
      </c>
    </row>
    <row r="365" spans="1:16" x14ac:dyDescent="0.25">
      <c r="A365">
        <v>364</v>
      </c>
      <c r="B365" s="2" t="str">
        <f t="shared" si="20"/>
        <v>2013_07_CIN@DET</v>
      </c>
      <c r="C365" t="s">
        <v>3</v>
      </c>
      <c r="D365">
        <v>2013</v>
      </c>
      <c r="E365">
        <f t="shared" si="21"/>
        <v>7</v>
      </c>
      <c r="F365">
        <v>7</v>
      </c>
      <c r="G365" t="s">
        <v>75</v>
      </c>
      <c r="H365" t="s">
        <v>71</v>
      </c>
      <c r="K365">
        <v>-2.5</v>
      </c>
      <c r="M365">
        <v>24</v>
      </c>
      <c r="N365">
        <v>27</v>
      </c>
      <c r="O365" t="str">
        <f t="shared" si="22"/>
        <v>CIN</v>
      </c>
      <c r="P365" t="str">
        <f t="shared" si="23"/>
        <v>CIN</v>
      </c>
    </row>
    <row r="366" spans="1:16" x14ac:dyDescent="0.25">
      <c r="A366">
        <v>365</v>
      </c>
      <c r="B366" s="2" t="str">
        <f t="shared" si="20"/>
        <v>2013_07_DAL@PHI</v>
      </c>
      <c r="C366" t="s">
        <v>3</v>
      </c>
      <c r="D366">
        <v>2013</v>
      </c>
      <c r="E366">
        <f t="shared" si="21"/>
        <v>7</v>
      </c>
      <c r="F366">
        <v>7</v>
      </c>
      <c r="G366" t="s">
        <v>88</v>
      </c>
      <c r="H366" t="s">
        <v>73</v>
      </c>
      <c r="K366">
        <v>-2.5</v>
      </c>
      <c r="M366">
        <v>3</v>
      </c>
      <c r="N366">
        <v>17</v>
      </c>
      <c r="O366" t="str">
        <f t="shared" si="22"/>
        <v>DAL</v>
      </c>
      <c r="P366" t="str">
        <f t="shared" si="23"/>
        <v>DAL</v>
      </c>
    </row>
    <row r="367" spans="1:16" x14ac:dyDescent="0.25">
      <c r="A367">
        <v>366</v>
      </c>
      <c r="B367" s="2" t="str">
        <f t="shared" si="20"/>
        <v>2013_07_STL@CAR</v>
      </c>
      <c r="C367" t="s">
        <v>3</v>
      </c>
      <c r="D367">
        <v>2013</v>
      </c>
      <c r="E367">
        <f t="shared" si="21"/>
        <v>7</v>
      </c>
      <c r="F367">
        <v>7</v>
      </c>
      <c r="G367" t="s">
        <v>69</v>
      </c>
      <c r="H367" t="s">
        <v>93</v>
      </c>
      <c r="K367">
        <v>-6.5</v>
      </c>
      <c r="M367">
        <v>30</v>
      </c>
      <c r="N367">
        <v>15</v>
      </c>
      <c r="O367" t="str">
        <f t="shared" si="22"/>
        <v>CAR</v>
      </c>
      <c r="P367" t="str">
        <f t="shared" si="23"/>
        <v>CAR</v>
      </c>
    </row>
    <row r="368" spans="1:16" x14ac:dyDescent="0.25">
      <c r="A368">
        <v>367</v>
      </c>
      <c r="B368" s="2" t="str">
        <f t="shared" si="20"/>
        <v>2013_07_NWE@NYJ</v>
      </c>
      <c r="C368" t="s">
        <v>3</v>
      </c>
      <c r="D368">
        <v>2013</v>
      </c>
      <c r="E368">
        <f t="shared" si="21"/>
        <v>7</v>
      </c>
      <c r="F368">
        <v>7</v>
      </c>
      <c r="G368" t="s">
        <v>86</v>
      </c>
      <c r="H368" t="s">
        <v>337</v>
      </c>
      <c r="K368">
        <v>4.5</v>
      </c>
      <c r="M368">
        <v>30</v>
      </c>
      <c r="N368">
        <v>27</v>
      </c>
      <c r="O368" t="str">
        <f t="shared" si="22"/>
        <v>NYJ</v>
      </c>
      <c r="P368" t="str">
        <f t="shared" si="23"/>
        <v>NYJ</v>
      </c>
    </row>
    <row r="369" spans="1:16" x14ac:dyDescent="0.25">
      <c r="A369">
        <v>368</v>
      </c>
      <c r="B369" s="2" t="str">
        <f t="shared" si="20"/>
        <v>2013_07_SD@JAX</v>
      </c>
      <c r="C369" t="s">
        <v>3</v>
      </c>
      <c r="D369">
        <v>2013</v>
      </c>
      <c r="E369">
        <f t="shared" si="21"/>
        <v>7</v>
      </c>
      <c r="F369">
        <v>7</v>
      </c>
      <c r="G369" t="s">
        <v>79</v>
      </c>
      <c r="H369" t="s">
        <v>90</v>
      </c>
      <c r="K369">
        <v>7.5</v>
      </c>
      <c r="M369">
        <v>6</v>
      </c>
      <c r="N369">
        <v>24</v>
      </c>
      <c r="O369" t="str">
        <f t="shared" si="22"/>
        <v>SD</v>
      </c>
      <c r="P369" t="str">
        <f t="shared" si="23"/>
        <v>SD</v>
      </c>
    </row>
    <row r="370" spans="1:16" x14ac:dyDescent="0.25">
      <c r="A370">
        <v>369</v>
      </c>
      <c r="B370" s="2" t="str">
        <f t="shared" si="20"/>
        <v>2013_07_SFO@TEN</v>
      </c>
      <c r="C370" t="s">
        <v>3</v>
      </c>
      <c r="D370">
        <v>2013</v>
      </c>
      <c r="E370">
        <f t="shared" si="21"/>
        <v>7</v>
      </c>
      <c r="F370">
        <v>7</v>
      </c>
      <c r="G370" t="s">
        <v>95</v>
      </c>
      <c r="H370" t="s">
        <v>338</v>
      </c>
      <c r="K370">
        <v>4.5</v>
      </c>
      <c r="M370">
        <v>17</v>
      </c>
      <c r="N370">
        <v>31</v>
      </c>
      <c r="O370" t="str">
        <f t="shared" si="22"/>
        <v>SFO</v>
      </c>
      <c r="P370" t="str">
        <f t="shared" si="23"/>
        <v>SFO</v>
      </c>
    </row>
    <row r="371" spans="1:16" x14ac:dyDescent="0.25">
      <c r="A371">
        <v>370</v>
      </c>
      <c r="B371" s="2" t="str">
        <f t="shared" si="20"/>
        <v>2013_07_CLE@GBY</v>
      </c>
      <c r="C371" t="s">
        <v>3</v>
      </c>
      <c r="D371">
        <v>2013</v>
      </c>
      <c r="E371">
        <f t="shared" si="21"/>
        <v>7</v>
      </c>
      <c r="F371">
        <v>7</v>
      </c>
      <c r="G371" t="s">
        <v>335</v>
      </c>
      <c r="H371" t="s">
        <v>72</v>
      </c>
      <c r="K371">
        <v>-10.5</v>
      </c>
      <c r="M371">
        <v>31</v>
      </c>
      <c r="N371">
        <v>13</v>
      </c>
      <c r="O371" t="str">
        <f t="shared" si="22"/>
        <v>GBY</v>
      </c>
      <c r="P371" t="str">
        <f t="shared" si="23"/>
        <v>GBY</v>
      </c>
    </row>
    <row r="372" spans="1:16" x14ac:dyDescent="0.25">
      <c r="A372">
        <v>371</v>
      </c>
      <c r="B372" s="2" t="str">
        <f t="shared" si="20"/>
        <v>2013_07_HOU@KCY</v>
      </c>
      <c r="C372" t="s">
        <v>3</v>
      </c>
      <c r="D372">
        <v>2013</v>
      </c>
      <c r="E372">
        <f t="shared" si="21"/>
        <v>7</v>
      </c>
      <c r="F372">
        <v>7</v>
      </c>
      <c r="G372" t="s">
        <v>336</v>
      </c>
      <c r="H372" t="s">
        <v>77</v>
      </c>
      <c r="K372">
        <v>-6.5</v>
      </c>
      <c r="M372">
        <v>17</v>
      </c>
      <c r="N372">
        <v>16</v>
      </c>
      <c r="O372" t="str">
        <f t="shared" si="22"/>
        <v>HOU</v>
      </c>
      <c r="P372" t="str">
        <f t="shared" si="23"/>
        <v>KCY</v>
      </c>
    </row>
    <row r="373" spans="1:16" x14ac:dyDescent="0.25">
      <c r="A373">
        <v>372</v>
      </c>
      <c r="B373" s="2" t="str">
        <f t="shared" si="20"/>
        <v>2013_07_BAL@PIT</v>
      </c>
      <c r="C373" t="s">
        <v>3</v>
      </c>
      <c r="D373">
        <v>2013</v>
      </c>
      <c r="E373">
        <f t="shared" si="21"/>
        <v>7</v>
      </c>
      <c r="F373">
        <v>7</v>
      </c>
      <c r="G373" t="s">
        <v>89</v>
      </c>
      <c r="H373" t="s">
        <v>67</v>
      </c>
      <c r="K373">
        <v>-1.5</v>
      </c>
      <c r="M373">
        <v>19</v>
      </c>
      <c r="N373">
        <v>16</v>
      </c>
      <c r="O373" t="str">
        <f t="shared" si="22"/>
        <v>PIT</v>
      </c>
      <c r="P373" t="str">
        <f t="shared" si="23"/>
        <v>PIT</v>
      </c>
    </row>
    <row r="374" spans="1:16" x14ac:dyDescent="0.25">
      <c r="A374">
        <v>373</v>
      </c>
      <c r="B374" s="2" t="str">
        <f t="shared" si="20"/>
        <v>2013_07_DEN@IND</v>
      </c>
      <c r="C374" t="s">
        <v>3</v>
      </c>
      <c r="D374">
        <v>2013</v>
      </c>
      <c r="E374">
        <f t="shared" si="21"/>
        <v>7</v>
      </c>
      <c r="F374">
        <v>7</v>
      </c>
      <c r="G374" t="s">
        <v>78</v>
      </c>
      <c r="H374" t="s">
        <v>74</v>
      </c>
      <c r="K374">
        <v>6.5</v>
      </c>
      <c r="M374">
        <v>39</v>
      </c>
      <c r="N374">
        <v>33</v>
      </c>
      <c r="O374" t="str">
        <f t="shared" si="22"/>
        <v>IND</v>
      </c>
      <c r="P374" t="str">
        <f t="shared" si="23"/>
        <v>IND</v>
      </c>
    </row>
    <row r="375" spans="1:16" x14ac:dyDescent="0.25">
      <c r="A375">
        <v>374</v>
      </c>
      <c r="B375" s="2" t="str">
        <f t="shared" si="20"/>
        <v>2013_07_MIN@NYG</v>
      </c>
      <c r="C375" t="s">
        <v>3</v>
      </c>
      <c r="D375">
        <v>2013</v>
      </c>
      <c r="E375">
        <f t="shared" si="21"/>
        <v>7</v>
      </c>
      <c r="F375">
        <v>7</v>
      </c>
      <c r="G375" t="s">
        <v>85</v>
      </c>
      <c r="H375" t="s">
        <v>82</v>
      </c>
      <c r="K375">
        <v>-3.5</v>
      </c>
      <c r="M375">
        <v>23</v>
      </c>
      <c r="N375">
        <v>7</v>
      </c>
      <c r="O375" t="str">
        <f t="shared" si="22"/>
        <v>NYG</v>
      </c>
      <c r="P375" t="str">
        <f t="shared" si="23"/>
        <v>NYG</v>
      </c>
    </row>
    <row r="376" spans="1:16" x14ac:dyDescent="0.25">
      <c r="A376">
        <v>375</v>
      </c>
      <c r="B376" s="2" t="str">
        <f t="shared" si="20"/>
        <v>2013_08_CAR@TBY</v>
      </c>
      <c r="C376" t="s">
        <v>3</v>
      </c>
      <c r="D376">
        <v>2013</v>
      </c>
      <c r="E376">
        <f t="shared" si="21"/>
        <v>8</v>
      </c>
      <c r="F376">
        <v>8</v>
      </c>
      <c r="G376" t="s">
        <v>339</v>
      </c>
      <c r="H376" t="s">
        <v>69</v>
      </c>
      <c r="K376">
        <v>6.5</v>
      </c>
      <c r="M376">
        <v>13</v>
      </c>
      <c r="N376">
        <v>31</v>
      </c>
      <c r="O376" t="str">
        <f t="shared" si="22"/>
        <v>CAR</v>
      </c>
      <c r="P376" t="str">
        <f t="shared" si="23"/>
        <v>CAR</v>
      </c>
    </row>
    <row r="377" spans="1:16" x14ac:dyDescent="0.25">
      <c r="A377">
        <v>376</v>
      </c>
      <c r="B377" s="2" t="str">
        <f t="shared" si="20"/>
        <v>2013_08_BUF@NOR</v>
      </c>
      <c r="C377" t="s">
        <v>3</v>
      </c>
      <c r="D377">
        <v>2013</v>
      </c>
      <c r="E377">
        <f t="shared" si="21"/>
        <v>8</v>
      </c>
      <c r="F377">
        <v>8</v>
      </c>
      <c r="G377" t="s">
        <v>340</v>
      </c>
      <c r="H377" t="s">
        <v>68</v>
      </c>
      <c r="K377">
        <v>-12.5</v>
      </c>
      <c r="M377">
        <v>35</v>
      </c>
      <c r="N377">
        <v>17</v>
      </c>
      <c r="O377" t="str">
        <f t="shared" si="22"/>
        <v>NOR</v>
      </c>
      <c r="P377" t="str">
        <f t="shared" si="23"/>
        <v>NOR</v>
      </c>
    </row>
    <row r="378" spans="1:16" x14ac:dyDescent="0.25">
      <c r="A378">
        <v>377</v>
      </c>
      <c r="B378" s="2" t="str">
        <f t="shared" si="20"/>
        <v>2013_08_CLE@KCY</v>
      </c>
      <c r="C378" t="s">
        <v>3</v>
      </c>
      <c r="D378">
        <v>2013</v>
      </c>
      <c r="E378">
        <f t="shared" si="21"/>
        <v>8</v>
      </c>
      <c r="F378">
        <v>8</v>
      </c>
      <c r="G378" t="s">
        <v>336</v>
      </c>
      <c r="H378" t="s">
        <v>72</v>
      </c>
      <c r="K378">
        <v>-7.5</v>
      </c>
      <c r="M378">
        <v>23</v>
      </c>
      <c r="N378">
        <v>17</v>
      </c>
      <c r="O378" t="str">
        <f t="shared" si="22"/>
        <v>CLE</v>
      </c>
      <c r="P378" t="str">
        <f t="shared" si="23"/>
        <v>KCY</v>
      </c>
    </row>
    <row r="379" spans="1:16" x14ac:dyDescent="0.25">
      <c r="A379">
        <v>378</v>
      </c>
      <c r="B379" s="2" t="str">
        <f t="shared" si="20"/>
        <v>2013_08_DAL@DET</v>
      </c>
      <c r="C379" t="s">
        <v>3</v>
      </c>
      <c r="D379">
        <v>2013</v>
      </c>
      <c r="E379">
        <f t="shared" si="21"/>
        <v>8</v>
      </c>
      <c r="F379">
        <v>8</v>
      </c>
      <c r="G379" t="s">
        <v>75</v>
      </c>
      <c r="H379" t="s">
        <v>73</v>
      </c>
      <c r="K379">
        <v>-2.5</v>
      </c>
      <c r="M379">
        <v>31</v>
      </c>
      <c r="N379">
        <v>30</v>
      </c>
      <c r="O379" t="str">
        <f t="shared" si="22"/>
        <v>DAL</v>
      </c>
      <c r="P379" t="str">
        <f t="shared" si="23"/>
        <v>DET</v>
      </c>
    </row>
    <row r="380" spans="1:16" x14ac:dyDescent="0.25">
      <c r="A380">
        <v>379</v>
      </c>
      <c r="B380" s="2" t="str">
        <f t="shared" si="20"/>
        <v>2013_08_MIA@NWE</v>
      </c>
      <c r="C380" t="s">
        <v>3</v>
      </c>
      <c r="D380">
        <v>2013</v>
      </c>
      <c r="E380">
        <f t="shared" si="21"/>
        <v>8</v>
      </c>
      <c r="F380">
        <v>8</v>
      </c>
      <c r="G380" t="s">
        <v>337</v>
      </c>
      <c r="H380" t="s">
        <v>81</v>
      </c>
      <c r="K380">
        <v>-6.5</v>
      </c>
      <c r="M380">
        <v>27</v>
      </c>
      <c r="N380">
        <v>17</v>
      </c>
      <c r="O380" t="str">
        <f t="shared" si="22"/>
        <v>NWE</v>
      </c>
      <c r="P380" t="str">
        <f t="shared" si="23"/>
        <v>NWE</v>
      </c>
    </row>
    <row r="381" spans="1:16" x14ac:dyDescent="0.25">
      <c r="A381">
        <v>380</v>
      </c>
      <c r="B381" s="2" t="str">
        <f t="shared" si="20"/>
        <v>2013_08_NYG@PHI</v>
      </c>
      <c r="C381" t="s">
        <v>3</v>
      </c>
      <c r="D381">
        <v>2013</v>
      </c>
      <c r="E381">
        <f t="shared" si="21"/>
        <v>8</v>
      </c>
      <c r="F381">
        <v>8</v>
      </c>
      <c r="G381" t="s">
        <v>88</v>
      </c>
      <c r="H381" t="s">
        <v>85</v>
      </c>
      <c r="K381">
        <v>-5.5</v>
      </c>
      <c r="M381">
        <v>7</v>
      </c>
      <c r="N381">
        <v>15</v>
      </c>
      <c r="O381" t="str">
        <f t="shared" si="22"/>
        <v>NYG</v>
      </c>
      <c r="P381" t="str">
        <f t="shared" si="23"/>
        <v>NYG</v>
      </c>
    </row>
    <row r="382" spans="1:16" x14ac:dyDescent="0.25">
      <c r="A382">
        <v>381</v>
      </c>
      <c r="B382" s="2" t="str">
        <f t="shared" si="20"/>
        <v>2013_08_SFO@JAX</v>
      </c>
      <c r="C382" t="s">
        <v>3</v>
      </c>
      <c r="D382">
        <v>2013</v>
      </c>
      <c r="E382">
        <f t="shared" si="21"/>
        <v>8</v>
      </c>
      <c r="F382">
        <v>8</v>
      </c>
      <c r="G382" t="s">
        <v>79</v>
      </c>
      <c r="H382" t="s">
        <v>338</v>
      </c>
      <c r="K382">
        <v>16.5</v>
      </c>
      <c r="M382">
        <v>10</v>
      </c>
      <c r="N382">
        <v>42</v>
      </c>
      <c r="O382" t="str">
        <f t="shared" si="22"/>
        <v>SFO</v>
      </c>
      <c r="P382" t="str">
        <f t="shared" si="23"/>
        <v>SFO</v>
      </c>
    </row>
    <row r="383" spans="1:16" x14ac:dyDescent="0.25">
      <c r="A383">
        <v>382</v>
      </c>
      <c r="B383" s="2" t="str">
        <f t="shared" si="20"/>
        <v>2013_08_NYJ@CIN</v>
      </c>
      <c r="C383" t="s">
        <v>3</v>
      </c>
      <c r="D383">
        <v>2013</v>
      </c>
      <c r="E383">
        <f t="shared" si="21"/>
        <v>8</v>
      </c>
      <c r="F383">
        <v>8</v>
      </c>
      <c r="G383" t="s">
        <v>71</v>
      </c>
      <c r="H383" t="s">
        <v>86</v>
      </c>
      <c r="K383">
        <v>-6.5</v>
      </c>
      <c r="M383">
        <v>49</v>
      </c>
      <c r="N383">
        <v>9</v>
      </c>
      <c r="O383" t="str">
        <f t="shared" si="22"/>
        <v>CIN</v>
      </c>
      <c r="P383" t="str">
        <f t="shared" si="23"/>
        <v>CIN</v>
      </c>
    </row>
    <row r="384" spans="1:16" x14ac:dyDescent="0.25">
      <c r="A384">
        <v>383</v>
      </c>
      <c r="B384" s="2" t="str">
        <f t="shared" si="20"/>
        <v>2013_08_PIT@OAK</v>
      </c>
      <c r="C384" t="s">
        <v>3</v>
      </c>
      <c r="D384">
        <v>2013</v>
      </c>
      <c r="E384">
        <f t="shared" si="21"/>
        <v>8</v>
      </c>
      <c r="F384">
        <v>8</v>
      </c>
      <c r="G384" t="s">
        <v>87</v>
      </c>
      <c r="H384" t="s">
        <v>89</v>
      </c>
      <c r="K384">
        <v>2.5</v>
      </c>
      <c r="M384">
        <v>21</v>
      </c>
      <c r="N384">
        <v>18</v>
      </c>
      <c r="O384" t="str">
        <f t="shared" si="22"/>
        <v>OAK</v>
      </c>
      <c r="P384" t="str">
        <f t="shared" si="23"/>
        <v>OAK</v>
      </c>
    </row>
    <row r="385" spans="1:16" x14ac:dyDescent="0.25">
      <c r="A385">
        <v>384</v>
      </c>
      <c r="B385" s="2" t="str">
        <f t="shared" si="20"/>
        <v>2013_08_ATL@ARI</v>
      </c>
      <c r="C385" t="s">
        <v>3</v>
      </c>
      <c r="D385">
        <v>2013</v>
      </c>
      <c r="E385">
        <f t="shared" si="21"/>
        <v>8</v>
      </c>
      <c r="F385">
        <v>8</v>
      </c>
      <c r="G385" t="s">
        <v>66</v>
      </c>
      <c r="H385" t="s">
        <v>22</v>
      </c>
      <c r="K385">
        <v>-2.5</v>
      </c>
      <c r="M385">
        <v>27</v>
      </c>
      <c r="N385">
        <v>13</v>
      </c>
      <c r="O385" t="str">
        <f t="shared" si="22"/>
        <v>ARI</v>
      </c>
      <c r="P385" t="str">
        <f t="shared" si="23"/>
        <v>ARI</v>
      </c>
    </row>
    <row r="386" spans="1:16" x14ac:dyDescent="0.25">
      <c r="A386">
        <v>385</v>
      </c>
      <c r="B386" s="2" t="str">
        <f t="shared" ref="B386:B449" si="24">CONCATENATE(D386,"_",IF(E386&lt;10,CONCATENATE("0",E386),E386),"_",H386,"@",G386)</f>
        <v>2013_08_WAS@DEN</v>
      </c>
      <c r="C386" t="s">
        <v>3</v>
      </c>
      <c r="D386">
        <v>2013</v>
      </c>
      <c r="E386">
        <f t="shared" ref="E386:E449" si="25">IF(C386="rs",F386,17+F386)</f>
        <v>8</v>
      </c>
      <c r="F386">
        <v>8</v>
      </c>
      <c r="G386" t="s">
        <v>74</v>
      </c>
      <c r="H386" t="s">
        <v>96</v>
      </c>
      <c r="K386">
        <v>-13.5</v>
      </c>
      <c r="M386">
        <v>45</v>
      </c>
      <c r="N386">
        <v>21</v>
      </c>
      <c r="O386" t="str">
        <f t="shared" ref="O386:O449" si="26">IF(OR(ISBLANK(N386),ISBLANK(M386)),"",IF(N386&gt;(M386+IF(ISBLANK(K386),I386,K386)),H386,IF(N386&lt;(M386+IF(ISBLANK(K386),I386,K386)),G386,"na")))</f>
        <v>DEN</v>
      </c>
      <c r="P386" t="str">
        <f t="shared" ref="P386:P449" si="27">IF(OR(ISBLANK(N386),ISBLANK(M386)),"",IF(N386&gt;M386,H386,IF(N386&lt;M386,G386,"na")))</f>
        <v>DEN</v>
      </c>
    </row>
    <row r="387" spans="1:16" x14ac:dyDescent="0.25">
      <c r="A387">
        <v>386</v>
      </c>
      <c r="B387" s="2" t="str">
        <f t="shared" si="24"/>
        <v>2013_08_GBY@MIN</v>
      </c>
      <c r="C387" t="s">
        <v>3</v>
      </c>
      <c r="D387">
        <v>2013</v>
      </c>
      <c r="E387">
        <f t="shared" si="25"/>
        <v>8</v>
      </c>
      <c r="F387">
        <v>8</v>
      </c>
      <c r="G387" t="s">
        <v>82</v>
      </c>
      <c r="H387" t="s">
        <v>335</v>
      </c>
      <c r="K387">
        <v>9.5</v>
      </c>
      <c r="M387">
        <v>31</v>
      </c>
      <c r="N387">
        <v>44</v>
      </c>
      <c r="O387" t="str">
        <f t="shared" si="26"/>
        <v>GBY</v>
      </c>
      <c r="P387" t="str">
        <f t="shared" si="27"/>
        <v>GBY</v>
      </c>
    </row>
    <row r="388" spans="1:16" x14ac:dyDescent="0.25">
      <c r="A388">
        <v>387</v>
      </c>
      <c r="B388" s="2" t="str">
        <f t="shared" si="24"/>
        <v>2013_08_SEA@STL</v>
      </c>
      <c r="C388" t="s">
        <v>3</v>
      </c>
      <c r="D388">
        <v>2013</v>
      </c>
      <c r="E388">
        <f t="shared" si="25"/>
        <v>8</v>
      </c>
      <c r="F388">
        <v>8</v>
      </c>
      <c r="G388" t="s">
        <v>93</v>
      </c>
      <c r="H388" t="s">
        <v>91</v>
      </c>
      <c r="K388">
        <v>10.5</v>
      </c>
      <c r="M388">
        <v>9</v>
      </c>
      <c r="N388">
        <v>14</v>
      </c>
      <c r="O388" t="str">
        <f t="shared" si="26"/>
        <v>STL</v>
      </c>
      <c r="P388" t="str">
        <f t="shared" si="27"/>
        <v>SEA</v>
      </c>
    </row>
    <row r="389" spans="1:16" x14ac:dyDescent="0.25">
      <c r="A389">
        <v>388</v>
      </c>
      <c r="B389" s="2" t="str">
        <f t="shared" si="24"/>
        <v>2013_09_CIN@MIA</v>
      </c>
      <c r="C389" t="s">
        <v>3</v>
      </c>
      <c r="D389">
        <v>2013</v>
      </c>
      <c r="E389">
        <f t="shared" si="25"/>
        <v>9</v>
      </c>
      <c r="F389">
        <v>9</v>
      </c>
      <c r="G389" t="s">
        <v>81</v>
      </c>
      <c r="H389" t="s">
        <v>71</v>
      </c>
      <c r="K389">
        <v>2.5</v>
      </c>
      <c r="M389">
        <v>22</v>
      </c>
      <c r="N389">
        <v>20</v>
      </c>
      <c r="O389" t="str">
        <f t="shared" si="26"/>
        <v>MIA</v>
      </c>
      <c r="P389" t="str">
        <f t="shared" si="27"/>
        <v>MIA</v>
      </c>
    </row>
    <row r="390" spans="1:16" x14ac:dyDescent="0.25">
      <c r="A390">
        <v>389</v>
      </c>
      <c r="B390" s="2" t="str">
        <f t="shared" si="24"/>
        <v>2013_09_ATL@CAR</v>
      </c>
      <c r="C390" t="s">
        <v>3</v>
      </c>
      <c r="D390">
        <v>2013</v>
      </c>
      <c r="E390">
        <f t="shared" si="25"/>
        <v>9</v>
      </c>
      <c r="F390">
        <v>9</v>
      </c>
      <c r="G390" t="s">
        <v>69</v>
      </c>
      <c r="H390" t="s">
        <v>22</v>
      </c>
      <c r="K390">
        <v>-7.5</v>
      </c>
      <c r="M390">
        <v>34</v>
      </c>
      <c r="N390">
        <v>10</v>
      </c>
      <c r="O390" t="str">
        <f t="shared" si="26"/>
        <v>CAR</v>
      </c>
      <c r="P390" t="str">
        <f t="shared" si="27"/>
        <v>CAR</v>
      </c>
    </row>
    <row r="391" spans="1:16" x14ac:dyDescent="0.25">
      <c r="A391">
        <v>390</v>
      </c>
      <c r="B391" s="2" t="str">
        <f t="shared" si="24"/>
        <v>2013_09_KCY@BUF</v>
      </c>
      <c r="C391" t="s">
        <v>3</v>
      </c>
      <c r="D391">
        <v>2013</v>
      </c>
      <c r="E391">
        <f t="shared" si="25"/>
        <v>9</v>
      </c>
      <c r="F391">
        <v>9</v>
      </c>
      <c r="G391" t="s">
        <v>68</v>
      </c>
      <c r="H391" t="s">
        <v>336</v>
      </c>
      <c r="K391">
        <v>3.5</v>
      </c>
      <c r="M391">
        <v>13</v>
      </c>
      <c r="N391">
        <v>23</v>
      </c>
      <c r="O391" t="str">
        <f t="shared" si="26"/>
        <v>KCY</v>
      </c>
      <c r="P391" t="str">
        <f t="shared" si="27"/>
        <v>KCY</v>
      </c>
    </row>
    <row r="392" spans="1:16" x14ac:dyDescent="0.25">
      <c r="A392">
        <v>391</v>
      </c>
      <c r="B392" s="2" t="str">
        <f t="shared" si="24"/>
        <v>2013_09_MIN@DAL</v>
      </c>
      <c r="C392" t="s">
        <v>3</v>
      </c>
      <c r="D392">
        <v>2013</v>
      </c>
      <c r="E392">
        <f t="shared" si="25"/>
        <v>9</v>
      </c>
      <c r="F392">
        <v>9</v>
      </c>
      <c r="G392" t="s">
        <v>73</v>
      </c>
      <c r="H392" t="s">
        <v>82</v>
      </c>
      <c r="K392">
        <v>-10.5</v>
      </c>
      <c r="M392">
        <v>27</v>
      </c>
      <c r="N392">
        <v>23</v>
      </c>
      <c r="O392" t="str">
        <f t="shared" si="26"/>
        <v>MIN</v>
      </c>
      <c r="P392" t="str">
        <f t="shared" si="27"/>
        <v>DAL</v>
      </c>
    </row>
    <row r="393" spans="1:16" x14ac:dyDescent="0.25">
      <c r="A393">
        <v>392</v>
      </c>
      <c r="B393" s="2" t="str">
        <f t="shared" si="24"/>
        <v>2013_09_TEN@STL</v>
      </c>
      <c r="C393" t="s">
        <v>3</v>
      </c>
      <c r="D393">
        <v>2013</v>
      </c>
      <c r="E393">
        <f t="shared" si="25"/>
        <v>9</v>
      </c>
      <c r="F393">
        <v>9</v>
      </c>
      <c r="G393" t="s">
        <v>93</v>
      </c>
      <c r="H393" t="s">
        <v>95</v>
      </c>
      <c r="K393">
        <v>2.5</v>
      </c>
      <c r="M393">
        <v>21</v>
      </c>
      <c r="N393">
        <v>28</v>
      </c>
      <c r="O393" t="str">
        <f t="shared" si="26"/>
        <v>TEN</v>
      </c>
      <c r="P393" t="str">
        <f t="shared" si="27"/>
        <v>TEN</v>
      </c>
    </row>
    <row r="394" spans="1:16" x14ac:dyDescent="0.25">
      <c r="A394">
        <v>393</v>
      </c>
      <c r="B394" s="2" t="str">
        <f t="shared" si="24"/>
        <v>2013_09_NOR@NYJ</v>
      </c>
      <c r="C394" t="s">
        <v>3</v>
      </c>
      <c r="D394">
        <v>2013</v>
      </c>
      <c r="E394">
        <f t="shared" si="25"/>
        <v>9</v>
      </c>
      <c r="F394">
        <v>9</v>
      </c>
      <c r="G394" t="s">
        <v>86</v>
      </c>
      <c r="H394" t="s">
        <v>340</v>
      </c>
      <c r="K394">
        <v>5.5</v>
      </c>
      <c r="M394">
        <v>26</v>
      </c>
      <c r="N394">
        <v>20</v>
      </c>
      <c r="O394" t="str">
        <f t="shared" si="26"/>
        <v>NYJ</v>
      </c>
      <c r="P394" t="str">
        <f t="shared" si="27"/>
        <v>NYJ</v>
      </c>
    </row>
    <row r="395" spans="1:16" x14ac:dyDescent="0.25">
      <c r="A395">
        <v>394</v>
      </c>
      <c r="B395" s="2" t="str">
        <f t="shared" si="24"/>
        <v>2013_09_SD@WAS</v>
      </c>
      <c r="C395" t="s">
        <v>3</v>
      </c>
      <c r="D395">
        <v>2013</v>
      </c>
      <c r="E395">
        <f t="shared" si="25"/>
        <v>9</v>
      </c>
      <c r="F395">
        <v>9</v>
      </c>
      <c r="G395" t="s">
        <v>96</v>
      </c>
      <c r="H395" t="s">
        <v>90</v>
      </c>
      <c r="K395">
        <v>-0.5</v>
      </c>
      <c r="M395">
        <v>30</v>
      </c>
      <c r="N395">
        <v>24</v>
      </c>
      <c r="O395" t="str">
        <f t="shared" si="26"/>
        <v>WAS</v>
      </c>
      <c r="P395" t="str">
        <f t="shared" si="27"/>
        <v>WAS</v>
      </c>
    </row>
    <row r="396" spans="1:16" x14ac:dyDescent="0.25">
      <c r="A396">
        <v>395</v>
      </c>
      <c r="B396" s="2" t="str">
        <f t="shared" si="24"/>
        <v>2013_09_PHI@OAK</v>
      </c>
      <c r="C396" t="s">
        <v>3</v>
      </c>
      <c r="D396">
        <v>2013</v>
      </c>
      <c r="E396">
        <f t="shared" si="25"/>
        <v>9</v>
      </c>
      <c r="F396">
        <v>9</v>
      </c>
      <c r="G396" t="s">
        <v>87</v>
      </c>
      <c r="H396" t="s">
        <v>88</v>
      </c>
      <c r="K396">
        <v>-2.5</v>
      </c>
      <c r="M396">
        <v>20</v>
      </c>
      <c r="N396">
        <v>49</v>
      </c>
      <c r="O396" t="str">
        <f t="shared" si="26"/>
        <v>PHI</v>
      </c>
      <c r="P396" t="str">
        <f t="shared" si="27"/>
        <v>PHI</v>
      </c>
    </row>
    <row r="397" spans="1:16" x14ac:dyDescent="0.25">
      <c r="A397">
        <v>396</v>
      </c>
      <c r="B397" s="2" t="str">
        <f t="shared" si="24"/>
        <v>2013_09_TBY@SEA</v>
      </c>
      <c r="C397" t="s">
        <v>3</v>
      </c>
      <c r="D397">
        <v>2013</v>
      </c>
      <c r="E397">
        <f t="shared" si="25"/>
        <v>9</v>
      </c>
      <c r="F397">
        <v>9</v>
      </c>
      <c r="G397" t="s">
        <v>91</v>
      </c>
      <c r="H397" t="s">
        <v>339</v>
      </c>
      <c r="K397">
        <v>-16.5</v>
      </c>
      <c r="M397">
        <v>27</v>
      </c>
      <c r="N397">
        <v>24</v>
      </c>
      <c r="O397" t="str">
        <f t="shared" si="26"/>
        <v>TBY</v>
      </c>
      <c r="P397" t="str">
        <f t="shared" si="27"/>
        <v>SEA</v>
      </c>
    </row>
    <row r="398" spans="1:16" x14ac:dyDescent="0.25">
      <c r="A398">
        <v>397</v>
      </c>
      <c r="B398" s="2" t="str">
        <f t="shared" si="24"/>
        <v>2013_09_BAL@CLE</v>
      </c>
      <c r="C398" t="s">
        <v>3</v>
      </c>
      <c r="D398">
        <v>2013</v>
      </c>
      <c r="E398">
        <f t="shared" si="25"/>
        <v>9</v>
      </c>
      <c r="F398">
        <v>9</v>
      </c>
      <c r="G398" t="s">
        <v>72</v>
      </c>
      <c r="H398" t="s">
        <v>67</v>
      </c>
      <c r="K398">
        <v>2.5</v>
      </c>
      <c r="M398">
        <v>24</v>
      </c>
      <c r="N398">
        <v>18</v>
      </c>
      <c r="O398" t="str">
        <f t="shared" si="26"/>
        <v>CLE</v>
      </c>
      <c r="P398" t="str">
        <f t="shared" si="27"/>
        <v>CLE</v>
      </c>
    </row>
    <row r="399" spans="1:16" x14ac:dyDescent="0.25">
      <c r="A399">
        <v>398</v>
      </c>
      <c r="B399" s="2" t="str">
        <f t="shared" si="24"/>
        <v>2013_09_PIT@NWE</v>
      </c>
      <c r="C399" t="s">
        <v>3</v>
      </c>
      <c r="D399">
        <v>2013</v>
      </c>
      <c r="E399">
        <f t="shared" si="25"/>
        <v>9</v>
      </c>
      <c r="F399">
        <v>9</v>
      </c>
      <c r="G399" t="s">
        <v>337</v>
      </c>
      <c r="H399" t="s">
        <v>89</v>
      </c>
      <c r="K399">
        <v>-7.5</v>
      </c>
      <c r="M399">
        <v>55</v>
      </c>
      <c r="N399">
        <v>31</v>
      </c>
      <c r="O399" t="str">
        <f t="shared" si="26"/>
        <v>NWE</v>
      </c>
      <c r="P399" t="str">
        <f t="shared" si="27"/>
        <v>NWE</v>
      </c>
    </row>
    <row r="400" spans="1:16" x14ac:dyDescent="0.25">
      <c r="A400">
        <v>399</v>
      </c>
      <c r="B400" s="2" t="str">
        <f t="shared" si="24"/>
        <v>2013_09_IND@HOU</v>
      </c>
      <c r="C400" t="s">
        <v>3</v>
      </c>
      <c r="D400">
        <v>2013</v>
      </c>
      <c r="E400">
        <f t="shared" si="25"/>
        <v>9</v>
      </c>
      <c r="F400">
        <v>9</v>
      </c>
      <c r="G400" t="s">
        <v>77</v>
      </c>
      <c r="H400" t="s">
        <v>78</v>
      </c>
      <c r="K400">
        <v>2.5</v>
      </c>
      <c r="M400">
        <v>24</v>
      </c>
      <c r="N400">
        <v>27</v>
      </c>
      <c r="O400" t="str">
        <f t="shared" si="26"/>
        <v>IND</v>
      </c>
      <c r="P400" t="str">
        <f t="shared" si="27"/>
        <v>IND</v>
      </c>
    </row>
    <row r="401" spans="1:16" x14ac:dyDescent="0.25">
      <c r="A401">
        <v>400</v>
      </c>
      <c r="B401" s="2" t="str">
        <f t="shared" si="24"/>
        <v>2013_09_CHI@GBY</v>
      </c>
      <c r="C401" t="s">
        <v>3</v>
      </c>
      <c r="D401">
        <v>2013</v>
      </c>
      <c r="E401">
        <f t="shared" si="25"/>
        <v>9</v>
      </c>
      <c r="F401">
        <v>9</v>
      </c>
      <c r="G401" t="s">
        <v>335</v>
      </c>
      <c r="H401" t="s">
        <v>70</v>
      </c>
      <c r="K401">
        <v>-11.5</v>
      </c>
      <c r="M401">
        <v>20</v>
      </c>
      <c r="N401">
        <v>27</v>
      </c>
      <c r="O401" t="str">
        <f t="shared" si="26"/>
        <v>CHI</v>
      </c>
      <c r="P401" t="str">
        <f t="shared" si="27"/>
        <v>CHI</v>
      </c>
    </row>
    <row r="402" spans="1:16" x14ac:dyDescent="0.25">
      <c r="A402">
        <v>401</v>
      </c>
      <c r="B402" s="2" t="str">
        <f t="shared" si="24"/>
        <v>2013_10_WAS@MIN</v>
      </c>
      <c r="C402" t="s">
        <v>3</v>
      </c>
      <c r="D402">
        <v>2013</v>
      </c>
      <c r="E402">
        <f t="shared" si="25"/>
        <v>10</v>
      </c>
      <c r="F402">
        <v>10</v>
      </c>
      <c r="G402" t="s">
        <v>82</v>
      </c>
      <c r="H402" t="s">
        <v>96</v>
      </c>
      <c r="K402">
        <v>2.5</v>
      </c>
      <c r="M402">
        <v>34</v>
      </c>
      <c r="N402">
        <v>27</v>
      </c>
      <c r="O402" t="str">
        <f t="shared" si="26"/>
        <v>MIN</v>
      </c>
      <c r="P402" t="str">
        <f t="shared" si="27"/>
        <v>MIN</v>
      </c>
    </row>
    <row r="403" spans="1:16" x14ac:dyDescent="0.25">
      <c r="A403">
        <v>402</v>
      </c>
      <c r="B403" s="2" t="str">
        <f t="shared" si="24"/>
        <v>2013_10_SEA@ATL</v>
      </c>
      <c r="C403" t="s">
        <v>3</v>
      </c>
      <c r="D403">
        <v>2013</v>
      </c>
      <c r="E403">
        <f t="shared" si="25"/>
        <v>10</v>
      </c>
      <c r="F403">
        <v>10</v>
      </c>
      <c r="G403" t="s">
        <v>22</v>
      </c>
      <c r="H403" t="s">
        <v>91</v>
      </c>
      <c r="K403">
        <v>6.5</v>
      </c>
      <c r="M403">
        <v>10</v>
      </c>
      <c r="N403">
        <v>33</v>
      </c>
      <c r="O403" t="str">
        <f t="shared" si="26"/>
        <v>SEA</v>
      </c>
      <c r="P403" t="str">
        <f t="shared" si="27"/>
        <v>SEA</v>
      </c>
    </row>
    <row r="404" spans="1:16" x14ac:dyDescent="0.25">
      <c r="A404">
        <v>403</v>
      </c>
      <c r="B404" s="2" t="str">
        <f t="shared" si="24"/>
        <v>2013_10_BUF@PIT</v>
      </c>
      <c r="C404" t="s">
        <v>3</v>
      </c>
      <c r="D404">
        <v>2013</v>
      </c>
      <c r="E404">
        <f t="shared" si="25"/>
        <v>10</v>
      </c>
      <c r="F404">
        <v>10</v>
      </c>
      <c r="G404" t="s">
        <v>89</v>
      </c>
      <c r="H404" t="s">
        <v>68</v>
      </c>
      <c r="K404">
        <v>-3.5</v>
      </c>
      <c r="M404">
        <v>23</v>
      </c>
      <c r="N404">
        <v>10</v>
      </c>
      <c r="O404" t="str">
        <f t="shared" si="26"/>
        <v>PIT</v>
      </c>
      <c r="P404" t="str">
        <f t="shared" si="27"/>
        <v>PIT</v>
      </c>
    </row>
    <row r="405" spans="1:16" x14ac:dyDescent="0.25">
      <c r="A405">
        <v>404</v>
      </c>
      <c r="B405" s="2" t="str">
        <f t="shared" si="24"/>
        <v>2013_10_DET@CHI</v>
      </c>
      <c r="C405" t="s">
        <v>3</v>
      </c>
      <c r="D405">
        <v>2013</v>
      </c>
      <c r="E405">
        <f t="shared" si="25"/>
        <v>10</v>
      </c>
      <c r="F405">
        <v>10</v>
      </c>
      <c r="G405" t="s">
        <v>70</v>
      </c>
      <c r="H405" t="s">
        <v>75</v>
      </c>
      <c r="K405">
        <v>-2.5</v>
      </c>
      <c r="M405">
        <v>19</v>
      </c>
      <c r="N405">
        <v>21</v>
      </c>
      <c r="O405" t="str">
        <f t="shared" si="26"/>
        <v>DET</v>
      </c>
      <c r="P405" t="str">
        <f t="shared" si="27"/>
        <v>DET</v>
      </c>
    </row>
    <row r="406" spans="1:16" x14ac:dyDescent="0.25">
      <c r="A406">
        <v>405</v>
      </c>
      <c r="B406" s="2" t="str">
        <f t="shared" si="24"/>
        <v>2013_10_CIN@BAL</v>
      </c>
      <c r="C406" t="s">
        <v>3</v>
      </c>
      <c r="D406">
        <v>2013</v>
      </c>
      <c r="E406">
        <f t="shared" si="25"/>
        <v>10</v>
      </c>
      <c r="F406">
        <v>10</v>
      </c>
      <c r="G406" t="s">
        <v>67</v>
      </c>
      <c r="H406" t="s">
        <v>71</v>
      </c>
      <c r="K406">
        <v>1.5</v>
      </c>
      <c r="M406">
        <v>20</v>
      </c>
      <c r="N406">
        <v>17</v>
      </c>
      <c r="O406" t="str">
        <f t="shared" si="26"/>
        <v>BAL</v>
      </c>
      <c r="P406" t="str">
        <f t="shared" si="27"/>
        <v>BAL</v>
      </c>
    </row>
    <row r="407" spans="1:16" x14ac:dyDescent="0.25">
      <c r="A407">
        <v>406</v>
      </c>
      <c r="B407" s="2" t="str">
        <f t="shared" si="24"/>
        <v>2013_10_PHI@GBY</v>
      </c>
      <c r="C407" t="s">
        <v>3</v>
      </c>
      <c r="D407">
        <v>2013</v>
      </c>
      <c r="E407">
        <f t="shared" si="25"/>
        <v>10</v>
      </c>
      <c r="F407">
        <v>10</v>
      </c>
      <c r="G407" t="s">
        <v>335</v>
      </c>
      <c r="H407" t="s">
        <v>88</v>
      </c>
      <c r="K407">
        <v>-0.5</v>
      </c>
      <c r="M407">
        <v>13</v>
      </c>
      <c r="N407">
        <v>27</v>
      </c>
      <c r="O407" t="str">
        <f t="shared" si="26"/>
        <v>PHI</v>
      </c>
      <c r="P407" t="str">
        <f t="shared" si="27"/>
        <v>PHI</v>
      </c>
    </row>
    <row r="408" spans="1:16" x14ac:dyDescent="0.25">
      <c r="A408">
        <v>407</v>
      </c>
      <c r="B408" s="2" t="str">
        <f t="shared" si="24"/>
        <v>2013_10_JAX@TEN</v>
      </c>
      <c r="C408" t="s">
        <v>3</v>
      </c>
      <c r="D408">
        <v>2013</v>
      </c>
      <c r="E408">
        <f t="shared" si="25"/>
        <v>10</v>
      </c>
      <c r="F408">
        <v>10</v>
      </c>
      <c r="G408" t="s">
        <v>95</v>
      </c>
      <c r="H408" t="s">
        <v>79</v>
      </c>
      <c r="K408">
        <v>-13.5</v>
      </c>
      <c r="M408">
        <v>27</v>
      </c>
      <c r="N408">
        <v>29</v>
      </c>
      <c r="O408" t="str">
        <f t="shared" si="26"/>
        <v>JAX</v>
      </c>
      <c r="P408" t="str">
        <f t="shared" si="27"/>
        <v>JAX</v>
      </c>
    </row>
    <row r="409" spans="1:16" x14ac:dyDescent="0.25">
      <c r="A409">
        <v>408</v>
      </c>
      <c r="B409" s="2" t="str">
        <f t="shared" si="24"/>
        <v>2013_10_STL@IND</v>
      </c>
      <c r="C409" t="s">
        <v>3</v>
      </c>
      <c r="D409">
        <v>2013</v>
      </c>
      <c r="E409">
        <f t="shared" si="25"/>
        <v>10</v>
      </c>
      <c r="F409">
        <v>10</v>
      </c>
      <c r="G409" t="s">
        <v>78</v>
      </c>
      <c r="H409" t="s">
        <v>93</v>
      </c>
      <c r="K409">
        <v>-10.5</v>
      </c>
      <c r="M409">
        <v>8</v>
      </c>
      <c r="N409">
        <v>38</v>
      </c>
      <c r="O409" t="str">
        <f t="shared" si="26"/>
        <v>STL</v>
      </c>
      <c r="P409" t="str">
        <f t="shared" si="27"/>
        <v>STL</v>
      </c>
    </row>
    <row r="410" spans="1:16" x14ac:dyDescent="0.25">
      <c r="A410">
        <v>409</v>
      </c>
      <c r="B410" s="2" t="str">
        <f t="shared" si="24"/>
        <v>2013_10_OAK@NYG</v>
      </c>
      <c r="C410" t="s">
        <v>3</v>
      </c>
      <c r="D410">
        <v>2013</v>
      </c>
      <c r="E410">
        <f t="shared" si="25"/>
        <v>10</v>
      </c>
      <c r="F410">
        <v>10</v>
      </c>
      <c r="G410" t="s">
        <v>85</v>
      </c>
      <c r="H410" t="s">
        <v>87</v>
      </c>
      <c r="K410">
        <v>-7.5</v>
      </c>
      <c r="M410">
        <v>24</v>
      </c>
      <c r="N410">
        <v>20</v>
      </c>
      <c r="O410" t="str">
        <f t="shared" si="26"/>
        <v>OAK</v>
      </c>
      <c r="P410" t="str">
        <f t="shared" si="27"/>
        <v>NYG</v>
      </c>
    </row>
    <row r="411" spans="1:16" x14ac:dyDescent="0.25">
      <c r="A411">
        <v>410</v>
      </c>
      <c r="B411" s="2" t="str">
        <f t="shared" si="24"/>
        <v>2013_10_CAR@SFO</v>
      </c>
      <c r="C411" t="s">
        <v>3</v>
      </c>
      <c r="D411">
        <v>2013</v>
      </c>
      <c r="E411">
        <f t="shared" si="25"/>
        <v>10</v>
      </c>
      <c r="F411">
        <v>10</v>
      </c>
      <c r="G411" t="s">
        <v>338</v>
      </c>
      <c r="H411" t="s">
        <v>69</v>
      </c>
      <c r="K411">
        <v>-6.5</v>
      </c>
      <c r="M411">
        <v>9</v>
      </c>
      <c r="N411">
        <v>10</v>
      </c>
      <c r="O411" t="str">
        <f t="shared" si="26"/>
        <v>CAR</v>
      </c>
      <c r="P411" t="str">
        <f t="shared" si="27"/>
        <v>CAR</v>
      </c>
    </row>
    <row r="412" spans="1:16" x14ac:dyDescent="0.25">
      <c r="A412">
        <v>411</v>
      </c>
      <c r="B412" s="2" t="str">
        <f t="shared" si="24"/>
        <v>2013_10_DEN@SD</v>
      </c>
      <c r="C412" t="s">
        <v>3</v>
      </c>
      <c r="D412">
        <v>2013</v>
      </c>
      <c r="E412">
        <f t="shared" si="25"/>
        <v>10</v>
      </c>
      <c r="F412">
        <v>10</v>
      </c>
      <c r="G412" t="s">
        <v>90</v>
      </c>
      <c r="H412" t="s">
        <v>74</v>
      </c>
      <c r="K412">
        <v>7.5</v>
      </c>
      <c r="M412">
        <v>20</v>
      </c>
      <c r="N412">
        <v>28</v>
      </c>
      <c r="O412" t="str">
        <f t="shared" si="26"/>
        <v>DEN</v>
      </c>
      <c r="P412" t="str">
        <f t="shared" si="27"/>
        <v>DEN</v>
      </c>
    </row>
    <row r="413" spans="1:16" x14ac:dyDescent="0.25">
      <c r="A413">
        <v>412</v>
      </c>
      <c r="B413" s="2" t="str">
        <f t="shared" si="24"/>
        <v>2013_10_HOU@ARI</v>
      </c>
      <c r="C413" t="s">
        <v>3</v>
      </c>
      <c r="D413">
        <v>2013</v>
      </c>
      <c r="E413">
        <f t="shared" si="25"/>
        <v>10</v>
      </c>
      <c r="F413">
        <v>10</v>
      </c>
      <c r="G413" t="s">
        <v>66</v>
      </c>
      <c r="H413" t="s">
        <v>77</v>
      </c>
      <c r="K413">
        <v>-2.5</v>
      </c>
      <c r="M413">
        <v>27</v>
      </c>
      <c r="N413">
        <v>24</v>
      </c>
      <c r="O413" t="str">
        <f t="shared" si="26"/>
        <v>ARI</v>
      </c>
      <c r="P413" t="str">
        <f t="shared" si="27"/>
        <v>ARI</v>
      </c>
    </row>
    <row r="414" spans="1:16" x14ac:dyDescent="0.25">
      <c r="A414">
        <v>413</v>
      </c>
      <c r="B414" s="2" t="str">
        <f t="shared" si="24"/>
        <v>2013_10_DAL@NOR</v>
      </c>
      <c r="C414" t="s">
        <v>3</v>
      </c>
      <c r="D414">
        <v>2013</v>
      </c>
      <c r="E414">
        <f t="shared" si="25"/>
        <v>10</v>
      </c>
      <c r="F414">
        <v>10</v>
      </c>
      <c r="G414" t="s">
        <v>340</v>
      </c>
      <c r="H414" t="s">
        <v>73</v>
      </c>
      <c r="K414">
        <v>-6.5</v>
      </c>
      <c r="M414">
        <v>49</v>
      </c>
      <c r="N414">
        <v>17</v>
      </c>
      <c r="O414" t="str">
        <f t="shared" si="26"/>
        <v>NOR</v>
      </c>
      <c r="P414" t="str">
        <f t="shared" si="27"/>
        <v>NOR</v>
      </c>
    </row>
    <row r="415" spans="1:16" x14ac:dyDescent="0.25">
      <c r="A415">
        <v>414</v>
      </c>
      <c r="B415" s="2" t="str">
        <f t="shared" si="24"/>
        <v>2013_10_MIA@TBY</v>
      </c>
      <c r="C415" t="s">
        <v>3</v>
      </c>
      <c r="D415">
        <v>2013</v>
      </c>
      <c r="E415">
        <f t="shared" si="25"/>
        <v>10</v>
      </c>
      <c r="F415">
        <v>10</v>
      </c>
      <c r="G415" t="s">
        <v>339</v>
      </c>
      <c r="H415" t="s">
        <v>81</v>
      </c>
      <c r="K415">
        <v>2.5</v>
      </c>
      <c r="M415">
        <v>22</v>
      </c>
      <c r="N415">
        <v>19</v>
      </c>
      <c r="O415" t="str">
        <f t="shared" si="26"/>
        <v>TBY</v>
      </c>
      <c r="P415" t="str">
        <f t="shared" si="27"/>
        <v>TBY</v>
      </c>
    </row>
    <row r="416" spans="1:16" x14ac:dyDescent="0.25">
      <c r="A416">
        <v>415</v>
      </c>
      <c r="B416" s="2" t="str">
        <f t="shared" si="24"/>
        <v>2013_11_IND@TEN</v>
      </c>
      <c r="C416" t="s">
        <v>3</v>
      </c>
      <c r="D416">
        <v>2013</v>
      </c>
      <c r="E416">
        <f t="shared" si="25"/>
        <v>11</v>
      </c>
      <c r="F416">
        <v>11</v>
      </c>
      <c r="G416" t="s">
        <v>95</v>
      </c>
      <c r="H416" t="s">
        <v>78</v>
      </c>
      <c r="K416">
        <v>3.5</v>
      </c>
      <c r="M416">
        <v>27</v>
      </c>
      <c r="N416">
        <v>30</v>
      </c>
      <c r="O416" t="str">
        <f t="shared" si="26"/>
        <v>TEN</v>
      </c>
      <c r="P416" t="str">
        <f t="shared" si="27"/>
        <v>IND</v>
      </c>
    </row>
    <row r="417" spans="1:16" x14ac:dyDescent="0.25">
      <c r="A417">
        <v>416</v>
      </c>
      <c r="B417" s="2" t="str">
        <f t="shared" si="24"/>
        <v>2013_11_ATL@TBY</v>
      </c>
      <c r="C417" t="s">
        <v>3</v>
      </c>
      <c r="D417">
        <v>2013</v>
      </c>
      <c r="E417">
        <f t="shared" si="25"/>
        <v>11</v>
      </c>
      <c r="F417">
        <v>11</v>
      </c>
      <c r="G417" t="s">
        <v>339</v>
      </c>
      <c r="H417" t="s">
        <v>22</v>
      </c>
      <c r="K417">
        <v>1.5</v>
      </c>
      <c r="M417">
        <v>41</v>
      </c>
      <c r="N417">
        <v>28</v>
      </c>
      <c r="O417" t="str">
        <f t="shared" si="26"/>
        <v>TBY</v>
      </c>
      <c r="P417" t="str">
        <f t="shared" si="27"/>
        <v>TBY</v>
      </c>
    </row>
    <row r="418" spans="1:16" x14ac:dyDescent="0.25">
      <c r="A418">
        <v>417</v>
      </c>
      <c r="B418" s="2" t="str">
        <f t="shared" si="24"/>
        <v>2013_11_NYJ@BUF</v>
      </c>
      <c r="C418" t="s">
        <v>3</v>
      </c>
      <c r="D418">
        <v>2013</v>
      </c>
      <c r="E418">
        <f t="shared" si="25"/>
        <v>11</v>
      </c>
      <c r="F418">
        <v>11</v>
      </c>
      <c r="G418" t="s">
        <v>68</v>
      </c>
      <c r="H418" t="s">
        <v>86</v>
      </c>
      <c r="K418">
        <v>-1.5</v>
      </c>
      <c r="M418">
        <v>37</v>
      </c>
      <c r="N418">
        <v>14</v>
      </c>
      <c r="O418" t="str">
        <f t="shared" si="26"/>
        <v>BUF</v>
      </c>
      <c r="P418" t="str">
        <f t="shared" si="27"/>
        <v>BUF</v>
      </c>
    </row>
    <row r="419" spans="1:16" x14ac:dyDescent="0.25">
      <c r="A419">
        <v>418</v>
      </c>
      <c r="B419" s="2" t="str">
        <f t="shared" si="24"/>
        <v>2013_11_BAL@CHI</v>
      </c>
      <c r="C419" t="s">
        <v>3</v>
      </c>
      <c r="D419">
        <v>2013</v>
      </c>
      <c r="E419">
        <f t="shared" si="25"/>
        <v>11</v>
      </c>
      <c r="F419">
        <v>11</v>
      </c>
      <c r="G419" t="s">
        <v>70</v>
      </c>
      <c r="H419" t="s">
        <v>67</v>
      </c>
      <c r="K419">
        <v>-2.5</v>
      </c>
      <c r="M419">
        <v>23</v>
      </c>
      <c r="N419">
        <v>20</v>
      </c>
      <c r="O419" t="str">
        <f t="shared" si="26"/>
        <v>CHI</v>
      </c>
      <c r="P419" t="str">
        <f t="shared" si="27"/>
        <v>CHI</v>
      </c>
    </row>
    <row r="420" spans="1:16" x14ac:dyDescent="0.25">
      <c r="A420">
        <v>419</v>
      </c>
      <c r="B420" s="2" t="str">
        <f t="shared" si="24"/>
        <v>2013_11_CLE@CIN</v>
      </c>
      <c r="C420" t="s">
        <v>3</v>
      </c>
      <c r="D420">
        <v>2013</v>
      </c>
      <c r="E420">
        <f t="shared" si="25"/>
        <v>11</v>
      </c>
      <c r="F420">
        <v>11</v>
      </c>
      <c r="G420" t="s">
        <v>71</v>
      </c>
      <c r="H420" t="s">
        <v>72</v>
      </c>
      <c r="K420">
        <v>-6.5</v>
      </c>
      <c r="M420">
        <v>41</v>
      </c>
      <c r="N420">
        <v>20</v>
      </c>
      <c r="O420" t="str">
        <f t="shared" si="26"/>
        <v>CIN</v>
      </c>
      <c r="P420" t="str">
        <f t="shared" si="27"/>
        <v>CIN</v>
      </c>
    </row>
    <row r="421" spans="1:16" x14ac:dyDescent="0.25">
      <c r="A421">
        <v>420</v>
      </c>
      <c r="B421" s="2" t="str">
        <f t="shared" si="24"/>
        <v>2013_11_DET@PIT</v>
      </c>
      <c r="C421" t="s">
        <v>3</v>
      </c>
      <c r="D421">
        <v>2013</v>
      </c>
      <c r="E421">
        <f t="shared" si="25"/>
        <v>11</v>
      </c>
      <c r="F421">
        <v>11</v>
      </c>
      <c r="G421" t="s">
        <v>89</v>
      </c>
      <c r="H421" t="s">
        <v>75</v>
      </c>
      <c r="K421">
        <v>2.5</v>
      </c>
      <c r="M421">
        <v>37</v>
      </c>
      <c r="N421">
        <v>27</v>
      </c>
      <c r="O421" t="str">
        <f t="shared" si="26"/>
        <v>PIT</v>
      </c>
      <c r="P421" t="str">
        <f t="shared" si="27"/>
        <v>PIT</v>
      </c>
    </row>
    <row r="422" spans="1:16" x14ac:dyDescent="0.25">
      <c r="A422">
        <v>421</v>
      </c>
      <c r="B422" s="2" t="str">
        <f t="shared" si="24"/>
        <v>2013_11_OAK@HOU</v>
      </c>
      <c r="C422" t="s">
        <v>3</v>
      </c>
      <c r="D422">
        <v>2013</v>
      </c>
      <c r="E422">
        <f t="shared" si="25"/>
        <v>11</v>
      </c>
      <c r="F422">
        <v>11</v>
      </c>
      <c r="G422" t="s">
        <v>77</v>
      </c>
      <c r="H422" t="s">
        <v>87</v>
      </c>
      <c r="K422">
        <v>-6.5</v>
      </c>
      <c r="M422">
        <v>23</v>
      </c>
      <c r="N422">
        <v>28</v>
      </c>
      <c r="O422" t="str">
        <f t="shared" si="26"/>
        <v>OAK</v>
      </c>
      <c r="P422" t="str">
        <f t="shared" si="27"/>
        <v>OAK</v>
      </c>
    </row>
    <row r="423" spans="1:16" x14ac:dyDescent="0.25">
      <c r="A423">
        <v>422</v>
      </c>
      <c r="B423" s="2" t="str">
        <f t="shared" si="24"/>
        <v>2013_11_WAS@PHI</v>
      </c>
      <c r="C423" t="s">
        <v>3</v>
      </c>
      <c r="D423">
        <v>2013</v>
      </c>
      <c r="E423">
        <f t="shared" si="25"/>
        <v>11</v>
      </c>
      <c r="F423">
        <v>11</v>
      </c>
      <c r="G423" t="s">
        <v>88</v>
      </c>
      <c r="H423" t="s">
        <v>96</v>
      </c>
      <c r="K423">
        <v>-3.5</v>
      </c>
      <c r="M423">
        <v>24</v>
      </c>
      <c r="N423">
        <v>16</v>
      </c>
      <c r="O423" t="str">
        <f t="shared" si="26"/>
        <v>PHI</v>
      </c>
      <c r="P423" t="str">
        <f t="shared" si="27"/>
        <v>PHI</v>
      </c>
    </row>
    <row r="424" spans="1:16" x14ac:dyDescent="0.25">
      <c r="A424">
        <v>423</v>
      </c>
      <c r="B424" s="2" t="str">
        <f t="shared" si="24"/>
        <v>2013_11_ARI@JAX</v>
      </c>
      <c r="C424" t="s">
        <v>3</v>
      </c>
      <c r="D424">
        <v>2013</v>
      </c>
      <c r="E424">
        <f t="shared" si="25"/>
        <v>11</v>
      </c>
      <c r="F424">
        <v>11</v>
      </c>
      <c r="G424" t="s">
        <v>79</v>
      </c>
      <c r="H424" t="s">
        <v>66</v>
      </c>
      <c r="K424">
        <v>6.5</v>
      </c>
      <c r="M424">
        <v>14</v>
      </c>
      <c r="N424">
        <v>27</v>
      </c>
      <c r="O424" t="str">
        <f t="shared" si="26"/>
        <v>ARI</v>
      </c>
      <c r="P424" t="str">
        <f t="shared" si="27"/>
        <v>ARI</v>
      </c>
    </row>
    <row r="425" spans="1:16" x14ac:dyDescent="0.25">
      <c r="A425">
        <v>424</v>
      </c>
      <c r="B425" s="2" t="str">
        <f t="shared" si="24"/>
        <v>2013_11_SD@MIA</v>
      </c>
      <c r="C425" t="s">
        <v>3</v>
      </c>
      <c r="D425">
        <v>2013</v>
      </c>
      <c r="E425">
        <f t="shared" si="25"/>
        <v>11</v>
      </c>
      <c r="F425">
        <v>11</v>
      </c>
      <c r="G425" t="s">
        <v>81</v>
      </c>
      <c r="H425" t="s">
        <v>90</v>
      </c>
      <c r="K425">
        <v>1.5</v>
      </c>
      <c r="M425">
        <v>20</v>
      </c>
      <c r="N425">
        <v>16</v>
      </c>
      <c r="O425" t="str">
        <f t="shared" si="26"/>
        <v>MIA</v>
      </c>
      <c r="P425" t="str">
        <f t="shared" si="27"/>
        <v>MIA</v>
      </c>
    </row>
    <row r="426" spans="1:16" x14ac:dyDescent="0.25">
      <c r="A426">
        <v>425</v>
      </c>
      <c r="B426" s="2" t="str">
        <f t="shared" si="24"/>
        <v>2013_11_GBY@NYG</v>
      </c>
      <c r="C426" t="s">
        <v>3</v>
      </c>
      <c r="D426">
        <v>2013</v>
      </c>
      <c r="E426">
        <f t="shared" si="25"/>
        <v>11</v>
      </c>
      <c r="F426">
        <v>11</v>
      </c>
      <c r="G426" t="s">
        <v>85</v>
      </c>
      <c r="H426" t="s">
        <v>335</v>
      </c>
      <c r="K426">
        <v>-6.5</v>
      </c>
      <c r="M426">
        <v>27</v>
      </c>
      <c r="N426">
        <v>13</v>
      </c>
      <c r="O426" t="str">
        <f t="shared" si="26"/>
        <v>NYG</v>
      </c>
      <c r="P426" t="str">
        <f t="shared" si="27"/>
        <v>NYG</v>
      </c>
    </row>
    <row r="427" spans="1:16" x14ac:dyDescent="0.25">
      <c r="A427">
        <v>426</v>
      </c>
      <c r="B427" s="2" t="str">
        <f t="shared" si="24"/>
        <v>2013_11_MIN@SEA</v>
      </c>
      <c r="C427" t="s">
        <v>3</v>
      </c>
      <c r="D427">
        <v>2013</v>
      </c>
      <c r="E427">
        <f t="shared" si="25"/>
        <v>11</v>
      </c>
      <c r="F427">
        <v>11</v>
      </c>
      <c r="G427" t="s">
        <v>91</v>
      </c>
      <c r="H427" t="s">
        <v>82</v>
      </c>
      <c r="K427">
        <v>-13.5</v>
      </c>
      <c r="M427">
        <v>41</v>
      </c>
      <c r="N427">
        <v>20</v>
      </c>
      <c r="O427" t="str">
        <f t="shared" si="26"/>
        <v>SEA</v>
      </c>
      <c r="P427" t="str">
        <f t="shared" si="27"/>
        <v>SEA</v>
      </c>
    </row>
    <row r="428" spans="1:16" x14ac:dyDescent="0.25">
      <c r="A428">
        <v>427</v>
      </c>
      <c r="B428" s="2" t="str">
        <f t="shared" si="24"/>
        <v>2013_11_SFO@NOR</v>
      </c>
      <c r="C428" t="s">
        <v>3</v>
      </c>
      <c r="D428">
        <v>2013</v>
      </c>
      <c r="E428">
        <f t="shared" si="25"/>
        <v>11</v>
      </c>
      <c r="F428">
        <v>11</v>
      </c>
      <c r="G428" t="s">
        <v>340</v>
      </c>
      <c r="H428" t="s">
        <v>338</v>
      </c>
      <c r="K428">
        <v>-3.5</v>
      </c>
      <c r="M428">
        <v>23</v>
      </c>
      <c r="N428">
        <v>20</v>
      </c>
      <c r="O428" t="str">
        <f t="shared" si="26"/>
        <v>SFO</v>
      </c>
      <c r="P428" t="str">
        <f t="shared" si="27"/>
        <v>NOR</v>
      </c>
    </row>
    <row r="429" spans="1:16" x14ac:dyDescent="0.25">
      <c r="A429">
        <v>428</v>
      </c>
      <c r="B429" s="2" t="str">
        <f t="shared" si="24"/>
        <v>2013_11_KCY@DEN</v>
      </c>
      <c r="C429" t="s">
        <v>3</v>
      </c>
      <c r="D429">
        <v>2013</v>
      </c>
      <c r="E429">
        <f t="shared" si="25"/>
        <v>11</v>
      </c>
      <c r="F429">
        <v>11</v>
      </c>
      <c r="G429" t="s">
        <v>74</v>
      </c>
      <c r="H429" t="s">
        <v>336</v>
      </c>
      <c r="K429">
        <v>-8.5</v>
      </c>
      <c r="M429">
        <v>27</v>
      </c>
      <c r="N429">
        <v>17</v>
      </c>
      <c r="O429" t="str">
        <f t="shared" si="26"/>
        <v>DEN</v>
      </c>
      <c r="P429" t="str">
        <f t="shared" si="27"/>
        <v>DEN</v>
      </c>
    </row>
    <row r="430" spans="1:16" x14ac:dyDescent="0.25">
      <c r="A430">
        <v>429</v>
      </c>
      <c r="B430" s="2" t="str">
        <f t="shared" si="24"/>
        <v>2013_11_NWE@CAR</v>
      </c>
      <c r="C430" t="s">
        <v>3</v>
      </c>
      <c r="D430">
        <v>2013</v>
      </c>
      <c r="E430">
        <f t="shared" si="25"/>
        <v>11</v>
      </c>
      <c r="F430">
        <v>11</v>
      </c>
      <c r="G430" t="s">
        <v>69</v>
      </c>
      <c r="H430" t="s">
        <v>337</v>
      </c>
      <c r="K430">
        <v>-2.5</v>
      </c>
      <c r="M430">
        <v>24</v>
      </c>
      <c r="N430">
        <v>20</v>
      </c>
      <c r="O430" t="str">
        <f t="shared" si="26"/>
        <v>CAR</v>
      </c>
      <c r="P430" t="str">
        <f t="shared" si="27"/>
        <v>CAR</v>
      </c>
    </row>
    <row r="431" spans="1:16" x14ac:dyDescent="0.25">
      <c r="A431">
        <v>430</v>
      </c>
      <c r="B431" s="2" t="str">
        <f t="shared" si="24"/>
        <v>2013_12_NOR@ATL</v>
      </c>
      <c r="C431" t="s">
        <v>3</v>
      </c>
      <c r="D431">
        <v>2013</v>
      </c>
      <c r="E431">
        <f t="shared" si="25"/>
        <v>12</v>
      </c>
      <c r="F431">
        <v>12</v>
      </c>
      <c r="G431" t="s">
        <v>22</v>
      </c>
      <c r="H431" t="s">
        <v>340</v>
      </c>
      <c r="K431">
        <v>8.5</v>
      </c>
      <c r="M431">
        <v>13</v>
      </c>
      <c r="N431">
        <v>17</v>
      </c>
      <c r="O431" t="str">
        <f t="shared" si="26"/>
        <v>ATL</v>
      </c>
      <c r="P431" t="str">
        <f t="shared" si="27"/>
        <v>NOR</v>
      </c>
    </row>
    <row r="432" spans="1:16" x14ac:dyDescent="0.25">
      <c r="A432">
        <v>431</v>
      </c>
      <c r="B432" s="2" t="str">
        <f t="shared" si="24"/>
        <v>2013_12_CHI@STL</v>
      </c>
      <c r="C432" t="s">
        <v>3</v>
      </c>
      <c r="D432">
        <v>2013</v>
      </c>
      <c r="E432">
        <f t="shared" si="25"/>
        <v>12</v>
      </c>
      <c r="F432">
        <v>12</v>
      </c>
      <c r="G432" t="s">
        <v>93</v>
      </c>
      <c r="H432" t="s">
        <v>70</v>
      </c>
      <c r="K432">
        <v>-1.5</v>
      </c>
      <c r="M432">
        <v>42</v>
      </c>
      <c r="N432">
        <v>21</v>
      </c>
      <c r="O432" t="str">
        <f t="shared" si="26"/>
        <v>STL</v>
      </c>
      <c r="P432" t="str">
        <f t="shared" si="27"/>
        <v>STL</v>
      </c>
    </row>
    <row r="433" spans="1:16" x14ac:dyDescent="0.25">
      <c r="A433">
        <v>432</v>
      </c>
      <c r="B433" s="2" t="str">
        <f t="shared" si="24"/>
        <v>2013_12_PIT@CLE</v>
      </c>
      <c r="C433" t="s">
        <v>3</v>
      </c>
      <c r="D433">
        <v>2013</v>
      </c>
      <c r="E433">
        <f t="shared" si="25"/>
        <v>12</v>
      </c>
      <c r="F433">
        <v>12</v>
      </c>
      <c r="G433" t="s">
        <v>72</v>
      </c>
      <c r="H433" t="s">
        <v>89</v>
      </c>
      <c r="K433">
        <v>-2.5</v>
      </c>
      <c r="M433">
        <v>11</v>
      </c>
      <c r="N433">
        <v>27</v>
      </c>
      <c r="O433" t="str">
        <f t="shared" si="26"/>
        <v>PIT</v>
      </c>
      <c r="P433" t="str">
        <f t="shared" si="27"/>
        <v>PIT</v>
      </c>
    </row>
    <row r="434" spans="1:16" x14ac:dyDescent="0.25">
      <c r="A434">
        <v>433</v>
      </c>
      <c r="B434" s="2" t="str">
        <f t="shared" si="24"/>
        <v>2013_12_TBY@DET</v>
      </c>
      <c r="C434" t="s">
        <v>3</v>
      </c>
      <c r="D434">
        <v>2013</v>
      </c>
      <c r="E434">
        <f t="shared" si="25"/>
        <v>12</v>
      </c>
      <c r="F434">
        <v>12</v>
      </c>
      <c r="G434" t="s">
        <v>75</v>
      </c>
      <c r="H434" t="s">
        <v>339</v>
      </c>
      <c r="K434">
        <v>-9.5</v>
      </c>
      <c r="M434">
        <v>21</v>
      </c>
      <c r="N434">
        <v>24</v>
      </c>
      <c r="O434" t="str">
        <f t="shared" si="26"/>
        <v>TBY</v>
      </c>
      <c r="P434" t="str">
        <f t="shared" si="27"/>
        <v>TBY</v>
      </c>
    </row>
    <row r="435" spans="1:16" x14ac:dyDescent="0.25">
      <c r="A435">
        <v>434</v>
      </c>
      <c r="B435" s="2" t="str">
        <f t="shared" si="24"/>
        <v>2013_12_MIN@GBY</v>
      </c>
      <c r="C435" t="s">
        <v>3</v>
      </c>
      <c r="D435">
        <v>2013</v>
      </c>
      <c r="E435">
        <f t="shared" si="25"/>
        <v>12</v>
      </c>
      <c r="F435">
        <v>12</v>
      </c>
      <c r="G435" t="s">
        <v>335</v>
      </c>
      <c r="H435" t="s">
        <v>82</v>
      </c>
      <c r="K435">
        <v>-4.5</v>
      </c>
      <c r="M435">
        <v>26</v>
      </c>
      <c r="N435">
        <v>26</v>
      </c>
      <c r="O435" t="str">
        <f t="shared" si="26"/>
        <v>MIN</v>
      </c>
      <c r="P435" t="str">
        <f t="shared" si="27"/>
        <v>na</v>
      </c>
    </row>
    <row r="436" spans="1:16" x14ac:dyDescent="0.25">
      <c r="A436">
        <v>435</v>
      </c>
      <c r="B436" s="2" t="str">
        <f t="shared" si="24"/>
        <v>2013_12_SD@KCY</v>
      </c>
      <c r="C436" t="s">
        <v>3</v>
      </c>
      <c r="D436">
        <v>2013</v>
      </c>
      <c r="E436">
        <f t="shared" si="25"/>
        <v>12</v>
      </c>
      <c r="F436">
        <v>12</v>
      </c>
      <c r="G436" t="s">
        <v>336</v>
      </c>
      <c r="H436" t="s">
        <v>90</v>
      </c>
      <c r="K436">
        <v>-5.5</v>
      </c>
      <c r="M436">
        <v>38</v>
      </c>
      <c r="N436">
        <v>41</v>
      </c>
      <c r="O436" t="str">
        <f t="shared" si="26"/>
        <v>SD</v>
      </c>
      <c r="P436" t="str">
        <f t="shared" si="27"/>
        <v>SD</v>
      </c>
    </row>
    <row r="437" spans="1:16" x14ac:dyDescent="0.25">
      <c r="A437">
        <v>436</v>
      </c>
      <c r="B437" s="2" t="str">
        <f t="shared" si="24"/>
        <v>2013_12_CAR@MIA</v>
      </c>
      <c r="C437" t="s">
        <v>3</v>
      </c>
      <c r="D437">
        <v>2013</v>
      </c>
      <c r="E437">
        <f t="shared" si="25"/>
        <v>12</v>
      </c>
      <c r="F437">
        <v>12</v>
      </c>
      <c r="G437" t="s">
        <v>81</v>
      </c>
      <c r="H437" t="s">
        <v>69</v>
      </c>
      <c r="K437">
        <v>4.5</v>
      </c>
      <c r="M437">
        <v>16</v>
      </c>
      <c r="N437">
        <v>20</v>
      </c>
      <c r="O437" t="str">
        <f t="shared" si="26"/>
        <v>MIA</v>
      </c>
      <c r="P437" t="str">
        <f t="shared" si="27"/>
        <v>CAR</v>
      </c>
    </row>
    <row r="438" spans="1:16" x14ac:dyDescent="0.25">
      <c r="A438">
        <v>437</v>
      </c>
      <c r="B438" s="2" t="str">
        <f t="shared" si="24"/>
        <v>2013_12_NYJ@BAL</v>
      </c>
      <c r="C438" t="s">
        <v>3</v>
      </c>
      <c r="D438">
        <v>2013</v>
      </c>
      <c r="E438">
        <f t="shared" si="25"/>
        <v>12</v>
      </c>
      <c r="F438">
        <v>12</v>
      </c>
      <c r="G438" t="s">
        <v>67</v>
      </c>
      <c r="H438" t="s">
        <v>86</v>
      </c>
      <c r="K438">
        <v>-3.5</v>
      </c>
      <c r="M438">
        <v>19</v>
      </c>
      <c r="N438">
        <v>3</v>
      </c>
      <c r="O438" t="str">
        <f t="shared" si="26"/>
        <v>BAL</v>
      </c>
      <c r="P438" t="str">
        <f t="shared" si="27"/>
        <v>BAL</v>
      </c>
    </row>
    <row r="439" spans="1:16" x14ac:dyDescent="0.25">
      <c r="A439">
        <v>438</v>
      </c>
      <c r="B439" s="2" t="str">
        <f t="shared" si="24"/>
        <v>2013_12_JAX@HOU</v>
      </c>
      <c r="C439" t="s">
        <v>3</v>
      </c>
      <c r="D439">
        <v>2013</v>
      </c>
      <c r="E439">
        <f t="shared" si="25"/>
        <v>12</v>
      </c>
      <c r="F439">
        <v>12</v>
      </c>
      <c r="G439" t="s">
        <v>77</v>
      </c>
      <c r="H439" t="s">
        <v>79</v>
      </c>
      <c r="K439">
        <v>-10.5</v>
      </c>
      <c r="M439">
        <v>6</v>
      </c>
      <c r="N439">
        <v>13</v>
      </c>
      <c r="O439" t="str">
        <f t="shared" si="26"/>
        <v>JAX</v>
      </c>
      <c r="P439" t="str">
        <f t="shared" si="27"/>
        <v>JAX</v>
      </c>
    </row>
    <row r="440" spans="1:16" x14ac:dyDescent="0.25">
      <c r="A440">
        <v>439</v>
      </c>
      <c r="B440" s="2" t="str">
        <f t="shared" si="24"/>
        <v>2013_12_TEN@OAK</v>
      </c>
      <c r="C440" t="s">
        <v>3</v>
      </c>
      <c r="D440">
        <v>2013</v>
      </c>
      <c r="E440">
        <f t="shared" si="25"/>
        <v>12</v>
      </c>
      <c r="F440">
        <v>12</v>
      </c>
      <c r="G440" t="s">
        <v>87</v>
      </c>
      <c r="H440" t="s">
        <v>95</v>
      </c>
      <c r="K440">
        <v>-1.5</v>
      </c>
      <c r="M440">
        <v>19</v>
      </c>
      <c r="N440">
        <v>23</v>
      </c>
      <c r="O440" t="str">
        <f t="shared" si="26"/>
        <v>TEN</v>
      </c>
      <c r="P440" t="str">
        <f t="shared" si="27"/>
        <v>TEN</v>
      </c>
    </row>
    <row r="441" spans="1:16" x14ac:dyDescent="0.25">
      <c r="A441">
        <v>440</v>
      </c>
      <c r="B441" s="2" t="str">
        <f t="shared" si="24"/>
        <v>2013_12_IND@ARI</v>
      </c>
      <c r="C441" t="s">
        <v>3</v>
      </c>
      <c r="D441">
        <v>2013</v>
      </c>
      <c r="E441">
        <f t="shared" si="25"/>
        <v>12</v>
      </c>
      <c r="F441">
        <v>12</v>
      </c>
      <c r="G441" t="s">
        <v>66</v>
      </c>
      <c r="H441" t="s">
        <v>78</v>
      </c>
      <c r="K441">
        <v>-2.5</v>
      </c>
      <c r="M441">
        <v>40</v>
      </c>
      <c r="N441">
        <v>11</v>
      </c>
      <c r="O441" t="str">
        <f t="shared" si="26"/>
        <v>ARI</v>
      </c>
      <c r="P441" t="str">
        <f t="shared" si="27"/>
        <v>ARI</v>
      </c>
    </row>
    <row r="442" spans="1:16" x14ac:dyDescent="0.25">
      <c r="A442">
        <v>441</v>
      </c>
      <c r="B442" s="2" t="str">
        <f t="shared" si="24"/>
        <v>2013_12_DAL@NYG</v>
      </c>
      <c r="C442" t="s">
        <v>3</v>
      </c>
      <c r="D442">
        <v>2013</v>
      </c>
      <c r="E442">
        <f t="shared" si="25"/>
        <v>12</v>
      </c>
      <c r="F442">
        <v>12</v>
      </c>
      <c r="G442" t="s">
        <v>85</v>
      </c>
      <c r="H442" t="s">
        <v>73</v>
      </c>
      <c r="K442">
        <v>-2.5</v>
      </c>
      <c r="M442">
        <v>21</v>
      </c>
      <c r="N442">
        <v>24</v>
      </c>
      <c r="O442" t="str">
        <f t="shared" si="26"/>
        <v>DAL</v>
      </c>
      <c r="P442" t="str">
        <f t="shared" si="27"/>
        <v>DAL</v>
      </c>
    </row>
    <row r="443" spans="1:16" x14ac:dyDescent="0.25">
      <c r="A443">
        <v>442</v>
      </c>
      <c r="B443" s="2" t="str">
        <f t="shared" si="24"/>
        <v>2013_12_DEN@NWE</v>
      </c>
      <c r="C443" t="s">
        <v>3</v>
      </c>
      <c r="D443">
        <v>2013</v>
      </c>
      <c r="E443">
        <f t="shared" si="25"/>
        <v>12</v>
      </c>
      <c r="F443">
        <v>12</v>
      </c>
      <c r="G443" t="s">
        <v>337</v>
      </c>
      <c r="H443" t="s">
        <v>74</v>
      </c>
      <c r="K443">
        <v>2.5</v>
      </c>
      <c r="M443">
        <v>34</v>
      </c>
      <c r="N443">
        <v>31</v>
      </c>
      <c r="O443" t="str">
        <f t="shared" si="26"/>
        <v>NWE</v>
      </c>
      <c r="P443" t="str">
        <f t="shared" si="27"/>
        <v>NWE</v>
      </c>
    </row>
    <row r="444" spans="1:16" x14ac:dyDescent="0.25">
      <c r="A444">
        <v>443</v>
      </c>
      <c r="B444" s="2" t="str">
        <f t="shared" si="24"/>
        <v>2013_12_SFO@WAS</v>
      </c>
      <c r="C444" t="s">
        <v>3</v>
      </c>
      <c r="D444">
        <v>2013</v>
      </c>
      <c r="E444">
        <f t="shared" si="25"/>
        <v>12</v>
      </c>
      <c r="F444">
        <v>12</v>
      </c>
      <c r="G444" t="s">
        <v>96</v>
      </c>
      <c r="H444" t="s">
        <v>338</v>
      </c>
      <c r="K444">
        <v>5.5</v>
      </c>
      <c r="M444">
        <v>6</v>
      </c>
      <c r="N444">
        <v>27</v>
      </c>
      <c r="O444" t="str">
        <f t="shared" si="26"/>
        <v>SFO</v>
      </c>
      <c r="P444" t="str">
        <f t="shared" si="27"/>
        <v>SFO</v>
      </c>
    </row>
    <row r="445" spans="1:16" x14ac:dyDescent="0.25">
      <c r="A445">
        <v>444</v>
      </c>
      <c r="B445" s="2" t="str">
        <f t="shared" si="24"/>
        <v>2013_13_GBY@DET</v>
      </c>
      <c r="C445" t="s">
        <v>3</v>
      </c>
      <c r="D445">
        <v>2013</v>
      </c>
      <c r="E445">
        <f t="shared" si="25"/>
        <v>13</v>
      </c>
      <c r="F445">
        <v>13</v>
      </c>
      <c r="G445" t="s">
        <v>75</v>
      </c>
      <c r="H445" t="s">
        <v>335</v>
      </c>
      <c r="K445">
        <v>-5.5</v>
      </c>
      <c r="M445">
        <v>40</v>
      </c>
      <c r="N445">
        <v>10</v>
      </c>
      <c r="O445" t="str">
        <f t="shared" si="26"/>
        <v>DET</v>
      </c>
      <c r="P445" t="str">
        <f t="shared" si="27"/>
        <v>DET</v>
      </c>
    </row>
    <row r="446" spans="1:16" x14ac:dyDescent="0.25">
      <c r="A446">
        <v>445</v>
      </c>
      <c r="B446" s="2" t="str">
        <f t="shared" si="24"/>
        <v>2013_13_OAK@DAL</v>
      </c>
      <c r="C446" t="s">
        <v>3</v>
      </c>
      <c r="D446">
        <v>2013</v>
      </c>
      <c r="E446">
        <f t="shared" si="25"/>
        <v>13</v>
      </c>
      <c r="F446">
        <v>13</v>
      </c>
      <c r="G446" t="s">
        <v>73</v>
      </c>
      <c r="H446" t="s">
        <v>87</v>
      </c>
      <c r="K446">
        <v>-9.5</v>
      </c>
      <c r="M446">
        <v>31</v>
      </c>
      <c r="N446">
        <v>24</v>
      </c>
      <c r="O446" t="str">
        <f t="shared" si="26"/>
        <v>OAK</v>
      </c>
      <c r="P446" t="str">
        <f t="shared" si="27"/>
        <v>DAL</v>
      </c>
    </row>
    <row r="447" spans="1:16" x14ac:dyDescent="0.25">
      <c r="A447">
        <v>446</v>
      </c>
      <c r="B447" s="2" t="str">
        <f t="shared" si="24"/>
        <v>2013_13_PIT@BAL</v>
      </c>
      <c r="C447" t="s">
        <v>3</v>
      </c>
      <c r="D447">
        <v>2013</v>
      </c>
      <c r="E447">
        <f t="shared" si="25"/>
        <v>13</v>
      </c>
      <c r="F447">
        <v>13</v>
      </c>
      <c r="G447" t="s">
        <v>67</v>
      </c>
      <c r="H447" t="s">
        <v>89</v>
      </c>
      <c r="K447">
        <v>-2.5</v>
      </c>
      <c r="M447">
        <v>22</v>
      </c>
      <c r="N447">
        <v>20</v>
      </c>
      <c r="O447" t="str">
        <f t="shared" si="26"/>
        <v>PIT</v>
      </c>
      <c r="P447" t="str">
        <f t="shared" si="27"/>
        <v>BAL</v>
      </c>
    </row>
    <row r="448" spans="1:16" x14ac:dyDescent="0.25">
      <c r="A448">
        <v>447</v>
      </c>
      <c r="B448" s="2" t="str">
        <f t="shared" si="24"/>
        <v>2013_13_CHI@MIN</v>
      </c>
      <c r="C448" t="s">
        <v>3</v>
      </c>
      <c r="D448">
        <v>2013</v>
      </c>
      <c r="E448">
        <f t="shared" si="25"/>
        <v>13</v>
      </c>
      <c r="F448">
        <v>13</v>
      </c>
      <c r="G448" t="s">
        <v>82</v>
      </c>
      <c r="H448" t="s">
        <v>70</v>
      </c>
      <c r="K448">
        <v>-0.5</v>
      </c>
      <c r="M448">
        <v>23</v>
      </c>
      <c r="N448">
        <v>20</v>
      </c>
      <c r="O448" t="str">
        <f t="shared" si="26"/>
        <v>MIN</v>
      </c>
      <c r="P448" t="str">
        <f t="shared" si="27"/>
        <v>MIN</v>
      </c>
    </row>
    <row r="449" spans="1:16" x14ac:dyDescent="0.25">
      <c r="A449">
        <v>448</v>
      </c>
      <c r="B449" s="2" t="str">
        <f t="shared" si="24"/>
        <v>2013_13_JAX@CLE</v>
      </c>
      <c r="C449" t="s">
        <v>3</v>
      </c>
      <c r="D449">
        <v>2013</v>
      </c>
      <c r="E449">
        <f t="shared" si="25"/>
        <v>13</v>
      </c>
      <c r="F449">
        <v>13</v>
      </c>
      <c r="G449" t="s">
        <v>72</v>
      </c>
      <c r="H449" t="s">
        <v>79</v>
      </c>
      <c r="K449">
        <v>-7.5</v>
      </c>
      <c r="M449">
        <v>28</v>
      </c>
      <c r="N449">
        <v>32</v>
      </c>
      <c r="O449" t="str">
        <f t="shared" si="26"/>
        <v>JAX</v>
      </c>
      <c r="P449" t="str">
        <f t="shared" si="27"/>
        <v>JAX</v>
      </c>
    </row>
    <row r="450" spans="1:16" x14ac:dyDescent="0.25">
      <c r="A450">
        <v>449</v>
      </c>
      <c r="B450" s="2" t="str">
        <f t="shared" ref="B450:B513" si="28">CONCATENATE(D450,"_",IF(E450&lt;10,CONCATENATE("0",E450),E450),"_",H450,"@",G450)</f>
        <v>2013_13_TEN@IND</v>
      </c>
      <c r="C450" t="s">
        <v>3</v>
      </c>
      <c r="D450">
        <v>2013</v>
      </c>
      <c r="E450">
        <f t="shared" ref="E450:E513" si="29">IF(C450="rs",F450,17+F450)</f>
        <v>13</v>
      </c>
      <c r="F450">
        <v>13</v>
      </c>
      <c r="G450" t="s">
        <v>78</v>
      </c>
      <c r="H450" t="s">
        <v>95</v>
      </c>
      <c r="K450">
        <v>-4.5</v>
      </c>
      <c r="M450">
        <v>22</v>
      </c>
      <c r="N450">
        <v>14</v>
      </c>
      <c r="O450" t="str">
        <f t="shared" ref="O450:O513" si="30">IF(OR(ISBLANK(N450),ISBLANK(M450)),"",IF(N450&gt;(M450+IF(ISBLANK(K450),I450,K450)),H450,IF(N450&lt;(M450+IF(ISBLANK(K450),I450,K450)),G450,"na")))</f>
        <v>IND</v>
      </c>
      <c r="P450" t="str">
        <f t="shared" ref="P450:P513" si="31">IF(OR(ISBLANK(N450),ISBLANK(M450)),"",IF(N450&gt;M450,H450,IF(N450&lt;M450,G450,"na")))</f>
        <v>IND</v>
      </c>
    </row>
    <row r="451" spans="1:16" x14ac:dyDescent="0.25">
      <c r="A451">
        <v>450</v>
      </c>
      <c r="B451" s="2" t="str">
        <f t="shared" si="28"/>
        <v>2013_13_MIA@NYJ</v>
      </c>
      <c r="C451" t="s">
        <v>3</v>
      </c>
      <c r="D451">
        <v>2013</v>
      </c>
      <c r="E451">
        <f t="shared" si="29"/>
        <v>13</v>
      </c>
      <c r="F451">
        <v>13</v>
      </c>
      <c r="G451" t="s">
        <v>86</v>
      </c>
      <c r="H451" t="s">
        <v>81</v>
      </c>
      <c r="K451">
        <v>-1.5</v>
      </c>
      <c r="M451">
        <v>3</v>
      </c>
      <c r="N451">
        <v>23</v>
      </c>
      <c r="O451" t="str">
        <f t="shared" si="30"/>
        <v>MIA</v>
      </c>
      <c r="P451" t="str">
        <f t="shared" si="31"/>
        <v>MIA</v>
      </c>
    </row>
    <row r="452" spans="1:16" x14ac:dyDescent="0.25">
      <c r="A452">
        <v>451</v>
      </c>
      <c r="B452" s="2" t="str">
        <f t="shared" si="28"/>
        <v>2013_13_NWE@HOU</v>
      </c>
      <c r="C452" t="s">
        <v>3</v>
      </c>
      <c r="D452">
        <v>2013</v>
      </c>
      <c r="E452">
        <f t="shared" si="29"/>
        <v>13</v>
      </c>
      <c r="F452">
        <v>13</v>
      </c>
      <c r="G452" t="s">
        <v>77</v>
      </c>
      <c r="H452" t="s">
        <v>337</v>
      </c>
      <c r="K452">
        <v>8.5</v>
      </c>
      <c r="M452">
        <v>31</v>
      </c>
      <c r="N452">
        <v>34</v>
      </c>
      <c r="O452" t="str">
        <f t="shared" si="30"/>
        <v>HOU</v>
      </c>
      <c r="P452" t="str">
        <f t="shared" si="31"/>
        <v>NWE</v>
      </c>
    </row>
    <row r="453" spans="1:16" x14ac:dyDescent="0.25">
      <c r="A453">
        <v>452</v>
      </c>
      <c r="B453" s="2" t="str">
        <f t="shared" si="28"/>
        <v>2013_13_ARI@PHI</v>
      </c>
      <c r="C453" t="s">
        <v>3</v>
      </c>
      <c r="D453">
        <v>2013</v>
      </c>
      <c r="E453">
        <f t="shared" si="29"/>
        <v>13</v>
      </c>
      <c r="F453">
        <v>13</v>
      </c>
      <c r="G453" t="s">
        <v>88</v>
      </c>
      <c r="H453" t="s">
        <v>66</v>
      </c>
      <c r="K453">
        <v>-3.5</v>
      </c>
      <c r="M453">
        <v>24</v>
      </c>
      <c r="N453">
        <v>21</v>
      </c>
      <c r="O453" t="str">
        <f t="shared" si="30"/>
        <v>ARI</v>
      </c>
      <c r="P453" t="str">
        <f t="shared" si="31"/>
        <v>PHI</v>
      </c>
    </row>
    <row r="454" spans="1:16" x14ac:dyDescent="0.25">
      <c r="A454">
        <v>453</v>
      </c>
      <c r="B454" s="2" t="str">
        <f t="shared" si="28"/>
        <v>2013_13_TBY@CAR</v>
      </c>
      <c r="C454" t="s">
        <v>3</v>
      </c>
      <c r="D454">
        <v>2013</v>
      </c>
      <c r="E454">
        <f t="shared" si="29"/>
        <v>13</v>
      </c>
      <c r="F454">
        <v>13</v>
      </c>
      <c r="G454" t="s">
        <v>69</v>
      </c>
      <c r="H454" t="s">
        <v>339</v>
      </c>
      <c r="K454">
        <v>-8.5</v>
      </c>
      <c r="M454">
        <v>27</v>
      </c>
      <c r="N454">
        <v>6</v>
      </c>
      <c r="O454" t="str">
        <f t="shared" si="30"/>
        <v>CAR</v>
      </c>
      <c r="P454" t="str">
        <f t="shared" si="31"/>
        <v>CAR</v>
      </c>
    </row>
    <row r="455" spans="1:16" x14ac:dyDescent="0.25">
      <c r="A455">
        <v>454</v>
      </c>
      <c r="B455" s="2" t="str">
        <f t="shared" si="28"/>
        <v>2013_13_ATL@BUF</v>
      </c>
      <c r="C455" t="s">
        <v>3</v>
      </c>
      <c r="D455">
        <v>2013</v>
      </c>
      <c r="E455">
        <f t="shared" si="29"/>
        <v>13</v>
      </c>
      <c r="F455">
        <v>13</v>
      </c>
      <c r="G455" t="s">
        <v>68</v>
      </c>
      <c r="H455" t="s">
        <v>22</v>
      </c>
      <c r="K455">
        <v>-3.5</v>
      </c>
      <c r="M455">
        <v>31</v>
      </c>
      <c r="N455">
        <v>34</v>
      </c>
      <c r="O455" t="str">
        <f t="shared" si="30"/>
        <v>ATL</v>
      </c>
      <c r="P455" t="str">
        <f t="shared" si="31"/>
        <v>ATL</v>
      </c>
    </row>
    <row r="456" spans="1:16" x14ac:dyDescent="0.25">
      <c r="A456">
        <v>455</v>
      </c>
      <c r="B456" s="2" t="str">
        <f t="shared" si="28"/>
        <v>2013_13_STL@SFO</v>
      </c>
      <c r="C456" t="s">
        <v>3</v>
      </c>
      <c r="D456">
        <v>2013</v>
      </c>
      <c r="E456">
        <f t="shared" si="29"/>
        <v>13</v>
      </c>
      <c r="F456">
        <v>13</v>
      </c>
      <c r="G456" t="s">
        <v>338</v>
      </c>
      <c r="H456" t="s">
        <v>93</v>
      </c>
      <c r="K456">
        <v>-9.5</v>
      </c>
      <c r="M456">
        <v>23</v>
      </c>
      <c r="N456">
        <v>13</v>
      </c>
      <c r="O456" t="str">
        <f t="shared" si="30"/>
        <v>SFO</v>
      </c>
      <c r="P456" t="str">
        <f t="shared" si="31"/>
        <v>SFO</v>
      </c>
    </row>
    <row r="457" spans="1:16" x14ac:dyDescent="0.25">
      <c r="A457">
        <v>456</v>
      </c>
      <c r="B457" s="2" t="str">
        <f t="shared" si="28"/>
        <v>2013_13_CIN@SD</v>
      </c>
      <c r="C457" t="s">
        <v>3</v>
      </c>
      <c r="D457">
        <v>2013</v>
      </c>
      <c r="E457">
        <f t="shared" si="29"/>
        <v>13</v>
      </c>
      <c r="F457">
        <v>13</v>
      </c>
      <c r="G457" t="s">
        <v>90</v>
      </c>
      <c r="H457" t="s">
        <v>71</v>
      </c>
      <c r="K457">
        <v>-1.5</v>
      </c>
      <c r="M457">
        <v>10</v>
      </c>
      <c r="N457">
        <v>17</v>
      </c>
      <c r="O457" t="str">
        <f t="shared" si="30"/>
        <v>CIN</v>
      </c>
      <c r="P457" t="str">
        <f t="shared" si="31"/>
        <v>CIN</v>
      </c>
    </row>
    <row r="458" spans="1:16" x14ac:dyDescent="0.25">
      <c r="A458">
        <v>457</v>
      </c>
      <c r="B458" s="2" t="str">
        <f t="shared" si="28"/>
        <v>2013_13_DEN@KCY</v>
      </c>
      <c r="C458" t="s">
        <v>3</v>
      </c>
      <c r="D458">
        <v>2013</v>
      </c>
      <c r="E458">
        <f t="shared" si="29"/>
        <v>13</v>
      </c>
      <c r="F458">
        <v>13</v>
      </c>
      <c r="G458" t="s">
        <v>336</v>
      </c>
      <c r="H458" t="s">
        <v>74</v>
      </c>
      <c r="K458">
        <v>4.5</v>
      </c>
      <c r="M458">
        <v>28</v>
      </c>
      <c r="N458">
        <v>35</v>
      </c>
      <c r="O458" t="str">
        <f t="shared" si="30"/>
        <v>DEN</v>
      </c>
      <c r="P458" t="str">
        <f t="shared" si="31"/>
        <v>DEN</v>
      </c>
    </row>
    <row r="459" spans="1:16" x14ac:dyDescent="0.25">
      <c r="A459">
        <v>458</v>
      </c>
      <c r="B459" s="2" t="str">
        <f t="shared" si="28"/>
        <v>2013_13_NYG@WAS</v>
      </c>
      <c r="C459" t="s">
        <v>3</v>
      </c>
      <c r="D459">
        <v>2013</v>
      </c>
      <c r="E459">
        <f t="shared" si="29"/>
        <v>13</v>
      </c>
      <c r="F459">
        <v>13</v>
      </c>
      <c r="G459" t="s">
        <v>96</v>
      </c>
      <c r="H459" t="s">
        <v>85</v>
      </c>
      <c r="K459">
        <v>1.5</v>
      </c>
      <c r="M459">
        <v>17</v>
      </c>
      <c r="N459">
        <v>24</v>
      </c>
      <c r="O459" t="str">
        <f t="shared" si="30"/>
        <v>NYG</v>
      </c>
      <c r="P459" t="str">
        <f t="shared" si="31"/>
        <v>NYG</v>
      </c>
    </row>
    <row r="460" spans="1:16" x14ac:dyDescent="0.25">
      <c r="A460">
        <v>459</v>
      </c>
      <c r="B460" s="2" t="str">
        <f t="shared" si="28"/>
        <v>2013_13_NOR@SEA</v>
      </c>
      <c r="C460" t="s">
        <v>3</v>
      </c>
      <c r="D460">
        <v>2013</v>
      </c>
      <c r="E460">
        <f t="shared" si="29"/>
        <v>13</v>
      </c>
      <c r="F460">
        <v>13</v>
      </c>
      <c r="G460" t="s">
        <v>91</v>
      </c>
      <c r="H460" t="s">
        <v>340</v>
      </c>
      <c r="K460">
        <v>-5.5</v>
      </c>
      <c r="M460">
        <v>34</v>
      </c>
      <c r="N460">
        <v>7</v>
      </c>
      <c r="O460" t="str">
        <f t="shared" si="30"/>
        <v>SEA</v>
      </c>
      <c r="P460" t="str">
        <f t="shared" si="31"/>
        <v>SEA</v>
      </c>
    </row>
    <row r="461" spans="1:16" x14ac:dyDescent="0.25">
      <c r="A461">
        <v>460</v>
      </c>
      <c r="B461" s="2" t="str">
        <f t="shared" si="28"/>
        <v>2013_14_HOU@JAX</v>
      </c>
      <c r="C461" t="s">
        <v>3</v>
      </c>
      <c r="D461">
        <v>2013</v>
      </c>
      <c r="E461">
        <f t="shared" si="29"/>
        <v>14</v>
      </c>
      <c r="F461">
        <v>14</v>
      </c>
      <c r="G461" t="s">
        <v>79</v>
      </c>
      <c r="H461" t="s">
        <v>77</v>
      </c>
      <c r="K461">
        <v>2.5</v>
      </c>
      <c r="M461">
        <v>27</v>
      </c>
      <c r="N461">
        <v>20</v>
      </c>
      <c r="O461" t="str">
        <f t="shared" si="30"/>
        <v>JAX</v>
      </c>
      <c r="P461" t="str">
        <f t="shared" si="31"/>
        <v>JAX</v>
      </c>
    </row>
    <row r="462" spans="1:16" x14ac:dyDescent="0.25">
      <c r="A462">
        <v>461</v>
      </c>
      <c r="B462" s="2" t="str">
        <f t="shared" si="28"/>
        <v>2013_14_ATL@GBY</v>
      </c>
      <c r="C462" t="s">
        <v>3</v>
      </c>
      <c r="D462">
        <v>2013</v>
      </c>
      <c r="E462">
        <f t="shared" si="29"/>
        <v>14</v>
      </c>
      <c r="F462">
        <v>14</v>
      </c>
      <c r="G462" t="s">
        <v>335</v>
      </c>
      <c r="H462" t="s">
        <v>22</v>
      </c>
      <c r="K462">
        <v>-4.5</v>
      </c>
      <c r="M462">
        <v>22</v>
      </c>
      <c r="N462">
        <v>21</v>
      </c>
      <c r="O462" t="str">
        <f t="shared" si="30"/>
        <v>ATL</v>
      </c>
      <c r="P462" t="str">
        <f t="shared" si="31"/>
        <v>GBY</v>
      </c>
    </row>
    <row r="463" spans="1:16" x14ac:dyDescent="0.25">
      <c r="A463">
        <v>462</v>
      </c>
      <c r="B463" s="2" t="str">
        <f t="shared" si="28"/>
        <v>2013_14_BUF@TBY</v>
      </c>
      <c r="C463" t="s">
        <v>3</v>
      </c>
      <c r="D463">
        <v>2013</v>
      </c>
      <c r="E463">
        <f t="shared" si="29"/>
        <v>14</v>
      </c>
      <c r="F463">
        <v>14</v>
      </c>
      <c r="G463" t="s">
        <v>339</v>
      </c>
      <c r="H463" t="s">
        <v>68</v>
      </c>
      <c r="K463">
        <v>-2.5</v>
      </c>
      <c r="M463">
        <v>27</v>
      </c>
      <c r="N463">
        <v>6</v>
      </c>
      <c r="O463" t="str">
        <f t="shared" si="30"/>
        <v>TBY</v>
      </c>
      <c r="P463" t="str">
        <f t="shared" si="31"/>
        <v>TBY</v>
      </c>
    </row>
    <row r="464" spans="1:16" x14ac:dyDescent="0.25">
      <c r="A464">
        <v>463</v>
      </c>
      <c r="B464" s="2" t="str">
        <f t="shared" si="28"/>
        <v>2013_14_IND@CIN</v>
      </c>
      <c r="C464" t="s">
        <v>3</v>
      </c>
      <c r="D464">
        <v>2013</v>
      </c>
      <c r="E464">
        <f t="shared" si="29"/>
        <v>14</v>
      </c>
      <c r="F464">
        <v>14</v>
      </c>
      <c r="G464" t="s">
        <v>71</v>
      </c>
      <c r="H464" t="s">
        <v>78</v>
      </c>
      <c r="K464">
        <v>-5.5</v>
      </c>
      <c r="M464">
        <v>42</v>
      </c>
      <c r="N464">
        <v>28</v>
      </c>
      <c r="O464" t="str">
        <f t="shared" si="30"/>
        <v>CIN</v>
      </c>
      <c r="P464" t="str">
        <f t="shared" si="31"/>
        <v>CIN</v>
      </c>
    </row>
    <row r="465" spans="1:16" x14ac:dyDescent="0.25">
      <c r="A465">
        <v>464</v>
      </c>
      <c r="B465" s="2" t="str">
        <f t="shared" si="28"/>
        <v>2013_14_CLE@NWE</v>
      </c>
      <c r="C465" t="s">
        <v>3</v>
      </c>
      <c r="D465">
        <v>2013</v>
      </c>
      <c r="E465">
        <f t="shared" si="29"/>
        <v>14</v>
      </c>
      <c r="F465">
        <v>14</v>
      </c>
      <c r="G465" t="s">
        <v>337</v>
      </c>
      <c r="H465" t="s">
        <v>72</v>
      </c>
      <c r="K465">
        <v>-12.5</v>
      </c>
      <c r="M465">
        <v>27</v>
      </c>
      <c r="N465">
        <v>26</v>
      </c>
      <c r="O465" t="str">
        <f t="shared" si="30"/>
        <v>CLE</v>
      </c>
      <c r="P465" t="str">
        <f t="shared" si="31"/>
        <v>NWE</v>
      </c>
    </row>
    <row r="466" spans="1:16" x14ac:dyDescent="0.25">
      <c r="A466">
        <v>465</v>
      </c>
      <c r="B466" s="2" t="str">
        <f t="shared" si="28"/>
        <v>2013_14_DET@PHI</v>
      </c>
      <c r="C466" t="s">
        <v>3</v>
      </c>
      <c r="D466">
        <v>2013</v>
      </c>
      <c r="E466">
        <f t="shared" si="29"/>
        <v>14</v>
      </c>
      <c r="F466">
        <v>14</v>
      </c>
      <c r="G466" t="s">
        <v>88</v>
      </c>
      <c r="H466" t="s">
        <v>75</v>
      </c>
      <c r="K466">
        <v>-2.5</v>
      </c>
      <c r="M466">
        <v>34</v>
      </c>
      <c r="N466">
        <v>20</v>
      </c>
      <c r="O466" t="str">
        <f t="shared" si="30"/>
        <v>PHI</v>
      </c>
      <c r="P466" t="str">
        <f t="shared" si="31"/>
        <v>PHI</v>
      </c>
    </row>
    <row r="467" spans="1:16" x14ac:dyDescent="0.25">
      <c r="A467">
        <v>466</v>
      </c>
      <c r="B467" s="2" t="str">
        <f t="shared" si="28"/>
        <v>2013_14_KCY@WAS</v>
      </c>
      <c r="C467" t="s">
        <v>3</v>
      </c>
      <c r="D467">
        <v>2013</v>
      </c>
      <c r="E467">
        <f t="shared" si="29"/>
        <v>14</v>
      </c>
      <c r="F467">
        <v>14</v>
      </c>
      <c r="G467" t="s">
        <v>96</v>
      </c>
      <c r="H467" t="s">
        <v>336</v>
      </c>
      <c r="K467">
        <v>3.5</v>
      </c>
      <c r="M467">
        <v>10</v>
      </c>
      <c r="N467">
        <v>45</v>
      </c>
      <c r="O467" t="str">
        <f t="shared" si="30"/>
        <v>KCY</v>
      </c>
      <c r="P467" t="str">
        <f t="shared" si="31"/>
        <v>KCY</v>
      </c>
    </row>
    <row r="468" spans="1:16" x14ac:dyDescent="0.25">
      <c r="A468">
        <v>467</v>
      </c>
      <c r="B468" s="2" t="str">
        <f t="shared" si="28"/>
        <v>2013_14_OAK@NYJ</v>
      </c>
      <c r="C468" t="s">
        <v>3</v>
      </c>
      <c r="D468">
        <v>2013</v>
      </c>
      <c r="E468">
        <f t="shared" si="29"/>
        <v>14</v>
      </c>
      <c r="F468">
        <v>14</v>
      </c>
      <c r="G468" t="s">
        <v>86</v>
      </c>
      <c r="H468" t="s">
        <v>87</v>
      </c>
      <c r="K468">
        <v>-2.5</v>
      </c>
      <c r="M468">
        <v>37</v>
      </c>
      <c r="N468">
        <v>27</v>
      </c>
      <c r="O468" t="str">
        <f t="shared" si="30"/>
        <v>NYJ</v>
      </c>
      <c r="P468" t="str">
        <f t="shared" si="31"/>
        <v>NYJ</v>
      </c>
    </row>
    <row r="469" spans="1:16" x14ac:dyDescent="0.25">
      <c r="A469">
        <v>468</v>
      </c>
      <c r="B469" s="2" t="str">
        <f t="shared" si="28"/>
        <v>2013_14_MIA@PIT</v>
      </c>
      <c r="C469" t="s">
        <v>3</v>
      </c>
      <c r="D469">
        <v>2013</v>
      </c>
      <c r="E469">
        <f t="shared" si="29"/>
        <v>14</v>
      </c>
      <c r="F469">
        <v>14</v>
      </c>
      <c r="G469" t="s">
        <v>89</v>
      </c>
      <c r="H469" t="s">
        <v>81</v>
      </c>
      <c r="K469">
        <v>-3.5</v>
      </c>
      <c r="M469">
        <v>28</v>
      </c>
      <c r="N469">
        <v>34</v>
      </c>
      <c r="O469" t="str">
        <f t="shared" si="30"/>
        <v>MIA</v>
      </c>
      <c r="P469" t="str">
        <f t="shared" si="31"/>
        <v>MIA</v>
      </c>
    </row>
    <row r="470" spans="1:16" x14ac:dyDescent="0.25">
      <c r="A470">
        <v>469</v>
      </c>
      <c r="B470" s="2" t="str">
        <f t="shared" si="28"/>
        <v>2013_14_MIN@BAL</v>
      </c>
      <c r="C470" t="s">
        <v>3</v>
      </c>
      <c r="D470">
        <v>2013</v>
      </c>
      <c r="E470">
        <f t="shared" si="29"/>
        <v>14</v>
      </c>
      <c r="F470">
        <v>14</v>
      </c>
      <c r="G470" t="s">
        <v>67</v>
      </c>
      <c r="H470" t="s">
        <v>82</v>
      </c>
      <c r="K470">
        <v>-7.5</v>
      </c>
      <c r="M470">
        <v>29</v>
      </c>
      <c r="N470">
        <v>26</v>
      </c>
      <c r="O470" t="str">
        <f t="shared" si="30"/>
        <v>MIN</v>
      </c>
      <c r="P470" t="str">
        <f t="shared" si="31"/>
        <v>BAL</v>
      </c>
    </row>
    <row r="471" spans="1:16" x14ac:dyDescent="0.25">
      <c r="A471">
        <v>470</v>
      </c>
      <c r="B471" s="2" t="str">
        <f t="shared" si="28"/>
        <v>2013_14_TEN@DEN</v>
      </c>
      <c r="C471" t="s">
        <v>3</v>
      </c>
      <c r="D471">
        <v>2013</v>
      </c>
      <c r="E471">
        <f t="shared" si="29"/>
        <v>14</v>
      </c>
      <c r="F471">
        <v>14</v>
      </c>
      <c r="G471" t="s">
        <v>74</v>
      </c>
      <c r="H471" t="s">
        <v>95</v>
      </c>
      <c r="K471">
        <v>-12.5</v>
      </c>
      <c r="M471">
        <v>51</v>
      </c>
      <c r="N471">
        <v>28</v>
      </c>
      <c r="O471" t="str">
        <f t="shared" si="30"/>
        <v>DEN</v>
      </c>
      <c r="P471" t="str">
        <f t="shared" si="31"/>
        <v>DEN</v>
      </c>
    </row>
    <row r="472" spans="1:16" x14ac:dyDescent="0.25">
      <c r="A472">
        <v>471</v>
      </c>
      <c r="B472" s="2" t="str">
        <f t="shared" si="28"/>
        <v>2013_14_STL@ARI</v>
      </c>
      <c r="C472" t="s">
        <v>3</v>
      </c>
      <c r="D472">
        <v>2013</v>
      </c>
      <c r="E472">
        <f t="shared" si="29"/>
        <v>14</v>
      </c>
      <c r="F472">
        <v>14</v>
      </c>
      <c r="G472" t="s">
        <v>66</v>
      </c>
      <c r="H472" t="s">
        <v>93</v>
      </c>
      <c r="K472">
        <v>-6.5</v>
      </c>
      <c r="M472">
        <v>30</v>
      </c>
      <c r="N472">
        <v>10</v>
      </c>
      <c r="O472" t="str">
        <f t="shared" si="30"/>
        <v>ARI</v>
      </c>
      <c r="P472" t="str">
        <f t="shared" si="31"/>
        <v>ARI</v>
      </c>
    </row>
    <row r="473" spans="1:16" x14ac:dyDescent="0.25">
      <c r="A473">
        <v>472</v>
      </c>
      <c r="B473" s="2" t="str">
        <f t="shared" si="28"/>
        <v>2013_14_NYG@SD</v>
      </c>
      <c r="C473" t="s">
        <v>3</v>
      </c>
      <c r="D473">
        <v>2013</v>
      </c>
      <c r="E473">
        <f t="shared" si="29"/>
        <v>14</v>
      </c>
      <c r="F473">
        <v>14</v>
      </c>
      <c r="G473" t="s">
        <v>90</v>
      </c>
      <c r="H473" t="s">
        <v>85</v>
      </c>
      <c r="K473">
        <v>-3.5</v>
      </c>
      <c r="M473">
        <v>37</v>
      </c>
      <c r="N473">
        <v>14</v>
      </c>
      <c r="O473" t="str">
        <f t="shared" si="30"/>
        <v>SD</v>
      </c>
      <c r="P473" t="str">
        <f t="shared" si="31"/>
        <v>SD</v>
      </c>
    </row>
    <row r="474" spans="1:16" x14ac:dyDescent="0.25">
      <c r="A474">
        <v>473</v>
      </c>
      <c r="B474" s="2" t="str">
        <f t="shared" si="28"/>
        <v>2013_14_SEA@SFO</v>
      </c>
      <c r="C474" t="s">
        <v>3</v>
      </c>
      <c r="D474">
        <v>2013</v>
      </c>
      <c r="E474">
        <f t="shared" si="29"/>
        <v>14</v>
      </c>
      <c r="F474">
        <v>14</v>
      </c>
      <c r="G474" t="s">
        <v>338</v>
      </c>
      <c r="H474" t="s">
        <v>91</v>
      </c>
      <c r="K474">
        <v>-2.5</v>
      </c>
      <c r="M474">
        <v>19</v>
      </c>
      <c r="N474">
        <v>17</v>
      </c>
      <c r="O474" t="str">
        <f t="shared" si="30"/>
        <v>SEA</v>
      </c>
      <c r="P474" t="str">
        <f t="shared" si="31"/>
        <v>SFO</v>
      </c>
    </row>
    <row r="475" spans="1:16" x14ac:dyDescent="0.25">
      <c r="A475">
        <v>474</v>
      </c>
      <c r="B475" s="2" t="str">
        <f t="shared" si="28"/>
        <v>2013_14_CAR@NOR</v>
      </c>
      <c r="C475" t="s">
        <v>3</v>
      </c>
      <c r="D475">
        <v>2013</v>
      </c>
      <c r="E475">
        <f t="shared" si="29"/>
        <v>14</v>
      </c>
      <c r="F475">
        <v>14</v>
      </c>
      <c r="G475" t="s">
        <v>340</v>
      </c>
      <c r="H475" t="s">
        <v>69</v>
      </c>
      <c r="K475">
        <v>-3.5</v>
      </c>
      <c r="M475">
        <v>31</v>
      </c>
      <c r="N475">
        <v>13</v>
      </c>
      <c r="O475" t="str">
        <f t="shared" si="30"/>
        <v>NOR</v>
      </c>
      <c r="P475" t="str">
        <f t="shared" si="31"/>
        <v>NOR</v>
      </c>
    </row>
    <row r="476" spans="1:16" x14ac:dyDescent="0.25">
      <c r="A476">
        <v>475</v>
      </c>
      <c r="B476" s="2" t="str">
        <f t="shared" si="28"/>
        <v>2013_14_DAL@CHI</v>
      </c>
      <c r="C476" t="s">
        <v>3</v>
      </c>
      <c r="D476">
        <v>2013</v>
      </c>
      <c r="E476">
        <f t="shared" si="29"/>
        <v>14</v>
      </c>
      <c r="F476">
        <v>14</v>
      </c>
      <c r="G476" t="s">
        <v>70</v>
      </c>
      <c r="H476" t="s">
        <v>73</v>
      </c>
      <c r="K476">
        <v>1.5</v>
      </c>
      <c r="M476">
        <v>45</v>
      </c>
      <c r="N476">
        <v>28</v>
      </c>
      <c r="O476" t="str">
        <f t="shared" si="30"/>
        <v>CHI</v>
      </c>
      <c r="P476" t="str">
        <f t="shared" si="31"/>
        <v>CHI</v>
      </c>
    </row>
    <row r="477" spans="1:16" x14ac:dyDescent="0.25">
      <c r="A477">
        <v>476</v>
      </c>
      <c r="B477" s="2" t="str">
        <f t="shared" si="28"/>
        <v>2013_15_SD@DEN</v>
      </c>
      <c r="C477" t="s">
        <v>3</v>
      </c>
      <c r="D477">
        <v>2013</v>
      </c>
      <c r="E477">
        <f t="shared" si="29"/>
        <v>15</v>
      </c>
      <c r="F477">
        <v>15</v>
      </c>
      <c r="G477" t="s">
        <v>74</v>
      </c>
      <c r="H477" t="s">
        <v>90</v>
      </c>
      <c r="K477">
        <v>-10.5</v>
      </c>
      <c r="M477">
        <v>20</v>
      </c>
      <c r="N477">
        <v>27</v>
      </c>
      <c r="O477" t="str">
        <f t="shared" si="30"/>
        <v>SD</v>
      </c>
      <c r="P477" t="str">
        <f t="shared" si="31"/>
        <v>SD</v>
      </c>
    </row>
    <row r="478" spans="1:16" x14ac:dyDescent="0.25">
      <c r="A478">
        <v>477</v>
      </c>
      <c r="B478" s="2" t="str">
        <f t="shared" si="28"/>
        <v>2013_15_WAS@ATL</v>
      </c>
      <c r="C478" t="s">
        <v>3</v>
      </c>
      <c r="D478">
        <v>2013</v>
      </c>
      <c r="E478">
        <f t="shared" si="29"/>
        <v>15</v>
      </c>
      <c r="F478">
        <v>15</v>
      </c>
      <c r="G478" t="s">
        <v>22</v>
      </c>
      <c r="H478" t="s">
        <v>96</v>
      </c>
      <c r="K478">
        <v>-6.5</v>
      </c>
      <c r="M478">
        <v>27</v>
      </c>
      <c r="N478">
        <v>26</v>
      </c>
      <c r="O478" t="str">
        <f t="shared" si="30"/>
        <v>WAS</v>
      </c>
      <c r="P478" t="str">
        <f t="shared" si="31"/>
        <v>ATL</v>
      </c>
    </row>
    <row r="479" spans="1:16" x14ac:dyDescent="0.25">
      <c r="A479">
        <v>478</v>
      </c>
      <c r="B479" s="2" t="str">
        <f t="shared" si="28"/>
        <v>2013_15_BUF@JAX</v>
      </c>
      <c r="C479" t="s">
        <v>3</v>
      </c>
      <c r="D479">
        <v>2013</v>
      </c>
      <c r="E479">
        <f t="shared" si="29"/>
        <v>15</v>
      </c>
      <c r="F479">
        <v>15</v>
      </c>
      <c r="G479" t="s">
        <v>79</v>
      </c>
      <c r="H479" t="s">
        <v>68</v>
      </c>
      <c r="K479">
        <v>1.5</v>
      </c>
      <c r="M479">
        <v>20</v>
      </c>
      <c r="N479">
        <v>27</v>
      </c>
      <c r="O479" t="str">
        <f t="shared" si="30"/>
        <v>BUF</v>
      </c>
      <c r="P479" t="str">
        <f t="shared" si="31"/>
        <v>BUF</v>
      </c>
    </row>
    <row r="480" spans="1:16" x14ac:dyDescent="0.25">
      <c r="A480">
        <v>479</v>
      </c>
      <c r="B480" s="2" t="str">
        <f t="shared" si="28"/>
        <v>2013_15_CHI@CLE</v>
      </c>
      <c r="C480" t="s">
        <v>3</v>
      </c>
      <c r="D480">
        <v>2013</v>
      </c>
      <c r="E480">
        <f t="shared" si="29"/>
        <v>15</v>
      </c>
      <c r="F480">
        <v>15</v>
      </c>
      <c r="G480" t="s">
        <v>72</v>
      </c>
      <c r="H480" t="s">
        <v>70</v>
      </c>
      <c r="K480">
        <v>-1.5</v>
      </c>
      <c r="M480">
        <v>31</v>
      </c>
      <c r="N480">
        <v>38</v>
      </c>
      <c r="O480" t="str">
        <f t="shared" si="30"/>
        <v>CHI</v>
      </c>
      <c r="P480" t="str">
        <f t="shared" si="31"/>
        <v>CHI</v>
      </c>
    </row>
    <row r="481" spans="1:16" x14ac:dyDescent="0.25">
      <c r="A481">
        <v>480</v>
      </c>
      <c r="B481" s="2" t="str">
        <f t="shared" si="28"/>
        <v>2013_15_HOU@IND</v>
      </c>
      <c r="C481" t="s">
        <v>3</v>
      </c>
      <c r="D481">
        <v>2013</v>
      </c>
      <c r="E481">
        <f t="shared" si="29"/>
        <v>15</v>
      </c>
      <c r="F481">
        <v>15</v>
      </c>
      <c r="G481" t="s">
        <v>78</v>
      </c>
      <c r="H481" t="s">
        <v>77</v>
      </c>
      <c r="K481">
        <v>-6.5</v>
      </c>
      <c r="M481">
        <v>25</v>
      </c>
      <c r="N481">
        <v>3</v>
      </c>
      <c r="O481" t="str">
        <f t="shared" si="30"/>
        <v>IND</v>
      </c>
      <c r="P481" t="str">
        <f t="shared" si="31"/>
        <v>IND</v>
      </c>
    </row>
    <row r="482" spans="1:16" x14ac:dyDescent="0.25">
      <c r="A482">
        <v>481</v>
      </c>
      <c r="B482" s="2" t="str">
        <f t="shared" si="28"/>
        <v>2013_15_NWE@MIA</v>
      </c>
      <c r="C482" t="s">
        <v>3</v>
      </c>
      <c r="D482">
        <v>2013</v>
      </c>
      <c r="E482">
        <f t="shared" si="29"/>
        <v>15</v>
      </c>
      <c r="F482">
        <v>15</v>
      </c>
      <c r="G482" t="s">
        <v>81</v>
      </c>
      <c r="H482" t="s">
        <v>337</v>
      </c>
      <c r="K482">
        <v>2.5</v>
      </c>
      <c r="M482">
        <v>24</v>
      </c>
      <c r="N482">
        <v>20</v>
      </c>
      <c r="O482" t="str">
        <f t="shared" si="30"/>
        <v>MIA</v>
      </c>
      <c r="P482" t="str">
        <f t="shared" si="31"/>
        <v>MIA</v>
      </c>
    </row>
    <row r="483" spans="1:16" x14ac:dyDescent="0.25">
      <c r="A483">
        <v>482</v>
      </c>
      <c r="B483" s="2" t="str">
        <f t="shared" si="28"/>
        <v>2013_15_PHI@MIN</v>
      </c>
      <c r="C483" t="s">
        <v>3</v>
      </c>
      <c r="D483">
        <v>2013</v>
      </c>
      <c r="E483">
        <f t="shared" si="29"/>
        <v>15</v>
      </c>
      <c r="F483">
        <v>15</v>
      </c>
      <c r="G483" t="s">
        <v>82</v>
      </c>
      <c r="H483" t="s">
        <v>88</v>
      </c>
      <c r="K483">
        <v>4.5</v>
      </c>
      <c r="M483">
        <v>48</v>
      </c>
      <c r="N483">
        <v>30</v>
      </c>
      <c r="O483" t="str">
        <f t="shared" si="30"/>
        <v>MIN</v>
      </c>
      <c r="P483" t="str">
        <f t="shared" si="31"/>
        <v>MIN</v>
      </c>
    </row>
    <row r="484" spans="1:16" x14ac:dyDescent="0.25">
      <c r="A484">
        <v>483</v>
      </c>
      <c r="B484" s="2" t="str">
        <f t="shared" si="28"/>
        <v>2013_15_SEA@NYG</v>
      </c>
      <c r="C484" t="s">
        <v>3</v>
      </c>
      <c r="D484">
        <v>2013</v>
      </c>
      <c r="E484">
        <f t="shared" si="29"/>
        <v>15</v>
      </c>
      <c r="F484">
        <v>15</v>
      </c>
      <c r="G484" t="s">
        <v>85</v>
      </c>
      <c r="H484" t="s">
        <v>91</v>
      </c>
      <c r="K484">
        <v>6.5</v>
      </c>
      <c r="M484">
        <v>0</v>
      </c>
      <c r="N484">
        <v>23</v>
      </c>
      <c r="O484" t="str">
        <f t="shared" si="30"/>
        <v>SEA</v>
      </c>
      <c r="P484" t="str">
        <f t="shared" si="31"/>
        <v>SEA</v>
      </c>
    </row>
    <row r="485" spans="1:16" x14ac:dyDescent="0.25">
      <c r="A485">
        <v>484</v>
      </c>
      <c r="B485" s="2" t="str">
        <f t="shared" si="28"/>
        <v>2013_15_SFO@TBY</v>
      </c>
      <c r="C485" t="s">
        <v>3</v>
      </c>
      <c r="D485">
        <v>2013</v>
      </c>
      <c r="E485">
        <f t="shared" si="29"/>
        <v>15</v>
      </c>
      <c r="F485">
        <v>15</v>
      </c>
      <c r="G485" t="s">
        <v>339</v>
      </c>
      <c r="H485" t="s">
        <v>338</v>
      </c>
      <c r="K485">
        <v>5.5</v>
      </c>
      <c r="M485">
        <v>14</v>
      </c>
      <c r="N485">
        <v>33</v>
      </c>
      <c r="O485" t="str">
        <f t="shared" si="30"/>
        <v>SFO</v>
      </c>
      <c r="P485" t="str">
        <f t="shared" si="31"/>
        <v>SFO</v>
      </c>
    </row>
    <row r="486" spans="1:16" x14ac:dyDescent="0.25">
      <c r="A486">
        <v>485</v>
      </c>
      <c r="B486" s="2" t="str">
        <f t="shared" si="28"/>
        <v>2013_15_KCY@OAK</v>
      </c>
      <c r="C486" t="s">
        <v>3</v>
      </c>
      <c r="D486">
        <v>2013</v>
      </c>
      <c r="E486">
        <f t="shared" si="29"/>
        <v>15</v>
      </c>
      <c r="F486">
        <v>15</v>
      </c>
      <c r="G486" t="s">
        <v>87</v>
      </c>
      <c r="H486" t="s">
        <v>336</v>
      </c>
      <c r="K486">
        <v>4.5</v>
      </c>
      <c r="M486">
        <v>31</v>
      </c>
      <c r="N486">
        <v>56</v>
      </c>
      <c r="O486" t="str">
        <f t="shared" si="30"/>
        <v>KCY</v>
      </c>
      <c r="P486" t="str">
        <f t="shared" si="31"/>
        <v>KCY</v>
      </c>
    </row>
    <row r="487" spans="1:16" x14ac:dyDescent="0.25">
      <c r="A487">
        <v>486</v>
      </c>
      <c r="B487" s="2" t="str">
        <f t="shared" si="28"/>
        <v>2013_15_NYJ@CAR</v>
      </c>
      <c r="C487" t="s">
        <v>3</v>
      </c>
      <c r="D487">
        <v>2013</v>
      </c>
      <c r="E487">
        <f t="shared" si="29"/>
        <v>15</v>
      </c>
      <c r="F487">
        <v>15</v>
      </c>
      <c r="G487" t="s">
        <v>69</v>
      </c>
      <c r="H487" t="s">
        <v>86</v>
      </c>
      <c r="K487">
        <v>-11.5</v>
      </c>
      <c r="M487">
        <v>30</v>
      </c>
      <c r="N487">
        <v>20</v>
      </c>
      <c r="O487" t="str">
        <f t="shared" si="30"/>
        <v>NYJ</v>
      </c>
      <c r="P487" t="str">
        <f t="shared" si="31"/>
        <v>CAR</v>
      </c>
    </row>
    <row r="488" spans="1:16" x14ac:dyDescent="0.25">
      <c r="A488">
        <v>487</v>
      </c>
      <c r="B488" s="2" t="str">
        <f t="shared" si="28"/>
        <v>2013_15_GBY@DAL</v>
      </c>
      <c r="C488" t="s">
        <v>3</v>
      </c>
      <c r="D488">
        <v>2013</v>
      </c>
      <c r="E488">
        <f t="shared" si="29"/>
        <v>15</v>
      </c>
      <c r="F488">
        <v>15</v>
      </c>
      <c r="G488" t="s">
        <v>73</v>
      </c>
      <c r="H488" t="s">
        <v>335</v>
      </c>
      <c r="K488">
        <v>-6.5</v>
      </c>
      <c r="M488">
        <v>36</v>
      </c>
      <c r="N488">
        <v>37</v>
      </c>
      <c r="O488" t="str">
        <f t="shared" si="30"/>
        <v>GBY</v>
      </c>
      <c r="P488" t="str">
        <f t="shared" si="31"/>
        <v>GBY</v>
      </c>
    </row>
    <row r="489" spans="1:16" x14ac:dyDescent="0.25">
      <c r="A489">
        <v>488</v>
      </c>
      <c r="B489" s="2" t="str">
        <f t="shared" si="28"/>
        <v>2013_15_ARI@TEN</v>
      </c>
      <c r="C489" t="s">
        <v>3</v>
      </c>
      <c r="D489">
        <v>2013</v>
      </c>
      <c r="E489">
        <f t="shared" si="29"/>
        <v>15</v>
      </c>
      <c r="F489">
        <v>15</v>
      </c>
      <c r="G489" t="s">
        <v>95</v>
      </c>
      <c r="H489" t="s">
        <v>66</v>
      </c>
      <c r="K489">
        <v>2.5</v>
      </c>
      <c r="M489">
        <v>34</v>
      </c>
      <c r="N489">
        <v>37</v>
      </c>
      <c r="O489" t="str">
        <f t="shared" si="30"/>
        <v>ARI</v>
      </c>
      <c r="P489" t="str">
        <f t="shared" si="31"/>
        <v>ARI</v>
      </c>
    </row>
    <row r="490" spans="1:16" x14ac:dyDescent="0.25">
      <c r="A490">
        <v>489</v>
      </c>
      <c r="B490" s="2" t="str">
        <f t="shared" si="28"/>
        <v>2013_15_NOR@STL</v>
      </c>
      <c r="C490" t="s">
        <v>3</v>
      </c>
      <c r="D490">
        <v>2013</v>
      </c>
      <c r="E490">
        <f t="shared" si="29"/>
        <v>15</v>
      </c>
      <c r="F490">
        <v>15</v>
      </c>
      <c r="G490" t="s">
        <v>93</v>
      </c>
      <c r="H490" t="s">
        <v>340</v>
      </c>
      <c r="K490">
        <v>5.5</v>
      </c>
      <c r="M490">
        <v>27</v>
      </c>
      <c r="N490">
        <v>16</v>
      </c>
      <c r="O490" t="str">
        <f t="shared" si="30"/>
        <v>STL</v>
      </c>
      <c r="P490" t="str">
        <f t="shared" si="31"/>
        <v>STL</v>
      </c>
    </row>
    <row r="491" spans="1:16" x14ac:dyDescent="0.25">
      <c r="A491">
        <v>490</v>
      </c>
      <c r="B491" s="2" t="str">
        <f t="shared" si="28"/>
        <v>2013_15_CIN@PIT</v>
      </c>
      <c r="C491" t="s">
        <v>3</v>
      </c>
      <c r="D491">
        <v>2013</v>
      </c>
      <c r="E491">
        <f t="shared" si="29"/>
        <v>15</v>
      </c>
      <c r="F491">
        <v>15</v>
      </c>
      <c r="G491" t="s">
        <v>89</v>
      </c>
      <c r="H491" t="s">
        <v>71</v>
      </c>
      <c r="K491">
        <v>2.5</v>
      </c>
      <c r="M491">
        <v>30</v>
      </c>
      <c r="N491">
        <v>20</v>
      </c>
      <c r="O491" t="str">
        <f t="shared" si="30"/>
        <v>PIT</v>
      </c>
      <c r="P491" t="str">
        <f t="shared" si="31"/>
        <v>PIT</v>
      </c>
    </row>
    <row r="492" spans="1:16" x14ac:dyDescent="0.25">
      <c r="A492">
        <v>491</v>
      </c>
      <c r="B492" s="2" t="str">
        <f t="shared" si="28"/>
        <v>2013_15_BAL@DET</v>
      </c>
      <c r="C492" t="s">
        <v>3</v>
      </c>
      <c r="D492">
        <v>2013</v>
      </c>
      <c r="E492">
        <f t="shared" si="29"/>
        <v>15</v>
      </c>
      <c r="F492">
        <v>15</v>
      </c>
      <c r="G492" t="s">
        <v>75</v>
      </c>
      <c r="H492" t="s">
        <v>67</v>
      </c>
      <c r="K492">
        <v>-5.5</v>
      </c>
      <c r="M492">
        <v>16</v>
      </c>
      <c r="N492">
        <v>18</v>
      </c>
      <c r="O492" t="str">
        <f t="shared" si="30"/>
        <v>BAL</v>
      </c>
      <c r="P492" t="str">
        <f t="shared" si="31"/>
        <v>BAL</v>
      </c>
    </row>
    <row r="493" spans="1:16" x14ac:dyDescent="0.25">
      <c r="A493">
        <v>492</v>
      </c>
      <c r="B493" s="2" t="str">
        <f t="shared" si="28"/>
        <v>2013_16_MIA@BUF</v>
      </c>
      <c r="C493" t="s">
        <v>3</v>
      </c>
      <c r="D493">
        <v>2013</v>
      </c>
      <c r="E493">
        <f t="shared" si="29"/>
        <v>16</v>
      </c>
      <c r="F493">
        <v>16</v>
      </c>
      <c r="G493" t="s">
        <v>68</v>
      </c>
      <c r="H493" t="s">
        <v>81</v>
      </c>
      <c r="K493">
        <v>2.5</v>
      </c>
      <c r="M493">
        <v>19</v>
      </c>
      <c r="N493">
        <v>0</v>
      </c>
      <c r="O493" t="str">
        <f t="shared" si="30"/>
        <v>BUF</v>
      </c>
      <c r="P493" t="str">
        <f t="shared" si="31"/>
        <v>BUF</v>
      </c>
    </row>
    <row r="494" spans="1:16" x14ac:dyDescent="0.25">
      <c r="A494">
        <v>493</v>
      </c>
      <c r="B494" s="2" t="str">
        <f t="shared" si="28"/>
        <v>2013_16_MIN@CIN</v>
      </c>
      <c r="C494" t="s">
        <v>3</v>
      </c>
      <c r="D494">
        <v>2013</v>
      </c>
      <c r="E494">
        <f t="shared" si="29"/>
        <v>16</v>
      </c>
      <c r="F494">
        <v>16</v>
      </c>
      <c r="G494" t="s">
        <v>71</v>
      </c>
      <c r="H494" t="s">
        <v>82</v>
      </c>
      <c r="K494">
        <v>-7.5</v>
      </c>
      <c r="M494">
        <v>42</v>
      </c>
      <c r="N494">
        <v>14</v>
      </c>
      <c r="O494" t="str">
        <f t="shared" si="30"/>
        <v>CIN</v>
      </c>
      <c r="P494" t="str">
        <f t="shared" si="31"/>
        <v>CIN</v>
      </c>
    </row>
    <row r="495" spans="1:16" x14ac:dyDescent="0.25">
      <c r="A495">
        <v>494</v>
      </c>
      <c r="B495" s="2" t="str">
        <f t="shared" si="28"/>
        <v>2013_16_CLE@NYJ</v>
      </c>
      <c r="C495" t="s">
        <v>3</v>
      </c>
      <c r="D495">
        <v>2013</v>
      </c>
      <c r="E495">
        <f t="shared" si="29"/>
        <v>16</v>
      </c>
      <c r="F495">
        <v>16</v>
      </c>
      <c r="G495" t="s">
        <v>86</v>
      </c>
      <c r="H495" t="s">
        <v>72</v>
      </c>
      <c r="K495">
        <v>-2.5</v>
      </c>
      <c r="M495">
        <v>24</v>
      </c>
      <c r="N495">
        <v>13</v>
      </c>
      <c r="O495" t="str">
        <f t="shared" si="30"/>
        <v>NYJ</v>
      </c>
      <c r="P495" t="str">
        <f t="shared" si="31"/>
        <v>NYJ</v>
      </c>
    </row>
    <row r="496" spans="1:16" x14ac:dyDescent="0.25">
      <c r="A496">
        <v>495</v>
      </c>
      <c r="B496" s="2" t="str">
        <f t="shared" si="28"/>
        <v>2013_16_DAL@WAS</v>
      </c>
      <c r="C496" t="s">
        <v>3</v>
      </c>
      <c r="D496">
        <v>2013</v>
      </c>
      <c r="E496">
        <f t="shared" si="29"/>
        <v>16</v>
      </c>
      <c r="F496">
        <v>16</v>
      </c>
      <c r="G496" t="s">
        <v>96</v>
      </c>
      <c r="H496" t="s">
        <v>73</v>
      </c>
      <c r="K496">
        <v>3.5</v>
      </c>
      <c r="M496">
        <v>23</v>
      </c>
      <c r="N496">
        <v>24</v>
      </c>
      <c r="O496" t="str">
        <f t="shared" si="30"/>
        <v>WAS</v>
      </c>
      <c r="P496" t="str">
        <f t="shared" si="31"/>
        <v>DAL</v>
      </c>
    </row>
    <row r="497" spans="1:16" x14ac:dyDescent="0.25">
      <c r="A497">
        <v>496</v>
      </c>
      <c r="B497" s="2" t="str">
        <f t="shared" si="28"/>
        <v>2013_16_DEN@HOU</v>
      </c>
      <c r="C497" t="s">
        <v>3</v>
      </c>
      <c r="D497">
        <v>2013</v>
      </c>
      <c r="E497">
        <f t="shared" si="29"/>
        <v>16</v>
      </c>
      <c r="F497">
        <v>16</v>
      </c>
      <c r="G497" t="s">
        <v>77</v>
      </c>
      <c r="H497" t="s">
        <v>74</v>
      </c>
      <c r="K497">
        <v>11.5</v>
      </c>
      <c r="M497">
        <v>13</v>
      </c>
      <c r="N497">
        <v>37</v>
      </c>
      <c r="O497" t="str">
        <f t="shared" si="30"/>
        <v>DEN</v>
      </c>
      <c r="P497" t="str">
        <f t="shared" si="31"/>
        <v>DEN</v>
      </c>
    </row>
    <row r="498" spans="1:16" x14ac:dyDescent="0.25">
      <c r="A498">
        <v>497</v>
      </c>
      <c r="B498" s="2" t="str">
        <f t="shared" si="28"/>
        <v>2013_16_TEN@JAX</v>
      </c>
      <c r="C498" t="s">
        <v>3</v>
      </c>
      <c r="D498">
        <v>2013</v>
      </c>
      <c r="E498">
        <f t="shared" si="29"/>
        <v>16</v>
      </c>
      <c r="F498">
        <v>16</v>
      </c>
      <c r="G498" t="s">
        <v>79</v>
      </c>
      <c r="H498" t="s">
        <v>95</v>
      </c>
      <c r="K498">
        <v>5.5</v>
      </c>
      <c r="M498">
        <v>16</v>
      </c>
      <c r="N498">
        <v>20</v>
      </c>
      <c r="O498" t="str">
        <f t="shared" si="30"/>
        <v>JAX</v>
      </c>
      <c r="P498" t="str">
        <f t="shared" si="31"/>
        <v>TEN</v>
      </c>
    </row>
    <row r="499" spans="1:16" x14ac:dyDescent="0.25">
      <c r="A499">
        <v>498</v>
      </c>
      <c r="B499" s="2" t="str">
        <f t="shared" si="28"/>
        <v>2013_16_IND@KCY</v>
      </c>
      <c r="C499" t="s">
        <v>3</v>
      </c>
      <c r="D499">
        <v>2013</v>
      </c>
      <c r="E499">
        <f t="shared" si="29"/>
        <v>16</v>
      </c>
      <c r="F499">
        <v>16</v>
      </c>
      <c r="G499" t="s">
        <v>336</v>
      </c>
      <c r="H499" t="s">
        <v>78</v>
      </c>
      <c r="K499">
        <v>-6.5</v>
      </c>
      <c r="M499">
        <v>7</v>
      </c>
      <c r="N499">
        <v>23</v>
      </c>
      <c r="O499" t="str">
        <f t="shared" si="30"/>
        <v>IND</v>
      </c>
      <c r="P499" t="str">
        <f t="shared" si="31"/>
        <v>IND</v>
      </c>
    </row>
    <row r="500" spans="1:16" x14ac:dyDescent="0.25">
      <c r="A500">
        <v>499</v>
      </c>
      <c r="B500" s="2" t="str">
        <f t="shared" si="28"/>
        <v>2013_16_TBY@STL</v>
      </c>
      <c r="C500" t="s">
        <v>3</v>
      </c>
      <c r="D500">
        <v>2013</v>
      </c>
      <c r="E500">
        <f t="shared" si="29"/>
        <v>16</v>
      </c>
      <c r="F500">
        <v>16</v>
      </c>
      <c r="G500" t="s">
        <v>93</v>
      </c>
      <c r="H500" t="s">
        <v>339</v>
      </c>
      <c r="K500">
        <v>-5.5</v>
      </c>
      <c r="M500">
        <v>23</v>
      </c>
      <c r="N500">
        <v>13</v>
      </c>
      <c r="O500" t="str">
        <f t="shared" si="30"/>
        <v>STL</v>
      </c>
      <c r="P500" t="str">
        <f t="shared" si="31"/>
        <v>STL</v>
      </c>
    </row>
    <row r="501" spans="1:16" x14ac:dyDescent="0.25">
      <c r="A501">
        <v>500</v>
      </c>
      <c r="B501" s="2" t="str">
        <f t="shared" si="28"/>
        <v>2013_16_NOR@CAR</v>
      </c>
      <c r="C501" t="s">
        <v>3</v>
      </c>
      <c r="D501">
        <v>2013</v>
      </c>
      <c r="E501">
        <f t="shared" si="29"/>
        <v>16</v>
      </c>
      <c r="F501">
        <v>16</v>
      </c>
      <c r="G501" t="s">
        <v>69</v>
      </c>
      <c r="H501" t="s">
        <v>340</v>
      </c>
      <c r="K501">
        <v>-3.5</v>
      </c>
      <c r="M501">
        <v>17</v>
      </c>
      <c r="N501">
        <v>13</v>
      </c>
      <c r="O501" t="str">
        <f t="shared" si="30"/>
        <v>CAR</v>
      </c>
      <c r="P501" t="str">
        <f t="shared" si="31"/>
        <v>CAR</v>
      </c>
    </row>
    <row r="502" spans="1:16" x14ac:dyDescent="0.25">
      <c r="A502">
        <v>501</v>
      </c>
      <c r="B502" s="2" t="str">
        <f t="shared" si="28"/>
        <v>2013_16_NYG@DET</v>
      </c>
      <c r="C502" t="s">
        <v>3</v>
      </c>
      <c r="D502">
        <v>2013</v>
      </c>
      <c r="E502">
        <f t="shared" si="29"/>
        <v>16</v>
      </c>
      <c r="F502">
        <v>16</v>
      </c>
      <c r="G502" t="s">
        <v>75</v>
      </c>
      <c r="H502" t="s">
        <v>85</v>
      </c>
      <c r="K502">
        <v>-9.5</v>
      </c>
      <c r="M502">
        <v>20</v>
      </c>
      <c r="N502">
        <v>23</v>
      </c>
      <c r="O502" t="str">
        <f t="shared" si="30"/>
        <v>NYG</v>
      </c>
      <c r="P502" t="str">
        <f t="shared" si="31"/>
        <v>NYG</v>
      </c>
    </row>
    <row r="503" spans="1:16" x14ac:dyDescent="0.25">
      <c r="A503">
        <v>502</v>
      </c>
      <c r="B503" s="2" t="str">
        <f t="shared" si="28"/>
        <v>2013_16_ARI@SEA</v>
      </c>
      <c r="C503" t="s">
        <v>3</v>
      </c>
      <c r="D503">
        <v>2013</v>
      </c>
      <c r="E503">
        <f t="shared" si="29"/>
        <v>16</v>
      </c>
      <c r="F503">
        <v>16</v>
      </c>
      <c r="G503" t="s">
        <v>91</v>
      </c>
      <c r="H503" t="s">
        <v>66</v>
      </c>
      <c r="K503">
        <v>-10.5</v>
      </c>
      <c r="M503">
        <v>10</v>
      </c>
      <c r="N503">
        <v>17</v>
      </c>
      <c r="O503" t="str">
        <f t="shared" si="30"/>
        <v>ARI</v>
      </c>
      <c r="P503" t="str">
        <f t="shared" si="31"/>
        <v>ARI</v>
      </c>
    </row>
    <row r="504" spans="1:16" x14ac:dyDescent="0.25">
      <c r="A504">
        <v>503</v>
      </c>
      <c r="B504" s="2" t="str">
        <f t="shared" si="28"/>
        <v>2013_16_PIT@GBY</v>
      </c>
      <c r="C504" t="s">
        <v>3</v>
      </c>
      <c r="D504">
        <v>2013</v>
      </c>
      <c r="E504">
        <f t="shared" si="29"/>
        <v>16</v>
      </c>
      <c r="F504">
        <v>16</v>
      </c>
      <c r="G504" t="s">
        <v>335</v>
      </c>
      <c r="H504" t="s">
        <v>89</v>
      </c>
      <c r="K504">
        <v>-2.5</v>
      </c>
      <c r="M504">
        <v>31</v>
      </c>
      <c r="N504">
        <v>38</v>
      </c>
      <c r="O504" t="str">
        <f t="shared" si="30"/>
        <v>PIT</v>
      </c>
      <c r="P504" t="str">
        <f t="shared" si="31"/>
        <v>PIT</v>
      </c>
    </row>
    <row r="505" spans="1:16" x14ac:dyDescent="0.25">
      <c r="A505">
        <v>504</v>
      </c>
      <c r="B505" s="2" t="str">
        <f t="shared" si="28"/>
        <v>2013_16_OAK@SD</v>
      </c>
      <c r="C505" t="s">
        <v>3</v>
      </c>
      <c r="D505">
        <v>2013</v>
      </c>
      <c r="E505">
        <f t="shared" si="29"/>
        <v>16</v>
      </c>
      <c r="F505">
        <v>16</v>
      </c>
      <c r="G505" t="s">
        <v>90</v>
      </c>
      <c r="H505" t="s">
        <v>87</v>
      </c>
      <c r="K505">
        <v>-10.5</v>
      </c>
      <c r="M505">
        <v>26</v>
      </c>
      <c r="N505">
        <v>13</v>
      </c>
      <c r="O505" t="str">
        <f t="shared" si="30"/>
        <v>SD</v>
      </c>
      <c r="P505" t="str">
        <f t="shared" si="31"/>
        <v>SD</v>
      </c>
    </row>
    <row r="506" spans="1:16" x14ac:dyDescent="0.25">
      <c r="A506">
        <v>505</v>
      </c>
      <c r="B506" s="2" t="str">
        <f t="shared" si="28"/>
        <v>2013_16_NWE@BAL</v>
      </c>
      <c r="C506" t="s">
        <v>3</v>
      </c>
      <c r="D506">
        <v>2013</v>
      </c>
      <c r="E506">
        <f t="shared" si="29"/>
        <v>16</v>
      </c>
      <c r="F506">
        <v>16</v>
      </c>
      <c r="G506" t="s">
        <v>67</v>
      </c>
      <c r="H506" t="s">
        <v>337</v>
      </c>
      <c r="K506">
        <v>-2.5</v>
      </c>
      <c r="M506">
        <v>7</v>
      </c>
      <c r="N506">
        <v>41</v>
      </c>
      <c r="O506" t="str">
        <f t="shared" si="30"/>
        <v>NWE</v>
      </c>
      <c r="P506" t="str">
        <f t="shared" si="31"/>
        <v>NWE</v>
      </c>
    </row>
    <row r="507" spans="1:16" x14ac:dyDescent="0.25">
      <c r="A507">
        <v>506</v>
      </c>
      <c r="B507" s="2" t="str">
        <f t="shared" si="28"/>
        <v>2013_16_CHI@PHI</v>
      </c>
      <c r="C507" t="s">
        <v>3</v>
      </c>
      <c r="D507">
        <v>2013</v>
      </c>
      <c r="E507">
        <f t="shared" si="29"/>
        <v>16</v>
      </c>
      <c r="F507">
        <v>16</v>
      </c>
      <c r="G507" t="s">
        <v>88</v>
      </c>
      <c r="H507" t="s">
        <v>70</v>
      </c>
      <c r="K507">
        <v>-2.5</v>
      </c>
      <c r="M507">
        <v>54</v>
      </c>
      <c r="N507">
        <v>11</v>
      </c>
      <c r="O507" t="str">
        <f t="shared" si="30"/>
        <v>PHI</v>
      </c>
      <c r="P507" t="str">
        <f t="shared" si="31"/>
        <v>PHI</v>
      </c>
    </row>
    <row r="508" spans="1:16" x14ac:dyDescent="0.25">
      <c r="A508">
        <v>507</v>
      </c>
      <c r="B508" s="2" t="str">
        <f t="shared" si="28"/>
        <v>2013_16_ATL@SFO</v>
      </c>
      <c r="C508" t="s">
        <v>3</v>
      </c>
      <c r="D508">
        <v>2013</v>
      </c>
      <c r="E508">
        <f t="shared" si="29"/>
        <v>16</v>
      </c>
      <c r="F508">
        <v>16</v>
      </c>
      <c r="G508" t="s">
        <v>338</v>
      </c>
      <c r="H508" t="s">
        <v>22</v>
      </c>
      <c r="K508">
        <v>-11.5</v>
      </c>
      <c r="M508">
        <v>34</v>
      </c>
      <c r="N508">
        <v>24</v>
      </c>
      <c r="O508" t="str">
        <f t="shared" si="30"/>
        <v>ATL</v>
      </c>
      <c r="P508" t="str">
        <f t="shared" si="31"/>
        <v>SFO</v>
      </c>
    </row>
    <row r="509" spans="1:16" x14ac:dyDescent="0.25">
      <c r="A509">
        <v>508</v>
      </c>
      <c r="B509" s="2" t="str">
        <f t="shared" si="28"/>
        <v>2013_17_CAR@ATL</v>
      </c>
      <c r="C509" t="s">
        <v>3</v>
      </c>
      <c r="D509">
        <v>2013</v>
      </c>
      <c r="E509">
        <f t="shared" si="29"/>
        <v>17</v>
      </c>
      <c r="F509">
        <v>17</v>
      </c>
      <c r="G509" t="s">
        <v>22</v>
      </c>
      <c r="H509" t="s">
        <v>69</v>
      </c>
      <c r="K509">
        <v>7.5</v>
      </c>
      <c r="M509">
        <v>20</v>
      </c>
      <c r="N509">
        <v>21</v>
      </c>
      <c r="O509" t="str">
        <f t="shared" si="30"/>
        <v>ATL</v>
      </c>
      <c r="P509" t="str">
        <f t="shared" si="31"/>
        <v>CAR</v>
      </c>
    </row>
    <row r="510" spans="1:16" x14ac:dyDescent="0.25">
      <c r="A510">
        <v>509</v>
      </c>
      <c r="B510" s="2" t="str">
        <f t="shared" si="28"/>
        <v>2013_17_BUF@NWE</v>
      </c>
      <c r="C510" t="s">
        <v>3</v>
      </c>
      <c r="D510">
        <v>2013</v>
      </c>
      <c r="E510">
        <f t="shared" si="29"/>
        <v>17</v>
      </c>
      <c r="F510">
        <v>17</v>
      </c>
      <c r="G510" t="s">
        <v>337</v>
      </c>
      <c r="H510" t="s">
        <v>68</v>
      </c>
      <c r="K510">
        <v>-9.5</v>
      </c>
      <c r="M510">
        <v>34</v>
      </c>
      <c r="N510">
        <v>20</v>
      </c>
      <c r="O510" t="str">
        <f t="shared" si="30"/>
        <v>NWE</v>
      </c>
      <c r="P510" t="str">
        <f t="shared" si="31"/>
        <v>NWE</v>
      </c>
    </row>
    <row r="511" spans="1:16" x14ac:dyDescent="0.25">
      <c r="A511">
        <v>510</v>
      </c>
      <c r="B511" s="2" t="str">
        <f t="shared" si="28"/>
        <v>2013_17_GBY@CHI</v>
      </c>
      <c r="C511" t="s">
        <v>3</v>
      </c>
      <c r="D511">
        <v>2013</v>
      </c>
      <c r="E511">
        <f t="shared" si="29"/>
        <v>17</v>
      </c>
      <c r="F511">
        <v>17</v>
      </c>
      <c r="G511" t="s">
        <v>70</v>
      </c>
      <c r="H511" t="s">
        <v>335</v>
      </c>
      <c r="K511">
        <v>-3.5</v>
      </c>
      <c r="M511">
        <v>28</v>
      </c>
      <c r="N511">
        <v>33</v>
      </c>
      <c r="O511" t="str">
        <f t="shared" si="30"/>
        <v>GBY</v>
      </c>
      <c r="P511" t="str">
        <f t="shared" si="31"/>
        <v>GBY</v>
      </c>
    </row>
    <row r="512" spans="1:16" x14ac:dyDescent="0.25">
      <c r="A512">
        <v>511</v>
      </c>
      <c r="B512" s="2" t="str">
        <f t="shared" si="28"/>
        <v>2013_17_BAL@CIN</v>
      </c>
      <c r="C512" t="s">
        <v>3</v>
      </c>
      <c r="D512">
        <v>2013</v>
      </c>
      <c r="E512">
        <f t="shared" si="29"/>
        <v>17</v>
      </c>
      <c r="F512">
        <v>17</v>
      </c>
      <c r="G512" t="s">
        <v>71</v>
      </c>
      <c r="H512" t="s">
        <v>67</v>
      </c>
      <c r="K512">
        <v>-5.5</v>
      </c>
      <c r="M512">
        <v>34</v>
      </c>
      <c r="N512">
        <v>17</v>
      </c>
      <c r="O512" t="str">
        <f t="shared" si="30"/>
        <v>CIN</v>
      </c>
      <c r="P512" t="str">
        <f t="shared" si="31"/>
        <v>CIN</v>
      </c>
    </row>
    <row r="513" spans="1:16" x14ac:dyDescent="0.25">
      <c r="A513">
        <v>512</v>
      </c>
      <c r="B513" s="2" t="str">
        <f t="shared" si="28"/>
        <v>2013_17_CLE@PIT</v>
      </c>
      <c r="C513" t="s">
        <v>3</v>
      </c>
      <c r="D513">
        <v>2013</v>
      </c>
      <c r="E513">
        <f t="shared" si="29"/>
        <v>17</v>
      </c>
      <c r="F513">
        <v>17</v>
      </c>
      <c r="G513" t="s">
        <v>89</v>
      </c>
      <c r="H513" t="s">
        <v>72</v>
      </c>
      <c r="K513">
        <v>-6.5</v>
      </c>
      <c r="M513">
        <v>20</v>
      </c>
      <c r="N513">
        <v>7</v>
      </c>
      <c r="O513" t="str">
        <f t="shared" si="30"/>
        <v>PIT</v>
      </c>
      <c r="P513" t="str">
        <f t="shared" si="31"/>
        <v>PIT</v>
      </c>
    </row>
    <row r="514" spans="1:16" x14ac:dyDescent="0.25">
      <c r="A514">
        <v>513</v>
      </c>
      <c r="B514" s="2" t="str">
        <f t="shared" ref="B514:B577" si="32">CONCATENATE(D514,"_",IF(E514&lt;10,CONCATENATE("0",E514),E514),"_",H514,"@",G514)</f>
        <v>2013_17_PHI@DAL</v>
      </c>
      <c r="C514" t="s">
        <v>3</v>
      </c>
      <c r="D514">
        <v>2013</v>
      </c>
      <c r="E514">
        <f t="shared" ref="E514:E577" si="33">IF(C514="rs",F514,17+F514)</f>
        <v>17</v>
      </c>
      <c r="F514">
        <v>17</v>
      </c>
      <c r="G514" t="s">
        <v>73</v>
      </c>
      <c r="H514" t="s">
        <v>88</v>
      </c>
      <c r="K514">
        <v>6.5</v>
      </c>
      <c r="M514">
        <v>22</v>
      </c>
      <c r="N514">
        <v>24</v>
      </c>
      <c r="O514" t="str">
        <f t="shared" ref="O514:O577" si="34">IF(OR(ISBLANK(N514),ISBLANK(M514)),"",IF(N514&gt;(M514+IF(ISBLANK(K514),I514,K514)),H514,IF(N514&lt;(M514+IF(ISBLANK(K514),I514,K514)),G514,"na")))</f>
        <v>DAL</v>
      </c>
      <c r="P514" t="str">
        <f t="shared" ref="P514:P577" si="35">IF(OR(ISBLANK(N514),ISBLANK(M514)),"",IF(N514&gt;M514,H514,IF(N514&lt;M514,G514,"na")))</f>
        <v>PHI</v>
      </c>
    </row>
    <row r="515" spans="1:16" x14ac:dyDescent="0.25">
      <c r="A515">
        <v>514</v>
      </c>
      <c r="B515" s="2" t="str">
        <f t="shared" si="32"/>
        <v>2013_17_DET@MIN</v>
      </c>
      <c r="C515" t="s">
        <v>3</v>
      </c>
      <c r="D515">
        <v>2013</v>
      </c>
      <c r="E515">
        <f t="shared" si="33"/>
        <v>17</v>
      </c>
      <c r="F515">
        <v>17</v>
      </c>
      <c r="G515" t="s">
        <v>82</v>
      </c>
      <c r="H515" t="s">
        <v>75</v>
      </c>
      <c r="K515">
        <v>-3.5</v>
      </c>
      <c r="M515">
        <v>14</v>
      </c>
      <c r="N515">
        <v>13</v>
      </c>
      <c r="O515" t="str">
        <f t="shared" si="34"/>
        <v>DET</v>
      </c>
      <c r="P515" t="str">
        <f t="shared" si="35"/>
        <v>MIN</v>
      </c>
    </row>
    <row r="516" spans="1:16" x14ac:dyDescent="0.25">
      <c r="A516">
        <v>515</v>
      </c>
      <c r="B516" s="2" t="str">
        <f t="shared" si="32"/>
        <v>2013_17_HOU@TEN</v>
      </c>
      <c r="C516" t="s">
        <v>3</v>
      </c>
      <c r="D516">
        <v>2013</v>
      </c>
      <c r="E516">
        <f t="shared" si="33"/>
        <v>17</v>
      </c>
      <c r="F516">
        <v>17</v>
      </c>
      <c r="G516" t="s">
        <v>95</v>
      </c>
      <c r="H516" t="s">
        <v>77</v>
      </c>
      <c r="K516">
        <v>-6.5</v>
      </c>
      <c r="M516">
        <v>16</v>
      </c>
      <c r="N516">
        <v>10</v>
      </c>
      <c r="O516" t="str">
        <f t="shared" si="34"/>
        <v>HOU</v>
      </c>
      <c r="P516" t="str">
        <f t="shared" si="35"/>
        <v>TEN</v>
      </c>
    </row>
    <row r="517" spans="1:16" x14ac:dyDescent="0.25">
      <c r="A517">
        <v>516</v>
      </c>
      <c r="B517" s="2" t="str">
        <f t="shared" si="32"/>
        <v>2013_17_JAX@IND</v>
      </c>
      <c r="C517" t="s">
        <v>3</v>
      </c>
      <c r="D517">
        <v>2013</v>
      </c>
      <c r="E517">
        <f t="shared" si="33"/>
        <v>17</v>
      </c>
      <c r="F517">
        <v>17</v>
      </c>
      <c r="G517" t="s">
        <v>78</v>
      </c>
      <c r="H517" t="s">
        <v>79</v>
      </c>
      <c r="K517">
        <v>-11.5</v>
      </c>
      <c r="M517">
        <v>30</v>
      </c>
      <c r="N517">
        <v>10</v>
      </c>
      <c r="O517" t="str">
        <f t="shared" si="34"/>
        <v>IND</v>
      </c>
      <c r="P517" t="str">
        <f t="shared" si="35"/>
        <v>IND</v>
      </c>
    </row>
    <row r="518" spans="1:16" x14ac:dyDescent="0.25">
      <c r="A518">
        <v>517</v>
      </c>
      <c r="B518" s="2" t="str">
        <f t="shared" si="32"/>
        <v>2013_17_NYJ@MIA</v>
      </c>
      <c r="C518" t="s">
        <v>3</v>
      </c>
      <c r="D518">
        <v>2013</v>
      </c>
      <c r="E518">
        <f t="shared" si="33"/>
        <v>17</v>
      </c>
      <c r="F518">
        <v>17</v>
      </c>
      <c r="G518" t="s">
        <v>81</v>
      </c>
      <c r="H518" t="s">
        <v>86</v>
      </c>
      <c r="K518">
        <v>-6.5</v>
      </c>
      <c r="M518">
        <v>7</v>
      </c>
      <c r="N518">
        <v>20</v>
      </c>
      <c r="O518" t="str">
        <f t="shared" si="34"/>
        <v>NYJ</v>
      </c>
      <c r="P518" t="str">
        <f t="shared" si="35"/>
        <v>NYJ</v>
      </c>
    </row>
    <row r="519" spans="1:16" x14ac:dyDescent="0.25">
      <c r="A519">
        <v>518</v>
      </c>
      <c r="B519" s="2" t="str">
        <f t="shared" si="32"/>
        <v>2013_17_TBY@NOR</v>
      </c>
      <c r="C519" t="s">
        <v>3</v>
      </c>
      <c r="D519">
        <v>2013</v>
      </c>
      <c r="E519">
        <f t="shared" si="33"/>
        <v>17</v>
      </c>
      <c r="F519">
        <v>17</v>
      </c>
      <c r="G519" t="s">
        <v>340</v>
      </c>
      <c r="H519" t="s">
        <v>339</v>
      </c>
      <c r="K519">
        <v>-12.5</v>
      </c>
      <c r="M519">
        <v>42</v>
      </c>
      <c r="N519">
        <v>17</v>
      </c>
      <c r="O519" t="str">
        <f t="shared" si="34"/>
        <v>NOR</v>
      </c>
      <c r="P519" t="str">
        <f t="shared" si="35"/>
        <v>NOR</v>
      </c>
    </row>
    <row r="520" spans="1:16" x14ac:dyDescent="0.25">
      <c r="A520">
        <v>519</v>
      </c>
      <c r="B520" s="2" t="str">
        <f t="shared" si="32"/>
        <v>2013_17_WAS@NYG</v>
      </c>
      <c r="C520" t="s">
        <v>3</v>
      </c>
      <c r="D520">
        <v>2013</v>
      </c>
      <c r="E520">
        <f t="shared" si="33"/>
        <v>17</v>
      </c>
      <c r="F520">
        <v>17</v>
      </c>
      <c r="G520" t="s">
        <v>85</v>
      </c>
      <c r="H520" t="s">
        <v>96</v>
      </c>
      <c r="K520">
        <v>-3.5</v>
      </c>
      <c r="M520">
        <v>20</v>
      </c>
      <c r="N520">
        <v>6</v>
      </c>
      <c r="O520" t="str">
        <f t="shared" si="34"/>
        <v>NYG</v>
      </c>
      <c r="P520" t="str">
        <f t="shared" si="35"/>
        <v>NYG</v>
      </c>
    </row>
    <row r="521" spans="1:16" x14ac:dyDescent="0.25">
      <c r="A521">
        <v>520</v>
      </c>
      <c r="B521" s="2" t="str">
        <f t="shared" si="32"/>
        <v>2013_17_DEN@OAK</v>
      </c>
      <c r="C521" t="s">
        <v>3</v>
      </c>
      <c r="D521">
        <v>2013</v>
      </c>
      <c r="E521">
        <f t="shared" si="33"/>
        <v>17</v>
      </c>
      <c r="F521">
        <v>17</v>
      </c>
      <c r="G521" t="s">
        <v>87</v>
      </c>
      <c r="H521" t="s">
        <v>74</v>
      </c>
      <c r="K521">
        <v>12.5</v>
      </c>
      <c r="M521">
        <v>14</v>
      </c>
      <c r="N521">
        <v>34</v>
      </c>
      <c r="O521" t="str">
        <f t="shared" si="34"/>
        <v>DEN</v>
      </c>
      <c r="P521" t="str">
        <f t="shared" si="35"/>
        <v>DEN</v>
      </c>
    </row>
    <row r="522" spans="1:16" x14ac:dyDescent="0.25">
      <c r="A522">
        <v>521</v>
      </c>
      <c r="B522" s="2" t="str">
        <f t="shared" si="32"/>
        <v>2013_17_KCY@SD</v>
      </c>
      <c r="C522" t="s">
        <v>3</v>
      </c>
      <c r="D522">
        <v>2013</v>
      </c>
      <c r="E522">
        <f t="shared" si="33"/>
        <v>17</v>
      </c>
      <c r="F522">
        <v>17</v>
      </c>
      <c r="G522" t="s">
        <v>90</v>
      </c>
      <c r="H522" t="s">
        <v>336</v>
      </c>
      <c r="K522">
        <v>-9.5</v>
      </c>
      <c r="M522">
        <v>27</v>
      </c>
      <c r="N522">
        <v>24</v>
      </c>
      <c r="O522" t="str">
        <f t="shared" si="34"/>
        <v>KCY</v>
      </c>
      <c r="P522" t="str">
        <f t="shared" si="35"/>
        <v>SD</v>
      </c>
    </row>
    <row r="523" spans="1:16" x14ac:dyDescent="0.25">
      <c r="A523">
        <v>522</v>
      </c>
      <c r="B523" s="2" t="str">
        <f t="shared" si="32"/>
        <v>2013_17_STL@SEA</v>
      </c>
      <c r="C523" t="s">
        <v>3</v>
      </c>
      <c r="D523">
        <v>2013</v>
      </c>
      <c r="E523">
        <f t="shared" si="33"/>
        <v>17</v>
      </c>
      <c r="F523">
        <v>17</v>
      </c>
      <c r="G523" t="s">
        <v>91</v>
      </c>
      <c r="H523" t="s">
        <v>93</v>
      </c>
      <c r="K523">
        <v>-10.5</v>
      </c>
      <c r="M523">
        <v>27</v>
      </c>
      <c r="N523">
        <v>9</v>
      </c>
      <c r="O523" t="str">
        <f t="shared" si="34"/>
        <v>SEA</v>
      </c>
      <c r="P523" t="str">
        <f t="shared" si="35"/>
        <v>SEA</v>
      </c>
    </row>
    <row r="524" spans="1:16" x14ac:dyDescent="0.25">
      <c r="A524">
        <v>523</v>
      </c>
      <c r="B524" s="2" t="str">
        <f t="shared" si="32"/>
        <v>2013_17_SFO@ARI</v>
      </c>
      <c r="C524" t="s">
        <v>3</v>
      </c>
      <c r="D524">
        <v>2013</v>
      </c>
      <c r="E524">
        <f t="shared" si="33"/>
        <v>17</v>
      </c>
      <c r="F524">
        <v>17</v>
      </c>
      <c r="G524" t="s">
        <v>66</v>
      </c>
      <c r="H524" t="s">
        <v>338</v>
      </c>
      <c r="K524">
        <v>2.5</v>
      </c>
      <c r="M524">
        <v>20</v>
      </c>
      <c r="N524">
        <v>23</v>
      </c>
      <c r="O524" t="str">
        <f t="shared" si="34"/>
        <v>SFO</v>
      </c>
      <c r="P524" t="str">
        <f t="shared" si="35"/>
        <v>SFO</v>
      </c>
    </row>
    <row r="525" spans="1:16" x14ac:dyDescent="0.25">
      <c r="A525">
        <v>524</v>
      </c>
      <c r="B525" s="2" t="str">
        <f t="shared" si="32"/>
        <v>2013_18_KCY@IND</v>
      </c>
      <c r="C525" t="s">
        <v>5</v>
      </c>
      <c r="D525">
        <v>2013</v>
      </c>
      <c r="E525">
        <f t="shared" si="33"/>
        <v>18</v>
      </c>
      <c r="F525">
        <v>1</v>
      </c>
      <c r="G525" t="s">
        <v>78</v>
      </c>
      <c r="H525" t="s">
        <v>336</v>
      </c>
      <c r="I525">
        <v>-2.5</v>
      </c>
      <c r="K525">
        <v>1.5</v>
      </c>
      <c r="M525">
        <v>45</v>
      </c>
      <c r="N525">
        <v>44</v>
      </c>
      <c r="O525" t="str">
        <f t="shared" si="34"/>
        <v>IND</v>
      </c>
      <c r="P525" t="str">
        <f t="shared" si="35"/>
        <v>IND</v>
      </c>
    </row>
    <row r="526" spans="1:16" x14ac:dyDescent="0.25">
      <c r="A526">
        <v>525</v>
      </c>
      <c r="B526" s="2" t="str">
        <f t="shared" si="32"/>
        <v>2013_18_SD@CIN</v>
      </c>
      <c r="C526" t="s">
        <v>5</v>
      </c>
      <c r="D526">
        <v>2013</v>
      </c>
      <c r="E526">
        <f t="shared" si="33"/>
        <v>18</v>
      </c>
      <c r="F526">
        <v>1</v>
      </c>
      <c r="G526" t="s">
        <v>71</v>
      </c>
      <c r="H526" t="s">
        <v>90</v>
      </c>
      <c r="I526">
        <v>-7</v>
      </c>
      <c r="K526">
        <v>-6.5</v>
      </c>
      <c r="M526">
        <v>10</v>
      </c>
      <c r="N526">
        <v>27</v>
      </c>
      <c r="O526" t="str">
        <f t="shared" si="34"/>
        <v>SD</v>
      </c>
      <c r="P526" t="str">
        <f t="shared" si="35"/>
        <v>SD</v>
      </c>
    </row>
    <row r="527" spans="1:16" x14ac:dyDescent="0.25">
      <c r="A527">
        <v>526</v>
      </c>
      <c r="B527" s="2" t="str">
        <f t="shared" si="32"/>
        <v>2013_18_SFO@GBY</v>
      </c>
      <c r="C527" t="s">
        <v>5</v>
      </c>
      <c r="D527">
        <v>2013</v>
      </c>
      <c r="E527">
        <f t="shared" si="33"/>
        <v>18</v>
      </c>
      <c r="F527">
        <v>1</v>
      </c>
      <c r="G527" t="s">
        <v>335</v>
      </c>
      <c r="H527" t="s">
        <v>338</v>
      </c>
      <c r="I527">
        <v>3</v>
      </c>
      <c r="K527">
        <v>3</v>
      </c>
      <c r="M527">
        <v>20</v>
      </c>
      <c r="N527">
        <v>23</v>
      </c>
      <c r="O527" t="str">
        <f t="shared" si="34"/>
        <v>na</v>
      </c>
      <c r="P527" t="str">
        <f t="shared" si="35"/>
        <v>SFO</v>
      </c>
    </row>
    <row r="528" spans="1:16" x14ac:dyDescent="0.25">
      <c r="A528">
        <v>527</v>
      </c>
      <c r="B528" s="2" t="str">
        <f t="shared" si="32"/>
        <v>2013_18_NOR@PHI</v>
      </c>
      <c r="C528" t="s">
        <v>5</v>
      </c>
      <c r="D528">
        <v>2013</v>
      </c>
      <c r="E528">
        <f t="shared" si="33"/>
        <v>18</v>
      </c>
      <c r="F528">
        <v>1</v>
      </c>
      <c r="G528" t="s">
        <v>88</v>
      </c>
      <c r="H528" t="s">
        <v>340</v>
      </c>
      <c r="I528">
        <v>-3</v>
      </c>
      <c r="K528">
        <v>-2.5</v>
      </c>
      <c r="M528">
        <v>24</v>
      </c>
      <c r="N528">
        <v>26</v>
      </c>
      <c r="O528" t="str">
        <f t="shared" si="34"/>
        <v>NOR</v>
      </c>
      <c r="P528" t="str">
        <f t="shared" si="35"/>
        <v>NOR</v>
      </c>
    </row>
    <row r="529" spans="1:16" x14ac:dyDescent="0.25">
      <c r="A529">
        <v>528</v>
      </c>
      <c r="B529" s="2" t="str">
        <f t="shared" si="32"/>
        <v>2013_19_SD@DEN</v>
      </c>
      <c r="C529" t="s">
        <v>5</v>
      </c>
      <c r="D529">
        <v>2013</v>
      </c>
      <c r="E529">
        <f t="shared" si="33"/>
        <v>19</v>
      </c>
      <c r="F529">
        <v>2</v>
      </c>
      <c r="G529" t="s">
        <v>74</v>
      </c>
      <c r="H529" t="s">
        <v>90</v>
      </c>
      <c r="I529">
        <v>-9.5</v>
      </c>
      <c r="K529">
        <v>-9</v>
      </c>
      <c r="M529">
        <v>24</v>
      </c>
      <c r="N529">
        <v>17</v>
      </c>
      <c r="O529" t="str">
        <f t="shared" si="34"/>
        <v>SD</v>
      </c>
      <c r="P529" t="str">
        <f t="shared" si="35"/>
        <v>DEN</v>
      </c>
    </row>
    <row r="530" spans="1:16" x14ac:dyDescent="0.25">
      <c r="A530">
        <v>529</v>
      </c>
      <c r="B530" s="2" t="str">
        <f t="shared" si="32"/>
        <v>2013_19_IND@NWE</v>
      </c>
      <c r="C530" t="s">
        <v>5</v>
      </c>
      <c r="D530">
        <v>2013</v>
      </c>
      <c r="E530">
        <f t="shared" si="33"/>
        <v>19</v>
      </c>
      <c r="F530">
        <v>2</v>
      </c>
      <c r="G530" t="s">
        <v>337</v>
      </c>
      <c r="H530" t="s">
        <v>78</v>
      </c>
      <c r="I530">
        <v>-7</v>
      </c>
      <c r="K530">
        <v>-7</v>
      </c>
      <c r="M530">
        <v>43</v>
      </c>
      <c r="N530">
        <v>22</v>
      </c>
      <c r="O530" t="str">
        <f t="shared" si="34"/>
        <v>NWE</v>
      </c>
      <c r="P530" t="str">
        <f t="shared" si="35"/>
        <v>NWE</v>
      </c>
    </row>
    <row r="531" spans="1:16" x14ac:dyDescent="0.25">
      <c r="A531">
        <v>530</v>
      </c>
      <c r="B531" s="2" t="str">
        <f t="shared" si="32"/>
        <v>2013_19_NOR@SEA</v>
      </c>
      <c r="C531" t="s">
        <v>5</v>
      </c>
      <c r="D531">
        <v>2013</v>
      </c>
      <c r="E531">
        <f t="shared" si="33"/>
        <v>19</v>
      </c>
      <c r="F531">
        <v>2</v>
      </c>
      <c r="G531" t="s">
        <v>91</v>
      </c>
      <c r="H531" t="s">
        <v>340</v>
      </c>
      <c r="I531">
        <v>-7.5</v>
      </c>
      <c r="K531">
        <v>-9</v>
      </c>
      <c r="M531">
        <v>23</v>
      </c>
      <c r="N531">
        <v>15</v>
      </c>
      <c r="O531" t="str">
        <f t="shared" si="34"/>
        <v>NOR</v>
      </c>
      <c r="P531" t="str">
        <f t="shared" si="35"/>
        <v>SEA</v>
      </c>
    </row>
    <row r="532" spans="1:16" x14ac:dyDescent="0.25">
      <c r="A532">
        <v>531</v>
      </c>
      <c r="B532" s="2" t="str">
        <f t="shared" si="32"/>
        <v>2013_19_SFO@CAR</v>
      </c>
      <c r="C532" t="s">
        <v>5</v>
      </c>
      <c r="D532">
        <v>2013</v>
      </c>
      <c r="E532">
        <f t="shared" si="33"/>
        <v>19</v>
      </c>
      <c r="F532">
        <v>2</v>
      </c>
      <c r="G532" t="s">
        <v>69</v>
      </c>
      <c r="H532" t="s">
        <v>338</v>
      </c>
      <c r="I532">
        <v>-1</v>
      </c>
      <c r="K532">
        <v>1.5</v>
      </c>
      <c r="M532">
        <v>10</v>
      </c>
      <c r="N532">
        <v>23</v>
      </c>
      <c r="O532" t="str">
        <f t="shared" si="34"/>
        <v>SFO</v>
      </c>
      <c r="P532" t="str">
        <f t="shared" si="35"/>
        <v>SFO</v>
      </c>
    </row>
    <row r="533" spans="1:16" x14ac:dyDescent="0.25">
      <c r="A533">
        <v>532</v>
      </c>
      <c r="B533" s="2" t="str">
        <f t="shared" si="32"/>
        <v>2013_20_NWE@DEN</v>
      </c>
      <c r="C533" t="s">
        <v>5</v>
      </c>
      <c r="D533">
        <v>2013</v>
      </c>
      <c r="E533">
        <f t="shared" si="33"/>
        <v>20</v>
      </c>
      <c r="F533">
        <v>3</v>
      </c>
      <c r="G533" t="s">
        <v>74</v>
      </c>
      <c r="H533" t="s">
        <v>337</v>
      </c>
      <c r="I533">
        <v>-5</v>
      </c>
      <c r="K533">
        <v>-5</v>
      </c>
      <c r="M533">
        <v>23</v>
      </c>
      <c r="N533">
        <v>17</v>
      </c>
      <c r="O533" t="str">
        <f t="shared" si="34"/>
        <v>DEN</v>
      </c>
      <c r="P533" t="str">
        <f t="shared" si="35"/>
        <v>DEN</v>
      </c>
    </row>
    <row r="534" spans="1:16" x14ac:dyDescent="0.25">
      <c r="A534">
        <v>533</v>
      </c>
      <c r="B534" s="2" t="str">
        <f t="shared" si="32"/>
        <v>2013_20_SFO@SEA</v>
      </c>
      <c r="C534" t="s">
        <v>5</v>
      </c>
      <c r="D534">
        <v>2013</v>
      </c>
      <c r="E534">
        <f t="shared" si="33"/>
        <v>20</v>
      </c>
      <c r="F534">
        <v>3</v>
      </c>
      <c r="G534" t="s">
        <v>91</v>
      </c>
      <c r="H534" t="s">
        <v>338</v>
      </c>
      <c r="I534">
        <v>-3.5</v>
      </c>
      <c r="K534">
        <v>-3.5</v>
      </c>
      <c r="M534">
        <v>26</v>
      </c>
      <c r="N534">
        <v>16</v>
      </c>
      <c r="O534" t="str">
        <f t="shared" si="34"/>
        <v>SEA</v>
      </c>
      <c r="P534" t="str">
        <f t="shared" si="35"/>
        <v>SEA</v>
      </c>
    </row>
    <row r="535" spans="1:16" x14ac:dyDescent="0.25">
      <c r="A535">
        <v>534</v>
      </c>
      <c r="B535" s="2" t="str">
        <f t="shared" si="32"/>
        <v>2013_21_SEA@DEN</v>
      </c>
      <c r="C535" t="s">
        <v>5</v>
      </c>
      <c r="D535">
        <v>2013</v>
      </c>
      <c r="E535">
        <f t="shared" si="33"/>
        <v>21</v>
      </c>
      <c r="F535">
        <v>4</v>
      </c>
      <c r="G535" t="s">
        <v>74</v>
      </c>
      <c r="H535" t="s">
        <v>91</v>
      </c>
      <c r="I535">
        <v>0</v>
      </c>
      <c r="K535">
        <v>-2.5</v>
      </c>
      <c r="M535">
        <v>8</v>
      </c>
      <c r="N535">
        <v>43</v>
      </c>
      <c r="O535" t="str">
        <f t="shared" si="34"/>
        <v>SEA</v>
      </c>
      <c r="P535" t="str">
        <f t="shared" si="35"/>
        <v>SEA</v>
      </c>
    </row>
    <row r="536" spans="1:16" x14ac:dyDescent="0.25">
      <c r="A536">
        <v>535</v>
      </c>
      <c r="B536" s="2" t="str">
        <f t="shared" si="32"/>
        <v>2014_01_GBY@SEA</v>
      </c>
      <c r="C536" t="s">
        <v>3</v>
      </c>
      <c r="D536">
        <v>2014</v>
      </c>
      <c r="E536">
        <f t="shared" si="33"/>
        <v>1</v>
      </c>
      <c r="F536">
        <v>1</v>
      </c>
      <c r="G536" t="s">
        <v>91</v>
      </c>
      <c r="H536" t="s">
        <v>335</v>
      </c>
      <c r="K536">
        <v>-5.5</v>
      </c>
      <c r="M536">
        <v>36</v>
      </c>
      <c r="N536">
        <v>16</v>
      </c>
      <c r="O536" t="str">
        <f t="shared" si="34"/>
        <v>SEA</v>
      </c>
      <c r="P536" t="str">
        <f t="shared" si="35"/>
        <v>SEA</v>
      </c>
    </row>
    <row r="537" spans="1:16" x14ac:dyDescent="0.25">
      <c r="A537">
        <v>536</v>
      </c>
      <c r="B537" s="2" t="str">
        <f t="shared" si="32"/>
        <v>2014_01_NOR@ATL</v>
      </c>
      <c r="C537" t="s">
        <v>3</v>
      </c>
      <c r="D537">
        <v>2014</v>
      </c>
      <c r="E537">
        <f t="shared" si="33"/>
        <v>1</v>
      </c>
      <c r="F537">
        <v>1</v>
      </c>
      <c r="G537" t="s">
        <v>22</v>
      </c>
      <c r="H537" t="s">
        <v>340</v>
      </c>
      <c r="K537">
        <v>3</v>
      </c>
      <c r="M537">
        <v>37</v>
      </c>
      <c r="N537">
        <v>34</v>
      </c>
      <c r="O537" t="str">
        <f t="shared" si="34"/>
        <v>ATL</v>
      </c>
      <c r="P537" t="str">
        <f t="shared" si="35"/>
        <v>ATL</v>
      </c>
    </row>
    <row r="538" spans="1:16" x14ac:dyDescent="0.25">
      <c r="A538">
        <v>537</v>
      </c>
      <c r="B538" s="2" t="str">
        <f t="shared" si="32"/>
        <v>2014_01_BUF@CHI</v>
      </c>
      <c r="C538" t="s">
        <v>3</v>
      </c>
      <c r="D538">
        <v>2014</v>
      </c>
      <c r="E538">
        <f t="shared" si="33"/>
        <v>1</v>
      </c>
      <c r="F538">
        <v>1</v>
      </c>
      <c r="G538" t="s">
        <v>70</v>
      </c>
      <c r="H538" t="s">
        <v>68</v>
      </c>
      <c r="K538">
        <v>-6.5</v>
      </c>
      <c r="M538">
        <v>20</v>
      </c>
      <c r="N538">
        <v>23</v>
      </c>
      <c r="O538" t="str">
        <f t="shared" si="34"/>
        <v>BUF</v>
      </c>
      <c r="P538" t="str">
        <f t="shared" si="35"/>
        <v>BUF</v>
      </c>
    </row>
    <row r="539" spans="1:16" x14ac:dyDescent="0.25">
      <c r="A539">
        <v>538</v>
      </c>
      <c r="B539" s="2" t="str">
        <f t="shared" si="32"/>
        <v>2014_01_TEN@KCY</v>
      </c>
      <c r="C539" t="s">
        <v>3</v>
      </c>
      <c r="D539">
        <v>2014</v>
      </c>
      <c r="E539">
        <f t="shared" si="33"/>
        <v>1</v>
      </c>
      <c r="F539">
        <v>1</v>
      </c>
      <c r="G539" t="s">
        <v>336</v>
      </c>
      <c r="H539" t="s">
        <v>95</v>
      </c>
      <c r="K539">
        <v>-4.5</v>
      </c>
      <c r="M539">
        <v>10</v>
      </c>
      <c r="N539">
        <v>26</v>
      </c>
      <c r="O539" t="str">
        <f t="shared" si="34"/>
        <v>TEN</v>
      </c>
      <c r="P539" t="str">
        <f t="shared" si="35"/>
        <v>TEN</v>
      </c>
    </row>
    <row r="540" spans="1:16" x14ac:dyDescent="0.25">
      <c r="A540">
        <v>539</v>
      </c>
      <c r="B540" s="2" t="str">
        <f t="shared" si="32"/>
        <v>2014_01_MIN@STL</v>
      </c>
      <c r="C540" t="s">
        <v>3</v>
      </c>
      <c r="D540">
        <v>2014</v>
      </c>
      <c r="E540">
        <f t="shared" si="33"/>
        <v>1</v>
      </c>
      <c r="F540">
        <v>1</v>
      </c>
      <c r="G540" t="s">
        <v>93</v>
      </c>
      <c r="H540" t="s">
        <v>82</v>
      </c>
      <c r="K540">
        <v>-4</v>
      </c>
      <c r="M540">
        <v>6</v>
      </c>
      <c r="N540">
        <v>34</v>
      </c>
      <c r="O540" t="str">
        <f t="shared" si="34"/>
        <v>MIN</v>
      </c>
      <c r="P540" t="str">
        <f t="shared" si="35"/>
        <v>MIN</v>
      </c>
    </row>
    <row r="541" spans="1:16" x14ac:dyDescent="0.25">
      <c r="A541">
        <v>540</v>
      </c>
      <c r="B541" s="2" t="str">
        <f t="shared" si="32"/>
        <v>2014_01_NWE@MIA</v>
      </c>
      <c r="C541" t="s">
        <v>3</v>
      </c>
      <c r="D541">
        <v>2014</v>
      </c>
      <c r="E541">
        <f t="shared" si="33"/>
        <v>1</v>
      </c>
      <c r="F541">
        <v>1</v>
      </c>
      <c r="G541" t="s">
        <v>81</v>
      </c>
      <c r="H541" t="s">
        <v>337</v>
      </c>
      <c r="K541">
        <v>4.5</v>
      </c>
      <c r="M541">
        <v>33</v>
      </c>
      <c r="N541">
        <v>20</v>
      </c>
      <c r="O541" t="str">
        <f t="shared" si="34"/>
        <v>MIA</v>
      </c>
      <c r="P541" t="str">
        <f t="shared" si="35"/>
        <v>MIA</v>
      </c>
    </row>
    <row r="542" spans="1:16" x14ac:dyDescent="0.25">
      <c r="A542">
        <v>541</v>
      </c>
      <c r="B542" s="2" t="str">
        <f t="shared" si="32"/>
        <v>2014_01_OAK@NYJ</v>
      </c>
      <c r="C542" t="s">
        <v>3</v>
      </c>
      <c r="D542">
        <v>2014</v>
      </c>
      <c r="E542">
        <f t="shared" si="33"/>
        <v>1</v>
      </c>
      <c r="F542">
        <v>1</v>
      </c>
      <c r="G542" t="s">
        <v>86</v>
      </c>
      <c r="H542" t="s">
        <v>87</v>
      </c>
      <c r="K542">
        <v>-5</v>
      </c>
      <c r="M542">
        <v>19</v>
      </c>
      <c r="N542">
        <v>14</v>
      </c>
      <c r="O542" t="str">
        <f t="shared" si="34"/>
        <v>na</v>
      </c>
      <c r="P542" t="str">
        <f t="shared" si="35"/>
        <v>NYJ</v>
      </c>
    </row>
    <row r="543" spans="1:16" x14ac:dyDescent="0.25">
      <c r="A543">
        <v>542</v>
      </c>
      <c r="B543" s="2" t="str">
        <f t="shared" si="32"/>
        <v>2014_01_JAX@PHI</v>
      </c>
      <c r="C543" t="s">
        <v>3</v>
      </c>
      <c r="D543">
        <v>2014</v>
      </c>
      <c r="E543">
        <f t="shared" si="33"/>
        <v>1</v>
      </c>
      <c r="F543">
        <v>1</v>
      </c>
      <c r="G543" t="s">
        <v>88</v>
      </c>
      <c r="H543" t="s">
        <v>79</v>
      </c>
      <c r="K543">
        <v>-10</v>
      </c>
      <c r="M543">
        <v>34</v>
      </c>
      <c r="N543">
        <v>17</v>
      </c>
      <c r="O543" t="str">
        <f t="shared" si="34"/>
        <v>PHI</v>
      </c>
      <c r="P543" t="str">
        <f t="shared" si="35"/>
        <v>PHI</v>
      </c>
    </row>
    <row r="544" spans="1:16" x14ac:dyDescent="0.25">
      <c r="A544">
        <v>543</v>
      </c>
      <c r="B544" s="2" t="str">
        <f t="shared" si="32"/>
        <v>2014_01_CLE@PIT</v>
      </c>
      <c r="C544" t="s">
        <v>3</v>
      </c>
      <c r="D544">
        <v>2014</v>
      </c>
      <c r="E544">
        <f t="shared" si="33"/>
        <v>1</v>
      </c>
      <c r="F544">
        <v>1</v>
      </c>
      <c r="G544" t="s">
        <v>89</v>
      </c>
      <c r="H544" t="s">
        <v>72</v>
      </c>
      <c r="K544">
        <v>-6.5</v>
      </c>
      <c r="M544">
        <v>30</v>
      </c>
      <c r="N544">
        <v>27</v>
      </c>
      <c r="O544" t="str">
        <f t="shared" si="34"/>
        <v>CLE</v>
      </c>
      <c r="P544" t="str">
        <f t="shared" si="35"/>
        <v>PIT</v>
      </c>
    </row>
    <row r="545" spans="1:16" x14ac:dyDescent="0.25">
      <c r="A545">
        <v>544</v>
      </c>
      <c r="B545" s="2" t="str">
        <f t="shared" si="32"/>
        <v>2014_01_CIN@BAL</v>
      </c>
      <c r="C545" t="s">
        <v>3</v>
      </c>
      <c r="D545">
        <v>2014</v>
      </c>
      <c r="E545">
        <f t="shared" si="33"/>
        <v>1</v>
      </c>
      <c r="F545">
        <v>1</v>
      </c>
      <c r="G545" t="s">
        <v>67</v>
      </c>
      <c r="H545" t="s">
        <v>71</v>
      </c>
      <c r="K545">
        <v>-2</v>
      </c>
      <c r="M545">
        <v>16</v>
      </c>
      <c r="N545">
        <v>23</v>
      </c>
      <c r="O545" t="str">
        <f t="shared" si="34"/>
        <v>CIN</v>
      </c>
      <c r="P545" t="str">
        <f t="shared" si="35"/>
        <v>CIN</v>
      </c>
    </row>
    <row r="546" spans="1:16" x14ac:dyDescent="0.25">
      <c r="A546">
        <v>545</v>
      </c>
      <c r="B546" s="2" t="str">
        <f t="shared" si="32"/>
        <v>2014_01_WAS@HOU</v>
      </c>
      <c r="C546" t="s">
        <v>3</v>
      </c>
      <c r="D546">
        <v>2014</v>
      </c>
      <c r="E546">
        <f t="shared" si="33"/>
        <v>1</v>
      </c>
      <c r="F546">
        <v>1</v>
      </c>
      <c r="G546" t="s">
        <v>77</v>
      </c>
      <c r="H546" t="s">
        <v>96</v>
      </c>
      <c r="K546">
        <v>-2.5</v>
      </c>
      <c r="M546">
        <v>17</v>
      </c>
      <c r="N546">
        <v>6</v>
      </c>
      <c r="O546" t="str">
        <f t="shared" si="34"/>
        <v>HOU</v>
      </c>
      <c r="P546" t="str">
        <f t="shared" si="35"/>
        <v>HOU</v>
      </c>
    </row>
    <row r="547" spans="1:16" x14ac:dyDescent="0.25">
      <c r="A547">
        <v>546</v>
      </c>
      <c r="B547" s="2" t="str">
        <f t="shared" si="32"/>
        <v>2014_01_SFO@DAL</v>
      </c>
      <c r="C547" t="s">
        <v>3</v>
      </c>
      <c r="D547">
        <v>2014</v>
      </c>
      <c r="E547">
        <f t="shared" si="33"/>
        <v>1</v>
      </c>
      <c r="F547">
        <v>1</v>
      </c>
      <c r="G547" t="s">
        <v>73</v>
      </c>
      <c r="H547" t="s">
        <v>338</v>
      </c>
      <c r="K547">
        <v>5.5</v>
      </c>
      <c r="M547">
        <v>17</v>
      </c>
      <c r="N547">
        <v>28</v>
      </c>
      <c r="O547" t="str">
        <f t="shared" si="34"/>
        <v>SFO</v>
      </c>
      <c r="P547" t="str">
        <f t="shared" si="35"/>
        <v>SFO</v>
      </c>
    </row>
    <row r="548" spans="1:16" x14ac:dyDescent="0.25">
      <c r="A548">
        <v>547</v>
      </c>
      <c r="B548" s="2" t="str">
        <f t="shared" si="32"/>
        <v>2014_01_CAR@TBY</v>
      </c>
      <c r="C548" t="s">
        <v>3</v>
      </c>
      <c r="D548">
        <v>2014</v>
      </c>
      <c r="E548">
        <f t="shared" si="33"/>
        <v>1</v>
      </c>
      <c r="F548">
        <v>1</v>
      </c>
      <c r="G548" t="s">
        <v>339</v>
      </c>
      <c r="H548" t="s">
        <v>69</v>
      </c>
      <c r="K548">
        <v>-1</v>
      </c>
      <c r="M548">
        <v>14</v>
      </c>
      <c r="N548">
        <v>20</v>
      </c>
      <c r="O548" t="str">
        <f t="shared" si="34"/>
        <v>CAR</v>
      </c>
      <c r="P548" t="str">
        <f t="shared" si="35"/>
        <v>CAR</v>
      </c>
    </row>
    <row r="549" spans="1:16" x14ac:dyDescent="0.25">
      <c r="A549">
        <v>548</v>
      </c>
      <c r="B549" s="2" t="str">
        <f t="shared" si="32"/>
        <v>2014_01_IND@DEN</v>
      </c>
      <c r="C549" t="s">
        <v>3</v>
      </c>
      <c r="D549">
        <v>2014</v>
      </c>
      <c r="E549">
        <f t="shared" si="33"/>
        <v>1</v>
      </c>
      <c r="F549">
        <v>1</v>
      </c>
      <c r="G549" t="s">
        <v>74</v>
      </c>
      <c r="H549" t="s">
        <v>78</v>
      </c>
      <c r="K549">
        <v>-7</v>
      </c>
      <c r="M549">
        <v>31</v>
      </c>
      <c r="N549">
        <v>24</v>
      </c>
      <c r="O549" t="str">
        <f t="shared" si="34"/>
        <v>na</v>
      </c>
      <c r="P549" t="str">
        <f t="shared" si="35"/>
        <v>DEN</v>
      </c>
    </row>
    <row r="550" spans="1:16" x14ac:dyDescent="0.25">
      <c r="A550">
        <v>549</v>
      </c>
      <c r="B550" s="2" t="str">
        <f t="shared" si="32"/>
        <v>2014_01_NYG@DET</v>
      </c>
      <c r="C550" t="s">
        <v>3</v>
      </c>
      <c r="D550">
        <v>2014</v>
      </c>
      <c r="E550">
        <f t="shared" si="33"/>
        <v>1</v>
      </c>
      <c r="F550">
        <v>1</v>
      </c>
      <c r="G550" t="s">
        <v>75</v>
      </c>
      <c r="H550" t="s">
        <v>85</v>
      </c>
      <c r="K550">
        <v>-4.5</v>
      </c>
      <c r="M550">
        <v>35</v>
      </c>
      <c r="N550">
        <v>14</v>
      </c>
      <c r="O550" t="str">
        <f t="shared" si="34"/>
        <v>DET</v>
      </c>
      <c r="P550" t="str">
        <f t="shared" si="35"/>
        <v>DET</v>
      </c>
    </row>
    <row r="551" spans="1:16" x14ac:dyDescent="0.25">
      <c r="A551">
        <v>550</v>
      </c>
      <c r="B551" s="2" t="str">
        <f t="shared" si="32"/>
        <v>2014_01_SD@ARI</v>
      </c>
      <c r="C551" t="s">
        <v>3</v>
      </c>
      <c r="D551">
        <v>2014</v>
      </c>
      <c r="E551">
        <f t="shared" si="33"/>
        <v>1</v>
      </c>
      <c r="F551">
        <v>1</v>
      </c>
      <c r="G551" t="s">
        <v>66</v>
      </c>
      <c r="H551" t="s">
        <v>90</v>
      </c>
      <c r="K551">
        <v>-3</v>
      </c>
      <c r="M551">
        <v>18</v>
      </c>
      <c r="N551">
        <v>17</v>
      </c>
      <c r="O551" t="str">
        <f t="shared" si="34"/>
        <v>SD</v>
      </c>
      <c r="P551" t="str">
        <f t="shared" si="35"/>
        <v>ARI</v>
      </c>
    </row>
    <row r="552" spans="1:16" x14ac:dyDescent="0.25">
      <c r="A552">
        <v>551</v>
      </c>
      <c r="B552" s="2" t="str">
        <f t="shared" si="32"/>
        <v>2014_02_PIT@BAL</v>
      </c>
      <c r="C552" t="s">
        <v>3</v>
      </c>
      <c r="D552">
        <v>2014</v>
      </c>
      <c r="E552">
        <f t="shared" si="33"/>
        <v>2</v>
      </c>
      <c r="F552">
        <v>2</v>
      </c>
      <c r="G552" t="s">
        <v>67</v>
      </c>
      <c r="H552" t="s">
        <v>89</v>
      </c>
      <c r="K552">
        <v>-2.5</v>
      </c>
      <c r="M552">
        <v>26</v>
      </c>
      <c r="N552">
        <v>6</v>
      </c>
      <c r="O552" t="str">
        <f t="shared" si="34"/>
        <v>BAL</v>
      </c>
      <c r="P552" t="str">
        <f t="shared" si="35"/>
        <v>BAL</v>
      </c>
    </row>
    <row r="553" spans="1:16" x14ac:dyDescent="0.25">
      <c r="A553">
        <v>552</v>
      </c>
      <c r="B553" s="2" t="str">
        <f t="shared" si="32"/>
        <v>2014_02_MIA@BUF</v>
      </c>
      <c r="C553" t="s">
        <v>3</v>
      </c>
      <c r="D553">
        <v>2014</v>
      </c>
      <c r="E553">
        <f t="shared" si="33"/>
        <v>2</v>
      </c>
      <c r="F553">
        <v>2</v>
      </c>
      <c r="G553" t="s">
        <v>68</v>
      </c>
      <c r="H553" t="s">
        <v>81</v>
      </c>
      <c r="K553">
        <v>0</v>
      </c>
      <c r="M553">
        <v>29</v>
      </c>
      <c r="N553">
        <v>10</v>
      </c>
      <c r="O553" t="str">
        <f t="shared" si="34"/>
        <v>BUF</v>
      </c>
      <c r="P553" t="str">
        <f t="shared" si="35"/>
        <v>BUF</v>
      </c>
    </row>
    <row r="554" spans="1:16" x14ac:dyDescent="0.25">
      <c r="A554">
        <v>553</v>
      </c>
      <c r="B554" s="2" t="str">
        <f t="shared" si="32"/>
        <v>2014_02_ATL@CIN</v>
      </c>
      <c r="C554" t="s">
        <v>3</v>
      </c>
      <c r="D554">
        <v>2014</v>
      </c>
      <c r="E554">
        <f t="shared" si="33"/>
        <v>2</v>
      </c>
      <c r="F554">
        <v>2</v>
      </c>
      <c r="G554" t="s">
        <v>71</v>
      </c>
      <c r="H554" t="s">
        <v>22</v>
      </c>
      <c r="K554">
        <v>-5</v>
      </c>
      <c r="M554">
        <v>24</v>
      </c>
      <c r="N554">
        <v>10</v>
      </c>
      <c r="O554" t="str">
        <f t="shared" si="34"/>
        <v>CIN</v>
      </c>
      <c r="P554" t="str">
        <f t="shared" si="35"/>
        <v>CIN</v>
      </c>
    </row>
    <row r="555" spans="1:16" x14ac:dyDescent="0.25">
      <c r="A555">
        <v>554</v>
      </c>
      <c r="B555" s="2" t="str">
        <f t="shared" si="32"/>
        <v>2014_02_NOR@CLE</v>
      </c>
      <c r="C555" t="s">
        <v>3</v>
      </c>
      <c r="D555">
        <v>2014</v>
      </c>
      <c r="E555">
        <f t="shared" si="33"/>
        <v>2</v>
      </c>
      <c r="F555">
        <v>2</v>
      </c>
      <c r="G555" t="s">
        <v>72</v>
      </c>
      <c r="H555" t="s">
        <v>340</v>
      </c>
      <c r="K555">
        <v>6</v>
      </c>
      <c r="M555">
        <v>26</v>
      </c>
      <c r="N555">
        <v>24</v>
      </c>
      <c r="O555" t="str">
        <f t="shared" si="34"/>
        <v>CLE</v>
      </c>
      <c r="P555" t="str">
        <f t="shared" si="35"/>
        <v>CLE</v>
      </c>
    </row>
    <row r="556" spans="1:16" x14ac:dyDescent="0.25">
      <c r="A556">
        <v>555</v>
      </c>
      <c r="B556" s="2" t="str">
        <f t="shared" si="32"/>
        <v>2014_02_DAL@TEN</v>
      </c>
      <c r="C556" t="s">
        <v>3</v>
      </c>
      <c r="D556">
        <v>2014</v>
      </c>
      <c r="E556">
        <f t="shared" si="33"/>
        <v>2</v>
      </c>
      <c r="F556">
        <v>2</v>
      </c>
      <c r="G556" t="s">
        <v>95</v>
      </c>
      <c r="H556" t="s">
        <v>73</v>
      </c>
      <c r="K556">
        <v>-4</v>
      </c>
      <c r="M556">
        <v>10</v>
      </c>
      <c r="N556">
        <v>26</v>
      </c>
      <c r="O556" t="str">
        <f t="shared" si="34"/>
        <v>DAL</v>
      </c>
      <c r="P556" t="str">
        <f t="shared" si="35"/>
        <v>DAL</v>
      </c>
    </row>
    <row r="557" spans="1:16" x14ac:dyDescent="0.25">
      <c r="A557">
        <v>556</v>
      </c>
      <c r="B557" s="2" t="str">
        <f t="shared" si="32"/>
        <v>2014_02_NWE@MIN</v>
      </c>
      <c r="C557" t="s">
        <v>3</v>
      </c>
      <c r="D557">
        <v>2014</v>
      </c>
      <c r="E557">
        <f t="shared" si="33"/>
        <v>2</v>
      </c>
      <c r="F557">
        <v>2</v>
      </c>
      <c r="G557" t="s">
        <v>82</v>
      </c>
      <c r="H557" t="s">
        <v>337</v>
      </c>
      <c r="K557">
        <v>3</v>
      </c>
      <c r="M557">
        <v>7</v>
      </c>
      <c r="N557">
        <v>30</v>
      </c>
      <c r="O557" t="str">
        <f t="shared" si="34"/>
        <v>NWE</v>
      </c>
      <c r="P557" t="str">
        <f t="shared" si="35"/>
        <v>NWE</v>
      </c>
    </row>
    <row r="558" spans="1:16" x14ac:dyDescent="0.25">
      <c r="A558">
        <v>557</v>
      </c>
      <c r="B558" s="2" t="str">
        <f t="shared" si="32"/>
        <v>2014_02_ARI@NYG</v>
      </c>
      <c r="C558" t="s">
        <v>3</v>
      </c>
      <c r="D558">
        <v>2014</v>
      </c>
      <c r="E558">
        <f t="shared" si="33"/>
        <v>2</v>
      </c>
      <c r="F558">
        <v>2</v>
      </c>
      <c r="G558" t="s">
        <v>85</v>
      </c>
      <c r="H558" t="s">
        <v>66</v>
      </c>
      <c r="K558">
        <v>-2</v>
      </c>
      <c r="M558">
        <v>14</v>
      </c>
      <c r="N558">
        <v>25</v>
      </c>
      <c r="O558" t="str">
        <f t="shared" si="34"/>
        <v>ARI</v>
      </c>
      <c r="P558" t="str">
        <f t="shared" si="35"/>
        <v>ARI</v>
      </c>
    </row>
    <row r="559" spans="1:16" x14ac:dyDescent="0.25">
      <c r="A559">
        <v>558</v>
      </c>
      <c r="B559" s="2" t="str">
        <f t="shared" si="32"/>
        <v>2014_02_JAX@WAS</v>
      </c>
      <c r="C559" t="s">
        <v>3</v>
      </c>
      <c r="D559">
        <v>2014</v>
      </c>
      <c r="E559">
        <f t="shared" si="33"/>
        <v>2</v>
      </c>
      <c r="F559">
        <v>2</v>
      </c>
      <c r="G559" t="s">
        <v>96</v>
      </c>
      <c r="H559" t="s">
        <v>79</v>
      </c>
      <c r="K559">
        <v>-6</v>
      </c>
      <c r="M559">
        <v>41</v>
      </c>
      <c r="N559">
        <v>10</v>
      </c>
      <c r="O559" t="str">
        <f t="shared" si="34"/>
        <v>WAS</v>
      </c>
      <c r="P559" t="str">
        <f t="shared" si="35"/>
        <v>WAS</v>
      </c>
    </row>
    <row r="560" spans="1:16" x14ac:dyDescent="0.25">
      <c r="A560">
        <v>559</v>
      </c>
      <c r="B560" s="2" t="str">
        <f t="shared" si="32"/>
        <v>2014_02_DET@CAR</v>
      </c>
      <c r="C560" t="s">
        <v>3</v>
      </c>
      <c r="D560">
        <v>2014</v>
      </c>
      <c r="E560">
        <f t="shared" si="33"/>
        <v>2</v>
      </c>
      <c r="F560">
        <v>2</v>
      </c>
      <c r="G560" t="s">
        <v>69</v>
      </c>
      <c r="H560" t="s">
        <v>75</v>
      </c>
      <c r="K560">
        <v>-3</v>
      </c>
      <c r="M560">
        <v>24</v>
      </c>
      <c r="N560">
        <v>7</v>
      </c>
      <c r="O560" t="str">
        <f t="shared" si="34"/>
        <v>CAR</v>
      </c>
      <c r="P560" t="str">
        <f t="shared" si="35"/>
        <v>CAR</v>
      </c>
    </row>
    <row r="561" spans="1:16" x14ac:dyDescent="0.25">
      <c r="A561">
        <v>560</v>
      </c>
      <c r="B561" s="2" t="str">
        <f t="shared" si="32"/>
        <v>2014_02_SEA@SD</v>
      </c>
      <c r="C561" t="s">
        <v>3</v>
      </c>
      <c r="D561">
        <v>2014</v>
      </c>
      <c r="E561">
        <f t="shared" si="33"/>
        <v>2</v>
      </c>
      <c r="F561">
        <v>2</v>
      </c>
      <c r="G561" t="s">
        <v>90</v>
      </c>
      <c r="H561" t="s">
        <v>91</v>
      </c>
      <c r="K561">
        <v>5.5</v>
      </c>
      <c r="M561">
        <v>30</v>
      </c>
      <c r="N561">
        <v>21</v>
      </c>
      <c r="O561" t="str">
        <f t="shared" si="34"/>
        <v>SD</v>
      </c>
      <c r="P561" t="str">
        <f t="shared" si="35"/>
        <v>SD</v>
      </c>
    </row>
    <row r="562" spans="1:16" x14ac:dyDescent="0.25">
      <c r="A562">
        <v>561</v>
      </c>
      <c r="B562" s="2" t="str">
        <f t="shared" si="32"/>
        <v>2014_02_STL@TBY</v>
      </c>
      <c r="C562" t="s">
        <v>3</v>
      </c>
      <c r="D562">
        <v>2014</v>
      </c>
      <c r="E562">
        <f t="shared" si="33"/>
        <v>2</v>
      </c>
      <c r="F562">
        <v>2</v>
      </c>
      <c r="G562" t="s">
        <v>339</v>
      </c>
      <c r="H562" t="s">
        <v>93</v>
      </c>
      <c r="K562">
        <v>-5</v>
      </c>
      <c r="M562">
        <v>17</v>
      </c>
      <c r="N562">
        <v>19</v>
      </c>
      <c r="O562" t="str">
        <f t="shared" si="34"/>
        <v>STL</v>
      </c>
      <c r="P562" t="str">
        <f t="shared" si="35"/>
        <v>STL</v>
      </c>
    </row>
    <row r="563" spans="1:16" x14ac:dyDescent="0.25">
      <c r="A563">
        <v>562</v>
      </c>
      <c r="B563" s="2" t="str">
        <f t="shared" si="32"/>
        <v>2014_02_KCY@DEN</v>
      </c>
      <c r="C563" t="s">
        <v>3</v>
      </c>
      <c r="D563">
        <v>2014</v>
      </c>
      <c r="E563">
        <f t="shared" si="33"/>
        <v>2</v>
      </c>
      <c r="F563">
        <v>2</v>
      </c>
      <c r="G563" t="s">
        <v>74</v>
      </c>
      <c r="H563" t="s">
        <v>336</v>
      </c>
      <c r="K563">
        <v>-13</v>
      </c>
      <c r="M563">
        <v>24</v>
      </c>
      <c r="N563">
        <v>17</v>
      </c>
      <c r="O563" t="str">
        <f t="shared" si="34"/>
        <v>KCY</v>
      </c>
      <c r="P563" t="str">
        <f t="shared" si="35"/>
        <v>DEN</v>
      </c>
    </row>
    <row r="564" spans="1:16" x14ac:dyDescent="0.25">
      <c r="A564">
        <v>563</v>
      </c>
      <c r="B564" s="2" t="str">
        <f t="shared" si="32"/>
        <v>2014_02_NYJ@GBY</v>
      </c>
      <c r="C564" t="s">
        <v>3</v>
      </c>
      <c r="D564">
        <v>2014</v>
      </c>
      <c r="E564">
        <f t="shared" si="33"/>
        <v>2</v>
      </c>
      <c r="F564">
        <v>2</v>
      </c>
      <c r="G564" t="s">
        <v>335</v>
      </c>
      <c r="H564" t="s">
        <v>86</v>
      </c>
      <c r="K564">
        <v>-8</v>
      </c>
      <c r="M564">
        <v>31</v>
      </c>
      <c r="N564">
        <v>24</v>
      </c>
      <c r="O564" t="str">
        <f t="shared" si="34"/>
        <v>NYJ</v>
      </c>
      <c r="P564" t="str">
        <f t="shared" si="35"/>
        <v>GBY</v>
      </c>
    </row>
    <row r="565" spans="1:16" x14ac:dyDescent="0.25">
      <c r="A565">
        <v>564</v>
      </c>
      <c r="B565" s="2" t="str">
        <f t="shared" si="32"/>
        <v>2014_02_HOU@OAK</v>
      </c>
      <c r="C565" t="s">
        <v>3</v>
      </c>
      <c r="D565">
        <v>2014</v>
      </c>
      <c r="E565">
        <f t="shared" si="33"/>
        <v>2</v>
      </c>
      <c r="F565">
        <v>2</v>
      </c>
      <c r="G565" t="s">
        <v>87</v>
      </c>
      <c r="H565" t="s">
        <v>77</v>
      </c>
      <c r="K565">
        <v>3</v>
      </c>
      <c r="M565">
        <v>14</v>
      </c>
      <c r="N565">
        <v>30</v>
      </c>
      <c r="O565" t="str">
        <f t="shared" si="34"/>
        <v>HOU</v>
      </c>
      <c r="P565" t="str">
        <f t="shared" si="35"/>
        <v>HOU</v>
      </c>
    </row>
    <row r="566" spans="1:16" x14ac:dyDescent="0.25">
      <c r="A566">
        <v>565</v>
      </c>
      <c r="B566" s="2" t="str">
        <f t="shared" si="32"/>
        <v>2014_02_CHI@SFO</v>
      </c>
      <c r="C566" t="s">
        <v>3</v>
      </c>
      <c r="D566">
        <v>2014</v>
      </c>
      <c r="E566">
        <f t="shared" si="33"/>
        <v>2</v>
      </c>
      <c r="F566">
        <v>2</v>
      </c>
      <c r="G566" t="s">
        <v>338</v>
      </c>
      <c r="H566" t="s">
        <v>70</v>
      </c>
      <c r="K566">
        <v>-7</v>
      </c>
      <c r="M566">
        <v>20</v>
      </c>
      <c r="N566">
        <v>28</v>
      </c>
      <c r="O566" t="str">
        <f t="shared" si="34"/>
        <v>CHI</v>
      </c>
      <c r="P566" t="str">
        <f t="shared" si="35"/>
        <v>CHI</v>
      </c>
    </row>
    <row r="567" spans="1:16" x14ac:dyDescent="0.25">
      <c r="A567">
        <v>566</v>
      </c>
      <c r="B567" s="2" t="str">
        <f t="shared" si="32"/>
        <v>2014_02_PHI@IND</v>
      </c>
      <c r="C567" t="s">
        <v>3</v>
      </c>
      <c r="D567">
        <v>2014</v>
      </c>
      <c r="E567">
        <f t="shared" si="33"/>
        <v>2</v>
      </c>
      <c r="F567">
        <v>2</v>
      </c>
      <c r="G567" t="s">
        <v>78</v>
      </c>
      <c r="H567" t="s">
        <v>88</v>
      </c>
      <c r="K567">
        <v>-3</v>
      </c>
      <c r="M567">
        <v>27</v>
      </c>
      <c r="N567">
        <v>30</v>
      </c>
      <c r="O567" t="str">
        <f t="shared" si="34"/>
        <v>PHI</v>
      </c>
      <c r="P567" t="str">
        <f t="shared" si="35"/>
        <v>PHI</v>
      </c>
    </row>
    <row r="568" spans="1:16" x14ac:dyDescent="0.25">
      <c r="A568">
        <v>567</v>
      </c>
      <c r="B568" s="2" t="str">
        <f t="shared" si="32"/>
        <v>2014_03_TBY@ATL</v>
      </c>
      <c r="C568" t="s">
        <v>3</v>
      </c>
      <c r="D568">
        <v>2014</v>
      </c>
      <c r="E568">
        <f t="shared" si="33"/>
        <v>3</v>
      </c>
      <c r="F568">
        <v>3</v>
      </c>
      <c r="G568" t="s">
        <v>22</v>
      </c>
      <c r="H568" t="s">
        <v>339</v>
      </c>
      <c r="K568">
        <v>-6.5</v>
      </c>
      <c r="M568">
        <v>56</v>
      </c>
      <c r="N568">
        <v>14</v>
      </c>
      <c r="O568" t="str">
        <f t="shared" si="34"/>
        <v>ATL</v>
      </c>
      <c r="P568" t="str">
        <f t="shared" si="35"/>
        <v>ATL</v>
      </c>
    </row>
    <row r="569" spans="1:16" x14ac:dyDescent="0.25">
      <c r="A569">
        <v>568</v>
      </c>
      <c r="B569" s="2" t="str">
        <f t="shared" si="32"/>
        <v>2014_03_SD@BUF</v>
      </c>
      <c r="C569" t="s">
        <v>3</v>
      </c>
      <c r="D569">
        <v>2014</v>
      </c>
      <c r="E569">
        <f t="shared" si="33"/>
        <v>3</v>
      </c>
      <c r="F569">
        <v>3</v>
      </c>
      <c r="G569" t="s">
        <v>68</v>
      </c>
      <c r="H569" t="s">
        <v>90</v>
      </c>
      <c r="K569">
        <v>-2</v>
      </c>
      <c r="M569">
        <v>10</v>
      </c>
      <c r="N569">
        <v>22</v>
      </c>
      <c r="O569" t="str">
        <f t="shared" si="34"/>
        <v>SD</v>
      </c>
      <c r="P569" t="str">
        <f t="shared" si="35"/>
        <v>SD</v>
      </c>
    </row>
    <row r="570" spans="1:16" x14ac:dyDescent="0.25">
      <c r="A570">
        <v>569</v>
      </c>
      <c r="B570" s="2" t="str">
        <f t="shared" si="32"/>
        <v>2014_03_TEN@CIN</v>
      </c>
      <c r="C570" t="s">
        <v>3</v>
      </c>
      <c r="D570">
        <v>2014</v>
      </c>
      <c r="E570">
        <f t="shared" si="33"/>
        <v>3</v>
      </c>
      <c r="F570">
        <v>3</v>
      </c>
      <c r="G570" t="s">
        <v>71</v>
      </c>
      <c r="H570" t="s">
        <v>95</v>
      </c>
      <c r="K570">
        <v>-7</v>
      </c>
      <c r="M570">
        <v>33</v>
      </c>
      <c r="N570">
        <v>7</v>
      </c>
      <c r="O570" t="str">
        <f t="shared" si="34"/>
        <v>CIN</v>
      </c>
      <c r="P570" t="str">
        <f t="shared" si="35"/>
        <v>CIN</v>
      </c>
    </row>
    <row r="571" spans="1:16" x14ac:dyDescent="0.25">
      <c r="A571">
        <v>570</v>
      </c>
      <c r="B571" s="2" t="str">
        <f t="shared" si="32"/>
        <v>2014_03_BAL@CLE</v>
      </c>
      <c r="C571" t="s">
        <v>3</v>
      </c>
      <c r="D571">
        <v>2014</v>
      </c>
      <c r="E571">
        <f t="shared" si="33"/>
        <v>3</v>
      </c>
      <c r="F571">
        <v>3</v>
      </c>
      <c r="G571" t="s">
        <v>72</v>
      </c>
      <c r="H571" t="s">
        <v>67</v>
      </c>
      <c r="K571">
        <v>0</v>
      </c>
      <c r="M571">
        <v>21</v>
      </c>
      <c r="N571">
        <v>23</v>
      </c>
      <c r="O571" t="str">
        <f t="shared" si="34"/>
        <v>BAL</v>
      </c>
      <c r="P571" t="str">
        <f t="shared" si="35"/>
        <v>BAL</v>
      </c>
    </row>
    <row r="572" spans="1:16" x14ac:dyDescent="0.25">
      <c r="A572">
        <v>571</v>
      </c>
      <c r="B572" s="2" t="str">
        <f t="shared" si="32"/>
        <v>2014_03_GBY@DET</v>
      </c>
      <c r="C572" t="s">
        <v>3</v>
      </c>
      <c r="D572">
        <v>2014</v>
      </c>
      <c r="E572">
        <f t="shared" si="33"/>
        <v>3</v>
      </c>
      <c r="F572">
        <v>3</v>
      </c>
      <c r="G572" t="s">
        <v>75</v>
      </c>
      <c r="H572" t="s">
        <v>335</v>
      </c>
      <c r="K572">
        <v>-1</v>
      </c>
      <c r="M572">
        <v>19</v>
      </c>
      <c r="N572">
        <v>7</v>
      </c>
      <c r="O572" t="str">
        <f t="shared" si="34"/>
        <v>DET</v>
      </c>
      <c r="P572" t="str">
        <f t="shared" si="35"/>
        <v>DET</v>
      </c>
    </row>
    <row r="573" spans="1:16" x14ac:dyDescent="0.25">
      <c r="A573">
        <v>572</v>
      </c>
      <c r="B573" s="2" t="str">
        <f t="shared" si="32"/>
        <v>2014_03_DAL@STL</v>
      </c>
      <c r="C573" t="s">
        <v>3</v>
      </c>
      <c r="D573">
        <v>2014</v>
      </c>
      <c r="E573">
        <f t="shared" si="33"/>
        <v>3</v>
      </c>
      <c r="F573">
        <v>3</v>
      </c>
      <c r="G573" t="s">
        <v>93</v>
      </c>
      <c r="H573" t="s">
        <v>73</v>
      </c>
      <c r="K573">
        <v>1.5</v>
      </c>
      <c r="M573">
        <v>31</v>
      </c>
      <c r="N573">
        <v>34</v>
      </c>
      <c r="O573" t="str">
        <f t="shared" si="34"/>
        <v>DAL</v>
      </c>
      <c r="P573" t="str">
        <f t="shared" si="35"/>
        <v>DAL</v>
      </c>
    </row>
    <row r="574" spans="1:16" x14ac:dyDescent="0.25">
      <c r="A574">
        <v>573</v>
      </c>
      <c r="B574" s="2" t="str">
        <f t="shared" si="32"/>
        <v>2014_03_OAK@NWE</v>
      </c>
      <c r="C574" t="s">
        <v>3</v>
      </c>
      <c r="D574">
        <v>2014</v>
      </c>
      <c r="E574">
        <f t="shared" si="33"/>
        <v>3</v>
      </c>
      <c r="F574">
        <v>3</v>
      </c>
      <c r="G574" t="s">
        <v>337</v>
      </c>
      <c r="H574" t="s">
        <v>87</v>
      </c>
      <c r="K574">
        <v>-14.5</v>
      </c>
      <c r="M574">
        <v>16</v>
      </c>
      <c r="N574">
        <v>9</v>
      </c>
      <c r="O574" t="str">
        <f t="shared" si="34"/>
        <v>OAK</v>
      </c>
      <c r="P574" t="str">
        <f t="shared" si="35"/>
        <v>NWE</v>
      </c>
    </row>
    <row r="575" spans="1:16" x14ac:dyDescent="0.25">
      <c r="A575">
        <v>574</v>
      </c>
      <c r="B575" s="2" t="str">
        <f t="shared" si="32"/>
        <v>2014_03_MIN@NOR</v>
      </c>
      <c r="C575" t="s">
        <v>3</v>
      </c>
      <c r="D575">
        <v>2014</v>
      </c>
      <c r="E575">
        <f t="shared" si="33"/>
        <v>3</v>
      </c>
      <c r="F575">
        <v>3</v>
      </c>
      <c r="G575" t="s">
        <v>340</v>
      </c>
      <c r="H575" t="s">
        <v>82</v>
      </c>
      <c r="K575">
        <v>-9.5</v>
      </c>
      <c r="M575">
        <v>20</v>
      </c>
      <c r="N575">
        <v>9</v>
      </c>
      <c r="O575" t="str">
        <f t="shared" si="34"/>
        <v>NOR</v>
      </c>
      <c r="P575" t="str">
        <f t="shared" si="35"/>
        <v>NOR</v>
      </c>
    </row>
    <row r="576" spans="1:16" x14ac:dyDescent="0.25">
      <c r="A576">
        <v>575</v>
      </c>
      <c r="B576" s="2" t="str">
        <f t="shared" si="32"/>
        <v>2014_03_HOU@NYG</v>
      </c>
      <c r="C576" t="s">
        <v>3</v>
      </c>
      <c r="D576">
        <v>2014</v>
      </c>
      <c r="E576">
        <f t="shared" si="33"/>
        <v>3</v>
      </c>
      <c r="F576">
        <v>3</v>
      </c>
      <c r="G576" t="s">
        <v>85</v>
      </c>
      <c r="H576" t="s">
        <v>77</v>
      </c>
      <c r="K576">
        <v>2.5</v>
      </c>
      <c r="M576">
        <v>30</v>
      </c>
      <c r="N576">
        <v>17</v>
      </c>
      <c r="O576" t="str">
        <f t="shared" si="34"/>
        <v>NYG</v>
      </c>
      <c r="P576" t="str">
        <f t="shared" si="35"/>
        <v>NYG</v>
      </c>
    </row>
    <row r="577" spans="1:16" x14ac:dyDescent="0.25">
      <c r="A577">
        <v>576</v>
      </c>
      <c r="B577" s="2" t="str">
        <f t="shared" si="32"/>
        <v>2014_03_WAS@PHI</v>
      </c>
      <c r="C577" t="s">
        <v>3</v>
      </c>
      <c r="D577">
        <v>2014</v>
      </c>
      <c r="E577">
        <f t="shared" si="33"/>
        <v>3</v>
      </c>
      <c r="F577">
        <v>3</v>
      </c>
      <c r="G577" t="s">
        <v>88</v>
      </c>
      <c r="H577" t="s">
        <v>96</v>
      </c>
      <c r="K577">
        <v>-7</v>
      </c>
      <c r="M577">
        <v>37</v>
      </c>
      <c r="N577">
        <v>34</v>
      </c>
      <c r="O577" t="str">
        <f t="shared" si="34"/>
        <v>WAS</v>
      </c>
      <c r="P577" t="str">
        <f t="shared" si="35"/>
        <v>PHI</v>
      </c>
    </row>
    <row r="578" spans="1:16" x14ac:dyDescent="0.25">
      <c r="A578">
        <v>577</v>
      </c>
      <c r="B578" s="2" t="str">
        <f t="shared" ref="B578:B641" si="36">CONCATENATE(D578,"_",IF(E578&lt;10,CONCATENATE("0",E578),E578),"_",H578,"@",G578)</f>
        <v>2014_03_IND@JAX</v>
      </c>
      <c r="C578" t="s">
        <v>3</v>
      </c>
      <c r="D578">
        <v>2014</v>
      </c>
      <c r="E578">
        <f t="shared" ref="E578:E641" si="37">IF(C578="rs",F578,17+F578)</f>
        <v>3</v>
      </c>
      <c r="F578">
        <v>3</v>
      </c>
      <c r="G578" t="s">
        <v>79</v>
      </c>
      <c r="H578" t="s">
        <v>78</v>
      </c>
      <c r="K578">
        <v>6.5</v>
      </c>
      <c r="M578">
        <v>17</v>
      </c>
      <c r="N578">
        <v>44</v>
      </c>
      <c r="O578" t="str">
        <f t="shared" ref="O578:O641" si="38">IF(OR(ISBLANK(N578),ISBLANK(M578)),"",IF(N578&gt;(M578+IF(ISBLANK(K578),I578,K578)),H578,IF(N578&lt;(M578+IF(ISBLANK(K578),I578,K578)),G578,"na")))</f>
        <v>IND</v>
      </c>
      <c r="P578" t="str">
        <f t="shared" ref="P578:P641" si="39">IF(OR(ISBLANK(N578),ISBLANK(M578)),"",IF(N578&gt;M578,H578,IF(N578&lt;M578,G578,"na")))</f>
        <v>IND</v>
      </c>
    </row>
    <row r="579" spans="1:16" x14ac:dyDescent="0.25">
      <c r="A579">
        <v>578</v>
      </c>
      <c r="B579" s="2" t="str">
        <f t="shared" si="36"/>
        <v>2014_03_SFO@ARI</v>
      </c>
      <c r="C579" t="s">
        <v>3</v>
      </c>
      <c r="D579">
        <v>2014</v>
      </c>
      <c r="E579">
        <f t="shared" si="37"/>
        <v>3</v>
      </c>
      <c r="F579">
        <v>3</v>
      </c>
      <c r="G579" t="s">
        <v>66</v>
      </c>
      <c r="H579" t="s">
        <v>338</v>
      </c>
      <c r="K579">
        <v>2.5</v>
      </c>
      <c r="M579">
        <v>23</v>
      </c>
      <c r="N579">
        <v>14</v>
      </c>
      <c r="O579" t="str">
        <f t="shared" si="38"/>
        <v>ARI</v>
      </c>
      <c r="P579" t="str">
        <f t="shared" si="39"/>
        <v>ARI</v>
      </c>
    </row>
    <row r="580" spans="1:16" x14ac:dyDescent="0.25">
      <c r="A580">
        <v>579</v>
      </c>
      <c r="B580" s="2" t="str">
        <f t="shared" si="36"/>
        <v>2014_03_KCY@MIA</v>
      </c>
      <c r="C580" t="s">
        <v>3</v>
      </c>
      <c r="D580">
        <v>2014</v>
      </c>
      <c r="E580">
        <f t="shared" si="37"/>
        <v>3</v>
      </c>
      <c r="F580">
        <v>3</v>
      </c>
      <c r="G580" t="s">
        <v>81</v>
      </c>
      <c r="H580" t="s">
        <v>336</v>
      </c>
      <c r="K580">
        <v>-4.5</v>
      </c>
      <c r="M580">
        <v>15</v>
      </c>
      <c r="N580">
        <v>34</v>
      </c>
      <c r="O580" t="str">
        <f t="shared" si="38"/>
        <v>KCY</v>
      </c>
      <c r="P580" t="str">
        <f t="shared" si="39"/>
        <v>KCY</v>
      </c>
    </row>
    <row r="581" spans="1:16" x14ac:dyDescent="0.25">
      <c r="A581">
        <v>580</v>
      </c>
      <c r="B581" s="2" t="str">
        <f t="shared" si="36"/>
        <v>2014_03_DEN@SEA</v>
      </c>
      <c r="C581" t="s">
        <v>3</v>
      </c>
      <c r="D581">
        <v>2014</v>
      </c>
      <c r="E581">
        <f t="shared" si="37"/>
        <v>3</v>
      </c>
      <c r="F581">
        <v>3</v>
      </c>
      <c r="G581" t="s">
        <v>91</v>
      </c>
      <c r="H581" t="s">
        <v>74</v>
      </c>
      <c r="K581">
        <v>-4.5</v>
      </c>
      <c r="M581">
        <v>26</v>
      </c>
      <c r="N581">
        <v>20</v>
      </c>
      <c r="O581" t="str">
        <f t="shared" si="38"/>
        <v>SEA</v>
      </c>
      <c r="P581" t="str">
        <f t="shared" si="39"/>
        <v>SEA</v>
      </c>
    </row>
    <row r="582" spans="1:16" x14ac:dyDescent="0.25">
      <c r="A582">
        <v>581</v>
      </c>
      <c r="B582" s="2" t="str">
        <f t="shared" si="36"/>
        <v>2014_03_PIT@CAR</v>
      </c>
      <c r="C582" t="s">
        <v>3</v>
      </c>
      <c r="D582">
        <v>2014</v>
      </c>
      <c r="E582">
        <f t="shared" si="37"/>
        <v>3</v>
      </c>
      <c r="F582">
        <v>3</v>
      </c>
      <c r="G582" t="s">
        <v>69</v>
      </c>
      <c r="H582" t="s">
        <v>89</v>
      </c>
      <c r="K582">
        <v>-3.5</v>
      </c>
      <c r="M582">
        <v>19</v>
      </c>
      <c r="N582">
        <v>37</v>
      </c>
      <c r="O582" t="str">
        <f t="shared" si="38"/>
        <v>PIT</v>
      </c>
      <c r="P582" t="str">
        <f t="shared" si="39"/>
        <v>PIT</v>
      </c>
    </row>
    <row r="583" spans="1:16" x14ac:dyDescent="0.25">
      <c r="A583">
        <v>582</v>
      </c>
      <c r="B583" s="2" t="str">
        <f t="shared" si="36"/>
        <v>2014_03_CHI@NYJ</v>
      </c>
      <c r="C583" t="s">
        <v>3</v>
      </c>
      <c r="D583">
        <v>2014</v>
      </c>
      <c r="E583">
        <f t="shared" si="37"/>
        <v>3</v>
      </c>
      <c r="F583">
        <v>3</v>
      </c>
      <c r="G583" t="s">
        <v>86</v>
      </c>
      <c r="H583" t="s">
        <v>70</v>
      </c>
      <c r="K583">
        <v>-1</v>
      </c>
      <c r="M583">
        <v>19</v>
      </c>
      <c r="N583">
        <v>27</v>
      </c>
      <c r="O583" t="str">
        <f t="shared" si="38"/>
        <v>CHI</v>
      </c>
      <c r="P583" t="str">
        <f t="shared" si="39"/>
        <v>CHI</v>
      </c>
    </row>
    <row r="584" spans="1:16" x14ac:dyDescent="0.25">
      <c r="A584">
        <v>583</v>
      </c>
      <c r="B584" s="2" t="str">
        <f t="shared" si="36"/>
        <v>2014_04_NYG@WAS</v>
      </c>
      <c r="C584" t="s">
        <v>3</v>
      </c>
      <c r="D584">
        <v>2014</v>
      </c>
      <c r="E584">
        <f t="shared" si="37"/>
        <v>4</v>
      </c>
      <c r="F584">
        <v>4</v>
      </c>
      <c r="G584" t="s">
        <v>96</v>
      </c>
      <c r="H584" t="s">
        <v>85</v>
      </c>
      <c r="K584">
        <v>-4</v>
      </c>
      <c r="M584">
        <v>14</v>
      </c>
      <c r="N584">
        <v>45</v>
      </c>
      <c r="O584" t="str">
        <f t="shared" si="38"/>
        <v>NYG</v>
      </c>
      <c r="P584" t="str">
        <f t="shared" si="39"/>
        <v>NYG</v>
      </c>
    </row>
    <row r="585" spans="1:16" x14ac:dyDescent="0.25">
      <c r="A585">
        <v>584</v>
      </c>
      <c r="B585" s="2" t="str">
        <f t="shared" si="36"/>
        <v>2014_04_GBY@CHI</v>
      </c>
      <c r="C585" t="s">
        <v>3</v>
      </c>
      <c r="D585">
        <v>2014</v>
      </c>
      <c r="E585">
        <f t="shared" si="37"/>
        <v>4</v>
      </c>
      <c r="F585">
        <v>4</v>
      </c>
      <c r="G585" t="s">
        <v>70</v>
      </c>
      <c r="H585" t="s">
        <v>335</v>
      </c>
      <c r="K585">
        <v>-1</v>
      </c>
      <c r="M585">
        <v>17</v>
      </c>
      <c r="N585">
        <v>38</v>
      </c>
      <c r="O585" t="str">
        <f t="shared" si="38"/>
        <v>GBY</v>
      </c>
      <c r="P585" t="str">
        <f t="shared" si="39"/>
        <v>GBY</v>
      </c>
    </row>
    <row r="586" spans="1:16" x14ac:dyDescent="0.25">
      <c r="A586">
        <v>585</v>
      </c>
      <c r="B586" s="2" t="str">
        <f t="shared" si="36"/>
        <v>2014_04_TEN@IND</v>
      </c>
      <c r="C586" t="s">
        <v>3</v>
      </c>
      <c r="D586">
        <v>2014</v>
      </c>
      <c r="E586">
        <f t="shared" si="37"/>
        <v>4</v>
      </c>
      <c r="F586">
        <v>4</v>
      </c>
      <c r="G586" t="s">
        <v>78</v>
      </c>
      <c r="H586" t="s">
        <v>95</v>
      </c>
      <c r="K586">
        <v>-7</v>
      </c>
      <c r="M586">
        <v>41</v>
      </c>
      <c r="N586">
        <v>17</v>
      </c>
      <c r="O586" t="str">
        <f t="shared" si="38"/>
        <v>IND</v>
      </c>
      <c r="P586" t="str">
        <f t="shared" si="39"/>
        <v>IND</v>
      </c>
    </row>
    <row r="587" spans="1:16" x14ac:dyDescent="0.25">
      <c r="A587">
        <v>586</v>
      </c>
      <c r="B587" s="2" t="str">
        <f t="shared" si="36"/>
        <v>2014_04_MIA@OAK</v>
      </c>
      <c r="C587" t="s">
        <v>3</v>
      </c>
      <c r="D587">
        <v>2014</v>
      </c>
      <c r="E587">
        <f t="shared" si="37"/>
        <v>4</v>
      </c>
      <c r="F587">
        <v>4</v>
      </c>
      <c r="G587" t="s">
        <v>87</v>
      </c>
      <c r="H587" t="s">
        <v>81</v>
      </c>
      <c r="K587">
        <v>4.5</v>
      </c>
      <c r="M587">
        <v>14</v>
      </c>
      <c r="N587">
        <v>38</v>
      </c>
      <c r="O587" t="str">
        <f t="shared" si="38"/>
        <v>MIA</v>
      </c>
      <c r="P587" t="str">
        <f t="shared" si="39"/>
        <v>MIA</v>
      </c>
    </row>
    <row r="588" spans="1:16" x14ac:dyDescent="0.25">
      <c r="A588">
        <v>587</v>
      </c>
      <c r="B588" s="2" t="str">
        <f t="shared" si="36"/>
        <v>2014_04_DET@NYJ</v>
      </c>
      <c r="C588" t="s">
        <v>3</v>
      </c>
      <c r="D588">
        <v>2014</v>
      </c>
      <c r="E588">
        <f t="shared" si="37"/>
        <v>4</v>
      </c>
      <c r="F588">
        <v>4</v>
      </c>
      <c r="G588" t="s">
        <v>86</v>
      </c>
      <c r="H588" t="s">
        <v>75</v>
      </c>
      <c r="K588">
        <v>1</v>
      </c>
      <c r="M588">
        <v>17</v>
      </c>
      <c r="N588">
        <v>24</v>
      </c>
      <c r="O588" t="str">
        <f t="shared" si="38"/>
        <v>DET</v>
      </c>
      <c r="P588" t="str">
        <f t="shared" si="39"/>
        <v>DET</v>
      </c>
    </row>
    <row r="589" spans="1:16" x14ac:dyDescent="0.25">
      <c r="A589">
        <v>588</v>
      </c>
      <c r="B589" s="2" t="str">
        <f t="shared" si="36"/>
        <v>2014_04_TBY@PIT</v>
      </c>
      <c r="C589" t="s">
        <v>3</v>
      </c>
      <c r="D589">
        <v>2014</v>
      </c>
      <c r="E589">
        <f t="shared" si="37"/>
        <v>4</v>
      </c>
      <c r="F589">
        <v>4</v>
      </c>
      <c r="G589" t="s">
        <v>89</v>
      </c>
      <c r="H589" t="s">
        <v>339</v>
      </c>
      <c r="K589">
        <v>-7</v>
      </c>
      <c r="M589">
        <v>24</v>
      </c>
      <c r="N589">
        <v>27</v>
      </c>
      <c r="O589" t="str">
        <f t="shared" si="38"/>
        <v>TBY</v>
      </c>
      <c r="P589" t="str">
        <f t="shared" si="39"/>
        <v>TBY</v>
      </c>
    </row>
    <row r="590" spans="1:16" x14ac:dyDescent="0.25">
      <c r="A590">
        <v>589</v>
      </c>
      <c r="B590" s="2" t="str">
        <f t="shared" si="36"/>
        <v>2014_04_CAR@BAL</v>
      </c>
      <c r="C590" t="s">
        <v>3</v>
      </c>
      <c r="D590">
        <v>2014</v>
      </c>
      <c r="E590">
        <f t="shared" si="37"/>
        <v>4</v>
      </c>
      <c r="F590">
        <v>4</v>
      </c>
      <c r="G590" t="s">
        <v>67</v>
      </c>
      <c r="H590" t="s">
        <v>69</v>
      </c>
      <c r="K590">
        <v>-3</v>
      </c>
      <c r="M590">
        <v>38</v>
      </c>
      <c r="N590">
        <v>10</v>
      </c>
      <c r="O590" t="str">
        <f t="shared" si="38"/>
        <v>BAL</v>
      </c>
      <c r="P590" t="str">
        <f t="shared" si="39"/>
        <v>BAL</v>
      </c>
    </row>
    <row r="591" spans="1:16" x14ac:dyDescent="0.25">
      <c r="A591">
        <v>590</v>
      </c>
      <c r="B591" s="2" t="str">
        <f t="shared" si="36"/>
        <v>2014_04_BUF@HOU</v>
      </c>
      <c r="C591" t="s">
        <v>3</v>
      </c>
      <c r="D591">
        <v>2014</v>
      </c>
      <c r="E591">
        <f t="shared" si="37"/>
        <v>4</v>
      </c>
      <c r="F591">
        <v>4</v>
      </c>
      <c r="G591" t="s">
        <v>77</v>
      </c>
      <c r="H591" t="s">
        <v>68</v>
      </c>
      <c r="K591">
        <v>-3</v>
      </c>
      <c r="M591">
        <v>23</v>
      </c>
      <c r="N591">
        <v>17</v>
      </c>
      <c r="O591" t="str">
        <f t="shared" si="38"/>
        <v>HOU</v>
      </c>
      <c r="P591" t="str">
        <f t="shared" si="39"/>
        <v>HOU</v>
      </c>
    </row>
    <row r="592" spans="1:16" x14ac:dyDescent="0.25">
      <c r="A592">
        <v>591</v>
      </c>
      <c r="B592" s="2" t="str">
        <f t="shared" si="36"/>
        <v>2014_04_JAX@SD</v>
      </c>
      <c r="C592" t="s">
        <v>3</v>
      </c>
      <c r="D592">
        <v>2014</v>
      </c>
      <c r="E592">
        <f t="shared" si="37"/>
        <v>4</v>
      </c>
      <c r="F592">
        <v>4</v>
      </c>
      <c r="G592" t="s">
        <v>90</v>
      </c>
      <c r="H592" t="s">
        <v>79</v>
      </c>
      <c r="K592">
        <v>-13.5</v>
      </c>
      <c r="M592">
        <v>33</v>
      </c>
      <c r="N592">
        <v>14</v>
      </c>
      <c r="O592" t="str">
        <f t="shared" si="38"/>
        <v>SD</v>
      </c>
      <c r="P592" t="str">
        <f t="shared" si="39"/>
        <v>SD</v>
      </c>
    </row>
    <row r="593" spans="1:16" x14ac:dyDescent="0.25">
      <c r="A593">
        <v>592</v>
      </c>
      <c r="B593" s="2" t="str">
        <f t="shared" si="36"/>
        <v>2014_04_ATL@MIN</v>
      </c>
      <c r="C593" t="s">
        <v>3</v>
      </c>
      <c r="D593">
        <v>2014</v>
      </c>
      <c r="E593">
        <f t="shared" si="37"/>
        <v>4</v>
      </c>
      <c r="F593">
        <v>4</v>
      </c>
      <c r="G593" t="s">
        <v>82</v>
      </c>
      <c r="H593" t="s">
        <v>22</v>
      </c>
      <c r="K593">
        <v>3</v>
      </c>
      <c r="M593">
        <v>41</v>
      </c>
      <c r="N593">
        <v>28</v>
      </c>
      <c r="O593" t="str">
        <f t="shared" si="38"/>
        <v>MIN</v>
      </c>
      <c r="P593" t="str">
        <f t="shared" si="39"/>
        <v>MIN</v>
      </c>
    </row>
    <row r="594" spans="1:16" x14ac:dyDescent="0.25">
      <c r="A594">
        <v>593</v>
      </c>
      <c r="B594" s="2" t="str">
        <f t="shared" si="36"/>
        <v>2014_04_PHI@SFO</v>
      </c>
      <c r="C594" t="s">
        <v>3</v>
      </c>
      <c r="D594">
        <v>2014</v>
      </c>
      <c r="E594">
        <f t="shared" si="37"/>
        <v>4</v>
      </c>
      <c r="F594">
        <v>4</v>
      </c>
      <c r="G594" t="s">
        <v>338</v>
      </c>
      <c r="H594" t="s">
        <v>88</v>
      </c>
      <c r="K594">
        <v>-4.5</v>
      </c>
      <c r="M594">
        <v>26</v>
      </c>
      <c r="N594">
        <v>21</v>
      </c>
      <c r="O594" t="str">
        <f t="shared" si="38"/>
        <v>SFO</v>
      </c>
      <c r="P594" t="str">
        <f t="shared" si="39"/>
        <v>SFO</v>
      </c>
    </row>
    <row r="595" spans="1:16" x14ac:dyDescent="0.25">
      <c r="A595">
        <v>594</v>
      </c>
      <c r="B595" s="2" t="str">
        <f t="shared" si="36"/>
        <v>2014_04_NOR@DAL</v>
      </c>
      <c r="C595" t="s">
        <v>3</v>
      </c>
      <c r="D595">
        <v>2014</v>
      </c>
      <c r="E595">
        <f t="shared" si="37"/>
        <v>4</v>
      </c>
      <c r="F595">
        <v>4</v>
      </c>
      <c r="G595" t="s">
        <v>73</v>
      </c>
      <c r="H595" t="s">
        <v>340</v>
      </c>
      <c r="K595">
        <v>3</v>
      </c>
      <c r="M595">
        <v>38</v>
      </c>
      <c r="N595">
        <v>17</v>
      </c>
      <c r="O595" t="str">
        <f t="shared" si="38"/>
        <v>DAL</v>
      </c>
      <c r="P595" t="str">
        <f t="shared" si="39"/>
        <v>DAL</v>
      </c>
    </row>
    <row r="596" spans="1:16" x14ac:dyDescent="0.25">
      <c r="A596">
        <v>595</v>
      </c>
      <c r="B596" s="2" t="str">
        <f t="shared" si="36"/>
        <v>2014_04_NWE@KCY</v>
      </c>
      <c r="C596" t="s">
        <v>3</v>
      </c>
      <c r="D596">
        <v>2014</v>
      </c>
      <c r="E596">
        <f t="shared" si="37"/>
        <v>4</v>
      </c>
      <c r="F596">
        <v>4</v>
      </c>
      <c r="G596" t="s">
        <v>336</v>
      </c>
      <c r="H596" t="s">
        <v>337</v>
      </c>
      <c r="K596">
        <v>4</v>
      </c>
      <c r="M596">
        <v>41</v>
      </c>
      <c r="N596">
        <v>14</v>
      </c>
      <c r="O596" t="str">
        <f t="shared" si="38"/>
        <v>KCY</v>
      </c>
      <c r="P596" t="str">
        <f t="shared" si="39"/>
        <v>KCY</v>
      </c>
    </row>
    <row r="597" spans="1:16" x14ac:dyDescent="0.25">
      <c r="A597">
        <v>596</v>
      </c>
      <c r="B597" s="2" t="str">
        <f t="shared" si="36"/>
        <v>2014_05_MIN@GBY</v>
      </c>
      <c r="C597" t="s">
        <v>3</v>
      </c>
      <c r="D597">
        <v>2014</v>
      </c>
      <c r="E597">
        <f t="shared" si="37"/>
        <v>5</v>
      </c>
      <c r="F597">
        <v>5</v>
      </c>
      <c r="G597" t="s">
        <v>335</v>
      </c>
      <c r="H597" t="s">
        <v>82</v>
      </c>
      <c r="K597">
        <v>-9.5</v>
      </c>
      <c r="M597">
        <v>42</v>
      </c>
      <c r="N597">
        <v>10</v>
      </c>
      <c r="O597" t="str">
        <f t="shared" si="38"/>
        <v>GBY</v>
      </c>
      <c r="P597" t="str">
        <f t="shared" si="39"/>
        <v>GBY</v>
      </c>
    </row>
    <row r="598" spans="1:16" x14ac:dyDescent="0.25">
      <c r="A598">
        <v>597</v>
      </c>
      <c r="B598" s="2" t="str">
        <f t="shared" si="36"/>
        <v>2014_05_HOU@DAL</v>
      </c>
      <c r="C598" t="s">
        <v>3</v>
      </c>
      <c r="D598">
        <v>2014</v>
      </c>
      <c r="E598">
        <f t="shared" si="37"/>
        <v>5</v>
      </c>
      <c r="F598">
        <v>5</v>
      </c>
      <c r="G598" t="s">
        <v>73</v>
      </c>
      <c r="H598" t="s">
        <v>77</v>
      </c>
      <c r="K598">
        <v>-4</v>
      </c>
      <c r="M598">
        <v>20</v>
      </c>
      <c r="N598">
        <v>17</v>
      </c>
      <c r="O598" t="str">
        <f t="shared" si="38"/>
        <v>HOU</v>
      </c>
      <c r="P598" t="str">
        <f t="shared" si="39"/>
        <v>DAL</v>
      </c>
    </row>
    <row r="599" spans="1:16" x14ac:dyDescent="0.25">
      <c r="A599">
        <v>598</v>
      </c>
      <c r="B599" s="2" t="str">
        <f t="shared" si="36"/>
        <v>2014_05_BUF@DET</v>
      </c>
      <c r="C599" t="s">
        <v>3</v>
      </c>
      <c r="D599">
        <v>2014</v>
      </c>
      <c r="E599">
        <f t="shared" si="37"/>
        <v>5</v>
      </c>
      <c r="F599">
        <v>5</v>
      </c>
      <c r="G599" t="s">
        <v>75</v>
      </c>
      <c r="H599" t="s">
        <v>68</v>
      </c>
      <c r="K599">
        <v>-7</v>
      </c>
      <c r="M599">
        <v>14</v>
      </c>
      <c r="N599">
        <v>17</v>
      </c>
      <c r="O599" t="str">
        <f t="shared" si="38"/>
        <v>BUF</v>
      </c>
      <c r="P599" t="str">
        <f t="shared" si="39"/>
        <v>BUF</v>
      </c>
    </row>
    <row r="600" spans="1:16" x14ac:dyDescent="0.25">
      <c r="A600">
        <v>599</v>
      </c>
      <c r="B600" s="2" t="str">
        <f t="shared" si="36"/>
        <v>2014_05_CLE@TEN</v>
      </c>
      <c r="C600" t="s">
        <v>3</v>
      </c>
      <c r="D600">
        <v>2014</v>
      </c>
      <c r="E600">
        <f t="shared" si="37"/>
        <v>5</v>
      </c>
      <c r="F600">
        <v>5</v>
      </c>
      <c r="G600" t="s">
        <v>95</v>
      </c>
      <c r="H600" t="s">
        <v>72</v>
      </c>
      <c r="K600">
        <v>-1.5</v>
      </c>
      <c r="M600">
        <v>28</v>
      </c>
      <c r="N600">
        <v>29</v>
      </c>
      <c r="O600" t="str">
        <f t="shared" si="38"/>
        <v>CLE</v>
      </c>
      <c r="P600" t="str">
        <f t="shared" si="39"/>
        <v>CLE</v>
      </c>
    </row>
    <row r="601" spans="1:16" x14ac:dyDescent="0.25">
      <c r="A601">
        <v>600</v>
      </c>
      <c r="B601" s="2" t="str">
        <f t="shared" si="36"/>
        <v>2014_05_BAL@IND</v>
      </c>
      <c r="C601" t="s">
        <v>3</v>
      </c>
      <c r="D601">
        <v>2014</v>
      </c>
      <c r="E601">
        <f t="shared" si="37"/>
        <v>5</v>
      </c>
      <c r="F601">
        <v>5</v>
      </c>
      <c r="G601" t="s">
        <v>78</v>
      </c>
      <c r="H601" t="s">
        <v>67</v>
      </c>
      <c r="K601">
        <v>-3.5</v>
      </c>
      <c r="M601">
        <v>20</v>
      </c>
      <c r="N601">
        <v>13</v>
      </c>
      <c r="O601" t="str">
        <f t="shared" si="38"/>
        <v>IND</v>
      </c>
      <c r="P601" t="str">
        <f t="shared" si="39"/>
        <v>IND</v>
      </c>
    </row>
    <row r="602" spans="1:16" x14ac:dyDescent="0.25">
      <c r="A602">
        <v>601</v>
      </c>
      <c r="B602" s="2" t="str">
        <f t="shared" si="36"/>
        <v>2014_05_TBY@NOR</v>
      </c>
      <c r="C602" t="s">
        <v>3</v>
      </c>
      <c r="D602">
        <v>2014</v>
      </c>
      <c r="E602">
        <f t="shared" si="37"/>
        <v>5</v>
      </c>
      <c r="F602">
        <v>5</v>
      </c>
      <c r="G602" t="s">
        <v>340</v>
      </c>
      <c r="H602" t="s">
        <v>339</v>
      </c>
      <c r="K602">
        <v>-10.5</v>
      </c>
      <c r="M602">
        <v>37</v>
      </c>
      <c r="N602">
        <v>31</v>
      </c>
      <c r="O602" t="str">
        <f t="shared" si="38"/>
        <v>TBY</v>
      </c>
      <c r="P602" t="str">
        <f t="shared" si="39"/>
        <v>NOR</v>
      </c>
    </row>
    <row r="603" spans="1:16" x14ac:dyDescent="0.25">
      <c r="A603">
        <v>602</v>
      </c>
      <c r="B603" s="2" t="str">
        <f t="shared" si="36"/>
        <v>2014_05_ATL@NYG</v>
      </c>
      <c r="C603" t="s">
        <v>3</v>
      </c>
      <c r="D603">
        <v>2014</v>
      </c>
      <c r="E603">
        <f t="shared" si="37"/>
        <v>5</v>
      </c>
      <c r="F603">
        <v>5</v>
      </c>
      <c r="G603" t="s">
        <v>85</v>
      </c>
      <c r="H603" t="s">
        <v>22</v>
      </c>
      <c r="K603">
        <v>-4.5</v>
      </c>
      <c r="M603">
        <v>30</v>
      </c>
      <c r="N603">
        <v>20</v>
      </c>
      <c r="O603" t="str">
        <f t="shared" si="38"/>
        <v>NYG</v>
      </c>
      <c r="P603" t="str">
        <f t="shared" si="39"/>
        <v>NYG</v>
      </c>
    </row>
    <row r="604" spans="1:16" x14ac:dyDescent="0.25">
      <c r="A604">
        <v>603</v>
      </c>
      <c r="B604" s="2" t="str">
        <f t="shared" si="36"/>
        <v>2014_05_STL@PHI</v>
      </c>
      <c r="C604" t="s">
        <v>3</v>
      </c>
      <c r="D604">
        <v>2014</v>
      </c>
      <c r="E604">
        <f t="shared" si="37"/>
        <v>5</v>
      </c>
      <c r="F604">
        <v>5</v>
      </c>
      <c r="G604" t="s">
        <v>88</v>
      </c>
      <c r="H604" t="s">
        <v>93</v>
      </c>
      <c r="K604">
        <v>-7</v>
      </c>
      <c r="M604">
        <v>34</v>
      </c>
      <c r="N604">
        <v>28</v>
      </c>
      <c r="O604" t="str">
        <f t="shared" si="38"/>
        <v>STL</v>
      </c>
      <c r="P604" t="str">
        <f t="shared" si="39"/>
        <v>PHI</v>
      </c>
    </row>
    <row r="605" spans="1:16" x14ac:dyDescent="0.25">
      <c r="A605">
        <v>604</v>
      </c>
      <c r="B605" s="2" t="str">
        <f t="shared" si="36"/>
        <v>2014_05_CHI@CAR</v>
      </c>
      <c r="C605" t="s">
        <v>3</v>
      </c>
      <c r="D605">
        <v>2014</v>
      </c>
      <c r="E605">
        <f t="shared" si="37"/>
        <v>5</v>
      </c>
      <c r="F605">
        <v>5</v>
      </c>
      <c r="G605" t="s">
        <v>69</v>
      </c>
      <c r="H605" t="s">
        <v>70</v>
      </c>
      <c r="K605">
        <v>-3</v>
      </c>
      <c r="M605">
        <v>31</v>
      </c>
      <c r="N605">
        <v>24</v>
      </c>
      <c r="O605" t="str">
        <f t="shared" si="38"/>
        <v>CAR</v>
      </c>
      <c r="P605" t="str">
        <f t="shared" si="39"/>
        <v>CAR</v>
      </c>
    </row>
    <row r="606" spans="1:16" x14ac:dyDescent="0.25">
      <c r="A606">
        <v>605</v>
      </c>
      <c r="B606" s="2" t="str">
        <f t="shared" si="36"/>
        <v>2014_05_PIT@JAX</v>
      </c>
      <c r="C606" t="s">
        <v>3</v>
      </c>
      <c r="D606">
        <v>2014</v>
      </c>
      <c r="E606">
        <f t="shared" si="37"/>
        <v>5</v>
      </c>
      <c r="F606">
        <v>5</v>
      </c>
      <c r="G606" t="s">
        <v>79</v>
      </c>
      <c r="H606" t="s">
        <v>89</v>
      </c>
      <c r="K606">
        <v>6.5</v>
      </c>
      <c r="M606">
        <v>9</v>
      </c>
      <c r="N606">
        <v>17</v>
      </c>
      <c r="O606" t="str">
        <f t="shared" si="38"/>
        <v>PIT</v>
      </c>
      <c r="P606" t="str">
        <f t="shared" si="39"/>
        <v>PIT</v>
      </c>
    </row>
    <row r="607" spans="1:16" x14ac:dyDescent="0.25">
      <c r="A607">
        <v>606</v>
      </c>
      <c r="B607" s="2" t="str">
        <f t="shared" si="36"/>
        <v>2014_05_ARI@DEN</v>
      </c>
      <c r="C607" t="s">
        <v>3</v>
      </c>
      <c r="D607">
        <v>2014</v>
      </c>
      <c r="E607">
        <f t="shared" si="37"/>
        <v>5</v>
      </c>
      <c r="F607">
        <v>5</v>
      </c>
      <c r="G607" t="s">
        <v>74</v>
      </c>
      <c r="H607" t="s">
        <v>66</v>
      </c>
      <c r="K607">
        <v>-7</v>
      </c>
      <c r="M607">
        <v>41</v>
      </c>
      <c r="N607">
        <v>20</v>
      </c>
      <c r="O607" t="str">
        <f t="shared" si="38"/>
        <v>DEN</v>
      </c>
      <c r="P607" t="str">
        <f t="shared" si="39"/>
        <v>DEN</v>
      </c>
    </row>
    <row r="608" spans="1:16" x14ac:dyDescent="0.25">
      <c r="A608">
        <v>607</v>
      </c>
      <c r="B608" s="2" t="str">
        <f t="shared" si="36"/>
        <v>2014_05_NYJ@SD</v>
      </c>
      <c r="C608" t="s">
        <v>3</v>
      </c>
      <c r="D608">
        <v>2014</v>
      </c>
      <c r="E608">
        <f t="shared" si="37"/>
        <v>5</v>
      </c>
      <c r="F608">
        <v>5</v>
      </c>
      <c r="G608" t="s">
        <v>90</v>
      </c>
      <c r="H608" t="s">
        <v>86</v>
      </c>
      <c r="K608">
        <v>-7</v>
      </c>
      <c r="M608">
        <v>31</v>
      </c>
      <c r="N608">
        <v>0</v>
      </c>
      <c r="O608" t="str">
        <f t="shared" si="38"/>
        <v>SD</v>
      </c>
      <c r="P608" t="str">
        <f t="shared" si="39"/>
        <v>SD</v>
      </c>
    </row>
    <row r="609" spans="1:16" x14ac:dyDescent="0.25">
      <c r="A609">
        <v>608</v>
      </c>
      <c r="B609" s="2" t="str">
        <f t="shared" si="36"/>
        <v>2014_05_KCY@SFO</v>
      </c>
      <c r="C609" t="s">
        <v>3</v>
      </c>
      <c r="D609">
        <v>2014</v>
      </c>
      <c r="E609">
        <f t="shared" si="37"/>
        <v>5</v>
      </c>
      <c r="F609">
        <v>5</v>
      </c>
      <c r="G609" t="s">
        <v>338</v>
      </c>
      <c r="H609" t="s">
        <v>336</v>
      </c>
      <c r="K609">
        <v>-7.5</v>
      </c>
      <c r="M609">
        <v>22</v>
      </c>
      <c r="N609">
        <v>17</v>
      </c>
      <c r="O609" t="str">
        <f t="shared" si="38"/>
        <v>KCY</v>
      </c>
      <c r="P609" t="str">
        <f t="shared" si="39"/>
        <v>SFO</v>
      </c>
    </row>
    <row r="610" spans="1:16" x14ac:dyDescent="0.25">
      <c r="A610">
        <v>609</v>
      </c>
      <c r="B610" s="2" t="str">
        <f t="shared" si="36"/>
        <v>2014_05_CIN@NWE</v>
      </c>
      <c r="C610" t="s">
        <v>3</v>
      </c>
      <c r="D610">
        <v>2014</v>
      </c>
      <c r="E610">
        <f t="shared" si="37"/>
        <v>5</v>
      </c>
      <c r="F610">
        <v>5</v>
      </c>
      <c r="G610" t="s">
        <v>337</v>
      </c>
      <c r="H610" t="s">
        <v>71</v>
      </c>
      <c r="K610">
        <v>1</v>
      </c>
      <c r="M610">
        <v>43</v>
      </c>
      <c r="N610">
        <v>17</v>
      </c>
      <c r="O610" t="str">
        <f t="shared" si="38"/>
        <v>NWE</v>
      </c>
      <c r="P610" t="str">
        <f t="shared" si="39"/>
        <v>NWE</v>
      </c>
    </row>
    <row r="611" spans="1:16" x14ac:dyDescent="0.25">
      <c r="A611">
        <v>610</v>
      </c>
      <c r="B611" s="2" t="str">
        <f t="shared" si="36"/>
        <v>2014_05_SEA@WAS</v>
      </c>
      <c r="C611" t="s">
        <v>3</v>
      </c>
      <c r="D611">
        <v>2014</v>
      </c>
      <c r="E611">
        <f t="shared" si="37"/>
        <v>5</v>
      </c>
      <c r="F611">
        <v>5</v>
      </c>
      <c r="G611" t="s">
        <v>96</v>
      </c>
      <c r="H611" t="s">
        <v>91</v>
      </c>
      <c r="K611">
        <v>7.5</v>
      </c>
      <c r="M611">
        <v>17</v>
      </c>
      <c r="N611">
        <v>27</v>
      </c>
      <c r="O611" t="str">
        <f t="shared" si="38"/>
        <v>SEA</v>
      </c>
      <c r="P611" t="str">
        <f t="shared" si="39"/>
        <v>SEA</v>
      </c>
    </row>
    <row r="612" spans="1:16" x14ac:dyDescent="0.25">
      <c r="A612">
        <v>611</v>
      </c>
      <c r="B612" s="2" t="str">
        <f t="shared" si="36"/>
        <v>2014_06_IND@HOU</v>
      </c>
      <c r="C612" t="s">
        <v>3</v>
      </c>
      <c r="D612">
        <v>2014</v>
      </c>
      <c r="E612">
        <f t="shared" si="37"/>
        <v>6</v>
      </c>
      <c r="F612">
        <v>6</v>
      </c>
      <c r="G612" t="s">
        <v>77</v>
      </c>
      <c r="H612" t="s">
        <v>78</v>
      </c>
      <c r="K612">
        <v>2.5</v>
      </c>
      <c r="M612">
        <v>28</v>
      </c>
      <c r="N612">
        <v>33</v>
      </c>
      <c r="O612" t="str">
        <f t="shared" si="38"/>
        <v>IND</v>
      </c>
      <c r="P612" t="str">
        <f t="shared" si="39"/>
        <v>IND</v>
      </c>
    </row>
    <row r="613" spans="1:16" x14ac:dyDescent="0.25">
      <c r="A613">
        <v>612</v>
      </c>
      <c r="B613" s="2" t="str">
        <f t="shared" si="36"/>
        <v>2014_06_CHI@ATL</v>
      </c>
      <c r="C613" t="s">
        <v>3</v>
      </c>
      <c r="D613">
        <v>2014</v>
      </c>
      <c r="E613">
        <f t="shared" si="37"/>
        <v>6</v>
      </c>
      <c r="F613">
        <v>6</v>
      </c>
      <c r="G613" t="s">
        <v>22</v>
      </c>
      <c r="H613" t="s">
        <v>70</v>
      </c>
      <c r="K613">
        <v>-3</v>
      </c>
      <c r="M613">
        <v>13</v>
      </c>
      <c r="N613">
        <v>27</v>
      </c>
      <c r="O613" t="str">
        <f t="shared" si="38"/>
        <v>CHI</v>
      </c>
      <c r="P613" t="str">
        <f t="shared" si="39"/>
        <v>CHI</v>
      </c>
    </row>
    <row r="614" spans="1:16" x14ac:dyDescent="0.25">
      <c r="A614">
        <v>613</v>
      </c>
      <c r="B614" s="2" t="str">
        <f t="shared" si="36"/>
        <v>2014_06_NWE@BUF</v>
      </c>
      <c r="C614" t="s">
        <v>3</v>
      </c>
      <c r="D614">
        <v>2014</v>
      </c>
      <c r="E614">
        <f t="shared" si="37"/>
        <v>6</v>
      </c>
      <c r="F614">
        <v>6</v>
      </c>
      <c r="G614" t="s">
        <v>68</v>
      </c>
      <c r="H614" t="s">
        <v>337</v>
      </c>
      <c r="K614">
        <v>3</v>
      </c>
      <c r="M614">
        <v>22</v>
      </c>
      <c r="N614">
        <v>37</v>
      </c>
      <c r="O614" t="str">
        <f t="shared" si="38"/>
        <v>NWE</v>
      </c>
      <c r="P614" t="str">
        <f t="shared" si="39"/>
        <v>NWE</v>
      </c>
    </row>
    <row r="615" spans="1:16" x14ac:dyDescent="0.25">
      <c r="A615">
        <v>614</v>
      </c>
      <c r="B615" s="2" t="str">
        <f t="shared" si="36"/>
        <v>2014_06_CAR@CIN</v>
      </c>
      <c r="C615" t="s">
        <v>3</v>
      </c>
      <c r="D615">
        <v>2014</v>
      </c>
      <c r="E615">
        <f t="shared" si="37"/>
        <v>6</v>
      </c>
      <c r="F615">
        <v>6</v>
      </c>
      <c r="G615" t="s">
        <v>71</v>
      </c>
      <c r="H615" t="s">
        <v>69</v>
      </c>
      <c r="K615">
        <v>-7</v>
      </c>
      <c r="M615">
        <v>37</v>
      </c>
      <c r="N615">
        <v>37</v>
      </c>
      <c r="O615" t="str">
        <f t="shared" si="38"/>
        <v>CAR</v>
      </c>
      <c r="P615" t="str">
        <f t="shared" si="39"/>
        <v>na</v>
      </c>
    </row>
    <row r="616" spans="1:16" x14ac:dyDescent="0.25">
      <c r="A616">
        <v>615</v>
      </c>
      <c r="B616" s="2" t="str">
        <f t="shared" si="36"/>
        <v>2014_06_PIT@CLE</v>
      </c>
      <c r="C616" t="s">
        <v>3</v>
      </c>
      <c r="D616">
        <v>2014</v>
      </c>
      <c r="E616">
        <f t="shared" si="37"/>
        <v>6</v>
      </c>
      <c r="F616">
        <v>6</v>
      </c>
      <c r="G616" t="s">
        <v>72</v>
      </c>
      <c r="H616" t="s">
        <v>89</v>
      </c>
      <c r="K616">
        <v>-2</v>
      </c>
      <c r="M616">
        <v>31</v>
      </c>
      <c r="N616">
        <v>10</v>
      </c>
      <c r="O616" t="str">
        <f t="shared" si="38"/>
        <v>CLE</v>
      </c>
      <c r="P616" t="str">
        <f t="shared" si="39"/>
        <v>CLE</v>
      </c>
    </row>
    <row r="617" spans="1:16" x14ac:dyDescent="0.25">
      <c r="A617">
        <v>616</v>
      </c>
      <c r="B617" s="2" t="str">
        <f t="shared" si="36"/>
        <v>2014_06_JAX@TEN</v>
      </c>
      <c r="C617" t="s">
        <v>3</v>
      </c>
      <c r="D617">
        <v>2014</v>
      </c>
      <c r="E617">
        <f t="shared" si="37"/>
        <v>6</v>
      </c>
      <c r="F617">
        <v>6</v>
      </c>
      <c r="G617" t="s">
        <v>95</v>
      </c>
      <c r="H617" t="s">
        <v>79</v>
      </c>
      <c r="K617">
        <v>-6</v>
      </c>
      <c r="M617">
        <v>16</v>
      </c>
      <c r="N617">
        <v>14</v>
      </c>
      <c r="O617" t="str">
        <f t="shared" si="38"/>
        <v>JAX</v>
      </c>
      <c r="P617" t="str">
        <f t="shared" si="39"/>
        <v>TEN</v>
      </c>
    </row>
    <row r="618" spans="1:16" x14ac:dyDescent="0.25">
      <c r="A618">
        <v>617</v>
      </c>
      <c r="B618" s="2" t="str">
        <f t="shared" si="36"/>
        <v>2014_06_GBY@MIA</v>
      </c>
      <c r="C618" t="s">
        <v>3</v>
      </c>
      <c r="D618">
        <v>2014</v>
      </c>
      <c r="E618">
        <f t="shared" si="37"/>
        <v>6</v>
      </c>
      <c r="F618">
        <v>6</v>
      </c>
      <c r="G618" t="s">
        <v>81</v>
      </c>
      <c r="H618" t="s">
        <v>335</v>
      </c>
      <c r="K618">
        <v>3.5</v>
      </c>
      <c r="M618">
        <v>24</v>
      </c>
      <c r="N618">
        <v>27</v>
      </c>
      <c r="O618" t="str">
        <f t="shared" si="38"/>
        <v>MIA</v>
      </c>
      <c r="P618" t="str">
        <f t="shared" si="39"/>
        <v>GBY</v>
      </c>
    </row>
    <row r="619" spans="1:16" x14ac:dyDescent="0.25">
      <c r="A619">
        <v>618</v>
      </c>
      <c r="B619" s="2" t="str">
        <f t="shared" si="36"/>
        <v>2014_06_DET@MIN</v>
      </c>
      <c r="C619" t="s">
        <v>3</v>
      </c>
      <c r="D619">
        <v>2014</v>
      </c>
      <c r="E619">
        <f t="shared" si="37"/>
        <v>6</v>
      </c>
      <c r="F619">
        <v>6</v>
      </c>
      <c r="G619" t="s">
        <v>82</v>
      </c>
      <c r="H619" t="s">
        <v>75</v>
      </c>
      <c r="K619">
        <v>2.5</v>
      </c>
      <c r="M619">
        <v>3</v>
      </c>
      <c r="N619">
        <v>17</v>
      </c>
      <c r="O619" t="str">
        <f t="shared" si="38"/>
        <v>DET</v>
      </c>
      <c r="P619" t="str">
        <f t="shared" si="39"/>
        <v>DET</v>
      </c>
    </row>
    <row r="620" spans="1:16" x14ac:dyDescent="0.25">
      <c r="A620">
        <v>619</v>
      </c>
      <c r="B620" s="2" t="str">
        <f t="shared" si="36"/>
        <v>2014_06_DEN@NYJ</v>
      </c>
      <c r="C620" t="s">
        <v>3</v>
      </c>
      <c r="D620">
        <v>2014</v>
      </c>
      <c r="E620">
        <f t="shared" si="37"/>
        <v>6</v>
      </c>
      <c r="F620">
        <v>6</v>
      </c>
      <c r="G620" t="s">
        <v>86</v>
      </c>
      <c r="H620" t="s">
        <v>74</v>
      </c>
      <c r="K620">
        <v>-8</v>
      </c>
      <c r="M620">
        <v>17</v>
      </c>
      <c r="N620">
        <v>31</v>
      </c>
      <c r="O620" t="str">
        <f t="shared" si="38"/>
        <v>DEN</v>
      </c>
      <c r="P620" t="str">
        <f t="shared" si="39"/>
        <v>DEN</v>
      </c>
    </row>
    <row r="621" spans="1:16" x14ac:dyDescent="0.25">
      <c r="A621">
        <v>620</v>
      </c>
      <c r="B621" s="2" t="str">
        <f t="shared" si="36"/>
        <v>2014_06_BAL@TBY</v>
      </c>
      <c r="C621" t="s">
        <v>3</v>
      </c>
      <c r="D621">
        <v>2014</v>
      </c>
      <c r="E621">
        <f t="shared" si="37"/>
        <v>6</v>
      </c>
      <c r="F621">
        <v>6</v>
      </c>
      <c r="G621" t="s">
        <v>339</v>
      </c>
      <c r="H621" t="s">
        <v>67</v>
      </c>
      <c r="K621">
        <v>3</v>
      </c>
      <c r="M621">
        <v>17</v>
      </c>
      <c r="N621">
        <v>48</v>
      </c>
      <c r="O621" t="str">
        <f t="shared" si="38"/>
        <v>BAL</v>
      </c>
      <c r="P621" t="str">
        <f t="shared" si="39"/>
        <v>BAL</v>
      </c>
    </row>
    <row r="622" spans="1:16" x14ac:dyDescent="0.25">
      <c r="A622">
        <v>621</v>
      </c>
      <c r="B622" s="2" t="str">
        <f t="shared" si="36"/>
        <v>2014_06_SD@OAK</v>
      </c>
      <c r="C622" t="s">
        <v>3</v>
      </c>
      <c r="D622">
        <v>2014</v>
      </c>
      <c r="E622">
        <f t="shared" si="37"/>
        <v>6</v>
      </c>
      <c r="F622">
        <v>6</v>
      </c>
      <c r="G622" t="s">
        <v>87</v>
      </c>
      <c r="H622" t="s">
        <v>90</v>
      </c>
      <c r="K622">
        <v>7</v>
      </c>
      <c r="M622">
        <v>28</v>
      </c>
      <c r="N622">
        <v>31</v>
      </c>
      <c r="O622" t="str">
        <f t="shared" si="38"/>
        <v>OAK</v>
      </c>
      <c r="P622" t="str">
        <f t="shared" si="39"/>
        <v>SD</v>
      </c>
    </row>
    <row r="623" spans="1:16" x14ac:dyDescent="0.25">
      <c r="A623">
        <v>622</v>
      </c>
      <c r="B623" s="2" t="str">
        <f t="shared" si="36"/>
        <v>2014_06_WAS@ARI</v>
      </c>
      <c r="C623" t="s">
        <v>3</v>
      </c>
      <c r="D623">
        <v>2014</v>
      </c>
      <c r="E623">
        <f t="shared" si="37"/>
        <v>6</v>
      </c>
      <c r="F623">
        <v>6</v>
      </c>
      <c r="G623" t="s">
        <v>66</v>
      </c>
      <c r="H623" t="s">
        <v>96</v>
      </c>
      <c r="K623">
        <v>-3.5</v>
      </c>
      <c r="M623">
        <v>30</v>
      </c>
      <c r="N623">
        <v>20</v>
      </c>
      <c r="O623" t="str">
        <f t="shared" si="38"/>
        <v>ARI</v>
      </c>
      <c r="P623" t="str">
        <f t="shared" si="39"/>
        <v>ARI</v>
      </c>
    </row>
    <row r="624" spans="1:16" x14ac:dyDescent="0.25">
      <c r="A624">
        <v>623</v>
      </c>
      <c r="B624" s="2" t="str">
        <f t="shared" si="36"/>
        <v>2014_06_DAL@SEA</v>
      </c>
      <c r="C624" t="s">
        <v>3</v>
      </c>
      <c r="D624">
        <v>2014</v>
      </c>
      <c r="E624">
        <f t="shared" si="37"/>
        <v>6</v>
      </c>
      <c r="F624">
        <v>6</v>
      </c>
      <c r="G624" t="s">
        <v>91</v>
      </c>
      <c r="H624" t="s">
        <v>73</v>
      </c>
      <c r="K624">
        <v>-8.5</v>
      </c>
      <c r="M624">
        <v>23</v>
      </c>
      <c r="N624">
        <v>30</v>
      </c>
      <c r="O624" t="str">
        <f t="shared" si="38"/>
        <v>DAL</v>
      </c>
      <c r="P624" t="str">
        <f t="shared" si="39"/>
        <v>DAL</v>
      </c>
    </row>
    <row r="625" spans="1:16" x14ac:dyDescent="0.25">
      <c r="A625">
        <v>624</v>
      </c>
      <c r="B625" s="2" t="str">
        <f t="shared" si="36"/>
        <v>2014_06_NYG@PHI</v>
      </c>
      <c r="C625" t="s">
        <v>3</v>
      </c>
      <c r="D625">
        <v>2014</v>
      </c>
      <c r="E625">
        <f t="shared" si="37"/>
        <v>6</v>
      </c>
      <c r="F625">
        <v>6</v>
      </c>
      <c r="G625" t="s">
        <v>88</v>
      </c>
      <c r="H625" t="s">
        <v>85</v>
      </c>
      <c r="K625">
        <v>-2.5</v>
      </c>
      <c r="M625">
        <v>27</v>
      </c>
      <c r="N625">
        <v>0</v>
      </c>
      <c r="O625" t="str">
        <f t="shared" si="38"/>
        <v>PHI</v>
      </c>
      <c r="P625" t="str">
        <f t="shared" si="39"/>
        <v>PHI</v>
      </c>
    </row>
    <row r="626" spans="1:16" x14ac:dyDescent="0.25">
      <c r="A626">
        <v>625</v>
      </c>
      <c r="B626" s="2" t="str">
        <f t="shared" si="36"/>
        <v>2014_06_SFO@STL</v>
      </c>
      <c r="C626" t="s">
        <v>3</v>
      </c>
      <c r="D626">
        <v>2014</v>
      </c>
      <c r="E626">
        <f t="shared" si="37"/>
        <v>6</v>
      </c>
      <c r="F626">
        <v>6</v>
      </c>
      <c r="G626" t="s">
        <v>93</v>
      </c>
      <c r="H626" t="s">
        <v>338</v>
      </c>
      <c r="K626">
        <v>3.5</v>
      </c>
      <c r="M626">
        <v>17</v>
      </c>
      <c r="N626">
        <v>31</v>
      </c>
      <c r="O626" t="str">
        <f t="shared" si="38"/>
        <v>SFO</v>
      </c>
      <c r="P626" t="str">
        <f t="shared" si="39"/>
        <v>SFO</v>
      </c>
    </row>
    <row r="627" spans="1:16" x14ac:dyDescent="0.25">
      <c r="A627">
        <v>626</v>
      </c>
      <c r="B627" s="2" t="str">
        <f t="shared" si="36"/>
        <v>2014_07_NYJ@NWE</v>
      </c>
      <c r="C627" t="s">
        <v>3</v>
      </c>
      <c r="D627">
        <v>2014</v>
      </c>
      <c r="E627">
        <f t="shared" si="37"/>
        <v>7</v>
      </c>
      <c r="F627">
        <v>7</v>
      </c>
      <c r="G627" t="s">
        <v>337</v>
      </c>
      <c r="H627" t="s">
        <v>86</v>
      </c>
      <c r="K627">
        <v>-9.5</v>
      </c>
      <c r="M627">
        <v>27</v>
      </c>
      <c r="N627">
        <v>25</v>
      </c>
      <c r="O627" t="str">
        <f t="shared" si="38"/>
        <v>NYJ</v>
      </c>
      <c r="P627" t="str">
        <f t="shared" si="39"/>
        <v>NWE</v>
      </c>
    </row>
    <row r="628" spans="1:16" x14ac:dyDescent="0.25">
      <c r="A628">
        <v>627</v>
      </c>
      <c r="B628" s="2" t="str">
        <f t="shared" si="36"/>
        <v>2014_07_MIN@BUF</v>
      </c>
      <c r="C628" t="s">
        <v>3</v>
      </c>
      <c r="D628">
        <v>2014</v>
      </c>
      <c r="E628">
        <f t="shared" si="37"/>
        <v>7</v>
      </c>
      <c r="F628">
        <v>7</v>
      </c>
      <c r="G628" t="s">
        <v>68</v>
      </c>
      <c r="H628" t="s">
        <v>82</v>
      </c>
      <c r="K628">
        <v>-4</v>
      </c>
      <c r="M628">
        <v>17</v>
      </c>
      <c r="N628">
        <v>16</v>
      </c>
      <c r="O628" t="str">
        <f t="shared" si="38"/>
        <v>MIN</v>
      </c>
      <c r="P628" t="str">
        <f t="shared" si="39"/>
        <v>BUF</v>
      </c>
    </row>
    <row r="629" spans="1:16" x14ac:dyDescent="0.25">
      <c r="A629">
        <v>628</v>
      </c>
      <c r="B629" s="2" t="str">
        <f t="shared" si="36"/>
        <v>2014_07_MIA@CHI</v>
      </c>
      <c r="C629" t="s">
        <v>3</v>
      </c>
      <c r="D629">
        <v>2014</v>
      </c>
      <c r="E629">
        <f t="shared" si="37"/>
        <v>7</v>
      </c>
      <c r="F629">
        <v>7</v>
      </c>
      <c r="G629" t="s">
        <v>70</v>
      </c>
      <c r="H629" t="s">
        <v>81</v>
      </c>
      <c r="K629">
        <v>-3.5</v>
      </c>
      <c r="M629">
        <v>14</v>
      </c>
      <c r="N629">
        <v>27</v>
      </c>
      <c r="O629" t="str">
        <f t="shared" si="38"/>
        <v>MIA</v>
      </c>
      <c r="P629" t="str">
        <f t="shared" si="39"/>
        <v>MIA</v>
      </c>
    </row>
    <row r="630" spans="1:16" x14ac:dyDescent="0.25">
      <c r="A630">
        <v>629</v>
      </c>
      <c r="B630" s="2" t="str">
        <f t="shared" si="36"/>
        <v>2014_07_NOR@DET</v>
      </c>
      <c r="C630" t="s">
        <v>3</v>
      </c>
      <c r="D630">
        <v>2014</v>
      </c>
      <c r="E630">
        <f t="shared" si="37"/>
        <v>7</v>
      </c>
      <c r="F630">
        <v>7</v>
      </c>
      <c r="G630" t="s">
        <v>75</v>
      </c>
      <c r="H630" t="s">
        <v>340</v>
      </c>
      <c r="K630">
        <v>-3</v>
      </c>
      <c r="M630">
        <v>24</v>
      </c>
      <c r="N630">
        <v>23</v>
      </c>
      <c r="O630" t="str">
        <f t="shared" si="38"/>
        <v>NOR</v>
      </c>
      <c r="P630" t="str">
        <f t="shared" si="39"/>
        <v>DET</v>
      </c>
    </row>
    <row r="631" spans="1:16" x14ac:dyDescent="0.25">
      <c r="A631">
        <v>630</v>
      </c>
      <c r="B631" s="2" t="str">
        <f t="shared" si="36"/>
        <v>2014_07_CAR@GBY</v>
      </c>
      <c r="C631" t="s">
        <v>3</v>
      </c>
      <c r="D631">
        <v>2014</v>
      </c>
      <c r="E631">
        <f t="shared" si="37"/>
        <v>7</v>
      </c>
      <c r="F631">
        <v>7</v>
      </c>
      <c r="G631" t="s">
        <v>335</v>
      </c>
      <c r="H631" t="s">
        <v>69</v>
      </c>
      <c r="K631">
        <v>-7</v>
      </c>
      <c r="M631">
        <v>38</v>
      </c>
      <c r="N631">
        <v>17</v>
      </c>
      <c r="O631" t="str">
        <f t="shared" si="38"/>
        <v>GBY</v>
      </c>
      <c r="P631" t="str">
        <f t="shared" si="39"/>
        <v>GBY</v>
      </c>
    </row>
    <row r="632" spans="1:16" x14ac:dyDescent="0.25">
      <c r="A632">
        <v>631</v>
      </c>
      <c r="B632" s="2" t="str">
        <f t="shared" si="36"/>
        <v>2014_07_CIN@IND</v>
      </c>
      <c r="C632" t="s">
        <v>3</v>
      </c>
      <c r="D632">
        <v>2014</v>
      </c>
      <c r="E632">
        <f t="shared" si="37"/>
        <v>7</v>
      </c>
      <c r="F632">
        <v>7</v>
      </c>
      <c r="G632" t="s">
        <v>78</v>
      </c>
      <c r="H632" t="s">
        <v>71</v>
      </c>
      <c r="K632">
        <v>-3</v>
      </c>
      <c r="M632">
        <v>27</v>
      </c>
      <c r="N632">
        <v>0</v>
      </c>
      <c r="O632" t="str">
        <f t="shared" si="38"/>
        <v>IND</v>
      </c>
      <c r="P632" t="str">
        <f t="shared" si="39"/>
        <v>IND</v>
      </c>
    </row>
    <row r="633" spans="1:16" x14ac:dyDescent="0.25">
      <c r="A633">
        <v>632</v>
      </c>
      <c r="B633" s="2" t="str">
        <f t="shared" si="36"/>
        <v>2014_07_SEA@STL</v>
      </c>
      <c r="C633" t="s">
        <v>3</v>
      </c>
      <c r="D633">
        <v>2014</v>
      </c>
      <c r="E633">
        <f t="shared" si="37"/>
        <v>7</v>
      </c>
      <c r="F633">
        <v>7</v>
      </c>
      <c r="G633" t="s">
        <v>93</v>
      </c>
      <c r="H633" t="s">
        <v>91</v>
      </c>
      <c r="K633">
        <v>6.5</v>
      </c>
      <c r="M633">
        <v>28</v>
      </c>
      <c r="N633">
        <v>26</v>
      </c>
      <c r="O633" t="str">
        <f t="shared" si="38"/>
        <v>STL</v>
      </c>
      <c r="P633" t="str">
        <f t="shared" si="39"/>
        <v>STL</v>
      </c>
    </row>
    <row r="634" spans="1:16" x14ac:dyDescent="0.25">
      <c r="A634">
        <v>633</v>
      </c>
      <c r="B634" s="2" t="str">
        <f t="shared" si="36"/>
        <v>2014_07_TEN@WAS</v>
      </c>
      <c r="C634" t="s">
        <v>3</v>
      </c>
      <c r="D634">
        <v>2014</v>
      </c>
      <c r="E634">
        <f t="shared" si="37"/>
        <v>7</v>
      </c>
      <c r="F634">
        <v>7</v>
      </c>
      <c r="G634" t="s">
        <v>96</v>
      </c>
      <c r="H634" t="s">
        <v>95</v>
      </c>
      <c r="K634">
        <v>-4.5</v>
      </c>
      <c r="M634">
        <v>19</v>
      </c>
      <c r="N634">
        <v>17</v>
      </c>
      <c r="O634" t="str">
        <f t="shared" si="38"/>
        <v>TEN</v>
      </c>
      <c r="P634" t="str">
        <f t="shared" si="39"/>
        <v>WAS</v>
      </c>
    </row>
    <row r="635" spans="1:16" x14ac:dyDescent="0.25">
      <c r="A635">
        <v>634</v>
      </c>
      <c r="B635" s="2" t="str">
        <f t="shared" si="36"/>
        <v>2014_07_CLE@JAX</v>
      </c>
      <c r="C635" t="s">
        <v>3</v>
      </c>
      <c r="D635">
        <v>2014</v>
      </c>
      <c r="E635">
        <f t="shared" si="37"/>
        <v>7</v>
      </c>
      <c r="F635">
        <v>7</v>
      </c>
      <c r="G635" t="s">
        <v>79</v>
      </c>
      <c r="H635" t="s">
        <v>72</v>
      </c>
      <c r="K635">
        <v>4.5</v>
      </c>
      <c r="M635">
        <v>24</v>
      </c>
      <c r="N635">
        <v>6</v>
      </c>
      <c r="O635" t="str">
        <f t="shared" si="38"/>
        <v>JAX</v>
      </c>
      <c r="P635" t="str">
        <f t="shared" si="39"/>
        <v>JAX</v>
      </c>
    </row>
    <row r="636" spans="1:16" x14ac:dyDescent="0.25">
      <c r="A636">
        <v>635</v>
      </c>
      <c r="B636" s="2" t="str">
        <f t="shared" si="36"/>
        <v>2014_07_ATL@BAL</v>
      </c>
      <c r="C636" t="s">
        <v>3</v>
      </c>
      <c r="D636">
        <v>2014</v>
      </c>
      <c r="E636">
        <f t="shared" si="37"/>
        <v>7</v>
      </c>
      <c r="F636">
        <v>7</v>
      </c>
      <c r="G636" t="s">
        <v>67</v>
      </c>
      <c r="H636" t="s">
        <v>22</v>
      </c>
      <c r="K636">
        <v>-7</v>
      </c>
      <c r="M636">
        <v>29</v>
      </c>
      <c r="N636">
        <v>7</v>
      </c>
      <c r="O636" t="str">
        <f t="shared" si="38"/>
        <v>BAL</v>
      </c>
      <c r="P636" t="str">
        <f t="shared" si="39"/>
        <v>BAL</v>
      </c>
    </row>
    <row r="637" spans="1:16" x14ac:dyDescent="0.25">
      <c r="A637">
        <v>636</v>
      </c>
      <c r="B637" s="2" t="str">
        <f t="shared" si="36"/>
        <v>2014_07_KCY@SD</v>
      </c>
      <c r="C637" t="s">
        <v>3</v>
      </c>
      <c r="D637">
        <v>2014</v>
      </c>
      <c r="E637">
        <f t="shared" si="37"/>
        <v>7</v>
      </c>
      <c r="F637">
        <v>7</v>
      </c>
      <c r="G637" t="s">
        <v>90</v>
      </c>
      <c r="H637" t="s">
        <v>336</v>
      </c>
      <c r="K637">
        <v>-4</v>
      </c>
      <c r="M637">
        <v>20</v>
      </c>
      <c r="N637">
        <v>23</v>
      </c>
      <c r="O637" t="str">
        <f t="shared" si="38"/>
        <v>KCY</v>
      </c>
      <c r="P637" t="str">
        <f t="shared" si="39"/>
        <v>KCY</v>
      </c>
    </row>
    <row r="638" spans="1:16" x14ac:dyDescent="0.25">
      <c r="A638">
        <v>637</v>
      </c>
      <c r="B638" s="2" t="str">
        <f t="shared" si="36"/>
        <v>2014_07_NYG@DAL</v>
      </c>
      <c r="C638" t="s">
        <v>3</v>
      </c>
      <c r="D638">
        <v>2014</v>
      </c>
      <c r="E638">
        <f t="shared" si="37"/>
        <v>7</v>
      </c>
      <c r="F638">
        <v>7</v>
      </c>
      <c r="G638" t="s">
        <v>73</v>
      </c>
      <c r="H638" t="s">
        <v>85</v>
      </c>
      <c r="K638">
        <v>-5.5</v>
      </c>
      <c r="M638">
        <v>31</v>
      </c>
      <c r="N638">
        <v>21</v>
      </c>
      <c r="O638" t="str">
        <f t="shared" si="38"/>
        <v>DAL</v>
      </c>
      <c r="P638" t="str">
        <f t="shared" si="39"/>
        <v>DAL</v>
      </c>
    </row>
    <row r="639" spans="1:16" x14ac:dyDescent="0.25">
      <c r="A639">
        <v>638</v>
      </c>
      <c r="B639" s="2" t="str">
        <f t="shared" si="36"/>
        <v>2014_07_ARI@OAK</v>
      </c>
      <c r="C639" t="s">
        <v>3</v>
      </c>
      <c r="D639">
        <v>2014</v>
      </c>
      <c r="E639">
        <f t="shared" si="37"/>
        <v>7</v>
      </c>
      <c r="F639">
        <v>7</v>
      </c>
      <c r="G639" t="s">
        <v>87</v>
      </c>
      <c r="H639" t="s">
        <v>66</v>
      </c>
      <c r="K639">
        <v>3.5</v>
      </c>
      <c r="M639">
        <v>13</v>
      </c>
      <c r="N639">
        <v>24</v>
      </c>
      <c r="O639" t="str">
        <f t="shared" si="38"/>
        <v>ARI</v>
      </c>
      <c r="P639" t="str">
        <f t="shared" si="39"/>
        <v>ARI</v>
      </c>
    </row>
    <row r="640" spans="1:16" x14ac:dyDescent="0.25">
      <c r="A640">
        <v>639</v>
      </c>
      <c r="B640" s="2" t="str">
        <f t="shared" si="36"/>
        <v>2014_07_SFO@DEN</v>
      </c>
      <c r="C640" t="s">
        <v>3</v>
      </c>
      <c r="D640">
        <v>2014</v>
      </c>
      <c r="E640">
        <f t="shared" si="37"/>
        <v>7</v>
      </c>
      <c r="F640">
        <v>7</v>
      </c>
      <c r="G640" t="s">
        <v>74</v>
      </c>
      <c r="H640" t="s">
        <v>338</v>
      </c>
      <c r="K640">
        <v>-6.5</v>
      </c>
      <c r="M640">
        <v>42</v>
      </c>
      <c r="N640">
        <v>17</v>
      </c>
      <c r="O640" t="str">
        <f t="shared" si="38"/>
        <v>DEN</v>
      </c>
      <c r="P640" t="str">
        <f t="shared" si="39"/>
        <v>DEN</v>
      </c>
    </row>
    <row r="641" spans="1:16" x14ac:dyDescent="0.25">
      <c r="A641">
        <v>640</v>
      </c>
      <c r="B641" s="2" t="str">
        <f t="shared" si="36"/>
        <v>2014_07_HOU@PIT</v>
      </c>
      <c r="C641" t="s">
        <v>3</v>
      </c>
      <c r="D641">
        <v>2014</v>
      </c>
      <c r="E641">
        <f t="shared" si="37"/>
        <v>7</v>
      </c>
      <c r="F641">
        <v>7</v>
      </c>
      <c r="G641" t="s">
        <v>89</v>
      </c>
      <c r="H641" t="s">
        <v>77</v>
      </c>
      <c r="K641">
        <v>-3.5</v>
      </c>
      <c r="M641">
        <v>30</v>
      </c>
      <c r="N641">
        <v>23</v>
      </c>
      <c r="O641" t="str">
        <f t="shared" si="38"/>
        <v>PIT</v>
      </c>
      <c r="P641" t="str">
        <f t="shared" si="39"/>
        <v>PIT</v>
      </c>
    </row>
    <row r="642" spans="1:16" x14ac:dyDescent="0.25">
      <c r="A642">
        <v>641</v>
      </c>
      <c r="B642" s="2" t="str">
        <f t="shared" ref="B642:B705" si="40">CONCATENATE(D642,"_",IF(E642&lt;10,CONCATENATE("0",E642),E642),"_",H642,"@",G642)</f>
        <v>2014_08_SD@DEN</v>
      </c>
      <c r="C642" t="s">
        <v>3</v>
      </c>
      <c r="D642">
        <v>2014</v>
      </c>
      <c r="E642">
        <f t="shared" ref="E642:E705" si="41">IF(C642="rs",F642,17+F642)</f>
        <v>8</v>
      </c>
      <c r="F642">
        <v>8</v>
      </c>
      <c r="G642" t="s">
        <v>74</v>
      </c>
      <c r="H642" t="s">
        <v>90</v>
      </c>
      <c r="K642">
        <v>-7.5</v>
      </c>
      <c r="M642">
        <v>35</v>
      </c>
      <c r="N642">
        <v>21</v>
      </c>
      <c r="O642" t="str">
        <f t="shared" ref="O642:O705" si="42">IF(OR(ISBLANK(N642),ISBLANK(M642)),"",IF(N642&gt;(M642+IF(ISBLANK(K642),I642,K642)),H642,IF(N642&lt;(M642+IF(ISBLANK(K642),I642,K642)),G642,"na")))</f>
        <v>DEN</v>
      </c>
      <c r="P642" t="str">
        <f t="shared" ref="P642:P705" si="43">IF(OR(ISBLANK(N642),ISBLANK(M642)),"",IF(N642&gt;M642,H642,IF(N642&lt;M642,G642,"na")))</f>
        <v>DEN</v>
      </c>
    </row>
    <row r="643" spans="1:16" x14ac:dyDescent="0.25">
      <c r="A643">
        <v>642</v>
      </c>
      <c r="B643" s="2" t="str">
        <f t="shared" si="40"/>
        <v>2014_08_DET@ATL</v>
      </c>
      <c r="C643" t="s">
        <v>3</v>
      </c>
      <c r="D643">
        <v>2014</v>
      </c>
      <c r="E643">
        <f t="shared" si="41"/>
        <v>8</v>
      </c>
      <c r="F643">
        <v>8</v>
      </c>
      <c r="G643" t="s">
        <v>22</v>
      </c>
      <c r="H643" t="s">
        <v>75</v>
      </c>
      <c r="K643">
        <v>4</v>
      </c>
      <c r="M643">
        <v>21</v>
      </c>
      <c r="N643">
        <v>22</v>
      </c>
      <c r="O643" t="str">
        <f t="shared" si="42"/>
        <v>ATL</v>
      </c>
      <c r="P643" t="str">
        <f t="shared" si="43"/>
        <v>DET</v>
      </c>
    </row>
    <row r="644" spans="1:16" x14ac:dyDescent="0.25">
      <c r="A644">
        <v>643</v>
      </c>
      <c r="B644" s="2" t="str">
        <f t="shared" si="40"/>
        <v>2014_08_BAL@CIN</v>
      </c>
      <c r="C644" t="s">
        <v>3</v>
      </c>
      <c r="D644">
        <v>2014</v>
      </c>
      <c r="E644">
        <f t="shared" si="41"/>
        <v>8</v>
      </c>
      <c r="F644">
        <v>8</v>
      </c>
      <c r="G644" t="s">
        <v>71</v>
      </c>
      <c r="H644" t="s">
        <v>67</v>
      </c>
      <c r="K644">
        <v>-1</v>
      </c>
      <c r="M644">
        <v>27</v>
      </c>
      <c r="N644">
        <v>24</v>
      </c>
      <c r="O644" t="str">
        <f t="shared" si="42"/>
        <v>CIN</v>
      </c>
      <c r="P644" t="str">
        <f t="shared" si="43"/>
        <v>CIN</v>
      </c>
    </row>
    <row r="645" spans="1:16" x14ac:dyDescent="0.25">
      <c r="A645">
        <v>644</v>
      </c>
      <c r="B645" s="2" t="str">
        <f t="shared" si="40"/>
        <v>2014_08_HOU@TEN</v>
      </c>
      <c r="C645" t="s">
        <v>3</v>
      </c>
      <c r="D645">
        <v>2014</v>
      </c>
      <c r="E645">
        <f t="shared" si="41"/>
        <v>8</v>
      </c>
      <c r="F645">
        <v>8</v>
      </c>
      <c r="G645" t="s">
        <v>95</v>
      </c>
      <c r="H645" t="s">
        <v>77</v>
      </c>
      <c r="K645">
        <v>2</v>
      </c>
      <c r="M645">
        <v>16</v>
      </c>
      <c r="N645">
        <v>30</v>
      </c>
      <c r="O645" t="str">
        <f t="shared" si="42"/>
        <v>HOU</v>
      </c>
      <c r="P645" t="str">
        <f t="shared" si="43"/>
        <v>HOU</v>
      </c>
    </row>
    <row r="646" spans="1:16" x14ac:dyDescent="0.25">
      <c r="A646">
        <v>645</v>
      </c>
      <c r="B646" s="2" t="str">
        <f t="shared" si="40"/>
        <v>2014_08_STL@KCY</v>
      </c>
      <c r="C646" t="s">
        <v>3</v>
      </c>
      <c r="D646">
        <v>2014</v>
      </c>
      <c r="E646">
        <f t="shared" si="41"/>
        <v>8</v>
      </c>
      <c r="F646">
        <v>8</v>
      </c>
      <c r="G646" t="s">
        <v>336</v>
      </c>
      <c r="H646" t="s">
        <v>93</v>
      </c>
      <c r="K646">
        <v>-6.5</v>
      </c>
      <c r="M646">
        <v>34</v>
      </c>
      <c r="N646">
        <v>7</v>
      </c>
      <c r="O646" t="str">
        <f t="shared" si="42"/>
        <v>KCY</v>
      </c>
      <c r="P646" t="str">
        <f t="shared" si="43"/>
        <v>KCY</v>
      </c>
    </row>
    <row r="647" spans="1:16" x14ac:dyDescent="0.25">
      <c r="A647">
        <v>646</v>
      </c>
      <c r="B647" s="2" t="str">
        <f t="shared" si="40"/>
        <v>2014_08_CHI@NWE</v>
      </c>
      <c r="C647" t="s">
        <v>3</v>
      </c>
      <c r="D647">
        <v>2014</v>
      </c>
      <c r="E647">
        <f t="shared" si="41"/>
        <v>8</v>
      </c>
      <c r="F647">
        <v>8</v>
      </c>
      <c r="G647" t="s">
        <v>337</v>
      </c>
      <c r="H647" t="s">
        <v>70</v>
      </c>
      <c r="K647">
        <v>-6.5</v>
      </c>
      <c r="M647">
        <v>51</v>
      </c>
      <c r="N647">
        <v>23</v>
      </c>
      <c r="O647" t="str">
        <f t="shared" si="42"/>
        <v>NWE</v>
      </c>
      <c r="P647" t="str">
        <f t="shared" si="43"/>
        <v>NWE</v>
      </c>
    </row>
    <row r="648" spans="1:16" x14ac:dyDescent="0.25">
      <c r="A648">
        <v>647</v>
      </c>
      <c r="B648" s="2" t="str">
        <f t="shared" si="40"/>
        <v>2014_08_BUF@NYJ</v>
      </c>
      <c r="C648" t="s">
        <v>3</v>
      </c>
      <c r="D648">
        <v>2014</v>
      </c>
      <c r="E648">
        <f t="shared" si="41"/>
        <v>8</v>
      </c>
      <c r="F648">
        <v>8</v>
      </c>
      <c r="G648" t="s">
        <v>86</v>
      </c>
      <c r="H648" t="s">
        <v>68</v>
      </c>
      <c r="K648">
        <v>-3</v>
      </c>
      <c r="M648">
        <v>23</v>
      </c>
      <c r="N648">
        <v>43</v>
      </c>
      <c r="O648" t="str">
        <f t="shared" si="42"/>
        <v>BUF</v>
      </c>
      <c r="P648" t="str">
        <f t="shared" si="43"/>
        <v>BUF</v>
      </c>
    </row>
    <row r="649" spans="1:16" x14ac:dyDescent="0.25">
      <c r="A649">
        <v>648</v>
      </c>
      <c r="B649" s="2" t="str">
        <f t="shared" si="40"/>
        <v>2014_08_MIN@TBY</v>
      </c>
      <c r="C649" t="s">
        <v>3</v>
      </c>
      <c r="D649">
        <v>2014</v>
      </c>
      <c r="E649">
        <f t="shared" si="41"/>
        <v>8</v>
      </c>
      <c r="F649">
        <v>8</v>
      </c>
      <c r="G649" t="s">
        <v>339</v>
      </c>
      <c r="H649" t="s">
        <v>82</v>
      </c>
      <c r="K649">
        <v>-3</v>
      </c>
      <c r="M649">
        <v>13</v>
      </c>
      <c r="N649">
        <v>19</v>
      </c>
      <c r="O649" t="str">
        <f t="shared" si="42"/>
        <v>MIN</v>
      </c>
      <c r="P649" t="str">
        <f t="shared" si="43"/>
        <v>MIN</v>
      </c>
    </row>
    <row r="650" spans="1:16" x14ac:dyDescent="0.25">
      <c r="A650">
        <v>649</v>
      </c>
      <c r="B650" s="2" t="str">
        <f t="shared" si="40"/>
        <v>2014_08_SEA@CAR</v>
      </c>
      <c r="C650" t="s">
        <v>3</v>
      </c>
      <c r="D650">
        <v>2014</v>
      </c>
      <c r="E650">
        <f t="shared" si="41"/>
        <v>8</v>
      </c>
      <c r="F650">
        <v>8</v>
      </c>
      <c r="G650" t="s">
        <v>69</v>
      </c>
      <c r="H650" t="s">
        <v>91</v>
      </c>
      <c r="K650">
        <v>4.5</v>
      </c>
      <c r="M650">
        <v>9</v>
      </c>
      <c r="N650">
        <v>13</v>
      </c>
      <c r="O650" t="str">
        <f t="shared" si="42"/>
        <v>CAR</v>
      </c>
      <c r="P650" t="str">
        <f t="shared" si="43"/>
        <v>SEA</v>
      </c>
    </row>
    <row r="651" spans="1:16" x14ac:dyDescent="0.25">
      <c r="A651">
        <v>650</v>
      </c>
      <c r="B651" s="2" t="str">
        <f t="shared" si="40"/>
        <v>2014_08_MIA@JAX</v>
      </c>
      <c r="C651" t="s">
        <v>3</v>
      </c>
      <c r="D651">
        <v>2014</v>
      </c>
      <c r="E651">
        <f t="shared" si="41"/>
        <v>8</v>
      </c>
      <c r="F651">
        <v>8</v>
      </c>
      <c r="G651" t="s">
        <v>79</v>
      </c>
      <c r="H651" t="s">
        <v>81</v>
      </c>
      <c r="K651">
        <v>5</v>
      </c>
      <c r="M651">
        <v>13</v>
      </c>
      <c r="N651">
        <v>27</v>
      </c>
      <c r="O651" t="str">
        <f t="shared" si="42"/>
        <v>MIA</v>
      </c>
      <c r="P651" t="str">
        <f t="shared" si="43"/>
        <v>MIA</v>
      </c>
    </row>
    <row r="652" spans="1:16" x14ac:dyDescent="0.25">
      <c r="A652">
        <v>651</v>
      </c>
      <c r="B652" s="2" t="str">
        <f t="shared" si="40"/>
        <v>2014_08_PHI@ARI</v>
      </c>
      <c r="C652" t="s">
        <v>3</v>
      </c>
      <c r="D652">
        <v>2014</v>
      </c>
      <c r="E652">
        <f t="shared" si="41"/>
        <v>8</v>
      </c>
      <c r="F652">
        <v>8</v>
      </c>
      <c r="G652" t="s">
        <v>66</v>
      </c>
      <c r="H652" t="s">
        <v>88</v>
      </c>
      <c r="K652">
        <v>-2.5</v>
      </c>
      <c r="M652">
        <v>24</v>
      </c>
      <c r="N652">
        <v>20</v>
      </c>
      <c r="O652" t="str">
        <f t="shared" si="42"/>
        <v>ARI</v>
      </c>
      <c r="P652" t="str">
        <f t="shared" si="43"/>
        <v>ARI</v>
      </c>
    </row>
    <row r="653" spans="1:16" x14ac:dyDescent="0.25">
      <c r="A653">
        <v>652</v>
      </c>
      <c r="B653" s="2" t="str">
        <f t="shared" si="40"/>
        <v>2014_08_OAK@CLE</v>
      </c>
      <c r="C653" t="s">
        <v>3</v>
      </c>
      <c r="D653">
        <v>2014</v>
      </c>
      <c r="E653">
        <f t="shared" si="41"/>
        <v>8</v>
      </c>
      <c r="F653">
        <v>8</v>
      </c>
      <c r="G653" t="s">
        <v>72</v>
      </c>
      <c r="H653" t="s">
        <v>87</v>
      </c>
      <c r="K653">
        <v>-7</v>
      </c>
      <c r="M653">
        <v>23</v>
      </c>
      <c r="N653">
        <v>13</v>
      </c>
      <c r="O653" t="str">
        <f t="shared" si="42"/>
        <v>CLE</v>
      </c>
      <c r="P653" t="str">
        <f t="shared" si="43"/>
        <v>CLE</v>
      </c>
    </row>
    <row r="654" spans="1:16" x14ac:dyDescent="0.25">
      <c r="A654">
        <v>653</v>
      </c>
      <c r="B654" s="2" t="str">
        <f t="shared" si="40"/>
        <v>2014_08_IND@PIT</v>
      </c>
      <c r="C654" t="s">
        <v>3</v>
      </c>
      <c r="D654">
        <v>2014</v>
      </c>
      <c r="E654">
        <f t="shared" si="41"/>
        <v>8</v>
      </c>
      <c r="F654">
        <v>8</v>
      </c>
      <c r="G654" t="s">
        <v>89</v>
      </c>
      <c r="H654" t="s">
        <v>78</v>
      </c>
      <c r="K654">
        <v>3</v>
      </c>
      <c r="M654">
        <v>51</v>
      </c>
      <c r="N654">
        <v>34</v>
      </c>
      <c r="O654" t="str">
        <f t="shared" si="42"/>
        <v>PIT</v>
      </c>
      <c r="P654" t="str">
        <f t="shared" si="43"/>
        <v>PIT</v>
      </c>
    </row>
    <row r="655" spans="1:16" x14ac:dyDescent="0.25">
      <c r="A655">
        <v>654</v>
      </c>
      <c r="B655" s="2" t="str">
        <f t="shared" si="40"/>
        <v>2014_08_GBY@NOR</v>
      </c>
      <c r="C655" t="s">
        <v>3</v>
      </c>
      <c r="D655">
        <v>2014</v>
      </c>
      <c r="E655">
        <f t="shared" si="41"/>
        <v>8</v>
      </c>
      <c r="F655">
        <v>8</v>
      </c>
      <c r="G655" t="s">
        <v>340</v>
      </c>
      <c r="H655" t="s">
        <v>335</v>
      </c>
      <c r="K655">
        <v>-1.5</v>
      </c>
      <c r="M655">
        <v>44</v>
      </c>
      <c r="N655">
        <v>23</v>
      </c>
      <c r="O655" t="str">
        <f t="shared" si="42"/>
        <v>NOR</v>
      </c>
      <c r="P655" t="str">
        <f t="shared" si="43"/>
        <v>NOR</v>
      </c>
    </row>
    <row r="656" spans="1:16" x14ac:dyDescent="0.25">
      <c r="A656">
        <v>655</v>
      </c>
      <c r="B656" s="2" t="str">
        <f t="shared" si="40"/>
        <v>2014_08_WAS@DAL</v>
      </c>
      <c r="C656" t="s">
        <v>3</v>
      </c>
      <c r="D656">
        <v>2014</v>
      </c>
      <c r="E656">
        <f t="shared" si="41"/>
        <v>8</v>
      </c>
      <c r="F656">
        <v>8</v>
      </c>
      <c r="G656" t="s">
        <v>73</v>
      </c>
      <c r="H656" t="s">
        <v>96</v>
      </c>
      <c r="K656">
        <v>-9.5</v>
      </c>
      <c r="M656">
        <v>17</v>
      </c>
      <c r="N656">
        <v>20</v>
      </c>
      <c r="O656" t="str">
        <f t="shared" si="42"/>
        <v>WAS</v>
      </c>
      <c r="P656" t="str">
        <f t="shared" si="43"/>
        <v>WAS</v>
      </c>
    </row>
    <row r="657" spans="1:16" x14ac:dyDescent="0.25">
      <c r="A657">
        <v>656</v>
      </c>
      <c r="B657" s="2" t="str">
        <f t="shared" si="40"/>
        <v>2014_09_NOR@CAR</v>
      </c>
      <c r="C657" t="s">
        <v>3</v>
      </c>
      <c r="D657">
        <v>2014</v>
      </c>
      <c r="E657">
        <f t="shared" si="41"/>
        <v>9</v>
      </c>
      <c r="F657">
        <v>9</v>
      </c>
      <c r="G657" t="s">
        <v>69</v>
      </c>
      <c r="H657" t="s">
        <v>340</v>
      </c>
      <c r="K657">
        <v>2</v>
      </c>
      <c r="M657">
        <v>10</v>
      </c>
      <c r="N657">
        <v>28</v>
      </c>
      <c r="O657" t="str">
        <f t="shared" si="42"/>
        <v>NOR</v>
      </c>
      <c r="P657" t="str">
        <f t="shared" si="43"/>
        <v>NOR</v>
      </c>
    </row>
    <row r="658" spans="1:16" x14ac:dyDescent="0.25">
      <c r="A658">
        <v>657</v>
      </c>
      <c r="B658" s="2" t="str">
        <f t="shared" si="40"/>
        <v>2014_09_JAX@CIN</v>
      </c>
      <c r="C658" t="s">
        <v>3</v>
      </c>
      <c r="D658">
        <v>2014</v>
      </c>
      <c r="E658">
        <f t="shared" si="41"/>
        <v>9</v>
      </c>
      <c r="F658">
        <v>9</v>
      </c>
      <c r="G658" t="s">
        <v>71</v>
      </c>
      <c r="H658" t="s">
        <v>79</v>
      </c>
      <c r="K658">
        <v>-11.5</v>
      </c>
      <c r="M658">
        <v>33</v>
      </c>
      <c r="N658">
        <v>23</v>
      </c>
      <c r="O658" t="str">
        <f t="shared" si="42"/>
        <v>JAX</v>
      </c>
      <c r="P658" t="str">
        <f t="shared" si="43"/>
        <v>CIN</v>
      </c>
    </row>
    <row r="659" spans="1:16" x14ac:dyDescent="0.25">
      <c r="A659">
        <v>658</v>
      </c>
      <c r="B659" s="2" t="str">
        <f t="shared" si="40"/>
        <v>2014_09_TBY@CLE</v>
      </c>
      <c r="C659" t="s">
        <v>3</v>
      </c>
      <c r="D659">
        <v>2014</v>
      </c>
      <c r="E659">
        <f t="shared" si="41"/>
        <v>9</v>
      </c>
      <c r="F659">
        <v>9</v>
      </c>
      <c r="G659" t="s">
        <v>72</v>
      </c>
      <c r="H659" t="s">
        <v>339</v>
      </c>
      <c r="K659">
        <v>-6.5</v>
      </c>
      <c r="M659">
        <v>22</v>
      </c>
      <c r="N659">
        <v>17</v>
      </c>
      <c r="O659" t="str">
        <f t="shared" si="42"/>
        <v>TBY</v>
      </c>
      <c r="P659" t="str">
        <f t="shared" si="43"/>
        <v>CLE</v>
      </c>
    </row>
    <row r="660" spans="1:16" x14ac:dyDescent="0.25">
      <c r="A660">
        <v>659</v>
      </c>
      <c r="B660" s="2" t="str">
        <f t="shared" si="40"/>
        <v>2014_09_ARI@DAL</v>
      </c>
      <c r="C660" t="s">
        <v>3</v>
      </c>
      <c r="D660">
        <v>2014</v>
      </c>
      <c r="E660">
        <f t="shared" si="41"/>
        <v>9</v>
      </c>
      <c r="F660">
        <v>9</v>
      </c>
      <c r="G660" t="s">
        <v>73</v>
      </c>
      <c r="H660" t="s">
        <v>66</v>
      </c>
      <c r="K660">
        <v>-4</v>
      </c>
      <c r="M660">
        <v>17</v>
      </c>
      <c r="N660">
        <v>28</v>
      </c>
      <c r="O660" t="str">
        <f t="shared" si="42"/>
        <v>ARI</v>
      </c>
      <c r="P660" t="str">
        <f t="shared" si="43"/>
        <v>ARI</v>
      </c>
    </row>
    <row r="661" spans="1:16" x14ac:dyDescent="0.25">
      <c r="A661">
        <v>660</v>
      </c>
      <c r="B661" s="2" t="str">
        <f t="shared" si="40"/>
        <v>2014_09_NYJ@KCY</v>
      </c>
      <c r="C661" t="s">
        <v>3</v>
      </c>
      <c r="D661">
        <v>2014</v>
      </c>
      <c r="E661">
        <f t="shared" si="41"/>
        <v>9</v>
      </c>
      <c r="F661">
        <v>9</v>
      </c>
      <c r="G661" t="s">
        <v>336</v>
      </c>
      <c r="H661" t="s">
        <v>86</v>
      </c>
      <c r="K661">
        <v>-9.5</v>
      </c>
      <c r="M661">
        <v>24</v>
      </c>
      <c r="N661">
        <v>10</v>
      </c>
      <c r="O661" t="str">
        <f t="shared" si="42"/>
        <v>KCY</v>
      </c>
      <c r="P661" t="str">
        <f t="shared" si="43"/>
        <v>KCY</v>
      </c>
    </row>
    <row r="662" spans="1:16" x14ac:dyDescent="0.25">
      <c r="A662">
        <v>661</v>
      </c>
      <c r="B662" s="2" t="str">
        <f t="shared" si="40"/>
        <v>2014_09_SD@MIA</v>
      </c>
      <c r="C662" t="s">
        <v>3</v>
      </c>
      <c r="D662">
        <v>2014</v>
      </c>
      <c r="E662">
        <f t="shared" si="41"/>
        <v>9</v>
      </c>
      <c r="F662">
        <v>9</v>
      </c>
      <c r="G662" t="s">
        <v>81</v>
      </c>
      <c r="H662" t="s">
        <v>90</v>
      </c>
      <c r="K662">
        <v>-1.5</v>
      </c>
      <c r="M662">
        <v>37</v>
      </c>
      <c r="N662">
        <v>0</v>
      </c>
      <c r="O662" t="str">
        <f t="shared" si="42"/>
        <v>MIA</v>
      </c>
      <c r="P662" t="str">
        <f t="shared" si="43"/>
        <v>MIA</v>
      </c>
    </row>
    <row r="663" spans="1:16" x14ac:dyDescent="0.25">
      <c r="A663">
        <v>662</v>
      </c>
      <c r="B663" s="2" t="str">
        <f t="shared" si="40"/>
        <v>2014_09_WAS@MIN</v>
      </c>
      <c r="C663" t="s">
        <v>3</v>
      </c>
      <c r="D663">
        <v>2014</v>
      </c>
      <c r="E663">
        <f t="shared" si="41"/>
        <v>9</v>
      </c>
      <c r="F663">
        <v>9</v>
      </c>
      <c r="G663" t="s">
        <v>82</v>
      </c>
      <c r="H663" t="s">
        <v>96</v>
      </c>
      <c r="K663">
        <v>-2.5</v>
      </c>
      <c r="M663">
        <v>29</v>
      </c>
      <c r="N663">
        <v>26</v>
      </c>
      <c r="O663" t="str">
        <f t="shared" si="42"/>
        <v>MIN</v>
      </c>
      <c r="P663" t="str">
        <f t="shared" si="43"/>
        <v>MIN</v>
      </c>
    </row>
    <row r="664" spans="1:16" x14ac:dyDescent="0.25">
      <c r="A664">
        <v>663</v>
      </c>
      <c r="B664" s="2" t="str">
        <f t="shared" si="40"/>
        <v>2014_09_PHI@HOU</v>
      </c>
      <c r="C664" t="s">
        <v>3</v>
      </c>
      <c r="D664">
        <v>2014</v>
      </c>
      <c r="E664">
        <f t="shared" si="41"/>
        <v>9</v>
      </c>
      <c r="F664">
        <v>9</v>
      </c>
      <c r="G664" t="s">
        <v>77</v>
      </c>
      <c r="H664" t="s">
        <v>88</v>
      </c>
      <c r="K664">
        <v>2.5</v>
      </c>
      <c r="M664">
        <v>21</v>
      </c>
      <c r="N664">
        <v>31</v>
      </c>
      <c r="O664" t="str">
        <f t="shared" si="42"/>
        <v>PHI</v>
      </c>
      <c r="P664" t="str">
        <f t="shared" si="43"/>
        <v>PHI</v>
      </c>
    </row>
    <row r="665" spans="1:16" x14ac:dyDescent="0.25">
      <c r="A665">
        <v>664</v>
      </c>
      <c r="B665" s="2" t="str">
        <f t="shared" si="40"/>
        <v>2014_09_STL@SFO</v>
      </c>
      <c r="C665" t="s">
        <v>3</v>
      </c>
      <c r="D665">
        <v>2014</v>
      </c>
      <c r="E665">
        <f t="shared" si="41"/>
        <v>9</v>
      </c>
      <c r="F665">
        <v>9</v>
      </c>
      <c r="G665" t="s">
        <v>338</v>
      </c>
      <c r="H665" t="s">
        <v>93</v>
      </c>
      <c r="K665">
        <v>-9.5</v>
      </c>
      <c r="M665">
        <v>10</v>
      </c>
      <c r="N665">
        <v>13</v>
      </c>
      <c r="O665" t="str">
        <f t="shared" si="42"/>
        <v>STL</v>
      </c>
      <c r="P665" t="str">
        <f t="shared" si="43"/>
        <v>STL</v>
      </c>
    </row>
    <row r="666" spans="1:16" x14ac:dyDescent="0.25">
      <c r="A666">
        <v>665</v>
      </c>
      <c r="B666" s="2" t="str">
        <f t="shared" si="40"/>
        <v>2014_09_DEN@NWE</v>
      </c>
      <c r="C666" t="s">
        <v>3</v>
      </c>
      <c r="D666">
        <v>2014</v>
      </c>
      <c r="E666">
        <f t="shared" si="41"/>
        <v>9</v>
      </c>
      <c r="F666">
        <v>9</v>
      </c>
      <c r="G666" t="s">
        <v>337</v>
      </c>
      <c r="H666" t="s">
        <v>74</v>
      </c>
      <c r="K666">
        <v>3</v>
      </c>
      <c r="M666">
        <v>43</v>
      </c>
      <c r="N666">
        <v>21</v>
      </c>
      <c r="O666" t="str">
        <f t="shared" si="42"/>
        <v>NWE</v>
      </c>
      <c r="P666" t="str">
        <f t="shared" si="43"/>
        <v>NWE</v>
      </c>
    </row>
    <row r="667" spans="1:16" x14ac:dyDescent="0.25">
      <c r="A667">
        <v>666</v>
      </c>
      <c r="B667" s="2" t="str">
        <f t="shared" si="40"/>
        <v>2014_09_OAK@SEA</v>
      </c>
      <c r="C667" t="s">
        <v>3</v>
      </c>
      <c r="D667">
        <v>2014</v>
      </c>
      <c r="E667">
        <f t="shared" si="41"/>
        <v>9</v>
      </c>
      <c r="F667">
        <v>9</v>
      </c>
      <c r="G667" t="s">
        <v>91</v>
      </c>
      <c r="H667" t="s">
        <v>87</v>
      </c>
      <c r="K667">
        <v>-15</v>
      </c>
      <c r="M667">
        <v>30</v>
      </c>
      <c r="N667">
        <v>24</v>
      </c>
      <c r="O667" t="str">
        <f t="shared" si="42"/>
        <v>OAK</v>
      </c>
      <c r="P667" t="str">
        <f t="shared" si="43"/>
        <v>SEA</v>
      </c>
    </row>
    <row r="668" spans="1:16" x14ac:dyDescent="0.25">
      <c r="A668">
        <v>667</v>
      </c>
      <c r="B668" s="2" t="str">
        <f t="shared" si="40"/>
        <v>2014_09_BAL@PIT</v>
      </c>
      <c r="C668" t="s">
        <v>3</v>
      </c>
      <c r="D668">
        <v>2014</v>
      </c>
      <c r="E668">
        <f t="shared" si="41"/>
        <v>9</v>
      </c>
      <c r="F668">
        <v>9</v>
      </c>
      <c r="G668" t="s">
        <v>89</v>
      </c>
      <c r="H668" t="s">
        <v>67</v>
      </c>
      <c r="K668">
        <v>0</v>
      </c>
      <c r="M668">
        <v>43</v>
      </c>
      <c r="N668">
        <v>23</v>
      </c>
      <c r="O668" t="str">
        <f t="shared" si="42"/>
        <v>PIT</v>
      </c>
      <c r="P668" t="str">
        <f t="shared" si="43"/>
        <v>PIT</v>
      </c>
    </row>
    <row r="669" spans="1:16" x14ac:dyDescent="0.25">
      <c r="A669">
        <v>668</v>
      </c>
      <c r="B669" s="2" t="str">
        <f t="shared" si="40"/>
        <v>2014_09_IND@NYG</v>
      </c>
      <c r="C669" t="s">
        <v>3</v>
      </c>
      <c r="D669">
        <v>2014</v>
      </c>
      <c r="E669">
        <f t="shared" si="41"/>
        <v>9</v>
      </c>
      <c r="F669">
        <v>9</v>
      </c>
      <c r="G669" t="s">
        <v>85</v>
      </c>
      <c r="H669" t="s">
        <v>78</v>
      </c>
      <c r="K669">
        <v>3</v>
      </c>
      <c r="M669">
        <v>24</v>
      </c>
      <c r="N669">
        <v>40</v>
      </c>
      <c r="O669" t="str">
        <f t="shared" si="42"/>
        <v>IND</v>
      </c>
      <c r="P669" t="str">
        <f t="shared" si="43"/>
        <v>IND</v>
      </c>
    </row>
    <row r="670" spans="1:16" x14ac:dyDescent="0.25">
      <c r="A670">
        <v>669</v>
      </c>
      <c r="B670" s="2" t="str">
        <f t="shared" si="40"/>
        <v>2014_10_CLE@CIN</v>
      </c>
      <c r="C670" t="s">
        <v>3</v>
      </c>
      <c r="D670">
        <v>2014</v>
      </c>
      <c r="E670">
        <f t="shared" si="41"/>
        <v>10</v>
      </c>
      <c r="F670">
        <v>10</v>
      </c>
      <c r="G670" t="s">
        <v>71</v>
      </c>
      <c r="H670" t="s">
        <v>72</v>
      </c>
      <c r="K670">
        <v>-6</v>
      </c>
      <c r="M670">
        <v>3</v>
      </c>
      <c r="N670">
        <v>24</v>
      </c>
      <c r="O670" t="str">
        <f t="shared" si="42"/>
        <v>CLE</v>
      </c>
      <c r="P670" t="str">
        <f t="shared" si="43"/>
        <v>CLE</v>
      </c>
    </row>
    <row r="671" spans="1:16" x14ac:dyDescent="0.25">
      <c r="A671">
        <v>670</v>
      </c>
      <c r="B671" s="2" t="str">
        <f t="shared" si="40"/>
        <v>2014_10_KCY@BUF</v>
      </c>
      <c r="C671" t="s">
        <v>3</v>
      </c>
      <c r="D671">
        <v>2014</v>
      </c>
      <c r="E671">
        <f t="shared" si="41"/>
        <v>10</v>
      </c>
      <c r="F671">
        <v>10</v>
      </c>
      <c r="G671" t="s">
        <v>68</v>
      </c>
      <c r="H671" t="s">
        <v>336</v>
      </c>
      <c r="K671">
        <v>1.5</v>
      </c>
      <c r="M671">
        <v>13</v>
      </c>
      <c r="N671">
        <v>17</v>
      </c>
      <c r="O671" t="str">
        <f t="shared" si="42"/>
        <v>KCY</v>
      </c>
      <c r="P671" t="str">
        <f t="shared" si="43"/>
        <v>KCY</v>
      </c>
    </row>
    <row r="672" spans="1:16" x14ac:dyDescent="0.25">
      <c r="A672">
        <v>671</v>
      </c>
      <c r="B672" s="2" t="str">
        <f t="shared" si="40"/>
        <v>2014_10_MIA@DET</v>
      </c>
      <c r="C672" t="s">
        <v>3</v>
      </c>
      <c r="D672">
        <v>2014</v>
      </c>
      <c r="E672">
        <f t="shared" si="41"/>
        <v>10</v>
      </c>
      <c r="F672">
        <v>10</v>
      </c>
      <c r="G672" t="s">
        <v>75</v>
      </c>
      <c r="H672" t="s">
        <v>81</v>
      </c>
      <c r="K672">
        <v>-3</v>
      </c>
      <c r="M672">
        <v>20</v>
      </c>
      <c r="N672">
        <v>16</v>
      </c>
      <c r="O672" t="str">
        <f t="shared" si="42"/>
        <v>DET</v>
      </c>
      <c r="P672" t="str">
        <f t="shared" si="43"/>
        <v>DET</v>
      </c>
    </row>
    <row r="673" spans="1:16" x14ac:dyDescent="0.25">
      <c r="A673">
        <v>672</v>
      </c>
      <c r="B673" s="2" t="str">
        <f t="shared" si="40"/>
        <v>2014_10_SFO@NOR</v>
      </c>
      <c r="C673" t="s">
        <v>3</v>
      </c>
      <c r="D673">
        <v>2014</v>
      </c>
      <c r="E673">
        <f t="shared" si="41"/>
        <v>10</v>
      </c>
      <c r="F673">
        <v>10</v>
      </c>
      <c r="G673" t="s">
        <v>340</v>
      </c>
      <c r="H673" t="s">
        <v>338</v>
      </c>
      <c r="K673">
        <v>-4</v>
      </c>
      <c r="M673">
        <v>24</v>
      </c>
      <c r="N673">
        <v>27</v>
      </c>
      <c r="O673" t="str">
        <f t="shared" si="42"/>
        <v>SFO</v>
      </c>
      <c r="P673" t="str">
        <f t="shared" si="43"/>
        <v>SFO</v>
      </c>
    </row>
    <row r="674" spans="1:16" x14ac:dyDescent="0.25">
      <c r="A674">
        <v>673</v>
      </c>
      <c r="B674" s="2" t="str">
        <f t="shared" si="40"/>
        <v>2014_10_PIT@NYJ</v>
      </c>
      <c r="C674" t="s">
        <v>3</v>
      </c>
      <c r="D674">
        <v>2014</v>
      </c>
      <c r="E674">
        <f t="shared" si="41"/>
        <v>10</v>
      </c>
      <c r="F674">
        <v>10</v>
      </c>
      <c r="G674" t="s">
        <v>86</v>
      </c>
      <c r="H674" t="s">
        <v>89</v>
      </c>
      <c r="K674">
        <v>4</v>
      </c>
      <c r="M674">
        <v>20</v>
      </c>
      <c r="N674">
        <v>13</v>
      </c>
      <c r="O674" t="str">
        <f t="shared" si="42"/>
        <v>NYJ</v>
      </c>
      <c r="P674" t="str">
        <f t="shared" si="43"/>
        <v>NYJ</v>
      </c>
    </row>
    <row r="675" spans="1:16" x14ac:dyDescent="0.25">
      <c r="A675">
        <v>674</v>
      </c>
      <c r="B675" s="2" t="str">
        <f t="shared" si="40"/>
        <v>2014_10_ATL@TBY</v>
      </c>
      <c r="C675" t="s">
        <v>3</v>
      </c>
      <c r="D675">
        <v>2014</v>
      </c>
      <c r="E675">
        <f t="shared" si="41"/>
        <v>10</v>
      </c>
      <c r="F675">
        <v>10</v>
      </c>
      <c r="G675" t="s">
        <v>339</v>
      </c>
      <c r="H675" t="s">
        <v>22</v>
      </c>
      <c r="K675">
        <v>0</v>
      </c>
      <c r="M675">
        <v>17</v>
      </c>
      <c r="N675">
        <v>27</v>
      </c>
      <c r="O675" t="str">
        <f t="shared" si="42"/>
        <v>ATL</v>
      </c>
      <c r="P675" t="str">
        <f t="shared" si="43"/>
        <v>ATL</v>
      </c>
    </row>
    <row r="676" spans="1:16" x14ac:dyDescent="0.25">
      <c r="A676">
        <v>675</v>
      </c>
      <c r="B676" s="2" t="str">
        <f t="shared" si="40"/>
        <v>2014_10_DAL@JAX</v>
      </c>
      <c r="C676" t="s">
        <v>3</v>
      </c>
      <c r="D676">
        <v>2014</v>
      </c>
      <c r="E676">
        <f t="shared" si="41"/>
        <v>10</v>
      </c>
      <c r="F676">
        <v>10</v>
      </c>
      <c r="G676" t="s">
        <v>79</v>
      </c>
      <c r="H676" t="s">
        <v>73</v>
      </c>
      <c r="K676">
        <v>5</v>
      </c>
      <c r="M676">
        <v>17</v>
      </c>
      <c r="N676">
        <v>31</v>
      </c>
      <c r="O676" t="str">
        <f t="shared" si="42"/>
        <v>DAL</v>
      </c>
      <c r="P676" t="str">
        <f t="shared" si="43"/>
        <v>DAL</v>
      </c>
    </row>
    <row r="677" spans="1:16" x14ac:dyDescent="0.25">
      <c r="A677">
        <v>676</v>
      </c>
      <c r="B677" s="2" t="str">
        <f t="shared" si="40"/>
        <v>2014_10_TEN@BAL</v>
      </c>
      <c r="C677" t="s">
        <v>3</v>
      </c>
      <c r="D677">
        <v>2014</v>
      </c>
      <c r="E677">
        <f t="shared" si="41"/>
        <v>10</v>
      </c>
      <c r="F677">
        <v>10</v>
      </c>
      <c r="G677" t="s">
        <v>67</v>
      </c>
      <c r="H677" t="s">
        <v>95</v>
      </c>
      <c r="K677">
        <v>-9.5</v>
      </c>
      <c r="M677">
        <v>21</v>
      </c>
      <c r="N677">
        <v>7</v>
      </c>
      <c r="O677" t="str">
        <f t="shared" si="42"/>
        <v>BAL</v>
      </c>
      <c r="P677" t="str">
        <f t="shared" si="43"/>
        <v>BAL</v>
      </c>
    </row>
    <row r="678" spans="1:16" x14ac:dyDescent="0.25">
      <c r="A678">
        <v>677</v>
      </c>
      <c r="B678" s="2" t="str">
        <f t="shared" si="40"/>
        <v>2014_10_DEN@OAK</v>
      </c>
      <c r="C678" t="s">
        <v>3</v>
      </c>
      <c r="D678">
        <v>2014</v>
      </c>
      <c r="E678">
        <f t="shared" si="41"/>
        <v>10</v>
      </c>
      <c r="F678">
        <v>10</v>
      </c>
      <c r="G678" t="s">
        <v>87</v>
      </c>
      <c r="H678" t="s">
        <v>74</v>
      </c>
      <c r="K678">
        <v>11.5</v>
      </c>
      <c r="M678">
        <v>17</v>
      </c>
      <c r="N678">
        <v>41</v>
      </c>
      <c r="O678" t="str">
        <f t="shared" si="42"/>
        <v>DEN</v>
      </c>
      <c r="P678" t="str">
        <f t="shared" si="43"/>
        <v>DEN</v>
      </c>
    </row>
    <row r="679" spans="1:16" x14ac:dyDescent="0.25">
      <c r="A679">
        <v>678</v>
      </c>
      <c r="B679" s="2" t="str">
        <f t="shared" si="40"/>
        <v>2014_10_STL@ARI</v>
      </c>
      <c r="C679" t="s">
        <v>3</v>
      </c>
      <c r="D679">
        <v>2014</v>
      </c>
      <c r="E679">
        <f t="shared" si="41"/>
        <v>10</v>
      </c>
      <c r="F679">
        <v>10</v>
      </c>
      <c r="G679" t="s">
        <v>66</v>
      </c>
      <c r="H679" t="s">
        <v>93</v>
      </c>
      <c r="K679">
        <v>-7</v>
      </c>
      <c r="M679">
        <v>31</v>
      </c>
      <c r="N679">
        <v>14</v>
      </c>
      <c r="O679" t="str">
        <f t="shared" si="42"/>
        <v>ARI</v>
      </c>
      <c r="P679" t="str">
        <f t="shared" si="43"/>
        <v>ARI</v>
      </c>
    </row>
    <row r="680" spans="1:16" x14ac:dyDescent="0.25">
      <c r="A680">
        <v>679</v>
      </c>
      <c r="B680" s="2" t="str">
        <f t="shared" si="40"/>
        <v>2014_10_NYG@SEA</v>
      </c>
      <c r="C680" t="s">
        <v>3</v>
      </c>
      <c r="D680">
        <v>2014</v>
      </c>
      <c r="E680">
        <f t="shared" si="41"/>
        <v>10</v>
      </c>
      <c r="F680">
        <v>10</v>
      </c>
      <c r="G680" t="s">
        <v>91</v>
      </c>
      <c r="H680" t="s">
        <v>85</v>
      </c>
      <c r="K680">
        <v>-9</v>
      </c>
      <c r="M680">
        <v>38</v>
      </c>
      <c r="N680">
        <v>17</v>
      </c>
      <c r="O680" t="str">
        <f t="shared" si="42"/>
        <v>SEA</v>
      </c>
      <c r="P680" t="str">
        <f t="shared" si="43"/>
        <v>SEA</v>
      </c>
    </row>
    <row r="681" spans="1:16" x14ac:dyDescent="0.25">
      <c r="A681">
        <v>680</v>
      </c>
      <c r="B681" s="2" t="str">
        <f t="shared" si="40"/>
        <v>2014_10_CHI@GBY</v>
      </c>
      <c r="C681" t="s">
        <v>3</v>
      </c>
      <c r="D681">
        <v>2014</v>
      </c>
      <c r="E681">
        <f t="shared" si="41"/>
        <v>10</v>
      </c>
      <c r="F681">
        <v>10</v>
      </c>
      <c r="G681" t="s">
        <v>335</v>
      </c>
      <c r="H681" t="s">
        <v>70</v>
      </c>
      <c r="K681">
        <v>-7</v>
      </c>
      <c r="M681">
        <v>55</v>
      </c>
      <c r="N681">
        <v>14</v>
      </c>
      <c r="O681" t="str">
        <f t="shared" si="42"/>
        <v>GBY</v>
      </c>
      <c r="P681" t="str">
        <f t="shared" si="43"/>
        <v>GBY</v>
      </c>
    </row>
    <row r="682" spans="1:16" x14ac:dyDescent="0.25">
      <c r="A682">
        <v>681</v>
      </c>
      <c r="B682" s="2" t="str">
        <f t="shared" si="40"/>
        <v>2014_10_CAR@PHI</v>
      </c>
      <c r="C682" t="s">
        <v>3</v>
      </c>
      <c r="D682">
        <v>2014</v>
      </c>
      <c r="E682">
        <f t="shared" si="41"/>
        <v>10</v>
      </c>
      <c r="F682">
        <v>10</v>
      </c>
      <c r="G682" t="s">
        <v>88</v>
      </c>
      <c r="H682" t="s">
        <v>69</v>
      </c>
      <c r="K682">
        <v>-6</v>
      </c>
      <c r="M682">
        <v>45</v>
      </c>
      <c r="N682">
        <v>21</v>
      </c>
      <c r="O682" t="str">
        <f t="shared" si="42"/>
        <v>PHI</v>
      </c>
      <c r="P682" t="str">
        <f t="shared" si="43"/>
        <v>PHI</v>
      </c>
    </row>
    <row r="683" spans="1:16" x14ac:dyDescent="0.25">
      <c r="A683">
        <v>682</v>
      </c>
      <c r="B683" s="2" t="str">
        <f t="shared" si="40"/>
        <v>2014_11_BUF@MIA</v>
      </c>
      <c r="C683" t="s">
        <v>3</v>
      </c>
      <c r="D683">
        <v>2014</v>
      </c>
      <c r="E683">
        <f t="shared" si="41"/>
        <v>11</v>
      </c>
      <c r="F683">
        <v>11</v>
      </c>
      <c r="G683" t="s">
        <v>81</v>
      </c>
      <c r="H683" t="s">
        <v>68</v>
      </c>
      <c r="K683">
        <v>-5.5</v>
      </c>
      <c r="M683">
        <v>22</v>
      </c>
      <c r="N683">
        <v>9</v>
      </c>
      <c r="O683" t="str">
        <f t="shared" si="42"/>
        <v>MIA</v>
      </c>
      <c r="P683" t="str">
        <f t="shared" si="43"/>
        <v>MIA</v>
      </c>
    </row>
    <row r="684" spans="1:16" x14ac:dyDescent="0.25">
      <c r="A684">
        <v>683</v>
      </c>
      <c r="B684" s="2" t="str">
        <f t="shared" si="40"/>
        <v>2014_11_MIN@CHI</v>
      </c>
      <c r="C684" t="s">
        <v>3</v>
      </c>
      <c r="D684">
        <v>2014</v>
      </c>
      <c r="E684">
        <f t="shared" si="41"/>
        <v>11</v>
      </c>
      <c r="F684">
        <v>11</v>
      </c>
      <c r="G684" t="s">
        <v>70</v>
      </c>
      <c r="H684" t="s">
        <v>82</v>
      </c>
      <c r="K684">
        <v>-3</v>
      </c>
      <c r="M684">
        <v>21</v>
      </c>
      <c r="N684">
        <v>13</v>
      </c>
      <c r="O684" t="str">
        <f t="shared" si="42"/>
        <v>CHI</v>
      </c>
      <c r="P684" t="str">
        <f t="shared" si="43"/>
        <v>CHI</v>
      </c>
    </row>
    <row r="685" spans="1:16" x14ac:dyDescent="0.25">
      <c r="A685">
        <v>684</v>
      </c>
      <c r="B685" s="2" t="str">
        <f t="shared" si="40"/>
        <v>2014_11_HOU@CLE</v>
      </c>
      <c r="C685" t="s">
        <v>3</v>
      </c>
      <c r="D685">
        <v>2014</v>
      </c>
      <c r="E685">
        <f t="shared" si="41"/>
        <v>11</v>
      </c>
      <c r="F685">
        <v>11</v>
      </c>
      <c r="G685" t="s">
        <v>72</v>
      </c>
      <c r="H685" t="s">
        <v>77</v>
      </c>
      <c r="K685">
        <v>-3</v>
      </c>
      <c r="M685">
        <v>7</v>
      </c>
      <c r="N685">
        <v>23</v>
      </c>
      <c r="O685" t="str">
        <f t="shared" si="42"/>
        <v>HOU</v>
      </c>
      <c r="P685" t="str">
        <f t="shared" si="43"/>
        <v>HOU</v>
      </c>
    </row>
    <row r="686" spans="1:16" x14ac:dyDescent="0.25">
      <c r="A686">
        <v>685</v>
      </c>
      <c r="B686" s="2" t="str">
        <f t="shared" si="40"/>
        <v>2014_11_PHI@GBY</v>
      </c>
      <c r="C686" t="s">
        <v>3</v>
      </c>
      <c r="D686">
        <v>2014</v>
      </c>
      <c r="E686">
        <f t="shared" si="41"/>
        <v>11</v>
      </c>
      <c r="F686">
        <v>11</v>
      </c>
      <c r="G686" t="s">
        <v>335</v>
      </c>
      <c r="H686" t="s">
        <v>88</v>
      </c>
      <c r="K686">
        <v>-6</v>
      </c>
      <c r="M686">
        <v>53</v>
      </c>
      <c r="N686">
        <v>20</v>
      </c>
      <c r="O686" t="str">
        <f t="shared" si="42"/>
        <v>GBY</v>
      </c>
      <c r="P686" t="str">
        <f t="shared" si="43"/>
        <v>GBY</v>
      </c>
    </row>
    <row r="687" spans="1:16" x14ac:dyDescent="0.25">
      <c r="A687">
        <v>686</v>
      </c>
      <c r="B687" s="2" t="str">
        <f t="shared" si="40"/>
        <v>2014_11_SEA@KCY</v>
      </c>
      <c r="C687" t="s">
        <v>3</v>
      </c>
      <c r="D687">
        <v>2014</v>
      </c>
      <c r="E687">
        <f t="shared" si="41"/>
        <v>11</v>
      </c>
      <c r="F687">
        <v>11</v>
      </c>
      <c r="G687" t="s">
        <v>336</v>
      </c>
      <c r="H687" t="s">
        <v>91</v>
      </c>
      <c r="K687">
        <v>-1.5</v>
      </c>
      <c r="M687">
        <v>24</v>
      </c>
      <c r="N687">
        <v>20</v>
      </c>
      <c r="O687" t="str">
        <f t="shared" si="42"/>
        <v>KCY</v>
      </c>
      <c r="P687" t="str">
        <f t="shared" si="43"/>
        <v>KCY</v>
      </c>
    </row>
    <row r="688" spans="1:16" x14ac:dyDescent="0.25">
      <c r="A688">
        <v>687</v>
      </c>
      <c r="B688" s="2" t="str">
        <f t="shared" si="40"/>
        <v>2014_11_DEN@STL</v>
      </c>
      <c r="C688" t="s">
        <v>3</v>
      </c>
      <c r="D688">
        <v>2014</v>
      </c>
      <c r="E688">
        <f t="shared" si="41"/>
        <v>11</v>
      </c>
      <c r="F688">
        <v>11</v>
      </c>
      <c r="G688" t="s">
        <v>93</v>
      </c>
      <c r="H688" t="s">
        <v>74</v>
      </c>
      <c r="K688">
        <v>9.5</v>
      </c>
      <c r="M688">
        <v>22</v>
      </c>
      <c r="N688">
        <v>7</v>
      </c>
      <c r="O688" t="str">
        <f t="shared" si="42"/>
        <v>STL</v>
      </c>
      <c r="P688" t="str">
        <f t="shared" si="43"/>
        <v>STL</v>
      </c>
    </row>
    <row r="689" spans="1:16" x14ac:dyDescent="0.25">
      <c r="A689">
        <v>688</v>
      </c>
      <c r="B689" s="2" t="str">
        <f t="shared" si="40"/>
        <v>2014_11_CIN@NOR</v>
      </c>
      <c r="C689" t="s">
        <v>3</v>
      </c>
      <c r="D689">
        <v>2014</v>
      </c>
      <c r="E689">
        <f t="shared" si="41"/>
        <v>11</v>
      </c>
      <c r="F689">
        <v>11</v>
      </c>
      <c r="G689" t="s">
        <v>340</v>
      </c>
      <c r="H689" t="s">
        <v>71</v>
      </c>
      <c r="K689">
        <v>-6.5</v>
      </c>
      <c r="M689">
        <v>10</v>
      </c>
      <c r="N689">
        <v>27</v>
      </c>
      <c r="O689" t="str">
        <f t="shared" si="42"/>
        <v>CIN</v>
      </c>
      <c r="P689" t="str">
        <f t="shared" si="43"/>
        <v>CIN</v>
      </c>
    </row>
    <row r="690" spans="1:16" x14ac:dyDescent="0.25">
      <c r="A690">
        <v>689</v>
      </c>
      <c r="B690" s="2" t="str">
        <f t="shared" si="40"/>
        <v>2014_11_SFO@NYG</v>
      </c>
      <c r="C690" t="s">
        <v>3</v>
      </c>
      <c r="D690">
        <v>2014</v>
      </c>
      <c r="E690">
        <f t="shared" si="41"/>
        <v>11</v>
      </c>
      <c r="F690">
        <v>11</v>
      </c>
      <c r="G690" t="s">
        <v>85</v>
      </c>
      <c r="H690" t="s">
        <v>338</v>
      </c>
      <c r="K690">
        <v>4.5</v>
      </c>
      <c r="M690">
        <v>10</v>
      </c>
      <c r="N690">
        <v>16</v>
      </c>
      <c r="O690" t="str">
        <f t="shared" si="42"/>
        <v>SFO</v>
      </c>
      <c r="P690" t="str">
        <f t="shared" si="43"/>
        <v>SFO</v>
      </c>
    </row>
    <row r="691" spans="1:16" x14ac:dyDescent="0.25">
      <c r="A691">
        <v>690</v>
      </c>
      <c r="B691" s="2" t="str">
        <f t="shared" si="40"/>
        <v>2014_11_TBY@WAS</v>
      </c>
      <c r="C691" t="s">
        <v>3</v>
      </c>
      <c r="D691">
        <v>2014</v>
      </c>
      <c r="E691">
        <f t="shared" si="41"/>
        <v>11</v>
      </c>
      <c r="F691">
        <v>11</v>
      </c>
      <c r="G691" t="s">
        <v>96</v>
      </c>
      <c r="H691" t="s">
        <v>339</v>
      </c>
      <c r="K691">
        <v>-7</v>
      </c>
      <c r="M691">
        <v>7</v>
      </c>
      <c r="N691">
        <v>27</v>
      </c>
      <c r="O691" t="str">
        <f t="shared" si="42"/>
        <v>TBY</v>
      </c>
      <c r="P691" t="str">
        <f t="shared" si="43"/>
        <v>TBY</v>
      </c>
    </row>
    <row r="692" spans="1:16" x14ac:dyDescent="0.25">
      <c r="A692">
        <v>691</v>
      </c>
      <c r="B692" s="2" t="str">
        <f t="shared" si="40"/>
        <v>2014_11_ATL@CAR</v>
      </c>
      <c r="C692" t="s">
        <v>3</v>
      </c>
      <c r="D692">
        <v>2014</v>
      </c>
      <c r="E692">
        <f t="shared" si="41"/>
        <v>11</v>
      </c>
      <c r="F692">
        <v>11</v>
      </c>
      <c r="G692" t="s">
        <v>69</v>
      </c>
      <c r="H692" t="s">
        <v>22</v>
      </c>
      <c r="K692">
        <v>-2.5</v>
      </c>
      <c r="M692">
        <v>17</v>
      </c>
      <c r="N692">
        <v>19</v>
      </c>
      <c r="O692" t="str">
        <f t="shared" si="42"/>
        <v>ATL</v>
      </c>
      <c r="P692" t="str">
        <f t="shared" si="43"/>
        <v>ATL</v>
      </c>
    </row>
    <row r="693" spans="1:16" x14ac:dyDescent="0.25">
      <c r="A693">
        <v>692</v>
      </c>
      <c r="B693" s="2" t="str">
        <f t="shared" si="40"/>
        <v>2014_11_OAK@SD</v>
      </c>
      <c r="C693" t="s">
        <v>3</v>
      </c>
      <c r="D693">
        <v>2014</v>
      </c>
      <c r="E693">
        <f t="shared" si="41"/>
        <v>11</v>
      </c>
      <c r="F693">
        <v>11</v>
      </c>
      <c r="G693" t="s">
        <v>90</v>
      </c>
      <c r="H693" t="s">
        <v>87</v>
      </c>
      <c r="K693">
        <v>-10</v>
      </c>
      <c r="M693">
        <v>13</v>
      </c>
      <c r="N693">
        <v>6</v>
      </c>
      <c r="O693" t="str">
        <f t="shared" si="42"/>
        <v>OAK</v>
      </c>
      <c r="P693" t="str">
        <f t="shared" si="43"/>
        <v>SD</v>
      </c>
    </row>
    <row r="694" spans="1:16" x14ac:dyDescent="0.25">
      <c r="A694">
        <v>693</v>
      </c>
      <c r="B694" s="2" t="str">
        <f t="shared" si="40"/>
        <v>2014_11_DET@ARI</v>
      </c>
      <c r="C694" t="s">
        <v>3</v>
      </c>
      <c r="D694">
        <v>2014</v>
      </c>
      <c r="E694">
        <f t="shared" si="41"/>
        <v>11</v>
      </c>
      <c r="F694">
        <v>11</v>
      </c>
      <c r="G694" t="s">
        <v>66</v>
      </c>
      <c r="H694" t="s">
        <v>75</v>
      </c>
      <c r="K694">
        <v>-1.5</v>
      </c>
      <c r="M694">
        <v>14</v>
      </c>
      <c r="N694">
        <v>6</v>
      </c>
      <c r="O694" t="str">
        <f t="shared" si="42"/>
        <v>ARI</v>
      </c>
      <c r="P694" t="str">
        <f t="shared" si="43"/>
        <v>ARI</v>
      </c>
    </row>
    <row r="695" spans="1:16" x14ac:dyDescent="0.25">
      <c r="A695">
        <v>694</v>
      </c>
      <c r="B695" s="2" t="str">
        <f t="shared" si="40"/>
        <v>2014_11_NWE@IND</v>
      </c>
      <c r="C695" t="s">
        <v>3</v>
      </c>
      <c r="D695">
        <v>2014</v>
      </c>
      <c r="E695">
        <f t="shared" si="41"/>
        <v>11</v>
      </c>
      <c r="F695">
        <v>11</v>
      </c>
      <c r="G695" t="s">
        <v>78</v>
      </c>
      <c r="H695" t="s">
        <v>337</v>
      </c>
      <c r="K695">
        <v>-2.5</v>
      </c>
      <c r="M695">
        <v>20</v>
      </c>
      <c r="N695">
        <v>42</v>
      </c>
      <c r="O695" t="str">
        <f t="shared" si="42"/>
        <v>NWE</v>
      </c>
      <c r="P695" t="str">
        <f t="shared" si="43"/>
        <v>NWE</v>
      </c>
    </row>
    <row r="696" spans="1:16" x14ac:dyDescent="0.25">
      <c r="A696">
        <v>695</v>
      </c>
      <c r="B696" s="2" t="str">
        <f t="shared" si="40"/>
        <v>2014_11_PIT@TEN</v>
      </c>
      <c r="C696" t="s">
        <v>3</v>
      </c>
      <c r="D696">
        <v>2014</v>
      </c>
      <c r="E696">
        <f t="shared" si="41"/>
        <v>11</v>
      </c>
      <c r="F696">
        <v>11</v>
      </c>
      <c r="G696" t="s">
        <v>95</v>
      </c>
      <c r="H696" t="s">
        <v>89</v>
      </c>
      <c r="K696">
        <v>5</v>
      </c>
      <c r="M696">
        <v>24</v>
      </c>
      <c r="N696">
        <v>27</v>
      </c>
      <c r="O696" t="str">
        <f t="shared" si="42"/>
        <v>TEN</v>
      </c>
      <c r="P696" t="str">
        <f t="shared" si="43"/>
        <v>PIT</v>
      </c>
    </row>
    <row r="697" spans="1:16" x14ac:dyDescent="0.25">
      <c r="A697">
        <v>696</v>
      </c>
      <c r="B697" s="2" t="str">
        <f t="shared" si="40"/>
        <v>2014_12_KCY@OAK</v>
      </c>
      <c r="C697" t="s">
        <v>3</v>
      </c>
      <c r="D697">
        <v>2014</v>
      </c>
      <c r="E697">
        <f t="shared" si="41"/>
        <v>12</v>
      </c>
      <c r="F697">
        <v>12</v>
      </c>
      <c r="G697" t="s">
        <v>87</v>
      </c>
      <c r="H697" t="s">
        <v>336</v>
      </c>
      <c r="K697">
        <v>7</v>
      </c>
      <c r="M697">
        <v>24</v>
      </c>
      <c r="N697">
        <v>20</v>
      </c>
      <c r="O697" t="str">
        <f t="shared" si="42"/>
        <v>OAK</v>
      </c>
      <c r="P697" t="str">
        <f t="shared" si="43"/>
        <v>OAK</v>
      </c>
    </row>
    <row r="698" spans="1:16" x14ac:dyDescent="0.25">
      <c r="A698">
        <v>697</v>
      </c>
      <c r="B698" s="2" t="str">
        <f t="shared" si="40"/>
        <v>2014_12_CLE@ATL</v>
      </c>
      <c r="C698" t="s">
        <v>3</v>
      </c>
      <c r="D698">
        <v>2014</v>
      </c>
      <c r="E698">
        <f t="shared" si="41"/>
        <v>12</v>
      </c>
      <c r="F698">
        <v>12</v>
      </c>
      <c r="G698" t="s">
        <v>22</v>
      </c>
      <c r="H698" t="s">
        <v>72</v>
      </c>
      <c r="K698">
        <v>-3</v>
      </c>
      <c r="M698">
        <v>24</v>
      </c>
      <c r="N698">
        <v>26</v>
      </c>
      <c r="O698" t="str">
        <f t="shared" si="42"/>
        <v>CLE</v>
      </c>
      <c r="P698" t="str">
        <f t="shared" si="43"/>
        <v>CLE</v>
      </c>
    </row>
    <row r="699" spans="1:16" x14ac:dyDescent="0.25">
      <c r="A699">
        <v>698</v>
      </c>
      <c r="B699" s="2" t="str">
        <f t="shared" si="40"/>
        <v>2014_12_NYJ@BUF</v>
      </c>
      <c r="C699" t="s">
        <v>3</v>
      </c>
      <c r="D699">
        <v>2014</v>
      </c>
      <c r="E699">
        <f t="shared" si="41"/>
        <v>12</v>
      </c>
      <c r="F699">
        <v>12</v>
      </c>
      <c r="G699" t="s">
        <v>68</v>
      </c>
      <c r="H699" t="s">
        <v>86</v>
      </c>
      <c r="K699">
        <v>-4.5</v>
      </c>
      <c r="M699">
        <v>38</v>
      </c>
      <c r="N699">
        <v>3</v>
      </c>
      <c r="O699" t="str">
        <f t="shared" si="42"/>
        <v>BUF</v>
      </c>
      <c r="P699" t="str">
        <f t="shared" si="43"/>
        <v>BUF</v>
      </c>
    </row>
    <row r="700" spans="1:16" x14ac:dyDescent="0.25">
      <c r="A700">
        <v>699</v>
      </c>
      <c r="B700" s="2" t="str">
        <f t="shared" si="40"/>
        <v>2014_12_TBY@CHI</v>
      </c>
      <c r="C700" t="s">
        <v>3</v>
      </c>
      <c r="D700">
        <v>2014</v>
      </c>
      <c r="E700">
        <f t="shared" si="41"/>
        <v>12</v>
      </c>
      <c r="F700">
        <v>12</v>
      </c>
      <c r="G700" t="s">
        <v>70</v>
      </c>
      <c r="H700" t="s">
        <v>339</v>
      </c>
      <c r="K700">
        <v>-6</v>
      </c>
      <c r="M700">
        <v>21</v>
      </c>
      <c r="N700">
        <v>13</v>
      </c>
      <c r="O700" t="str">
        <f t="shared" si="42"/>
        <v>CHI</v>
      </c>
      <c r="P700" t="str">
        <f t="shared" si="43"/>
        <v>CHI</v>
      </c>
    </row>
    <row r="701" spans="1:16" x14ac:dyDescent="0.25">
      <c r="A701">
        <v>700</v>
      </c>
      <c r="B701" s="2" t="str">
        <f t="shared" si="40"/>
        <v>2014_12_JAX@IND</v>
      </c>
      <c r="C701" t="s">
        <v>3</v>
      </c>
      <c r="D701">
        <v>2014</v>
      </c>
      <c r="E701">
        <f t="shared" si="41"/>
        <v>12</v>
      </c>
      <c r="F701">
        <v>12</v>
      </c>
      <c r="G701" t="s">
        <v>78</v>
      </c>
      <c r="H701" t="s">
        <v>79</v>
      </c>
      <c r="K701">
        <v>-13.5</v>
      </c>
      <c r="M701">
        <v>23</v>
      </c>
      <c r="N701">
        <v>3</v>
      </c>
      <c r="O701" t="str">
        <f t="shared" si="42"/>
        <v>IND</v>
      </c>
      <c r="P701" t="str">
        <f t="shared" si="43"/>
        <v>IND</v>
      </c>
    </row>
    <row r="702" spans="1:16" x14ac:dyDescent="0.25">
      <c r="A702">
        <v>701</v>
      </c>
      <c r="B702" s="2" t="str">
        <f t="shared" si="40"/>
        <v>2014_12_GBY@MIN</v>
      </c>
      <c r="C702" t="s">
        <v>3</v>
      </c>
      <c r="D702">
        <v>2014</v>
      </c>
      <c r="E702">
        <f t="shared" si="41"/>
        <v>12</v>
      </c>
      <c r="F702">
        <v>12</v>
      </c>
      <c r="G702" t="s">
        <v>82</v>
      </c>
      <c r="H702" t="s">
        <v>335</v>
      </c>
      <c r="K702">
        <v>9.5</v>
      </c>
      <c r="M702">
        <v>21</v>
      </c>
      <c r="N702">
        <v>24</v>
      </c>
      <c r="O702" t="str">
        <f t="shared" si="42"/>
        <v>MIN</v>
      </c>
      <c r="P702" t="str">
        <f t="shared" si="43"/>
        <v>GBY</v>
      </c>
    </row>
    <row r="703" spans="1:16" x14ac:dyDescent="0.25">
      <c r="A703">
        <v>702</v>
      </c>
      <c r="B703" s="2" t="str">
        <f t="shared" si="40"/>
        <v>2014_12_DET@NWE</v>
      </c>
      <c r="C703" t="s">
        <v>3</v>
      </c>
      <c r="D703">
        <v>2014</v>
      </c>
      <c r="E703">
        <f t="shared" si="41"/>
        <v>12</v>
      </c>
      <c r="F703">
        <v>12</v>
      </c>
      <c r="G703" t="s">
        <v>337</v>
      </c>
      <c r="H703" t="s">
        <v>75</v>
      </c>
      <c r="K703">
        <v>-7</v>
      </c>
      <c r="M703">
        <v>34</v>
      </c>
      <c r="N703">
        <v>9</v>
      </c>
      <c r="O703" t="str">
        <f t="shared" si="42"/>
        <v>NWE</v>
      </c>
      <c r="P703" t="str">
        <f t="shared" si="43"/>
        <v>NWE</v>
      </c>
    </row>
    <row r="704" spans="1:16" x14ac:dyDescent="0.25">
      <c r="A704">
        <v>703</v>
      </c>
      <c r="B704" s="2" t="str">
        <f t="shared" si="40"/>
        <v>2014_12_TEN@PHI</v>
      </c>
      <c r="C704" t="s">
        <v>3</v>
      </c>
      <c r="D704">
        <v>2014</v>
      </c>
      <c r="E704">
        <f t="shared" si="41"/>
        <v>12</v>
      </c>
      <c r="F704">
        <v>12</v>
      </c>
      <c r="G704" t="s">
        <v>88</v>
      </c>
      <c r="H704" t="s">
        <v>95</v>
      </c>
      <c r="K704">
        <v>-10.5</v>
      </c>
      <c r="M704">
        <v>43</v>
      </c>
      <c r="N704">
        <v>24</v>
      </c>
      <c r="O704" t="str">
        <f t="shared" si="42"/>
        <v>PHI</v>
      </c>
      <c r="P704" t="str">
        <f t="shared" si="43"/>
        <v>PHI</v>
      </c>
    </row>
    <row r="705" spans="1:16" x14ac:dyDescent="0.25">
      <c r="A705">
        <v>704</v>
      </c>
      <c r="B705" s="2" t="str">
        <f t="shared" si="40"/>
        <v>2014_12_CIN@HOU</v>
      </c>
      <c r="C705" t="s">
        <v>3</v>
      </c>
      <c r="D705">
        <v>2014</v>
      </c>
      <c r="E705">
        <f t="shared" si="41"/>
        <v>12</v>
      </c>
      <c r="F705">
        <v>12</v>
      </c>
      <c r="G705" t="s">
        <v>77</v>
      </c>
      <c r="H705" t="s">
        <v>71</v>
      </c>
      <c r="K705">
        <v>-2</v>
      </c>
      <c r="M705">
        <v>13</v>
      </c>
      <c r="N705">
        <v>22</v>
      </c>
      <c r="O705" t="str">
        <f t="shared" si="42"/>
        <v>CIN</v>
      </c>
      <c r="P705" t="str">
        <f t="shared" si="43"/>
        <v>CIN</v>
      </c>
    </row>
    <row r="706" spans="1:16" x14ac:dyDescent="0.25">
      <c r="A706">
        <v>705</v>
      </c>
      <c r="B706" s="2" t="str">
        <f t="shared" ref="B706:B769" si="44">CONCATENATE(D706,"_",IF(E706&lt;10,CONCATENATE("0",E706),E706),"_",H706,"@",G706)</f>
        <v>2014_12_STL@SD</v>
      </c>
      <c r="C706" t="s">
        <v>3</v>
      </c>
      <c r="D706">
        <v>2014</v>
      </c>
      <c r="E706">
        <f t="shared" ref="E706:E769" si="45">IF(C706="rs",F706,17+F706)</f>
        <v>12</v>
      </c>
      <c r="F706">
        <v>12</v>
      </c>
      <c r="G706" t="s">
        <v>90</v>
      </c>
      <c r="H706" t="s">
        <v>93</v>
      </c>
      <c r="K706">
        <v>-5.5</v>
      </c>
      <c r="M706">
        <v>27</v>
      </c>
      <c r="N706">
        <v>24</v>
      </c>
      <c r="O706" t="str">
        <f t="shared" ref="O706:O769" si="46">IF(OR(ISBLANK(N706),ISBLANK(M706)),"",IF(N706&gt;(M706+IF(ISBLANK(K706),I706,K706)),H706,IF(N706&lt;(M706+IF(ISBLANK(K706),I706,K706)),G706,"na")))</f>
        <v>STL</v>
      </c>
      <c r="P706" t="str">
        <f t="shared" ref="P706:P769" si="47">IF(OR(ISBLANK(N706),ISBLANK(M706)),"",IF(N706&gt;M706,H706,IF(N706&lt;M706,G706,"na")))</f>
        <v>SD</v>
      </c>
    </row>
    <row r="707" spans="1:16" x14ac:dyDescent="0.25">
      <c r="A707">
        <v>706</v>
      </c>
      <c r="B707" s="2" t="str">
        <f t="shared" si="44"/>
        <v>2014_12_ARI@SEA</v>
      </c>
      <c r="C707" t="s">
        <v>3</v>
      </c>
      <c r="D707">
        <v>2014</v>
      </c>
      <c r="E707">
        <f t="shared" si="45"/>
        <v>12</v>
      </c>
      <c r="F707">
        <v>12</v>
      </c>
      <c r="G707" t="s">
        <v>91</v>
      </c>
      <c r="H707" t="s">
        <v>66</v>
      </c>
      <c r="K707">
        <v>-6.5</v>
      </c>
      <c r="M707">
        <v>19</v>
      </c>
      <c r="N707">
        <v>3</v>
      </c>
      <c r="O707" t="str">
        <f t="shared" si="46"/>
        <v>SEA</v>
      </c>
      <c r="P707" t="str">
        <f t="shared" si="47"/>
        <v>SEA</v>
      </c>
    </row>
    <row r="708" spans="1:16" x14ac:dyDescent="0.25">
      <c r="A708">
        <v>707</v>
      </c>
      <c r="B708" s="2" t="str">
        <f t="shared" si="44"/>
        <v>2014_12_MIA@DEN</v>
      </c>
      <c r="C708" t="s">
        <v>3</v>
      </c>
      <c r="D708">
        <v>2014</v>
      </c>
      <c r="E708">
        <f t="shared" si="45"/>
        <v>12</v>
      </c>
      <c r="F708">
        <v>12</v>
      </c>
      <c r="G708" t="s">
        <v>74</v>
      </c>
      <c r="H708" t="s">
        <v>81</v>
      </c>
      <c r="K708">
        <v>-7</v>
      </c>
      <c r="M708">
        <v>39</v>
      </c>
      <c r="N708">
        <v>36</v>
      </c>
      <c r="O708" t="str">
        <f t="shared" si="46"/>
        <v>MIA</v>
      </c>
      <c r="P708" t="str">
        <f t="shared" si="47"/>
        <v>DEN</v>
      </c>
    </row>
    <row r="709" spans="1:16" x14ac:dyDescent="0.25">
      <c r="A709">
        <v>708</v>
      </c>
      <c r="B709" s="2" t="str">
        <f t="shared" si="44"/>
        <v>2014_12_WAS@SFO</v>
      </c>
      <c r="C709" t="s">
        <v>3</v>
      </c>
      <c r="D709">
        <v>2014</v>
      </c>
      <c r="E709">
        <f t="shared" si="45"/>
        <v>12</v>
      </c>
      <c r="F709">
        <v>12</v>
      </c>
      <c r="G709" t="s">
        <v>338</v>
      </c>
      <c r="H709" t="s">
        <v>96</v>
      </c>
      <c r="K709">
        <v>-8.5</v>
      </c>
      <c r="M709">
        <v>17</v>
      </c>
      <c r="N709">
        <v>13</v>
      </c>
      <c r="O709" t="str">
        <f t="shared" si="46"/>
        <v>WAS</v>
      </c>
      <c r="P709" t="str">
        <f t="shared" si="47"/>
        <v>SFO</v>
      </c>
    </row>
    <row r="710" spans="1:16" x14ac:dyDescent="0.25">
      <c r="A710">
        <v>709</v>
      </c>
      <c r="B710" s="2" t="str">
        <f t="shared" si="44"/>
        <v>2014_12_DAL@NYG</v>
      </c>
      <c r="C710" t="s">
        <v>3</v>
      </c>
      <c r="D710">
        <v>2014</v>
      </c>
      <c r="E710">
        <f t="shared" si="45"/>
        <v>12</v>
      </c>
      <c r="F710">
        <v>12</v>
      </c>
      <c r="G710" t="s">
        <v>85</v>
      </c>
      <c r="H710" t="s">
        <v>73</v>
      </c>
      <c r="K710">
        <v>3</v>
      </c>
      <c r="M710">
        <v>28</v>
      </c>
      <c r="N710">
        <v>31</v>
      </c>
      <c r="O710" t="str">
        <f t="shared" si="46"/>
        <v>na</v>
      </c>
      <c r="P710" t="str">
        <f t="shared" si="47"/>
        <v>DAL</v>
      </c>
    </row>
    <row r="711" spans="1:16" x14ac:dyDescent="0.25">
      <c r="A711">
        <v>710</v>
      </c>
      <c r="B711" s="2" t="str">
        <f t="shared" si="44"/>
        <v>2014_12_BAL@NOR</v>
      </c>
      <c r="C711" t="s">
        <v>3</v>
      </c>
      <c r="D711">
        <v>2014</v>
      </c>
      <c r="E711">
        <f t="shared" si="45"/>
        <v>12</v>
      </c>
      <c r="F711">
        <v>12</v>
      </c>
      <c r="G711" t="s">
        <v>340</v>
      </c>
      <c r="H711" t="s">
        <v>67</v>
      </c>
      <c r="K711">
        <v>-4</v>
      </c>
      <c r="M711">
        <v>27</v>
      </c>
      <c r="N711">
        <v>34</v>
      </c>
      <c r="O711" t="str">
        <f t="shared" si="46"/>
        <v>BAL</v>
      </c>
      <c r="P711" t="str">
        <f t="shared" si="47"/>
        <v>BAL</v>
      </c>
    </row>
    <row r="712" spans="1:16" x14ac:dyDescent="0.25">
      <c r="A712">
        <v>711</v>
      </c>
      <c r="B712" s="2" t="str">
        <f t="shared" si="44"/>
        <v>2014_13_CHI@DET</v>
      </c>
      <c r="C712" t="s">
        <v>3</v>
      </c>
      <c r="D712">
        <v>2014</v>
      </c>
      <c r="E712">
        <f t="shared" si="45"/>
        <v>13</v>
      </c>
      <c r="F712">
        <v>13</v>
      </c>
      <c r="G712" t="s">
        <v>75</v>
      </c>
      <c r="H712" t="s">
        <v>70</v>
      </c>
      <c r="K712">
        <v>-7</v>
      </c>
      <c r="M712">
        <v>34</v>
      </c>
      <c r="N712">
        <v>17</v>
      </c>
      <c r="O712" t="str">
        <f t="shared" si="46"/>
        <v>DET</v>
      </c>
      <c r="P712" t="str">
        <f t="shared" si="47"/>
        <v>DET</v>
      </c>
    </row>
    <row r="713" spans="1:16" x14ac:dyDescent="0.25">
      <c r="A713">
        <v>712</v>
      </c>
      <c r="B713" s="2" t="str">
        <f t="shared" si="44"/>
        <v>2014_13_PHI@DAL</v>
      </c>
      <c r="C713" t="s">
        <v>3</v>
      </c>
      <c r="D713">
        <v>2014</v>
      </c>
      <c r="E713">
        <f t="shared" si="45"/>
        <v>13</v>
      </c>
      <c r="F713">
        <v>13</v>
      </c>
      <c r="G713" t="s">
        <v>73</v>
      </c>
      <c r="H713" t="s">
        <v>88</v>
      </c>
      <c r="K713">
        <v>-3</v>
      </c>
      <c r="M713">
        <v>10</v>
      </c>
      <c r="N713">
        <v>33</v>
      </c>
      <c r="O713" t="str">
        <f t="shared" si="46"/>
        <v>PHI</v>
      </c>
      <c r="P713" t="str">
        <f t="shared" si="47"/>
        <v>PHI</v>
      </c>
    </row>
    <row r="714" spans="1:16" x14ac:dyDescent="0.25">
      <c r="A714">
        <v>713</v>
      </c>
      <c r="B714" s="2" t="str">
        <f t="shared" si="44"/>
        <v>2014_13_SEA@SFO</v>
      </c>
      <c r="C714" t="s">
        <v>3</v>
      </c>
      <c r="D714">
        <v>2014</v>
      </c>
      <c r="E714">
        <f t="shared" si="45"/>
        <v>13</v>
      </c>
      <c r="F714">
        <v>13</v>
      </c>
      <c r="G714" t="s">
        <v>338</v>
      </c>
      <c r="H714" t="s">
        <v>91</v>
      </c>
      <c r="K714">
        <v>-1</v>
      </c>
      <c r="M714">
        <v>3</v>
      </c>
      <c r="N714">
        <v>19</v>
      </c>
      <c r="O714" t="str">
        <f t="shared" si="46"/>
        <v>SEA</v>
      </c>
      <c r="P714" t="str">
        <f t="shared" si="47"/>
        <v>SEA</v>
      </c>
    </row>
    <row r="715" spans="1:16" x14ac:dyDescent="0.25">
      <c r="A715">
        <v>714</v>
      </c>
      <c r="B715" s="2" t="str">
        <f t="shared" si="44"/>
        <v>2014_13_CLE@BUF</v>
      </c>
      <c r="C715" t="s">
        <v>3</v>
      </c>
      <c r="D715">
        <v>2014</v>
      </c>
      <c r="E715">
        <f t="shared" si="45"/>
        <v>13</v>
      </c>
      <c r="F715">
        <v>13</v>
      </c>
      <c r="G715" t="s">
        <v>68</v>
      </c>
      <c r="H715" t="s">
        <v>72</v>
      </c>
      <c r="K715">
        <v>-1.5</v>
      </c>
      <c r="M715">
        <v>26</v>
      </c>
      <c r="N715">
        <v>10</v>
      </c>
      <c r="O715" t="str">
        <f t="shared" si="46"/>
        <v>BUF</v>
      </c>
      <c r="P715" t="str">
        <f t="shared" si="47"/>
        <v>BUF</v>
      </c>
    </row>
    <row r="716" spans="1:16" x14ac:dyDescent="0.25">
      <c r="A716">
        <v>715</v>
      </c>
      <c r="B716" s="2" t="str">
        <f t="shared" si="44"/>
        <v>2014_13_WAS@IND</v>
      </c>
      <c r="C716" t="s">
        <v>3</v>
      </c>
      <c r="D716">
        <v>2014</v>
      </c>
      <c r="E716">
        <f t="shared" si="45"/>
        <v>13</v>
      </c>
      <c r="F716">
        <v>13</v>
      </c>
      <c r="G716" t="s">
        <v>78</v>
      </c>
      <c r="H716" t="s">
        <v>96</v>
      </c>
      <c r="K716">
        <v>-9.5</v>
      </c>
      <c r="M716">
        <v>49</v>
      </c>
      <c r="N716">
        <v>27</v>
      </c>
      <c r="O716" t="str">
        <f t="shared" si="46"/>
        <v>IND</v>
      </c>
      <c r="P716" t="str">
        <f t="shared" si="47"/>
        <v>IND</v>
      </c>
    </row>
    <row r="717" spans="1:16" x14ac:dyDescent="0.25">
      <c r="A717">
        <v>716</v>
      </c>
      <c r="B717" s="2" t="str">
        <f t="shared" si="44"/>
        <v>2014_13_OAK@STL</v>
      </c>
      <c r="C717" t="s">
        <v>3</v>
      </c>
      <c r="D717">
        <v>2014</v>
      </c>
      <c r="E717">
        <f t="shared" si="45"/>
        <v>13</v>
      </c>
      <c r="F717">
        <v>13</v>
      </c>
      <c r="G717" t="s">
        <v>93</v>
      </c>
      <c r="H717" t="s">
        <v>87</v>
      </c>
      <c r="K717">
        <v>-7</v>
      </c>
      <c r="M717">
        <v>52</v>
      </c>
      <c r="N717">
        <v>0</v>
      </c>
      <c r="O717" t="str">
        <f t="shared" si="46"/>
        <v>STL</v>
      </c>
      <c r="P717" t="str">
        <f t="shared" si="47"/>
        <v>STL</v>
      </c>
    </row>
    <row r="718" spans="1:16" x14ac:dyDescent="0.25">
      <c r="A718">
        <v>717</v>
      </c>
      <c r="B718" s="2" t="str">
        <f t="shared" si="44"/>
        <v>2014_13_CAR@MIN</v>
      </c>
      <c r="C718" t="s">
        <v>3</v>
      </c>
      <c r="D718">
        <v>2014</v>
      </c>
      <c r="E718">
        <f t="shared" si="45"/>
        <v>13</v>
      </c>
      <c r="F718">
        <v>13</v>
      </c>
      <c r="G718" t="s">
        <v>82</v>
      </c>
      <c r="H718" t="s">
        <v>69</v>
      </c>
      <c r="K718">
        <v>-3</v>
      </c>
      <c r="M718">
        <v>31</v>
      </c>
      <c r="N718">
        <v>13</v>
      </c>
      <c r="O718" t="str">
        <f t="shared" si="46"/>
        <v>MIN</v>
      </c>
      <c r="P718" t="str">
        <f t="shared" si="47"/>
        <v>MIN</v>
      </c>
    </row>
    <row r="719" spans="1:16" x14ac:dyDescent="0.25">
      <c r="A719">
        <v>718</v>
      </c>
      <c r="B719" s="2" t="str">
        <f t="shared" si="44"/>
        <v>2014_13_NOR@PIT</v>
      </c>
      <c r="C719" t="s">
        <v>3</v>
      </c>
      <c r="D719">
        <v>2014</v>
      </c>
      <c r="E719">
        <f t="shared" si="45"/>
        <v>13</v>
      </c>
      <c r="F719">
        <v>13</v>
      </c>
      <c r="G719" t="s">
        <v>89</v>
      </c>
      <c r="H719" t="s">
        <v>340</v>
      </c>
      <c r="K719">
        <v>-3</v>
      </c>
      <c r="M719">
        <v>32</v>
      </c>
      <c r="N719">
        <v>35</v>
      </c>
      <c r="O719" t="str">
        <f t="shared" si="46"/>
        <v>NOR</v>
      </c>
      <c r="P719" t="str">
        <f t="shared" si="47"/>
        <v>NOR</v>
      </c>
    </row>
    <row r="720" spans="1:16" x14ac:dyDescent="0.25">
      <c r="A720">
        <v>719</v>
      </c>
      <c r="B720" s="2" t="str">
        <f t="shared" si="44"/>
        <v>2014_13_CIN@TBY</v>
      </c>
      <c r="C720" t="s">
        <v>3</v>
      </c>
      <c r="D720">
        <v>2014</v>
      </c>
      <c r="E720">
        <f t="shared" si="45"/>
        <v>13</v>
      </c>
      <c r="F720">
        <v>13</v>
      </c>
      <c r="G720" t="s">
        <v>339</v>
      </c>
      <c r="H720" t="s">
        <v>71</v>
      </c>
      <c r="K720">
        <v>3.5</v>
      </c>
      <c r="M720">
        <v>13</v>
      </c>
      <c r="N720">
        <v>14</v>
      </c>
      <c r="O720" t="str">
        <f t="shared" si="46"/>
        <v>TBY</v>
      </c>
      <c r="P720" t="str">
        <f t="shared" si="47"/>
        <v>CIN</v>
      </c>
    </row>
    <row r="721" spans="1:16" x14ac:dyDescent="0.25">
      <c r="A721">
        <v>720</v>
      </c>
      <c r="B721" s="2" t="str">
        <f t="shared" si="44"/>
        <v>2014_13_NYG@JAX</v>
      </c>
      <c r="C721" t="s">
        <v>3</v>
      </c>
      <c r="D721">
        <v>2014</v>
      </c>
      <c r="E721">
        <f t="shared" si="45"/>
        <v>13</v>
      </c>
      <c r="F721">
        <v>13</v>
      </c>
      <c r="G721" t="s">
        <v>79</v>
      </c>
      <c r="H721" t="s">
        <v>85</v>
      </c>
      <c r="K721">
        <v>2</v>
      </c>
      <c r="M721">
        <v>25</v>
      </c>
      <c r="N721">
        <v>24</v>
      </c>
      <c r="O721" t="str">
        <f t="shared" si="46"/>
        <v>JAX</v>
      </c>
      <c r="P721" t="str">
        <f t="shared" si="47"/>
        <v>JAX</v>
      </c>
    </row>
    <row r="722" spans="1:16" x14ac:dyDescent="0.25">
      <c r="A722">
        <v>721</v>
      </c>
      <c r="B722" s="2" t="str">
        <f t="shared" si="44"/>
        <v>2014_13_SD@BAL</v>
      </c>
      <c r="C722" t="s">
        <v>3</v>
      </c>
      <c r="D722">
        <v>2014</v>
      </c>
      <c r="E722">
        <f t="shared" si="45"/>
        <v>13</v>
      </c>
      <c r="F722">
        <v>13</v>
      </c>
      <c r="G722" t="s">
        <v>67</v>
      </c>
      <c r="H722" t="s">
        <v>90</v>
      </c>
      <c r="K722">
        <v>-4.5</v>
      </c>
      <c r="M722">
        <v>33</v>
      </c>
      <c r="N722">
        <v>34</v>
      </c>
      <c r="O722" t="str">
        <f t="shared" si="46"/>
        <v>SD</v>
      </c>
      <c r="P722" t="str">
        <f t="shared" si="47"/>
        <v>SD</v>
      </c>
    </row>
    <row r="723" spans="1:16" x14ac:dyDescent="0.25">
      <c r="A723">
        <v>722</v>
      </c>
      <c r="B723" s="2" t="str">
        <f t="shared" si="44"/>
        <v>2014_13_TEN@HOU</v>
      </c>
      <c r="C723" t="s">
        <v>3</v>
      </c>
      <c r="D723">
        <v>2014</v>
      </c>
      <c r="E723">
        <f t="shared" si="45"/>
        <v>13</v>
      </c>
      <c r="F723">
        <v>13</v>
      </c>
      <c r="G723" t="s">
        <v>77</v>
      </c>
      <c r="H723" t="s">
        <v>95</v>
      </c>
      <c r="K723">
        <v>-6.5</v>
      </c>
      <c r="M723">
        <v>45</v>
      </c>
      <c r="N723">
        <v>21</v>
      </c>
      <c r="O723" t="str">
        <f t="shared" si="46"/>
        <v>HOU</v>
      </c>
      <c r="P723" t="str">
        <f t="shared" si="47"/>
        <v>HOU</v>
      </c>
    </row>
    <row r="724" spans="1:16" x14ac:dyDescent="0.25">
      <c r="A724">
        <v>723</v>
      </c>
      <c r="B724" s="2" t="str">
        <f t="shared" si="44"/>
        <v>2014_13_ARI@ATL</v>
      </c>
      <c r="C724" t="s">
        <v>3</v>
      </c>
      <c r="D724">
        <v>2014</v>
      </c>
      <c r="E724">
        <f t="shared" si="45"/>
        <v>13</v>
      </c>
      <c r="F724">
        <v>13</v>
      </c>
      <c r="G724" t="s">
        <v>22</v>
      </c>
      <c r="H724" t="s">
        <v>66</v>
      </c>
      <c r="K724">
        <v>2.5</v>
      </c>
      <c r="M724">
        <v>29</v>
      </c>
      <c r="N724">
        <v>18</v>
      </c>
      <c r="O724" t="str">
        <f t="shared" si="46"/>
        <v>ATL</v>
      </c>
      <c r="P724" t="str">
        <f t="shared" si="47"/>
        <v>ATL</v>
      </c>
    </row>
    <row r="725" spans="1:16" x14ac:dyDescent="0.25">
      <c r="A725">
        <v>724</v>
      </c>
      <c r="B725" s="2" t="str">
        <f t="shared" si="44"/>
        <v>2014_13_NWE@GBY</v>
      </c>
      <c r="C725" t="s">
        <v>3</v>
      </c>
      <c r="D725">
        <v>2014</v>
      </c>
      <c r="E725">
        <f t="shared" si="45"/>
        <v>13</v>
      </c>
      <c r="F725">
        <v>13</v>
      </c>
      <c r="G725" t="s">
        <v>335</v>
      </c>
      <c r="H725" t="s">
        <v>337</v>
      </c>
      <c r="K725">
        <v>-3</v>
      </c>
      <c r="M725">
        <v>26</v>
      </c>
      <c r="N725">
        <v>21</v>
      </c>
      <c r="O725" t="str">
        <f t="shared" si="46"/>
        <v>GBY</v>
      </c>
      <c r="P725" t="str">
        <f t="shared" si="47"/>
        <v>GBY</v>
      </c>
    </row>
    <row r="726" spans="1:16" x14ac:dyDescent="0.25">
      <c r="A726">
        <v>725</v>
      </c>
      <c r="B726" s="2" t="str">
        <f t="shared" si="44"/>
        <v>2014_13_DEN@KCY</v>
      </c>
      <c r="C726" t="s">
        <v>3</v>
      </c>
      <c r="D726">
        <v>2014</v>
      </c>
      <c r="E726">
        <f t="shared" si="45"/>
        <v>13</v>
      </c>
      <c r="F726">
        <v>13</v>
      </c>
      <c r="G726" t="s">
        <v>336</v>
      </c>
      <c r="H726" t="s">
        <v>74</v>
      </c>
      <c r="K726">
        <v>1</v>
      </c>
      <c r="M726">
        <v>16</v>
      </c>
      <c r="N726">
        <v>29</v>
      </c>
      <c r="O726" t="str">
        <f t="shared" si="46"/>
        <v>DEN</v>
      </c>
      <c r="P726" t="str">
        <f t="shared" si="47"/>
        <v>DEN</v>
      </c>
    </row>
    <row r="727" spans="1:16" x14ac:dyDescent="0.25">
      <c r="A727">
        <v>726</v>
      </c>
      <c r="B727" s="2" t="str">
        <f t="shared" si="44"/>
        <v>2014_13_MIA@NYJ</v>
      </c>
      <c r="C727" t="s">
        <v>3</v>
      </c>
      <c r="D727">
        <v>2014</v>
      </c>
      <c r="E727">
        <f t="shared" si="45"/>
        <v>13</v>
      </c>
      <c r="F727">
        <v>13</v>
      </c>
      <c r="G727" t="s">
        <v>86</v>
      </c>
      <c r="H727" t="s">
        <v>81</v>
      </c>
      <c r="K727">
        <v>4.5</v>
      </c>
      <c r="M727">
        <v>13</v>
      </c>
      <c r="N727">
        <v>16</v>
      </c>
      <c r="O727" t="str">
        <f t="shared" si="46"/>
        <v>NYJ</v>
      </c>
      <c r="P727" t="str">
        <f t="shared" si="47"/>
        <v>MIA</v>
      </c>
    </row>
    <row r="728" spans="1:16" x14ac:dyDescent="0.25">
      <c r="A728">
        <v>727</v>
      </c>
      <c r="B728" s="2" t="str">
        <f t="shared" si="44"/>
        <v>2014_14_DAL@CHI</v>
      </c>
      <c r="C728" t="s">
        <v>3</v>
      </c>
      <c r="D728">
        <v>2014</v>
      </c>
      <c r="E728">
        <f t="shared" si="45"/>
        <v>14</v>
      </c>
      <c r="F728">
        <v>14</v>
      </c>
      <c r="G728" t="s">
        <v>70</v>
      </c>
      <c r="H728" t="s">
        <v>73</v>
      </c>
      <c r="K728">
        <v>3.5</v>
      </c>
      <c r="M728">
        <v>28</v>
      </c>
      <c r="N728">
        <v>41</v>
      </c>
      <c r="O728" t="str">
        <f t="shared" si="46"/>
        <v>DAL</v>
      </c>
      <c r="P728" t="str">
        <f t="shared" si="47"/>
        <v>DAL</v>
      </c>
    </row>
    <row r="729" spans="1:16" x14ac:dyDescent="0.25">
      <c r="A729">
        <v>728</v>
      </c>
      <c r="B729" s="2" t="str">
        <f t="shared" si="44"/>
        <v>2014_14_PIT@CIN</v>
      </c>
      <c r="C729" t="s">
        <v>3</v>
      </c>
      <c r="D729">
        <v>2014</v>
      </c>
      <c r="E729">
        <f t="shared" si="45"/>
        <v>14</v>
      </c>
      <c r="F729">
        <v>14</v>
      </c>
      <c r="G729" t="s">
        <v>71</v>
      </c>
      <c r="H729" t="s">
        <v>89</v>
      </c>
      <c r="K729">
        <v>-3.5</v>
      </c>
      <c r="M729">
        <v>21</v>
      </c>
      <c r="N729">
        <v>42</v>
      </c>
      <c r="O729" t="str">
        <f t="shared" si="46"/>
        <v>PIT</v>
      </c>
      <c r="P729" t="str">
        <f t="shared" si="47"/>
        <v>PIT</v>
      </c>
    </row>
    <row r="730" spans="1:16" x14ac:dyDescent="0.25">
      <c r="A730">
        <v>729</v>
      </c>
      <c r="B730" s="2" t="str">
        <f t="shared" si="44"/>
        <v>2014_14_IND@CLE</v>
      </c>
      <c r="C730" t="s">
        <v>3</v>
      </c>
      <c r="D730">
        <v>2014</v>
      </c>
      <c r="E730">
        <f t="shared" si="45"/>
        <v>14</v>
      </c>
      <c r="F730">
        <v>14</v>
      </c>
      <c r="G730" t="s">
        <v>72</v>
      </c>
      <c r="H730" t="s">
        <v>78</v>
      </c>
      <c r="K730">
        <v>3.5</v>
      </c>
      <c r="M730">
        <v>24</v>
      </c>
      <c r="N730">
        <v>25</v>
      </c>
      <c r="O730" t="str">
        <f t="shared" si="46"/>
        <v>CLE</v>
      </c>
      <c r="P730" t="str">
        <f t="shared" si="47"/>
        <v>IND</v>
      </c>
    </row>
    <row r="731" spans="1:16" x14ac:dyDescent="0.25">
      <c r="A731">
        <v>730</v>
      </c>
      <c r="B731" s="2" t="str">
        <f t="shared" si="44"/>
        <v>2014_14_TBY@DET</v>
      </c>
      <c r="C731" t="s">
        <v>3</v>
      </c>
      <c r="D731">
        <v>2014</v>
      </c>
      <c r="E731">
        <f t="shared" si="45"/>
        <v>14</v>
      </c>
      <c r="F731">
        <v>14</v>
      </c>
      <c r="G731" t="s">
        <v>75</v>
      </c>
      <c r="H731" t="s">
        <v>339</v>
      </c>
      <c r="K731">
        <v>-9.5</v>
      </c>
      <c r="M731">
        <v>34</v>
      </c>
      <c r="N731">
        <v>17</v>
      </c>
      <c r="O731" t="str">
        <f t="shared" si="46"/>
        <v>DET</v>
      </c>
      <c r="P731" t="str">
        <f t="shared" si="47"/>
        <v>DET</v>
      </c>
    </row>
    <row r="732" spans="1:16" x14ac:dyDescent="0.25">
      <c r="A732">
        <v>731</v>
      </c>
      <c r="B732" s="2" t="str">
        <f t="shared" si="44"/>
        <v>2014_14_NYG@TEN</v>
      </c>
      <c r="C732" t="s">
        <v>3</v>
      </c>
      <c r="D732">
        <v>2014</v>
      </c>
      <c r="E732">
        <f t="shared" si="45"/>
        <v>14</v>
      </c>
      <c r="F732">
        <v>14</v>
      </c>
      <c r="G732" t="s">
        <v>95</v>
      </c>
      <c r="H732" t="s">
        <v>85</v>
      </c>
      <c r="K732">
        <v>0</v>
      </c>
      <c r="M732">
        <v>7</v>
      </c>
      <c r="N732">
        <v>36</v>
      </c>
      <c r="O732" t="str">
        <f t="shared" si="46"/>
        <v>NYG</v>
      </c>
      <c r="P732" t="str">
        <f t="shared" si="47"/>
        <v>NYG</v>
      </c>
    </row>
    <row r="733" spans="1:16" x14ac:dyDescent="0.25">
      <c r="A733">
        <v>732</v>
      </c>
      <c r="B733" s="2" t="str">
        <f t="shared" si="44"/>
        <v>2014_14_BAL@MIA</v>
      </c>
      <c r="C733" t="s">
        <v>3</v>
      </c>
      <c r="D733">
        <v>2014</v>
      </c>
      <c r="E733">
        <f t="shared" si="45"/>
        <v>14</v>
      </c>
      <c r="F733">
        <v>14</v>
      </c>
      <c r="G733" t="s">
        <v>81</v>
      </c>
      <c r="H733" t="s">
        <v>67</v>
      </c>
      <c r="K733">
        <v>-3</v>
      </c>
      <c r="M733">
        <v>13</v>
      </c>
      <c r="N733">
        <v>28</v>
      </c>
      <c r="O733" t="str">
        <f t="shared" si="46"/>
        <v>BAL</v>
      </c>
      <c r="P733" t="str">
        <f t="shared" si="47"/>
        <v>BAL</v>
      </c>
    </row>
    <row r="734" spans="1:16" x14ac:dyDescent="0.25">
      <c r="A734">
        <v>733</v>
      </c>
      <c r="B734" s="2" t="str">
        <f t="shared" si="44"/>
        <v>2014_14_NYJ@MIN</v>
      </c>
      <c r="C734" t="s">
        <v>3</v>
      </c>
      <c r="D734">
        <v>2014</v>
      </c>
      <c r="E734">
        <f t="shared" si="45"/>
        <v>14</v>
      </c>
      <c r="F734">
        <v>14</v>
      </c>
      <c r="G734" t="s">
        <v>82</v>
      </c>
      <c r="H734" t="s">
        <v>86</v>
      </c>
      <c r="K734">
        <v>-4.5</v>
      </c>
      <c r="M734">
        <v>30</v>
      </c>
      <c r="N734">
        <v>24</v>
      </c>
      <c r="O734" t="str">
        <f t="shared" si="46"/>
        <v>MIN</v>
      </c>
      <c r="P734" t="str">
        <f t="shared" si="47"/>
        <v>MIN</v>
      </c>
    </row>
    <row r="735" spans="1:16" x14ac:dyDescent="0.25">
      <c r="A735">
        <v>734</v>
      </c>
      <c r="B735" s="2" t="str">
        <f t="shared" si="44"/>
        <v>2014_14_CAR@NOR</v>
      </c>
      <c r="C735" t="s">
        <v>3</v>
      </c>
      <c r="D735">
        <v>2014</v>
      </c>
      <c r="E735">
        <f t="shared" si="45"/>
        <v>14</v>
      </c>
      <c r="F735">
        <v>14</v>
      </c>
      <c r="G735" t="s">
        <v>340</v>
      </c>
      <c r="H735" t="s">
        <v>69</v>
      </c>
      <c r="K735">
        <v>-9.5</v>
      </c>
      <c r="M735">
        <v>10</v>
      </c>
      <c r="N735">
        <v>41</v>
      </c>
      <c r="O735" t="str">
        <f t="shared" si="46"/>
        <v>CAR</v>
      </c>
      <c r="P735" t="str">
        <f t="shared" si="47"/>
        <v>CAR</v>
      </c>
    </row>
    <row r="736" spans="1:16" x14ac:dyDescent="0.25">
      <c r="A736">
        <v>735</v>
      </c>
      <c r="B736" s="2" t="str">
        <f t="shared" si="44"/>
        <v>2014_14_STL@WAS</v>
      </c>
      <c r="C736" t="s">
        <v>3</v>
      </c>
      <c r="D736">
        <v>2014</v>
      </c>
      <c r="E736">
        <f t="shared" si="45"/>
        <v>14</v>
      </c>
      <c r="F736">
        <v>14</v>
      </c>
      <c r="G736" t="s">
        <v>96</v>
      </c>
      <c r="H736" t="s">
        <v>93</v>
      </c>
      <c r="K736">
        <v>2.5</v>
      </c>
      <c r="M736">
        <v>0</v>
      </c>
      <c r="N736">
        <v>24</v>
      </c>
      <c r="O736" t="str">
        <f t="shared" si="46"/>
        <v>STL</v>
      </c>
      <c r="P736" t="str">
        <f t="shared" si="47"/>
        <v>STL</v>
      </c>
    </row>
    <row r="737" spans="1:16" x14ac:dyDescent="0.25">
      <c r="A737">
        <v>736</v>
      </c>
      <c r="B737" s="2" t="str">
        <f t="shared" si="44"/>
        <v>2014_14_HOU@JAX</v>
      </c>
      <c r="C737" t="s">
        <v>3</v>
      </c>
      <c r="D737">
        <v>2014</v>
      </c>
      <c r="E737">
        <f t="shared" si="45"/>
        <v>14</v>
      </c>
      <c r="F737">
        <v>14</v>
      </c>
      <c r="G737" t="s">
        <v>79</v>
      </c>
      <c r="H737" t="s">
        <v>77</v>
      </c>
      <c r="K737">
        <v>4.5</v>
      </c>
      <c r="M737">
        <v>13</v>
      </c>
      <c r="N737">
        <v>27</v>
      </c>
      <c r="O737" t="str">
        <f t="shared" si="46"/>
        <v>HOU</v>
      </c>
      <c r="P737" t="str">
        <f t="shared" si="47"/>
        <v>HOU</v>
      </c>
    </row>
    <row r="738" spans="1:16" x14ac:dyDescent="0.25">
      <c r="A738">
        <v>737</v>
      </c>
      <c r="B738" s="2" t="str">
        <f t="shared" si="44"/>
        <v>2014_14_BUF@DEN</v>
      </c>
      <c r="C738" t="s">
        <v>3</v>
      </c>
      <c r="D738">
        <v>2014</v>
      </c>
      <c r="E738">
        <f t="shared" si="45"/>
        <v>14</v>
      </c>
      <c r="F738">
        <v>14</v>
      </c>
      <c r="G738" t="s">
        <v>74</v>
      </c>
      <c r="H738" t="s">
        <v>68</v>
      </c>
      <c r="K738">
        <v>-10</v>
      </c>
      <c r="M738">
        <v>24</v>
      </c>
      <c r="N738">
        <v>17</v>
      </c>
      <c r="O738" t="str">
        <f t="shared" si="46"/>
        <v>BUF</v>
      </c>
      <c r="P738" t="str">
        <f t="shared" si="47"/>
        <v>DEN</v>
      </c>
    </row>
    <row r="739" spans="1:16" x14ac:dyDescent="0.25">
      <c r="A739">
        <v>738</v>
      </c>
      <c r="B739" s="2" t="str">
        <f t="shared" si="44"/>
        <v>2014_14_KCY@ARI</v>
      </c>
      <c r="C739" t="s">
        <v>3</v>
      </c>
      <c r="D739">
        <v>2014</v>
      </c>
      <c r="E739">
        <f t="shared" si="45"/>
        <v>14</v>
      </c>
      <c r="F739">
        <v>14</v>
      </c>
      <c r="G739" t="s">
        <v>66</v>
      </c>
      <c r="H739" t="s">
        <v>336</v>
      </c>
      <c r="K739">
        <v>-1</v>
      </c>
      <c r="M739">
        <v>17</v>
      </c>
      <c r="N739">
        <v>14</v>
      </c>
      <c r="O739" t="str">
        <f t="shared" si="46"/>
        <v>ARI</v>
      </c>
      <c r="P739" t="str">
        <f t="shared" si="47"/>
        <v>ARI</v>
      </c>
    </row>
    <row r="740" spans="1:16" x14ac:dyDescent="0.25">
      <c r="A740">
        <v>739</v>
      </c>
      <c r="B740" s="2" t="str">
        <f t="shared" si="44"/>
        <v>2014_14_SFO@OAK</v>
      </c>
      <c r="C740" t="s">
        <v>3</v>
      </c>
      <c r="D740">
        <v>2014</v>
      </c>
      <c r="E740">
        <f t="shared" si="45"/>
        <v>14</v>
      </c>
      <c r="F740">
        <v>14</v>
      </c>
      <c r="G740" t="s">
        <v>87</v>
      </c>
      <c r="H740" t="s">
        <v>338</v>
      </c>
      <c r="K740">
        <v>7.5</v>
      </c>
      <c r="M740">
        <v>24</v>
      </c>
      <c r="N740">
        <v>13</v>
      </c>
      <c r="O740" t="str">
        <f t="shared" si="46"/>
        <v>OAK</v>
      </c>
      <c r="P740" t="str">
        <f t="shared" si="47"/>
        <v>OAK</v>
      </c>
    </row>
    <row r="741" spans="1:16" x14ac:dyDescent="0.25">
      <c r="A741">
        <v>740</v>
      </c>
      <c r="B741" s="2" t="str">
        <f t="shared" si="44"/>
        <v>2014_14_SEA@PHI</v>
      </c>
      <c r="C741" t="s">
        <v>3</v>
      </c>
      <c r="D741">
        <v>2014</v>
      </c>
      <c r="E741">
        <f t="shared" si="45"/>
        <v>14</v>
      </c>
      <c r="F741">
        <v>14</v>
      </c>
      <c r="G741" t="s">
        <v>88</v>
      </c>
      <c r="H741" t="s">
        <v>91</v>
      </c>
      <c r="K741">
        <v>-1</v>
      </c>
      <c r="M741">
        <v>14</v>
      </c>
      <c r="N741">
        <v>24</v>
      </c>
      <c r="O741" t="str">
        <f t="shared" si="46"/>
        <v>SEA</v>
      </c>
      <c r="P741" t="str">
        <f t="shared" si="47"/>
        <v>SEA</v>
      </c>
    </row>
    <row r="742" spans="1:16" x14ac:dyDescent="0.25">
      <c r="A742">
        <v>741</v>
      </c>
      <c r="B742" s="2" t="str">
        <f t="shared" si="44"/>
        <v>2014_14_NWE@SD</v>
      </c>
      <c r="C742" t="s">
        <v>3</v>
      </c>
      <c r="D742">
        <v>2014</v>
      </c>
      <c r="E742">
        <f t="shared" si="45"/>
        <v>14</v>
      </c>
      <c r="F742">
        <v>14</v>
      </c>
      <c r="G742" t="s">
        <v>90</v>
      </c>
      <c r="H742" t="s">
        <v>337</v>
      </c>
      <c r="K742">
        <v>3.5</v>
      </c>
      <c r="M742">
        <v>14</v>
      </c>
      <c r="N742">
        <v>23</v>
      </c>
      <c r="O742" t="str">
        <f t="shared" si="46"/>
        <v>NWE</v>
      </c>
      <c r="P742" t="str">
        <f t="shared" si="47"/>
        <v>NWE</v>
      </c>
    </row>
    <row r="743" spans="1:16" x14ac:dyDescent="0.25">
      <c r="A743">
        <v>742</v>
      </c>
      <c r="B743" s="2" t="str">
        <f t="shared" si="44"/>
        <v>2014_14_ATL@GBY</v>
      </c>
      <c r="C743" t="s">
        <v>3</v>
      </c>
      <c r="D743">
        <v>2014</v>
      </c>
      <c r="E743">
        <f t="shared" si="45"/>
        <v>14</v>
      </c>
      <c r="F743">
        <v>14</v>
      </c>
      <c r="G743" t="s">
        <v>335</v>
      </c>
      <c r="H743" t="s">
        <v>22</v>
      </c>
      <c r="K743">
        <v>-11.5</v>
      </c>
      <c r="M743">
        <v>43</v>
      </c>
      <c r="N743">
        <v>37</v>
      </c>
      <c r="O743" t="str">
        <f t="shared" si="46"/>
        <v>ATL</v>
      </c>
      <c r="P743" t="str">
        <f t="shared" si="47"/>
        <v>GBY</v>
      </c>
    </row>
    <row r="744" spans="1:16" x14ac:dyDescent="0.25">
      <c r="A744">
        <v>743</v>
      </c>
      <c r="B744" s="2" t="str">
        <f t="shared" si="44"/>
        <v>2014_15_ARI@STL</v>
      </c>
      <c r="C744" t="s">
        <v>3</v>
      </c>
      <c r="D744">
        <v>2014</v>
      </c>
      <c r="E744">
        <f t="shared" si="45"/>
        <v>15</v>
      </c>
      <c r="F744">
        <v>15</v>
      </c>
      <c r="G744" t="s">
        <v>93</v>
      </c>
      <c r="H744" t="s">
        <v>66</v>
      </c>
      <c r="K744">
        <v>-3.5</v>
      </c>
      <c r="M744">
        <v>6</v>
      </c>
      <c r="N744">
        <v>12</v>
      </c>
      <c r="O744" t="str">
        <f t="shared" si="46"/>
        <v>ARI</v>
      </c>
      <c r="P744" t="str">
        <f t="shared" si="47"/>
        <v>ARI</v>
      </c>
    </row>
    <row r="745" spans="1:16" x14ac:dyDescent="0.25">
      <c r="A745">
        <v>744</v>
      </c>
      <c r="B745" s="2" t="str">
        <f t="shared" si="44"/>
        <v>2014_15_PIT@ATL</v>
      </c>
      <c r="C745" t="s">
        <v>3</v>
      </c>
      <c r="D745">
        <v>2014</v>
      </c>
      <c r="E745">
        <f t="shared" si="45"/>
        <v>15</v>
      </c>
      <c r="F745">
        <v>15</v>
      </c>
      <c r="G745" t="s">
        <v>22</v>
      </c>
      <c r="H745" t="s">
        <v>89</v>
      </c>
      <c r="K745">
        <v>1.5</v>
      </c>
      <c r="M745">
        <v>20</v>
      </c>
      <c r="N745">
        <v>27</v>
      </c>
      <c r="O745" t="str">
        <f t="shared" si="46"/>
        <v>PIT</v>
      </c>
      <c r="P745" t="str">
        <f t="shared" si="47"/>
        <v>PIT</v>
      </c>
    </row>
    <row r="746" spans="1:16" x14ac:dyDescent="0.25">
      <c r="A746">
        <v>745</v>
      </c>
      <c r="B746" s="2" t="str">
        <f t="shared" si="44"/>
        <v>2014_15_GBY@BUF</v>
      </c>
      <c r="C746" t="s">
        <v>3</v>
      </c>
      <c r="D746">
        <v>2014</v>
      </c>
      <c r="E746">
        <f t="shared" si="45"/>
        <v>15</v>
      </c>
      <c r="F746">
        <v>15</v>
      </c>
      <c r="G746" t="s">
        <v>68</v>
      </c>
      <c r="H746" t="s">
        <v>335</v>
      </c>
      <c r="K746">
        <v>5.5</v>
      </c>
      <c r="M746">
        <v>21</v>
      </c>
      <c r="N746">
        <v>13</v>
      </c>
      <c r="O746" t="str">
        <f t="shared" si="46"/>
        <v>BUF</v>
      </c>
      <c r="P746" t="str">
        <f t="shared" si="47"/>
        <v>BUF</v>
      </c>
    </row>
    <row r="747" spans="1:16" x14ac:dyDescent="0.25">
      <c r="A747">
        <v>746</v>
      </c>
      <c r="B747" s="2" t="str">
        <f t="shared" si="44"/>
        <v>2014_15_CIN@CLE</v>
      </c>
      <c r="C747" t="s">
        <v>3</v>
      </c>
      <c r="D747">
        <v>2014</v>
      </c>
      <c r="E747">
        <f t="shared" si="45"/>
        <v>15</v>
      </c>
      <c r="F747">
        <v>15</v>
      </c>
      <c r="G747" t="s">
        <v>72</v>
      </c>
      <c r="H747" t="s">
        <v>71</v>
      </c>
      <c r="K747">
        <v>1</v>
      </c>
      <c r="M747">
        <v>0</v>
      </c>
      <c r="N747">
        <v>30</v>
      </c>
      <c r="O747" t="str">
        <f t="shared" si="46"/>
        <v>CIN</v>
      </c>
      <c r="P747" t="str">
        <f t="shared" si="47"/>
        <v>CIN</v>
      </c>
    </row>
    <row r="748" spans="1:16" x14ac:dyDescent="0.25">
      <c r="A748">
        <v>747</v>
      </c>
      <c r="B748" s="2" t="str">
        <f t="shared" si="44"/>
        <v>2014_15_HOU@IND</v>
      </c>
      <c r="C748" t="s">
        <v>3</v>
      </c>
      <c r="D748">
        <v>2014</v>
      </c>
      <c r="E748">
        <f t="shared" si="45"/>
        <v>15</v>
      </c>
      <c r="F748">
        <v>15</v>
      </c>
      <c r="G748" t="s">
        <v>78</v>
      </c>
      <c r="H748" t="s">
        <v>77</v>
      </c>
      <c r="K748">
        <v>-6.5</v>
      </c>
      <c r="M748">
        <v>17</v>
      </c>
      <c r="N748">
        <v>10</v>
      </c>
      <c r="O748" t="str">
        <f t="shared" si="46"/>
        <v>IND</v>
      </c>
      <c r="P748" t="str">
        <f t="shared" si="47"/>
        <v>IND</v>
      </c>
    </row>
    <row r="749" spans="1:16" x14ac:dyDescent="0.25">
      <c r="A749">
        <v>748</v>
      </c>
      <c r="B749" s="2" t="str">
        <f t="shared" si="44"/>
        <v>2014_15_OAK@KCY</v>
      </c>
      <c r="C749" t="s">
        <v>3</v>
      </c>
      <c r="D749">
        <v>2014</v>
      </c>
      <c r="E749">
        <f t="shared" si="45"/>
        <v>15</v>
      </c>
      <c r="F749">
        <v>15</v>
      </c>
      <c r="G749" t="s">
        <v>336</v>
      </c>
      <c r="H749" t="s">
        <v>87</v>
      </c>
      <c r="K749">
        <v>-10</v>
      </c>
      <c r="M749">
        <v>31</v>
      </c>
      <c r="N749">
        <v>13</v>
      </c>
      <c r="O749" t="str">
        <f t="shared" si="46"/>
        <v>KCY</v>
      </c>
      <c r="P749" t="str">
        <f t="shared" si="47"/>
        <v>KCY</v>
      </c>
    </row>
    <row r="750" spans="1:16" x14ac:dyDescent="0.25">
      <c r="A750">
        <v>749</v>
      </c>
      <c r="B750" s="2" t="str">
        <f t="shared" si="44"/>
        <v>2014_15_MIA@NWE</v>
      </c>
      <c r="C750" t="s">
        <v>3</v>
      </c>
      <c r="D750">
        <v>2014</v>
      </c>
      <c r="E750">
        <f t="shared" si="45"/>
        <v>15</v>
      </c>
      <c r="F750">
        <v>15</v>
      </c>
      <c r="G750" t="s">
        <v>337</v>
      </c>
      <c r="H750" t="s">
        <v>81</v>
      </c>
      <c r="K750">
        <v>-7.5</v>
      </c>
      <c r="M750">
        <v>41</v>
      </c>
      <c r="N750">
        <v>13</v>
      </c>
      <c r="O750" t="str">
        <f t="shared" si="46"/>
        <v>NWE</v>
      </c>
      <c r="P750" t="str">
        <f t="shared" si="47"/>
        <v>NWE</v>
      </c>
    </row>
    <row r="751" spans="1:16" x14ac:dyDescent="0.25">
      <c r="A751">
        <v>750</v>
      </c>
      <c r="B751" s="2" t="str">
        <f t="shared" si="44"/>
        <v>2014_15_WAS@NYG</v>
      </c>
      <c r="C751" t="s">
        <v>3</v>
      </c>
      <c r="D751">
        <v>2014</v>
      </c>
      <c r="E751">
        <f t="shared" si="45"/>
        <v>15</v>
      </c>
      <c r="F751">
        <v>15</v>
      </c>
      <c r="G751" t="s">
        <v>85</v>
      </c>
      <c r="H751" t="s">
        <v>96</v>
      </c>
      <c r="K751">
        <v>-6.5</v>
      </c>
      <c r="M751">
        <v>24</v>
      </c>
      <c r="N751">
        <v>13</v>
      </c>
      <c r="O751" t="str">
        <f t="shared" si="46"/>
        <v>NYG</v>
      </c>
      <c r="P751" t="str">
        <f t="shared" si="47"/>
        <v>NYG</v>
      </c>
    </row>
    <row r="752" spans="1:16" x14ac:dyDescent="0.25">
      <c r="A752">
        <v>751</v>
      </c>
      <c r="B752" s="2" t="str">
        <f t="shared" si="44"/>
        <v>2014_15_TBY@CAR</v>
      </c>
      <c r="C752" t="s">
        <v>3</v>
      </c>
      <c r="D752">
        <v>2014</v>
      </c>
      <c r="E752">
        <f t="shared" si="45"/>
        <v>15</v>
      </c>
      <c r="F752">
        <v>15</v>
      </c>
      <c r="G752" t="s">
        <v>69</v>
      </c>
      <c r="H752" t="s">
        <v>339</v>
      </c>
      <c r="K752">
        <v>-5.5</v>
      </c>
      <c r="M752">
        <v>19</v>
      </c>
      <c r="N752">
        <v>17</v>
      </c>
      <c r="O752" t="str">
        <f t="shared" si="46"/>
        <v>TBY</v>
      </c>
      <c r="P752" t="str">
        <f t="shared" si="47"/>
        <v>CAR</v>
      </c>
    </row>
    <row r="753" spans="1:16" x14ac:dyDescent="0.25">
      <c r="A753">
        <v>752</v>
      </c>
      <c r="B753" s="2" t="str">
        <f t="shared" si="44"/>
        <v>2014_15_JAX@BAL</v>
      </c>
      <c r="C753" t="s">
        <v>3</v>
      </c>
      <c r="D753">
        <v>2014</v>
      </c>
      <c r="E753">
        <f t="shared" si="45"/>
        <v>15</v>
      </c>
      <c r="F753">
        <v>15</v>
      </c>
      <c r="G753" t="s">
        <v>67</v>
      </c>
      <c r="H753" t="s">
        <v>79</v>
      </c>
      <c r="K753">
        <v>-13.5</v>
      </c>
      <c r="M753">
        <v>20</v>
      </c>
      <c r="N753">
        <v>12</v>
      </c>
      <c r="O753" t="str">
        <f t="shared" si="46"/>
        <v>JAX</v>
      </c>
      <c r="P753" t="str">
        <f t="shared" si="47"/>
        <v>BAL</v>
      </c>
    </row>
    <row r="754" spans="1:16" x14ac:dyDescent="0.25">
      <c r="A754">
        <v>753</v>
      </c>
      <c r="B754" s="2" t="str">
        <f t="shared" si="44"/>
        <v>2014_15_MIN@DET</v>
      </c>
      <c r="C754" t="s">
        <v>3</v>
      </c>
      <c r="D754">
        <v>2014</v>
      </c>
      <c r="E754">
        <f t="shared" si="45"/>
        <v>15</v>
      </c>
      <c r="F754">
        <v>15</v>
      </c>
      <c r="G754" t="s">
        <v>75</v>
      </c>
      <c r="H754" t="s">
        <v>82</v>
      </c>
      <c r="K754">
        <v>-7.5</v>
      </c>
      <c r="M754">
        <v>16</v>
      </c>
      <c r="N754">
        <v>14</v>
      </c>
      <c r="O754" t="str">
        <f t="shared" si="46"/>
        <v>MIN</v>
      </c>
      <c r="P754" t="str">
        <f t="shared" si="47"/>
        <v>DET</v>
      </c>
    </row>
    <row r="755" spans="1:16" x14ac:dyDescent="0.25">
      <c r="A755">
        <v>754</v>
      </c>
      <c r="B755" s="2" t="str">
        <f t="shared" si="44"/>
        <v>2014_15_NYJ@TEN</v>
      </c>
      <c r="C755" t="s">
        <v>3</v>
      </c>
      <c r="D755">
        <v>2014</v>
      </c>
      <c r="E755">
        <f t="shared" si="45"/>
        <v>15</v>
      </c>
      <c r="F755">
        <v>15</v>
      </c>
      <c r="G755" t="s">
        <v>95</v>
      </c>
      <c r="H755" t="s">
        <v>86</v>
      </c>
      <c r="K755">
        <v>1</v>
      </c>
      <c r="M755">
        <v>11</v>
      </c>
      <c r="N755">
        <v>16</v>
      </c>
      <c r="O755" t="str">
        <f t="shared" si="46"/>
        <v>NYJ</v>
      </c>
      <c r="P755" t="str">
        <f t="shared" si="47"/>
        <v>NYJ</v>
      </c>
    </row>
    <row r="756" spans="1:16" x14ac:dyDescent="0.25">
      <c r="A756">
        <v>755</v>
      </c>
      <c r="B756" s="2" t="str">
        <f t="shared" si="44"/>
        <v>2014_15_DEN@SD</v>
      </c>
      <c r="C756" t="s">
        <v>3</v>
      </c>
      <c r="D756">
        <v>2014</v>
      </c>
      <c r="E756">
        <f t="shared" si="45"/>
        <v>15</v>
      </c>
      <c r="F756">
        <v>15</v>
      </c>
      <c r="G756" t="s">
        <v>90</v>
      </c>
      <c r="H756" t="s">
        <v>74</v>
      </c>
      <c r="K756">
        <v>4</v>
      </c>
      <c r="M756">
        <v>10</v>
      </c>
      <c r="N756">
        <v>22</v>
      </c>
      <c r="O756" t="str">
        <f t="shared" si="46"/>
        <v>DEN</v>
      </c>
      <c r="P756" t="str">
        <f t="shared" si="47"/>
        <v>DEN</v>
      </c>
    </row>
    <row r="757" spans="1:16" x14ac:dyDescent="0.25">
      <c r="A757">
        <v>756</v>
      </c>
      <c r="B757" s="2" t="str">
        <f t="shared" si="44"/>
        <v>2014_15_SFO@SEA</v>
      </c>
      <c r="C757" t="s">
        <v>3</v>
      </c>
      <c r="D757">
        <v>2014</v>
      </c>
      <c r="E757">
        <f t="shared" si="45"/>
        <v>15</v>
      </c>
      <c r="F757">
        <v>15</v>
      </c>
      <c r="G757" t="s">
        <v>91</v>
      </c>
      <c r="H757" t="s">
        <v>338</v>
      </c>
      <c r="K757">
        <v>-8.5</v>
      </c>
      <c r="M757">
        <v>17</v>
      </c>
      <c r="N757">
        <v>7</v>
      </c>
      <c r="O757" t="str">
        <f t="shared" si="46"/>
        <v>SEA</v>
      </c>
      <c r="P757" t="str">
        <f t="shared" si="47"/>
        <v>SEA</v>
      </c>
    </row>
    <row r="758" spans="1:16" x14ac:dyDescent="0.25">
      <c r="A758">
        <v>757</v>
      </c>
      <c r="B758" s="2" t="str">
        <f t="shared" si="44"/>
        <v>2014_15_DAL@PHI</v>
      </c>
      <c r="C758" t="s">
        <v>3</v>
      </c>
      <c r="D758">
        <v>2014</v>
      </c>
      <c r="E758">
        <f t="shared" si="45"/>
        <v>15</v>
      </c>
      <c r="F758">
        <v>15</v>
      </c>
      <c r="G758" t="s">
        <v>88</v>
      </c>
      <c r="H758" t="s">
        <v>73</v>
      </c>
      <c r="K758">
        <v>-3.5</v>
      </c>
      <c r="M758">
        <v>27</v>
      </c>
      <c r="N758">
        <v>38</v>
      </c>
      <c r="O758" t="str">
        <f t="shared" si="46"/>
        <v>DAL</v>
      </c>
      <c r="P758" t="str">
        <f t="shared" si="47"/>
        <v>DAL</v>
      </c>
    </row>
    <row r="759" spans="1:16" x14ac:dyDescent="0.25">
      <c r="A759">
        <v>758</v>
      </c>
      <c r="B759" s="2" t="str">
        <f t="shared" si="44"/>
        <v>2014_15_NOR@CHI</v>
      </c>
      <c r="C759" t="s">
        <v>3</v>
      </c>
      <c r="D759">
        <v>2014</v>
      </c>
      <c r="E759">
        <f t="shared" si="45"/>
        <v>15</v>
      </c>
      <c r="F759">
        <v>15</v>
      </c>
      <c r="G759" t="s">
        <v>70</v>
      </c>
      <c r="H759" t="s">
        <v>340</v>
      </c>
      <c r="K759">
        <v>3</v>
      </c>
      <c r="M759">
        <v>15</v>
      </c>
      <c r="N759">
        <v>31</v>
      </c>
      <c r="O759" t="str">
        <f t="shared" si="46"/>
        <v>NOR</v>
      </c>
      <c r="P759" t="str">
        <f t="shared" si="47"/>
        <v>NOR</v>
      </c>
    </row>
    <row r="760" spans="1:16" x14ac:dyDescent="0.25">
      <c r="A760">
        <v>759</v>
      </c>
      <c r="B760" s="2" t="str">
        <f t="shared" si="44"/>
        <v>2014_16_TEN@JAX</v>
      </c>
      <c r="C760" t="s">
        <v>3</v>
      </c>
      <c r="D760">
        <v>2014</v>
      </c>
      <c r="E760">
        <f t="shared" si="45"/>
        <v>16</v>
      </c>
      <c r="F760">
        <v>16</v>
      </c>
      <c r="G760" t="s">
        <v>79</v>
      </c>
      <c r="H760" t="s">
        <v>95</v>
      </c>
      <c r="K760">
        <v>-3</v>
      </c>
      <c r="M760">
        <v>21</v>
      </c>
      <c r="N760">
        <v>13</v>
      </c>
      <c r="O760" t="str">
        <f t="shared" si="46"/>
        <v>JAX</v>
      </c>
      <c r="P760" t="str">
        <f t="shared" si="47"/>
        <v>JAX</v>
      </c>
    </row>
    <row r="761" spans="1:16" x14ac:dyDescent="0.25">
      <c r="A761">
        <v>760</v>
      </c>
      <c r="B761" s="2" t="str">
        <f t="shared" si="44"/>
        <v>2014_16_SD@SFO</v>
      </c>
      <c r="C761" t="s">
        <v>3</v>
      </c>
      <c r="D761">
        <v>2014</v>
      </c>
      <c r="E761">
        <f t="shared" si="45"/>
        <v>16</v>
      </c>
      <c r="F761">
        <v>16</v>
      </c>
      <c r="G761" t="s">
        <v>338</v>
      </c>
      <c r="H761" t="s">
        <v>90</v>
      </c>
      <c r="K761">
        <v>-2.5</v>
      </c>
      <c r="M761">
        <v>35</v>
      </c>
      <c r="N761">
        <v>38</v>
      </c>
      <c r="O761" t="str">
        <f t="shared" si="46"/>
        <v>SD</v>
      </c>
      <c r="P761" t="str">
        <f t="shared" si="47"/>
        <v>SD</v>
      </c>
    </row>
    <row r="762" spans="1:16" x14ac:dyDescent="0.25">
      <c r="A762">
        <v>761</v>
      </c>
      <c r="B762" s="2" t="str">
        <f t="shared" si="44"/>
        <v>2014_16_PHI@WAS</v>
      </c>
      <c r="C762" t="s">
        <v>3</v>
      </c>
      <c r="D762">
        <v>2014</v>
      </c>
      <c r="E762">
        <f t="shared" si="45"/>
        <v>16</v>
      </c>
      <c r="F762">
        <v>16</v>
      </c>
      <c r="G762" t="s">
        <v>96</v>
      </c>
      <c r="H762" t="s">
        <v>88</v>
      </c>
      <c r="K762">
        <v>8.5</v>
      </c>
      <c r="M762">
        <v>27</v>
      </c>
      <c r="N762">
        <v>24</v>
      </c>
      <c r="O762" t="str">
        <f t="shared" si="46"/>
        <v>WAS</v>
      </c>
      <c r="P762" t="str">
        <f t="shared" si="47"/>
        <v>WAS</v>
      </c>
    </row>
    <row r="763" spans="1:16" x14ac:dyDescent="0.25">
      <c r="A763">
        <v>762</v>
      </c>
      <c r="B763" s="2" t="str">
        <f t="shared" si="44"/>
        <v>2014_16_DET@CHI</v>
      </c>
      <c r="C763" t="s">
        <v>3</v>
      </c>
      <c r="D763">
        <v>2014</v>
      </c>
      <c r="E763">
        <f t="shared" si="45"/>
        <v>16</v>
      </c>
      <c r="F763">
        <v>16</v>
      </c>
      <c r="G763" t="s">
        <v>70</v>
      </c>
      <c r="H763" t="s">
        <v>75</v>
      </c>
      <c r="K763">
        <v>4.5</v>
      </c>
      <c r="M763">
        <v>14</v>
      </c>
      <c r="N763">
        <v>20</v>
      </c>
      <c r="O763" t="str">
        <f t="shared" si="46"/>
        <v>DET</v>
      </c>
      <c r="P763" t="str">
        <f t="shared" si="47"/>
        <v>DET</v>
      </c>
    </row>
    <row r="764" spans="1:16" x14ac:dyDescent="0.25">
      <c r="A764">
        <v>763</v>
      </c>
      <c r="B764" s="2" t="str">
        <f t="shared" si="44"/>
        <v>2014_16_MIN@MIA</v>
      </c>
      <c r="C764" t="s">
        <v>3</v>
      </c>
      <c r="D764">
        <v>2014</v>
      </c>
      <c r="E764">
        <f t="shared" si="45"/>
        <v>16</v>
      </c>
      <c r="F764">
        <v>16</v>
      </c>
      <c r="G764" t="s">
        <v>81</v>
      </c>
      <c r="H764" t="s">
        <v>82</v>
      </c>
      <c r="K764">
        <v>-6.5</v>
      </c>
      <c r="M764">
        <v>37</v>
      </c>
      <c r="N764">
        <v>35</v>
      </c>
      <c r="O764" t="str">
        <f t="shared" si="46"/>
        <v>MIN</v>
      </c>
      <c r="P764" t="str">
        <f t="shared" si="47"/>
        <v>MIA</v>
      </c>
    </row>
    <row r="765" spans="1:16" x14ac:dyDescent="0.25">
      <c r="A765">
        <v>764</v>
      </c>
      <c r="B765" s="2" t="str">
        <f t="shared" si="44"/>
        <v>2014_16_ATL@NOR</v>
      </c>
      <c r="C765" t="s">
        <v>3</v>
      </c>
      <c r="D765">
        <v>2014</v>
      </c>
      <c r="E765">
        <f t="shared" si="45"/>
        <v>16</v>
      </c>
      <c r="F765">
        <v>16</v>
      </c>
      <c r="G765" t="s">
        <v>340</v>
      </c>
      <c r="H765" t="s">
        <v>22</v>
      </c>
      <c r="K765">
        <v>-6.5</v>
      </c>
      <c r="M765">
        <v>14</v>
      </c>
      <c r="N765">
        <v>30</v>
      </c>
      <c r="O765" t="str">
        <f t="shared" si="46"/>
        <v>ATL</v>
      </c>
      <c r="P765" t="str">
        <f t="shared" si="47"/>
        <v>ATL</v>
      </c>
    </row>
    <row r="766" spans="1:16" x14ac:dyDescent="0.25">
      <c r="A766">
        <v>765</v>
      </c>
      <c r="B766" s="2" t="str">
        <f t="shared" si="44"/>
        <v>2014_16_NWE@NYJ</v>
      </c>
      <c r="C766" t="s">
        <v>3</v>
      </c>
      <c r="D766">
        <v>2014</v>
      </c>
      <c r="E766">
        <f t="shared" si="45"/>
        <v>16</v>
      </c>
      <c r="F766">
        <v>16</v>
      </c>
      <c r="G766" t="s">
        <v>86</v>
      </c>
      <c r="H766" t="s">
        <v>337</v>
      </c>
      <c r="K766">
        <v>10</v>
      </c>
      <c r="M766">
        <v>16</v>
      </c>
      <c r="N766">
        <v>17</v>
      </c>
      <c r="O766" t="str">
        <f t="shared" si="46"/>
        <v>NYJ</v>
      </c>
      <c r="P766" t="str">
        <f t="shared" si="47"/>
        <v>NWE</v>
      </c>
    </row>
    <row r="767" spans="1:16" x14ac:dyDescent="0.25">
      <c r="A767">
        <v>766</v>
      </c>
      <c r="B767" s="2" t="str">
        <f t="shared" si="44"/>
        <v>2014_16_KCY@PIT</v>
      </c>
      <c r="C767" t="s">
        <v>3</v>
      </c>
      <c r="D767">
        <v>2014</v>
      </c>
      <c r="E767">
        <f t="shared" si="45"/>
        <v>16</v>
      </c>
      <c r="F767">
        <v>16</v>
      </c>
      <c r="G767" t="s">
        <v>89</v>
      </c>
      <c r="H767" t="s">
        <v>336</v>
      </c>
      <c r="K767">
        <v>-3</v>
      </c>
      <c r="M767">
        <v>20</v>
      </c>
      <c r="N767">
        <v>12</v>
      </c>
      <c r="O767" t="str">
        <f t="shared" si="46"/>
        <v>PIT</v>
      </c>
      <c r="P767" t="str">
        <f t="shared" si="47"/>
        <v>PIT</v>
      </c>
    </row>
    <row r="768" spans="1:16" x14ac:dyDescent="0.25">
      <c r="A768">
        <v>767</v>
      </c>
      <c r="B768" s="2" t="str">
        <f t="shared" si="44"/>
        <v>2014_16_GBY@TBY</v>
      </c>
      <c r="C768" t="s">
        <v>3</v>
      </c>
      <c r="D768">
        <v>2014</v>
      </c>
      <c r="E768">
        <f t="shared" si="45"/>
        <v>16</v>
      </c>
      <c r="F768">
        <v>16</v>
      </c>
      <c r="G768" t="s">
        <v>339</v>
      </c>
      <c r="H768" t="s">
        <v>335</v>
      </c>
      <c r="K768">
        <v>10</v>
      </c>
      <c r="M768">
        <v>3</v>
      </c>
      <c r="N768">
        <v>20</v>
      </c>
      <c r="O768" t="str">
        <f t="shared" si="46"/>
        <v>GBY</v>
      </c>
      <c r="P768" t="str">
        <f t="shared" si="47"/>
        <v>GBY</v>
      </c>
    </row>
    <row r="769" spans="1:16" x14ac:dyDescent="0.25">
      <c r="A769">
        <v>768</v>
      </c>
      <c r="B769" s="2" t="str">
        <f t="shared" si="44"/>
        <v>2014_16_CLE@CAR</v>
      </c>
      <c r="C769" t="s">
        <v>3</v>
      </c>
      <c r="D769">
        <v>2014</v>
      </c>
      <c r="E769">
        <f t="shared" si="45"/>
        <v>16</v>
      </c>
      <c r="F769">
        <v>16</v>
      </c>
      <c r="G769" t="s">
        <v>69</v>
      </c>
      <c r="H769" t="s">
        <v>72</v>
      </c>
      <c r="K769">
        <v>-4</v>
      </c>
      <c r="M769">
        <v>17</v>
      </c>
      <c r="N769">
        <v>13</v>
      </c>
      <c r="O769" t="str">
        <f t="shared" si="46"/>
        <v>na</v>
      </c>
      <c r="P769" t="str">
        <f t="shared" si="47"/>
        <v>CAR</v>
      </c>
    </row>
    <row r="770" spans="1:16" x14ac:dyDescent="0.25">
      <c r="A770">
        <v>769</v>
      </c>
      <c r="B770" s="2" t="str">
        <f t="shared" ref="B770:B833" si="48">CONCATENATE(D770,"_",IF(E770&lt;10,CONCATENATE("0",E770),E770),"_",H770,"@",G770)</f>
        <v>2014_16_BAL@HOU</v>
      </c>
      <c r="C770" t="s">
        <v>3</v>
      </c>
      <c r="D770">
        <v>2014</v>
      </c>
      <c r="E770">
        <f t="shared" ref="E770:E833" si="49">IF(C770="rs",F770,17+F770)</f>
        <v>16</v>
      </c>
      <c r="F770">
        <v>16</v>
      </c>
      <c r="G770" t="s">
        <v>77</v>
      </c>
      <c r="H770" t="s">
        <v>67</v>
      </c>
      <c r="K770">
        <v>4.5</v>
      </c>
      <c r="M770">
        <v>25</v>
      </c>
      <c r="N770">
        <v>13</v>
      </c>
      <c r="O770" t="str">
        <f t="shared" ref="O770:O833" si="50">IF(OR(ISBLANK(N770),ISBLANK(M770)),"",IF(N770&gt;(M770+IF(ISBLANK(K770),I770,K770)),H770,IF(N770&lt;(M770+IF(ISBLANK(K770),I770,K770)),G770,"na")))</f>
        <v>HOU</v>
      </c>
      <c r="P770" t="str">
        <f t="shared" ref="P770:P833" si="51">IF(OR(ISBLANK(N770),ISBLANK(M770)),"",IF(N770&gt;M770,H770,IF(N770&lt;M770,G770,"na")))</f>
        <v>HOU</v>
      </c>
    </row>
    <row r="771" spans="1:16" x14ac:dyDescent="0.25">
      <c r="A771">
        <v>770</v>
      </c>
      <c r="B771" s="2" t="str">
        <f t="shared" si="48"/>
        <v>2014_16_NYG@STL</v>
      </c>
      <c r="C771" t="s">
        <v>3</v>
      </c>
      <c r="D771">
        <v>2014</v>
      </c>
      <c r="E771">
        <f t="shared" si="49"/>
        <v>16</v>
      </c>
      <c r="F771">
        <v>16</v>
      </c>
      <c r="G771" t="s">
        <v>93</v>
      </c>
      <c r="H771" t="s">
        <v>85</v>
      </c>
      <c r="K771">
        <v>-5</v>
      </c>
      <c r="M771">
        <v>27</v>
      </c>
      <c r="N771">
        <v>37</v>
      </c>
      <c r="O771" t="str">
        <f t="shared" si="50"/>
        <v>NYG</v>
      </c>
      <c r="P771" t="str">
        <f t="shared" si="51"/>
        <v>NYG</v>
      </c>
    </row>
    <row r="772" spans="1:16" x14ac:dyDescent="0.25">
      <c r="A772">
        <v>771</v>
      </c>
      <c r="B772" s="2" t="str">
        <f t="shared" si="48"/>
        <v>2014_16_IND@DAL</v>
      </c>
      <c r="C772" t="s">
        <v>3</v>
      </c>
      <c r="D772">
        <v>2014</v>
      </c>
      <c r="E772">
        <f t="shared" si="49"/>
        <v>16</v>
      </c>
      <c r="F772">
        <v>16</v>
      </c>
      <c r="G772" t="s">
        <v>73</v>
      </c>
      <c r="H772" t="s">
        <v>78</v>
      </c>
      <c r="K772">
        <v>-3</v>
      </c>
      <c r="M772">
        <v>42</v>
      </c>
      <c r="N772">
        <v>7</v>
      </c>
      <c r="O772" t="str">
        <f t="shared" si="50"/>
        <v>DAL</v>
      </c>
      <c r="P772" t="str">
        <f t="shared" si="51"/>
        <v>DAL</v>
      </c>
    </row>
    <row r="773" spans="1:16" x14ac:dyDescent="0.25">
      <c r="A773">
        <v>772</v>
      </c>
      <c r="B773" s="2" t="str">
        <f t="shared" si="48"/>
        <v>2014_16_BUF@OAK</v>
      </c>
      <c r="C773" t="s">
        <v>3</v>
      </c>
      <c r="D773">
        <v>2014</v>
      </c>
      <c r="E773">
        <f t="shared" si="49"/>
        <v>16</v>
      </c>
      <c r="F773">
        <v>16</v>
      </c>
      <c r="G773" t="s">
        <v>87</v>
      </c>
      <c r="H773" t="s">
        <v>68</v>
      </c>
      <c r="K773">
        <v>6</v>
      </c>
      <c r="M773">
        <v>26</v>
      </c>
      <c r="N773">
        <v>24</v>
      </c>
      <c r="O773" t="str">
        <f t="shared" si="50"/>
        <v>OAK</v>
      </c>
      <c r="P773" t="str">
        <f t="shared" si="51"/>
        <v>OAK</v>
      </c>
    </row>
    <row r="774" spans="1:16" x14ac:dyDescent="0.25">
      <c r="A774">
        <v>773</v>
      </c>
      <c r="B774" s="2" t="str">
        <f t="shared" si="48"/>
        <v>2014_16_SEA@ARI</v>
      </c>
      <c r="C774" t="s">
        <v>3</v>
      </c>
      <c r="D774">
        <v>2014</v>
      </c>
      <c r="E774">
        <f t="shared" si="49"/>
        <v>16</v>
      </c>
      <c r="F774">
        <v>16</v>
      </c>
      <c r="G774" t="s">
        <v>66</v>
      </c>
      <c r="H774" t="s">
        <v>91</v>
      </c>
      <c r="K774">
        <v>7.5</v>
      </c>
      <c r="M774">
        <v>6</v>
      </c>
      <c r="N774">
        <v>35</v>
      </c>
      <c r="O774" t="str">
        <f t="shared" si="50"/>
        <v>SEA</v>
      </c>
      <c r="P774" t="str">
        <f t="shared" si="51"/>
        <v>SEA</v>
      </c>
    </row>
    <row r="775" spans="1:16" x14ac:dyDescent="0.25">
      <c r="A775">
        <v>774</v>
      </c>
      <c r="B775" s="2" t="str">
        <f t="shared" si="48"/>
        <v>2014_16_DEN@CIN</v>
      </c>
      <c r="C775" t="s">
        <v>3</v>
      </c>
      <c r="D775">
        <v>2014</v>
      </c>
      <c r="E775">
        <f t="shared" si="49"/>
        <v>16</v>
      </c>
      <c r="F775">
        <v>16</v>
      </c>
      <c r="G775" t="s">
        <v>71</v>
      </c>
      <c r="H775" t="s">
        <v>74</v>
      </c>
      <c r="K775">
        <v>3.5</v>
      </c>
      <c r="M775">
        <v>37</v>
      </c>
      <c r="N775">
        <v>28</v>
      </c>
      <c r="O775" t="str">
        <f t="shared" si="50"/>
        <v>CIN</v>
      </c>
      <c r="P775" t="str">
        <f t="shared" si="51"/>
        <v>CIN</v>
      </c>
    </row>
    <row r="776" spans="1:16" x14ac:dyDescent="0.25">
      <c r="A776">
        <v>775</v>
      </c>
      <c r="B776" s="2" t="str">
        <f t="shared" si="48"/>
        <v>2014_17_CAR@ATL</v>
      </c>
      <c r="C776" t="s">
        <v>3</v>
      </c>
      <c r="D776">
        <v>2014</v>
      </c>
      <c r="E776">
        <f t="shared" si="49"/>
        <v>17</v>
      </c>
      <c r="F776">
        <v>17</v>
      </c>
      <c r="G776" t="s">
        <v>22</v>
      </c>
      <c r="H776" t="s">
        <v>69</v>
      </c>
      <c r="K776">
        <v>-3.5</v>
      </c>
      <c r="M776">
        <v>3</v>
      </c>
      <c r="N776">
        <v>34</v>
      </c>
      <c r="O776" t="str">
        <f t="shared" si="50"/>
        <v>CAR</v>
      </c>
      <c r="P776" t="str">
        <f t="shared" si="51"/>
        <v>CAR</v>
      </c>
    </row>
    <row r="777" spans="1:16" x14ac:dyDescent="0.25">
      <c r="A777">
        <v>776</v>
      </c>
      <c r="B777" s="2" t="str">
        <f t="shared" si="48"/>
        <v>2014_17_DET@GBY</v>
      </c>
      <c r="C777" t="s">
        <v>3</v>
      </c>
      <c r="D777">
        <v>2014</v>
      </c>
      <c r="E777">
        <f t="shared" si="49"/>
        <v>17</v>
      </c>
      <c r="F777">
        <v>17</v>
      </c>
      <c r="G777" t="s">
        <v>335</v>
      </c>
      <c r="H777" t="s">
        <v>75</v>
      </c>
      <c r="K777">
        <v>-7</v>
      </c>
      <c r="M777">
        <v>30</v>
      </c>
      <c r="N777">
        <v>20</v>
      </c>
      <c r="O777" t="str">
        <f t="shared" si="50"/>
        <v>GBY</v>
      </c>
      <c r="P777" t="str">
        <f t="shared" si="51"/>
        <v>GBY</v>
      </c>
    </row>
    <row r="778" spans="1:16" x14ac:dyDescent="0.25">
      <c r="A778">
        <v>777</v>
      </c>
      <c r="B778" s="2" t="str">
        <f t="shared" si="48"/>
        <v>2014_17_IND@TEN</v>
      </c>
      <c r="C778" t="s">
        <v>3</v>
      </c>
      <c r="D778">
        <v>2014</v>
      </c>
      <c r="E778">
        <f t="shared" si="49"/>
        <v>17</v>
      </c>
      <c r="F778">
        <v>17</v>
      </c>
      <c r="G778" t="s">
        <v>95</v>
      </c>
      <c r="H778" t="s">
        <v>78</v>
      </c>
      <c r="K778">
        <v>6.5</v>
      </c>
      <c r="M778">
        <v>10</v>
      </c>
      <c r="N778">
        <v>27</v>
      </c>
      <c r="O778" t="str">
        <f t="shared" si="50"/>
        <v>IND</v>
      </c>
      <c r="P778" t="str">
        <f t="shared" si="51"/>
        <v>IND</v>
      </c>
    </row>
    <row r="779" spans="1:16" x14ac:dyDescent="0.25">
      <c r="A779">
        <v>778</v>
      </c>
      <c r="B779" s="2" t="str">
        <f t="shared" si="48"/>
        <v>2014_17_SD@KCY</v>
      </c>
      <c r="C779" t="s">
        <v>3</v>
      </c>
      <c r="D779">
        <v>2014</v>
      </c>
      <c r="E779">
        <f t="shared" si="49"/>
        <v>17</v>
      </c>
      <c r="F779">
        <v>17</v>
      </c>
      <c r="G779" t="s">
        <v>336</v>
      </c>
      <c r="H779" t="s">
        <v>90</v>
      </c>
      <c r="K779">
        <v>-2.5</v>
      </c>
      <c r="M779">
        <v>19</v>
      </c>
      <c r="N779">
        <v>7</v>
      </c>
      <c r="O779" t="str">
        <f t="shared" si="50"/>
        <v>KCY</v>
      </c>
      <c r="P779" t="str">
        <f t="shared" si="51"/>
        <v>KCY</v>
      </c>
    </row>
    <row r="780" spans="1:16" x14ac:dyDescent="0.25">
      <c r="A780">
        <v>779</v>
      </c>
      <c r="B780" s="2" t="str">
        <f t="shared" si="48"/>
        <v>2014_17_NYJ@MIA</v>
      </c>
      <c r="C780" t="s">
        <v>3</v>
      </c>
      <c r="D780">
        <v>2014</v>
      </c>
      <c r="E780">
        <f t="shared" si="49"/>
        <v>17</v>
      </c>
      <c r="F780">
        <v>17</v>
      </c>
      <c r="G780" t="s">
        <v>81</v>
      </c>
      <c r="H780" t="s">
        <v>86</v>
      </c>
      <c r="K780">
        <v>-4.5</v>
      </c>
      <c r="M780">
        <v>24</v>
      </c>
      <c r="N780">
        <v>37</v>
      </c>
      <c r="O780" t="str">
        <f t="shared" si="50"/>
        <v>NYJ</v>
      </c>
      <c r="P780" t="str">
        <f t="shared" si="51"/>
        <v>NYJ</v>
      </c>
    </row>
    <row r="781" spans="1:16" x14ac:dyDescent="0.25">
      <c r="A781">
        <v>780</v>
      </c>
      <c r="B781" s="2" t="str">
        <f t="shared" si="48"/>
        <v>2014_17_CHI@MIN</v>
      </c>
      <c r="C781" t="s">
        <v>3</v>
      </c>
      <c r="D781">
        <v>2014</v>
      </c>
      <c r="E781">
        <f t="shared" si="49"/>
        <v>17</v>
      </c>
      <c r="F781">
        <v>17</v>
      </c>
      <c r="G781" t="s">
        <v>82</v>
      </c>
      <c r="H781" t="s">
        <v>70</v>
      </c>
      <c r="K781">
        <v>-7</v>
      </c>
      <c r="M781">
        <v>13</v>
      </c>
      <c r="N781">
        <v>9</v>
      </c>
      <c r="O781" t="str">
        <f t="shared" si="50"/>
        <v>CHI</v>
      </c>
      <c r="P781" t="str">
        <f t="shared" si="51"/>
        <v>MIN</v>
      </c>
    </row>
    <row r="782" spans="1:16" x14ac:dyDescent="0.25">
      <c r="A782">
        <v>781</v>
      </c>
      <c r="B782" s="2" t="str">
        <f t="shared" si="48"/>
        <v>2014_17_BUF@NWE</v>
      </c>
      <c r="C782" t="s">
        <v>3</v>
      </c>
      <c r="D782">
        <v>2014</v>
      </c>
      <c r="E782">
        <f t="shared" si="49"/>
        <v>17</v>
      </c>
      <c r="F782">
        <v>17</v>
      </c>
      <c r="G782" t="s">
        <v>337</v>
      </c>
      <c r="H782" t="s">
        <v>68</v>
      </c>
      <c r="K782">
        <v>-10.5</v>
      </c>
      <c r="M782">
        <v>9</v>
      </c>
      <c r="N782">
        <v>17</v>
      </c>
      <c r="O782" t="str">
        <f t="shared" si="50"/>
        <v>BUF</v>
      </c>
      <c r="P782" t="str">
        <f t="shared" si="51"/>
        <v>BUF</v>
      </c>
    </row>
    <row r="783" spans="1:16" x14ac:dyDescent="0.25">
      <c r="A783">
        <v>782</v>
      </c>
      <c r="B783" s="2" t="str">
        <f t="shared" si="48"/>
        <v>2014_17_PHI@NYG</v>
      </c>
      <c r="C783" t="s">
        <v>3</v>
      </c>
      <c r="D783">
        <v>2014</v>
      </c>
      <c r="E783">
        <f t="shared" si="49"/>
        <v>17</v>
      </c>
      <c r="F783">
        <v>17</v>
      </c>
      <c r="G783" t="s">
        <v>85</v>
      </c>
      <c r="H783" t="s">
        <v>88</v>
      </c>
      <c r="K783">
        <v>-2.5</v>
      </c>
      <c r="M783">
        <v>26</v>
      </c>
      <c r="N783">
        <v>34</v>
      </c>
      <c r="O783" t="str">
        <f t="shared" si="50"/>
        <v>PHI</v>
      </c>
      <c r="P783" t="str">
        <f t="shared" si="51"/>
        <v>PHI</v>
      </c>
    </row>
    <row r="784" spans="1:16" x14ac:dyDescent="0.25">
      <c r="A784">
        <v>783</v>
      </c>
      <c r="B784" s="2" t="str">
        <f t="shared" si="48"/>
        <v>2014_17_CIN@PIT</v>
      </c>
      <c r="C784" t="s">
        <v>3</v>
      </c>
      <c r="D784">
        <v>2014</v>
      </c>
      <c r="E784">
        <f t="shared" si="49"/>
        <v>17</v>
      </c>
      <c r="F784">
        <v>17</v>
      </c>
      <c r="G784" t="s">
        <v>89</v>
      </c>
      <c r="H784" t="s">
        <v>71</v>
      </c>
      <c r="K784">
        <v>-3</v>
      </c>
      <c r="M784">
        <v>27</v>
      </c>
      <c r="N784">
        <v>17</v>
      </c>
      <c r="O784" t="str">
        <f t="shared" si="50"/>
        <v>PIT</v>
      </c>
      <c r="P784" t="str">
        <f t="shared" si="51"/>
        <v>PIT</v>
      </c>
    </row>
    <row r="785" spans="1:16" x14ac:dyDescent="0.25">
      <c r="A785">
        <v>784</v>
      </c>
      <c r="B785" s="2" t="str">
        <f t="shared" si="48"/>
        <v>2014_17_NOR@TBY</v>
      </c>
      <c r="C785" t="s">
        <v>3</v>
      </c>
      <c r="D785">
        <v>2014</v>
      </c>
      <c r="E785">
        <f t="shared" si="49"/>
        <v>17</v>
      </c>
      <c r="F785">
        <v>17</v>
      </c>
      <c r="G785" t="s">
        <v>339</v>
      </c>
      <c r="H785" t="s">
        <v>340</v>
      </c>
      <c r="K785">
        <v>3.5</v>
      </c>
      <c r="M785">
        <v>20</v>
      </c>
      <c r="N785">
        <v>23</v>
      </c>
      <c r="O785" t="str">
        <f t="shared" si="50"/>
        <v>TBY</v>
      </c>
      <c r="P785" t="str">
        <f t="shared" si="51"/>
        <v>NOR</v>
      </c>
    </row>
    <row r="786" spans="1:16" x14ac:dyDescent="0.25">
      <c r="A786">
        <v>785</v>
      </c>
      <c r="B786" s="2" t="str">
        <f t="shared" si="48"/>
        <v>2014_17_DAL@WAS</v>
      </c>
      <c r="C786" t="s">
        <v>3</v>
      </c>
      <c r="D786">
        <v>2014</v>
      </c>
      <c r="E786">
        <f t="shared" si="49"/>
        <v>17</v>
      </c>
      <c r="F786">
        <v>17</v>
      </c>
      <c r="G786" t="s">
        <v>96</v>
      </c>
      <c r="H786" t="s">
        <v>73</v>
      </c>
      <c r="K786">
        <v>6.5</v>
      </c>
      <c r="M786">
        <v>17</v>
      </c>
      <c r="N786">
        <v>44</v>
      </c>
      <c r="O786" t="str">
        <f t="shared" si="50"/>
        <v>DAL</v>
      </c>
      <c r="P786" t="str">
        <f t="shared" si="51"/>
        <v>DAL</v>
      </c>
    </row>
    <row r="787" spans="1:16" x14ac:dyDescent="0.25">
      <c r="A787">
        <v>786</v>
      </c>
      <c r="B787" s="2" t="str">
        <f t="shared" si="48"/>
        <v>2014_17_CLE@BAL</v>
      </c>
      <c r="C787" t="s">
        <v>3</v>
      </c>
      <c r="D787">
        <v>2014</v>
      </c>
      <c r="E787">
        <f t="shared" si="49"/>
        <v>17</v>
      </c>
      <c r="F787">
        <v>17</v>
      </c>
      <c r="G787" t="s">
        <v>67</v>
      </c>
      <c r="H787" t="s">
        <v>72</v>
      </c>
      <c r="K787">
        <v>-9</v>
      </c>
      <c r="M787">
        <v>20</v>
      </c>
      <c r="N787">
        <v>10</v>
      </c>
      <c r="O787" t="str">
        <f t="shared" si="50"/>
        <v>BAL</v>
      </c>
      <c r="P787" t="str">
        <f t="shared" si="51"/>
        <v>BAL</v>
      </c>
    </row>
    <row r="788" spans="1:16" x14ac:dyDescent="0.25">
      <c r="A788">
        <v>787</v>
      </c>
      <c r="B788" s="2" t="str">
        <f t="shared" si="48"/>
        <v>2014_17_JAX@HOU</v>
      </c>
      <c r="C788" t="s">
        <v>3</v>
      </c>
      <c r="D788">
        <v>2014</v>
      </c>
      <c r="E788">
        <f t="shared" si="49"/>
        <v>17</v>
      </c>
      <c r="F788">
        <v>17</v>
      </c>
      <c r="G788" t="s">
        <v>77</v>
      </c>
      <c r="H788" t="s">
        <v>79</v>
      </c>
      <c r="K788">
        <v>-10</v>
      </c>
      <c r="M788">
        <v>23</v>
      </c>
      <c r="N788">
        <v>17</v>
      </c>
      <c r="O788" t="str">
        <f t="shared" si="50"/>
        <v>JAX</v>
      </c>
      <c r="P788" t="str">
        <f t="shared" si="51"/>
        <v>HOU</v>
      </c>
    </row>
    <row r="789" spans="1:16" x14ac:dyDescent="0.25">
      <c r="A789">
        <v>788</v>
      </c>
      <c r="B789" s="2" t="str">
        <f t="shared" si="48"/>
        <v>2014_17_OAK@DEN</v>
      </c>
      <c r="C789" t="s">
        <v>3</v>
      </c>
      <c r="D789">
        <v>2014</v>
      </c>
      <c r="E789">
        <f t="shared" si="49"/>
        <v>17</v>
      </c>
      <c r="F789">
        <v>17</v>
      </c>
      <c r="G789" t="s">
        <v>74</v>
      </c>
      <c r="H789" t="s">
        <v>87</v>
      </c>
      <c r="K789">
        <v>-14.5</v>
      </c>
      <c r="M789">
        <v>47</v>
      </c>
      <c r="N789">
        <v>14</v>
      </c>
      <c r="O789" t="str">
        <f t="shared" si="50"/>
        <v>DEN</v>
      </c>
      <c r="P789" t="str">
        <f t="shared" si="51"/>
        <v>DEN</v>
      </c>
    </row>
    <row r="790" spans="1:16" x14ac:dyDescent="0.25">
      <c r="A790">
        <v>789</v>
      </c>
      <c r="B790" s="2" t="str">
        <f t="shared" si="48"/>
        <v>2014_17_ARI@SFO</v>
      </c>
      <c r="C790" t="s">
        <v>3</v>
      </c>
      <c r="D790">
        <v>2014</v>
      </c>
      <c r="E790">
        <f t="shared" si="49"/>
        <v>17</v>
      </c>
      <c r="F790">
        <v>17</v>
      </c>
      <c r="G790" t="s">
        <v>338</v>
      </c>
      <c r="H790" t="s">
        <v>66</v>
      </c>
      <c r="K790">
        <v>-4</v>
      </c>
      <c r="M790">
        <v>20</v>
      </c>
      <c r="N790">
        <v>17</v>
      </c>
      <c r="O790" t="str">
        <f t="shared" si="50"/>
        <v>ARI</v>
      </c>
      <c r="P790" t="str">
        <f t="shared" si="51"/>
        <v>SFO</v>
      </c>
    </row>
    <row r="791" spans="1:16" x14ac:dyDescent="0.25">
      <c r="A791">
        <v>790</v>
      </c>
      <c r="B791" s="2" t="str">
        <f t="shared" si="48"/>
        <v>2014_17_STL@SEA</v>
      </c>
      <c r="C791" t="s">
        <v>3</v>
      </c>
      <c r="D791">
        <v>2014</v>
      </c>
      <c r="E791">
        <f t="shared" si="49"/>
        <v>17</v>
      </c>
      <c r="F791">
        <v>17</v>
      </c>
      <c r="G791" t="s">
        <v>91</v>
      </c>
      <c r="H791" t="s">
        <v>93</v>
      </c>
      <c r="K791">
        <v>-12.5</v>
      </c>
      <c r="M791">
        <v>20</v>
      </c>
      <c r="N791">
        <v>6</v>
      </c>
      <c r="O791" t="str">
        <f t="shared" si="50"/>
        <v>SEA</v>
      </c>
      <c r="P791" t="str">
        <f t="shared" si="51"/>
        <v>SEA</v>
      </c>
    </row>
    <row r="792" spans="1:16" x14ac:dyDescent="0.25">
      <c r="A792">
        <v>791</v>
      </c>
      <c r="B792" s="2" t="str">
        <f t="shared" si="48"/>
        <v>2014_18_ARI@CAR</v>
      </c>
      <c r="C792" t="s">
        <v>5</v>
      </c>
      <c r="D792">
        <v>2014</v>
      </c>
      <c r="E792">
        <f t="shared" si="49"/>
        <v>18</v>
      </c>
      <c r="F792">
        <v>1</v>
      </c>
      <c r="G792" t="s">
        <v>69</v>
      </c>
      <c r="H792" t="s">
        <v>66</v>
      </c>
      <c r="I792">
        <v>-4.5</v>
      </c>
      <c r="K792">
        <v>-5.5</v>
      </c>
      <c r="M792">
        <v>27</v>
      </c>
      <c r="N792">
        <v>16</v>
      </c>
      <c r="O792" t="str">
        <f t="shared" si="50"/>
        <v>CAR</v>
      </c>
      <c r="P792" t="str">
        <f t="shared" si="51"/>
        <v>CAR</v>
      </c>
    </row>
    <row r="793" spans="1:16" x14ac:dyDescent="0.25">
      <c r="A793">
        <v>792</v>
      </c>
      <c r="B793" s="2" t="str">
        <f t="shared" si="48"/>
        <v>2014_18_BAL@PIT</v>
      </c>
      <c r="C793" t="s">
        <v>5</v>
      </c>
      <c r="D793">
        <v>2014</v>
      </c>
      <c r="E793">
        <f t="shared" si="49"/>
        <v>18</v>
      </c>
      <c r="F793">
        <v>1</v>
      </c>
      <c r="G793" t="s">
        <v>89</v>
      </c>
      <c r="H793" t="s">
        <v>67</v>
      </c>
      <c r="I793">
        <v>-3.5</v>
      </c>
      <c r="K793">
        <v>-3</v>
      </c>
      <c r="M793">
        <v>17</v>
      </c>
      <c r="N793">
        <v>30</v>
      </c>
      <c r="O793" t="str">
        <f t="shared" si="50"/>
        <v>BAL</v>
      </c>
      <c r="P793" t="str">
        <f t="shared" si="51"/>
        <v>BAL</v>
      </c>
    </row>
    <row r="794" spans="1:16" x14ac:dyDescent="0.25">
      <c r="A794">
        <v>793</v>
      </c>
      <c r="B794" s="2" t="str">
        <f t="shared" si="48"/>
        <v>2014_18_CIN@IND</v>
      </c>
      <c r="C794" t="s">
        <v>5</v>
      </c>
      <c r="D794">
        <v>2014</v>
      </c>
      <c r="E794">
        <f t="shared" si="49"/>
        <v>18</v>
      </c>
      <c r="F794">
        <v>1</v>
      </c>
      <c r="G794" t="s">
        <v>78</v>
      </c>
      <c r="H794" t="s">
        <v>71</v>
      </c>
      <c r="I794">
        <v>-6</v>
      </c>
      <c r="K794">
        <v>-4</v>
      </c>
      <c r="M794">
        <v>26</v>
      </c>
      <c r="N794">
        <v>10</v>
      </c>
      <c r="O794" t="str">
        <f t="shared" si="50"/>
        <v>IND</v>
      </c>
      <c r="P794" t="str">
        <f t="shared" si="51"/>
        <v>IND</v>
      </c>
    </row>
    <row r="795" spans="1:16" x14ac:dyDescent="0.25">
      <c r="A795">
        <v>794</v>
      </c>
      <c r="B795" s="2" t="str">
        <f t="shared" si="48"/>
        <v>2014_18_DET@DAL</v>
      </c>
      <c r="C795" t="s">
        <v>5</v>
      </c>
      <c r="D795">
        <v>2014</v>
      </c>
      <c r="E795">
        <f t="shared" si="49"/>
        <v>18</v>
      </c>
      <c r="F795">
        <v>1</v>
      </c>
      <c r="G795" t="s">
        <v>73</v>
      </c>
      <c r="H795" t="s">
        <v>75</v>
      </c>
      <c r="I795">
        <v>-8</v>
      </c>
      <c r="K795">
        <v>-6.5</v>
      </c>
      <c r="M795">
        <v>24</v>
      </c>
      <c r="N795">
        <v>20</v>
      </c>
      <c r="O795" t="str">
        <f t="shared" si="50"/>
        <v>DET</v>
      </c>
      <c r="P795" t="str">
        <f t="shared" si="51"/>
        <v>DAL</v>
      </c>
    </row>
    <row r="796" spans="1:16" x14ac:dyDescent="0.25">
      <c r="A796">
        <v>795</v>
      </c>
      <c r="B796" s="2" t="str">
        <f t="shared" si="48"/>
        <v>2014_19_BAL@NWE</v>
      </c>
      <c r="C796" t="s">
        <v>5</v>
      </c>
      <c r="D796">
        <v>2014</v>
      </c>
      <c r="E796">
        <f t="shared" si="49"/>
        <v>19</v>
      </c>
      <c r="F796">
        <v>2</v>
      </c>
      <c r="G796" t="s">
        <v>337</v>
      </c>
      <c r="H796" t="s">
        <v>67</v>
      </c>
      <c r="I796">
        <v>-7.5</v>
      </c>
      <c r="K796">
        <v>-7</v>
      </c>
      <c r="M796">
        <v>35</v>
      </c>
      <c r="N796">
        <v>31</v>
      </c>
      <c r="O796" t="str">
        <f t="shared" si="50"/>
        <v>BAL</v>
      </c>
      <c r="P796" t="str">
        <f t="shared" si="51"/>
        <v>NWE</v>
      </c>
    </row>
    <row r="797" spans="1:16" x14ac:dyDescent="0.25">
      <c r="A797">
        <v>796</v>
      </c>
      <c r="B797" s="2" t="str">
        <f t="shared" si="48"/>
        <v>2014_19_CAR@SEA</v>
      </c>
      <c r="C797" t="s">
        <v>5</v>
      </c>
      <c r="D797">
        <v>2014</v>
      </c>
      <c r="E797">
        <f t="shared" si="49"/>
        <v>19</v>
      </c>
      <c r="F797">
        <v>2</v>
      </c>
      <c r="G797" t="s">
        <v>91</v>
      </c>
      <c r="H797" t="s">
        <v>69</v>
      </c>
      <c r="I797">
        <v>-11</v>
      </c>
      <c r="K797">
        <v>-13.5</v>
      </c>
      <c r="M797">
        <v>31</v>
      </c>
      <c r="N797">
        <v>17</v>
      </c>
      <c r="O797" t="str">
        <f t="shared" si="50"/>
        <v>SEA</v>
      </c>
      <c r="P797" t="str">
        <f t="shared" si="51"/>
        <v>SEA</v>
      </c>
    </row>
    <row r="798" spans="1:16" x14ac:dyDescent="0.25">
      <c r="A798">
        <v>797</v>
      </c>
      <c r="B798" s="2" t="str">
        <f t="shared" si="48"/>
        <v>2014_19_DAL@GBY</v>
      </c>
      <c r="C798" t="s">
        <v>5</v>
      </c>
      <c r="D798">
        <v>2014</v>
      </c>
      <c r="E798">
        <f t="shared" si="49"/>
        <v>19</v>
      </c>
      <c r="F798">
        <v>2</v>
      </c>
      <c r="G798" t="s">
        <v>335</v>
      </c>
      <c r="H798" t="s">
        <v>73</v>
      </c>
      <c r="I798">
        <v>-6.5</v>
      </c>
      <c r="K798">
        <v>-5.5</v>
      </c>
      <c r="M798">
        <v>26</v>
      </c>
      <c r="N798">
        <v>21</v>
      </c>
      <c r="O798" t="str">
        <f t="shared" si="50"/>
        <v>DAL</v>
      </c>
      <c r="P798" t="str">
        <f t="shared" si="51"/>
        <v>GBY</v>
      </c>
    </row>
    <row r="799" spans="1:16" x14ac:dyDescent="0.25">
      <c r="A799">
        <v>798</v>
      </c>
      <c r="B799" s="2" t="str">
        <f t="shared" si="48"/>
        <v>2014_19_IND@DEN</v>
      </c>
      <c r="C799" t="s">
        <v>5</v>
      </c>
      <c r="D799">
        <v>2014</v>
      </c>
      <c r="E799">
        <f t="shared" si="49"/>
        <v>19</v>
      </c>
      <c r="F799">
        <v>2</v>
      </c>
      <c r="G799" t="s">
        <v>74</v>
      </c>
      <c r="H799" t="s">
        <v>78</v>
      </c>
      <c r="I799">
        <v>-7</v>
      </c>
      <c r="K799">
        <v>-9.5</v>
      </c>
      <c r="M799">
        <v>13</v>
      </c>
      <c r="N799">
        <v>24</v>
      </c>
      <c r="O799" t="str">
        <f t="shared" si="50"/>
        <v>IND</v>
      </c>
      <c r="P799" t="str">
        <f t="shared" si="51"/>
        <v>IND</v>
      </c>
    </row>
    <row r="800" spans="1:16" x14ac:dyDescent="0.25">
      <c r="A800">
        <v>799</v>
      </c>
      <c r="B800" s="2" t="str">
        <f t="shared" si="48"/>
        <v>2014_20_GBY@SEA</v>
      </c>
      <c r="C800" t="s">
        <v>5</v>
      </c>
      <c r="D800">
        <v>2014</v>
      </c>
      <c r="E800">
        <f t="shared" si="49"/>
        <v>20</v>
      </c>
      <c r="F800">
        <v>3</v>
      </c>
      <c r="G800" t="s">
        <v>91</v>
      </c>
      <c r="H800" t="s">
        <v>335</v>
      </c>
      <c r="I800">
        <v>-7</v>
      </c>
      <c r="K800">
        <v>-8.5</v>
      </c>
      <c r="M800">
        <v>28</v>
      </c>
      <c r="N800">
        <v>22</v>
      </c>
      <c r="O800" t="str">
        <f t="shared" si="50"/>
        <v>GBY</v>
      </c>
      <c r="P800" t="str">
        <f t="shared" si="51"/>
        <v>SEA</v>
      </c>
    </row>
    <row r="801" spans="1:16" x14ac:dyDescent="0.25">
      <c r="A801">
        <v>800</v>
      </c>
      <c r="B801" s="2" t="str">
        <f t="shared" si="48"/>
        <v>2014_20_IND@NWE</v>
      </c>
      <c r="C801" t="s">
        <v>5</v>
      </c>
      <c r="D801">
        <v>2014</v>
      </c>
      <c r="E801">
        <f t="shared" si="49"/>
        <v>20</v>
      </c>
      <c r="F801">
        <v>3</v>
      </c>
      <c r="G801" t="s">
        <v>337</v>
      </c>
      <c r="H801" t="s">
        <v>78</v>
      </c>
      <c r="I801">
        <v>-7</v>
      </c>
      <c r="K801">
        <v>-7</v>
      </c>
      <c r="M801">
        <v>45</v>
      </c>
      <c r="N801">
        <v>7</v>
      </c>
      <c r="O801" t="str">
        <f t="shared" si="50"/>
        <v>NWE</v>
      </c>
      <c r="P801" t="str">
        <f t="shared" si="51"/>
        <v>NWE</v>
      </c>
    </row>
    <row r="802" spans="1:16" x14ac:dyDescent="0.25">
      <c r="A802">
        <v>801</v>
      </c>
      <c r="B802" s="2" t="str">
        <f t="shared" si="48"/>
        <v>2014_21_NWE@SEA</v>
      </c>
      <c r="C802" t="s">
        <v>5</v>
      </c>
      <c r="D802">
        <v>2014</v>
      </c>
      <c r="E802">
        <f t="shared" si="49"/>
        <v>21</v>
      </c>
      <c r="F802">
        <v>4</v>
      </c>
      <c r="G802" t="s">
        <v>91</v>
      </c>
      <c r="H802" t="s">
        <v>337</v>
      </c>
      <c r="I802">
        <v>-2.5</v>
      </c>
      <c r="K802">
        <v>0</v>
      </c>
      <c r="M802">
        <v>24</v>
      </c>
      <c r="N802">
        <v>28</v>
      </c>
      <c r="O802" t="str">
        <f t="shared" si="50"/>
        <v>NWE</v>
      </c>
      <c r="P802" t="str">
        <f t="shared" si="51"/>
        <v>NWE</v>
      </c>
    </row>
    <row r="803" spans="1:16" x14ac:dyDescent="0.25">
      <c r="A803">
        <v>802</v>
      </c>
      <c r="B803" s="2" t="str">
        <f t="shared" si="48"/>
        <v>2015_01_PIT@NWE</v>
      </c>
      <c r="C803" t="s">
        <v>3</v>
      </c>
      <c r="D803">
        <v>2015</v>
      </c>
      <c r="E803">
        <f t="shared" si="49"/>
        <v>1</v>
      </c>
      <c r="F803">
        <v>1</v>
      </c>
      <c r="G803" t="s">
        <v>337</v>
      </c>
      <c r="H803" t="s">
        <v>89</v>
      </c>
      <c r="I803">
        <v>-6.5</v>
      </c>
      <c r="K803">
        <v>-7</v>
      </c>
      <c r="M803">
        <v>28</v>
      </c>
      <c r="N803">
        <v>21</v>
      </c>
      <c r="O803" t="str">
        <f t="shared" si="50"/>
        <v>na</v>
      </c>
      <c r="P803" t="str">
        <f t="shared" si="51"/>
        <v>NWE</v>
      </c>
    </row>
    <row r="804" spans="1:16" x14ac:dyDescent="0.25">
      <c r="A804">
        <v>803</v>
      </c>
      <c r="B804" s="2" t="str">
        <f t="shared" si="48"/>
        <v>2015_01_GBY@CHI</v>
      </c>
      <c r="C804" t="s">
        <v>3</v>
      </c>
      <c r="D804">
        <v>2015</v>
      </c>
      <c r="E804">
        <f t="shared" si="49"/>
        <v>1</v>
      </c>
      <c r="F804">
        <v>1</v>
      </c>
      <c r="G804" t="s">
        <v>70</v>
      </c>
      <c r="H804" t="s">
        <v>335</v>
      </c>
      <c r="I804">
        <v>4</v>
      </c>
      <c r="K804">
        <v>7</v>
      </c>
      <c r="M804">
        <v>23</v>
      </c>
      <c r="N804">
        <v>31</v>
      </c>
      <c r="O804" t="str">
        <f t="shared" si="50"/>
        <v>GBY</v>
      </c>
      <c r="P804" t="str">
        <f t="shared" si="51"/>
        <v>GBY</v>
      </c>
    </row>
    <row r="805" spans="1:16" x14ac:dyDescent="0.25">
      <c r="A805">
        <v>804</v>
      </c>
      <c r="B805" s="2" t="str">
        <f t="shared" si="48"/>
        <v>2015_01_KCY@HOU</v>
      </c>
      <c r="C805" t="s">
        <v>3</v>
      </c>
      <c r="D805">
        <v>2015</v>
      </c>
      <c r="E805">
        <f t="shared" si="49"/>
        <v>1</v>
      </c>
      <c r="F805">
        <v>1</v>
      </c>
      <c r="G805" t="s">
        <v>77</v>
      </c>
      <c r="H805" t="s">
        <v>336</v>
      </c>
      <c r="I805">
        <v>-1.5</v>
      </c>
      <c r="K805">
        <v>-1</v>
      </c>
      <c r="M805">
        <v>20</v>
      </c>
      <c r="N805">
        <v>27</v>
      </c>
      <c r="O805" t="str">
        <f t="shared" si="50"/>
        <v>KCY</v>
      </c>
      <c r="P805" t="str">
        <f t="shared" si="51"/>
        <v>KCY</v>
      </c>
    </row>
    <row r="806" spans="1:16" x14ac:dyDescent="0.25">
      <c r="A806">
        <v>805</v>
      </c>
      <c r="B806" s="2" t="str">
        <f t="shared" si="48"/>
        <v>2015_01_CLE@NYJ</v>
      </c>
      <c r="C806" t="s">
        <v>3</v>
      </c>
      <c r="D806">
        <v>2015</v>
      </c>
      <c r="E806">
        <f t="shared" si="49"/>
        <v>1</v>
      </c>
      <c r="F806">
        <v>1</v>
      </c>
      <c r="G806" t="s">
        <v>86</v>
      </c>
      <c r="H806" t="s">
        <v>72</v>
      </c>
      <c r="I806">
        <v>-1</v>
      </c>
      <c r="K806">
        <v>-3</v>
      </c>
      <c r="M806">
        <v>31</v>
      </c>
      <c r="N806">
        <v>10</v>
      </c>
      <c r="O806" t="str">
        <f t="shared" si="50"/>
        <v>NYJ</v>
      </c>
      <c r="P806" t="str">
        <f t="shared" si="51"/>
        <v>NYJ</v>
      </c>
    </row>
    <row r="807" spans="1:16" x14ac:dyDescent="0.25">
      <c r="A807">
        <v>806</v>
      </c>
      <c r="B807" s="2" t="str">
        <f t="shared" si="48"/>
        <v>2015_01_IND@BUF</v>
      </c>
      <c r="C807" t="s">
        <v>3</v>
      </c>
      <c r="D807">
        <v>2015</v>
      </c>
      <c r="E807">
        <f t="shared" si="49"/>
        <v>1</v>
      </c>
      <c r="F807">
        <v>1</v>
      </c>
      <c r="G807" t="s">
        <v>68</v>
      </c>
      <c r="H807" t="s">
        <v>78</v>
      </c>
      <c r="I807">
        <v>3</v>
      </c>
      <c r="K807">
        <v>2.5</v>
      </c>
      <c r="M807">
        <v>27</v>
      </c>
      <c r="N807">
        <v>14</v>
      </c>
      <c r="O807" t="str">
        <f t="shared" si="50"/>
        <v>BUF</v>
      </c>
      <c r="P807" t="str">
        <f t="shared" si="51"/>
        <v>BUF</v>
      </c>
    </row>
    <row r="808" spans="1:16" x14ac:dyDescent="0.25">
      <c r="A808">
        <v>807</v>
      </c>
      <c r="B808" s="2" t="str">
        <f t="shared" si="48"/>
        <v>2015_01_MIA@WAS</v>
      </c>
      <c r="C808" t="s">
        <v>3</v>
      </c>
      <c r="D808">
        <v>2015</v>
      </c>
      <c r="E808">
        <f t="shared" si="49"/>
        <v>1</v>
      </c>
      <c r="F808">
        <v>1</v>
      </c>
      <c r="G808" t="s">
        <v>96</v>
      </c>
      <c r="H808" t="s">
        <v>81</v>
      </c>
      <c r="I808">
        <v>2.5</v>
      </c>
      <c r="K808">
        <v>3.5</v>
      </c>
      <c r="M808">
        <v>10</v>
      </c>
      <c r="N808">
        <v>17</v>
      </c>
      <c r="O808" t="str">
        <f t="shared" si="50"/>
        <v>MIA</v>
      </c>
      <c r="P808" t="str">
        <f t="shared" si="51"/>
        <v>MIA</v>
      </c>
    </row>
    <row r="809" spans="1:16" x14ac:dyDescent="0.25">
      <c r="A809">
        <v>808</v>
      </c>
      <c r="B809" s="2" t="str">
        <f t="shared" si="48"/>
        <v>2015_01_CAR@JAX</v>
      </c>
      <c r="C809" t="s">
        <v>3</v>
      </c>
      <c r="D809">
        <v>2015</v>
      </c>
      <c r="E809">
        <f t="shared" si="49"/>
        <v>1</v>
      </c>
      <c r="F809">
        <v>1</v>
      </c>
      <c r="G809" t="s">
        <v>79</v>
      </c>
      <c r="H809" t="s">
        <v>69</v>
      </c>
      <c r="I809">
        <v>4</v>
      </c>
      <c r="K809">
        <v>3</v>
      </c>
      <c r="M809">
        <v>9</v>
      </c>
      <c r="N809">
        <v>20</v>
      </c>
      <c r="O809" t="str">
        <f t="shared" si="50"/>
        <v>CAR</v>
      </c>
      <c r="P809" t="str">
        <f t="shared" si="51"/>
        <v>CAR</v>
      </c>
    </row>
    <row r="810" spans="1:16" x14ac:dyDescent="0.25">
      <c r="A810">
        <v>809</v>
      </c>
      <c r="B810" s="2" t="str">
        <f t="shared" si="48"/>
        <v>2015_01_SEA@STL</v>
      </c>
      <c r="C810" t="s">
        <v>3</v>
      </c>
      <c r="D810">
        <v>2015</v>
      </c>
      <c r="E810">
        <f t="shared" si="49"/>
        <v>1</v>
      </c>
      <c r="F810">
        <v>1</v>
      </c>
      <c r="G810" t="s">
        <v>93</v>
      </c>
      <c r="H810" t="s">
        <v>91</v>
      </c>
      <c r="I810">
        <v>3.5</v>
      </c>
      <c r="K810">
        <v>4</v>
      </c>
      <c r="M810">
        <v>34</v>
      </c>
      <c r="N810">
        <v>31</v>
      </c>
      <c r="O810" t="str">
        <f t="shared" si="50"/>
        <v>STL</v>
      </c>
      <c r="P810" t="str">
        <f t="shared" si="51"/>
        <v>STL</v>
      </c>
    </row>
    <row r="811" spans="1:16" x14ac:dyDescent="0.25">
      <c r="A811">
        <v>810</v>
      </c>
      <c r="B811" s="2" t="str">
        <f t="shared" si="48"/>
        <v>2015_01_NOR@ARI</v>
      </c>
      <c r="C811" t="s">
        <v>3</v>
      </c>
      <c r="D811">
        <v>2015</v>
      </c>
      <c r="E811">
        <f t="shared" si="49"/>
        <v>1</v>
      </c>
      <c r="F811">
        <v>1</v>
      </c>
      <c r="G811" t="s">
        <v>66</v>
      </c>
      <c r="H811" t="s">
        <v>340</v>
      </c>
      <c r="I811">
        <v>-2.5</v>
      </c>
      <c r="K811">
        <v>-2.5</v>
      </c>
      <c r="M811">
        <v>31</v>
      </c>
      <c r="N811">
        <v>19</v>
      </c>
      <c r="O811" t="str">
        <f t="shared" si="50"/>
        <v>ARI</v>
      </c>
      <c r="P811" t="str">
        <f t="shared" si="51"/>
        <v>ARI</v>
      </c>
    </row>
    <row r="812" spans="1:16" x14ac:dyDescent="0.25">
      <c r="A812">
        <v>811</v>
      </c>
      <c r="B812" s="2" t="str">
        <f t="shared" si="48"/>
        <v>2015_01_DET@SD</v>
      </c>
      <c r="C812" t="s">
        <v>3</v>
      </c>
      <c r="D812">
        <v>2015</v>
      </c>
      <c r="E812">
        <f t="shared" si="49"/>
        <v>1</v>
      </c>
      <c r="F812">
        <v>1</v>
      </c>
      <c r="G812" t="s">
        <v>90</v>
      </c>
      <c r="H812" t="s">
        <v>75</v>
      </c>
      <c r="I812">
        <v>-2</v>
      </c>
      <c r="K812">
        <v>-3</v>
      </c>
      <c r="M812">
        <v>33</v>
      </c>
      <c r="N812">
        <v>28</v>
      </c>
      <c r="O812" t="str">
        <f t="shared" si="50"/>
        <v>SD</v>
      </c>
      <c r="P812" t="str">
        <f t="shared" si="51"/>
        <v>SD</v>
      </c>
    </row>
    <row r="813" spans="1:16" x14ac:dyDescent="0.25">
      <c r="A813">
        <v>812</v>
      </c>
      <c r="B813" s="2" t="str">
        <f t="shared" si="48"/>
        <v>2015_01_TEN@TBY</v>
      </c>
      <c r="C813" t="s">
        <v>3</v>
      </c>
      <c r="D813">
        <v>2015</v>
      </c>
      <c r="E813">
        <f t="shared" si="49"/>
        <v>1</v>
      </c>
      <c r="F813">
        <v>1</v>
      </c>
      <c r="G813" t="s">
        <v>339</v>
      </c>
      <c r="H813" t="s">
        <v>95</v>
      </c>
      <c r="I813">
        <v>-3</v>
      </c>
      <c r="K813">
        <v>-3</v>
      </c>
      <c r="M813">
        <v>14</v>
      </c>
      <c r="N813">
        <v>42</v>
      </c>
      <c r="O813" t="str">
        <f t="shared" si="50"/>
        <v>TEN</v>
      </c>
      <c r="P813" t="str">
        <f t="shared" si="51"/>
        <v>TEN</v>
      </c>
    </row>
    <row r="814" spans="1:16" x14ac:dyDescent="0.25">
      <c r="A814">
        <v>813</v>
      </c>
      <c r="B814" s="2" t="str">
        <f t="shared" si="48"/>
        <v>2015_01_CIN@OAK</v>
      </c>
      <c r="C814" t="s">
        <v>3</v>
      </c>
      <c r="D814">
        <v>2015</v>
      </c>
      <c r="E814">
        <f t="shared" si="49"/>
        <v>1</v>
      </c>
      <c r="F814">
        <v>1</v>
      </c>
      <c r="G814" t="s">
        <v>87</v>
      </c>
      <c r="H814" t="s">
        <v>71</v>
      </c>
      <c r="I814">
        <v>3</v>
      </c>
      <c r="K814">
        <v>3</v>
      </c>
      <c r="M814">
        <v>13</v>
      </c>
      <c r="N814">
        <v>33</v>
      </c>
      <c r="O814" t="str">
        <f t="shared" si="50"/>
        <v>CIN</v>
      </c>
      <c r="P814" t="str">
        <f t="shared" si="51"/>
        <v>CIN</v>
      </c>
    </row>
    <row r="815" spans="1:16" x14ac:dyDescent="0.25">
      <c r="A815">
        <v>814</v>
      </c>
      <c r="B815" s="2" t="str">
        <f t="shared" si="48"/>
        <v>2015_01_BAL@DEN</v>
      </c>
      <c r="C815" t="s">
        <v>3</v>
      </c>
      <c r="D815">
        <v>2015</v>
      </c>
      <c r="E815">
        <f t="shared" si="49"/>
        <v>1</v>
      </c>
      <c r="F815">
        <v>1</v>
      </c>
      <c r="G815" t="s">
        <v>74</v>
      </c>
      <c r="H815" t="s">
        <v>67</v>
      </c>
      <c r="I815">
        <v>-4</v>
      </c>
      <c r="K815">
        <v>-4.5</v>
      </c>
      <c r="M815">
        <v>19</v>
      </c>
      <c r="N815">
        <v>13</v>
      </c>
      <c r="O815" t="str">
        <f t="shared" si="50"/>
        <v>DEN</v>
      </c>
      <c r="P815" t="str">
        <f t="shared" si="51"/>
        <v>DEN</v>
      </c>
    </row>
    <row r="816" spans="1:16" x14ac:dyDescent="0.25">
      <c r="A816">
        <v>815</v>
      </c>
      <c r="B816" s="2" t="str">
        <f t="shared" si="48"/>
        <v>2015_01_NYG@DAL</v>
      </c>
      <c r="C816" t="s">
        <v>3</v>
      </c>
      <c r="D816">
        <v>2015</v>
      </c>
      <c r="E816">
        <f t="shared" si="49"/>
        <v>1</v>
      </c>
      <c r="F816">
        <v>1</v>
      </c>
      <c r="G816" t="s">
        <v>73</v>
      </c>
      <c r="H816" t="s">
        <v>85</v>
      </c>
      <c r="I816">
        <v>-5.5</v>
      </c>
      <c r="K816">
        <v>-6</v>
      </c>
      <c r="M816">
        <v>27</v>
      </c>
      <c r="N816">
        <v>26</v>
      </c>
      <c r="O816" t="str">
        <f t="shared" si="50"/>
        <v>NYG</v>
      </c>
      <c r="P816" t="str">
        <f t="shared" si="51"/>
        <v>DAL</v>
      </c>
    </row>
    <row r="817" spans="1:16" x14ac:dyDescent="0.25">
      <c r="A817">
        <v>816</v>
      </c>
      <c r="B817" s="2" t="str">
        <f t="shared" si="48"/>
        <v>2015_01_PHI@ATL</v>
      </c>
      <c r="C817" t="s">
        <v>3</v>
      </c>
      <c r="D817">
        <v>2015</v>
      </c>
      <c r="E817">
        <f t="shared" si="49"/>
        <v>1</v>
      </c>
      <c r="F817">
        <v>1</v>
      </c>
      <c r="G817" t="s">
        <v>22</v>
      </c>
      <c r="H817" t="s">
        <v>88</v>
      </c>
      <c r="I817">
        <v>1.5</v>
      </c>
      <c r="K817">
        <v>3</v>
      </c>
      <c r="M817">
        <v>26</v>
      </c>
      <c r="N817">
        <v>24</v>
      </c>
      <c r="O817" t="str">
        <f t="shared" si="50"/>
        <v>ATL</v>
      </c>
      <c r="P817" t="str">
        <f t="shared" si="51"/>
        <v>ATL</v>
      </c>
    </row>
    <row r="818" spans="1:16" x14ac:dyDescent="0.25">
      <c r="A818">
        <v>817</v>
      </c>
      <c r="B818" s="2" t="str">
        <f t="shared" si="48"/>
        <v>2015_01_MIN@SFO</v>
      </c>
      <c r="C818" t="s">
        <v>3</v>
      </c>
      <c r="D818">
        <v>2015</v>
      </c>
      <c r="E818">
        <f t="shared" si="49"/>
        <v>1</v>
      </c>
      <c r="F818">
        <v>1</v>
      </c>
      <c r="G818" t="s">
        <v>338</v>
      </c>
      <c r="H818" t="s">
        <v>82</v>
      </c>
      <c r="I818">
        <v>-3.5</v>
      </c>
      <c r="K818">
        <v>2.5</v>
      </c>
      <c r="M818">
        <v>20</v>
      </c>
      <c r="N818">
        <v>3</v>
      </c>
      <c r="O818" t="str">
        <f t="shared" si="50"/>
        <v>SFO</v>
      </c>
      <c r="P818" t="str">
        <f t="shared" si="51"/>
        <v>SFO</v>
      </c>
    </row>
    <row r="819" spans="1:16" x14ac:dyDescent="0.25">
      <c r="A819">
        <v>818</v>
      </c>
      <c r="B819" s="2" t="str">
        <f t="shared" si="48"/>
        <v>2015_02_DEN@KCY</v>
      </c>
      <c r="C819" t="s">
        <v>3</v>
      </c>
      <c r="D819">
        <v>2015</v>
      </c>
      <c r="E819">
        <f t="shared" si="49"/>
        <v>2</v>
      </c>
      <c r="F819">
        <v>2</v>
      </c>
      <c r="G819" t="s">
        <v>336</v>
      </c>
      <c r="H819" t="s">
        <v>74</v>
      </c>
      <c r="I819">
        <v>1.5</v>
      </c>
      <c r="K819">
        <v>-3</v>
      </c>
      <c r="M819">
        <v>24</v>
      </c>
      <c r="N819">
        <v>31</v>
      </c>
      <c r="O819" t="str">
        <f t="shared" si="50"/>
        <v>DEN</v>
      </c>
      <c r="P819" t="str">
        <f t="shared" si="51"/>
        <v>DEN</v>
      </c>
    </row>
    <row r="820" spans="1:16" x14ac:dyDescent="0.25">
      <c r="A820">
        <v>819</v>
      </c>
      <c r="B820" s="2" t="str">
        <f t="shared" si="48"/>
        <v>2015_02_DAL@PHI</v>
      </c>
      <c r="C820" t="s">
        <v>3</v>
      </c>
      <c r="D820">
        <v>2015</v>
      </c>
      <c r="E820">
        <f t="shared" si="49"/>
        <v>2</v>
      </c>
      <c r="F820">
        <v>2</v>
      </c>
      <c r="G820" t="s">
        <v>88</v>
      </c>
      <c r="H820" t="s">
        <v>73</v>
      </c>
      <c r="I820">
        <v>-3</v>
      </c>
      <c r="K820">
        <v>-6.5</v>
      </c>
      <c r="M820">
        <v>10</v>
      </c>
      <c r="N820">
        <v>20</v>
      </c>
      <c r="O820" t="str">
        <f t="shared" si="50"/>
        <v>DAL</v>
      </c>
      <c r="P820" t="str">
        <f t="shared" si="51"/>
        <v>DAL</v>
      </c>
    </row>
    <row r="821" spans="1:16" x14ac:dyDescent="0.25">
      <c r="A821">
        <v>820</v>
      </c>
      <c r="B821" s="2" t="str">
        <f t="shared" si="48"/>
        <v>2015_02_HOU@CAR</v>
      </c>
      <c r="C821" t="s">
        <v>3</v>
      </c>
      <c r="D821">
        <v>2015</v>
      </c>
      <c r="E821">
        <f t="shared" si="49"/>
        <v>2</v>
      </c>
      <c r="F821">
        <v>2</v>
      </c>
      <c r="G821" t="s">
        <v>69</v>
      </c>
      <c r="H821" t="s">
        <v>77</v>
      </c>
      <c r="I821">
        <v>-4.5</v>
      </c>
      <c r="K821">
        <v>-3</v>
      </c>
      <c r="M821">
        <v>24</v>
      </c>
      <c r="N821">
        <v>17</v>
      </c>
      <c r="O821" t="str">
        <f t="shared" si="50"/>
        <v>CAR</v>
      </c>
      <c r="P821" t="str">
        <f t="shared" si="51"/>
        <v>CAR</v>
      </c>
    </row>
    <row r="822" spans="1:16" x14ac:dyDescent="0.25">
      <c r="A822">
        <v>821</v>
      </c>
      <c r="B822" s="2" t="str">
        <f t="shared" si="48"/>
        <v>2015_02_SFO@PIT</v>
      </c>
      <c r="C822" t="s">
        <v>3</v>
      </c>
      <c r="D822">
        <v>2015</v>
      </c>
      <c r="E822">
        <f t="shared" si="49"/>
        <v>2</v>
      </c>
      <c r="F822">
        <v>2</v>
      </c>
      <c r="G822" t="s">
        <v>89</v>
      </c>
      <c r="H822" t="s">
        <v>338</v>
      </c>
      <c r="I822">
        <v>-6.5</v>
      </c>
      <c r="K822">
        <v>-6</v>
      </c>
      <c r="M822">
        <v>43</v>
      </c>
      <c r="N822">
        <v>18</v>
      </c>
      <c r="O822" t="str">
        <f t="shared" si="50"/>
        <v>PIT</v>
      </c>
      <c r="P822" t="str">
        <f t="shared" si="51"/>
        <v>PIT</v>
      </c>
    </row>
    <row r="823" spans="1:16" x14ac:dyDescent="0.25">
      <c r="A823">
        <v>822</v>
      </c>
      <c r="B823" s="2" t="str">
        <f t="shared" si="48"/>
        <v>2015_02_TBY@NOR</v>
      </c>
      <c r="C823" t="s">
        <v>3</v>
      </c>
      <c r="D823">
        <v>2015</v>
      </c>
      <c r="E823">
        <f t="shared" si="49"/>
        <v>2</v>
      </c>
      <c r="F823">
        <v>2</v>
      </c>
      <c r="G823" t="s">
        <v>340</v>
      </c>
      <c r="H823" t="s">
        <v>339</v>
      </c>
      <c r="I823">
        <v>-10.5</v>
      </c>
      <c r="K823">
        <v>-9</v>
      </c>
      <c r="M823">
        <v>19</v>
      </c>
      <c r="N823">
        <v>26</v>
      </c>
      <c r="O823" t="str">
        <f t="shared" si="50"/>
        <v>TBY</v>
      </c>
      <c r="P823" t="str">
        <f t="shared" si="51"/>
        <v>TBY</v>
      </c>
    </row>
    <row r="824" spans="1:16" x14ac:dyDescent="0.25">
      <c r="A824">
        <v>823</v>
      </c>
      <c r="B824" s="2" t="str">
        <f t="shared" si="48"/>
        <v>2015_02_DET@MIN</v>
      </c>
      <c r="C824" t="s">
        <v>3</v>
      </c>
      <c r="D824">
        <v>2015</v>
      </c>
      <c r="E824">
        <f t="shared" si="49"/>
        <v>2</v>
      </c>
      <c r="F824">
        <v>2</v>
      </c>
      <c r="G824" t="s">
        <v>82</v>
      </c>
      <c r="H824" t="s">
        <v>75</v>
      </c>
      <c r="I824">
        <v>-3</v>
      </c>
      <c r="K824">
        <v>-3</v>
      </c>
      <c r="M824">
        <v>26</v>
      </c>
      <c r="N824">
        <v>16</v>
      </c>
      <c r="O824" t="str">
        <f t="shared" si="50"/>
        <v>MIN</v>
      </c>
      <c r="P824" t="str">
        <f t="shared" si="51"/>
        <v>MIN</v>
      </c>
    </row>
    <row r="825" spans="1:16" x14ac:dyDescent="0.25">
      <c r="A825">
        <v>824</v>
      </c>
      <c r="B825" s="2" t="str">
        <f t="shared" si="48"/>
        <v>2015_02_ARI@CHI</v>
      </c>
      <c r="C825" t="s">
        <v>3</v>
      </c>
      <c r="D825">
        <v>2015</v>
      </c>
      <c r="E825">
        <f t="shared" si="49"/>
        <v>2</v>
      </c>
      <c r="F825">
        <v>2</v>
      </c>
      <c r="G825" t="s">
        <v>70</v>
      </c>
      <c r="H825" t="s">
        <v>66</v>
      </c>
      <c r="I825">
        <v>1.5</v>
      </c>
      <c r="K825">
        <v>2</v>
      </c>
      <c r="M825">
        <v>23</v>
      </c>
      <c r="N825">
        <v>48</v>
      </c>
      <c r="O825" t="str">
        <f t="shared" si="50"/>
        <v>ARI</v>
      </c>
      <c r="P825" t="str">
        <f t="shared" si="51"/>
        <v>ARI</v>
      </c>
    </row>
    <row r="826" spans="1:16" x14ac:dyDescent="0.25">
      <c r="A826">
        <v>825</v>
      </c>
      <c r="B826" s="2" t="str">
        <f t="shared" si="48"/>
        <v>2015_02_NWE@BUF</v>
      </c>
      <c r="C826" t="s">
        <v>3</v>
      </c>
      <c r="D826">
        <v>2015</v>
      </c>
      <c r="E826">
        <f t="shared" si="49"/>
        <v>2</v>
      </c>
      <c r="F826">
        <v>2</v>
      </c>
      <c r="G826" t="s">
        <v>68</v>
      </c>
      <c r="H826" t="s">
        <v>337</v>
      </c>
      <c r="I826">
        <v>1.5</v>
      </c>
      <c r="K826">
        <v>-1.5</v>
      </c>
      <c r="M826">
        <v>32</v>
      </c>
      <c r="N826">
        <v>40</v>
      </c>
      <c r="O826" t="str">
        <f t="shared" si="50"/>
        <v>NWE</v>
      </c>
      <c r="P826" t="str">
        <f t="shared" si="51"/>
        <v>NWE</v>
      </c>
    </row>
    <row r="827" spans="1:16" x14ac:dyDescent="0.25">
      <c r="A827">
        <v>826</v>
      </c>
      <c r="B827" s="2" t="str">
        <f t="shared" si="48"/>
        <v>2015_02_SD@CIN</v>
      </c>
      <c r="C827" t="s">
        <v>3</v>
      </c>
      <c r="D827">
        <v>2015</v>
      </c>
      <c r="E827">
        <f t="shared" si="49"/>
        <v>2</v>
      </c>
      <c r="F827">
        <v>2</v>
      </c>
      <c r="G827" t="s">
        <v>71</v>
      </c>
      <c r="H827" t="s">
        <v>90</v>
      </c>
      <c r="I827">
        <v>-3</v>
      </c>
      <c r="K827">
        <v>-3.5</v>
      </c>
      <c r="M827">
        <v>24</v>
      </c>
      <c r="N827">
        <v>19</v>
      </c>
      <c r="O827" t="str">
        <f t="shared" si="50"/>
        <v>CIN</v>
      </c>
      <c r="P827" t="str">
        <f t="shared" si="51"/>
        <v>CIN</v>
      </c>
    </row>
    <row r="828" spans="1:16" x14ac:dyDescent="0.25">
      <c r="A828">
        <v>827</v>
      </c>
      <c r="B828" s="2" t="str">
        <f t="shared" si="48"/>
        <v>2015_02_TEN@CLE</v>
      </c>
      <c r="C828" t="s">
        <v>3</v>
      </c>
      <c r="D828">
        <v>2015</v>
      </c>
      <c r="E828">
        <f t="shared" si="49"/>
        <v>2</v>
      </c>
      <c r="F828">
        <v>2</v>
      </c>
      <c r="G828" t="s">
        <v>72</v>
      </c>
      <c r="H828" t="s">
        <v>95</v>
      </c>
      <c r="I828">
        <v>-3.5</v>
      </c>
      <c r="K828">
        <v>1</v>
      </c>
      <c r="M828">
        <v>28</v>
      </c>
      <c r="N828">
        <v>14</v>
      </c>
      <c r="O828" t="str">
        <f t="shared" si="50"/>
        <v>CLE</v>
      </c>
      <c r="P828" t="str">
        <f t="shared" si="51"/>
        <v>CLE</v>
      </c>
    </row>
    <row r="829" spans="1:16" x14ac:dyDescent="0.25">
      <c r="A829">
        <v>828</v>
      </c>
      <c r="B829" s="2" t="str">
        <f t="shared" si="48"/>
        <v>2015_02_ATL@NYG</v>
      </c>
      <c r="C829" t="s">
        <v>3</v>
      </c>
      <c r="D829">
        <v>2015</v>
      </c>
      <c r="E829">
        <f t="shared" si="49"/>
        <v>2</v>
      </c>
      <c r="F829">
        <v>2</v>
      </c>
      <c r="G829" t="s">
        <v>85</v>
      </c>
      <c r="H829" t="s">
        <v>22</v>
      </c>
      <c r="I829">
        <v>-2.5</v>
      </c>
      <c r="K829">
        <v>-2</v>
      </c>
      <c r="M829">
        <v>20</v>
      </c>
      <c r="N829">
        <v>24</v>
      </c>
      <c r="O829" t="str">
        <f t="shared" si="50"/>
        <v>ATL</v>
      </c>
      <c r="P829" t="str">
        <f t="shared" si="51"/>
        <v>ATL</v>
      </c>
    </row>
    <row r="830" spans="1:16" x14ac:dyDescent="0.25">
      <c r="A830">
        <v>829</v>
      </c>
      <c r="B830" s="2" t="str">
        <f t="shared" si="48"/>
        <v>2015_02_STL@WAS</v>
      </c>
      <c r="C830" t="s">
        <v>3</v>
      </c>
      <c r="D830">
        <v>2015</v>
      </c>
      <c r="E830">
        <f t="shared" si="49"/>
        <v>2</v>
      </c>
      <c r="F830">
        <v>2</v>
      </c>
      <c r="G830" t="s">
        <v>96</v>
      </c>
      <c r="H830" t="s">
        <v>93</v>
      </c>
      <c r="I830">
        <v>2.5</v>
      </c>
      <c r="K830">
        <v>3</v>
      </c>
      <c r="M830">
        <v>24</v>
      </c>
      <c r="N830">
        <v>10</v>
      </c>
      <c r="O830" t="str">
        <f t="shared" si="50"/>
        <v>WAS</v>
      </c>
      <c r="P830" t="str">
        <f t="shared" si="51"/>
        <v>WAS</v>
      </c>
    </row>
    <row r="831" spans="1:16" x14ac:dyDescent="0.25">
      <c r="A831">
        <v>830</v>
      </c>
      <c r="B831" s="2" t="str">
        <f t="shared" si="48"/>
        <v>2015_02_MIA@JAX</v>
      </c>
      <c r="C831" t="s">
        <v>3</v>
      </c>
      <c r="D831">
        <v>2015</v>
      </c>
      <c r="E831">
        <f t="shared" si="49"/>
        <v>2</v>
      </c>
      <c r="F831">
        <v>2</v>
      </c>
      <c r="G831" t="s">
        <v>79</v>
      </c>
      <c r="H831" t="s">
        <v>81</v>
      </c>
      <c r="I831">
        <v>4.5</v>
      </c>
      <c r="K831">
        <v>6</v>
      </c>
      <c r="M831">
        <v>23</v>
      </c>
      <c r="N831">
        <v>20</v>
      </c>
      <c r="O831" t="str">
        <f t="shared" si="50"/>
        <v>JAX</v>
      </c>
      <c r="P831" t="str">
        <f t="shared" si="51"/>
        <v>JAX</v>
      </c>
    </row>
    <row r="832" spans="1:16" x14ac:dyDescent="0.25">
      <c r="A832">
        <v>831</v>
      </c>
      <c r="B832" s="2" t="str">
        <f t="shared" si="48"/>
        <v>2015_02_BAL@OAK</v>
      </c>
      <c r="C832" t="s">
        <v>3</v>
      </c>
      <c r="D832">
        <v>2015</v>
      </c>
      <c r="E832">
        <f t="shared" si="49"/>
        <v>2</v>
      </c>
      <c r="F832">
        <v>2</v>
      </c>
      <c r="G832" t="s">
        <v>87</v>
      </c>
      <c r="H832" t="s">
        <v>67</v>
      </c>
      <c r="I832">
        <v>6</v>
      </c>
      <c r="K832">
        <v>6</v>
      </c>
      <c r="M832">
        <v>37</v>
      </c>
      <c r="N832">
        <v>33</v>
      </c>
      <c r="O832" t="str">
        <f t="shared" si="50"/>
        <v>OAK</v>
      </c>
      <c r="P832" t="str">
        <f t="shared" si="51"/>
        <v>OAK</v>
      </c>
    </row>
    <row r="833" spans="1:16" x14ac:dyDescent="0.25">
      <c r="A833">
        <v>832</v>
      </c>
      <c r="B833" s="2" t="str">
        <f t="shared" si="48"/>
        <v>2015_02_SEA@GBY</v>
      </c>
      <c r="C833" t="s">
        <v>3</v>
      </c>
      <c r="D833">
        <v>2015</v>
      </c>
      <c r="E833">
        <f t="shared" si="49"/>
        <v>2</v>
      </c>
      <c r="F833">
        <v>2</v>
      </c>
      <c r="G833" t="s">
        <v>335</v>
      </c>
      <c r="H833" t="s">
        <v>91</v>
      </c>
      <c r="I833">
        <v>-3</v>
      </c>
      <c r="K833">
        <v>-3</v>
      </c>
      <c r="M833">
        <v>27</v>
      </c>
      <c r="N833">
        <v>17</v>
      </c>
      <c r="O833" t="str">
        <f t="shared" si="50"/>
        <v>GBY</v>
      </c>
      <c r="P833" t="str">
        <f t="shared" si="51"/>
        <v>GBY</v>
      </c>
    </row>
    <row r="834" spans="1:16" x14ac:dyDescent="0.25">
      <c r="A834">
        <v>833</v>
      </c>
      <c r="B834" s="2" t="str">
        <f t="shared" ref="B834:B897" si="52">CONCATENATE(D834,"_",IF(E834&lt;10,CONCATENATE("0",E834),E834),"_",H834,"@",G834)</f>
        <v>2015_02_NYJ@IND</v>
      </c>
      <c r="C834" t="s">
        <v>3</v>
      </c>
      <c r="D834">
        <v>2015</v>
      </c>
      <c r="E834">
        <f t="shared" ref="E834:E897" si="53">IF(C834="rs",F834,17+F834)</f>
        <v>2</v>
      </c>
      <c r="F834">
        <v>2</v>
      </c>
      <c r="G834" t="s">
        <v>78</v>
      </c>
      <c r="H834" t="s">
        <v>86</v>
      </c>
      <c r="I834">
        <v>-6</v>
      </c>
      <c r="K834">
        <v>-7</v>
      </c>
      <c r="M834">
        <v>7</v>
      </c>
      <c r="N834">
        <v>20</v>
      </c>
      <c r="O834" t="str">
        <f t="shared" ref="O834:O897" si="54">IF(OR(ISBLANK(N834),ISBLANK(M834)),"",IF(N834&gt;(M834+IF(ISBLANK(K834),I834,K834)),H834,IF(N834&lt;(M834+IF(ISBLANK(K834),I834,K834)),G834,"na")))</f>
        <v>NYJ</v>
      </c>
      <c r="P834" t="str">
        <f t="shared" ref="P834:P897" si="55">IF(OR(ISBLANK(N834),ISBLANK(M834)),"",IF(N834&gt;M834,H834,IF(N834&lt;M834,G834,"na")))</f>
        <v>NYJ</v>
      </c>
    </row>
    <row r="835" spans="1:16" x14ac:dyDescent="0.25">
      <c r="A835">
        <v>834</v>
      </c>
      <c r="B835" s="2" t="str">
        <f t="shared" si="52"/>
        <v>2015_03_WAS@NYG</v>
      </c>
      <c r="C835" t="s">
        <v>3</v>
      </c>
      <c r="D835">
        <v>2015</v>
      </c>
      <c r="E835">
        <f t="shared" si="53"/>
        <v>3</v>
      </c>
      <c r="F835">
        <v>3</v>
      </c>
      <c r="G835" t="s">
        <v>85</v>
      </c>
      <c r="H835" t="s">
        <v>96</v>
      </c>
      <c r="I835">
        <v>-3</v>
      </c>
      <c r="K835">
        <v>-3</v>
      </c>
      <c r="M835">
        <v>32</v>
      </c>
      <c r="N835">
        <v>21</v>
      </c>
      <c r="O835" t="str">
        <f t="shared" si="54"/>
        <v>NYG</v>
      </c>
      <c r="P835" t="str">
        <f t="shared" si="55"/>
        <v>NYG</v>
      </c>
    </row>
    <row r="836" spans="1:16" x14ac:dyDescent="0.25">
      <c r="A836">
        <v>835</v>
      </c>
      <c r="B836" s="2" t="str">
        <f t="shared" si="52"/>
        <v>2015_03_ATL@DAL</v>
      </c>
      <c r="C836" t="s">
        <v>3</v>
      </c>
      <c r="D836">
        <v>2015</v>
      </c>
      <c r="E836">
        <f t="shared" si="53"/>
        <v>3</v>
      </c>
      <c r="F836">
        <v>3</v>
      </c>
      <c r="G836" t="s">
        <v>73</v>
      </c>
      <c r="H836" t="s">
        <v>22</v>
      </c>
      <c r="I836">
        <v>0</v>
      </c>
      <c r="K836">
        <v>0</v>
      </c>
      <c r="M836">
        <v>28</v>
      </c>
      <c r="N836">
        <v>39</v>
      </c>
      <c r="O836" t="str">
        <f t="shared" si="54"/>
        <v>ATL</v>
      </c>
      <c r="P836" t="str">
        <f t="shared" si="55"/>
        <v>ATL</v>
      </c>
    </row>
    <row r="837" spans="1:16" x14ac:dyDescent="0.25">
      <c r="A837">
        <v>836</v>
      </c>
      <c r="B837" s="2" t="str">
        <f t="shared" si="52"/>
        <v>2015_03_IND@TEN</v>
      </c>
      <c r="C837" t="s">
        <v>3</v>
      </c>
      <c r="D837">
        <v>2015</v>
      </c>
      <c r="E837">
        <f t="shared" si="53"/>
        <v>3</v>
      </c>
      <c r="F837">
        <v>3</v>
      </c>
      <c r="G837" t="s">
        <v>95</v>
      </c>
      <c r="H837" t="s">
        <v>78</v>
      </c>
      <c r="I837">
        <v>5</v>
      </c>
      <c r="K837">
        <v>3.5</v>
      </c>
      <c r="M837">
        <v>33</v>
      </c>
      <c r="N837">
        <v>35</v>
      </c>
      <c r="O837" t="str">
        <f t="shared" si="54"/>
        <v>TEN</v>
      </c>
      <c r="P837" t="str">
        <f t="shared" si="55"/>
        <v>IND</v>
      </c>
    </row>
    <row r="838" spans="1:16" x14ac:dyDescent="0.25">
      <c r="A838">
        <v>837</v>
      </c>
      <c r="B838" s="2" t="str">
        <f t="shared" si="52"/>
        <v>2015_03_OAK@CLE</v>
      </c>
      <c r="C838" t="s">
        <v>3</v>
      </c>
      <c r="D838">
        <v>2015</v>
      </c>
      <c r="E838">
        <f t="shared" si="53"/>
        <v>3</v>
      </c>
      <c r="F838">
        <v>3</v>
      </c>
      <c r="G838" t="s">
        <v>72</v>
      </c>
      <c r="H838" t="s">
        <v>87</v>
      </c>
      <c r="I838">
        <v>-4</v>
      </c>
      <c r="K838">
        <v>-3.5</v>
      </c>
      <c r="M838">
        <v>20</v>
      </c>
      <c r="N838">
        <v>27</v>
      </c>
      <c r="O838" t="str">
        <f t="shared" si="54"/>
        <v>OAK</v>
      </c>
      <c r="P838" t="str">
        <f t="shared" si="55"/>
        <v>OAK</v>
      </c>
    </row>
    <row r="839" spans="1:16" x14ac:dyDescent="0.25">
      <c r="A839">
        <v>838</v>
      </c>
      <c r="B839" s="2" t="str">
        <f t="shared" si="52"/>
        <v>2015_03_CIN@BAL</v>
      </c>
      <c r="C839" t="s">
        <v>3</v>
      </c>
      <c r="D839">
        <v>2015</v>
      </c>
      <c r="E839">
        <f t="shared" si="53"/>
        <v>3</v>
      </c>
      <c r="F839">
        <v>3</v>
      </c>
      <c r="G839" t="s">
        <v>67</v>
      </c>
      <c r="H839" t="s">
        <v>71</v>
      </c>
      <c r="I839">
        <v>-1.5</v>
      </c>
      <c r="K839">
        <v>-1.5</v>
      </c>
      <c r="M839">
        <v>24</v>
      </c>
      <c r="N839">
        <v>28</v>
      </c>
      <c r="O839" t="str">
        <f t="shared" si="54"/>
        <v>CIN</v>
      </c>
      <c r="P839" t="str">
        <f t="shared" si="55"/>
        <v>CIN</v>
      </c>
    </row>
    <row r="840" spans="1:16" x14ac:dyDescent="0.25">
      <c r="A840">
        <v>839</v>
      </c>
      <c r="B840" s="2" t="str">
        <f t="shared" si="52"/>
        <v>2015_03_JAX@NWE</v>
      </c>
      <c r="C840" t="s">
        <v>3</v>
      </c>
      <c r="D840">
        <v>2015</v>
      </c>
      <c r="E840">
        <f t="shared" si="53"/>
        <v>3</v>
      </c>
      <c r="F840">
        <v>3</v>
      </c>
      <c r="G840" t="s">
        <v>337</v>
      </c>
      <c r="H840" t="s">
        <v>79</v>
      </c>
      <c r="I840">
        <v>-14</v>
      </c>
      <c r="K840">
        <v>-14</v>
      </c>
      <c r="M840">
        <v>51</v>
      </c>
      <c r="N840">
        <v>17</v>
      </c>
      <c r="O840" t="str">
        <f t="shared" si="54"/>
        <v>NWE</v>
      </c>
      <c r="P840" t="str">
        <f t="shared" si="55"/>
        <v>NWE</v>
      </c>
    </row>
    <row r="841" spans="1:16" x14ac:dyDescent="0.25">
      <c r="A841">
        <v>840</v>
      </c>
      <c r="B841" s="2" t="str">
        <f t="shared" si="52"/>
        <v>2015_03_NOR@CAR</v>
      </c>
      <c r="C841" t="s">
        <v>3</v>
      </c>
      <c r="D841">
        <v>2015</v>
      </c>
      <c r="E841">
        <f t="shared" si="53"/>
        <v>3</v>
      </c>
      <c r="F841">
        <v>3</v>
      </c>
      <c r="G841" t="s">
        <v>69</v>
      </c>
      <c r="H841" t="s">
        <v>340</v>
      </c>
      <c r="I841">
        <v>-3.5</v>
      </c>
      <c r="K841">
        <v>-9.5</v>
      </c>
      <c r="M841">
        <v>27</v>
      </c>
      <c r="N841">
        <v>22</v>
      </c>
      <c r="O841" t="str">
        <f t="shared" si="54"/>
        <v>NOR</v>
      </c>
      <c r="P841" t="str">
        <f t="shared" si="55"/>
        <v>CAR</v>
      </c>
    </row>
    <row r="842" spans="1:16" x14ac:dyDescent="0.25">
      <c r="A842">
        <v>841</v>
      </c>
      <c r="B842" s="2" t="str">
        <f t="shared" si="52"/>
        <v>2015_03_PHI@NYJ</v>
      </c>
      <c r="C842" t="s">
        <v>3</v>
      </c>
      <c r="D842">
        <v>2015</v>
      </c>
      <c r="E842">
        <f t="shared" si="53"/>
        <v>3</v>
      </c>
      <c r="F842">
        <v>3</v>
      </c>
      <c r="G842" t="s">
        <v>86</v>
      </c>
      <c r="H842" t="s">
        <v>88</v>
      </c>
      <c r="I842">
        <v>2.5</v>
      </c>
      <c r="K842">
        <v>-3</v>
      </c>
      <c r="M842">
        <v>17</v>
      </c>
      <c r="N842">
        <v>24</v>
      </c>
      <c r="O842" t="str">
        <f t="shared" si="54"/>
        <v>PHI</v>
      </c>
      <c r="P842" t="str">
        <f t="shared" si="55"/>
        <v>PHI</v>
      </c>
    </row>
    <row r="843" spans="1:16" x14ac:dyDescent="0.25">
      <c r="A843">
        <v>842</v>
      </c>
      <c r="B843" s="2" t="str">
        <f t="shared" si="52"/>
        <v>2015_03_TBY@HOU</v>
      </c>
      <c r="C843" t="s">
        <v>3</v>
      </c>
      <c r="D843">
        <v>2015</v>
      </c>
      <c r="E843">
        <f t="shared" si="53"/>
        <v>3</v>
      </c>
      <c r="F843">
        <v>3</v>
      </c>
      <c r="G843" t="s">
        <v>77</v>
      </c>
      <c r="H843" t="s">
        <v>339</v>
      </c>
      <c r="I843">
        <v>-3.5</v>
      </c>
      <c r="K843">
        <v>-6</v>
      </c>
      <c r="M843">
        <v>19</v>
      </c>
      <c r="N843">
        <v>9</v>
      </c>
      <c r="O843" t="str">
        <f t="shared" si="54"/>
        <v>HOU</v>
      </c>
      <c r="P843" t="str">
        <f t="shared" si="55"/>
        <v>HOU</v>
      </c>
    </row>
    <row r="844" spans="1:16" x14ac:dyDescent="0.25">
      <c r="A844">
        <v>843</v>
      </c>
      <c r="B844" s="2" t="str">
        <f t="shared" si="52"/>
        <v>2015_03_SD@MIN</v>
      </c>
      <c r="C844" t="s">
        <v>3</v>
      </c>
      <c r="D844">
        <v>2015</v>
      </c>
      <c r="E844">
        <f t="shared" si="53"/>
        <v>3</v>
      </c>
      <c r="F844">
        <v>3</v>
      </c>
      <c r="G844" t="s">
        <v>82</v>
      </c>
      <c r="H844" t="s">
        <v>90</v>
      </c>
      <c r="I844">
        <v>-1.5</v>
      </c>
      <c r="K844">
        <v>-2</v>
      </c>
      <c r="M844">
        <v>31</v>
      </c>
      <c r="N844">
        <v>14</v>
      </c>
      <c r="O844" t="str">
        <f t="shared" si="54"/>
        <v>MIN</v>
      </c>
      <c r="P844" t="str">
        <f t="shared" si="55"/>
        <v>MIN</v>
      </c>
    </row>
    <row r="845" spans="1:16" x14ac:dyDescent="0.25">
      <c r="A845">
        <v>844</v>
      </c>
      <c r="B845" s="2" t="str">
        <f t="shared" si="52"/>
        <v>2015_03_PIT@STL</v>
      </c>
      <c r="C845" t="s">
        <v>3</v>
      </c>
      <c r="D845">
        <v>2015</v>
      </c>
      <c r="E845">
        <f t="shared" si="53"/>
        <v>3</v>
      </c>
      <c r="F845">
        <v>3</v>
      </c>
      <c r="G845" t="s">
        <v>93</v>
      </c>
      <c r="H845" t="s">
        <v>89</v>
      </c>
      <c r="I845">
        <v>1.5</v>
      </c>
      <c r="K845">
        <v>-1</v>
      </c>
      <c r="M845">
        <v>6</v>
      </c>
      <c r="N845">
        <v>12</v>
      </c>
      <c r="O845" t="str">
        <f t="shared" si="54"/>
        <v>PIT</v>
      </c>
      <c r="P845" t="str">
        <f t="shared" si="55"/>
        <v>PIT</v>
      </c>
    </row>
    <row r="846" spans="1:16" x14ac:dyDescent="0.25">
      <c r="A846">
        <v>845</v>
      </c>
      <c r="B846" s="2" t="str">
        <f t="shared" si="52"/>
        <v>2015_03_SFO@ARI</v>
      </c>
      <c r="C846" t="s">
        <v>3</v>
      </c>
      <c r="D846">
        <v>2015</v>
      </c>
      <c r="E846">
        <f t="shared" si="53"/>
        <v>3</v>
      </c>
      <c r="F846">
        <v>3</v>
      </c>
      <c r="G846" t="s">
        <v>66</v>
      </c>
      <c r="H846" t="s">
        <v>338</v>
      </c>
      <c r="I846">
        <v>-6</v>
      </c>
      <c r="K846">
        <v>-6.5</v>
      </c>
      <c r="M846">
        <v>47</v>
      </c>
      <c r="N846">
        <v>7</v>
      </c>
      <c r="O846" t="str">
        <f t="shared" si="54"/>
        <v>ARI</v>
      </c>
      <c r="P846" t="str">
        <f t="shared" si="55"/>
        <v>ARI</v>
      </c>
    </row>
    <row r="847" spans="1:16" x14ac:dyDescent="0.25">
      <c r="A847">
        <v>846</v>
      </c>
      <c r="B847" s="2" t="str">
        <f t="shared" si="52"/>
        <v>2015_03_BUF@MIA</v>
      </c>
      <c r="C847" t="s">
        <v>3</v>
      </c>
      <c r="D847">
        <v>2015</v>
      </c>
      <c r="E847">
        <f t="shared" si="53"/>
        <v>3</v>
      </c>
      <c r="F847">
        <v>3</v>
      </c>
      <c r="G847" t="s">
        <v>81</v>
      </c>
      <c r="H847" t="s">
        <v>68</v>
      </c>
      <c r="I847">
        <v>-2.5</v>
      </c>
      <c r="K847">
        <v>-1.5</v>
      </c>
      <c r="M847">
        <v>14</v>
      </c>
      <c r="N847">
        <v>41</v>
      </c>
      <c r="O847" t="str">
        <f t="shared" si="54"/>
        <v>BUF</v>
      </c>
      <c r="P847" t="str">
        <f t="shared" si="55"/>
        <v>BUF</v>
      </c>
    </row>
    <row r="848" spans="1:16" x14ac:dyDescent="0.25">
      <c r="A848">
        <v>847</v>
      </c>
      <c r="B848" s="2" t="str">
        <f t="shared" si="52"/>
        <v>2015_03_CHI@SEA</v>
      </c>
      <c r="C848" t="s">
        <v>3</v>
      </c>
      <c r="D848">
        <v>2015</v>
      </c>
      <c r="E848">
        <f t="shared" si="53"/>
        <v>3</v>
      </c>
      <c r="F848">
        <v>3</v>
      </c>
      <c r="G848" t="s">
        <v>91</v>
      </c>
      <c r="H848" t="s">
        <v>70</v>
      </c>
      <c r="I848">
        <v>-14</v>
      </c>
      <c r="K848">
        <v>-15</v>
      </c>
      <c r="M848">
        <v>26</v>
      </c>
      <c r="N848">
        <v>0</v>
      </c>
      <c r="O848" t="str">
        <f t="shared" si="54"/>
        <v>SEA</v>
      </c>
      <c r="P848" t="str">
        <f t="shared" si="55"/>
        <v>SEA</v>
      </c>
    </row>
    <row r="849" spans="1:16" x14ac:dyDescent="0.25">
      <c r="A849">
        <v>848</v>
      </c>
      <c r="B849" s="2" t="str">
        <f t="shared" si="52"/>
        <v>2015_03_DEN@DET</v>
      </c>
      <c r="C849" t="s">
        <v>3</v>
      </c>
      <c r="D849">
        <v>2015</v>
      </c>
      <c r="E849">
        <f t="shared" si="53"/>
        <v>3</v>
      </c>
      <c r="F849">
        <v>3</v>
      </c>
      <c r="G849" t="s">
        <v>75</v>
      </c>
      <c r="H849" t="s">
        <v>74</v>
      </c>
      <c r="I849">
        <v>2.5</v>
      </c>
      <c r="K849">
        <v>3</v>
      </c>
      <c r="M849">
        <v>12</v>
      </c>
      <c r="N849">
        <v>24</v>
      </c>
      <c r="O849" t="str">
        <f t="shared" si="54"/>
        <v>DEN</v>
      </c>
      <c r="P849" t="str">
        <f t="shared" si="55"/>
        <v>DEN</v>
      </c>
    </row>
    <row r="850" spans="1:16" x14ac:dyDescent="0.25">
      <c r="A850">
        <v>849</v>
      </c>
      <c r="B850" s="2" t="str">
        <f t="shared" si="52"/>
        <v>2015_03_KCY@GBY</v>
      </c>
      <c r="C850" t="s">
        <v>3</v>
      </c>
      <c r="D850">
        <v>2015</v>
      </c>
      <c r="E850">
        <f t="shared" si="53"/>
        <v>3</v>
      </c>
      <c r="F850">
        <v>3</v>
      </c>
      <c r="G850" t="s">
        <v>335</v>
      </c>
      <c r="H850" t="s">
        <v>336</v>
      </c>
      <c r="I850">
        <v>-6.5</v>
      </c>
      <c r="K850">
        <v>-6.5</v>
      </c>
      <c r="M850">
        <v>38</v>
      </c>
      <c r="N850">
        <v>28</v>
      </c>
      <c r="O850" t="str">
        <f t="shared" si="54"/>
        <v>GBY</v>
      </c>
      <c r="P850" t="str">
        <f t="shared" si="55"/>
        <v>GBY</v>
      </c>
    </row>
    <row r="851" spans="1:16" x14ac:dyDescent="0.25">
      <c r="A851">
        <v>850</v>
      </c>
      <c r="B851" s="2" t="str">
        <f t="shared" si="52"/>
        <v>2015_04_BAL@PIT</v>
      </c>
      <c r="C851" t="s">
        <v>3</v>
      </c>
      <c r="D851">
        <v>2015</v>
      </c>
      <c r="E851">
        <f t="shared" si="53"/>
        <v>4</v>
      </c>
      <c r="F851">
        <v>4</v>
      </c>
      <c r="G851" t="s">
        <v>89</v>
      </c>
      <c r="H851" t="s">
        <v>67</v>
      </c>
      <c r="I851">
        <v>0</v>
      </c>
      <c r="K851">
        <v>-3</v>
      </c>
      <c r="M851">
        <v>20</v>
      </c>
      <c r="N851">
        <v>23</v>
      </c>
      <c r="O851" t="str">
        <f t="shared" si="54"/>
        <v>BAL</v>
      </c>
      <c r="P851" t="str">
        <f t="shared" si="55"/>
        <v>BAL</v>
      </c>
    </row>
    <row r="852" spans="1:16" x14ac:dyDescent="0.25">
      <c r="A852">
        <v>851</v>
      </c>
      <c r="B852" s="2" t="str">
        <f t="shared" si="52"/>
        <v>2015_04_NYJ@MIA</v>
      </c>
      <c r="C852" t="s">
        <v>3</v>
      </c>
      <c r="D852">
        <v>2015</v>
      </c>
      <c r="E852">
        <f t="shared" si="53"/>
        <v>4</v>
      </c>
      <c r="F852">
        <v>4</v>
      </c>
      <c r="G852" t="s">
        <v>81</v>
      </c>
      <c r="H852" t="s">
        <v>86</v>
      </c>
      <c r="I852">
        <v>0</v>
      </c>
      <c r="K852">
        <v>1.5</v>
      </c>
      <c r="M852">
        <v>14</v>
      </c>
      <c r="N852">
        <v>27</v>
      </c>
      <c r="O852" t="str">
        <f t="shared" si="54"/>
        <v>NYJ</v>
      </c>
      <c r="P852" t="str">
        <f t="shared" si="55"/>
        <v>NYJ</v>
      </c>
    </row>
    <row r="853" spans="1:16" x14ac:dyDescent="0.25">
      <c r="A853">
        <v>852</v>
      </c>
      <c r="B853" s="2" t="str">
        <f t="shared" si="52"/>
        <v>2015_04_JAX@IND</v>
      </c>
      <c r="C853" t="s">
        <v>3</v>
      </c>
      <c r="D853">
        <v>2015</v>
      </c>
      <c r="E853">
        <f t="shared" si="53"/>
        <v>4</v>
      </c>
      <c r="F853">
        <v>4</v>
      </c>
      <c r="G853" t="s">
        <v>78</v>
      </c>
      <c r="H853" t="s">
        <v>79</v>
      </c>
      <c r="I853">
        <v>-9.5</v>
      </c>
      <c r="K853">
        <v>-9</v>
      </c>
      <c r="M853">
        <v>16</v>
      </c>
      <c r="N853">
        <v>13</v>
      </c>
      <c r="O853" t="str">
        <f t="shared" si="54"/>
        <v>JAX</v>
      </c>
      <c r="P853" t="str">
        <f t="shared" si="55"/>
        <v>IND</v>
      </c>
    </row>
    <row r="854" spans="1:16" x14ac:dyDescent="0.25">
      <c r="A854">
        <v>853</v>
      </c>
      <c r="B854" s="2" t="str">
        <f t="shared" si="52"/>
        <v>2015_04_NYG@BUF</v>
      </c>
      <c r="C854" t="s">
        <v>3</v>
      </c>
      <c r="D854">
        <v>2015</v>
      </c>
      <c r="E854">
        <f t="shared" si="53"/>
        <v>4</v>
      </c>
      <c r="F854">
        <v>4</v>
      </c>
      <c r="G854" t="s">
        <v>68</v>
      </c>
      <c r="H854" t="s">
        <v>85</v>
      </c>
      <c r="I854">
        <v>-6.5</v>
      </c>
      <c r="K854">
        <v>-5.5</v>
      </c>
      <c r="M854">
        <v>10</v>
      </c>
      <c r="N854">
        <v>24</v>
      </c>
      <c r="O854" t="str">
        <f t="shared" si="54"/>
        <v>NYG</v>
      </c>
      <c r="P854" t="str">
        <f t="shared" si="55"/>
        <v>NYG</v>
      </c>
    </row>
    <row r="855" spans="1:16" x14ac:dyDescent="0.25">
      <c r="A855">
        <v>854</v>
      </c>
      <c r="B855" s="2" t="str">
        <f t="shared" si="52"/>
        <v>2015_04_CAR@TBY</v>
      </c>
      <c r="C855" t="s">
        <v>3</v>
      </c>
      <c r="D855">
        <v>2015</v>
      </c>
      <c r="E855">
        <f t="shared" si="53"/>
        <v>4</v>
      </c>
      <c r="F855">
        <v>4</v>
      </c>
      <c r="G855" t="s">
        <v>339</v>
      </c>
      <c r="H855" t="s">
        <v>69</v>
      </c>
      <c r="I855">
        <v>2.5</v>
      </c>
      <c r="K855">
        <v>3</v>
      </c>
      <c r="M855">
        <v>23</v>
      </c>
      <c r="N855">
        <v>37</v>
      </c>
      <c r="O855" t="str">
        <f t="shared" si="54"/>
        <v>CAR</v>
      </c>
      <c r="P855" t="str">
        <f t="shared" si="55"/>
        <v>CAR</v>
      </c>
    </row>
    <row r="856" spans="1:16" x14ac:dyDescent="0.25">
      <c r="A856">
        <v>855</v>
      </c>
      <c r="B856" s="2" t="str">
        <f t="shared" si="52"/>
        <v>2015_04_PHI@WAS</v>
      </c>
      <c r="C856" t="s">
        <v>3</v>
      </c>
      <c r="D856">
        <v>2015</v>
      </c>
      <c r="E856">
        <f t="shared" si="53"/>
        <v>4</v>
      </c>
      <c r="F856">
        <v>4</v>
      </c>
      <c r="G856" t="s">
        <v>96</v>
      </c>
      <c r="H856" t="s">
        <v>88</v>
      </c>
      <c r="I856">
        <v>2.5</v>
      </c>
      <c r="K856">
        <v>3</v>
      </c>
      <c r="M856">
        <v>23</v>
      </c>
      <c r="N856">
        <v>20</v>
      </c>
      <c r="O856" t="str">
        <f t="shared" si="54"/>
        <v>WAS</v>
      </c>
      <c r="P856" t="str">
        <f t="shared" si="55"/>
        <v>WAS</v>
      </c>
    </row>
    <row r="857" spans="1:16" x14ac:dyDescent="0.25">
      <c r="A857">
        <v>856</v>
      </c>
      <c r="B857" s="2" t="str">
        <f t="shared" si="52"/>
        <v>2015_04_OAK@CHI</v>
      </c>
      <c r="C857" t="s">
        <v>3</v>
      </c>
      <c r="D857">
        <v>2015</v>
      </c>
      <c r="E857">
        <f t="shared" si="53"/>
        <v>4</v>
      </c>
      <c r="F857">
        <v>4</v>
      </c>
      <c r="G857" t="s">
        <v>70</v>
      </c>
      <c r="H857" t="s">
        <v>87</v>
      </c>
      <c r="I857">
        <v>2</v>
      </c>
      <c r="K857">
        <v>3</v>
      </c>
      <c r="M857">
        <v>22</v>
      </c>
      <c r="N857">
        <v>20</v>
      </c>
      <c r="O857" t="str">
        <f t="shared" si="54"/>
        <v>CHI</v>
      </c>
      <c r="P857" t="str">
        <f t="shared" si="55"/>
        <v>CHI</v>
      </c>
    </row>
    <row r="858" spans="1:16" x14ac:dyDescent="0.25">
      <c r="A858">
        <v>857</v>
      </c>
      <c r="B858" s="2" t="str">
        <f t="shared" si="52"/>
        <v>2015_04_HOU@ATL</v>
      </c>
      <c r="C858" t="s">
        <v>3</v>
      </c>
      <c r="D858">
        <v>2015</v>
      </c>
      <c r="E858">
        <f t="shared" si="53"/>
        <v>4</v>
      </c>
      <c r="F858">
        <v>4</v>
      </c>
      <c r="G858" t="s">
        <v>22</v>
      </c>
      <c r="H858" t="s">
        <v>77</v>
      </c>
      <c r="I858">
        <v>-3.5</v>
      </c>
      <c r="K858">
        <v>-6</v>
      </c>
      <c r="M858">
        <v>48</v>
      </c>
      <c r="N858">
        <v>21</v>
      </c>
      <c r="O858" t="str">
        <f t="shared" si="54"/>
        <v>ATL</v>
      </c>
      <c r="P858" t="str">
        <f t="shared" si="55"/>
        <v>ATL</v>
      </c>
    </row>
    <row r="859" spans="1:16" x14ac:dyDescent="0.25">
      <c r="A859">
        <v>858</v>
      </c>
      <c r="B859" s="2" t="str">
        <f t="shared" si="52"/>
        <v>2015_04_KCY@CIN</v>
      </c>
      <c r="C859" t="s">
        <v>3</v>
      </c>
      <c r="D859">
        <v>2015</v>
      </c>
      <c r="E859">
        <f t="shared" si="53"/>
        <v>4</v>
      </c>
      <c r="F859">
        <v>4</v>
      </c>
      <c r="G859" t="s">
        <v>71</v>
      </c>
      <c r="H859" t="s">
        <v>336</v>
      </c>
      <c r="I859">
        <v>-3</v>
      </c>
      <c r="K859">
        <v>-3.5</v>
      </c>
      <c r="M859">
        <v>36</v>
      </c>
      <c r="N859">
        <v>21</v>
      </c>
      <c r="O859" t="str">
        <f t="shared" si="54"/>
        <v>CIN</v>
      </c>
      <c r="P859" t="str">
        <f t="shared" si="55"/>
        <v>CIN</v>
      </c>
    </row>
    <row r="860" spans="1:16" x14ac:dyDescent="0.25">
      <c r="A860">
        <v>859</v>
      </c>
      <c r="B860" s="2" t="str">
        <f t="shared" si="52"/>
        <v>2015_04_CLE@SD</v>
      </c>
      <c r="C860" t="s">
        <v>3</v>
      </c>
      <c r="D860">
        <v>2015</v>
      </c>
      <c r="E860">
        <f t="shared" si="53"/>
        <v>4</v>
      </c>
      <c r="F860">
        <v>4</v>
      </c>
      <c r="G860" t="s">
        <v>90</v>
      </c>
      <c r="H860" t="s">
        <v>72</v>
      </c>
      <c r="I860">
        <v>-7</v>
      </c>
      <c r="K860">
        <v>-7</v>
      </c>
      <c r="M860">
        <v>30</v>
      </c>
      <c r="N860">
        <v>27</v>
      </c>
      <c r="O860" t="str">
        <f t="shared" si="54"/>
        <v>CLE</v>
      </c>
      <c r="P860" t="str">
        <f t="shared" si="55"/>
        <v>SD</v>
      </c>
    </row>
    <row r="861" spans="1:16" x14ac:dyDescent="0.25">
      <c r="A861">
        <v>860</v>
      </c>
      <c r="B861" s="2" t="str">
        <f t="shared" si="52"/>
        <v>2015_04_GBY@SFO</v>
      </c>
      <c r="C861" t="s">
        <v>3</v>
      </c>
      <c r="D861">
        <v>2015</v>
      </c>
      <c r="E861">
        <f t="shared" si="53"/>
        <v>4</v>
      </c>
      <c r="F861">
        <v>4</v>
      </c>
      <c r="G861" t="s">
        <v>338</v>
      </c>
      <c r="H861" t="s">
        <v>335</v>
      </c>
      <c r="I861">
        <v>9.5</v>
      </c>
      <c r="K861">
        <v>7.5</v>
      </c>
      <c r="M861">
        <v>3</v>
      </c>
      <c r="N861">
        <v>17</v>
      </c>
      <c r="O861" t="str">
        <f t="shared" si="54"/>
        <v>GBY</v>
      </c>
      <c r="P861" t="str">
        <f t="shared" si="55"/>
        <v>GBY</v>
      </c>
    </row>
    <row r="862" spans="1:16" x14ac:dyDescent="0.25">
      <c r="A862">
        <v>861</v>
      </c>
      <c r="B862" s="2" t="str">
        <f t="shared" si="52"/>
        <v>2015_04_STL@ARI</v>
      </c>
      <c r="C862" t="s">
        <v>3</v>
      </c>
      <c r="D862">
        <v>2015</v>
      </c>
      <c r="E862">
        <f t="shared" si="53"/>
        <v>4</v>
      </c>
      <c r="F862">
        <v>4</v>
      </c>
      <c r="G862" t="s">
        <v>66</v>
      </c>
      <c r="H862" t="s">
        <v>93</v>
      </c>
      <c r="I862">
        <v>-6</v>
      </c>
      <c r="K862">
        <v>-7</v>
      </c>
      <c r="M862">
        <v>22</v>
      </c>
      <c r="N862">
        <v>24</v>
      </c>
      <c r="O862" t="str">
        <f t="shared" si="54"/>
        <v>STL</v>
      </c>
      <c r="P862" t="str">
        <f t="shared" si="55"/>
        <v>STL</v>
      </c>
    </row>
    <row r="863" spans="1:16" x14ac:dyDescent="0.25">
      <c r="A863">
        <v>862</v>
      </c>
      <c r="B863" s="2" t="str">
        <f t="shared" si="52"/>
        <v>2015_04_MIN@DEN</v>
      </c>
      <c r="C863" t="s">
        <v>3</v>
      </c>
      <c r="D863">
        <v>2015</v>
      </c>
      <c r="E863">
        <f t="shared" si="53"/>
        <v>4</v>
      </c>
      <c r="F863">
        <v>4</v>
      </c>
      <c r="G863" t="s">
        <v>74</v>
      </c>
      <c r="H863" t="s">
        <v>82</v>
      </c>
      <c r="I863">
        <v>-4.5</v>
      </c>
      <c r="K863">
        <v>-7</v>
      </c>
      <c r="M863">
        <v>23</v>
      </c>
      <c r="N863">
        <v>20</v>
      </c>
      <c r="O863" t="str">
        <f t="shared" si="54"/>
        <v>MIN</v>
      </c>
      <c r="P863" t="str">
        <f t="shared" si="55"/>
        <v>DEN</v>
      </c>
    </row>
    <row r="864" spans="1:16" x14ac:dyDescent="0.25">
      <c r="A864">
        <v>863</v>
      </c>
      <c r="B864" s="2" t="str">
        <f t="shared" si="52"/>
        <v>2015_04_DAL@NOR</v>
      </c>
      <c r="C864" t="s">
        <v>3</v>
      </c>
      <c r="D864">
        <v>2015</v>
      </c>
      <c r="E864">
        <f t="shared" si="53"/>
        <v>4</v>
      </c>
      <c r="F864">
        <v>4</v>
      </c>
      <c r="G864" t="s">
        <v>340</v>
      </c>
      <c r="H864" t="s">
        <v>73</v>
      </c>
      <c r="I864">
        <v>-7</v>
      </c>
      <c r="K864">
        <v>-3</v>
      </c>
      <c r="M864">
        <v>26</v>
      </c>
      <c r="N864">
        <v>20</v>
      </c>
      <c r="O864" t="str">
        <f t="shared" si="54"/>
        <v>NOR</v>
      </c>
      <c r="P864" t="str">
        <f t="shared" si="55"/>
        <v>NOR</v>
      </c>
    </row>
    <row r="865" spans="1:16" x14ac:dyDescent="0.25">
      <c r="A865">
        <v>864</v>
      </c>
      <c r="B865" s="2" t="str">
        <f t="shared" si="52"/>
        <v>2015_04_DET@SEA</v>
      </c>
      <c r="C865" t="s">
        <v>3</v>
      </c>
      <c r="D865">
        <v>2015</v>
      </c>
      <c r="E865">
        <f t="shared" si="53"/>
        <v>4</v>
      </c>
      <c r="F865">
        <v>4</v>
      </c>
      <c r="G865" t="s">
        <v>91</v>
      </c>
      <c r="H865" t="s">
        <v>75</v>
      </c>
      <c r="I865">
        <v>-9.5</v>
      </c>
      <c r="K865">
        <v>-9.5</v>
      </c>
      <c r="M865">
        <v>13</v>
      </c>
      <c r="N865">
        <v>10</v>
      </c>
      <c r="O865" t="str">
        <f t="shared" si="54"/>
        <v>DET</v>
      </c>
      <c r="P865" t="str">
        <f t="shared" si="55"/>
        <v>SEA</v>
      </c>
    </row>
    <row r="866" spans="1:16" x14ac:dyDescent="0.25">
      <c r="A866">
        <v>865</v>
      </c>
      <c r="B866" s="2" t="str">
        <f t="shared" si="52"/>
        <v>2015_05_IND@HOU</v>
      </c>
      <c r="C866" t="s">
        <v>3</v>
      </c>
      <c r="D866">
        <v>2015</v>
      </c>
      <c r="E866">
        <f t="shared" si="53"/>
        <v>5</v>
      </c>
      <c r="F866">
        <v>5</v>
      </c>
      <c r="G866" t="s">
        <v>77</v>
      </c>
      <c r="H866" t="s">
        <v>78</v>
      </c>
      <c r="I866">
        <v>0</v>
      </c>
      <c r="K866">
        <v>1</v>
      </c>
      <c r="M866">
        <v>20</v>
      </c>
      <c r="N866">
        <v>27</v>
      </c>
      <c r="O866" t="str">
        <f t="shared" si="54"/>
        <v>IND</v>
      </c>
      <c r="P866" t="str">
        <f t="shared" si="55"/>
        <v>IND</v>
      </c>
    </row>
    <row r="867" spans="1:16" x14ac:dyDescent="0.25">
      <c r="A867">
        <v>866</v>
      </c>
      <c r="B867" s="2" t="str">
        <f t="shared" si="52"/>
        <v>2015_05_CHI@KCY</v>
      </c>
      <c r="C867" t="s">
        <v>3</v>
      </c>
      <c r="D867">
        <v>2015</v>
      </c>
      <c r="E867">
        <f t="shared" si="53"/>
        <v>5</v>
      </c>
      <c r="F867">
        <v>5</v>
      </c>
      <c r="G867" t="s">
        <v>336</v>
      </c>
      <c r="H867" t="s">
        <v>70</v>
      </c>
      <c r="I867">
        <v>-10</v>
      </c>
      <c r="K867">
        <v>-9.5</v>
      </c>
      <c r="M867">
        <v>17</v>
      </c>
      <c r="N867">
        <v>18</v>
      </c>
      <c r="O867" t="str">
        <f t="shared" si="54"/>
        <v>CHI</v>
      </c>
      <c r="P867" t="str">
        <f t="shared" si="55"/>
        <v>CHI</v>
      </c>
    </row>
    <row r="868" spans="1:16" x14ac:dyDescent="0.25">
      <c r="A868">
        <v>867</v>
      </c>
      <c r="B868" s="2" t="str">
        <f t="shared" si="52"/>
        <v>2015_05_SEA@CIN</v>
      </c>
      <c r="C868" t="s">
        <v>3</v>
      </c>
      <c r="D868">
        <v>2015</v>
      </c>
      <c r="E868">
        <f t="shared" si="53"/>
        <v>5</v>
      </c>
      <c r="F868">
        <v>5</v>
      </c>
      <c r="G868" t="s">
        <v>71</v>
      </c>
      <c r="H868" t="s">
        <v>91</v>
      </c>
      <c r="I868">
        <v>-1</v>
      </c>
      <c r="K868">
        <v>-3</v>
      </c>
      <c r="M868">
        <v>27</v>
      </c>
      <c r="N868">
        <v>24</v>
      </c>
      <c r="O868" t="str">
        <f t="shared" si="54"/>
        <v>na</v>
      </c>
      <c r="P868" t="str">
        <f t="shared" si="55"/>
        <v>CIN</v>
      </c>
    </row>
    <row r="869" spans="1:16" x14ac:dyDescent="0.25">
      <c r="A869">
        <v>868</v>
      </c>
      <c r="B869" s="2" t="str">
        <f t="shared" si="52"/>
        <v>2015_05_WAS@ATL</v>
      </c>
      <c r="C869" t="s">
        <v>3</v>
      </c>
      <c r="D869">
        <v>2015</v>
      </c>
      <c r="E869">
        <f t="shared" si="53"/>
        <v>5</v>
      </c>
      <c r="F869">
        <v>5</v>
      </c>
      <c r="G869" t="s">
        <v>22</v>
      </c>
      <c r="H869" t="s">
        <v>96</v>
      </c>
      <c r="I869">
        <v>-8</v>
      </c>
      <c r="K869">
        <v>-7</v>
      </c>
      <c r="M869">
        <v>25</v>
      </c>
      <c r="N869">
        <v>19</v>
      </c>
      <c r="O869" t="str">
        <f t="shared" si="54"/>
        <v>WAS</v>
      </c>
      <c r="P869" t="str">
        <f t="shared" si="55"/>
        <v>ATL</v>
      </c>
    </row>
    <row r="870" spans="1:16" x14ac:dyDescent="0.25">
      <c r="A870">
        <v>869</v>
      </c>
      <c r="B870" s="2" t="str">
        <f t="shared" si="52"/>
        <v>2015_05_JAX@TBY</v>
      </c>
      <c r="C870" t="s">
        <v>3</v>
      </c>
      <c r="D870">
        <v>2015</v>
      </c>
      <c r="E870">
        <f t="shared" si="53"/>
        <v>5</v>
      </c>
      <c r="F870">
        <v>5</v>
      </c>
      <c r="G870" t="s">
        <v>339</v>
      </c>
      <c r="H870" t="s">
        <v>79</v>
      </c>
      <c r="I870">
        <v>-3</v>
      </c>
      <c r="K870">
        <v>-1</v>
      </c>
      <c r="M870">
        <v>38</v>
      </c>
      <c r="N870">
        <v>31</v>
      </c>
      <c r="O870" t="str">
        <f t="shared" si="54"/>
        <v>TBY</v>
      </c>
      <c r="P870" t="str">
        <f t="shared" si="55"/>
        <v>TBY</v>
      </c>
    </row>
    <row r="871" spans="1:16" x14ac:dyDescent="0.25">
      <c r="A871">
        <v>870</v>
      </c>
      <c r="B871" s="2" t="str">
        <f t="shared" si="52"/>
        <v>2015_05_NOR@PHI</v>
      </c>
      <c r="C871" t="s">
        <v>3</v>
      </c>
      <c r="D871">
        <v>2015</v>
      </c>
      <c r="E871">
        <f t="shared" si="53"/>
        <v>5</v>
      </c>
      <c r="F871">
        <v>5</v>
      </c>
      <c r="G871" t="s">
        <v>88</v>
      </c>
      <c r="H871" t="s">
        <v>340</v>
      </c>
      <c r="I871">
        <v>-4</v>
      </c>
      <c r="K871">
        <v>-6.5</v>
      </c>
      <c r="M871">
        <v>39</v>
      </c>
      <c r="N871">
        <v>17</v>
      </c>
      <c r="O871" t="str">
        <f t="shared" si="54"/>
        <v>PHI</v>
      </c>
      <c r="P871" t="str">
        <f t="shared" si="55"/>
        <v>PHI</v>
      </c>
    </row>
    <row r="872" spans="1:16" x14ac:dyDescent="0.25">
      <c r="A872">
        <v>871</v>
      </c>
      <c r="B872" s="2" t="str">
        <f t="shared" si="52"/>
        <v>2015_05_CLE@BAL</v>
      </c>
      <c r="C872" t="s">
        <v>3</v>
      </c>
      <c r="D872">
        <v>2015</v>
      </c>
      <c r="E872">
        <f t="shared" si="53"/>
        <v>5</v>
      </c>
      <c r="F872">
        <v>5</v>
      </c>
      <c r="G872" t="s">
        <v>67</v>
      </c>
      <c r="H872" t="s">
        <v>72</v>
      </c>
      <c r="I872">
        <v>-7</v>
      </c>
      <c r="K872">
        <v>-6.5</v>
      </c>
      <c r="M872">
        <v>30</v>
      </c>
      <c r="N872">
        <v>33</v>
      </c>
      <c r="O872" t="str">
        <f t="shared" si="54"/>
        <v>CLE</v>
      </c>
      <c r="P872" t="str">
        <f t="shared" si="55"/>
        <v>CLE</v>
      </c>
    </row>
    <row r="873" spans="1:16" x14ac:dyDescent="0.25">
      <c r="A873">
        <v>872</v>
      </c>
      <c r="B873" s="2" t="str">
        <f t="shared" si="52"/>
        <v>2015_05_STL@GBY</v>
      </c>
      <c r="C873" t="s">
        <v>3</v>
      </c>
      <c r="D873">
        <v>2015</v>
      </c>
      <c r="E873">
        <f t="shared" si="53"/>
        <v>5</v>
      </c>
      <c r="F873">
        <v>5</v>
      </c>
      <c r="G873" t="s">
        <v>335</v>
      </c>
      <c r="H873" t="s">
        <v>93</v>
      </c>
      <c r="I873">
        <v>-9.5</v>
      </c>
      <c r="K873">
        <v>-9</v>
      </c>
      <c r="M873">
        <v>24</v>
      </c>
      <c r="N873">
        <v>10</v>
      </c>
      <c r="O873" t="str">
        <f t="shared" si="54"/>
        <v>GBY</v>
      </c>
      <c r="P873" t="str">
        <f t="shared" si="55"/>
        <v>GBY</v>
      </c>
    </row>
    <row r="874" spans="1:16" x14ac:dyDescent="0.25">
      <c r="A874">
        <v>873</v>
      </c>
      <c r="B874" s="2" t="str">
        <f t="shared" si="52"/>
        <v>2015_05_BUF@TEN</v>
      </c>
      <c r="C874" t="s">
        <v>3</v>
      </c>
      <c r="D874">
        <v>2015</v>
      </c>
      <c r="E874">
        <f t="shared" si="53"/>
        <v>5</v>
      </c>
      <c r="F874">
        <v>5</v>
      </c>
      <c r="G874" t="s">
        <v>95</v>
      </c>
      <c r="H874" t="s">
        <v>68</v>
      </c>
      <c r="I874">
        <v>3</v>
      </c>
      <c r="K874">
        <v>0</v>
      </c>
      <c r="M874">
        <v>13</v>
      </c>
      <c r="N874">
        <v>14</v>
      </c>
      <c r="O874" t="str">
        <f t="shared" si="54"/>
        <v>BUF</v>
      </c>
      <c r="P874" t="str">
        <f t="shared" si="55"/>
        <v>BUF</v>
      </c>
    </row>
    <row r="875" spans="1:16" x14ac:dyDescent="0.25">
      <c r="A875">
        <v>874</v>
      </c>
      <c r="B875" s="2" t="str">
        <f t="shared" si="52"/>
        <v>2015_05_ARI@DET</v>
      </c>
      <c r="C875" t="s">
        <v>3</v>
      </c>
      <c r="D875">
        <v>2015</v>
      </c>
      <c r="E875">
        <f t="shared" si="53"/>
        <v>5</v>
      </c>
      <c r="F875">
        <v>5</v>
      </c>
      <c r="G875" t="s">
        <v>75</v>
      </c>
      <c r="H875" t="s">
        <v>66</v>
      </c>
      <c r="I875">
        <v>3</v>
      </c>
      <c r="K875">
        <v>4.5</v>
      </c>
      <c r="M875">
        <v>17</v>
      </c>
      <c r="N875">
        <v>42</v>
      </c>
      <c r="O875" t="str">
        <f t="shared" si="54"/>
        <v>ARI</v>
      </c>
      <c r="P875" t="str">
        <f t="shared" si="55"/>
        <v>ARI</v>
      </c>
    </row>
    <row r="876" spans="1:16" x14ac:dyDescent="0.25">
      <c r="A876">
        <v>875</v>
      </c>
      <c r="B876" s="2" t="str">
        <f t="shared" si="52"/>
        <v>2015_05_DEN@OAK</v>
      </c>
      <c r="C876" t="s">
        <v>3</v>
      </c>
      <c r="D876">
        <v>2015</v>
      </c>
      <c r="E876">
        <f t="shared" si="53"/>
        <v>5</v>
      </c>
      <c r="F876">
        <v>5</v>
      </c>
      <c r="G876" t="s">
        <v>87</v>
      </c>
      <c r="H876" t="s">
        <v>74</v>
      </c>
      <c r="I876">
        <v>6</v>
      </c>
      <c r="K876">
        <v>5.5</v>
      </c>
      <c r="M876">
        <v>10</v>
      </c>
      <c r="N876">
        <v>16</v>
      </c>
      <c r="O876" t="str">
        <f t="shared" si="54"/>
        <v>DEN</v>
      </c>
      <c r="P876" t="str">
        <f t="shared" si="55"/>
        <v>DEN</v>
      </c>
    </row>
    <row r="877" spans="1:16" x14ac:dyDescent="0.25">
      <c r="A877">
        <v>876</v>
      </c>
      <c r="B877" s="2" t="str">
        <f t="shared" si="52"/>
        <v>2015_05_NWE@DAL</v>
      </c>
      <c r="C877" t="s">
        <v>3</v>
      </c>
      <c r="D877">
        <v>2015</v>
      </c>
      <c r="E877">
        <f t="shared" si="53"/>
        <v>5</v>
      </c>
      <c r="F877">
        <v>5</v>
      </c>
      <c r="G877" t="s">
        <v>73</v>
      </c>
      <c r="H877" t="s">
        <v>337</v>
      </c>
      <c r="I877">
        <v>7.5</v>
      </c>
      <c r="K877">
        <v>-9</v>
      </c>
      <c r="M877">
        <v>6</v>
      </c>
      <c r="N877">
        <v>30</v>
      </c>
      <c r="O877" t="str">
        <f t="shared" si="54"/>
        <v>NWE</v>
      </c>
      <c r="P877" t="str">
        <f t="shared" si="55"/>
        <v>NWE</v>
      </c>
    </row>
    <row r="878" spans="1:16" x14ac:dyDescent="0.25">
      <c r="A878">
        <v>877</v>
      </c>
      <c r="B878" s="2" t="str">
        <f t="shared" si="52"/>
        <v>2015_05_SFO@NYG</v>
      </c>
      <c r="C878" t="s">
        <v>3</v>
      </c>
      <c r="D878">
        <v>2015</v>
      </c>
      <c r="E878">
        <f t="shared" si="53"/>
        <v>5</v>
      </c>
      <c r="F878">
        <v>5</v>
      </c>
      <c r="G878" t="s">
        <v>85</v>
      </c>
      <c r="H878" t="s">
        <v>338</v>
      </c>
      <c r="I878">
        <v>-7</v>
      </c>
      <c r="K878">
        <v>-7.5</v>
      </c>
      <c r="M878">
        <v>30</v>
      </c>
      <c r="N878">
        <v>27</v>
      </c>
      <c r="O878" t="str">
        <f t="shared" si="54"/>
        <v>SFO</v>
      </c>
      <c r="P878" t="str">
        <f t="shared" si="55"/>
        <v>NYG</v>
      </c>
    </row>
    <row r="879" spans="1:16" x14ac:dyDescent="0.25">
      <c r="A879">
        <v>878</v>
      </c>
      <c r="B879" s="2" t="str">
        <f t="shared" si="52"/>
        <v>2015_05_PIT@SD</v>
      </c>
      <c r="C879" t="s">
        <v>3</v>
      </c>
      <c r="D879">
        <v>2015</v>
      </c>
      <c r="E879">
        <f t="shared" si="53"/>
        <v>5</v>
      </c>
      <c r="F879">
        <v>5</v>
      </c>
      <c r="G879" t="s">
        <v>90</v>
      </c>
      <c r="H879" t="s">
        <v>89</v>
      </c>
      <c r="I879">
        <v>-3</v>
      </c>
      <c r="K879">
        <v>-3.5</v>
      </c>
      <c r="M879">
        <v>20</v>
      </c>
      <c r="N879">
        <v>24</v>
      </c>
      <c r="O879" t="str">
        <f t="shared" si="54"/>
        <v>PIT</v>
      </c>
      <c r="P879" t="str">
        <f t="shared" si="55"/>
        <v>PIT</v>
      </c>
    </row>
    <row r="880" spans="1:16" x14ac:dyDescent="0.25">
      <c r="A880">
        <v>879</v>
      </c>
      <c r="B880" s="2" t="str">
        <f t="shared" si="52"/>
        <v>2015_06_ATL@NOR</v>
      </c>
      <c r="C880" t="s">
        <v>3</v>
      </c>
      <c r="D880">
        <v>2015</v>
      </c>
      <c r="E880">
        <f t="shared" si="53"/>
        <v>6</v>
      </c>
      <c r="F880">
        <v>6</v>
      </c>
      <c r="G880" t="s">
        <v>340</v>
      </c>
      <c r="H880" t="s">
        <v>22</v>
      </c>
      <c r="I880">
        <v>3.5</v>
      </c>
      <c r="K880">
        <v>3</v>
      </c>
      <c r="M880">
        <v>31</v>
      </c>
      <c r="N880">
        <v>21</v>
      </c>
      <c r="O880" t="str">
        <f t="shared" si="54"/>
        <v>NOR</v>
      </c>
      <c r="P880" t="str">
        <f t="shared" si="55"/>
        <v>NOR</v>
      </c>
    </row>
    <row r="881" spans="1:16" x14ac:dyDescent="0.25">
      <c r="A881">
        <v>880</v>
      </c>
      <c r="B881" s="2" t="str">
        <f t="shared" si="52"/>
        <v>2015_06_WAS@NYJ</v>
      </c>
      <c r="C881" t="s">
        <v>3</v>
      </c>
      <c r="D881">
        <v>2015</v>
      </c>
      <c r="E881">
        <f t="shared" si="53"/>
        <v>6</v>
      </c>
      <c r="F881">
        <v>6</v>
      </c>
      <c r="G881" t="s">
        <v>86</v>
      </c>
      <c r="H881" t="s">
        <v>96</v>
      </c>
      <c r="I881">
        <v>-5.5</v>
      </c>
      <c r="K881">
        <v>-6.5</v>
      </c>
      <c r="M881">
        <v>34</v>
      </c>
      <c r="N881">
        <v>20</v>
      </c>
      <c r="O881" t="str">
        <f t="shared" si="54"/>
        <v>NYJ</v>
      </c>
      <c r="P881" t="str">
        <f t="shared" si="55"/>
        <v>NYJ</v>
      </c>
    </row>
    <row r="882" spans="1:16" x14ac:dyDescent="0.25">
      <c r="A882">
        <v>881</v>
      </c>
      <c r="B882" s="2" t="str">
        <f t="shared" si="52"/>
        <v>2015_06_ARI@PIT</v>
      </c>
      <c r="C882" t="s">
        <v>3</v>
      </c>
      <c r="D882">
        <v>2015</v>
      </c>
      <c r="E882">
        <f t="shared" si="53"/>
        <v>6</v>
      </c>
      <c r="F882">
        <v>6</v>
      </c>
      <c r="G882" t="s">
        <v>89</v>
      </c>
      <c r="H882" t="s">
        <v>66</v>
      </c>
      <c r="I882">
        <v>3.5</v>
      </c>
      <c r="K882">
        <v>4</v>
      </c>
      <c r="M882">
        <v>25</v>
      </c>
      <c r="N882">
        <v>13</v>
      </c>
      <c r="O882" t="str">
        <f t="shared" si="54"/>
        <v>PIT</v>
      </c>
      <c r="P882" t="str">
        <f t="shared" si="55"/>
        <v>PIT</v>
      </c>
    </row>
    <row r="883" spans="1:16" x14ac:dyDescent="0.25">
      <c r="A883">
        <v>882</v>
      </c>
      <c r="B883" s="2" t="str">
        <f t="shared" si="52"/>
        <v>2015_06_KCY@MIN</v>
      </c>
      <c r="C883" t="s">
        <v>3</v>
      </c>
      <c r="D883">
        <v>2015</v>
      </c>
      <c r="E883">
        <f t="shared" si="53"/>
        <v>6</v>
      </c>
      <c r="F883">
        <v>6</v>
      </c>
      <c r="G883" t="s">
        <v>82</v>
      </c>
      <c r="H883" t="s">
        <v>336</v>
      </c>
      <c r="I883">
        <v>-3.5</v>
      </c>
      <c r="K883">
        <v>-3.5</v>
      </c>
      <c r="M883">
        <v>16</v>
      </c>
      <c r="N883">
        <v>10</v>
      </c>
      <c r="O883" t="str">
        <f t="shared" si="54"/>
        <v>MIN</v>
      </c>
      <c r="P883" t="str">
        <f t="shared" si="55"/>
        <v>MIN</v>
      </c>
    </row>
    <row r="884" spans="1:16" x14ac:dyDescent="0.25">
      <c r="A884">
        <v>883</v>
      </c>
      <c r="B884" s="2" t="str">
        <f t="shared" si="52"/>
        <v>2015_06_CIN@BUF</v>
      </c>
      <c r="C884" t="s">
        <v>3</v>
      </c>
      <c r="D884">
        <v>2015</v>
      </c>
      <c r="E884">
        <f t="shared" si="53"/>
        <v>6</v>
      </c>
      <c r="F884">
        <v>6</v>
      </c>
      <c r="G884" t="s">
        <v>68</v>
      </c>
      <c r="H884" t="s">
        <v>71</v>
      </c>
      <c r="I884">
        <v>0</v>
      </c>
      <c r="K884">
        <v>3</v>
      </c>
      <c r="M884">
        <v>21</v>
      </c>
      <c r="N884">
        <v>34</v>
      </c>
      <c r="O884" t="str">
        <f t="shared" si="54"/>
        <v>CIN</v>
      </c>
      <c r="P884" t="str">
        <f t="shared" si="55"/>
        <v>CIN</v>
      </c>
    </row>
    <row r="885" spans="1:16" x14ac:dyDescent="0.25">
      <c r="A885">
        <v>884</v>
      </c>
      <c r="B885" s="2" t="str">
        <f t="shared" si="52"/>
        <v>2015_06_CHI@DET</v>
      </c>
      <c r="C885" t="s">
        <v>3</v>
      </c>
      <c r="D885">
        <v>2015</v>
      </c>
      <c r="E885">
        <f t="shared" si="53"/>
        <v>6</v>
      </c>
      <c r="F885">
        <v>6</v>
      </c>
      <c r="G885" t="s">
        <v>75</v>
      </c>
      <c r="H885" t="s">
        <v>70</v>
      </c>
      <c r="I885">
        <v>-3.5</v>
      </c>
      <c r="K885">
        <v>-3.5</v>
      </c>
      <c r="M885">
        <v>37</v>
      </c>
      <c r="N885">
        <v>34</v>
      </c>
      <c r="O885" t="str">
        <f t="shared" si="54"/>
        <v>CHI</v>
      </c>
      <c r="P885" t="str">
        <f t="shared" si="55"/>
        <v>DET</v>
      </c>
    </row>
    <row r="886" spans="1:16" x14ac:dyDescent="0.25">
      <c r="A886">
        <v>885</v>
      </c>
      <c r="B886" s="2" t="str">
        <f t="shared" si="52"/>
        <v>2015_06_DEN@CLE</v>
      </c>
      <c r="C886" t="s">
        <v>3</v>
      </c>
      <c r="D886">
        <v>2015</v>
      </c>
      <c r="E886">
        <f t="shared" si="53"/>
        <v>6</v>
      </c>
      <c r="F886">
        <v>6</v>
      </c>
      <c r="G886" t="s">
        <v>72</v>
      </c>
      <c r="H886" t="s">
        <v>74</v>
      </c>
      <c r="I886">
        <v>4.5</v>
      </c>
      <c r="K886">
        <v>3.5</v>
      </c>
      <c r="M886">
        <v>23</v>
      </c>
      <c r="N886">
        <v>26</v>
      </c>
      <c r="O886" t="str">
        <f t="shared" si="54"/>
        <v>CLE</v>
      </c>
      <c r="P886" t="str">
        <f t="shared" si="55"/>
        <v>DEN</v>
      </c>
    </row>
    <row r="887" spans="1:16" x14ac:dyDescent="0.25">
      <c r="A887">
        <v>886</v>
      </c>
      <c r="B887" s="2" t="str">
        <f t="shared" si="52"/>
        <v>2015_06_HOU@JAX</v>
      </c>
      <c r="C887" t="s">
        <v>3</v>
      </c>
      <c r="D887">
        <v>2015</v>
      </c>
      <c r="E887">
        <f t="shared" si="53"/>
        <v>6</v>
      </c>
      <c r="F887">
        <v>6</v>
      </c>
      <c r="G887" t="s">
        <v>79</v>
      </c>
      <c r="H887" t="s">
        <v>77</v>
      </c>
      <c r="I887">
        <v>0</v>
      </c>
      <c r="K887">
        <v>-2</v>
      </c>
      <c r="M887">
        <v>20</v>
      </c>
      <c r="N887">
        <v>31</v>
      </c>
      <c r="O887" t="str">
        <f t="shared" si="54"/>
        <v>HOU</v>
      </c>
      <c r="P887" t="str">
        <f t="shared" si="55"/>
        <v>HOU</v>
      </c>
    </row>
    <row r="888" spans="1:16" x14ac:dyDescent="0.25">
      <c r="A888">
        <v>887</v>
      </c>
      <c r="B888" s="2" t="str">
        <f t="shared" si="52"/>
        <v>2015_06_MIA@TEN</v>
      </c>
      <c r="C888" t="s">
        <v>3</v>
      </c>
      <c r="D888">
        <v>2015</v>
      </c>
      <c r="E888">
        <f t="shared" si="53"/>
        <v>6</v>
      </c>
      <c r="F888">
        <v>6</v>
      </c>
      <c r="G888" t="s">
        <v>95</v>
      </c>
      <c r="H888" t="s">
        <v>81</v>
      </c>
      <c r="I888">
        <v>-2.5</v>
      </c>
      <c r="K888">
        <v>-1.5</v>
      </c>
      <c r="M888">
        <v>10</v>
      </c>
      <c r="N888">
        <v>38</v>
      </c>
      <c r="O888" t="str">
        <f t="shared" si="54"/>
        <v>MIA</v>
      </c>
      <c r="P888" t="str">
        <f t="shared" si="55"/>
        <v>MIA</v>
      </c>
    </row>
    <row r="889" spans="1:16" x14ac:dyDescent="0.25">
      <c r="A889">
        <v>888</v>
      </c>
      <c r="B889" s="2" t="str">
        <f t="shared" si="52"/>
        <v>2015_06_CAR@SEA</v>
      </c>
      <c r="C889" t="s">
        <v>3</v>
      </c>
      <c r="D889">
        <v>2015</v>
      </c>
      <c r="E889">
        <f t="shared" si="53"/>
        <v>6</v>
      </c>
      <c r="F889">
        <v>6</v>
      </c>
      <c r="G889" t="s">
        <v>91</v>
      </c>
      <c r="H889" t="s">
        <v>69</v>
      </c>
      <c r="I889">
        <v>-5.5</v>
      </c>
      <c r="K889">
        <v>-7</v>
      </c>
      <c r="M889">
        <v>23</v>
      </c>
      <c r="N889">
        <v>27</v>
      </c>
      <c r="O889" t="str">
        <f t="shared" si="54"/>
        <v>CAR</v>
      </c>
      <c r="P889" t="str">
        <f t="shared" si="55"/>
        <v>CAR</v>
      </c>
    </row>
    <row r="890" spans="1:16" x14ac:dyDescent="0.25">
      <c r="A890">
        <v>889</v>
      </c>
      <c r="B890" s="2" t="str">
        <f t="shared" si="52"/>
        <v>2015_06_SD@GBY</v>
      </c>
      <c r="C890" t="s">
        <v>3</v>
      </c>
      <c r="D890">
        <v>2015</v>
      </c>
      <c r="E890">
        <f t="shared" si="53"/>
        <v>6</v>
      </c>
      <c r="F890">
        <v>6</v>
      </c>
      <c r="G890" t="s">
        <v>335</v>
      </c>
      <c r="H890" t="s">
        <v>90</v>
      </c>
      <c r="I890">
        <v>-9.5</v>
      </c>
      <c r="K890">
        <v>-10.5</v>
      </c>
      <c r="M890">
        <v>27</v>
      </c>
      <c r="N890">
        <v>20</v>
      </c>
      <c r="O890" t="str">
        <f t="shared" si="54"/>
        <v>SD</v>
      </c>
      <c r="P890" t="str">
        <f t="shared" si="55"/>
        <v>GBY</v>
      </c>
    </row>
    <row r="891" spans="1:16" x14ac:dyDescent="0.25">
      <c r="A891">
        <v>890</v>
      </c>
      <c r="B891" s="2" t="str">
        <f t="shared" si="52"/>
        <v>2015_06_BAL@SFO</v>
      </c>
      <c r="C891" t="s">
        <v>3</v>
      </c>
      <c r="D891">
        <v>2015</v>
      </c>
      <c r="E891">
        <f t="shared" si="53"/>
        <v>6</v>
      </c>
      <c r="F891">
        <v>6</v>
      </c>
      <c r="G891" t="s">
        <v>338</v>
      </c>
      <c r="H891" t="s">
        <v>67</v>
      </c>
      <c r="I891">
        <v>3</v>
      </c>
      <c r="K891">
        <v>2</v>
      </c>
      <c r="M891">
        <v>25</v>
      </c>
      <c r="N891">
        <v>20</v>
      </c>
      <c r="O891" t="str">
        <f t="shared" si="54"/>
        <v>SFO</v>
      </c>
      <c r="P891" t="str">
        <f t="shared" si="55"/>
        <v>SFO</v>
      </c>
    </row>
    <row r="892" spans="1:16" x14ac:dyDescent="0.25">
      <c r="A892">
        <v>891</v>
      </c>
      <c r="B892" s="2" t="str">
        <f t="shared" si="52"/>
        <v>2015_06_NWE@IND</v>
      </c>
      <c r="C892" t="s">
        <v>3</v>
      </c>
      <c r="D892">
        <v>2015</v>
      </c>
      <c r="E892">
        <f t="shared" si="53"/>
        <v>6</v>
      </c>
      <c r="F892">
        <v>6</v>
      </c>
      <c r="G892" t="s">
        <v>78</v>
      </c>
      <c r="H892" t="s">
        <v>337</v>
      </c>
      <c r="I892">
        <v>6.5</v>
      </c>
      <c r="K892">
        <v>9.5</v>
      </c>
      <c r="M892">
        <v>27</v>
      </c>
      <c r="N892">
        <v>34</v>
      </c>
      <c r="O892" t="str">
        <f t="shared" si="54"/>
        <v>IND</v>
      </c>
      <c r="P892" t="str">
        <f t="shared" si="55"/>
        <v>NWE</v>
      </c>
    </row>
    <row r="893" spans="1:16" x14ac:dyDescent="0.25">
      <c r="A893">
        <v>892</v>
      </c>
      <c r="B893" s="2" t="str">
        <f t="shared" si="52"/>
        <v>2015_06_NYG@PHI</v>
      </c>
      <c r="C893" t="s">
        <v>3</v>
      </c>
      <c r="D893">
        <v>2015</v>
      </c>
      <c r="E893">
        <f t="shared" si="53"/>
        <v>6</v>
      </c>
      <c r="F893">
        <v>6</v>
      </c>
      <c r="G893" t="s">
        <v>88</v>
      </c>
      <c r="H893" t="s">
        <v>85</v>
      </c>
      <c r="I893">
        <v>-3.5</v>
      </c>
      <c r="K893">
        <v>-5.5</v>
      </c>
      <c r="M893">
        <v>27</v>
      </c>
      <c r="N893">
        <v>7</v>
      </c>
      <c r="O893" t="str">
        <f t="shared" si="54"/>
        <v>PHI</v>
      </c>
      <c r="P893" t="str">
        <f t="shared" si="55"/>
        <v>PHI</v>
      </c>
    </row>
    <row r="894" spans="1:16" x14ac:dyDescent="0.25">
      <c r="A894">
        <v>893</v>
      </c>
      <c r="B894" s="2" t="str">
        <f t="shared" si="52"/>
        <v>2015_07_SEA@SFO</v>
      </c>
      <c r="C894" t="s">
        <v>3</v>
      </c>
      <c r="D894">
        <v>2015</v>
      </c>
      <c r="E894">
        <f t="shared" si="53"/>
        <v>7</v>
      </c>
      <c r="F894">
        <v>7</v>
      </c>
      <c r="G894" t="s">
        <v>338</v>
      </c>
      <c r="H894" t="s">
        <v>91</v>
      </c>
      <c r="I894">
        <v>4</v>
      </c>
      <c r="K894">
        <v>6.5</v>
      </c>
      <c r="M894">
        <v>3</v>
      </c>
      <c r="N894">
        <v>20</v>
      </c>
      <c r="O894" t="str">
        <f t="shared" si="54"/>
        <v>SEA</v>
      </c>
      <c r="P894" t="str">
        <f t="shared" si="55"/>
        <v>SEA</v>
      </c>
    </row>
    <row r="895" spans="1:16" x14ac:dyDescent="0.25">
      <c r="A895">
        <v>894</v>
      </c>
      <c r="B895" s="2" t="str">
        <f t="shared" si="52"/>
        <v>2015_07_BUF@JAX</v>
      </c>
      <c r="C895" t="s">
        <v>3</v>
      </c>
      <c r="D895">
        <v>2015</v>
      </c>
      <c r="E895">
        <f t="shared" si="53"/>
        <v>7</v>
      </c>
      <c r="F895">
        <v>7</v>
      </c>
      <c r="G895" t="s">
        <v>79</v>
      </c>
      <c r="H895" t="s">
        <v>68</v>
      </c>
      <c r="I895">
        <v>3.5</v>
      </c>
      <c r="K895">
        <v>4.5</v>
      </c>
      <c r="M895">
        <v>34</v>
      </c>
      <c r="N895">
        <v>31</v>
      </c>
      <c r="O895" t="str">
        <f t="shared" si="54"/>
        <v>JAX</v>
      </c>
      <c r="P895" t="str">
        <f t="shared" si="55"/>
        <v>JAX</v>
      </c>
    </row>
    <row r="896" spans="1:16" x14ac:dyDescent="0.25">
      <c r="A896">
        <v>895</v>
      </c>
      <c r="B896" s="2" t="str">
        <f t="shared" si="52"/>
        <v>2015_07_TBY@WAS</v>
      </c>
      <c r="C896" t="s">
        <v>3</v>
      </c>
      <c r="D896">
        <v>2015</v>
      </c>
      <c r="E896">
        <f t="shared" si="53"/>
        <v>7</v>
      </c>
      <c r="F896">
        <v>7</v>
      </c>
      <c r="G896" t="s">
        <v>96</v>
      </c>
      <c r="H896" t="s">
        <v>339</v>
      </c>
      <c r="I896">
        <v>-4</v>
      </c>
      <c r="K896">
        <v>-3</v>
      </c>
      <c r="M896">
        <v>31</v>
      </c>
      <c r="N896">
        <v>30</v>
      </c>
      <c r="O896" t="str">
        <f t="shared" si="54"/>
        <v>TBY</v>
      </c>
      <c r="P896" t="str">
        <f t="shared" si="55"/>
        <v>WAS</v>
      </c>
    </row>
    <row r="897" spans="1:16" x14ac:dyDescent="0.25">
      <c r="A897">
        <v>896</v>
      </c>
      <c r="B897" s="2" t="str">
        <f t="shared" si="52"/>
        <v>2015_07_ATL@TEN</v>
      </c>
      <c r="C897" t="s">
        <v>3</v>
      </c>
      <c r="D897">
        <v>2015</v>
      </c>
      <c r="E897">
        <f t="shared" si="53"/>
        <v>7</v>
      </c>
      <c r="F897">
        <v>7</v>
      </c>
      <c r="G897" t="s">
        <v>95</v>
      </c>
      <c r="H897" t="s">
        <v>22</v>
      </c>
      <c r="I897">
        <v>4.5</v>
      </c>
      <c r="K897">
        <v>6</v>
      </c>
      <c r="M897">
        <v>7</v>
      </c>
      <c r="N897">
        <v>10</v>
      </c>
      <c r="O897" t="str">
        <f t="shared" si="54"/>
        <v>TEN</v>
      </c>
      <c r="P897" t="str">
        <f t="shared" si="55"/>
        <v>ATL</v>
      </c>
    </row>
    <row r="898" spans="1:16" x14ac:dyDescent="0.25">
      <c r="A898">
        <v>897</v>
      </c>
      <c r="B898" s="2" t="str">
        <f t="shared" ref="B898:B961" si="56">CONCATENATE(D898,"_",IF(E898&lt;10,CONCATENATE("0",E898),E898),"_",H898,"@",G898)</f>
        <v>2015_07_NOR@IND</v>
      </c>
      <c r="C898" t="s">
        <v>3</v>
      </c>
      <c r="D898">
        <v>2015</v>
      </c>
      <c r="E898">
        <f t="shared" ref="E898:E961" si="57">IF(C898="rs",F898,17+F898)</f>
        <v>7</v>
      </c>
      <c r="F898">
        <v>7</v>
      </c>
      <c r="G898" t="s">
        <v>78</v>
      </c>
      <c r="H898" t="s">
        <v>340</v>
      </c>
      <c r="I898">
        <v>-4</v>
      </c>
      <c r="K898">
        <v>-4.5</v>
      </c>
      <c r="M898">
        <v>21</v>
      </c>
      <c r="N898">
        <v>27</v>
      </c>
      <c r="O898" t="str">
        <f t="shared" ref="O898:O961" si="58">IF(OR(ISBLANK(N898),ISBLANK(M898)),"",IF(N898&gt;(M898+IF(ISBLANK(K898),I898,K898)),H898,IF(N898&lt;(M898+IF(ISBLANK(K898),I898,K898)),G898,"na")))</f>
        <v>NOR</v>
      </c>
      <c r="P898" t="str">
        <f t="shared" ref="P898:P961" si="59">IF(OR(ISBLANK(N898),ISBLANK(M898)),"",IF(N898&gt;M898,H898,IF(N898&lt;M898,G898,"na")))</f>
        <v>NOR</v>
      </c>
    </row>
    <row r="899" spans="1:16" x14ac:dyDescent="0.25">
      <c r="A899">
        <v>898</v>
      </c>
      <c r="B899" s="2" t="str">
        <f t="shared" si="56"/>
        <v>2015_07_MIN@DET</v>
      </c>
      <c r="C899" t="s">
        <v>3</v>
      </c>
      <c r="D899">
        <v>2015</v>
      </c>
      <c r="E899">
        <f t="shared" si="57"/>
        <v>7</v>
      </c>
      <c r="F899">
        <v>7</v>
      </c>
      <c r="G899" t="s">
        <v>75</v>
      </c>
      <c r="H899" t="s">
        <v>82</v>
      </c>
      <c r="I899">
        <v>0</v>
      </c>
      <c r="K899">
        <v>0</v>
      </c>
      <c r="M899">
        <v>19</v>
      </c>
      <c r="N899">
        <v>28</v>
      </c>
      <c r="O899" t="str">
        <f t="shared" si="58"/>
        <v>MIN</v>
      </c>
      <c r="P899" t="str">
        <f t="shared" si="59"/>
        <v>MIN</v>
      </c>
    </row>
    <row r="900" spans="1:16" x14ac:dyDescent="0.25">
      <c r="A900">
        <v>899</v>
      </c>
      <c r="B900" s="2" t="str">
        <f t="shared" si="56"/>
        <v>2015_07_PIT@KCY</v>
      </c>
      <c r="C900" t="s">
        <v>3</v>
      </c>
      <c r="D900">
        <v>2015</v>
      </c>
      <c r="E900">
        <f t="shared" si="57"/>
        <v>7</v>
      </c>
      <c r="F900">
        <v>7</v>
      </c>
      <c r="G900" t="s">
        <v>336</v>
      </c>
      <c r="H900" t="s">
        <v>89</v>
      </c>
      <c r="I900">
        <v>3.5</v>
      </c>
      <c r="K900">
        <v>-3</v>
      </c>
      <c r="M900">
        <v>23</v>
      </c>
      <c r="N900">
        <v>13</v>
      </c>
      <c r="O900" t="str">
        <f t="shared" si="58"/>
        <v>KCY</v>
      </c>
      <c r="P900" t="str">
        <f t="shared" si="59"/>
        <v>KCY</v>
      </c>
    </row>
    <row r="901" spans="1:16" x14ac:dyDescent="0.25">
      <c r="A901">
        <v>900</v>
      </c>
      <c r="B901" s="2" t="str">
        <f t="shared" si="56"/>
        <v>2015_07_CLE@STL</v>
      </c>
      <c r="C901" t="s">
        <v>3</v>
      </c>
      <c r="D901">
        <v>2015</v>
      </c>
      <c r="E901">
        <f t="shared" si="57"/>
        <v>7</v>
      </c>
      <c r="F901">
        <v>7</v>
      </c>
      <c r="G901" t="s">
        <v>93</v>
      </c>
      <c r="H901" t="s">
        <v>72</v>
      </c>
      <c r="I901">
        <v>-4</v>
      </c>
      <c r="K901">
        <v>-6.5</v>
      </c>
      <c r="M901">
        <v>24</v>
      </c>
      <c r="N901">
        <v>6</v>
      </c>
      <c r="O901" t="str">
        <f t="shared" si="58"/>
        <v>STL</v>
      </c>
      <c r="P901" t="str">
        <f t="shared" si="59"/>
        <v>STL</v>
      </c>
    </row>
    <row r="902" spans="1:16" x14ac:dyDescent="0.25">
      <c r="A902">
        <v>901</v>
      </c>
      <c r="B902" s="2" t="str">
        <f t="shared" si="56"/>
        <v>2015_07_HOU@MIA</v>
      </c>
      <c r="C902" t="s">
        <v>3</v>
      </c>
      <c r="D902">
        <v>2015</v>
      </c>
      <c r="E902">
        <f t="shared" si="57"/>
        <v>7</v>
      </c>
      <c r="F902">
        <v>7</v>
      </c>
      <c r="G902" t="s">
        <v>81</v>
      </c>
      <c r="H902" t="s">
        <v>77</v>
      </c>
      <c r="I902">
        <v>-3</v>
      </c>
      <c r="K902">
        <v>-4.5</v>
      </c>
      <c r="M902">
        <v>44</v>
      </c>
      <c r="N902">
        <v>26</v>
      </c>
      <c r="O902" t="str">
        <f t="shared" si="58"/>
        <v>MIA</v>
      </c>
      <c r="P902" t="str">
        <f t="shared" si="59"/>
        <v>MIA</v>
      </c>
    </row>
    <row r="903" spans="1:16" x14ac:dyDescent="0.25">
      <c r="A903">
        <v>902</v>
      </c>
      <c r="B903" s="2" t="str">
        <f t="shared" si="56"/>
        <v>2015_07_NYJ@NWE</v>
      </c>
      <c r="C903" t="s">
        <v>3</v>
      </c>
      <c r="D903">
        <v>2015</v>
      </c>
      <c r="E903">
        <f t="shared" si="57"/>
        <v>7</v>
      </c>
      <c r="F903">
        <v>7</v>
      </c>
      <c r="G903" t="s">
        <v>337</v>
      </c>
      <c r="H903" t="s">
        <v>86</v>
      </c>
      <c r="I903">
        <v>-9.5</v>
      </c>
      <c r="K903">
        <v>-7.5</v>
      </c>
      <c r="M903">
        <v>30</v>
      </c>
      <c r="N903">
        <v>23</v>
      </c>
      <c r="O903" t="str">
        <f t="shared" si="58"/>
        <v>NYJ</v>
      </c>
      <c r="P903" t="str">
        <f t="shared" si="59"/>
        <v>NWE</v>
      </c>
    </row>
    <row r="904" spans="1:16" x14ac:dyDescent="0.25">
      <c r="A904">
        <v>903</v>
      </c>
      <c r="B904" s="2" t="str">
        <f t="shared" si="56"/>
        <v>2015_07_OAK@SD</v>
      </c>
      <c r="C904" t="s">
        <v>3</v>
      </c>
      <c r="D904">
        <v>2015</v>
      </c>
      <c r="E904">
        <f t="shared" si="57"/>
        <v>7</v>
      </c>
      <c r="F904">
        <v>7</v>
      </c>
      <c r="G904" t="s">
        <v>90</v>
      </c>
      <c r="H904" t="s">
        <v>87</v>
      </c>
      <c r="I904">
        <v>-4</v>
      </c>
      <c r="K904">
        <v>-3.5</v>
      </c>
      <c r="M904">
        <v>29</v>
      </c>
      <c r="N904">
        <v>37</v>
      </c>
      <c r="O904" t="str">
        <f t="shared" si="58"/>
        <v>OAK</v>
      </c>
      <c r="P904" t="str">
        <f t="shared" si="59"/>
        <v>OAK</v>
      </c>
    </row>
    <row r="905" spans="1:16" x14ac:dyDescent="0.25">
      <c r="A905">
        <v>904</v>
      </c>
      <c r="B905" s="2" t="str">
        <f t="shared" si="56"/>
        <v>2015_07_DAL@NYG</v>
      </c>
      <c r="C905" t="s">
        <v>3</v>
      </c>
      <c r="D905">
        <v>2015</v>
      </c>
      <c r="E905">
        <f t="shared" si="57"/>
        <v>7</v>
      </c>
      <c r="F905">
        <v>7</v>
      </c>
      <c r="G905" t="s">
        <v>85</v>
      </c>
      <c r="H905" t="s">
        <v>73</v>
      </c>
      <c r="I905">
        <v>-4</v>
      </c>
      <c r="K905">
        <v>-3</v>
      </c>
      <c r="M905">
        <v>27</v>
      </c>
      <c r="N905">
        <v>20</v>
      </c>
      <c r="O905" t="str">
        <f t="shared" si="58"/>
        <v>NYG</v>
      </c>
      <c r="P905" t="str">
        <f t="shared" si="59"/>
        <v>NYG</v>
      </c>
    </row>
    <row r="906" spans="1:16" x14ac:dyDescent="0.25">
      <c r="A906">
        <v>905</v>
      </c>
      <c r="B906" s="2" t="str">
        <f t="shared" si="56"/>
        <v>2015_07_PHI@CAR</v>
      </c>
      <c r="C906" t="s">
        <v>3</v>
      </c>
      <c r="D906">
        <v>2015</v>
      </c>
      <c r="E906">
        <f t="shared" si="57"/>
        <v>7</v>
      </c>
      <c r="F906">
        <v>7</v>
      </c>
      <c r="G906" t="s">
        <v>69</v>
      </c>
      <c r="H906" t="s">
        <v>88</v>
      </c>
      <c r="I906">
        <v>-2.5</v>
      </c>
      <c r="K906">
        <v>-3</v>
      </c>
      <c r="M906">
        <v>27</v>
      </c>
      <c r="N906">
        <v>16</v>
      </c>
      <c r="O906" t="str">
        <f t="shared" si="58"/>
        <v>CAR</v>
      </c>
      <c r="P906" t="str">
        <f t="shared" si="59"/>
        <v>CAR</v>
      </c>
    </row>
    <row r="907" spans="1:16" x14ac:dyDescent="0.25">
      <c r="A907">
        <v>906</v>
      </c>
      <c r="B907" s="2" t="str">
        <f t="shared" si="56"/>
        <v>2015_07_BAL@ARI</v>
      </c>
      <c r="C907" t="s">
        <v>3</v>
      </c>
      <c r="D907">
        <v>2015</v>
      </c>
      <c r="E907">
        <f t="shared" si="57"/>
        <v>7</v>
      </c>
      <c r="F907">
        <v>7</v>
      </c>
      <c r="G907" t="s">
        <v>66</v>
      </c>
      <c r="H907" t="s">
        <v>67</v>
      </c>
      <c r="I907">
        <v>-6.5</v>
      </c>
      <c r="K907">
        <v>-8.5</v>
      </c>
      <c r="M907">
        <v>26</v>
      </c>
      <c r="N907">
        <v>18</v>
      </c>
      <c r="O907" t="str">
        <f t="shared" si="58"/>
        <v>BAL</v>
      </c>
      <c r="P907" t="str">
        <f t="shared" si="59"/>
        <v>ARI</v>
      </c>
    </row>
    <row r="908" spans="1:16" x14ac:dyDescent="0.25">
      <c r="A908">
        <v>907</v>
      </c>
      <c r="B908" s="2" t="str">
        <f t="shared" si="56"/>
        <v>2015_08_MIA@NWE</v>
      </c>
      <c r="C908" t="s">
        <v>3</v>
      </c>
      <c r="D908">
        <v>2015</v>
      </c>
      <c r="E908">
        <f t="shared" si="57"/>
        <v>8</v>
      </c>
      <c r="F908">
        <v>8</v>
      </c>
      <c r="G908" t="s">
        <v>337</v>
      </c>
      <c r="H908" t="s">
        <v>81</v>
      </c>
      <c r="I908">
        <v>-7.5</v>
      </c>
      <c r="K908">
        <v>-8</v>
      </c>
      <c r="M908">
        <v>36</v>
      </c>
      <c r="N908">
        <v>7</v>
      </c>
      <c r="O908" t="str">
        <f t="shared" si="58"/>
        <v>NWE</v>
      </c>
      <c r="P908" t="str">
        <f t="shared" si="59"/>
        <v>NWE</v>
      </c>
    </row>
    <row r="909" spans="1:16" x14ac:dyDescent="0.25">
      <c r="A909">
        <v>908</v>
      </c>
      <c r="B909" s="2" t="str">
        <f t="shared" si="56"/>
        <v>2015_08_DET@KCY</v>
      </c>
      <c r="C909" t="s">
        <v>3</v>
      </c>
      <c r="D909">
        <v>2015</v>
      </c>
      <c r="E909">
        <f t="shared" si="57"/>
        <v>8</v>
      </c>
      <c r="F909">
        <v>8</v>
      </c>
      <c r="G909" t="s">
        <v>336</v>
      </c>
      <c r="H909" t="s">
        <v>75</v>
      </c>
      <c r="I909">
        <v>-3</v>
      </c>
      <c r="K909">
        <v>-3</v>
      </c>
      <c r="M909">
        <v>45</v>
      </c>
      <c r="N909">
        <v>10</v>
      </c>
      <c r="O909" t="str">
        <f t="shared" si="58"/>
        <v>KCY</v>
      </c>
      <c r="P909" t="str">
        <f t="shared" si="59"/>
        <v>KCY</v>
      </c>
    </row>
    <row r="910" spans="1:16" x14ac:dyDescent="0.25">
      <c r="A910">
        <v>909</v>
      </c>
      <c r="B910" s="2" t="str">
        <f t="shared" si="56"/>
        <v>2015_08_TBY@ATL</v>
      </c>
      <c r="C910" t="s">
        <v>3</v>
      </c>
      <c r="D910">
        <v>2015</v>
      </c>
      <c r="E910">
        <f t="shared" si="57"/>
        <v>8</v>
      </c>
      <c r="F910">
        <v>8</v>
      </c>
      <c r="G910" t="s">
        <v>22</v>
      </c>
      <c r="H910" t="s">
        <v>339</v>
      </c>
      <c r="I910">
        <v>-7</v>
      </c>
      <c r="K910">
        <v>-7.5</v>
      </c>
      <c r="M910">
        <v>20</v>
      </c>
      <c r="N910">
        <v>23</v>
      </c>
      <c r="O910" t="str">
        <f t="shared" si="58"/>
        <v>TBY</v>
      </c>
      <c r="P910" t="str">
        <f t="shared" si="59"/>
        <v>TBY</v>
      </c>
    </row>
    <row r="911" spans="1:16" x14ac:dyDescent="0.25">
      <c r="A911">
        <v>910</v>
      </c>
      <c r="B911" s="2" t="str">
        <f t="shared" si="56"/>
        <v>2015_08_ARI@CLE</v>
      </c>
      <c r="C911" t="s">
        <v>3</v>
      </c>
      <c r="D911">
        <v>2015</v>
      </c>
      <c r="E911">
        <f t="shared" si="57"/>
        <v>8</v>
      </c>
      <c r="F911">
        <v>8</v>
      </c>
      <c r="G911" t="s">
        <v>72</v>
      </c>
      <c r="H911" t="s">
        <v>66</v>
      </c>
      <c r="I911">
        <v>4.5</v>
      </c>
      <c r="K911">
        <v>6.5</v>
      </c>
      <c r="M911">
        <v>20</v>
      </c>
      <c r="N911">
        <v>34</v>
      </c>
      <c r="O911" t="str">
        <f t="shared" si="58"/>
        <v>ARI</v>
      </c>
      <c r="P911" t="str">
        <f t="shared" si="59"/>
        <v>ARI</v>
      </c>
    </row>
    <row r="912" spans="1:16" x14ac:dyDescent="0.25">
      <c r="A912">
        <v>911</v>
      </c>
      <c r="B912" s="2" t="str">
        <f t="shared" si="56"/>
        <v>2015_08_SFO@STL</v>
      </c>
      <c r="C912" t="s">
        <v>3</v>
      </c>
      <c r="D912">
        <v>2015</v>
      </c>
      <c r="E912">
        <f t="shared" si="57"/>
        <v>8</v>
      </c>
      <c r="F912">
        <v>8</v>
      </c>
      <c r="G912" t="s">
        <v>93</v>
      </c>
      <c r="H912" t="s">
        <v>338</v>
      </c>
      <c r="I912">
        <v>-7.5</v>
      </c>
      <c r="K912">
        <v>-8</v>
      </c>
      <c r="M912">
        <v>27</v>
      </c>
      <c r="N912">
        <v>6</v>
      </c>
      <c r="O912" t="str">
        <f t="shared" si="58"/>
        <v>STL</v>
      </c>
      <c r="P912" t="str">
        <f t="shared" si="59"/>
        <v>STL</v>
      </c>
    </row>
    <row r="913" spans="1:16" x14ac:dyDescent="0.25">
      <c r="A913">
        <v>912</v>
      </c>
      <c r="B913" s="2" t="str">
        <f t="shared" si="56"/>
        <v>2015_08_NYG@NOR</v>
      </c>
      <c r="C913" t="s">
        <v>3</v>
      </c>
      <c r="D913">
        <v>2015</v>
      </c>
      <c r="E913">
        <f t="shared" si="57"/>
        <v>8</v>
      </c>
      <c r="F913">
        <v>8</v>
      </c>
      <c r="G913" t="s">
        <v>340</v>
      </c>
      <c r="H913" t="s">
        <v>85</v>
      </c>
      <c r="I913">
        <v>-3</v>
      </c>
      <c r="K913">
        <v>-3</v>
      </c>
      <c r="M913">
        <v>52</v>
      </c>
      <c r="N913">
        <v>49</v>
      </c>
      <c r="O913" t="str">
        <f t="shared" si="58"/>
        <v>na</v>
      </c>
      <c r="P913" t="str">
        <f t="shared" si="59"/>
        <v>NOR</v>
      </c>
    </row>
    <row r="914" spans="1:16" x14ac:dyDescent="0.25">
      <c r="A914">
        <v>913</v>
      </c>
      <c r="B914" s="2" t="str">
        <f t="shared" si="56"/>
        <v>2015_08_MIN@CHI</v>
      </c>
      <c r="C914" t="s">
        <v>3</v>
      </c>
      <c r="D914">
        <v>2015</v>
      </c>
      <c r="E914">
        <f t="shared" si="57"/>
        <v>8</v>
      </c>
      <c r="F914">
        <v>8</v>
      </c>
      <c r="G914" t="s">
        <v>70</v>
      </c>
      <c r="H914" t="s">
        <v>82</v>
      </c>
      <c r="I914">
        <v>2.5</v>
      </c>
      <c r="K914">
        <v>1</v>
      </c>
      <c r="M914">
        <v>20</v>
      </c>
      <c r="N914">
        <v>23</v>
      </c>
      <c r="O914" t="str">
        <f t="shared" si="58"/>
        <v>MIN</v>
      </c>
      <c r="P914" t="str">
        <f t="shared" si="59"/>
        <v>MIN</v>
      </c>
    </row>
    <row r="915" spans="1:16" x14ac:dyDescent="0.25">
      <c r="A915">
        <v>914</v>
      </c>
      <c r="B915" s="2" t="str">
        <f t="shared" si="56"/>
        <v>2015_08_SD@BAL</v>
      </c>
      <c r="C915" t="s">
        <v>3</v>
      </c>
      <c r="D915">
        <v>2015</v>
      </c>
      <c r="E915">
        <f t="shared" si="57"/>
        <v>8</v>
      </c>
      <c r="F915">
        <v>8</v>
      </c>
      <c r="G915" t="s">
        <v>67</v>
      </c>
      <c r="H915" t="s">
        <v>90</v>
      </c>
      <c r="I915">
        <v>-2.5</v>
      </c>
      <c r="K915">
        <v>-3.5</v>
      </c>
      <c r="M915">
        <v>29</v>
      </c>
      <c r="N915">
        <v>26</v>
      </c>
      <c r="O915" t="str">
        <f t="shared" si="58"/>
        <v>SD</v>
      </c>
      <c r="P915" t="str">
        <f t="shared" si="59"/>
        <v>BAL</v>
      </c>
    </row>
    <row r="916" spans="1:16" x14ac:dyDescent="0.25">
      <c r="A916">
        <v>915</v>
      </c>
      <c r="B916" s="2" t="str">
        <f t="shared" si="56"/>
        <v>2015_08_CIN@PIT</v>
      </c>
      <c r="C916" t="s">
        <v>3</v>
      </c>
      <c r="D916">
        <v>2015</v>
      </c>
      <c r="E916">
        <f t="shared" si="57"/>
        <v>8</v>
      </c>
      <c r="F916">
        <v>8</v>
      </c>
      <c r="G916" t="s">
        <v>89</v>
      </c>
      <c r="H916" t="s">
        <v>71</v>
      </c>
      <c r="I916">
        <v>2.5</v>
      </c>
      <c r="K916">
        <v>-1</v>
      </c>
      <c r="M916">
        <v>10</v>
      </c>
      <c r="N916">
        <v>16</v>
      </c>
      <c r="O916" t="str">
        <f t="shared" si="58"/>
        <v>CIN</v>
      </c>
      <c r="P916" t="str">
        <f t="shared" si="59"/>
        <v>CIN</v>
      </c>
    </row>
    <row r="917" spans="1:16" x14ac:dyDescent="0.25">
      <c r="A917">
        <v>916</v>
      </c>
      <c r="B917" s="2" t="str">
        <f t="shared" si="56"/>
        <v>2015_08_TEN@HOU</v>
      </c>
      <c r="C917" t="s">
        <v>3</v>
      </c>
      <c r="D917">
        <v>2015</v>
      </c>
      <c r="E917">
        <f t="shared" si="57"/>
        <v>8</v>
      </c>
      <c r="F917">
        <v>8</v>
      </c>
      <c r="G917" t="s">
        <v>77</v>
      </c>
      <c r="H917" t="s">
        <v>95</v>
      </c>
      <c r="I917">
        <v>-4.5</v>
      </c>
      <c r="K917">
        <v>-3.5</v>
      </c>
      <c r="M917">
        <v>20</v>
      </c>
      <c r="N917">
        <v>6</v>
      </c>
      <c r="O917" t="str">
        <f t="shared" si="58"/>
        <v>HOU</v>
      </c>
      <c r="P917" t="str">
        <f t="shared" si="59"/>
        <v>HOU</v>
      </c>
    </row>
    <row r="918" spans="1:16" x14ac:dyDescent="0.25">
      <c r="A918">
        <v>917</v>
      </c>
      <c r="B918" s="2" t="str">
        <f t="shared" si="56"/>
        <v>2015_08_NYJ@OAK</v>
      </c>
      <c r="C918" t="s">
        <v>3</v>
      </c>
      <c r="D918">
        <v>2015</v>
      </c>
      <c r="E918">
        <f t="shared" si="57"/>
        <v>8</v>
      </c>
      <c r="F918">
        <v>8</v>
      </c>
      <c r="G918" t="s">
        <v>87</v>
      </c>
      <c r="H918" t="s">
        <v>86</v>
      </c>
      <c r="I918">
        <v>2.5</v>
      </c>
      <c r="K918">
        <v>3</v>
      </c>
      <c r="M918">
        <v>34</v>
      </c>
      <c r="N918">
        <v>20</v>
      </c>
      <c r="O918" t="str">
        <f t="shared" si="58"/>
        <v>OAK</v>
      </c>
      <c r="P918" t="str">
        <f t="shared" si="59"/>
        <v>OAK</v>
      </c>
    </row>
    <row r="919" spans="1:16" x14ac:dyDescent="0.25">
      <c r="A919">
        <v>918</v>
      </c>
      <c r="B919" s="2" t="str">
        <f t="shared" si="56"/>
        <v>2015_08_SEA@DAL</v>
      </c>
      <c r="C919" t="s">
        <v>3</v>
      </c>
      <c r="D919">
        <v>2015</v>
      </c>
      <c r="E919">
        <f t="shared" si="57"/>
        <v>8</v>
      </c>
      <c r="F919">
        <v>8</v>
      </c>
      <c r="G919" t="s">
        <v>73</v>
      </c>
      <c r="H919" t="s">
        <v>91</v>
      </c>
      <c r="I919">
        <v>6</v>
      </c>
      <c r="K919">
        <v>5</v>
      </c>
      <c r="M919">
        <v>12</v>
      </c>
      <c r="N919">
        <v>13</v>
      </c>
      <c r="O919" t="str">
        <f t="shared" si="58"/>
        <v>DAL</v>
      </c>
      <c r="P919" t="str">
        <f t="shared" si="59"/>
        <v>SEA</v>
      </c>
    </row>
    <row r="920" spans="1:16" x14ac:dyDescent="0.25">
      <c r="A920">
        <v>919</v>
      </c>
      <c r="B920" s="2" t="str">
        <f t="shared" si="56"/>
        <v>2015_08_GBY@DEN</v>
      </c>
      <c r="C920" t="s">
        <v>3</v>
      </c>
      <c r="D920">
        <v>2015</v>
      </c>
      <c r="E920">
        <f t="shared" si="57"/>
        <v>8</v>
      </c>
      <c r="F920">
        <v>8</v>
      </c>
      <c r="G920" t="s">
        <v>74</v>
      </c>
      <c r="H920" t="s">
        <v>335</v>
      </c>
      <c r="I920">
        <v>3</v>
      </c>
      <c r="K920">
        <v>2.5</v>
      </c>
      <c r="M920">
        <v>29</v>
      </c>
      <c r="N920">
        <v>10</v>
      </c>
      <c r="O920" t="str">
        <f t="shared" si="58"/>
        <v>DEN</v>
      </c>
      <c r="P920" t="str">
        <f t="shared" si="59"/>
        <v>DEN</v>
      </c>
    </row>
    <row r="921" spans="1:16" x14ac:dyDescent="0.25">
      <c r="A921">
        <v>920</v>
      </c>
      <c r="B921" s="2" t="str">
        <f t="shared" si="56"/>
        <v>2015_08_IND@CAR</v>
      </c>
      <c r="C921" t="s">
        <v>3</v>
      </c>
      <c r="D921">
        <v>2015</v>
      </c>
      <c r="E921">
        <f t="shared" si="57"/>
        <v>8</v>
      </c>
      <c r="F921">
        <v>8</v>
      </c>
      <c r="G921" t="s">
        <v>69</v>
      </c>
      <c r="H921" t="s">
        <v>78</v>
      </c>
      <c r="I921">
        <v>-5.5</v>
      </c>
      <c r="K921">
        <v>-6.5</v>
      </c>
      <c r="M921">
        <v>29</v>
      </c>
      <c r="N921">
        <v>26</v>
      </c>
      <c r="O921" t="str">
        <f t="shared" si="58"/>
        <v>IND</v>
      </c>
      <c r="P921" t="str">
        <f t="shared" si="59"/>
        <v>CAR</v>
      </c>
    </row>
    <row r="922" spans="1:16" x14ac:dyDescent="0.25">
      <c r="A922">
        <v>921</v>
      </c>
      <c r="B922" s="2" t="str">
        <f t="shared" si="56"/>
        <v>2015_09_CLE@CIN</v>
      </c>
      <c r="C922" t="s">
        <v>3</v>
      </c>
      <c r="D922">
        <v>2015</v>
      </c>
      <c r="E922">
        <f t="shared" si="57"/>
        <v>9</v>
      </c>
      <c r="F922">
        <v>9</v>
      </c>
      <c r="G922" t="s">
        <v>71</v>
      </c>
      <c r="H922" t="s">
        <v>72</v>
      </c>
      <c r="I922">
        <v>-10</v>
      </c>
      <c r="K922">
        <v>-11</v>
      </c>
      <c r="M922">
        <v>31</v>
      </c>
      <c r="N922">
        <v>10</v>
      </c>
      <c r="O922" t="str">
        <f t="shared" si="58"/>
        <v>CIN</v>
      </c>
      <c r="P922" t="str">
        <f t="shared" si="59"/>
        <v>CIN</v>
      </c>
    </row>
    <row r="923" spans="1:16" x14ac:dyDescent="0.25">
      <c r="A923">
        <v>922</v>
      </c>
      <c r="B923" s="2" t="str">
        <f t="shared" si="56"/>
        <v>2015_09_GBY@CAR</v>
      </c>
      <c r="C923" t="s">
        <v>3</v>
      </c>
      <c r="D923">
        <v>2015</v>
      </c>
      <c r="E923">
        <f t="shared" si="57"/>
        <v>9</v>
      </c>
      <c r="F923">
        <v>9</v>
      </c>
      <c r="G923" t="s">
        <v>69</v>
      </c>
      <c r="H923" t="s">
        <v>335</v>
      </c>
      <c r="I923">
        <v>3</v>
      </c>
      <c r="K923">
        <v>2.5</v>
      </c>
      <c r="M923">
        <v>37</v>
      </c>
      <c r="N923">
        <v>29</v>
      </c>
      <c r="O923" t="str">
        <f t="shared" si="58"/>
        <v>CAR</v>
      </c>
      <c r="P923" t="str">
        <f t="shared" si="59"/>
        <v>CAR</v>
      </c>
    </row>
    <row r="924" spans="1:16" x14ac:dyDescent="0.25">
      <c r="A924">
        <v>923</v>
      </c>
      <c r="B924" s="2" t="str">
        <f t="shared" si="56"/>
        <v>2015_09_WAS@NWE</v>
      </c>
      <c r="C924" t="s">
        <v>3</v>
      </c>
      <c r="D924">
        <v>2015</v>
      </c>
      <c r="E924">
        <f t="shared" si="57"/>
        <v>9</v>
      </c>
      <c r="F924">
        <v>9</v>
      </c>
      <c r="G924" t="s">
        <v>337</v>
      </c>
      <c r="H924" t="s">
        <v>96</v>
      </c>
      <c r="I924">
        <v>-13</v>
      </c>
      <c r="K924">
        <v>-13.5</v>
      </c>
      <c r="M924">
        <v>27</v>
      </c>
      <c r="N924">
        <v>10</v>
      </c>
      <c r="O924" t="str">
        <f t="shared" si="58"/>
        <v>NWE</v>
      </c>
      <c r="P924" t="str">
        <f t="shared" si="59"/>
        <v>NWE</v>
      </c>
    </row>
    <row r="925" spans="1:16" x14ac:dyDescent="0.25">
      <c r="A925">
        <v>924</v>
      </c>
      <c r="B925" s="2" t="str">
        <f t="shared" si="56"/>
        <v>2015_09_TEN@NOR</v>
      </c>
      <c r="C925" t="s">
        <v>3</v>
      </c>
      <c r="D925">
        <v>2015</v>
      </c>
      <c r="E925">
        <f t="shared" si="57"/>
        <v>9</v>
      </c>
      <c r="F925">
        <v>9</v>
      </c>
      <c r="G925" t="s">
        <v>340</v>
      </c>
      <c r="H925" t="s">
        <v>95</v>
      </c>
      <c r="I925">
        <v>-9.5</v>
      </c>
      <c r="K925">
        <v>-7</v>
      </c>
      <c r="M925">
        <v>28</v>
      </c>
      <c r="N925">
        <v>34</v>
      </c>
      <c r="O925" t="str">
        <f t="shared" si="58"/>
        <v>TEN</v>
      </c>
      <c r="P925" t="str">
        <f t="shared" si="59"/>
        <v>TEN</v>
      </c>
    </row>
    <row r="926" spans="1:16" x14ac:dyDescent="0.25">
      <c r="A926">
        <v>925</v>
      </c>
      <c r="B926" s="2" t="str">
        <f t="shared" si="56"/>
        <v>2015_09_MIA@BUF</v>
      </c>
      <c r="C926" t="s">
        <v>3</v>
      </c>
      <c r="D926">
        <v>2015</v>
      </c>
      <c r="E926">
        <f t="shared" si="57"/>
        <v>9</v>
      </c>
      <c r="F926">
        <v>9</v>
      </c>
      <c r="G926" t="s">
        <v>68</v>
      </c>
      <c r="H926" t="s">
        <v>81</v>
      </c>
      <c r="I926">
        <v>-3</v>
      </c>
      <c r="K926">
        <v>-4</v>
      </c>
      <c r="M926">
        <v>33</v>
      </c>
      <c r="N926">
        <v>17</v>
      </c>
      <c r="O926" t="str">
        <f t="shared" si="58"/>
        <v>BUF</v>
      </c>
      <c r="P926" t="str">
        <f t="shared" si="59"/>
        <v>BUF</v>
      </c>
    </row>
    <row r="927" spans="1:16" x14ac:dyDescent="0.25">
      <c r="A927">
        <v>926</v>
      </c>
      <c r="B927" s="2" t="str">
        <f t="shared" si="56"/>
        <v>2015_09_STL@MIN</v>
      </c>
      <c r="C927" t="s">
        <v>3</v>
      </c>
      <c r="D927">
        <v>2015</v>
      </c>
      <c r="E927">
        <f t="shared" si="57"/>
        <v>9</v>
      </c>
      <c r="F927">
        <v>9</v>
      </c>
      <c r="G927" t="s">
        <v>82</v>
      </c>
      <c r="H927" t="s">
        <v>93</v>
      </c>
      <c r="I927">
        <v>-3.5</v>
      </c>
      <c r="K927">
        <v>-1</v>
      </c>
      <c r="M927">
        <v>21</v>
      </c>
      <c r="N927">
        <v>18</v>
      </c>
      <c r="O927" t="str">
        <f t="shared" si="58"/>
        <v>MIN</v>
      </c>
      <c r="P927" t="str">
        <f t="shared" si="59"/>
        <v>MIN</v>
      </c>
    </row>
    <row r="928" spans="1:16" x14ac:dyDescent="0.25">
      <c r="A928">
        <v>927</v>
      </c>
      <c r="B928" s="2" t="str">
        <f t="shared" si="56"/>
        <v>2015_09_JAX@NYJ</v>
      </c>
      <c r="C928" t="s">
        <v>3</v>
      </c>
      <c r="D928">
        <v>2015</v>
      </c>
      <c r="E928">
        <f t="shared" si="57"/>
        <v>9</v>
      </c>
      <c r="F928">
        <v>9</v>
      </c>
      <c r="G928" t="s">
        <v>86</v>
      </c>
      <c r="H928" t="s">
        <v>79</v>
      </c>
      <c r="I928">
        <v>-2.5</v>
      </c>
      <c r="K928">
        <v>-7.5</v>
      </c>
      <c r="M928">
        <v>28</v>
      </c>
      <c r="N928">
        <v>23</v>
      </c>
      <c r="O928" t="str">
        <f t="shared" si="58"/>
        <v>JAX</v>
      </c>
      <c r="P928" t="str">
        <f t="shared" si="59"/>
        <v>NYJ</v>
      </c>
    </row>
    <row r="929" spans="1:16" x14ac:dyDescent="0.25">
      <c r="A929">
        <v>928</v>
      </c>
      <c r="B929" s="2" t="str">
        <f t="shared" si="56"/>
        <v>2015_09_OAK@PIT</v>
      </c>
      <c r="C929" t="s">
        <v>3</v>
      </c>
      <c r="D929">
        <v>2015</v>
      </c>
      <c r="E929">
        <f t="shared" si="57"/>
        <v>9</v>
      </c>
      <c r="F929">
        <v>9</v>
      </c>
      <c r="G929" t="s">
        <v>89</v>
      </c>
      <c r="H929" t="s">
        <v>87</v>
      </c>
      <c r="I929">
        <v>-6</v>
      </c>
      <c r="K929">
        <v>-6</v>
      </c>
      <c r="M929">
        <v>38</v>
      </c>
      <c r="N929">
        <v>35</v>
      </c>
      <c r="O929" t="str">
        <f t="shared" si="58"/>
        <v>OAK</v>
      </c>
      <c r="P929" t="str">
        <f t="shared" si="59"/>
        <v>PIT</v>
      </c>
    </row>
    <row r="930" spans="1:16" x14ac:dyDescent="0.25">
      <c r="A930">
        <v>929</v>
      </c>
      <c r="B930" s="2" t="str">
        <f t="shared" si="56"/>
        <v>2015_09_NYG@TBY</v>
      </c>
      <c r="C930" t="s">
        <v>3</v>
      </c>
      <c r="D930">
        <v>2015</v>
      </c>
      <c r="E930">
        <f t="shared" si="57"/>
        <v>9</v>
      </c>
      <c r="F930">
        <v>9</v>
      </c>
      <c r="G930" t="s">
        <v>339</v>
      </c>
      <c r="H930" t="s">
        <v>85</v>
      </c>
      <c r="I930">
        <v>1</v>
      </c>
      <c r="K930">
        <v>2</v>
      </c>
      <c r="M930">
        <v>18</v>
      </c>
      <c r="N930">
        <v>32</v>
      </c>
      <c r="O930" t="str">
        <f t="shared" si="58"/>
        <v>NYG</v>
      </c>
      <c r="P930" t="str">
        <f t="shared" si="59"/>
        <v>NYG</v>
      </c>
    </row>
    <row r="931" spans="1:16" x14ac:dyDescent="0.25">
      <c r="A931">
        <v>930</v>
      </c>
      <c r="B931" s="2" t="str">
        <f t="shared" si="56"/>
        <v>2015_09_ATL@SFO</v>
      </c>
      <c r="C931" t="s">
        <v>3</v>
      </c>
      <c r="D931">
        <v>2015</v>
      </c>
      <c r="E931">
        <f t="shared" si="57"/>
        <v>9</v>
      </c>
      <c r="F931">
        <v>9</v>
      </c>
      <c r="G931" t="s">
        <v>338</v>
      </c>
      <c r="H931" t="s">
        <v>22</v>
      </c>
      <c r="I931">
        <v>2.5</v>
      </c>
      <c r="K931">
        <v>7</v>
      </c>
      <c r="M931">
        <v>17</v>
      </c>
      <c r="N931">
        <v>16</v>
      </c>
      <c r="O931" t="str">
        <f t="shared" si="58"/>
        <v>SFO</v>
      </c>
      <c r="P931" t="str">
        <f t="shared" si="59"/>
        <v>SFO</v>
      </c>
    </row>
    <row r="932" spans="1:16" x14ac:dyDescent="0.25">
      <c r="A932">
        <v>931</v>
      </c>
      <c r="B932" s="2" t="str">
        <f t="shared" si="56"/>
        <v>2015_09_DEN@IND</v>
      </c>
      <c r="C932" t="s">
        <v>3</v>
      </c>
      <c r="D932">
        <v>2015</v>
      </c>
      <c r="E932">
        <f t="shared" si="57"/>
        <v>9</v>
      </c>
      <c r="F932">
        <v>9</v>
      </c>
      <c r="G932" t="s">
        <v>78</v>
      </c>
      <c r="H932" t="s">
        <v>74</v>
      </c>
      <c r="I932">
        <v>3</v>
      </c>
      <c r="K932">
        <v>4</v>
      </c>
      <c r="M932">
        <v>27</v>
      </c>
      <c r="N932">
        <v>24</v>
      </c>
      <c r="O932" t="str">
        <f t="shared" si="58"/>
        <v>IND</v>
      </c>
      <c r="P932" t="str">
        <f t="shared" si="59"/>
        <v>IND</v>
      </c>
    </row>
    <row r="933" spans="1:16" x14ac:dyDescent="0.25">
      <c r="A933">
        <v>932</v>
      </c>
      <c r="B933" s="2" t="str">
        <f t="shared" si="56"/>
        <v>2015_09_PHI@DAL</v>
      </c>
      <c r="C933" t="s">
        <v>3</v>
      </c>
      <c r="D933">
        <v>2015</v>
      </c>
      <c r="E933">
        <f t="shared" si="57"/>
        <v>9</v>
      </c>
      <c r="F933">
        <v>9</v>
      </c>
      <c r="G933" t="s">
        <v>73</v>
      </c>
      <c r="H933" t="s">
        <v>88</v>
      </c>
      <c r="I933">
        <v>-3</v>
      </c>
      <c r="K933">
        <v>3</v>
      </c>
      <c r="M933">
        <v>27</v>
      </c>
      <c r="N933">
        <v>33</v>
      </c>
      <c r="O933" t="str">
        <f t="shared" si="58"/>
        <v>PHI</v>
      </c>
      <c r="P933" t="str">
        <f t="shared" si="59"/>
        <v>PHI</v>
      </c>
    </row>
    <row r="934" spans="1:16" x14ac:dyDescent="0.25">
      <c r="A934">
        <v>933</v>
      </c>
      <c r="B934" s="2" t="str">
        <f t="shared" si="56"/>
        <v>2015_09_CHI@SD</v>
      </c>
      <c r="C934" t="s">
        <v>3</v>
      </c>
      <c r="D934">
        <v>2015</v>
      </c>
      <c r="E934">
        <f t="shared" si="57"/>
        <v>9</v>
      </c>
      <c r="F934">
        <v>9</v>
      </c>
      <c r="G934" t="s">
        <v>90</v>
      </c>
      <c r="H934" t="s">
        <v>70</v>
      </c>
      <c r="I934">
        <v>-3.5</v>
      </c>
      <c r="K934">
        <v>-4.5</v>
      </c>
      <c r="M934">
        <v>19</v>
      </c>
      <c r="N934">
        <v>22</v>
      </c>
      <c r="O934" t="str">
        <f t="shared" si="58"/>
        <v>CHI</v>
      </c>
      <c r="P934" t="str">
        <f t="shared" si="59"/>
        <v>CHI</v>
      </c>
    </row>
    <row r="935" spans="1:16" x14ac:dyDescent="0.25">
      <c r="A935">
        <v>934</v>
      </c>
      <c r="B935" s="2" t="str">
        <f t="shared" si="56"/>
        <v>2015_10_BUF@NYJ</v>
      </c>
      <c r="C935" t="s">
        <v>3</v>
      </c>
      <c r="D935">
        <v>2015</v>
      </c>
      <c r="E935">
        <f t="shared" si="57"/>
        <v>10</v>
      </c>
      <c r="F935">
        <v>10</v>
      </c>
      <c r="G935" t="s">
        <v>86</v>
      </c>
      <c r="H935" t="s">
        <v>68</v>
      </c>
      <c r="I935">
        <v>-2.5</v>
      </c>
      <c r="K935">
        <v>-1.5</v>
      </c>
      <c r="M935">
        <v>17</v>
      </c>
      <c r="N935">
        <v>22</v>
      </c>
      <c r="O935" t="str">
        <f t="shared" si="58"/>
        <v>BUF</v>
      </c>
      <c r="P935" t="str">
        <f t="shared" si="59"/>
        <v>BUF</v>
      </c>
    </row>
    <row r="936" spans="1:16" x14ac:dyDescent="0.25">
      <c r="A936">
        <v>935</v>
      </c>
      <c r="B936" s="2" t="str">
        <f t="shared" si="56"/>
        <v>2015_10_DAL@TBY</v>
      </c>
      <c r="C936" t="s">
        <v>3</v>
      </c>
      <c r="D936">
        <v>2015</v>
      </c>
      <c r="E936">
        <f t="shared" si="57"/>
        <v>10</v>
      </c>
      <c r="F936">
        <v>10</v>
      </c>
      <c r="G936" t="s">
        <v>339</v>
      </c>
      <c r="H936" t="s">
        <v>73</v>
      </c>
      <c r="I936">
        <v>1</v>
      </c>
      <c r="K936">
        <v>1</v>
      </c>
      <c r="M936">
        <v>10</v>
      </c>
      <c r="N936">
        <v>6</v>
      </c>
      <c r="O936" t="str">
        <f t="shared" si="58"/>
        <v>TBY</v>
      </c>
      <c r="P936" t="str">
        <f t="shared" si="59"/>
        <v>TBY</v>
      </c>
    </row>
    <row r="937" spans="1:16" x14ac:dyDescent="0.25">
      <c r="A937">
        <v>936</v>
      </c>
      <c r="B937" s="2" t="str">
        <f t="shared" si="56"/>
        <v>2015_10_DET@GBY</v>
      </c>
      <c r="C937" t="s">
        <v>3</v>
      </c>
      <c r="D937">
        <v>2015</v>
      </c>
      <c r="E937">
        <f t="shared" si="57"/>
        <v>10</v>
      </c>
      <c r="F937">
        <v>10</v>
      </c>
      <c r="G937" t="s">
        <v>335</v>
      </c>
      <c r="H937" t="s">
        <v>75</v>
      </c>
      <c r="I937">
        <v>-11</v>
      </c>
      <c r="K937">
        <v>-10.5</v>
      </c>
      <c r="M937">
        <v>16</v>
      </c>
      <c r="N937">
        <v>18</v>
      </c>
      <c r="O937" t="str">
        <f t="shared" si="58"/>
        <v>DET</v>
      </c>
      <c r="P937" t="str">
        <f t="shared" si="59"/>
        <v>DET</v>
      </c>
    </row>
    <row r="938" spans="1:16" x14ac:dyDescent="0.25">
      <c r="A938">
        <v>937</v>
      </c>
      <c r="B938" s="2" t="str">
        <f t="shared" si="56"/>
        <v>2015_10_CAR@TEN</v>
      </c>
      <c r="C938" t="s">
        <v>3</v>
      </c>
      <c r="D938">
        <v>2015</v>
      </c>
      <c r="E938">
        <f t="shared" si="57"/>
        <v>10</v>
      </c>
      <c r="F938">
        <v>10</v>
      </c>
      <c r="G938" t="s">
        <v>95</v>
      </c>
      <c r="H938" t="s">
        <v>69</v>
      </c>
      <c r="I938">
        <v>6</v>
      </c>
      <c r="K938">
        <v>4</v>
      </c>
      <c r="M938">
        <v>10</v>
      </c>
      <c r="N938">
        <v>27</v>
      </c>
      <c r="O938" t="str">
        <f t="shared" si="58"/>
        <v>CAR</v>
      </c>
      <c r="P938" t="str">
        <f t="shared" si="59"/>
        <v>CAR</v>
      </c>
    </row>
    <row r="939" spans="1:16" x14ac:dyDescent="0.25">
      <c r="A939">
        <v>938</v>
      </c>
      <c r="B939" s="2" t="str">
        <f t="shared" si="56"/>
        <v>2015_10_CHI@STL</v>
      </c>
      <c r="C939" t="s">
        <v>3</v>
      </c>
      <c r="D939">
        <v>2015</v>
      </c>
      <c r="E939">
        <f t="shared" si="57"/>
        <v>10</v>
      </c>
      <c r="F939">
        <v>10</v>
      </c>
      <c r="G939" t="s">
        <v>93</v>
      </c>
      <c r="H939" t="s">
        <v>70</v>
      </c>
      <c r="I939">
        <v>-9</v>
      </c>
      <c r="K939">
        <v>-7</v>
      </c>
      <c r="M939">
        <v>13</v>
      </c>
      <c r="N939">
        <v>37</v>
      </c>
      <c r="O939" t="str">
        <f t="shared" si="58"/>
        <v>CHI</v>
      </c>
      <c r="P939" t="str">
        <f t="shared" si="59"/>
        <v>CHI</v>
      </c>
    </row>
    <row r="940" spans="1:16" x14ac:dyDescent="0.25">
      <c r="A940">
        <v>939</v>
      </c>
      <c r="B940" s="2" t="str">
        <f t="shared" si="56"/>
        <v>2015_10_NOR@WAS</v>
      </c>
      <c r="C940" t="s">
        <v>3</v>
      </c>
      <c r="D940">
        <v>2015</v>
      </c>
      <c r="E940">
        <f t="shared" si="57"/>
        <v>10</v>
      </c>
      <c r="F940">
        <v>10</v>
      </c>
      <c r="G940" t="s">
        <v>96</v>
      </c>
      <c r="H940" t="s">
        <v>340</v>
      </c>
      <c r="I940">
        <v>0</v>
      </c>
      <c r="K940">
        <v>0</v>
      </c>
      <c r="M940">
        <v>47</v>
      </c>
      <c r="N940">
        <v>14</v>
      </c>
      <c r="O940" t="str">
        <f t="shared" si="58"/>
        <v>WAS</v>
      </c>
      <c r="P940" t="str">
        <f t="shared" si="59"/>
        <v>WAS</v>
      </c>
    </row>
    <row r="941" spans="1:16" x14ac:dyDescent="0.25">
      <c r="A941">
        <v>940</v>
      </c>
      <c r="B941" s="2" t="str">
        <f t="shared" si="56"/>
        <v>2015_10_MIA@PHI</v>
      </c>
      <c r="C941" t="s">
        <v>3</v>
      </c>
      <c r="D941">
        <v>2015</v>
      </c>
      <c r="E941">
        <f t="shared" si="57"/>
        <v>10</v>
      </c>
      <c r="F941">
        <v>10</v>
      </c>
      <c r="G941" t="s">
        <v>88</v>
      </c>
      <c r="H941" t="s">
        <v>81</v>
      </c>
      <c r="I941">
        <v>-5.5</v>
      </c>
      <c r="K941">
        <v>-6</v>
      </c>
      <c r="M941">
        <v>19</v>
      </c>
      <c r="N941">
        <v>20</v>
      </c>
      <c r="O941" t="str">
        <f t="shared" si="58"/>
        <v>MIA</v>
      </c>
      <c r="P941" t="str">
        <f t="shared" si="59"/>
        <v>MIA</v>
      </c>
    </row>
    <row r="942" spans="1:16" x14ac:dyDescent="0.25">
      <c r="A942">
        <v>941</v>
      </c>
      <c r="B942" s="2" t="str">
        <f t="shared" si="56"/>
        <v>2015_10_CLE@PIT</v>
      </c>
      <c r="C942" t="s">
        <v>3</v>
      </c>
      <c r="D942">
        <v>2015</v>
      </c>
      <c r="E942">
        <f t="shared" si="57"/>
        <v>10</v>
      </c>
      <c r="F942">
        <v>10</v>
      </c>
      <c r="G942" t="s">
        <v>89</v>
      </c>
      <c r="H942" t="s">
        <v>72</v>
      </c>
      <c r="I942">
        <v>-4.5</v>
      </c>
      <c r="K942">
        <v>-6</v>
      </c>
      <c r="M942">
        <v>30</v>
      </c>
      <c r="N942">
        <v>9</v>
      </c>
      <c r="O942" t="str">
        <f t="shared" si="58"/>
        <v>PIT</v>
      </c>
      <c r="P942" t="str">
        <f t="shared" si="59"/>
        <v>PIT</v>
      </c>
    </row>
    <row r="943" spans="1:16" x14ac:dyDescent="0.25">
      <c r="A943">
        <v>942</v>
      </c>
      <c r="B943" s="2" t="str">
        <f t="shared" si="56"/>
        <v>2015_10_JAX@BAL</v>
      </c>
      <c r="C943" t="s">
        <v>3</v>
      </c>
      <c r="D943">
        <v>2015</v>
      </c>
      <c r="E943">
        <f t="shared" si="57"/>
        <v>10</v>
      </c>
      <c r="F943">
        <v>10</v>
      </c>
      <c r="G943" t="s">
        <v>67</v>
      </c>
      <c r="H943" t="s">
        <v>79</v>
      </c>
      <c r="I943">
        <v>-6.5</v>
      </c>
      <c r="K943">
        <v>-5.5</v>
      </c>
      <c r="M943">
        <v>20</v>
      </c>
      <c r="N943">
        <v>22</v>
      </c>
      <c r="O943" t="str">
        <f t="shared" si="58"/>
        <v>JAX</v>
      </c>
      <c r="P943" t="str">
        <f t="shared" si="59"/>
        <v>JAX</v>
      </c>
    </row>
    <row r="944" spans="1:16" x14ac:dyDescent="0.25">
      <c r="A944">
        <v>943</v>
      </c>
      <c r="B944" s="2" t="str">
        <f t="shared" si="56"/>
        <v>2015_10_MIN@OAK</v>
      </c>
      <c r="C944" t="s">
        <v>3</v>
      </c>
      <c r="D944">
        <v>2015</v>
      </c>
      <c r="E944">
        <f t="shared" si="57"/>
        <v>10</v>
      </c>
      <c r="F944">
        <v>10</v>
      </c>
      <c r="G944" t="s">
        <v>87</v>
      </c>
      <c r="H944" t="s">
        <v>82</v>
      </c>
      <c r="I944">
        <v>-2.5</v>
      </c>
      <c r="K944">
        <v>-3</v>
      </c>
      <c r="M944">
        <v>14</v>
      </c>
      <c r="N944">
        <v>30</v>
      </c>
      <c r="O944" t="str">
        <f t="shared" si="58"/>
        <v>MIN</v>
      </c>
      <c r="P944" t="str">
        <f t="shared" si="59"/>
        <v>MIN</v>
      </c>
    </row>
    <row r="945" spans="1:16" x14ac:dyDescent="0.25">
      <c r="A945">
        <v>944</v>
      </c>
      <c r="B945" s="2" t="str">
        <f t="shared" si="56"/>
        <v>2015_10_NWE@NYG</v>
      </c>
      <c r="C945" t="s">
        <v>3</v>
      </c>
      <c r="D945">
        <v>2015</v>
      </c>
      <c r="E945">
        <f t="shared" si="57"/>
        <v>10</v>
      </c>
      <c r="F945">
        <v>10</v>
      </c>
      <c r="G945" t="s">
        <v>85</v>
      </c>
      <c r="H945" t="s">
        <v>337</v>
      </c>
      <c r="I945">
        <v>7</v>
      </c>
      <c r="K945">
        <v>7</v>
      </c>
      <c r="M945">
        <v>26</v>
      </c>
      <c r="N945">
        <v>27</v>
      </c>
      <c r="O945" t="str">
        <f t="shared" si="58"/>
        <v>NYG</v>
      </c>
      <c r="P945" t="str">
        <f t="shared" si="59"/>
        <v>NWE</v>
      </c>
    </row>
    <row r="946" spans="1:16" x14ac:dyDescent="0.25">
      <c r="A946">
        <v>945</v>
      </c>
      <c r="B946" s="2" t="str">
        <f t="shared" si="56"/>
        <v>2015_10_KCY@DEN</v>
      </c>
      <c r="C946" t="s">
        <v>3</v>
      </c>
      <c r="D946">
        <v>2015</v>
      </c>
      <c r="E946">
        <f t="shared" si="57"/>
        <v>10</v>
      </c>
      <c r="F946">
        <v>10</v>
      </c>
      <c r="G946" t="s">
        <v>74</v>
      </c>
      <c r="H946" t="s">
        <v>336</v>
      </c>
      <c r="I946">
        <v>-6.5</v>
      </c>
      <c r="K946">
        <v>-4</v>
      </c>
      <c r="M946">
        <v>13</v>
      </c>
      <c r="N946">
        <v>29</v>
      </c>
      <c r="O946" t="str">
        <f t="shared" si="58"/>
        <v>KCY</v>
      </c>
      <c r="P946" t="str">
        <f t="shared" si="59"/>
        <v>KCY</v>
      </c>
    </row>
    <row r="947" spans="1:16" x14ac:dyDescent="0.25">
      <c r="A947">
        <v>946</v>
      </c>
      <c r="B947" s="2" t="str">
        <f t="shared" si="56"/>
        <v>2015_10_ARI@SEA</v>
      </c>
      <c r="C947" t="s">
        <v>3</v>
      </c>
      <c r="D947">
        <v>2015</v>
      </c>
      <c r="E947">
        <f t="shared" si="57"/>
        <v>10</v>
      </c>
      <c r="F947">
        <v>10</v>
      </c>
      <c r="G947" t="s">
        <v>91</v>
      </c>
      <c r="H947" t="s">
        <v>66</v>
      </c>
      <c r="I947">
        <v>-2.5</v>
      </c>
      <c r="K947">
        <v>-3</v>
      </c>
      <c r="M947">
        <v>32</v>
      </c>
      <c r="N947">
        <v>39</v>
      </c>
      <c r="O947" t="str">
        <f t="shared" si="58"/>
        <v>ARI</v>
      </c>
      <c r="P947" t="str">
        <f t="shared" si="59"/>
        <v>ARI</v>
      </c>
    </row>
    <row r="948" spans="1:16" x14ac:dyDescent="0.25">
      <c r="A948">
        <v>947</v>
      </c>
      <c r="B948" s="2" t="str">
        <f t="shared" si="56"/>
        <v>2015_10_HOU@CIN</v>
      </c>
      <c r="C948" t="s">
        <v>3</v>
      </c>
      <c r="D948">
        <v>2015</v>
      </c>
      <c r="E948">
        <f t="shared" si="57"/>
        <v>10</v>
      </c>
      <c r="F948">
        <v>10</v>
      </c>
      <c r="G948" t="s">
        <v>71</v>
      </c>
      <c r="H948" t="s">
        <v>77</v>
      </c>
      <c r="I948">
        <v>-13</v>
      </c>
      <c r="K948">
        <v>-11</v>
      </c>
      <c r="M948">
        <v>6</v>
      </c>
      <c r="N948">
        <v>10</v>
      </c>
      <c r="O948" t="str">
        <f t="shared" si="58"/>
        <v>HOU</v>
      </c>
      <c r="P948" t="str">
        <f t="shared" si="59"/>
        <v>HOU</v>
      </c>
    </row>
    <row r="949" spans="1:16" x14ac:dyDescent="0.25">
      <c r="A949">
        <v>948</v>
      </c>
      <c r="B949" s="2" t="str">
        <f t="shared" si="56"/>
        <v>2015_11_TEN@JAX</v>
      </c>
      <c r="C949" t="s">
        <v>3</v>
      </c>
      <c r="D949">
        <v>2015</v>
      </c>
      <c r="E949">
        <f t="shared" si="57"/>
        <v>11</v>
      </c>
      <c r="F949">
        <v>11</v>
      </c>
      <c r="G949" t="s">
        <v>79</v>
      </c>
      <c r="H949" t="s">
        <v>95</v>
      </c>
      <c r="I949">
        <v>-3</v>
      </c>
      <c r="K949">
        <v>-3</v>
      </c>
      <c r="M949">
        <v>19</v>
      </c>
      <c r="N949">
        <v>13</v>
      </c>
      <c r="O949" t="str">
        <f t="shared" si="58"/>
        <v>JAX</v>
      </c>
      <c r="P949" t="str">
        <f t="shared" si="59"/>
        <v>JAX</v>
      </c>
    </row>
    <row r="950" spans="1:16" x14ac:dyDescent="0.25">
      <c r="A950">
        <v>949</v>
      </c>
      <c r="B950" s="2" t="str">
        <f t="shared" si="56"/>
        <v>2015_11_DAL@MIA</v>
      </c>
      <c r="C950" t="s">
        <v>3</v>
      </c>
      <c r="D950">
        <v>2015</v>
      </c>
      <c r="E950">
        <f t="shared" si="57"/>
        <v>11</v>
      </c>
      <c r="F950">
        <v>11</v>
      </c>
      <c r="G950" t="s">
        <v>81</v>
      </c>
      <c r="H950" t="s">
        <v>73</v>
      </c>
      <c r="I950">
        <v>-1</v>
      </c>
      <c r="K950">
        <v>2</v>
      </c>
      <c r="M950">
        <v>14</v>
      </c>
      <c r="N950">
        <v>24</v>
      </c>
      <c r="O950" t="str">
        <f t="shared" si="58"/>
        <v>DAL</v>
      </c>
      <c r="P950" t="str">
        <f t="shared" si="59"/>
        <v>DAL</v>
      </c>
    </row>
    <row r="951" spans="1:16" x14ac:dyDescent="0.25">
      <c r="A951">
        <v>950</v>
      </c>
      <c r="B951" s="2" t="str">
        <f t="shared" si="56"/>
        <v>2015_11_OAK@DET</v>
      </c>
      <c r="C951" t="s">
        <v>3</v>
      </c>
      <c r="D951">
        <v>2015</v>
      </c>
      <c r="E951">
        <f t="shared" si="57"/>
        <v>11</v>
      </c>
      <c r="F951">
        <v>11</v>
      </c>
      <c r="G951" t="s">
        <v>75</v>
      </c>
      <c r="H951" t="s">
        <v>87</v>
      </c>
      <c r="I951">
        <v>0</v>
      </c>
      <c r="K951">
        <v>0</v>
      </c>
      <c r="M951">
        <v>18</v>
      </c>
      <c r="N951">
        <v>13</v>
      </c>
      <c r="O951" t="str">
        <f t="shared" si="58"/>
        <v>DET</v>
      </c>
      <c r="P951" t="str">
        <f t="shared" si="59"/>
        <v>DET</v>
      </c>
    </row>
    <row r="952" spans="1:16" x14ac:dyDescent="0.25">
      <c r="A952">
        <v>951</v>
      </c>
      <c r="B952" s="2" t="str">
        <f t="shared" si="56"/>
        <v>2015_11_IND@ATL</v>
      </c>
      <c r="C952" t="s">
        <v>3</v>
      </c>
      <c r="D952">
        <v>2015</v>
      </c>
      <c r="E952">
        <f t="shared" si="57"/>
        <v>11</v>
      </c>
      <c r="F952">
        <v>11</v>
      </c>
      <c r="G952" t="s">
        <v>22</v>
      </c>
      <c r="H952" t="s">
        <v>78</v>
      </c>
      <c r="I952">
        <v>-4</v>
      </c>
      <c r="K952">
        <v>-4.5</v>
      </c>
      <c r="M952">
        <v>21</v>
      </c>
      <c r="N952">
        <v>24</v>
      </c>
      <c r="O952" t="str">
        <f t="shared" si="58"/>
        <v>IND</v>
      </c>
      <c r="P952" t="str">
        <f t="shared" si="59"/>
        <v>IND</v>
      </c>
    </row>
    <row r="953" spans="1:16" x14ac:dyDescent="0.25">
      <c r="A953">
        <v>952</v>
      </c>
      <c r="B953" s="2" t="str">
        <f t="shared" si="56"/>
        <v>2015_11_NYJ@HOU</v>
      </c>
      <c r="C953" t="s">
        <v>3</v>
      </c>
      <c r="D953">
        <v>2015</v>
      </c>
      <c r="E953">
        <f t="shared" si="57"/>
        <v>11</v>
      </c>
      <c r="F953">
        <v>11</v>
      </c>
      <c r="G953" t="s">
        <v>77</v>
      </c>
      <c r="H953" t="s">
        <v>86</v>
      </c>
      <c r="I953">
        <v>2.5</v>
      </c>
      <c r="K953">
        <v>3</v>
      </c>
      <c r="M953">
        <v>24</v>
      </c>
      <c r="N953">
        <v>17</v>
      </c>
      <c r="O953" t="str">
        <f t="shared" si="58"/>
        <v>HOU</v>
      </c>
      <c r="P953" t="str">
        <f t="shared" si="59"/>
        <v>HOU</v>
      </c>
    </row>
    <row r="954" spans="1:16" x14ac:dyDescent="0.25">
      <c r="A954">
        <v>953</v>
      </c>
      <c r="B954" s="2" t="str">
        <f t="shared" si="56"/>
        <v>2015_11_TBY@PHI</v>
      </c>
      <c r="C954" t="s">
        <v>3</v>
      </c>
      <c r="D954">
        <v>2015</v>
      </c>
      <c r="E954">
        <f t="shared" si="57"/>
        <v>11</v>
      </c>
      <c r="F954">
        <v>11</v>
      </c>
      <c r="G954" t="s">
        <v>88</v>
      </c>
      <c r="H954" t="s">
        <v>339</v>
      </c>
      <c r="I954">
        <v>-7</v>
      </c>
      <c r="K954">
        <v>-6</v>
      </c>
      <c r="M954">
        <v>17</v>
      </c>
      <c r="N954">
        <v>45</v>
      </c>
      <c r="O954" t="str">
        <f t="shared" si="58"/>
        <v>TBY</v>
      </c>
      <c r="P954" t="str">
        <f t="shared" si="59"/>
        <v>TBY</v>
      </c>
    </row>
    <row r="955" spans="1:16" x14ac:dyDescent="0.25">
      <c r="A955">
        <v>954</v>
      </c>
      <c r="B955" s="2" t="str">
        <f t="shared" si="56"/>
        <v>2015_11_DEN@CHI</v>
      </c>
      <c r="C955" t="s">
        <v>3</v>
      </c>
      <c r="D955">
        <v>2015</v>
      </c>
      <c r="E955">
        <f t="shared" si="57"/>
        <v>11</v>
      </c>
      <c r="F955">
        <v>11</v>
      </c>
      <c r="G955" t="s">
        <v>70</v>
      </c>
      <c r="H955" t="s">
        <v>74</v>
      </c>
      <c r="I955">
        <v>3</v>
      </c>
      <c r="K955">
        <v>1</v>
      </c>
      <c r="M955">
        <v>15</v>
      </c>
      <c r="N955">
        <v>17</v>
      </c>
      <c r="O955" t="str">
        <f t="shared" si="58"/>
        <v>DEN</v>
      </c>
      <c r="P955" t="str">
        <f t="shared" si="59"/>
        <v>DEN</v>
      </c>
    </row>
    <row r="956" spans="1:16" x14ac:dyDescent="0.25">
      <c r="A956">
        <v>955</v>
      </c>
      <c r="B956" s="2" t="str">
        <f t="shared" si="56"/>
        <v>2015_11_STL@BAL</v>
      </c>
      <c r="C956" t="s">
        <v>3</v>
      </c>
      <c r="D956">
        <v>2015</v>
      </c>
      <c r="E956">
        <f t="shared" si="57"/>
        <v>11</v>
      </c>
      <c r="F956">
        <v>11</v>
      </c>
      <c r="G956" t="s">
        <v>67</v>
      </c>
      <c r="H956" t="s">
        <v>93</v>
      </c>
      <c r="I956">
        <v>0</v>
      </c>
      <c r="K956">
        <v>-2.5</v>
      </c>
      <c r="M956">
        <v>16</v>
      </c>
      <c r="N956">
        <v>13</v>
      </c>
      <c r="O956" t="str">
        <f t="shared" si="58"/>
        <v>BAL</v>
      </c>
      <c r="P956" t="str">
        <f t="shared" si="59"/>
        <v>BAL</v>
      </c>
    </row>
    <row r="957" spans="1:16" x14ac:dyDescent="0.25">
      <c r="A957">
        <v>956</v>
      </c>
      <c r="B957" s="2" t="str">
        <f t="shared" si="56"/>
        <v>2015_11_WAS@CAR</v>
      </c>
      <c r="C957" t="s">
        <v>3</v>
      </c>
      <c r="D957">
        <v>2015</v>
      </c>
      <c r="E957">
        <f t="shared" si="57"/>
        <v>11</v>
      </c>
      <c r="F957">
        <v>11</v>
      </c>
      <c r="G957" t="s">
        <v>69</v>
      </c>
      <c r="H957" t="s">
        <v>96</v>
      </c>
      <c r="I957">
        <v>-7.5</v>
      </c>
      <c r="K957">
        <v>-7</v>
      </c>
      <c r="M957">
        <v>44</v>
      </c>
      <c r="N957">
        <v>16</v>
      </c>
      <c r="O957" t="str">
        <f t="shared" si="58"/>
        <v>CAR</v>
      </c>
      <c r="P957" t="str">
        <f t="shared" si="59"/>
        <v>CAR</v>
      </c>
    </row>
    <row r="958" spans="1:16" x14ac:dyDescent="0.25">
      <c r="A958">
        <v>957</v>
      </c>
      <c r="B958" s="2" t="str">
        <f t="shared" si="56"/>
        <v>2015_11_KCY@SD</v>
      </c>
      <c r="C958" t="s">
        <v>3</v>
      </c>
      <c r="D958">
        <v>2015</v>
      </c>
      <c r="E958">
        <f t="shared" si="57"/>
        <v>11</v>
      </c>
      <c r="F958">
        <v>11</v>
      </c>
      <c r="G958" t="s">
        <v>90</v>
      </c>
      <c r="H958" t="s">
        <v>336</v>
      </c>
      <c r="I958">
        <v>3</v>
      </c>
      <c r="K958">
        <v>3</v>
      </c>
      <c r="M958">
        <v>3</v>
      </c>
      <c r="N958">
        <v>33</v>
      </c>
      <c r="O958" t="str">
        <f t="shared" si="58"/>
        <v>KCY</v>
      </c>
      <c r="P958" t="str">
        <f t="shared" si="59"/>
        <v>KCY</v>
      </c>
    </row>
    <row r="959" spans="1:16" x14ac:dyDescent="0.25">
      <c r="A959">
        <v>958</v>
      </c>
      <c r="B959" s="2" t="str">
        <f t="shared" si="56"/>
        <v>2015_11_GBY@MIN</v>
      </c>
      <c r="C959" t="s">
        <v>3</v>
      </c>
      <c r="D959">
        <v>2015</v>
      </c>
      <c r="E959">
        <f t="shared" si="57"/>
        <v>11</v>
      </c>
      <c r="F959">
        <v>11</v>
      </c>
      <c r="G959" t="s">
        <v>82</v>
      </c>
      <c r="H959" t="s">
        <v>335</v>
      </c>
      <c r="I959">
        <v>0</v>
      </c>
      <c r="K959">
        <v>-1</v>
      </c>
      <c r="M959">
        <v>13</v>
      </c>
      <c r="N959">
        <v>30</v>
      </c>
      <c r="O959" t="str">
        <f t="shared" si="58"/>
        <v>GBY</v>
      </c>
      <c r="P959" t="str">
        <f t="shared" si="59"/>
        <v>GBY</v>
      </c>
    </row>
    <row r="960" spans="1:16" x14ac:dyDescent="0.25">
      <c r="A960">
        <v>959</v>
      </c>
      <c r="B960" s="2" t="str">
        <f t="shared" si="56"/>
        <v>2015_11_SFO@SEA</v>
      </c>
      <c r="C960" t="s">
        <v>3</v>
      </c>
      <c r="D960">
        <v>2015</v>
      </c>
      <c r="E960">
        <f t="shared" si="57"/>
        <v>11</v>
      </c>
      <c r="F960">
        <v>11</v>
      </c>
      <c r="G960" t="s">
        <v>91</v>
      </c>
      <c r="H960" t="s">
        <v>338</v>
      </c>
      <c r="I960">
        <v>-10</v>
      </c>
      <c r="K960">
        <v>-13</v>
      </c>
      <c r="M960">
        <v>29</v>
      </c>
      <c r="N960">
        <v>13</v>
      </c>
      <c r="O960" t="str">
        <f t="shared" si="58"/>
        <v>SEA</v>
      </c>
      <c r="P960" t="str">
        <f t="shared" si="59"/>
        <v>SEA</v>
      </c>
    </row>
    <row r="961" spans="1:16" x14ac:dyDescent="0.25">
      <c r="A961">
        <v>960</v>
      </c>
      <c r="B961" s="2" t="str">
        <f t="shared" si="56"/>
        <v>2015_11_CIN@ARI</v>
      </c>
      <c r="C961" t="s">
        <v>3</v>
      </c>
      <c r="D961">
        <v>2015</v>
      </c>
      <c r="E961">
        <f t="shared" si="57"/>
        <v>11</v>
      </c>
      <c r="F961">
        <v>11</v>
      </c>
      <c r="G961" t="s">
        <v>66</v>
      </c>
      <c r="H961" t="s">
        <v>71</v>
      </c>
      <c r="I961">
        <v>-2.5</v>
      </c>
      <c r="K961">
        <v>-5</v>
      </c>
      <c r="M961">
        <v>34</v>
      </c>
      <c r="N961">
        <v>31</v>
      </c>
      <c r="O961" t="str">
        <f t="shared" si="58"/>
        <v>CIN</v>
      </c>
      <c r="P961" t="str">
        <f t="shared" si="59"/>
        <v>ARI</v>
      </c>
    </row>
    <row r="962" spans="1:16" x14ac:dyDescent="0.25">
      <c r="A962">
        <v>961</v>
      </c>
      <c r="B962" s="2" t="str">
        <f t="shared" ref="B962:B1025" si="60">CONCATENATE(D962,"_",IF(E962&lt;10,CONCATENATE("0",E962),E962),"_",H962,"@",G962)</f>
        <v>2015_11_BUF@NWE</v>
      </c>
      <c r="C962" t="s">
        <v>3</v>
      </c>
      <c r="D962">
        <v>2015</v>
      </c>
      <c r="E962">
        <f t="shared" ref="E962:E1025" si="61">IF(C962="rs",F962,17+F962)</f>
        <v>11</v>
      </c>
      <c r="F962">
        <v>11</v>
      </c>
      <c r="G962" t="s">
        <v>337</v>
      </c>
      <c r="H962" t="s">
        <v>68</v>
      </c>
      <c r="I962">
        <v>-7.5</v>
      </c>
      <c r="K962">
        <v>-7</v>
      </c>
      <c r="M962">
        <v>20</v>
      </c>
      <c r="N962">
        <v>13</v>
      </c>
      <c r="O962" t="str">
        <f t="shared" ref="O962:O1025" si="62">IF(OR(ISBLANK(N962),ISBLANK(M962)),"",IF(N962&gt;(M962+IF(ISBLANK(K962),I962,K962)),H962,IF(N962&lt;(M962+IF(ISBLANK(K962),I962,K962)),G962,"na")))</f>
        <v>na</v>
      </c>
      <c r="P962" t="str">
        <f t="shared" ref="P962:P1025" si="63">IF(OR(ISBLANK(N962),ISBLANK(M962)),"",IF(N962&gt;M962,H962,IF(N962&lt;M962,G962,"na")))</f>
        <v>NWE</v>
      </c>
    </row>
    <row r="963" spans="1:16" x14ac:dyDescent="0.25">
      <c r="A963">
        <v>962</v>
      </c>
      <c r="B963" s="2" t="str">
        <f t="shared" si="60"/>
        <v>2015_12_PHI@DET</v>
      </c>
      <c r="C963" t="s">
        <v>3</v>
      </c>
      <c r="D963">
        <v>2015</v>
      </c>
      <c r="E963">
        <f t="shared" si="61"/>
        <v>12</v>
      </c>
      <c r="F963">
        <v>12</v>
      </c>
      <c r="G963" t="s">
        <v>75</v>
      </c>
      <c r="H963" t="s">
        <v>88</v>
      </c>
      <c r="I963">
        <v>1</v>
      </c>
      <c r="K963">
        <v>-2.5</v>
      </c>
      <c r="M963">
        <v>45</v>
      </c>
      <c r="N963">
        <v>14</v>
      </c>
      <c r="O963" t="str">
        <f t="shared" si="62"/>
        <v>DET</v>
      </c>
      <c r="P963" t="str">
        <f t="shared" si="63"/>
        <v>DET</v>
      </c>
    </row>
    <row r="964" spans="1:16" x14ac:dyDescent="0.25">
      <c r="A964">
        <v>963</v>
      </c>
      <c r="B964" s="2" t="str">
        <f t="shared" si="60"/>
        <v>2015_12_CAR@DAL</v>
      </c>
      <c r="C964" t="s">
        <v>3</v>
      </c>
      <c r="D964">
        <v>2015</v>
      </c>
      <c r="E964">
        <f t="shared" si="61"/>
        <v>12</v>
      </c>
      <c r="F964">
        <v>12</v>
      </c>
      <c r="G964" t="s">
        <v>73</v>
      </c>
      <c r="H964" t="s">
        <v>69</v>
      </c>
      <c r="I964">
        <v>0</v>
      </c>
      <c r="K964">
        <v>-1</v>
      </c>
      <c r="M964">
        <v>14</v>
      </c>
      <c r="N964">
        <v>33</v>
      </c>
      <c r="O964" t="str">
        <f t="shared" si="62"/>
        <v>CAR</v>
      </c>
      <c r="P964" t="str">
        <f t="shared" si="63"/>
        <v>CAR</v>
      </c>
    </row>
    <row r="965" spans="1:16" x14ac:dyDescent="0.25">
      <c r="A965">
        <v>964</v>
      </c>
      <c r="B965" s="2" t="str">
        <f t="shared" si="60"/>
        <v>2015_12_CHI@GBY</v>
      </c>
      <c r="C965" t="s">
        <v>3</v>
      </c>
      <c r="D965">
        <v>2015</v>
      </c>
      <c r="E965">
        <f t="shared" si="61"/>
        <v>12</v>
      </c>
      <c r="F965">
        <v>12</v>
      </c>
      <c r="G965" t="s">
        <v>335</v>
      </c>
      <c r="H965" t="s">
        <v>70</v>
      </c>
      <c r="I965">
        <v>-7</v>
      </c>
      <c r="K965">
        <v>-8.5</v>
      </c>
      <c r="M965">
        <v>13</v>
      </c>
      <c r="N965">
        <v>17</v>
      </c>
      <c r="O965" t="str">
        <f t="shared" si="62"/>
        <v>CHI</v>
      </c>
      <c r="P965" t="str">
        <f t="shared" si="63"/>
        <v>CHI</v>
      </c>
    </row>
    <row r="966" spans="1:16" x14ac:dyDescent="0.25">
      <c r="A966">
        <v>965</v>
      </c>
      <c r="B966" s="2" t="str">
        <f t="shared" si="60"/>
        <v>2015_12_OAK@TEN</v>
      </c>
      <c r="C966" t="s">
        <v>3</v>
      </c>
      <c r="D966">
        <v>2015</v>
      </c>
      <c r="E966">
        <f t="shared" si="61"/>
        <v>12</v>
      </c>
      <c r="F966">
        <v>12</v>
      </c>
      <c r="G966" t="s">
        <v>95</v>
      </c>
      <c r="H966" t="s">
        <v>87</v>
      </c>
      <c r="I966">
        <v>2</v>
      </c>
      <c r="K966">
        <v>1</v>
      </c>
      <c r="M966">
        <v>21</v>
      </c>
      <c r="N966">
        <v>24</v>
      </c>
      <c r="O966" t="str">
        <f t="shared" si="62"/>
        <v>OAK</v>
      </c>
      <c r="P966" t="str">
        <f t="shared" si="63"/>
        <v>OAK</v>
      </c>
    </row>
    <row r="967" spans="1:16" x14ac:dyDescent="0.25">
      <c r="A967">
        <v>966</v>
      </c>
      <c r="B967" s="2" t="str">
        <f t="shared" si="60"/>
        <v>2015_12_BUF@KCY</v>
      </c>
      <c r="C967" t="s">
        <v>3</v>
      </c>
      <c r="D967">
        <v>2015</v>
      </c>
      <c r="E967">
        <f t="shared" si="61"/>
        <v>12</v>
      </c>
      <c r="F967">
        <v>12</v>
      </c>
      <c r="G967" t="s">
        <v>336</v>
      </c>
      <c r="H967" t="s">
        <v>68</v>
      </c>
      <c r="I967">
        <v>-3.5</v>
      </c>
      <c r="K967">
        <v>-5.5</v>
      </c>
      <c r="M967">
        <v>30</v>
      </c>
      <c r="N967">
        <v>22</v>
      </c>
      <c r="O967" t="str">
        <f t="shared" si="62"/>
        <v>KCY</v>
      </c>
      <c r="P967" t="str">
        <f t="shared" si="63"/>
        <v>KCY</v>
      </c>
    </row>
    <row r="968" spans="1:16" x14ac:dyDescent="0.25">
      <c r="A968">
        <v>967</v>
      </c>
      <c r="B968" s="2" t="str">
        <f t="shared" si="60"/>
        <v>2015_12_TBY@IND</v>
      </c>
      <c r="C968" t="s">
        <v>3</v>
      </c>
      <c r="D968">
        <v>2015</v>
      </c>
      <c r="E968">
        <f t="shared" si="61"/>
        <v>12</v>
      </c>
      <c r="F968">
        <v>12</v>
      </c>
      <c r="G968" t="s">
        <v>78</v>
      </c>
      <c r="H968" t="s">
        <v>339</v>
      </c>
      <c r="I968">
        <v>-3</v>
      </c>
      <c r="K968">
        <v>-3</v>
      </c>
      <c r="M968">
        <v>25</v>
      </c>
      <c r="N968">
        <v>12</v>
      </c>
      <c r="O968" t="str">
        <f t="shared" si="62"/>
        <v>IND</v>
      </c>
      <c r="P968" t="str">
        <f t="shared" si="63"/>
        <v>IND</v>
      </c>
    </row>
    <row r="969" spans="1:16" x14ac:dyDescent="0.25">
      <c r="A969">
        <v>968</v>
      </c>
      <c r="B969" s="2" t="str">
        <f t="shared" si="60"/>
        <v>2015_12_NYG@WAS</v>
      </c>
      <c r="C969" t="s">
        <v>3</v>
      </c>
      <c r="D969">
        <v>2015</v>
      </c>
      <c r="E969">
        <f t="shared" si="61"/>
        <v>12</v>
      </c>
      <c r="F969">
        <v>12</v>
      </c>
      <c r="G969" t="s">
        <v>96</v>
      </c>
      <c r="H969" t="s">
        <v>85</v>
      </c>
      <c r="I969">
        <v>1.5</v>
      </c>
      <c r="K969">
        <v>2.5</v>
      </c>
      <c r="M969">
        <v>20</v>
      </c>
      <c r="N969">
        <v>14</v>
      </c>
      <c r="O969" t="str">
        <f t="shared" si="62"/>
        <v>WAS</v>
      </c>
      <c r="P969" t="str">
        <f t="shared" si="63"/>
        <v>WAS</v>
      </c>
    </row>
    <row r="970" spans="1:16" x14ac:dyDescent="0.25">
      <c r="A970">
        <v>969</v>
      </c>
      <c r="B970" s="2" t="str">
        <f t="shared" si="60"/>
        <v>2015_12_NOR@HOU</v>
      </c>
      <c r="C970" t="s">
        <v>3</v>
      </c>
      <c r="D970">
        <v>2015</v>
      </c>
      <c r="E970">
        <f t="shared" si="61"/>
        <v>12</v>
      </c>
      <c r="F970">
        <v>12</v>
      </c>
      <c r="G970" t="s">
        <v>77</v>
      </c>
      <c r="H970" t="s">
        <v>340</v>
      </c>
      <c r="I970">
        <v>-3</v>
      </c>
      <c r="K970">
        <v>-3</v>
      </c>
      <c r="M970">
        <v>24</v>
      </c>
      <c r="N970">
        <v>6</v>
      </c>
      <c r="O970" t="str">
        <f t="shared" si="62"/>
        <v>HOU</v>
      </c>
      <c r="P970" t="str">
        <f t="shared" si="63"/>
        <v>HOU</v>
      </c>
    </row>
    <row r="971" spans="1:16" x14ac:dyDescent="0.25">
      <c r="A971">
        <v>970</v>
      </c>
      <c r="B971" s="2" t="str">
        <f t="shared" si="60"/>
        <v>2015_12_MIN@ATL</v>
      </c>
      <c r="C971" t="s">
        <v>3</v>
      </c>
      <c r="D971">
        <v>2015</v>
      </c>
      <c r="E971">
        <f t="shared" si="61"/>
        <v>12</v>
      </c>
      <c r="F971">
        <v>12</v>
      </c>
      <c r="G971" t="s">
        <v>22</v>
      </c>
      <c r="H971" t="s">
        <v>82</v>
      </c>
      <c r="I971">
        <v>-2.5</v>
      </c>
      <c r="K971">
        <v>-2.5</v>
      </c>
      <c r="M971">
        <v>10</v>
      </c>
      <c r="N971">
        <v>20</v>
      </c>
      <c r="O971" t="str">
        <f t="shared" si="62"/>
        <v>MIN</v>
      </c>
      <c r="P971" t="str">
        <f t="shared" si="63"/>
        <v>MIN</v>
      </c>
    </row>
    <row r="972" spans="1:16" x14ac:dyDescent="0.25">
      <c r="A972">
        <v>971</v>
      </c>
      <c r="B972" s="2" t="str">
        <f t="shared" si="60"/>
        <v>2015_12_STL@CIN</v>
      </c>
      <c r="C972" t="s">
        <v>3</v>
      </c>
      <c r="D972">
        <v>2015</v>
      </c>
      <c r="E972">
        <f t="shared" si="61"/>
        <v>12</v>
      </c>
      <c r="F972">
        <v>12</v>
      </c>
      <c r="G972" t="s">
        <v>71</v>
      </c>
      <c r="H972" t="s">
        <v>93</v>
      </c>
      <c r="I972">
        <v>-7</v>
      </c>
      <c r="K972">
        <v>-9</v>
      </c>
      <c r="M972">
        <v>31</v>
      </c>
      <c r="N972">
        <v>7</v>
      </c>
      <c r="O972" t="str">
        <f t="shared" si="62"/>
        <v>CIN</v>
      </c>
      <c r="P972" t="str">
        <f t="shared" si="63"/>
        <v>CIN</v>
      </c>
    </row>
    <row r="973" spans="1:16" x14ac:dyDescent="0.25">
      <c r="A973">
        <v>972</v>
      </c>
      <c r="B973" s="2" t="str">
        <f t="shared" si="60"/>
        <v>2015_12_SD@JAX</v>
      </c>
      <c r="C973" t="s">
        <v>3</v>
      </c>
      <c r="D973">
        <v>2015</v>
      </c>
      <c r="E973">
        <f t="shared" si="61"/>
        <v>12</v>
      </c>
      <c r="F973">
        <v>12</v>
      </c>
      <c r="G973" t="s">
        <v>79</v>
      </c>
      <c r="H973" t="s">
        <v>90</v>
      </c>
      <c r="I973">
        <v>-4.5</v>
      </c>
      <c r="K973">
        <v>-5</v>
      </c>
      <c r="M973">
        <v>25</v>
      </c>
      <c r="N973">
        <v>31</v>
      </c>
      <c r="O973" t="str">
        <f t="shared" si="62"/>
        <v>SD</v>
      </c>
      <c r="P973" t="str">
        <f t="shared" si="63"/>
        <v>SD</v>
      </c>
    </row>
    <row r="974" spans="1:16" x14ac:dyDescent="0.25">
      <c r="A974">
        <v>973</v>
      </c>
      <c r="B974" s="2" t="str">
        <f t="shared" si="60"/>
        <v>2015_12_MIA@NYJ</v>
      </c>
      <c r="C974" t="s">
        <v>3</v>
      </c>
      <c r="D974">
        <v>2015</v>
      </c>
      <c r="E974">
        <f t="shared" si="61"/>
        <v>12</v>
      </c>
      <c r="F974">
        <v>12</v>
      </c>
      <c r="G974" t="s">
        <v>86</v>
      </c>
      <c r="H974" t="s">
        <v>81</v>
      </c>
      <c r="I974">
        <v>-4.5</v>
      </c>
      <c r="K974">
        <v>-4</v>
      </c>
      <c r="M974">
        <v>38</v>
      </c>
      <c r="N974">
        <v>20</v>
      </c>
      <c r="O974" t="str">
        <f t="shared" si="62"/>
        <v>NYJ</v>
      </c>
      <c r="P974" t="str">
        <f t="shared" si="63"/>
        <v>NYJ</v>
      </c>
    </row>
    <row r="975" spans="1:16" x14ac:dyDescent="0.25">
      <c r="A975">
        <v>974</v>
      </c>
      <c r="B975" s="2" t="str">
        <f t="shared" si="60"/>
        <v>2015_12_ARI@SFO</v>
      </c>
      <c r="C975" t="s">
        <v>3</v>
      </c>
      <c r="D975">
        <v>2015</v>
      </c>
      <c r="E975">
        <f t="shared" si="61"/>
        <v>12</v>
      </c>
      <c r="F975">
        <v>12</v>
      </c>
      <c r="G975" t="s">
        <v>338</v>
      </c>
      <c r="H975" t="s">
        <v>66</v>
      </c>
      <c r="I975">
        <v>8.5</v>
      </c>
      <c r="K975">
        <v>10</v>
      </c>
      <c r="M975">
        <v>13</v>
      </c>
      <c r="N975">
        <v>19</v>
      </c>
      <c r="O975" t="str">
        <f t="shared" si="62"/>
        <v>SFO</v>
      </c>
      <c r="P975" t="str">
        <f t="shared" si="63"/>
        <v>ARI</v>
      </c>
    </row>
    <row r="976" spans="1:16" x14ac:dyDescent="0.25">
      <c r="A976">
        <v>975</v>
      </c>
      <c r="B976" s="2" t="str">
        <f t="shared" si="60"/>
        <v>2015_12_PIT@SEA</v>
      </c>
      <c r="C976" t="s">
        <v>3</v>
      </c>
      <c r="D976">
        <v>2015</v>
      </c>
      <c r="E976">
        <f t="shared" si="61"/>
        <v>12</v>
      </c>
      <c r="F976">
        <v>12</v>
      </c>
      <c r="G976" t="s">
        <v>91</v>
      </c>
      <c r="H976" t="s">
        <v>89</v>
      </c>
      <c r="I976">
        <v>-3.5</v>
      </c>
      <c r="K976">
        <v>-3.5</v>
      </c>
      <c r="M976">
        <v>39</v>
      </c>
      <c r="N976">
        <v>30</v>
      </c>
      <c r="O976" t="str">
        <f t="shared" si="62"/>
        <v>SEA</v>
      </c>
      <c r="P976" t="str">
        <f t="shared" si="63"/>
        <v>SEA</v>
      </c>
    </row>
    <row r="977" spans="1:16" x14ac:dyDescent="0.25">
      <c r="A977">
        <v>976</v>
      </c>
      <c r="B977" s="2" t="str">
        <f t="shared" si="60"/>
        <v>2015_12_NWE@DEN</v>
      </c>
      <c r="C977" t="s">
        <v>3</v>
      </c>
      <c r="D977">
        <v>2015</v>
      </c>
      <c r="E977">
        <f t="shared" si="61"/>
        <v>12</v>
      </c>
      <c r="F977">
        <v>12</v>
      </c>
      <c r="G977" t="s">
        <v>74</v>
      </c>
      <c r="H977" t="s">
        <v>337</v>
      </c>
      <c r="I977">
        <v>5.5</v>
      </c>
      <c r="K977">
        <v>3</v>
      </c>
      <c r="M977">
        <v>30</v>
      </c>
      <c r="N977">
        <v>24</v>
      </c>
      <c r="O977" t="str">
        <f t="shared" si="62"/>
        <v>DEN</v>
      </c>
      <c r="P977" t="str">
        <f t="shared" si="63"/>
        <v>DEN</v>
      </c>
    </row>
    <row r="978" spans="1:16" x14ac:dyDescent="0.25">
      <c r="A978">
        <v>977</v>
      </c>
      <c r="B978" s="2" t="str">
        <f t="shared" si="60"/>
        <v>2015_12_BAL@CLE</v>
      </c>
      <c r="C978" t="s">
        <v>3</v>
      </c>
      <c r="D978">
        <v>2015</v>
      </c>
      <c r="E978">
        <f t="shared" si="61"/>
        <v>12</v>
      </c>
      <c r="F978">
        <v>12</v>
      </c>
      <c r="G978" t="s">
        <v>72</v>
      </c>
      <c r="H978" t="s">
        <v>67</v>
      </c>
      <c r="I978">
        <v>0</v>
      </c>
      <c r="K978">
        <v>-3.5</v>
      </c>
      <c r="M978">
        <v>27</v>
      </c>
      <c r="N978">
        <v>33</v>
      </c>
      <c r="O978" t="str">
        <f t="shared" si="62"/>
        <v>BAL</v>
      </c>
      <c r="P978" t="str">
        <f t="shared" si="63"/>
        <v>BAL</v>
      </c>
    </row>
    <row r="979" spans="1:16" x14ac:dyDescent="0.25">
      <c r="A979">
        <v>978</v>
      </c>
      <c r="B979" s="2" t="str">
        <f t="shared" si="60"/>
        <v>2015_13_GBY@DET</v>
      </c>
      <c r="C979" t="s">
        <v>3</v>
      </c>
      <c r="D979">
        <v>2015</v>
      </c>
      <c r="E979">
        <f t="shared" si="61"/>
        <v>13</v>
      </c>
      <c r="F979">
        <v>13</v>
      </c>
      <c r="G979" t="s">
        <v>75</v>
      </c>
      <c r="H979" t="s">
        <v>335</v>
      </c>
      <c r="I979">
        <v>5.5</v>
      </c>
      <c r="K979">
        <v>3</v>
      </c>
      <c r="M979">
        <v>23</v>
      </c>
      <c r="N979">
        <v>27</v>
      </c>
      <c r="O979" t="str">
        <f t="shared" si="62"/>
        <v>GBY</v>
      </c>
      <c r="P979" t="str">
        <f t="shared" si="63"/>
        <v>GBY</v>
      </c>
    </row>
    <row r="980" spans="1:16" x14ac:dyDescent="0.25">
      <c r="A980">
        <v>979</v>
      </c>
      <c r="B980" s="2" t="str">
        <f t="shared" si="60"/>
        <v>2015_13_NYJ@NYG</v>
      </c>
      <c r="C980" t="s">
        <v>3</v>
      </c>
      <c r="D980">
        <v>2015</v>
      </c>
      <c r="E980">
        <f t="shared" si="61"/>
        <v>13</v>
      </c>
      <c r="F980">
        <v>13</v>
      </c>
      <c r="G980" t="s">
        <v>85</v>
      </c>
      <c r="H980" t="s">
        <v>86</v>
      </c>
      <c r="I980">
        <v>0</v>
      </c>
      <c r="K980">
        <v>2.5</v>
      </c>
      <c r="M980">
        <v>20</v>
      </c>
      <c r="N980">
        <v>23</v>
      </c>
      <c r="O980" t="str">
        <f t="shared" si="62"/>
        <v>NYJ</v>
      </c>
      <c r="P980" t="str">
        <f t="shared" si="63"/>
        <v>NYJ</v>
      </c>
    </row>
    <row r="981" spans="1:16" x14ac:dyDescent="0.25">
      <c r="A981">
        <v>980</v>
      </c>
      <c r="B981" s="2" t="str">
        <f t="shared" si="60"/>
        <v>2015_13_ARI@STL</v>
      </c>
      <c r="C981" t="s">
        <v>3</v>
      </c>
      <c r="D981">
        <v>2015</v>
      </c>
      <c r="E981">
        <f t="shared" si="61"/>
        <v>13</v>
      </c>
      <c r="F981">
        <v>13</v>
      </c>
      <c r="G981" t="s">
        <v>93</v>
      </c>
      <c r="H981" t="s">
        <v>66</v>
      </c>
      <c r="I981">
        <v>5.5</v>
      </c>
      <c r="K981">
        <v>4.5</v>
      </c>
      <c r="M981">
        <v>3</v>
      </c>
      <c r="N981">
        <v>27</v>
      </c>
      <c r="O981" t="str">
        <f t="shared" si="62"/>
        <v>ARI</v>
      </c>
      <c r="P981" t="str">
        <f t="shared" si="63"/>
        <v>ARI</v>
      </c>
    </row>
    <row r="982" spans="1:16" x14ac:dyDescent="0.25">
      <c r="A982">
        <v>981</v>
      </c>
      <c r="B982" s="2" t="str">
        <f t="shared" si="60"/>
        <v>2015_13_ATL@TBY</v>
      </c>
      <c r="C982" t="s">
        <v>3</v>
      </c>
      <c r="D982">
        <v>2015</v>
      </c>
      <c r="E982">
        <f t="shared" si="61"/>
        <v>13</v>
      </c>
      <c r="F982">
        <v>13</v>
      </c>
      <c r="G982" t="s">
        <v>339</v>
      </c>
      <c r="H982" t="s">
        <v>22</v>
      </c>
      <c r="I982">
        <v>0</v>
      </c>
      <c r="K982">
        <v>0</v>
      </c>
      <c r="M982">
        <v>23</v>
      </c>
      <c r="N982">
        <v>19</v>
      </c>
      <c r="O982" t="str">
        <f t="shared" si="62"/>
        <v>TBY</v>
      </c>
      <c r="P982" t="str">
        <f t="shared" si="63"/>
        <v>TBY</v>
      </c>
    </row>
    <row r="983" spans="1:16" x14ac:dyDescent="0.25">
      <c r="A983">
        <v>982</v>
      </c>
      <c r="B983" s="2" t="str">
        <f t="shared" si="60"/>
        <v>2015_13_SEA@MIN</v>
      </c>
      <c r="C983" t="s">
        <v>3</v>
      </c>
      <c r="D983">
        <v>2015</v>
      </c>
      <c r="E983">
        <f t="shared" si="61"/>
        <v>13</v>
      </c>
      <c r="F983">
        <v>13</v>
      </c>
      <c r="G983" t="s">
        <v>82</v>
      </c>
      <c r="H983" t="s">
        <v>91</v>
      </c>
      <c r="I983">
        <v>0</v>
      </c>
      <c r="K983">
        <v>1.5</v>
      </c>
      <c r="M983">
        <v>7</v>
      </c>
      <c r="N983">
        <v>38</v>
      </c>
      <c r="O983" t="str">
        <f t="shared" si="62"/>
        <v>SEA</v>
      </c>
      <c r="P983" t="str">
        <f t="shared" si="63"/>
        <v>SEA</v>
      </c>
    </row>
    <row r="984" spans="1:16" x14ac:dyDescent="0.25">
      <c r="A984">
        <v>983</v>
      </c>
      <c r="B984" s="2" t="str">
        <f t="shared" si="60"/>
        <v>2015_13_HOU@BUF</v>
      </c>
      <c r="C984" t="s">
        <v>3</v>
      </c>
      <c r="D984">
        <v>2015</v>
      </c>
      <c r="E984">
        <f t="shared" si="61"/>
        <v>13</v>
      </c>
      <c r="F984">
        <v>13</v>
      </c>
      <c r="G984" t="s">
        <v>68</v>
      </c>
      <c r="H984" t="s">
        <v>77</v>
      </c>
      <c r="I984">
        <v>-3</v>
      </c>
      <c r="K984">
        <v>-3.5</v>
      </c>
      <c r="M984">
        <v>30</v>
      </c>
      <c r="N984">
        <v>21</v>
      </c>
      <c r="O984" t="str">
        <f t="shared" si="62"/>
        <v>BUF</v>
      </c>
      <c r="P984" t="str">
        <f t="shared" si="63"/>
        <v>BUF</v>
      </c>
    </row>
    <row r="985" spans="1:16" x14ac:dyDescent="0.25">
      <c r="A985">
        <v>984</v>
      </c>
      <c r="B985" s="2" t="str">
        <f t="shared" si="60"/>
        <v>2015_13_BAL@MIA</v>
      </c>
      <c r="C985" t="s">
        <v>3</v>
      </c>
      <c r="D985">
        <v>2015</v>
      </c>
      <c r="E985">
        <f t="shared" si="61"/>
        <v>13</v>
      </c>
      <c r="F985">
        <v>13</v>
      </c>
      <c r="G985" t="s">
        <v>81</v>
      </c>
      <c r="H985" t="s">
        <v>67</v>
      </c>
      <c r="I985">
        <v>-4.5</v>
      </c>
      <c r="K985">
        <v>-3.5</v>
      </c>
      <c r="M985">
        <v>15</v>
      </c>
      <c r="N985">
        <v>13</v>
      </c>
      <c r="O985" t="str">
        <f t="shared" si="62"/>
        <v>BAL</v>
      </c>
      <c r="P985" t="str">
        <f t="shared" si="63"/>
        <v>MIA</v>
      </c>
    </row>
    <row r="986" spans="1:16" x14ac:dyDescent="0.25">
      <c r="A986">
        <v>985</v>
      </c>
      <c r="B986" s="2" t="str">
        <f t="shared" si="60"/>
        <v>2015_13_CIN@CLE</v>
      </c>
      <c r="C986" t="s">
        <v>3</v>
      </c>
      <c r="D986">
        <v>2015</v>
      </c>
      <c r="E986">
        <f t="shared" si="61"/>
        <v>13</v>
      </c>
      <c r="F986">
        <v>13</v>
      </c>
      <c r="G986" t="s">
        <v>72</v>
      </c>
      <c r="H986" t="s">
        <v>71</v>
      </c>
      <c r="I986">
        <v>7.5</v>
      </c>
      <c r="K986">
        <v>9</v>
      </c>
      <c r="M986">
        <v>3</v>
      </c>
      <c r="N986">
        <v>37</v>
      </c>
      <c r="O986" t="str">
        <f t="shared" si="62"/>
        <v>CIN</v>
      </c>
      <c r="P986" t="str">
        <f t="shared" si="63"/>
        <v>CIN</v>
      </c>
    </row>
    <row r="987" spans="1:16" x14ac:dyDescent="0.25">
      <c r="A987">
        <v>986</v>
      </c>
      <c r="B987" s="2" t="str">
        <f t="shared" si="60"/>
        <v>2015_13_JAX@TEN</v>
      </c>
      <c r="C987" t="s">
        <v>3</v>
      </c>
      <c r="D987">
        <v>2015</v>
      </c>
      <c r="E987">
        <f t="shared" si="61"/>
        <v>13</v>
      </c>
      <c r="F987">
        <v>13</v>
      </c>
      <c r="G987" t="s">
        <v>95</v>
      </c>
      <c r="H987" t="s">
        <v>79</v>
      </c>
      <c r="I987">
        <v>0</v>
      </c>
      <c r="K987">
        <v>-2.5</v>
      </c>
      <c r="M987">
        <v>42</v>
      </c>
      <c r="N987">
        <v>39</v>
      </c>
      <c r="O987" t="str">
        <f t="shared" si="62"/>
        <v>TEN</v>
      </c>
      <c r="P987" t="str">
        <f t="shared" si="63"/>
        <v>TEN</v>
      </c>
    </row>
    <row r="988" spans="1:16" x14ac:dyDescent="0.25">
      <c r="A988">
        <v>987</v>
      </c>
      <c r="B988" s="2" t="str">
        <f t="shared" si="60"/>
        <v>2015_13_SFO@CHI</v>
      </c>
      <c r="C988" t="s">
        <v>3</v>
      </c>
      <c r="D988">
        <v>2015</v>
      </c>
      <c r="E988">
        <f t="shared" si="61"/>
        <v>13</v>
      </c>
      <c r="F988">
        <v>13</v>
      </c>
      <c r="G988" t="s">
        <v>70</v>
      </c>
      <c r="H988" t="s">
        <v>338</v>
      </c>
      <c r="I988">
        <v>-6.5</v>
      </c>
      <c r="K988">
        <v>-7</v>
      </c>
      <c r="M988">
        <v>20</v>
      </c>
      <c r="N988">
        <v>26</v>
      </c>
      <c r="O988" t="str">
        <f t="shared" si="62"/>
        <v>SFO</v>
      </c>
      <c r="P988" t="str">
        <f t="shared" si="63"/>
        <v>SFO</v>
      </c>
    </row>
    <row r="989" spans="1:16" x14ac:dyDescent="0.25">
      <c r="A989">
        <v>988</v>
      </c>
      <c r="B989" s="2" t="str">
        <f t="shared" si="60"/>
        <v>2015_13_DEN@SD</v>
      </c>
      <c r="C989" t="s">
        <v>3</v>
      </c>
      <c r="D989">
        <v>2015</v>
      </c>
      <c r="E989">
        <f t="shared" si="61"/>
        <v>13</v>
      </c>
      <c r="F989">
        <v>13</v>
      </c>
      <c r="G989" t="s">
        <v>90</v>
      </c>
      <c r="H989" t="s">
        <v>74</v>
      </c>
      <c r="I989">
        <v>3</v>
      </c>
      <c r="K989">
        <v>4.5</v>
      </c>
      <c r="M989">
        <v>3</v>
      </c>
      <c r="N989">
        <v>17</v>
      </c>
      <c r="O989" t="str">
        <f t="shared" si="62"/>
        <v>DEN</v>
      </c>
      <c r="P989" t="str">
        <f t="shared" si="63"/>
        <v>DEN</v>
      </c>
    </row>
    <row r="990" spans="1:16" x14ac:dyDescent="0.25">
      <c r="A990">
        <v>989</v>
      </c>
      <c r="B990" s="2" t="str">
        <f t="shared" si="60"/>
        <v>2015_13_KCY@OAK</v>
      </c>
      <c r="C990" t="s">
        <v>3</v>
      </c>
      <c r="D990">
        <v>2015</v>
      </c>
      <c r="E990">
        <f t="shared" si="61"/>
        <v>13</v>
      </c>
      <c r="F990">
        <v>13</v>
      </c>
      <c r="G990" t="s">
        <v>87</v>
      </c>
      <c r="H990" t="s">
        <v>336</v>
      </c>
      <c r="I990">
        <v>3</v>
      </c>
      <c r="K990">
        <v>3</v>
      </c>
      <c r="M990">
        <v>20</v>
      </c>
      <c r="N990">
        <v>34</v>
      </c>
      <c r="O990" t="str">
        <f t="shared" si="62"/>
        <v>KCY</v>
      </c>
      <c r="P990" t="str">
        <f t="shared" si="63"/>
        <v>KCY</v>
      </c>
    </row>
    <row r="991" spans="1:16" x14ac:dyDescent="0.25">
      <c r="A991">
        <v>990</v>
      </c>
      <c r="B991" s="2" t="str">
        <f t="shared" si="60"/>
        <v>2015_13_CAR@NOR</v>
      </c>
      <c r="C991" t="s">
        <v>3</v>
      </c>
      <c r="D991">
        <v>2015</v>
      </c>
      <c r="E991">
        <f t="shared" si="61"/>
        <v>13</v>
      </c>
      <c r="F991">
        <v>13</v>
      </c>
      <c r="G991" t="s">
        <v>340</v>
      </c>
      <c r="H991" t="s">
        <v>69</v>
      </c>
      <c r="I991">
        <v>7</v>
      </c>
      <c r="K991">
        <v>6.5</v>
      </c>
      <c r="M991">
        <v>38</v>
      </c>
      <c r="N991">
        <v>41</v>
      </c>
      <c r="O991" t="str">
        <f t="shared" si="62"/>
        <v>NOR</v>
      </c>
      <c r="P991" t="str">
        <f t="shared" si="63"/>
        <v>CAR</v>
      </c>
    </row>
    <row r="992" spans="1:16" x14ac:dyDescent="0.25">
      <c r="A992">
        <v>991</v>
      </c>
      <c r="B992" s="2" t="str">
        <f t="shared" si="60"/>
        <v>2015_13_PHI@NWE</v>
      </c>
      <c r="C992" t="s">
        <v>3</v>
      </c>
      <c r="D992">
        <v>2015</v>
      </c>
      <c r="E992">
        <f t="shared" si="61"/>
        <v>13</v>
      </c>
      <c r="F992">
        <v>13</v>
      </c>
      <c r="G992" t="s">
        <v>337</v>
      </c>
      <c r="H992" t="s">
        <v>88</v>
      </c>
      <c r="I992">
        <v>-13</v>
      </c>
      <c r="K992">
        <v>-8.5</v>
      </c>
      <c r="M992">
        <v>28</v>
      </c>
      <c r="N992">
        <v>35</v>
      </c>
      <c r="O992" t="str">
        <f t="shared" si="62"/>
        <v>PHI</v>
      </c>
      <c r="P992" t="str">
        <f t="shared" si="63"/>
        <v>PHI</v>
      </c>
    </row>
    <row r="993" spans="1:16" x14ac:dyDescent="0.25">
      <c r="A993">
        <v>992</v>
      </c>
      <c r="B993" s="2" t="str">
        <f t="shared" si="60"/>
        <v>2015_13_IND@PIT</v>
      </c>
      <c r="C993" t="s">
        <v>3</v>
      </c>
      <c r="D993">
        <v>2015</v>
      </c>
      <c r="E993">
        <f t="shared" si="61"/>
        <v>13</v>
      </c>
      <c r="F993">
        <v>13</v>
      </c>
      <c r="G993" t="s">
        <v>89</v>
      </c>
      <c r="H993" t="s">
        <v>78</v>
      </c>
      <c r="I993">
        <v>-6</v>
      </c>
      <c r="K993">
        <v>-7.5</v>
      </c>
      <c r="M993">
        <v>45</v>
      </c>
      <c r="N993">
        <v>10</v>
      </c>
      <c r="O993" t="str">
        <f t="shared" si="62"/>
        <v>PIT</v>
      </c>
      <c r="P993" t="str">
        <f t="shared" si="63"/>
        <v>PIT</v>
      </c>
    </row>
    <row r="994" spans="1:16" x14ac:dyDescent="0.25">
      <c r="A994">
        <v>993</v>
      </c>
      <c r="B994" s="2" t="str">
        <f t="shared" si="60"/>
        <v>2015_13_DAL@WAS</v>
      </c>
      <c r="C994" t="s">
        <v>3</v>
      </c>
      <c r="D994">
        <v>2015</v>
      </c>
      <c r="E994">
        <f t="shared" si="61"/>
        <v>13</v>
      </c>
      <c r="F994">
        <v>13</v>
      </c>
      <c r="G994" t="s">
        <v>96</v>
      </c>
      <c r="H994" t="s">
        <v>73</v>
      </c>
      <c r="I994">
        <v>-3</v>
      </c>
      <c r="K994">
        <v>-4</v>
      </c>
      <c r="M994">
        <v>16</v>
      </c>
      <c r="N994">
        <v>19</v>
      </c>
      <c r="O994" t="str">
        <f t="shared" si="62"/>
        <v>DAL</v>
      </c>
      <c r="P994" t="str">
        <f t="shared" si="63"/>
        <v>DAL</v>
      </c>
    </row>
    <row r="995" spans="1:16" x14ac:dyDescent="0.25">
      <c r="A995">
        <v>994</v>
      </c>
      <c r="B995" s="2" t="str">
        <f t="shared" si="60"/>
        <v>2015_14_MIN@ARI</v>
      </c>
      <c r="C995" t="s">
        <v>3</v>
      </c>
      <c r="D995">
        <v>2015</v>
      </c>
      <c r="E995">
        <f t="shared" si="61"/>
        <v>14</v>
      </c>
      <c r="F995">
        <v>14</v>
      </c>
      <c r="G995" t="s">
        <v>66</v>
      </c>
      <c r="H995" t="s">
        <v>82</v>
      </c>
      <c r="I995">
        <v>-7.5</v>
      </c>
      <c r="K995">
        <v>-8.5</v>
      </c>
      <c r="M995">
        <v>23</v>
      </c>
      <c r="N995">
        <v>20</v>
      </c>
      <c r="O995" t="str">
        <f t="shared" si="62"/>
        <v>MIN</v>
      </c>
      <c r="P995" t="str">
        <f t="shared" si="63"/>
        <v>ARI</v>
      </c>
    </row>
    <row r="996" spans="1:16" x14ac:dyDescent="0.25">
      <c r="A996">
        <v>995</v>
      </c>
      <c r="B996" s="2" t="str">
        <f t="shared" si="60"/>
        <v>2015_14_BUF@PHI</v>
      </c>
      <c r="C996" t="s">
        <v>3</v>
      </c>
      <c r="D996">
        <v>2015</v>
      </c>
      <c r="E996">
        <f t="shared" si="61"/>
        <v>14</v>
      </c>
      <c r="F996">
        <v>14</v>
      </c>
      <c r="G996" t="s">
        <v>88</v>
      </c>
      <c r="H996" t="s">
        <v>68</v>
      </c>
      <c r="I996">
        <v>-2</v>
      </c>
      <c r="K996">
        <v>0</v>
      </c>
      <c r="M996">
        <v>23</v>
      </c>
      <c r="N996">
        <v>20</v>
      </c>
      <c r="O996" t="str">
        <f t="shared" si="62"/>
        <v>PHI</v>
      </c>
      <c r="P996" t="str">
        <f t="shared" si="63"/>
        <v>PHI</v>
      </c>
    </row>
    <row r="997" spans="1:16" x14ac:dyDescent="0.25">
      <c r="A997">
        <v>996</v>
      </c>
      <c r="B997" s="2" t="str">
        <f t="shared" si="60"/>
        <v>2015_14_SFO@CLE</v>
      </c>
      <c r="C997" t="s">
        <v>3</v>
      </c>
      <c r="D997">
        <v>2015</v>
      </c>
      <c r="E997">
        <f t="shared" si="61"/>
        <v>14</v>
      </c>
      <c r="F997">
        <v>14</v>
      </c>
      <c r="G997" t="s">
        <v>72</v>
      </c>
      <c r="H997" t="s">
        <v>338</v>
      </c>
      <c r="I997">
        <v>-1</v>
      </c>
      <c r="K997">
        <v>-1.5</v>
      </c>
      <c r="M997">
        <v>24</v>
      </c>
      <c r="N997">
        <v>10</v>
      </c>
      <c r="O997" t="str">
        <f t="shared" si="62"/>
        <v>CLE</v>
      </c>
      <c r="P997" t="str">
        <f t="shared" si="63"/>
        <v>CLE</v>
      </c>
    </row>
    <row r="998" spans="1:16" x14ac:dyDescent="0.25">
      <c r="A998">
        <v>997</v>
      </c>
      <c r="B998" s="2" t="str">
        <f t="shared" si="60"/>
        <v>2015_14_DET@STL</v>
      </c>
      <c r="C998" t="s">
        <v>3</v>
      </c>
      <c r="D998">
        <v>2015</v>
      </c>
      <c r="E998">
        <f t="shared" si="61"/>
        <v>14</v>
      </c>
      <c r="F998">
        <v>14</v>
      </c>
      <c r="G998" t="s">
        <v>93</v>
      </c>
      <c r="H998" t="s">
        <v>75</v>
      </c>
      <c r="I998">
        <v>-1</v>
      </c>
      <c r="K998">
        <v>3</v>
      </c>
      <c r="M998">
        <v>21</v>
      </c>
      <c r="N998">
        <v>14</v>
      </c>
      <c r="O998" t="str">
        <f t="shared" si="62"/>
        <v>STL</v>
      </c>
      <c r="P998" t="str">
        <f t="shared" si="63"/>
        <v>STL</v>
      </c>
    </row>
    <row r="999" spans="1:16" x14ac:dyDescent="0.25">
      <c r="A999">
        <v>998</v>
      </c>
      <c r="B999" s="2" t="str">
        <f t="shared" si="60"/>
        <v>2015_14_NOR@TBY</v>
      </c>
      <c r="C999" t="s">
        <v>3</v>
      </c>
      <c r="D999">
        <v>2015</v>
      </c>
      <c r="E999">
        <f t="shared" si="61"/>
        <v>14</v>
      </c>
      <c r="F999">
        <v>14</v>
      </c>
      <c r="G999" t="s">
        <v>339</v>
      </c>
      <c r="H999" t="s">
        <v>340</v>
      </c>
      <c r="I999">
        <v>-4</v>
      </c>
      <c r="K999">
        <v>-4</v>
      </c>
      <c r="M999">
        <v>17</v>
      </c>
      <c r="N999">
        <v>24</v>
      </c>
      <c r="O999" t="str">
        <f t="shared" si="62"/>
        <v>NOR</v>
      </c>
      <c r="P999" t="str">
        <f t="shared" si="63"/>
        <v>NOR</v>
      </c>
    </row>
    <row r="1000" spans="1:16" x14ac:dyDescent="0.25">
      <c r="A1000">
        <v>999</v>
      </c>
      <c r="B1000" s="2" t="str">
        <f t="shared" si="60"/>
        <v>2015_14_TEN@NYJ</v>
      </c>
      <c r="C1000" t="s">
        <v>3</v>
      </c>
      <c r="D1000">
        <v>2015</v>
      </c>
      <c r="E1000">
        <f t="shared" si="61"/>
        <v>14</v>
      </c>
      <c r="F1000">
        <v>14</v>
      </c>
      <c r="G1000" t="s">
        <v>86</v>
      </c>
      <c r="H1000" t="s">
        <v>95</v>
      </c>
      <c r="I1000">
        <v>-7</v>
      </c>
      <c r="K1000">
        <v>-7</v>
      </c>
      <c r="M1000">
        <v>30</v>
      </c>
      <c r="N1000">
        <v>8</v>
      </c>
      <c r="O1000" t="str">
        <f t="shared" si="62"/>
        <v>NYJ</v>
      </c>
      <c r="P1000" t="str">
        <f t="shared" si="63"/>
        <v>NYJ</v>
      </c>
    </row>
    <row r="1001" spans="1:16" x14ac:dyDescent="0.25">
      <c r="A1001">
        <v>1000</v>
      </c>
      <c r="B1001" s="2" t="str">
        <f t="shared" si="60"/>
        <v>2015_14_PIT@CIN</v>
      </c>
      <c r="C1001" t="s">
        <v>3</v>
      </c>
      <c r="D1001">
        <v>2015</v>
      </c>
      <c r="E1001">
        <f t="shared" si="61"/>
        <v>14</v>
      </c>
      <c r="F1001">
        <v>14</v>
      </c>
      <c r="G1001" t="s">
        <v>71</v>
      </c>
      <c r="H1001" t="s">
        <v>89</v>
      </c>
      <c r="I1001">
        <v>-3.5</v>
      </c>
      <c r="K1001">
        <v>-3</v>
      </c>
      <c r="M1001">
        <v>20</v>
      </c>
      <c r="N1001">
        <v>33</v>
      </c>
      <c r="O1001" t="str">
        <f t="shared" si="62"/>
        <v>PIT</v>
      </c>
      <c r="P1001" t="str">
        <f t="shared" si="63"/>
        <v>PIT</v>
      </c>
    </row>
    <row r="1002" spans="1:16" x14ac:dyDescent="0.25">
      <c r="A1002">
        <v>1001</v>
      </c>
      <c r="B1002" s="2" t="str">
        <f t="shared" si="60"/>
        <v>2015_14_IND@JAX</v>
      </c>
      <c r="C1002" t="s">
        <v>3</v>
      </c>
      <c r="D1002">
        <v>2015</v>
      </c>
      <c r="E1002">
        <f t="shared" si="61"/>
        <v>14</v>
      </c>
      <c r="F1002">
        <v>14</v>
      </c>
      <c r="G1002" t="s">
        <v>79</v>
      </c>
      <c r="H1002" t="s">
        <v>78</v>
      </c>
      <c r="I1002">
        <v>0</v>
      </c>
      <c r="K1002">
        <v>0</v>
      </c>
      <c r="M1002">
        <v>51</v>
      </c>
      <c r="N1002">
        <v>16</v>
      </c>
      <c r="O1002" t="str">
        <f t="shared" si="62"/>
        <v>JAX</v>
      </c>
      <c r="P1002" t="str">
        <f t="shared" si="63"/>
        <v>JAX</v>
      </c>
    </row>
    <row r="1003" spans="1:16" x14ac:dyDescent="0.25">
      <c r="A1003">
        <v>1002</v>
      </c>
      <c r="B1003" s="2" t="str">
        <f t="shared" si="60"/>
        <v>2015_14_SD@KCY</v>
      </c>
      <c r="C1003" t="s">
        <v>3</v>
      </c>
      <c r="D1003">
        <v>2015</v>
      </c>
      <c r="E1003">
        <f t="shared" si="61"/>
        <v>14</v>
      </c>
      <c r="F1003">
        <v>14</v>
      </c>
      <c r="G1003" t="s">
        <v>336</v>
      </c>
      <c r="H1003" t="s">
        <v>90</v>
      </c>
      <c r="I1003">
        <v>-10</v>
      </c>
      <c r="K1003">
        <v>-10.5</v>
      </c>
      <c r="M1003">
        <v>10</v>
      </c>
      <c r="N1003">
        <v>3</v>
      </c>
      <c r="O1003" t="str">
        <f t="shared" si="62"/>
        <v>SD</v>
      </c>
      <c r="P1003" t="str">
        <f t="shared" si="63"/>
        <v>KCY</v>
      </c>
    </row>
    <row r="1004" spans="1:16" x14ac:dyDescent="0.25">
      <c r="A1004">
        <v>1003</v>
      </c>
      <c r="B1004" s="2" t="str">
        <f t="shared" si="60"/>
        <v>2015_14_WAS@CHI</v>
      </c>
      <c r="C1004" t="s">
        <v>3</v>
      </c>
      <c r="D1004">
        <v>2015</v>
      </c>
      <c r="E1004">
        <f t="shared" si="61"/>
        <v>14</v>
      </c>
      <c r="F1004">
        <v>14</v>
      </c>
      <c r="G1004" t="s">
        <v>70</v>
      </c>
      <c r="H1004" t="s">
        <v>96</v>
      </c>
      <c r="I1004">
        <v>-3</v>
      </c>
      <c r="K1004">
        <v>-3.5</v>
      </c>
      <c r="M1004">
        <v>21</v>
      </c>
      <c r="N1004">
        <v>24</v>
      </c>
      <c r="O1004" t="str">
        <f t="shared" si="62"/>
        <v>WAS</v>
      </c>
      <c r="P1004" t="str">
        <f t="shared" si="63"/>
        <v>WAS</v>
      </c>
    </row>
    <row r="1005" spans="1:16" x14ac:dyDescent="0.25">
      <c r="A1005">
        <v>1004</v>
      </c>
      <c r="B1005" s="2" t="str">
        <f t="shared" si="60"/>
        <v>2015_14_ATL@CAR</v>
      </c>
      <c r="C1005" t="s">
        <v>3</v>
      </c>
      <c r="D1005">
        <v>2015</v>
      </c>
      <c r="E1005">
        <f t="shared" si="61"/>
        <v>14</v>
      </c>
      <c r="F1005">
        <v>14</v>
      </c>
      <c r="G1005" t="s">
        <v>69</v>
      </c>
      <c r="H1005" t="s">
        <v>22</v>
      </c>
      <c r="I1005">
        <v>-7.5</v>
      </c>
      <c r="K1005">
        <v>-8.5</v>
      </c>
      <c r="M1005">
        <v>38</v>
      </c>
      <c r="N1005">
        <v>0</v>
      </c>
      <c r="O1005" t="str">
        <f t="shared" si="62"/>
        <v>CAR</v>
      </c>
      <c r="P1005" t="str">
        <f t="shared" si="63"/>
        <v>CAR</v>
      </c>
    </row>
    <row r="1006" spans="1:16" x14ac:dyDescent="0.25">
      <c r="A1006">
        <v>1005</v>
      </c>
      <c r="B1006" s="2" t="str">
        <f t="shared" si="60"/>
        <v>2015_14_SEA@BAL</v>
      </c>
      <c r="C1006" t="s">
        <v>3</v>
      </c>
      <c r="D1006">
        <v>2015</v>
      </c>
      <c r="E1006">
        <f t="shared" si="61"/>
        <v>14</v>
      </c>
      <c r="F1006">
        <v>14</v>
      </c>
      <c r="G1006" t="s">
        <v>67</v>
      </c>
      <c r="H1006" t="s">
        <v>91</v>
      </c>
      <c r="I1006">
        <v>6</v>
      </c>
      <c r="K1006">
        <v>10</v>
      </c>
      <c r="M1006">
        <v>6</v>
      </c>
      <c r="N1006">
        <v>35</v>
      </c>
      <c r="O1006" t="str">
        <f t="shared" si="62"/>
        <v>SEA</v>
      </c>
      <c r="P1006" t="str">
        <f t="shared" si="63"/>
        <v>SEA</v>
      </c>
    </row>
    <row r="1007" spans="1:16" x14ac:dyDescent="0.25">
      <c r="A1007">
        <v>1006</v>
      </c>
      <c r="B1007" s="2" t="str">
        <f t="shared" si="60"/>
        <v>2015_14_OAK@DEN</v>
      </c>
      <c r="C1007" t="s">
        <v>3</v>
      </c>
      <c r="D1007">
        <v>2015</v>
      </c>
      <c r="E1007">
        <f t="shared" si="61"/>
        <v>14</v>
      </c>
      <c r="F1007">
        <v>14</v>
      </c>
      <c r="G1007" t="s">
        <v>74</v>
      </c>
      <c r="H1007" t="s">
        <v>87</v>
      </c>
      <c r="I1007">
        <v>-7.5</v>
      </c>
      <c r="K1007">
        <v>-7</v>
      </c>
      <c r="M1007">
        <v>12</v>
      </c>
      <c r="N1007">
        <v>15</v>
      </c>
      <c r="O1007" t="str">
        <f t="shared" si="62"/>
        <v>OAK</v>
      </c>
      <c r="P1007" t="str">
        <f t="shared" si="63"/>
        <v>OAK</v>
      </c>
    </row>
    <row r="1008" spans="1:16" x14ac:dyDescent="0.25">
      <c r="A1008">
        <v>1007</v>
      </c>
      <c r="B1008" s="2" t="str">
        <f t="shared" si="60"/>
        <v>2015_14_DAL@GBY</v>
      </c>
      <c r="C1008" t="s">
        <v>3</v>
      </c>
      <c r="D1008">
        <v>2015</v>
      </c>
      <c r="E1008">
        <f t="shared" si="61"/>
        <v>14</v>
      </c>
      <c r="F1008">
        <v>14</v>
      </c>
      <c r="G1008" t="s">
        <v>335</v>
      </c>
      <c r="H1008" t="s">
        <v>73</v>
      </c>
      <c r="I1008">
        <v>-7.5</v>
      </c>
      <c r="K1008">
        <v>-7</v>
      </c>
      <c r="M1008">
        <v>28</v>
      </c>
      <c r="N1008">
        <v>7</v>
      </c>
      <c r="O1008" t="str">
        <f t="shared" si="62"/>
        <v>GBY</v>
      </c>
      <c r="P1008" t="str">
        <f t="shared" si="63"/>
        <v>GBY</v>
      </c>
    </row>
    <row r="1009" spans="1:16" x14ac:dyDescent="0.25">
      <c r="A1009">
        <v>1008</v>
      </c>
      <c r="B1009" s="2" t="str">
        <f t="shared" si="60"/>
        <v>2015_14_NWE@HOU</v>
      </c>
      <c r="C1009" t="s">
        <v>3</v>
      </c>
      <c r="D1009">
        <v>2015</v>
      </c>
      <c r="E1009">
        <f t="shared" si="61"/>
        <v>14</v>
      </c>
      <c r="F1009">
        <v>14</v>
      </c>
      <c r="G1009" t="s">
        <v>77</v>
      </c>
      <c r="H1009" t="s">
        <v>337</v>
      </c>
      <c r="I1009">
        <v>3.5</v>
      </c>
      <c r="K1009">
        <v>3.5</v>
      </c>
      <c r="M1009">
        <v>6</v>
      </c>
      <c r="N1009">
        <v>27</v>
      </c>
      <c r="O1009" t="str">
        <f t="shared" si="62"/>
        <v>NWE</v>
      </c>
      <c r="P1009" t="str">
        <f t="shared" si="63"/>
        <v>NWE</v>
      </c>
    </row>
    <row r="1010" spans="1:16" x14ac:dyDescent="0.25">
      <c r="A1010">
        <v>1009</v>
      </c>
      <c r="B1010" s="2" t="str">
        <f t="shared" si="60"/>
        <v>2015_14_NYG@MIA</v>
      </c>
      <c r="C1010" t="s">
        <v>3</v>
      </c>
      <c r="D1010">
        <v>2015</v>
      </c>
      <c r="E1010">
        <f t="shared" si="61"/>
        <v>14</v>
      </c>
      <c r="F1010">
        <v>14</v>
      </c>
      <c r="G1010" t="s">
        <v>81</v>
      </c>
      <c r="H1010" t="s">
        <v>85</v>
      </c>
      <c r="I1010">
        <v>0</v>
      </c>
      <c r="K1010">
        <v>1</v>
      </c>
      <c r="M1010">
        <v>24</v>
      </c>
      <c r="N1010">
        <v>31</v>
      </c>
      <c r="O1010" t="str">
        <f t="shared" si="62"/>
        <v>NYG</v>
      </c>
      <c r="P1010" t="str">
        <f t="shared" si="63"/>
        <v>NYG</v>
      </c>
    </row>
    <row r="1011" spans="1:16" x14ac:dyDescent="0.25">
      <c r="A1011">
        <v>1010</v>
      </c>
      <c r="B1011" s="2" t="str">
        <f t="shared" si="60"/>
        <v>2015_15_TBY@STL</v>
      </c>
      <c r="C1011" t="s">
        <v>3</v>
      </c>
      <c r="D1011">
        <v>2015</v>
      </c>
      <c r="E1011">
        <f t="shared" si="61"/>
        <v>15</v>
      </c>
      <c r="F1011">
        <v>15</v>
      </c>
      <c r="G1011" t="s">
        <v>93</v>
      </c>
      <c r="H1011" t="s">
        <v>339</v>
      </c>
      <c r="I1011">
        <v>0</v>
      </c>
      <c r="K1011">
        <v>-1</v>
      </c>
      <c r="M1011">
        <v>31</v>
      </c>
      <c r="N1011">
        <v>23</v>
      </c>
      <c r="O1011" t="str">
        <f t="shared" si="62"/>
        <v>STL</v>
      </c>
      <c r="P1011" t="str">
        <f t="shared" si="63"/>
        <v>STL</v>
      </c>
    </row>
    <row r="1012" spans="1:16" x14ac:dyDescent="0.25">
      <c r="A1012">
        <v>1011</v>
      </c>
      <c r="B1012" s="2" t="str">
        <f t="shared" si="60"/>
        <v>2015_15_NYJ@DAL</v>
      </c>
      <c r="C1012" t="s">
        <v>3</v>
      </c>
      <c r="D1012">
        <v>2015</v>
      </c>
      <c r="E1012">
        <f t="shared" si="61"/>
        <v>15</v>
      </c>
      <c r="F1012">
        <v>15</v>
      </c>
      <c r="G1012" t="s">
        <v>73</v>
      </c>
      <c r="H1012" t="s">
        <v>86</v>
      </c>
      <c r="I1012">
        <v>3</v>
      </c>
      <c r="K1012">
        <v>3.5</v>
      </c>
      <c r="M1012">
        <v>16</v>
      </c>
      <c r="N1012">
        <v>19</v>
      </c>
      <c r="O1012" t="str">
        <f t="shared" si="62"/>
        <v>DAL</v>
      </c>
      <c r="P1012" t="str">
        <f t="shared" si="63"/>
        <v>NYJ</v>
      </c>
    </row>
    <row r="1013" spans="1:16" x14ac:dyDescent="0.25">
      <c r="A1013">
        <v>1012</v>
      </c>
      <c r="B1013" s="2" t="str">
        <f t="shared" si="60"/>
        <v>2015_15_CHI@MIN</v>
      </c>
      <c r="C1013" t="s">
        <v>3</v>
      </c>
      <c r="D1013">
        <v>2015</v>
      </c>
      <c r="E1013">
        <f t="shared" si="61"/>
        <v>15</v>
      </c>
      <c r="F1013">
        <v>15</v>
      </c>
      <c r="G1013" t="s">
        <v>82</v>
      </c>
      <c r="H1013" t="s">
        <v>70</v>
      </c>
      <c r="I1013">
        <v>-5</v>
      </c>
      <c r="K1013">
        <v>-5.5</v>
      </c>
      <c r="M1013">
        <v>38</v>
      </c>
      <c r="N1013">
        <v>17</v>
      </c>
      <c r="O1013" t="str">
        <f t="shared" si="62"/>
        <v>MIN</v>
      </c>
      <c r="P1013" t="str">
        <f t="shared" si="63"/>
        <v>MIN</v>
      </c>
    </row>
    <row r="1014" spans="1:16" x14ac:dyDescent="0.25">
      <c r="A1014">
        <v>1013</v>
      </c>
      <c r="B1014" s="2" t="str">
        <f t="shared" si="60"/>
        <v>2015_15_ATL@JAX</v>
      </c>
      <c r="C1014" t="s">
        <v>3</v>
      </c>
      <c r="D1014">
        <v>2015</v>
      </c>
      <c r="E1014">
        <f t="shared" si="61"/>
        <v>15</v>
      </c>
      <c r="F1014">
        <v>15</v>
      </c>
      <c r="G1014" t="s">
        <v>79</v>
      </c>
      <c r="H1014" t="s">
        <v>22</v>
      </c>
      <c r="I1014">
        <v>-3</v>
      </c>
      <c r="K1014">
        <v>-3</v>
      </c>
      <c r="M1014">
        <v>17</v>
      </c>
      <c r="N1014">
        <v>23</v>
      </c>
      <c r="O1014" t="str">
        <f t="shared" si="62"/>
        <v>ATL</v>
      </c>
      <c r="P1014" t="str">
        <f t="shared" si="63"/>
        <v>ATL</v>
      </c>
    </row>
    <row r="1015" spans="1:16" x14ac:dyDescent="0.25">
      <c r="A1015">
        <v>1014</v>
      </c>
      <c r="B1015" s="2" t="str">
        <f t="shared" si="60"/>
        <v>2015_15_HOU@IND</v>
      </c>
      <c r="C1015" t="s">
        <v>3</v>
      </c>
      <c r="D1015">
        <v>2015</v>
      </c>
      <c r="E1015">
        <f t="shared" si="61"/>
        <v>15</v>
      </c>
      <c r="F1015">
        <v>15</v>
      </c>
      <c r="G1015" t="s">
        <v>78</v>
      </c>
      <c r="H1015" t="s">
        <v>77</v>
      </c>
      <c r="I1015">
        <v>0</v>
      </c>
      <c r="K1015">
        <v>-1</v>
      </c>
      <c r="M1015">
        <v>10</v>
      </c>
      <c r="N1015">
        <v>16</v>
      </c>
      <c r="O1015" t="str">
        <f t="shared" si="62"/>
        <v>HOU</v>
      </c>
      <c r="P1015" t="str">
        <f t="shared" si="63"/>
        <v>HOU</v>
      </c>
    </row>
    <row r="1016" spans="1:16" x14ac:dyDescent="0.25">
      <c r="A1016">
        <v>1015</v>
      </c>
      <c r="B1016" s="2" t="str">
        <f t="shared" si="60"/>
        <v>2015_15_CAR@NYG</v>
      </c>
      <c r="C1016" t="s">
        <v>3</v>
      </c>
      <c r="D1016">
        <v>2015</v>
      </c>
      <c r="E1016">
        <f t="shared" si="61"/>
        <v>15</v>
      </c>
      <c r="F1016">
        <v>15</v>
      </c>
      <c r="G1016" t="s">
        <v>85</v>
      </c>
      <c r="H1016" t="s">
        <v>69</v>
      </c>
      <c r="I1016">
        <v>4</v>
      </c>
      <c r="K1016">
        <v>4.5</v>
      </c>
      <c r="M1016">
        <v>35</v>
      </c>
      <c r="N1016">
        <v>38</v>
      </c>
      <c r="O1016" t="str">
        <f t="shared" si="62"/>
        <v>NYG</v>
      </c>
      <c r="P1016" t="str">
        <f t="shared" si="63"/>
        <v>CAR</v>
      </c>
    </row>
    <row r="1017" spans="1:16" x14ac:dyDescent="0.25">
      <c r="A1017">
        <v>1016</v>
      </c>
      <c r="B1017" s="2" t="str">
        <f t="shared" si="60"/>
        <v>2015_15_TEN@NWE</v>
      </c>
      <c r="C1017" t="s">
        <v>3</v>
      </c>
      <c r="D1017">
        <v>2015</v>
      </c>
      <c r="E1017">
        <f t="shared" si="61"/>
        <v>15</v>
      </c>
      <c r="F1017">
        <v>15</v>
      </c>
      <c r="G1017" t="s">
        <v>337</v>
      </c>
      <c r="H1017" t="s">
        <v>95</v>
      </c>
      <c r="I1017">
        <v>-13.5</v>
      </c>
      <c r="K1017">
        <v>-14</v>
      </c>
      <c r="M1017">
        <v>33</v>
      </c>
      <c r="N1017">
        <v>16</v>
      </c>
      <c r="O1017" t="str">
        <f t="shared" si="62"/>
        <v>NWE</v>
      </c>
      <c r="P1017" t="str">
        <f t="shared" si="63"/>
        <v>NWE</v>
      </c>
    </row>
    <row r="1018" spans="1:16" x14ac:dyDescent="0.25">
      <c r="A1018">
        <v>1017</v>
      </c>
      <c r="B1018" s="2" t="str">
        <f t="shared" si="60"/>
        <v>2015_15_BUF@WAS</v>
      </c>
      <c r="C1018" t="s">
        <v>3</v>
      </c>
      <c r="D1018">
        <v>2015</v>
      </c>
      <c r="E1018">
        <f t="shared" si="61"/>
        <v>15</v>
      </c>
      <c r="F1018">
        <v>15</v>
      </c>
      <c r="G1018" t="s">
        <v>96</v>
      </c>
      <c r="H1018" t="s">
        <v>68</v>
      </c>
      <c r="I1018">
        <v>0</v>
      </c>
      <c r="K1018">
        <v>2.5</v>
      </c>
      <c r="M1018">
        <v>35</v>
      </c>
      <c r="N1018">
        <v>25</v>
      </c>
      <c r="O1018" t="str">
        <f t="shared" si="62"/>
        <v>WAS</v>
      </c>
      <c r="P1018" t="str">
        <f t="shared" si="63"/>
        <v>WAS</v>
      </c>
    </row>
    <row r="1019" spans="1:16" x14ac:dyDescent="0.25">
      <c r="A1019">
        <v>1018</v>
      </c>
      <c r="B1019" s="2" t="str">
        <f t="shared" si="60"/>
        <v>2015_15_KCY@BAL</v>
      </c>
      <c r="C1019" t="s">
        <v>3</v>
      </c>
      <c r="D1019">
        <v>2015</v>
      </c>
      <c r="E1019">
        <f t="shared" si="61"/>
        <v>15</v>
      </c>
      <c r="F1019">
        <v>15</v>
      </c>
      <c r="G1019" t="s">
        <v>67</v>
      </c>
      <c r="H1019" t="s">
        <v>336</v>
      </c>
      <c r="I1019">
        <v>7</v>
      </c>
      <c r="K1019">
        <v>6.5</v>
      </c>
      <c r="M1019">
        <v>14</v>
      </c>
      <c r="N1019">
        <v>34</v>
      </c>
      <c r="O1019" t="str">
        <f t="shared" si="62"/>
        <v>KCY</v>
      </c>
      <c r="P1019" t="str">
        <f t="shared" si="63"/>
        <v>KCY</v>
      </c>
    </row>
    <row r="1020" spans="1:16" x14ac:dyDescent="0.25">
      <c r="A1020">
        <v>1019</v>
      </c>
      <c r="B1020" s="2" t="str">
        <f t="shared" si="60"/>
        <v>2015_15_CLE@SEA</v>
      </c>
      <c r="C1020" t="s">
        <v>3</v>
      </c>
      <c r="D1020">
        <v>2015</v>
      </c>
      <c r="E1020">
        <f t="shared" si="61"/>
        <v>15</v>
      </c>
      <c r="F1020">
        <v>15</v>
      </c>
      <c r="G1020" t="s">
        <v>91</v>
      </c>
      <c r="H1020" t="s">
        <v>72</v>
      </c>
      <c r="I1020">
        <v>-14</v>
      </c>
      <c r="K1020">
        <v>-14.5</v>
      </c>
      <c r="M1020">
        <v>30</v>
      </c>
      <c r="N1020">
        <v>13</v>
      </c>
      <c r="O1020" t="str">
        <f t="shared" si="62"/>
        <v>SEA</v>
      </c>
      <c r="P1020" t="str">
        <f t="shared" si="63"/>
        <v>SEA</v>
      </c>
    </row>
    <row r="1021" spans="1:16" x14ac:dyDescent="0.25">
      <c r="A1021">
        <v>1020</v>
      </c>
      <c r="B1021" s="2" t="str">
        <f t="shared" si="60"/>
        <v>2015_15_GBY@OAK</v>
      </c>
      <c r="C1021" t="s">
        <v>3</v>
      </c>
      <c r="D1021">
        <v>2015</v>
      </c>
      <c r="E1021">
        <f t="shared" si="61"/>
        <v>15</v>
      </c>
      <c r="F1021">
        <v>15</v>
      </c>
      <c r="G1021" t="s">
        <v>87</v>
      </c>
      <c r="H1021" t="s">
        <v>335</v>
      </c>
      <c r="I1021">
        <v>3</v>
      </c>
      <c r="K1021">
        <v>4</v>
      </c>
      <c r="M1021">
        <v>20</v>
      </c>
      <c r="N1021">
        <v>30</v>
      </c>
      <c r="O1021" t="str">
        <f t="shared" si="62"/>
        <v>GBY</v>
      </c>
      <c r="P1021" t="str">
        <f t="shared" si="63"/>
        <v>GBY</v>
      </c>
    </row>
    <row r="1022" spans="1:16" x14ac:dyDescent="0.25">
      <c r="A1022">
        <v>1021</v>
      </c>
      <c r="B1022" s="2" t="str">
        <f t="shared" si="60"/>
        <v>2015_15_DEN@PIT</v>
      </c>
      <c r="C1022" t="s">
        <v>3</v>
      </c>
      <c r="D1022">
        <v>2015</v>
      </c>
      <c r="E1022">
        <f t="shared" si="61"/>
        <v>15</v>
      </c>
      <c r="F1022">
        <v>15</v>
      </c>
      <c r="G1022" t="s">
        <v>89</v>
      </c>
      <c r="H1022" t="s">
        <v>74</v>
      </c>
      <c r="I1022">
        <v>-5.5</v>
      </c>
      <c r="K1022">
        <v>-6.5</v>
      </c>
      <c r="M1022">
        <v>34</v>
      </c>
      <c r="N1022">
        <v>27</v>
      </c>
      <c r="O1022" t="str">
        <f t="shared" si="62"/>
        <v>PIT</v>
      </c>
      <c r="P1022" t="str">
        <f t="shared" si="63"/>
        <v>PIT</v>
      </c>
    </row>
    <row r="1023" spans="1:16" x14ac:dyDescent="0.25">
      <c r="A1023">
        <v>1022</v>
      </c>
      <c r="B1023" s="2" t="str">
        <f t="shared" si="60"/>
        <v>2015_15_MIA@SD</v>
      </c>
      <c r="C1023" t="s">
        <v>3</v>
      </c>
      <c r="D1023">
        <v>2015</v>
      </c>
      <c r="E1023">
        <f t="shared" si="61"/>
        <v>15</v>
      </c>
      <c r="F1023">
        <v>15</v>
      </c>
      <c r="G1023" t="s">
        <v>90</v>
      </c>
      <c r="H1023" t="s">
        <v>81</v>
      </c>
      <c r="I1023">
        <v>0</v>
      </c>
      <c r="K1023">
        <v>-2.5</v>
      </c>
      <c r="M1023">
        <v>30</v>
      </c>
      <c r="N1023">
        <v>14</v>
      </c>
      <c r="O1023" t="str">
        <f t="shared" si="62"/>
        <v>SD</v>
      </c>
      <c r="P1023" t="str">
        <f t="shared" si="63"/>
        <v>SD</v>
      </c>
    </row>
    <row r="1024" spans="1:16" x14ac:dyDescent="0.25">
      <c r="A1024">
        <v>1023</v>
      </c>
      <c r="B1024" s="2" t="str">
        <f t="shared" si="60"/>
        <v>2015_15_CIN@SFO</v>
      </c>
      <c r="C1024" t="s">
        <v>3</v>
      </c>
      <c r="D1024">
        <v>2015</v>
      </c>
      <c r="E1024">
        <f t="shared" si="61"/>
        <v>15</v>
      </c>
      <c r="F1024">
        <v>15</v>
      </c>
      <c r="G1024" t="s">
        <v>338</v>
      </c>
      <c r="H1024" t="s">
        <v>71</v>
      </c>
      <c r="I1024">
        <v>4</v>
      </c>
      <c r="K1024">
        <v>6.5</v>
      </c>
      <c r="M1024">
        <v>14</v>
      </c>
      <c r="N1024">
        <v>24</v>
      </c>
      <c r="O1024" t="str">
        <f t="shared" si="62"/>
        <v>CIN</v>
      </c>
      <c r="P1024" t="str">
        <f t="shared" si="63"/>
        <v>CIN</v>
      </c>
    </row>
    <row r="1025" spans="1:16" x14ac:dyDescent="0.25">
      <c r="A1025">
        <v>1024</v>
      </c>
      <c r="B1025" s="2" t="str">
        <f t="shared" si="60"/>
        <v>2015_15_ARI@PHI</v>
      </c>
      <c r="C1025" t="s">
        <v>3</v>
      </c>
      <c r="D1025">
        <v>2015</v>
      </c>
      <c r="E1025">
        <f t="shared" si="61"/>
        <v>15</v>
      </c>
      <c r="F1025">
        <v>15</v>
      </c>
      <c r="G1025" t="s">
        <v>88</v>
      </c>
      <c r="H1025" t="s">
        <v>66</v>
      </c>
      <c r="I1025">
        <v>3.5</v>
      </c>
      <c r="K1025">
        <v>4</v>
      </c>
      <c r="M1025">
        <v>17</v>
      </c>
      <c r="N1025">
        <v>40</v>
      </c>
      <c r="O1025" t="str">
        <f t="shared" si="62"/>
        <v>ARI</v>
      </c>
      <c r="P1025" t="str">
        <f t="shared" si="63"/>
        <v>ARI</v>
      </c>
    </row>
    <row r="1026" spans="1:16" x14ac:dyDescent="0.25">
      <c r="A1026">
        <v>1025</v>
      </c>
      <c r="B1026" s="2" t="str">
        <f t="shared" ref="B1026:B1089" si="64">CONCATENATE(D1026,"_",IF(E1026&lt;10,CONCATENATE("0",E1026),E1026),"_",H1026,"@",G1026)</f>
        <v>2015_15_DET@NOR</v>
      </c>
      <c r="C1026" t="s">
        <v>3</v>
      </c>
      <c r="D1026">
        <v>2015</v>
      </c>
      <c r="E1026">
        <f t="shared" ref="E1026:E1089" si="65">IF(C1026="rs",F1026,17+F1026)</f>
        <v>15</v>
      </c>
      <c r="F1026">
        <v>15</v>
      </c>
      <c r="G1026" t="s">
        <v>340</v>
      </c>
      <c r="H1026" t="s">
        <v>75</v>
      </c>
      <c r="I1026">
        <v>-3</v>
      </c>
      <c r="K1026">
        <v>-3</v>
      </c>
      <c r="M1026">
        <v>27</v>
      </c>
      <c r="N1026">
        <v>35</v>
      </c>
      <c r="O1026" t="str">
        <f t="shared" ref="O1026:O1089" si="66">IF(OR(ISBLANK(N1026),ISBLANK(M1026)),"",IF(N1026&gt;(M1026+IF(ISBLANK(K1026),I1026,K1026)),H1026,IF(N1026&lt;(M1026+IF(ISBLANK(K1026),I1026,K1026)),G1026,"na")))</f>
        <v>DET</v>
      </c>
      <c r="P1026" t="str">
        <f t="shared" ref="P1026:P1089" si="67">IF(OR(ISBLANK(N1026),ISBLANK(M1026)),"",IF(N1026&gt;M1026,H1026,IF(N1026&lt;M1026,G1026,"na")))</f>
        <v>DET</v>
      </c>
    </row>
    <row r="1027" spans="1:16" x14ac:dyDescent="0.25">
      <c r="A1027">
        <v>1026</v>
      </c>
      <c r="B1027" s="2" t="str">
        <f t="shared" si="64"/>
        <v>2015_16_SD@OAK</v>
      </c>
      <c r="C1027" t="s">
        <v>3</v>
      </c>
      <c r="D1027">
        <v>2015</v>
      </c>
      <c r="E1027">
        <f t="shared" si="65"/>
        <v>16</v>
      </c>
      <c r="F1027">
        <v>16</v>
      </c>
      <c r="G1027" t="s">
        <v>87</v>
      </c>
      <c r="H1027" t="s">
        <v>90</v>
      </c>
      <c r="I1027">
        <v>-5.5</v>
      </c>
      <c r="K1027">
        <v>-6</v>
      </c>
      <c r="M1027">
        <v>23</v>
      </c>
      <c r="N1027">
        <v>20</v>
      </c>
      <c r="O1027" t="str">
        <f t="shared" si="66"/>
        <v>SD</v>
      </c>
      <c r="P1027" t="str">
        <f t="shared" si="67"/>
        <v>OAK</v>
      </c>
    </row>
    <row r="1028" spans="1:16" x14ac:dyDescent="0.25">
      <c r="A1028">
        <v>1027</v>
      </c>
      <c r="B1028" s="2" t="str">
        <f t="shared" si="64"/>
        <v>2015_16_WAS@PHI</v>
      </c>
      <c r="C1028" t="s">
        <v>3</v>
      </c>
      <c r="D1028">
        <v>2015</v>
      </c>
      <c r="E1028">
        <f t="shared" si="65"/>
        <v>16</v>
      </c>
      <c r="F1028">
        <v>16</v>
      </c>
      <c r="G1028" t="s">
        <v>88</v>
      </c>
      <c r="H1028" t="s">
        <v>96</v>
      </c>
      <c r="I1028">
        <v>-3.5</v>
      </c>
      <c r="K1028">
        <v>-3</v>
      </c>
      <c r="M1028">
        <v>24</v>
      </c>
      <c r="N1028">
        <v>38</v>
      </c>
      <c r="O1028" t="str">
        <f t="shared" si="66"/>
        <v>WAS</v>
      </c>
      <c r="P1028" t="str">
        <f t="shared" si="67"/>
        <v>WAS</v>
      </c>
    </row>
    <row r="1029" spans="1:16" x14ac:dyDescent="0.25">
      <c r="A1029">
        <v>1028</v>
      </c>
      <c r="B1029" s="2" t="str">
        <f t="shared" si="64"/>
        <v>2015_16_DAL@BUF</v>
      </c>
      <c r="C1029" t="s">
        <v>3</v>
      </c>
      <c r="D1029">
        <v>2015</v>
      </c>
      <c r="E1029">
        <f t="shared" si="65"/>
        <v>16</v>
      </c>
      <c r="F1029">
        <v>16</v>
      </c>
      <c r="G1029" t="s">
        <v>68</v>
      </c>
      <c r="H1029" t="s">
        <v>73</v>
      </c>
      <c r="I1029">
        <v>-6</v>
      </c>
      <c r="K1029">
        <v>-6.5</v>
      </c>
      <c r="M1029">
        <v>16</v>
      </c>
      <c r="N1029">
        <v>6</v>
      </c>
      <c r="O1029" t="str">
        <f t="shared" si="66"/>
        <v>BUF</v>
      </c>
      <c r="P1029" t="str">
        <f t="shared" si="67"/>
        <v>BUF</v>
      </c>
    </row>
    <row r="1030" spans="1:16" x14ac:dyDescent="0.25">
      <c r="A1030">
        <v>1029</v>
      </c>
      <c r="B1030" s="2" t="str">
        <f t="shared" si="64"/>
        <v>2015_16_NWE@NYJ</v>
      </c>
      <c r="C1030" t="s">
        <v>3</v>
      </c>
      <c r="D1030">
        <v>2015</v>
      </c>
      <c r="E1030">
        <f t="shared" si="65"/>
        <v>16</v>
      </c>
      <c r="F1030">
        <v>16</v>
      </c>
      <c r="G1030" t="s">
        <v>86</v>
      </c>
      <c r="H1030" t="s">
        <v>337</v>
      </c>
      <c r="I1030">
        <v>3</v>
      </c>
      <c r="K1030">
        <v>3</v>
      </c>
      <c r="M1030">
        <v>26</v>
      </c>
      <c r="N1030">
        <v>20</v>
      </c>
      <c r="O1030" t="str">
        <f t="shared" si="66"/>
        <v>NYJ</v>
      </c>
      <c r="P1030" t="str">
        <f t="shared" si="67"/>
        <v>NYJ</v>
      </c>
    </row>
    <row r="1031" spans="1:16" x14ac:dyDescent="0.25">
      <c r="A1031">
        <v>1030</v>
      </c>
      <c r="B1031" s="2" t="str">
        <f t="shared" si="64"/>
        <v>2015_16_HOU@TEN</v>
      </c>
      <c r="C1031" t="s">
        <v>3</v>
      </c>
      <c r="D1031">
        <v>2015</v>
      </c>
      <c r="E1031">
        <f t="shared" si="65"/>
        <v>16</v>
      </c>
      <c r="F1031">
        <v>16</v>
      </c>
      <c r="G1031" t="s">
        <v>95</v>
      </c>
      <c r="H1031" t="s">
        <v>77</v>
      </c>
      <c r="I1031">
        <v>0</v>
      </c>
      <c r="K1031">
        <v>3.5</v>
      </c>
      <c r="M1031">
        <v>6</v>
      </c>
      <c r="N1031">
        <v>34</v>
      </c>
      <c r="O1031" t="str">
        <f t="shared" si="66"/>
        <v>HOU</v>
      </c>
      <c r="P1031" t="str">
        <f t="shared" si="67"/>
        <v>HOU</v>
      </c>
    </row>
    <row r="1032" spans="1:16" x14ac:dyDescent="0.25">
      <c r="A1032">
        <v>1031</v>
      </c>
      <c r="B1032" s="2" t="str">
        <f t="shared" si="64"/>
        <v>2015_16_CLE@KCY</v>
      </c>
      <c r="C1032" t="s">
        <v>3</v>
      </c>
      <c r="D1032">
        <v>2015</v>
      </c>
      <c r="E1032">
        <f t="shared" si="65"/>
        <v>16</v>
      </c>
      <c r="F1032">
        <v>16</v>
      </c>
      <c r="G1032" t="s">
        <v>336</v>
      </c>
      <c r="H1032" t="s">
        <v>72</v>
      </c>
      <c r="I1032">
        <v>-12.5</v>
      </c>
      <c r="K1032">
        <v>-11</v>
      </c>
      <c r="M1032">
        <v>17</v>
      </c>
      <c r="N1032">
        <v>13</v>
      </c>
      <c r="O1032" t="str">
        <f t="shared" si="66"/>
        <v>CLE</v>
      </c>
      <c r="P1032" t="str">
        <f t="shared" si="67"/>
        <v>KCY</v>
      </c>
    </row>
    <row r="1033" spans="1:16" x14ac:dyDescent="0.25">
      <c r="A1033">
        <v>1032</v>
      </c>
      <c r="B1033" s="2" t="str">
        <f t="shared" si="64"/>
        <v>2015_16_IND@MIA</v>
      </c>
      <c r="C1033" t="s">
        <v>3</v>
      </c>
      <c r="D1033">
        <v>2015</v>
      </c>
      <c r="E1033">
        <f t="shared" si="65"/>
        <v>16</v>
      </c>
      <c r="F1033">
        <v>16</v>
      </c>
      <c r="G1033" t="s">
        <v>81</v>
      </c>
      <c r="H1033" t="s">
        <v>78</v>
      </c>
      <c r="I1033">
        <v>-1</v>
      </c>
      <c r="K1033">
        <v>-2.5</v>
      </c>
      <c r="M1033">
        <v>12</v>
      </c>
      <c r="N1033">
        <v>18</v>
      </c>
      <c r="O1033" t="str">
        <f t="shared" si="66"/>
        <v>IND</v>
      </c>
      <c r="P1033" t="str">
        <f t="shared" si="67"/>
        <v>IND</v>
      </c>
    </row>
    <row r="1034" spans="1:16" x14ac:dyDescent="0.25">
      <c r="A1034">
        <v>1033</v>
      </c>
      <c r="B1034" s="2" t="str">
        <f t="shared" si="64"/>
        <v>2015_16_SFO@DET</v>
      </c>
      <c r="C1034" t="s">
        <v>3</v>
      </c>
      <c r="D1034">
        <v>2015</v>
      </c>
      <c r="E1034">
        <f t="shared" si="65"/>
        <v>16</v>
      </c>
      <c r="F1034">
        <v>16</v>
      </c>
      <c r="G1034" t="s">
        <v>75</v>
      </c>
      <c r="H1034" t="s">
        <v>338</v>
      </c>
      <c r="I1034">
        <v>-8.5</v>
      </c>
      <c r="K1034">
        <v>-10</v>
      </c>
      <c r="M1034">
        <v>32</v>
      </c>
      <c r="N1034">
        <v>17</v>
      </c>
      <c r="O1034" t="str">
        <f t="shared" si="66"/>
        <v>DET</v>
      </c>
      <c r="P1034" t="str">
        <f t="shared" si="67"/>
        <v>DET</v>
      </c>
    </row>
    <row r="1035" spans="1:16" x14ac:dyDescent="0.25">
      <c r="A1035">
        <v>1034</v>
      </c>
      <c r="B1035" s="2" t="str">
        <f t="shared" si="64"/>
        <v>2015_16_CHI@TBY</v>
      </c>
      <c r="C1035" t="s">
        <v>3</v>
      </c>
      <c r="D1035">
        <v>2015</v>
      </c>
      <c r="E1035">
        <f t="shared" si="65"/>
        <v>16</v>
      </c>
      <c r="F1035">
        <v>16</v>
      </c>
      <c r="G1035" t="s">
        <v>339</v>
      </c>
      <c r="H1035" t="s">
        <v>70</v>
      </c>
      <c r="I1035">
        <v>-3</v>
      </c>
      <c r="K1035">
        <v>-3.5</v>
      </c>
      <c r="M1035">
        <v>21</v>
      </c>
      <c r="N1035">
        <v>26</v>
      </c>
      <c r="O1035" t="str">
        <f t="shared" si="66"/>
        <v>CHI</v>
      </c>
      <c r="P1035" t="str">
        <f t="shared" si="67"/>
        <v>CHI</v>
      </c>
    </row>
    <row r="1036" spans="1:16" x14ac:dyDescent="0.25">
      <c r="A1036">
        <v>1035</v>
      </c>
      <c r="B1036" s="2" t="str">
        <f t="shared" si="64"/>
        <v>2015_16_CAR@ATL</v>
      </c>
      <c r="C1036" t="s">
        <v>3</v>
      </c>
      <c r="D1036">
        <v>2015</v>
      </c>
      <c r="E1036">
        <f t="shared" si="65"/>
        <v>16</v>
      </c>
      <c r="F1036">
        <v>16</v>
      </c>
      <c r="G1036" t="s">
        <v>22</v>
      </c>
      <c r="H1036" t="s">
        <v>69</v>
      </c>
      <c r="I1036">
        <v>7</v>
      </c>
      <c r="K1036">
        <v>6.5</v>
      </c>
      <c r="M1036">
        <v>20</v>
      </c>
      <c r="N1036">
        <v>13</v>
      </c>
      <c r="O1036" t="str">
        <f t="shared" si="66"/>
        <v>ATL</v>
      </c>
      <c r="P1036" t="str">
        <f t="shared" si="67"/>
        <v>ATL</v>
      </c>
    </row>
    <row r="1037" spans="1:16" x14ac:dyDescent="0.25">
      <c r="A1037">
        <v>1036</v>
      </c>
      <c r="B1037" s="2" t="str">
        <f t="shared" si="64"/>
        <v>2015_16_PIT@BAL</v>
      </c>
      <c r="C1037" t="s">
        <v>3</v>
      </c>
      <c r="D1037">
        <v>2015</v>
      </c>
      <c r="E1037">
        <f t="shared" si="65"/>
        <v>16</v>
      </c>
      <c r="F1037">
        <v>16</v>
      </c>
      <c r="G1037" t="s">
        <v>67</v>
      </c>
      <c r="H1037" t="s">
        <v>89</v>
      </c>
      <c r="I1037">
        <v>10</v>
      </c>
      <c r="K1037">
        <v>10</v>
      </c>
      <c r="M1037">
        <v>20</v>
      </c>
      <c r="N1037">
        <v>17</v>
      </c>
      <c r="O1037" t="str">
        <f t="shared" si="66"/>
        <v>BAL</v>
      </c>
      <c r="P1037" t="str">
        <f t="shared" si="67"/>
        <v>BAL</v>
      </c>
    </row>
    <row r="1038" spans="1:16" x14ac:dyDescent="0.25">
      <c r="A1038">
        <v>1037</v>
      </c>
      <c r="B1038" s="2" t="str">
        <f t="shared" si="64"/>
        <v>2015_16_JAX@NOR</v>
      </c>
      <c r="C1038" t="s">
        <v>3</v>
      </c>
      <c r="D1038">
        <v>2015</v>
      </c>
      <c r="E1038">
        <f t="shared" si="65"/>
        <v>16</v>
      </c>
      <c r="F1038">
        <v>16</v>
      </c>
      <c r="G1038" t="s">
        <v>340</v>
      </c>
      <c r="H1038" t="s">
        <v>79</v>
      </c>
      <c r="I1038">
        <v>-3.5</v>
      </c>
      <c r="K1038">
        <v>-3</v>
      </c>
      <c r="M1038">
        <v>38</v>
      </c>
      <c r="N1038">
        <v>27</v>
      </c>
      <c r="O1038" t="str">
        <f t="shared" si="66"/>
        <v>NOR</v>
      </c>
      <c r="P1038" t="str">
        <f t="shared" si="67"/>
        <v>NOR</v>
      </c>
    </row>
    <row r="1039" spans="1:16" x14ac:dyDescent="0.25">
      <c r="A1039">
        <v>1038</v>
      </c>
      <c r="B1039" s="2" t="str">
        <f t="shared" si="64"/>
        <v>2015_16_STL@SEA</v>
      </c>
      <c r="C1039" t="s">
        <v>3</v>
      </c>
      <c r="D1039">
        <v>2015</v>
      </c>
      <c r="E1039">
        <f t="shared" si="65"/>
        <v>16</v>
      </c>
      <c r="F1039">
        <v>16</v>
      </c>
      <c r="G1039" t="s">
        <v>91</v>
      </c>
      <c r="H1039" t="s">
        <v>93</v>
      </c>
      <c r="I1039">
        <v>-13.5</v>
      </c>
      <c r="K1039">
        <v>-12</v>
      </c>
      <c r="M1039">
        <v>17</v>
      </c>
      <c r="N1039">
        <v>23</v>
      </c>
      <c r="O1039" t="str">
        <f t="shared" si="66"/>
        <v>STL</v>
      </c>
      <c r="P1039" t="str">
        <f t="shared" si="67"/>
        <v>STL</v>
      </c>
    </row>
    <row r="1040" spans="1:16" x14ac:dyDescent="0.25">
      <c r="A1040">
        <v>1039</v>
      </c>
      <c r="B1040" s="2" t="str">
        <f t="shared" si="64"/>
        <v>2015_16_GBY@ARI</v>
      </c>
      <c r="C1040" t="s">
        <v>3</v>
      </c>
      <c r="D1040">
        <v>2015</v>
      </c>
      <c r="E1040">
        <f t="shared" si="65"/>
        <v>16</v>
      </c>
      <c r="F1040">
        <v>16</v>
      </c>
      <c r="G1040" t="s">
        <v>66</v>
      </c>
      <c r="H1040" t="s">
        <v>335</v>
      </c>
      <c r="I1040">
        <v>-4</v>
      </c>
      <c r="K1040">
        <v>-4.5</v>
      </c>
      <c r="M1040">
        <v>38</v>
      </c>
      <c r="N1040">
        <v>8</v>
      </c>
      <c r="O1040" t="str">
        <f t="shared" si="66"/>
        <v>ARI</v>
      </c>
      <c r="P1040" t="str">
        <f t="shared" si="67"/>
        <v>ARI</v>
      </c>
    </row>
    <row r="1041" spans="1:16" x14ac:dyDescent="0.25">
      <c r="A1041">
        <v>1040</v>
      </c>
      <c r="B1041" s="2" t="str">
        <f t="shared" si="64"/>
        <v>2015_16_NYG@MIN</v>
      </c>
      <c r="C1041" t="s">
        <v>3</v>
      </c>
      <c r="D1041">
        <v>2015</v>
      </c>
      <c r="E1041">
        <f t="shared" si="65"/>
        <v>16</v>
      </c>
      <c r="F1041">
        <v>16</v>
      </c>
      <c r="G1041" t="s">
        <v>82</v>
      </c>
      <c r="H1041" t="s">
        <v>85</v>
      </c>
      <c r="I1041">
        <v>-4</v>
      </c>
      <c r="K1041">
        <v>-7</v>
      </c>
      <c r="M1041">
        <v>49</v>
      </c>
      <c r="N1041">
        <v>17</v>
      </c>
      <c r="O1041" t="str">
        <f t="shared" si="66"/>
        <v>MIN</v>
      </c>
      <c r="P1041" t="str">
        <f t="shared" si="67"/>
        <v>MIN</v>
      </c>
    </row>
    <row r="1042" spans="1:16" x14ac:dyDescent="0.25">
      <c r="A1042">
        <v>1041</v>
      </c>
      <c r="B1042" s="2" t="str">
        <f t="shared" si="64"/>
        <v>2015_16_CIN@DEN</v>
      </c>
      <c r="C1042" t="s">
        <v>3</v>
      </c>
      <c r="D1042">
        <v>2015</v>
      </c>
      <c r="E1042">
        <f t="shared" si="65"/>
        <v>16</v>
      </c>
      <c r="F1042">
        <v>16</v>
      </c>
      <c r="G1042" t="s">
        <v>74</v>
      </c>
      <c r="H1042" t="s">
        <v>71</v>
      </c>
      <c r="I1042">
        <v>-3.5</v>
      </c>
      <c r="K1042">
        <v>-3.5</v>
      </c>
      <c r="M1042">
        <v>20</v>
      </c>
      <c r="N1042">
        <v>17</v>
      </c>
      <c r="O1042" t="str">
        <f t="shared" si="66"/>
        <v>CIN</v>
      </c>
      <c r="P1042" t="str">
        <f t="shared" si="67"/>
        <v>DEN</v>
      </c>
    </row>
    <row r="1043" spans="1:16" x14ac:dyDescent="0.25">
      <c r="A1043">
        <v>1042</v>
      </c>
      <c r="B1043" s="2" t="str">
        <f t="shared" si="64"/>
        <v>2015_17_NYJ@BUF</v>
      </c>
      <c r="C1043" t="s">
        <v>3</v>
      </c>
      <c r="D1043">
        <v>2015</v>
      </c>
      <c r="E1043">
        <f t="shared" si="65"/>
        <v>17</v>
      </c>
      <c r="F1043">
        <v>17</v>
      </c>
      <c r="G1043" t="s">
        <v>68</v>
      </c>
      <c r="H1043" t="s">
        <v>86</v>
      </c>
      <c r="I1043">
        <v>3</v>
      </c>
      <c r="K1043">
        <v>3</v>
      </c>
      <c r="M1043">
        <v>22</v>
      </c>
      <c r="N1043">
        <v>17</v>
      </c>
      <c r="O1043" t="str">
        <f t="shared" si="66"/>
        <v>BUF</v>
      </c>
      <c r="P1043" t="str">
        <f t="shared" si="67"/>
        <v>BUF</v>
      </c>
    </row>
    <row r="1044" spans="1:16" x14ac:dyDescent="0.25">
      <c r="A1044">
        <v>1043</v>
      </c>
      <c r="B1044" s="2" t="str">
        <f t="shared" si="64"/>
        <v>2015_17_NWE@MIA</v>
      </c>
      <c r="C1044" t="s">
        <v>3</v>
      </c>
      <c r="D1044">
        <v>2015</v>
      </c>
      <c r="E1044">
        <f t="shared" si="65"/>
        <v>17</v>
      </c>
      <c r="F1044">
        <v>17</v>
      </c>
      <c r="G1044" t="s">
        <v>81</v>
      </c>
      <c r="H1044" t="s">
        <v>337</v>
      </c>
      <c r="I1044">
        <v>9</v>
      </c>
      <c r="K1044">
        <v>10</v>
      </c>
      <c r="M1044">
        <v>20</v>
      </c>
      <c r="N1044">
        <v>10</v>
      </c>
      <c r="O1044" t="str">
        <f t="shared" si="66"/>
        <v>MIA</v>
      </c>
      <c r="P1044" t="str">
        <f t="shared" si="67"/>
        <v>MIA</v>
      </c>
    </row>
    <row r="1045" spans="1:16" x14ac:dyDescent="0.25">
      <c r="A1045">
        <v>1044</v>
      </c>
      <c r="B1045" s="2" t="str">
        <f t="shared" si="64"/>
        <v>2015_17_TBY@CAR</v>
      </c>
      <c r="C1045" t="s">
        <v>3</v>
      </c>
      <c r="D1045">
        <v>2015</v>
      </c>
      <c r="E1045">
        <f t="shared" si="65"/>
        <v>17</v>
      </c>
      <c r="F1045">
        <v>17</v>
      </c>
      <c r="G1045" t="s">
        <v>69</v>
      </c>
      <c r="H1045" t="s">
        <v>339</v>
      </c>
      <c r="I1045">
        <v>-10.5</v>
      </c>
      <c r="K1045">
        <v>-10.5</v>
      </c>
      <c r="M1045">
        <v>38</v>
      </c>
      <c r="N1045">
        <v>10</v>
      </c>
      <c r="O1045" t="str">
        <f t="shared" si="66"/>
        <v>CAR</v>
      </c>
      <c r="P1045" t="str">
        <f t="shared" si="67"/>
        <v>CAR</v>
      </c>
    </row>
    <row r="1046" spans="1:16" x14ac:dyDescent="0.25">
      <c r="A1046">
        <v>1045</v>
      </c>
      <c r="B1046" s="2" t="str">
        <f t="shared" si="64"/>
        <v>2015_17_NOR@ATL</v>
      </c>
      <c r="C1046" t="s">
        <v>3</v>
      </c>
      <c r="D1046">
        <v>2015</v>
      </c>
      <c r="E1046">
        <f t="shared" si="65"/>
        <v>17</v>
      </c>
      <c r="F1046">
        <v>17</v>
      </c>
      <c r="G1046" t="s">
        <v>22</v>
      </c>
      <c r="H1046" t="s">
        <v>340</v>
      </c>
      <c r="I1046">
        <v>-2</v>
      </c>
      <c r="K1046">
        <v>-6</v>
      </c>
      <c r="M1046">
        <v>17</v>
      </c>
      <c r="N1046">
        <v>20</v>
      </c>
      <c r="O1046" t="str">
        <f t="shared" si="66"/>
        <v>NOR</v>
      </c>
      <c r="P1046" t="str">
        <f t="shared" si="67"/>
        <v>NOR</v>
      </c>
    </row>
    <row r="1047" spans="1:16" x14ac:dyDescent="0.25">
      <c r="A1047">
        <v>1046</v>
      </c>
      <c r="B1047" s="2" t="str">
        <f t="shared" si="64"/>
        <v>2015_17_BAL@CIN</v>
      </c>
      <c r="C1047" t="s">
        <v>3</v>
      </c>
      <c r="D1047">
        <v>2015</v>
      </c>
      <c r="E1047">
        <f t="shared" si="65"/>
        <v>17</v>
      </c>
      <c r="F1047">
        <v>17</v>
      </c>
      <c r="G1047" t="s">
        <v>71</v>
      </c>
      <c r="H1047" t="s">
        <v>67</v>
      </c>
      <c r="I1047">
        <v>-7</v>
      </c>
      <c r="K1047">
        <v>-9.5</v>
      </c>
      <c r="M1047">
        <v>24</v>
      </c>
      <c r="N1047">
        <v>16</v>
      </c>
      <c r="O1047" t="str">
        <f t="shared" si="66"/>
        <v>BAL</v>
      </c>
      <c r="P1047" t="str">
        <f t="shared" si="67"/>
        <v>CIN</v>
      </c>
    </row>
    <row r="1048" spans="1:16" x14ac:dyDescent="0.25">
      <c r="A1048">
        <v>1047</v>
      </c>
      <c r="B1048" s="2" t="str">
        <f t="shared" si="64"/>
        <v>2015_17_PIT@CLE</v>
      </c>
      <c r="C1048" t="s">
        <v>3</v>
      </c>
      <c r="D1048">
        <v>2015</v>
      </c>
      <c r="E1048">
        <f t="shared" si="65"/>
        <v>17</v>
      </c>
      <c r="F1048">
        <v>17</v>
      </c>
      <c r="G1048" t="s">
        <v>72</v>
      </c>
      <c r="H1048" t="s">
        <v>89</v>
      </c>
      <c r="I1048">
        <v>10</v>
      </c>
      <c r="K1048">
        <v>11</v>
      </c>
      <c r="M1048">
        <v>12</v>
      </c>
      <c r="N1048">
        <v>28</v>
      </c>
      <c r="O1048" t="str">
        <f t="shared" si="66"/>
        <v>PIT</v>
      </c>
      <c r="P1048" t="str">
        <f t="shared" si="67"/>
        <v>PIT</v>
      </c>
    </row>
    <row r="1049" spans="1:16" x14ac:dyDescent="0.25">
      <c r="A1049">
        <v>1048</v>
      </c>
      <c r="B1049" s="2" t="str">
        <f t="shared" si="64"/>
        <v>2015_17_JAX@HOU</v>
      </c>
      <c r="C1049" t="s">
        <v>3</v>
      </c>
      <c r="D1049">
        <v>2015</v>
      </c>
      <c r="E1049">
        <f t="shared" si="65"/>
        <v>17</v>
      </c>
      <c r="F1049">
        <v>17</v>
      </c>
      <c r="G1049" t="s">
        <v>77</v>
      </c>
      <c r="H1049" t="s">
        <v>79</v>
      </c>
      <c r="I1049">
        <v>-5.5</v>
      </c>
      <c r="K1049">
        <v>-6.5</v>
      </c>
      <c r="M1049">
        <v>30</v>
      </c>
      <c r="N1049">
        <v>6</v>
      </c>
      <c r="O1049" t="str">
        <f t="shared" si="66"/>
        <v>HOU</v>
      </c>
      <c r="P1049" t="str">
        <f t="shared" si="67"/>
        <v>HOU</v>
      </c>
    </row>
    <row r="1050" spans="1:16" x14ac:dyDescent="0.25">
      <c r="A1050">
        <v>1049</v>
      </c>
      <c r="B1050" s="2" t="str">
        <f t="shared" si="64"/>
        <v>2015_17_TEN@IND</v>
      </c>
      <c r="C1050" t="s">
        <v>3</v>
      </c>
      <c r="D1050">
        <v>2015</v>
      </c>
      <c r="E1050">
        <f t="shared" si="65"/>
        <v>17</v>
      </c>
      <c r="F1050">
        <v>17</v>
      </c>
      <c r="G1050" t="s">
        <v>78</v>
      </c>
      <c r="H1050" t="s">
        <v>95</v>
      </c>
      <c r="I1050">
        <v>-6</v>
      </c>
      <c r="K1050">
        <v>-3.5</v>
      </c>
      <c r="M1050">
        <v>30</v>
      </c>
      <c r="N1050">
        <v>24</v>
      </c>
      <c r="O1050" t="str">
        <f t="shared" si="66"/>
        <v>IND</v>
      </c>
      <c r="P1050" t="str">
        <f t="shared" si="67"/>
        <v>IND</v>
      </c>
    </row>
    <row r="1051" spans="1:16" x14ac:dyDescent="0.25">
      <c r="A1051">
        <v>1050</v>
      </c>
      <c r="B1051" s="2" t="str">
        <f t="shared" si="64"/>
        <v>2015_17_OAK@KCY</v>
      </c>
      <c r="C1051" t="s">
        <v>3</v>
      </c>
      <c r="D1051">
        <v>2015</v>
      </c>
      <c r="E1051">
        <f t="shared" si="65"/>
        <v>17</v>
      </c>
      <c r="F1051">
        <v>17</v>
      </c>
      <c r="G1051" t="s">
        <v>336</v>
      </c>
      <c r="H1051" t="s">
        <v>87</v>
      </c>
      <c r="I1051">
        <v>-6.5</v>
      </c>
      <c r="K1051">
        <v>-7</v>
      </c>
      <c r="M1051">
        <v>23</v>
      </c>
      <c r="N1051">
        <v>17</v>
      </c>
      <c r="O1051" t="str">
        <f t="shared" si="66"/>
        <v>OAK</v>
      </c>
      <c r="P1051" t="str">
        <f t="shared" si="67"/>
        <v>KCY</v>
      </c>
    </row>
    <row r="1052" spans="1:16" x14ac:dyDescent="0.25">
      <c r="A1052">
        <v>1051</v>
      </c>
      <c r="B1052" s="2" t="str">
        <f t="shared" si="64"/>
        <v>2015_17_PHI@NYG</v>
      </c>
      <c r="C1052" t="s">
        <v>3</v>
      </c>
      <c r="D1052">
        <v>2015</v>
      </c>
      <c r="E1052">
        <f t="shared" si="65"/>
        <v>17</v>
      </c>
      <c r="F1052">
        <v>17</v>
      </c>
      <c r="G1052" t="s">
        <v>85</v>
      </c>
      <c r="H1052" t="s">
        <v>88</v>
      </c>
      <c r="I1052">
        <v>-3.5</v>
      </c>
      <c r="K1052">
        <v>-5.5</v>
      </c>
      <c r="M1052">
        <v>30</v>
      </c>
      <c r="N1052">
        <v>35</v>
      </c>
      <c r="O1052" t="str">
        <f t="shared" si="66"/>
        <v>PHI</v>
      </c>
      <c r="P1052" t="str">
        <f t="shared" si="67"/>
        <v>PHI</v>
      </c>
    </row>
    <row r="1053" spans="1:16" x14ac:dyDescent="0.25">
      <c r="A1053">
        <v>1052</v>
      </c>
      <c r="B1053" s="2" t="str">
        <f t="shared" si="64"/>
        <v>2015_17_WAS@DAL</v>
      </c>
      <c r="C1053" t="s">
        <v>3</v>
      </c>
      <c r="D1053">
        <v>2015</v>
      </c>
      <c r="E1053">
        <f t="shared" si="65"/>
        <v>17</v>
      </c>
      <c r="F1053">
        <v>17</v>
      </c>
      <c r="G1053" t="s">
        <v>73</v>
      </c>
      <c r="H1053" t="s">
        <v>96</v>
      </c>
      <c r="I1053">
        <v>-3</v>
      </c>
      <c r="K1053">
        <v>-4</v>
      </c>
      <c r="M1053">
        <v>23</v>
      </c>
      <c r="N1053">
        <v>34</v>
      </c>
      <c r="O1053" t="str">
        <f t="shared" si="66"/>
        <v>WAS</v>
      </c>
      <c r="P1053" t="str">
        <f t="shared" si="67"/>
        <v>WAS</v>
      </c>
    </row>
    <row r="1054" spans="1:16" x14ac:dyDescent="0.25">
      <c r="A1054">
        <v>1053</v>
      </c>
      <c r="B1054" s="2" t="str">
        <f t="shared" si="64"/>
        <v>2015_17_DET@CHI</v>
      </c>
      <c r="C1054" t="s">
        <v>3</v>
      </c>
      <c r="D1054">
        <v>2015</v>
      </c>
      <c r="E1054">
        <f t="shared" si="65"/>
        <v>17</v>
      </c>
      <c r="F1054">
        <v>17</v>
      </c>
      <c r="G1054" t="s">
        <v>70</v>
      </c>
      <c r="H1054" t="s">
        <v>75</v>
      </c>
      <c r="I1054">
        <v>-1</v>
      </c>
      <c r="K1054">
        <v>1</v>
      </c>
      <c r="M1054">
        <v>20</v>
      </c>
      <c r="N1054">
        <v>24</v>
      </c>
      <c r="O1054" t="str">
        <f t="shared" si="66"/>
        <v>DET</v>
      </c>
      <c r="P1054" t="str">
        <f t="shared" si="67"/>
        <v>DET</v>
      </c>
    </row>
    <row r="1055" spans="1:16" x14ac:dyDescent="0.25">
      <c r="A1055">
        <v>1054</v>
      </c>
      <c r="B1055" s="2" t="str">
        <f t="shared" si="64"/>
        <v>2015_17_MIN@GBY</v>
      </c>
      <c r="C1055" t="s">
        <v>3</v>
      </c>
      <c r="D1055">
        <v>2015</v>
      </c>
      <c r="E1055">
        <f t="shared" si="65"/>
        <v>17</v>
      </c>
      <c r="F1055">
        <v>17</v>
      </c>
      <c r="G1055" t="s">
        <v>335</v>
      </c>
      <c r="H1055" t="s">
        <v>82</v>
      </c>
      <c r="I1055">
        <v>-3</v>
      </c>
      <c r="K1055">
        <v>-3</v>
      </c>
      <c r="M1055">
        <v>13</v>
      </c>
      <c r="N1055">
        <v>20</v>
      </c>
      <c r="O1055" t="str">
        <f t="shared" si="66"/>
        <v>MIN</v>
      </c>
      <c r="P1055" t="str">
        <f t="shared" si="67"/>
        <v>MIN</v>
      </c>
    </row>
    <row r="1056" spans="1:16" x14ac:dyDescent="0.25">
      <c r="A1056">
        <v>1055</v>
      </c>
      <c r="B1056" s="2" t="str">
        <f t="shared" si="64"/>
        <v>2015_17_SD@DEN</v>
      </c>
      <c r="C1056" t="s">
        <v>3</v>
      </c>
      <c r="D1056">
        <v>2015</v>
      </c>
      <c r="E1056">
        <f t="shared" si="65"/>
        <v>17</v>
      </c>
      <c r="F1056">
        <v>17</v>
      </c>
      <c r="G1056" t="s">
        <v>74</v>
      </c>
      <c r="H1056" t="s">
        <v>90</v>
      </c>
      <c r="I1056">
        <v>-7.5</v>
      </c>
      <c r="K1056">
        <v>-9.5</v>
      </c>
      <c r="M1056">
        <v>27</v>
      </c>
      <c r="N1056">
        <v>20</v>
      </c>
      <c r="O1056" t="str">
        <f t="shared" si="66"/>
        <v>SD</v>
      </c>
      <c r="P1056" t="str">
        <f t="shared" si="67"/>
        <v>DEN</v>
      </c>
    </row>
    <row r="1057" spans="1:16" x14ac:dyDescent="0.25">
      <c r="A1057">
        <v>1056</v>
      </c>
      <c r="B1057" s="2" t="str">
        <f t="shared" si="64"/>
        <v>2015_17_SEA@ARI</v>
      </c>
      <c r="C1057" t="s">
        <v>3</v>
      </c>
      <c r="D1057">
        <v>2015</v>
      </c>
      <c r="E1057">
        <f t="shared" si="65"/>
        <v>17</v>
      </c>
      <c r="F1057">
        <v>17</v>
      </c>
      <c r="G1057" t="s">
        <v>66</v>
      </c>
      <c r="H1057" t="s">
        <v>91</v>
      </c>
      <c r="I1057">
        <v>-3.5</v>
      </c>
      <c r="K1057">
        <v>-6.5</v>
      </c>
      <c r="M1057">
        <v>6</v>
      </c>
      <c r="N1057">
        <v>36</v>
      </c>
      <c r="O1057" t="str">
        <f t="shared" si="66"/>
        <v>SEA</v>
      </c>
      <c r="P1057" t="str">
        <f t="shared" si="67"/>
        <v>SEA</v>
      </c>
    </row>
    <row r="1058" spans="1:16" x14ac:dyDescent="0.25">
      <c r="A1058">
        <v>1057</v>
      </c>
      <c r="B1058" s="2" t="str">
        <f t="shared" si="64"/>
        <v>2015_17_STL@SFO</v>
      </c>
      <c r="C1058" t="s">
        <v>3</v>
      </c>
      <c r="D1058">
        <v>2015</v>
      </c>
      <c r="E1058">
        <f t="shared" si="65"/>
        <v>17</v>
      </c>
      <c r="F1058">
        <v>17</v>
      </c>
      <c r="G1058" t="s">
        <v>338</v>
      </c>
      <c r="H1058" t="s">
        <v>93</v>
      </c>
      <c r="I1058">
        <v>3.5</v>
      </c>
      <c r="K1058">
        <v>3.5</v>
      </c>
      <c r="M1058">
        <v>19</v>
      </c>
      <c r="N1058">
        <v>16</v>
      </c>
      <c r="O1058" t="str">
        <f t="shared" si="66"/>
        <v>SFO</v>
      </c>
      <c r="P1058" t="str">
        <f t="shared" si="67"/>
        <v>SFO</v>
      </c>
    </row>
    <row r="1059" spans="1:16" x14ac:dyDescent="0.25">
      <c r="A1059">
        <v>1058</v>
      </c>
      <c r="B1059" s="2" t="str">
        <f t="shared" si="64"/>
        <v>2015_18_KCY@HOU</v>
      </c>
      <c r="C1059" t="s">
        <v>5</v>
      </c>
      <c r="D1059">
        <v>2015</v>
      </c>
      <c r="E1059">
        <f t="shared" si="65"/>
        <v>18</v>
      </c>
      <c r="F1059">
        <v>1</v>
      </c>
      <c r="G1059" t="s">
        <v>77</v>
      </c>
      <c r="H1059" t="s">
        <v>336</v>
      </c>
      <c r="I1059">
        <v>3.5</v>
      </c>
      <c r="K1059">
        <v>3</v>
      </c>
      <c r="M1059">
        <v>0</v>
      </c>
      <c r="N1059">
        <v>30</v>
      </c>
      <c r="O1059" t="str">
        <f t="shared" si="66"/>
        <v>KCY</v>
      </c>
      <c r="P1059" t="str">
        <f t="shared" si="67"/>
        <v>KCY</v>
      </c>
    </row>
    <row r="1060" spans="1:16" x14ac:dyDescent="0.25">
      <c r="A1060">
        <v>1059</v>
      </c>
      <c r="B1060" s="2" t="str">
        <f t="shared" si="64"/>
        <v>2015_18_PIT@CIN</v>
      </c>
      <c r="C1060" t="s">
        <v>5</v>
      </c>
      <c r="D1060">
        <v>2015</v>
      </c>
      <c r="E1060">
        <f t="shared" si="65"/>
        <v>18</v>
      </c>
      <c r="F1060">
        <v>1</v>
      </c>
      <c r="G1060" t="s">
        <v>71</v>
      </c>
      <c r="H1060" t="s">
        <v>89</v>
      </c>
      <c r="I1060">
        <v>3</v>
      </c>
      <c r="K1060">
        <v>3</v>
      </c>
      <c r="M1060">
        <v>16</v>
      </c>
      <c r="N1060">
        <v>18</v>
      </c>
      <c r="O1060" t="str">
        <f t="shared" si="66"/>
        <v>CIN</v>
      </c>
      <c r="P1060" t="str">
        <f t="shared" si="67"/>
        <v>PIT</v>
      </c>
    </row>
    <row r="1061" spans="1:16" x14ac:dyDescent="0.25">
      <c r="A1061">
        <v>1060</v>
      </c>
      <c r="B1061" s="2" t="str">
        <f t="shared" si="64"/>
        <v>2015_18_SEA@MIN</v>
      </c>
      <c r="C1061" t="s">
        <v>5</v>
      </c>
      <c r="D1061">
        <v>2015</v>
      </c>
      <c r="E1061">
        <f t="shared" si="65"/>
        <v>18</v>
      </c>
      <c r="F1061">
        <v>1</v>
      </c>
      <c r="G1061" t="s">
        <v>82</v>
      </c>
      <c r="H1061" t="s">
        <v>91</v>
      </c>
      <c r="I1061">
        <v>3.5</v>
      </c>
      <c r="K1061">
        <v>5</v>
      </c>
      <c r="M1061">
        <v>9</v>
      </c>
      <c r="N1061">
        <v>10</v>
      </c>
      <c r="O1061" t="str">
        <f t="shared" si="66"/>
        <v>MIN</v>
      </c>
      <c r="P1061" t="str">
        <f t="shared" si="67"/>
        <v>SEA</v>
      </c>
    </row>
    <row r="1062" spans="1:16" x14ac:dyDescent="0.25">
      <c r="A1062">
        <v>1061</v>
      </c>
      <c r="B1062" s="2" t="str">
        <f t="shared" si="64"/>
        <v>2015_18_GBY@WAS</v>
      </c>
      <c r="C1062" t="s">
        <v>5</v>
      </c>
      <c r="D1062">
        <v>2015</v>
      </c>
      <c r="E1062">
        <f t="shared" si="65"/>
        <v>18</v>
      </c>
      <c r="F1062">
        <v>1</v>
      </c>
      <c r="G1062" t="s">
        <v>96</v>
      </c>
      <c r="H1062" t="s">
        <v>335</v>
      </c>
      <c r="I1062">
        <v>-1</v>
      </c>
      <c r="K1062">
        <v>-1</v>
      </c>
      <c r="M1062">
        <v>18</v>
      </c>
      <c r="N1062">
        <v>35</v>
      </c>
      <c r="O1062" t="str">
        <f t="shared" si="66"/>
        <v>GBY</v>
      </c>
      <c r="P1062" t="str">
        <f t="shared" si="67"/>
        <v>GBY</v>
      </c>
    </row>
    <row r="1063" spans="1:16" x14ac:dyDescent="0.25">
      <c r="A1063">
        <v>1062</v>
      </c>
      <c r="B1063" s="2" t="str">
        <f t="shared" si="64"/>
        <v>2015_19_KCY@NWE</v>
      </c>
      <c r="C1063" t="s">
        <v>5</v>
      </c>
      <c r="D1063">
        <v>2015</v>
      </c>
      <c r="E1063">
        <f t="shared" si="65"/>
        <v>19</v>
      </c>
      <c r="F1063">
        <v>2</v>
      </c>
      <c r="G1063" t="s">
        <v>337</v>
      </c>
      <c r="H1063" t="s">
        <v>336</v>
      </c>
      <c r="I1063">
        <v>-4.5</v>
      </c>
      <c r="K1063">
        <v>-4.5</v>
      </c>
      <c r="M1063">
        <v>27</v>
      </c>
      <c r="N1063">
        <v>20</v>
      </c>
      <c r="O1063" t="str">
        <f t="shared" si="66"/>
        <v>NWE</v>
      </c>
      <c r="P1063" t="str">
        <f t="shared" si="67"/>
        <v>NWE</v>
      </c>
    </row>
    <row r="1064" spans="1:16" x14ac:dyDescent="0.25">
      <c r="A1064">
        <v>1063</v>
      </c>
      <c r="B1064" s="2" t="str">
        <f t="shared" si="64"/>
        <v>2015_19_GBY@ARI</v>
      </c>
      <c r="C1064" t="s">
        <v>5</v>
      </c>
      <c r="D1064">
        <v>2015</v>
      </c>
      <c r="E1064">
        <f t="shared" si="65"/>
        <v>19</v>
      </c>
      <c r="F1064">
        <v>2</v>
      </c>
      <c r="G1064" t="s">
        <v>66</v>
      </c>
      <c r="H1064" t="s">
        <v>335</v>
      </c>
      <c r="I1064">
        <v>-7</v>
      </c>
      <c r="K1064">
        <v>-7</v>
      </c>
      <c r="M1064">
        <v>26</v>
      </c>
      <c r="N1064">
        <v>20</v>
      </c>
      <c r="O1064" t="str">
        <f t="shared" si="66"/>
        <v>GBY</v>
      </c>
      <c r="P1064" t="str">
        <f t="shared" si="67"/>
        <v>ARI</v>
      </c>
    </row>
    <row r="1065" spans="1:16" x14ac:dyDescent="0.25">
      <c r="A1065">
        <v>1064</v>
      </c>
      <c r="B1065" s="2" t="str">
        <f t="shared" si="64"/>
        <v>2015_19_SEA@CAR</v>
      </c>
      <c r="C1065" t="s">
        <v>5</v>
      </c>
      <c r="D1065">
        <v>2015</v>
      </c>
      <c r="E1065">
        <f t="shared" si="65"/>
        <v>19</v>
      </c>
      <c r="F1065">
        <v>2</v>
      </c>
      <c r="G1065" t="s">
        <v>69</v>
      </c>
      <c r="H1065" t="s">
        <v>91</v>
      </c>
      <c r="I1065">
        <v>-3</v>
      </c>
      <c r="K1065">
        <v>-2</v>
      </c>
      <c r="M1065">
        <v>31</v>
      </c>
      <c r="N1065">
        <v>24</v>
      </c>
      <c r="O1065" t="str">
        <f t="shared" si="66"/>
        <v>CAR</v>
      </c>
      <c r="P1065" t="str">
        <f t="shared" si="67"/>
        <v>CAR</v>
      </c>
    </row>
    <row r="1066" spans="1:16" x14ac:dyDescent="0.25">
      <c r="A1066">
        <v>1065</v>
      </c>
      <c r="B1066" s="2" t="str">
        <f t="shared" si="64"/>
        <v>2015_19_PIT@DEN</v>
      </c>
      <c r="C1066" t="s">
        <v>5</v>
      </c>
      <c r="D1066">
        <v>2015</v>
      </c>
      <c r="E1066">
        <f t="shared" si="65"/>
        <v>19</v>
      </c>
      <c r="F1066">
        <v>2</v>
      </c>
      <c r="G1066" t="s">
        <v>74</v>
      </c>
      <c r="H1066" t="s">
        <v>89</v>
      </c>
      <c r="I1066">
        <v>-6</v>
      </c>
      <c r="K1066">
        <v>-7.5</v>
      </c>
      <c r="M1066">
        <v>23</v>
      </c>
      <c r="N1066">
        <v>16</v>
      </c>
      <c r="O1066" t="str">
        <f t="shared" si="66"/>
        <v>PIT</v>
      </c>
      <c r="P1066" t="str">
        <f t="shared" si="67"/>
        <v>DEN</v>
      </c>
    </row>
    <row r="1067" spans="1:16" x14ac:dyDescent="0.25">
      <c r="A1067">
        <v>1066</v>
      </c>
      <c r="B1067" s="2" t="str">
        <f t="shared" si="64"/>
        <v>2015_20_NWE@DEN</v>
      </c>
      <c r="C1067" t="s">
        <v>5</v>
      </c>
      <c r="D1067">
        <v>2015</v>
      </c>
      <c r="E1067">
        <f t="shared" si="65"/>
        <v>20</v>
      </c>
      <c r="F1067">
        <v>3</v>
      </c>
      <c r="G1067" t="s">
        <v>74</v>
      </c>
      <c r="H1067" t="s">
        <v>337</v>
      </c>
      <c r="I1067">
        <v>3</v>
      </c>
      <c r="K1067">
        <v>3</v>
      </c>
      <c r="M1067">
        <v>20</v>
      </c>
      <c r="N1067">
        <v>18</v>
      </c>
      <c r="O1067" t="str">
        <f t="shared" si="66"/>
        <v>DEN</v>
      </c>
      <c r="P1067" t="str">
        <f t="shared" si="67"/>
        <v>DEN</v>
      </c>
    </row>
    <row r="1068" spans="1:16" x14ac:dyDescent="0.25">
      <c r="A1068">
        <v>1067</v>
      </c>
      <c r="B1068" s="2" t="str">
        <f t="shared" si="64"/>
        <v>2015_20_ARI@CAR</v>
      </c>
      <c r="C1068" t="s">
        <v>5</v>
      </c>
      <c r="D1068">
        <v>2015</v>
      </c>
      <c r="E1068">
        <f t="shared" si="65"/>
        <v>20</v>
      </c>
      <c r="F1068">
        <v>3</v>
      </c>
      <c r="G1068" t="s">
        <v>69</v>
      </c>
      <c r="H1068" t="s">
        <v>66</v>
      </c>
      <c r="I1068">
        <v>-3</v>
      </c>
      <c r="K1068">
        <v>-3</v>
      </c>
      <c r="M1068">
        <v>49</v>
      </c>
      <c r="N1068">
        <v>15</v>
      </c>
      <c r="O1068" t="str">
        <f t="shared" si="66"/>
        <v>CAR</v>
      </c>
      <c r="P1068" t="str">
        <f t="shared" si="67"/>
        <v>CAR</v>
      </c>
    </row>
    <row r="1069" spans="1:16" x14ac:dyDescent="0.25">
      <c r="A1069">
        <v>1068</v>
      </c>
      <c r="B1069" s="2" t="str">
        <f t="shared" si="64"/>
        <v>2015_21_DEN@CAR</v>
      </c>
      <c r="C1069" t="s">
        <v>5</v>
      </c>
      <c r="D1069">
        <v>2015</v>
      </c>
      <c r="E1069">
        <f t="shared" si="65"/>
        <v>21</v>
      </c>
      <c r="F1069">
        <v>4</v>
      </c>
      <c r="G1069" t="s">
        <v>69</v>
      </c>
      <c r="H1069" t="s">
        <v>74</v>
      </c>
      <c r="I1069">
        <v>-4</v>
      </c>
      <c r="K1069">
        <v>-5</v>
      </c>
      <c r="M1069">
        <v>10</v>
      </c>
      <c r="N1069">
        <v>24</v>
      </c>
      <c r="O1069" t="str">
        <f t="shared" si="66"/>
        <v>DEN</v>
      </c>
      <c r="P1069" t="str">
        <f t="shared" si="67"/>
        <v>DEN</v>
      </c>
    </row>
    <row r="1070" spans="1:16" x14ac:dyDescent="0.25">
      <c r="A1070">
        <v>1069</v>
      </c>
      <c r="B1070" s="2" t="str">
        <f t="shared" si="64"/>
        <v>2016_01_CAR@DEN</v>
      </c>
      <c r="C1070" t="s">
        <v>3</v>
      </c>
      <c r="D1070">
        <v>2016</v>
      </c>
      <c r="E1070">
        <f t="shared" si="65"/>
        <v>1</v>
      </c>
      <c r="F1070">
        <v>1</v>
      </c>
      <c r="G1070" t="s">
        <v>74</v>
      </c>
      <c r="H1070" t="s">
        <v>69</v>
      </c>
      <c r="I1070">
        <v>1</v>
      </c>
      <c r="K1070">
        <v>3</v>
      </c>
      <c r="M1070">
        <v>21</v>
      </c>
      <c r="N1070">
        <v>20</v>
      </c>
      <c r="O1070" t="str">
        <f t="shared" si="66"/>
        <v>DEN</v>
      </c>
      <c r="P1070" t="str">
        <f t="shared" si="67"/>
        <v>DEN</v>
      </c>
    </row>
    <row r="1071" spans="1:16" x14ac:dyDescent="0.25">
      <c r="A1071">
        <v>1070</v>
      </c>
      <c r="B1071" s="2" t="str">
        <f t="shared" si="64"/>
        <v>2016_01_GBY@JAX</v>
      </c>
      <c r="C1071" t="s">
        <v>3</v>
      </c>
      <c r="D1071">
        <v>2016</v>
      </c>
      <c r="E1071">
        <f t="shared" si="65"/>
        <v>1</v>
      </c>
      <c r="F1071">
        <v>1</v>
      </c>
      <c r="G1071" t="s">
        <v>79</v>
      </c>
      <c r="H1071" t="s">
        <v>335</v>
      </c>
      <c r="I1071">
        <v>4.5</v>
      </c>
      <c r="K1071">
        <v>3.5</v>
      </c>
      <c r="M1071">
        <v>23</v>
      </c>
      <c r="N1071">
        <v>27</v>
      </c>
      <c r="O1071" t="str">
        <f t="shared" si="66"/>
        <v>GBY</v>
      </c>
      <c r="P1071" t="str">
        <f t="shared" si="67"/>
        <v>GBY</v>
      </c>
    </row>
    <row r="1072" spans="1:16" x14ac:dyDescent="0.25">
      <c r="A1072">
        <v>1071</v>
      </c>
      <c r="B1072" s="2" t="str">
        <f t="shared" si="64"/>
        <v>2016_01_BUF@BAL</v>
      </c>
      <c r="C1072" t="s">
        <v>3</v>
      </c>
      <c r="D1072">
        <v>2016</v>
      </c>
      <c r="E1072">
        <f t="shared" si="65"/>
        <v>1</v>
      </c>
      <c r="F1072">
        <v>1</v>
      </c>
      <c r="G1072" t="s">
        <v>67</v>
      </c>
      <c r="H1072" t="s">
        <v>68</v>
      </c>
      <c r="I1072">
        <v>-3</v>
      </c>
      <c r="K1072">
        <v>-3</v>
      </c>
      <c r="M1072">
        <v>13</v>
      </c>
      <c r="N1072">
        <v>7</v>
      </c>
      <c r="O1072" t="str">
        <f t="shared" si="66"/>
        <v>BAL</v>
      </c>
      <c r="P1072" t="str">
        <f t="shared" si="67"/>
        <v>BAL</v>
      </c>
    </row>
    <row r="1073" spans="1:16" x14ac:dyDescent="0.25">
      <c r="A1073">
        <v>1072</v>
      </c>
      <c r="B1073" s="2" t="str">
        <f t="shared" si="64"/>
        <v>2016_01_CHI@HOU</v>
      </c>
      <c r="C1073" t="s">
        <v>3</v>
      </c>
      <c r="D1073">
        <v>2016</v>
      </c>
      <c r="E1073">
        <f t="shared" si="65"/>
        <v>1</v>
      </c>
      <c r="F1073">
        <v>1</v>
      </c>
      <c r="G1073" t="s">
        <v>77</v>
      </c>
      <c r="H1073" t="s">
        <v>70</v>
      </c>
      <c r="I1073">
        <v>-10</v>
      </c>
      <c r="K1073">
        <v>-5.5</v>
      </c>
      <c r="M1073">
        <v>23</v>
      </c>
      <c r="N1073">
        <v>14</v>
      </c>
      <c r="O1073" t="str">
        <f t="shared" si="66"/>
        <v>HOU</v>
      </c>
      <c r="P1073" t="str">
        <f t="shared" si="67"/>
        <v>HOU</v>
      </c>
    </row>
    <row r="1074" spans="1:16" x14ac:dyDescent="0.25">
      <c r="A1074">
        <v>1073</v>
      </c>
      <c r="B1074" s="2" t="str">
        <f t="shared" si="64"/>
        <v>2016_01_CLE@PHI</v>
      </c>
      <c r="C1074" t="s">
        <v>3</v>
      </c>
      <c r="D1074">
        <v>2016</v>
      </c>
      <c r="E1074">
        <f t="shared" si="65"/>
        <v>1</v>
      </c>
      <c r="F1074">
        <v>1</v>
      </c>
      <c r="G1074" t="s">
        <v>88</v>
      </c>
      <c r="H1074" t="s">
        <v>72</v>
      </c>
      <c r="I1074">
        <v>-7.5</v>
      </c>
      <c r="K1074">
        <v>-3.5</v>
      </c>
      <c r="M1074">
        <v>29</v>
      </c>
      <c r="N1074">
        <v>10</v>
      </c>
      <c r="O1074" t="str">
        <f t="shared" si="66"/>
        <v>PHI</v>
      </c>
      <c r="P1074" t="str">
        <f t="shared" si="67"/>
        <v>PHI</v>
      </c>
    </row>
    <row r="1075" spans="1:16" x14ac:dyDescent="0.25">
      <c r="A1075">
        <v>1074</v>
      </c>
      <c r="B1075" s="2" t="str">
        <f t="shared" si="64"/>
        <v>2016_01_TBY@ATL</v>
      </c>
      <c r="C1075" t="s">
        <v>3</v>
      </c>
      <c r="D1075">
        <v>2016</v>
      </c>
      <c r="E1075">
        <f t="shared" si="65"/>
        <v>1</v>
      </c>
      <c r="F1075">
        <v>1</v>
      </c>
      <c r="G1075" t="s">
        <v>22</v>
      </c>
      <c r="H1075" t="s">
        <v>339</v>
      </c>
      <c r="I1075">
        <v>-3</v>
      </c>
      <c r="K1075">
        <v>-2.5</v>
      </c>
      <c r="M1075">
        <v>24</v>
      </c>
      <c r="N1075">
        <v>31</v>
      </c>
      <c r="O1075" t="str">
        <f t="shared" si="66"/>
        <v>TBY</v>
      </c>
      <c r="P1075" t="str">
        <f t="shared" si="67"/>
        <v>TBY</v>
      </c>
    </row>
    <row r="1076" spans="1:16" x14ac:dyDescent="0.25">
      <c r="A1076">
        <v>1075</v>
      </c>
      <c r="B1076" s="2" t="str">
        <f t="shared" si="64"/>
        <v>2016_01_MIN@TEN</v>
      </c>
      <c r="C1076" t="s">
        <v>3</v>
      </c>
      <c r="D1076">
        <v>2016</v>
      </c>
      <c r="E1076">
        <f t="shared" si="65"/>
        <v>1</v>
      </c>
      <c r="F1076">
        <v>1</v>
      </c>
      <c r="G1076" t="s">
        <v>95</v>
      </c>
      <c r="H1076" t="s">
        <v>82</v>
      </c>
      <c r="I1076">
        <v>3</v>
      </c>
      <c r="K1076">
        <v>2.5</v>
      </c>
      <c r="M1076">
        <v>16</v>
      </c>
      <c r="N1076">
        <v>25</v>
      </c>
      <c r="O1076" t="str">
        <f t="shared" si="66"/>
        <v>MIN</v>
      </c>
      <c r="P1076" t="str">
        <f t="shared" si="67"/>
        <v>MIN</v>
      </c>
    </row>
    <row r="1077" spans="1:16" x14ac:dyDescent="0.25">
      <c r="A1077">
        <v>1076</v>
      </c>
      <c r="B1077" s="2" t="str">
        <f t="shared" si="64"/>
        <v>2016_01_CIN@NYJ</v>
      </c>
      <c r="C1077" t="s">
        <v>3</v>
      </c>
      <c r="D1077">
        <v>2016</v>
      </c>
      <c r="E1077">
        <f t="shared" si="65"/>
        <v>1</v>
      </c>
      <c r="F1077">
        <v>1</v>
      </c>
      <c r="G1077" t="s">
        <v>86</v>
      </c>
      <c r="H1077" t="s">
        <v>71</v>
      </c>
      <c r="I1077">
        <v>0</v>
      </c>
      <c r="K1077">
        <v>1</v>
      </c>
      <c r="M1077">
        <v>22</v>
      </c>
      <c r="N1077">
        <v>23</v>
      </c>
      <c r="O1077" t="str">
        <f t="shared" si="66"/>
        <v>na</v>
      </c>
      <c r="P1077" t="str">
        <f t="shared" si="67"/>
        <v>CIN</v>
      </c>
    </row>
    <row r="1078" spans="1:16" x14ac:dyDescent="0.25">
      <c r="A1078">
        <v>1077</v>
      </c>
      <c r="B1078" s="2" t="str">
        <f t="shared" si="64"/>
        <v>2016_01_OAK@NOR</v>
      </c>
      <c r="C1078" t="s">
        <v>3</v>
      </c>
      <c r="D1078">
        <v>2016</v>
      </c>
      <c r="E1078">
        <f t="shared" si="65"/>
        <v>1</v>
      </c>
      <c r="F1078">
        <v>1</v>
      </c>
      <c r="G1078" t="s">
        <v>340</v>
      </c>
      <c r="H1078" t="s">
        <v>87</v>
      </c>
      <c r="I1078">
        <v>0</v>
      </c>
      <c r="K1078">
        <v>-3</v>
      </c>
      <c r="M1078">
        <v>34</v>
      </c>
      <c r="N1078">
        <v>35</v>
      </c>
      <c r="O1078" t="str">
        <f t="shared" si="66"/>
        <v>OAK</v>
      </c>
      <c r="P1078" t="str">
        <f t="shared" si="67"/>
        <v>OAK</v>
      </c>
    </row>
    <row r="1079" spans="1:16" x14ac:dyDescent="0.25">
      <c r="A1079">
        <v>1078</v>
      </c>
      <c r="B1079" s="2" t="str">
        <f t="shared" si="64"/>
        <v>2016_01_SD@KCY</v>
      </c>
      <c r="C1079" t="s">
        <v>3</v>
      </c>
      <c r="D1079">
        <v>2016</v>
      </c>
      <c r="E1079">
        <f t="shared" si="65"/>
        <v>1</v>
      </c>
      <c r="F1079">
        <v>1</v>
      </c>
      <c r="G1079" t="s">
        <v>336</v>
      </c>
      <c r="H1079" t="s">
        <v>90</v>
      </c>
      <c r="I1079">
        <v>-7.5</v>
      </c>
      <c r="K1079">
        <v>-6.5</v>
      </c>
      <c r="M1079">
        <v>33</v>
      </c>
      <c r="N1079">
        <v>27</v>
      </c>
      <c r="O1079" t="str">
        <f t="shared" si="66"/>
        <v>SD</v>
      </c>
      <c r="P1079" t="str">
        <f t="shared" si="67"/>
        <v>KCY</v>
      </c>
    </row>
    <row r="1080" spans="1:16" x14ac:dyDescent="0.25">
      <c r="A1080">
        <v>1079</v>
      </c>
      <c r="B1080" s="2" t="str">
        <f t="shared" si="64"/>
        <v>2016_01_MIA@SEA</v>
      </c>
      <c r="C1080" t="s">
        <v>3</v>
      </c>
      <c r="D1080">
        <v>2016</v>
      </c>
      <c r="E1080">
        <f t="shared" si="65"/>
        <v>1</v>
      </c>
      <c r="F1080">
        <v>1</v>
      </c>
      <c r="G1080" t="s">
        <v>91</v>
      </c>
      <c r="H1080" t="s">
        <v>81</v>
      </c>
      <c r="I1080">
        <v>-7.5</v>
      </c>
      <c r="K1080">
        <v>-10.5</v>
      </c>
      <c r="M1080">
        <v>12</v>
      </c>
      <c r="N1080">
        <v>10</v>
      </c>
      <c r="O1080" t="str">
        <f t="shared" si="66"/>
        <v>MIA</v>
      </c>
      <c r="P1080" t="str">
        <f t="shared" si="67"/>
        <v>SEA</v>
      </c>
    </row>
    <row r="1081" spans="1:16" x14ac:dyDescent="0.25">
      <c r="A1081">
        <v>1080</v>
      </c>
      <c r="B1081" s="2" t="str">
        <f t="shared" si="64"/>
        <v>2016_01_DET@IND</v>
      </c>
      <c r="C1081" t="s">
        <v>3</v>
      </c>
      <c r="D1081">
        <v>2016</v>
      </c>
      <c r="E1081">
        <f t="shared" si="65"/>
        <v>1</v>
      </c>
      <c r="F1081">
        <v>1</v>
      </c>
      <c r="G1081" t="s">
        <v>78</v>
      </c>
      <c r="H1081" t="s">
        <v>75</v>
      </c>
      <c r="I1081">
        <v>-6</v>
      </c>
      <c r="K1081">
        <v>-2.5</v>
      </c>
      <c r="M1081">
        <v>35</v>
      </c>
      <c r="N1081">
        <v>39</v>
      </c>
      <c r="O1081" t="str">
        <f t="shared" si="66"/>
        <v>DET</v>
      </c>
      <c r="P1081" t="str">
        <f t="shared" si="67"/>
        <v>DET</v>
      </c>
    </row>
    <row r="1082" spans="1:16" x14ac:dyDescent="0.25">
      <c r="A1082">
        <v>1081</v>
      </c>
      <c r="B1082" s="2" t="str">
        <f t="shared" si="64"/>
        <v>2016_01_NYG@DAL</v>
      </c>
      <c r="C1082" t="s">
        <v>3</v>
      </c>
      <c r="D1082">
        <v>2016</v>
      </c>
      <c r="E1082">
        <f t="shared" si="65"/>
        <v>1</v>
      </c>
      <c r="F1082">
        <v>1</v>
      </c>
      <c r="G1082" t="s">
        <v>73</v>
      </c>
      <c r="H1082" t="s">
        <v>85</v>
      </c>
      <c r="I1082">
        <v>-4</v>
      </c>
      <c r="K1082">
        <v>1</v>
      </c>
      <c r="M1082">
        <v>19</v>
      </c>
      <c r="N1082">
        <v>20</v>
      </c>
      <c r="O1082" t="str">
        <f t="shared" si="66"/>
        <v>na</v>
      </c>
      <c r="P1082" t="str">
        <f t="shared" si="67"/>
        <v>NYG</v>
      </c>
    </row>
    <row r="1083" spans="1:16" x14ac:dyDescent="0.25">
      <c r="A1083">
        <v>1082</v>
      </c>
      <c r="B1083" s="2" t="str">
        <f t="shared" si="64"/>
        <v>2016_01_NWE@ARI</v>
      </c>
      <c r="C1083" t="s">
        <v>3</v>
      </c>
      <c r="D1083">
        <v>2016</v>
      </c>
      <c r="E1083">
        <f t="shared" si="65"/>
        <v>1</v>
      </c>
      <c r="F1083">
        <v>1</v>
      </c>
      <c r="G1083" t="s">
        <v>66</v>
      </c>
      <c r="H1083" t="s">
        <v>337</v>
      </c>
      <c r="I1083">
        <v>1</v>
      </c>
      <c r="K1083">
        <v>-8.5</v>
      </c>
      <c r="M1083">
        <v>21</v>
      </c>
      <c r="N1083">
        <v>23</v>
      </c>
      <c r="O1083" t="str">
        <f t="shared" si="66"/>
        <v>NWE</v>
      </c>
      <c r="P1083" t="str">
        <f t="shared" si="67"/>
        <v>NWE</v>
      </c>
    </row>
    <row r="1084" spans="1:16" x14ac:dyDescent="0.25">
      <c r="A1084">
        <v>1083</v>
      </c>
      <c r="B1084" s="2" t="str">
        <f t="shared" si="64"/>
        <v>2016_01_PIT@WAS</v>
      </c>
      <c r="C1084" t="s">
        <v>3</v>
      </c>
      <c r="D1084">
        <v>2016</v>
      </c>
      <c r="E1084">
        <f t="shared" si="65"/>
        <v>1</v>
      </c>
      <c r="F1084">
        <v>1</v>
      </c>
      <c r="G1084" t="s">
        <v>96</v>
      </c>
      <c r="H1084" t="s">
        <v>89</v>
      </c>
      <c r="I1084">
        <v>3</v>
      </c>
      <c r="K1084">
        <v>2.5</v>
      </c>
      <c r="M1084">
        <v>16</v>
      </c>
      <c r="N1084">
        <v>38</v>
      </c>
      <c r="O1084" t="str">
        <f t="shared" si="66"/>
        <v>PIT</v>
      </c>
      <c r="P1084" t="str">
        <f t="shared" si="67"/>
        <v>PIT</v>
      </c>
    </row>
    <row r="1085" spans="1:16" x14ac:dyDescent="0.25">
      <c r="A1085">
        <v>1084</v>
      </c>
      <c r="B1085" s="2" t="str">
        <f t="shared" si="64"/>
        <v>2016_01_LAR@SFO</v>
      </c>
      <c r="C1085" t="s">
        <v>3</v>
      </c>
      <c r="D1085">
        <v>2016</v>
      </c>
      <c r="E1085">
        <f t="shared" si="65"/>
        <v>1</v>
      </c>
      <c r="F1085">
        <v>1</v>
      </c>
      <c r="G1085" t="s">
        <v>338</v>
      </c>
      <c r="H1085" t="s">
        <v>125</v>
      </c>
      <c r="I1085">
        <v>1</v>
      </c>
      <c r="K1085">
        <v>2.5</v>
      </c>
      <c r="M1085">
        <v>28</v>
      </c>
      <c r="N1085">
        <v>0</v>
      </c>
      <c r="O1085" t="str">
        <f t="shared" si="66"/>
        <v>SFO</v>
      </c>
      <c r="P1085" t="str">
        <f t="shared" si="67"/>
        <v>SFO</v>
      </c>
    </row>
    <row r="1086" spans="1:16" x14ac:dyDescent="0.25">
      <c r="A1086">
        <v>1085</v>
      </c>
      <c r="B1086" s="2" t="str">
        <f t="shared" si="64"/>
        <v>2016_02_NYJ@BUF</v>
      </c>
      <c r="C1086" t="s">
        <v>3</v>
      </c>
      <c r="D1086">
        <v>2016</v>
      </c>
      <c r="E1086">
        <f t="shared" si="65"/>
        <v>2</v>
      </c>
      <c r="F1086">
        <v>2</v>
      </c>
      <c r="G1086" t="s">
        <v>68</v>
      </c>
      <c r="H1086" t="s">
        <v>86</v>
      </c>
      <c r="I1086">
        <v>1</v>
      </c>
      <c r="K1086">
        <v>0</v>
      </c>
      <c r="M1086">
        <v>31</v>
      </c>
      <c r="N1086">
        <v>37</v>
      </c>
      <c r="O1086" t="str">
        <f t="shared" si="66"/>
        <v>NYJ</v>
      </c>
      <c r="P1086" t="str">
        <f t="shared" si="67"/>
        <v>NYJ</v>
      </c>
    </row>
    <row r="1087" spans="1:16" x14ac:dyDescent="0.25">
      <c r="A1087">
        <v>1086</v>
      </c>
      <c r="B1087" s="2" t="str">
        <f t="shared" si="64"/>
        <v>2016_02_CIN@PIT</v>
      </c>
      <c r="C1087" t="s">
        <v>3</v>
      </c>
      <c r="D1087">
        <v>2016</v>
      </c>
      <c r="E1087">
        <f t="shared" si="65"/>
        <v>2</v>
      </c>
      <c r="F1087">
        <v>2</v>
      </c>
      <c r="G1087" t="s">
        <v>89</v>
      </c>
      <c r="H1087" t="s">
        <v>71</v>
      </c>
      <c r="I1087">
        <v>-3.5</v>
      </c>
      <c r="K1087">
        <v>-3.5</v>
      </c>
      <c r="M1087">
        <v>24</v>
      </c>
      <c r="N1087">
        <v>16</v>
      </c>
      <c r="O1087" t="str">
        <f t="shared" si="66"/>
        <v>PIT</v>
      </c>
      <c r="P1087" t="str">
        <f t="shared" si="67"/>
        <v>PIT</v>
      </c>
    </row>
    <row r="1088" spans="1:16" x14ac:dyDescent="0.25">
      <c r="A1088">
        <v>1087</v>
      </c>
      <c r="B1088" s="2" t="str">
        <f t="shared" si="64"/>
        <v>2016_02_TEN@DET</v>
      </c>
      <c r="C1088" t="s">
        <v>3</v>
      </c>
      <c r="D1088">
        <v>2016</v>
      </c>
      <c r="E1088">
        <f t="shared" si="65"/>
        <v>2</v>
      </c>
      <c r="F1088">
        <v>2</v>
      </c>
      <c r="G1088" t="s">
        <v>75</v>
      </c>
      <c r="H1088" t="s">
        <v>95</v>
      </c>
      <c r="I1088">
        <v>-5.5</v>
      </c>
      <c r="K1088">
        <v>-6</v>
      </c>
      <c r="M1088">
        <v>15</v>
      </c>
      <c r="N1088">
        <v>16</v>
      </c>
      <c r="O1088" t="str">
        <f t="shared" si="66"/>
        <v>TEN</v>
      </c>
      <c r="P1088" t="str">
        <f t="shared" si="67"/>
        <v>TEN</v>
      </c>
    </row>
    <row r="1089" spans="1:16" x14ac:dyDescent="0.25">
      <c r="A1089">
        <v>1088</v>
      </c>
      <c r="B1089" s="2" t="str">
        <f t="shared" si="64"/>
        <v>2016_02_BAL@CLE</v>
      </c>
      <c r="C1089" t="s">
        <v>3</v>
      </c>
      <c r="D1089">
        <v>2016</v>
      </c>
      <c r="E1089">
        <f t="shared" si="65"/>
        <v>2</v>
      </c>
      <c r="F1089">
        <v>2</v>
      </c>
      <c r="G1089" t="s">
        <v>72</v>
      </c>
      <c r="H1089" t="s">
        <v>67</v>
      </c>
      <c r="I1089">
        <v>2.5</v>
      </c>
      <c r="K1089">
        <v>6.5</v>
      </c>
      <c r="M1089">
        <v>20</v>
      </c>
      <c r="N1089">
        <v>25</v>
      </c>
      <c r="O1089" t="str">
        <f t="shared" si="66"/>
        <v>CLE</v>
      </c>
      <c r="P1089" t="str">
        <f t="shared" si="67"/>
        <v>BAL</v>
      </c>
    </row>
    <row r="1090" spans="1:16" x14ac:dyDescent="0.25">
      <c r="A1090">
        <v>1089</v>
      </c>
      <c r="B1090" s="2" t="str">
        <f t="shared" ref="B1090:B1153" si="68">CONCATENATE(D1090,"_",IF(E1090&lt;10,CONCATENATE("0",E1090),E1090),"_",H1090,"@",G1090)</f>
        <v>2016_02_DAL@WAS</v>
      </c>
      <c r="C1090" t="s">
        <v>3</v>
      </c>
      <c r="D1090">
        <v>2016</v>
      </c>
      <c r="E1090">
        <f t="shared" ref="E1090:E1153" si="69">IF(C1090="rs",F1090,17+F1090)</f>
        <v>2</v>
      </c>
      <c r="F1090">
        <v>2</v>
      </c>
      <c r="G1090" t="s">
        <v>96</v>
      </c>
      <c r="H1090" t="s">
        <v>73</v>
      </c>
      <c r="I1090">
        <v>-3.5</v>
      </c>
      <c r="K1090">
        <v>-2.5</v>
      </c>
      <c r="M1090">
        <v>23</v>
      </c>
      <c r="N1090">
        <v>27</v>
      </c>
      <c r="O1090" t="str">
        <f t="shared" ref="O1090:O1153" si="70">IF(OR(ISBLANK(N1090),ISBLANK(M1090)),"",IF(N1090&gt;(M1090+IF(ISBLANK(K1090),I1090,K1090)),H1090,IF(N1090&lt;(M1090+IF(ISBLANK(K1090),I1090,K1090)),G1090,"na")))</f>
        <v>DAL</v>
      </c>
      <c r="P1090" t="str">
        <f t="shared" ref="P1090:P1153" si="71">IF(OR(ISBLANK(N1090),ISBLANK(M1090)),"",IF(N1090&gt;M1090,H1090,IF(N1090&lt;M1090,G1090,"na")))</f>
        <v>DAL</v>
      </c>
    </row>
    <row r="1091" spans="1:16" x14ac:dyDescent="0.25">
      <c r="A1091">
        <v>1090</v>
      </c>
      <c r="B1091" s="2" t="str">
        <f t="shared" si="68"/>
        <v>2016_02_NOR@NYG</v>
      </c>
      <c r="C1091" t="s">
        <v>3</v>
      </c>
      <c r="D1091">
        <v>2016</v>
      </c>
      <c r="E1091">
        <f t="shared" si="69"/>
        <v>2</v>
      </c>
      <c r="F1091">
        <v>2</v>
      </c>
      <c r="G1091" t="s">
        <v>85</v>
      </c>
      <c r="H1091" t="s">
        <v>340</v>
      </c>
      <c r="I1091">
        <v>-4</v>
      </c>
      <c r="K1091">
        <v>-5</v>
      </c>
      <c r="M1091">
        <v>16</v>
      </c>
      <c r="N1091">
        <v>13</v>
      </c>
      <c r="O1091" t="str">
        <f t="shared" si="70"/>
        <v>NOR</v>
      </c>
      <c r="P1091" t="str">
        <f t="shared" si="71"/>
        <v>NYG</v>
      </c>
    </row>
    <row r="1092" spans="1:16" x14ac:dyDescent="0.25">
      <c r="A1092">
        <v>1091</v>
      </c>
      <c r="B1092" s="2" t="str">
        <f t="shared" si="68"/>
        <v>2016_02_SFO@CAR</v>
      </c>
      <c r="C1092" t="s">
        <v>3</v>
      </c>
      <c r="D1092">
        <v>2016</v>
      </c>
      <c r="E1092">
        <f t="shared" si="69"/>
        <v>2</v>
      </c>
      <c r="F1092">
        <v>2</v>
      </c>
      <c r="G1092" t="s">
        <v>69</v>
      </c>
      <c r="H1092" t="s">
        <v>338</v>
      </c>
      <c r="I1092">
        <v>-13.5</v>
      </c>
      <c r="K1092">
        <v>-13.5</v>
      </c>
      <c r="M1092">
        <v>46</v>
      </c>
      <c r="N1092">
        <v>27</v>
      </c>
      <c r="O1092" t="str">
        <f t="shared" si="70"/>
        <v>CAR</v>
      </c>
      <c r="P1092" t="str">
        <f t="shared" si="71"/>
        <v>CAR</v>
      </c>
    </row>
    <row r="1093" spans="1:16" x14ac:dyDescent="0.25">
      <c r="A1093">
        <v>1092</v>
      </c>
      <c r="B1093" s="2" t="str">
        <f t="shared" si="68"/>
        <v>2016_02_MIA@NWE</v>
      </c>
      <c r="C1093" t="s">
        <v>3</v>
      </c>
      <c r="D1093">
        <v>2016</v>
      </c>
      <c r="E1093">
        <f t="shared" si="69"/>
        <v>2</v>
      </c>
      <c r="F1093">
        <v>2</v>
      </c>
      <c r="G1093" t="s">
        <v>337</v>
      </c>
      <c r="H1093" t="s">
        <v>81</v>
      </c>
      <c r="I1093">
        <v>-5</v>
      </c>
      <c r="K1093">
        <v>-6.5</v>
      </c>
      <c r="M1093">
        <v>31</v>
      </c>
      <c r="N1093">
        <v>24</v>
      </c>
      <c r="O1093" t="str">
        <f t="shared" si="70"/>
        <v>NWE</v>
      </c>
      <c r="P1093" t="str">
        <f t="shared" si="71"/>
        <v>NWE</v>
      </c>
    </row>
    <row r="1094" spans="1:16" x14ac:dyDescent="0.25">
      <c r="A1094">
        <v>1093</v>
      </c>
      <c r="B1094" s="2" t="str">
        <f t="shared" si="68"/>
        <v>2016_02_KCY@HOU</v>
      </c>
      <c r="C1094" t="s">
        <v>3</v>
      </c>
      <c r="D1094">
        <v>2016</v>
      </c>
      <c r="E1094">
        <f t="shared" si="69"/>
        <v>2</v>
      </c>
      <c r="F1094">
        <v>2</v>
      </c>
      <c r="G1094" t="s">
        <v>77</v>
      </c>
      <c r="H1094" t="s">
        <v>336</v>
      </c>
      <c r="I1094">
        <v>0</v>
      </c>
      <c r="K1094">
        <v>-2.5</v>
      </c>
      <c r="M1094">
        <v>19</v>
      </c>
      <c r="N1094">
        <v>12</v>
      </c>
      <c r="O1094" t="str">
        <f t="shared" si="70"/>
        <v>HOU</v>
      </c>
      <c r="P1094" t="str">
        <f t="shared" si="71"/>
        <v>HOU</v>
      </c>
    </row>
    <row r="1095" spans="1:16" x14ac:dyDescent="0.25">
      <c r="A1095">
        <v>1094</v>
      </c>
      <c r="B1095" s="2" t="str">
        <f t="shared" si="68"/>
        <v>2016_02_SEA@LAR</v>
      </c>
      <c r="C1095" t="s">
        <v>3</v>
      </c>
      <c r="D1095">
        <v>2016</v>
      </c>
      <c r="E1095">
        <f t="shared" si="69"/>
        <v>2</v>
      </c>
      <c r="F1095">
        <v>2</v>
      </c>
      <c r="G1095" t="s">
        <v>125</v>
      </c>
      <c r="H1095" t="s">
        <v>91</v>
      </c>
      <c r="I1095">
        <v>3.5</v>
      </c>
      <c r="K1095">
        <v>6.5</v>
      </c>
      <c r="M1095">
        <v>9</v>
      </c>
      <c r="N1095">
        <v>3</v>
      </c>
      <c r="O1095" t="str">
        <f t="shared" si="70"/>
        <v>LAR</v>
      </c>
      <c r="P1095" t="str">
        <f t="shared" si="71"/>
        <v>LAR</v>
      </c>
    </row>
    <row r="1096" spans="1:16" x14ac:dyDescent="0.25">
      <c r="A1096">
        <v>1095</v>
      </c>
      <c r="B1096" s="2" t="str">
        <f t="shared" si="68"/>
        <v>2016_02_TBY@ARI</v>
      </c>
      <c r="C1096" t="s">
        <v>3</v>
      </c>
      <c r="D1096">
        <v>2016</v>
      </c>
      <c r="E1096">
        <f t="shared" si="69"/>
        <v>2</v>
      </c>
      <c r="F1096">
        <v>2</v>
      </c>
      <c r="G1096" t="s">
        <v>66</v>
      </c>
      <c r="H1096" t="s">
        <v>339</v>
      </c>
      <c r="I1096">
        <v>-7.5</v>
      </c>
      <c r="K1096">
        <v>-7</v>
      </c>
      <c r="M1096">
        <v>40</v>
      </c>
      <c r="N1096">
        <v>7</v>
      </c>
      <c r="O1096" t="str">
        <f t="shared" si="70"/>
        <v>ARI</v>
      </c>
      <c r="P1096" t="str">
        <f t="shared" si="71"/>
        <v>ARI</v>
      </c>
    </row>
    <row r="1097" spans="1:16" x14ac:dyDescent="0.25">
      <c r="A1097">
        <v>1096</v>
      </c>
      <c r="B1097" s="2" t="str">
        <f t="shared" si="68"/>
        <v>2016_02_JAX@SD</v>
      </c>
      <c r="C1097" t="s">
        <v>3</v>
      </c>
      <c r="D1097">
        <v>2016</v>
      </c>
      <c r="E1097">
        <f t="shared" si="69"/>
        <v>2</v>
      </c>
      <c r="F1097">
        <v>2</v>
      </c>
      <c r="G1097" t="s">
        <v>90</v>
      </c>
      <c r="H1097" t="s">
        <v>79</v>
      </c>
      <c r="I1097">
        <v>-2.5</v>
      </c>
      <c r="K1097">
        <v>-3</v>
      </c>
      <c r="M1097">
        <v>38</v>
      </c>
      <c r="N1097">
        <v>14</v>
      </c>
      <c r="O1097" t="str">
        <f t="shared" si="70"/>
        <v>SD</v>
      </c>
      <c r="P1097" t="str">
        <f t="shared" si="71"/>
        <v>SD</v>
      </c>
    </row>
    <row r="1098" spans="1:16" x14ac:dyDescent="0.25">
      <c r="A1098">
        <v>1097</v>
      </c>
      <c r="B1098" s="2" t="str">
        <f t="shared" si="68"/>
        <v>2016_02_ATL@OAK</v>
      </c>
      <c r="C1098" t="s">
        <v>3</v>
      </c>
      <c r="D1098">
        <v>2016</v>
      </c>
      <c r="E1098">
        <f t="shared" si="69"/>
        <v>2</v>
      </c>
      <c r="F1098">
        <v>2</v>
      </c>
      <c r="G1098" t="s">
        <v>87</v>
      </c>
      <c r="H1098" t="s">
        <v>22</v>
      </c>
      <c r="I1098">
        <v>-6.5</v>
      </c>
      <c r="K1098">
        <v>-4.5</v>
      </c>
      <c r="M1098">
        <v>28</v>
      </c>
      <c r="N1098">
        <v>35</v>
      </c>
      <c r="O1098" t="str">
        <f t="shared" si="70"/>
        <v>ATL</v>
      </c>
      <c r="P1098" t="str">
        <f t="shared" si="71"/>
        <v>ATL</v>
      </c>
    </row>
    <row r="1099" spans="1:16" x14ac:dyDescent="0.25">
      <c r="A1099">
        <v>1098</v>
      </c>
      <c r="B1099" s="2" t="str">
        <f t="shared" si="68"/>
        <v>2016_02_IND@DEN</v>
      </c>
      <c r="C1099" t="s">
        <v>3</v>
      </c>
      <c r="D1099">
        <v>2016</v>
      </c>
      <c r="E1099">
        <f t="shared" si="69"/>
        <v>2</v>
      </c>
      <c r="F1099">
        <v>2</v>
      </c>
      <c r="G1099" t="s">
        <v>74</v>
      </c>
      <c r="H1099" t="s">
        <v>78</v>
      </c>
      <c r="I1099">
        <v>-4</v>
      </c>
      <c r="K1099">
        <v>-6</v>
      </c>
      <c r="M1099">
        <v>34</v>
      </c>
      <c r="N1099">
        <v>20</v>
      </c>
      <c r="O1099" t="str">
        <f t="shared" si="70"/>
        <v>DEN</v>
      </c>
      <c r="P1099" t="str">
        <f t="shared" si="71"/>
        <v>DEN</v>
      </c>
    </row>
    <row r="1100" spans="1:16" x14ac:dyDescent="0.25">
      <c r="A1100">
        <v>1099</v>
      </c>
      <c r="B1100" s="2" t="str">
        <f t="shared" si="68"/>
        <v>2016_02_GBY@MIN</v>
      </c>
      <c r="C1100" t="s">
        <v>3</v>
      </c>
      <c r="D1100">
        <v>2016</v>
      </c>
      <c r="E1100">
        <f t="shared" si="69"/>
        <v>2</v>
      </c>
      <c r="F1100">
        <v>2</v>
      </c>
      <c r="G1100" t="s">
        <v>82</v>
      </c>
      <c r="H1100" t="s">
        <v>335</v>
      </c>
      <c r="I1100">
        <v>3.5</v>
      </c>
      <c r="K1100">
        <v>2.5</v>
      </c>
      <c r="M1100">
        <v>17</v>
      </c>
      <c r="N1100">
        <v>14</v>
      </c>
      <c r="O1100" t="str">
        <f t="shared" si="70"/>
        <v>MIN</v>
      </c>
      <c r="P1100" t="str">
        <f t="shared" si="71"/>
        <v>MIN</v>
      </c>
    </row>
    <row r="1101" spans="1:16" x14ac:dyDescent="0.25">
      <c r="A1101">
        <v>1100</v>
      </c>
      <c r="B1101" s="2" t="str">
        <f t="shared" si="68"/>
        <v>2016_02_PHI@CHI</v>
      </c>
      <c r="C1101" t="s">
        <v>3</v>
      </c>
      <c r="D1101">
        <v>2016</v>
      </c>
      <c r="E1101">
        <f t="shared" si="69"/>
        <v>2</v>
      </c>
      <c r="F1101">
        <v>2</v>
      </c>
      <c r="G1101" t="s">
        <v>70</v>
      </c>
      <c r="H1101" t="s">
        <v>88</v>
      </c>
      <c r="I1101">
        <v>-1</v>
      </c>
      <c r="K1101">
        <v>-3</v>
      </c>
      <c r="M1101">
        <v>14</v>
      </c>
      <c r="N1101">
        <v>29</v>
      </c>
      <c r="O1101" t="str">
        <f t="shared" si="70"/>
        <v>PHI</v>
      </c>
      <c r="P1101" t="str">
        <f t="shared" si="71"/>
        <v>PHI</v>
      </c>
    </row>
    <row r="1102" spans="1:16" x14ac:dyDescent="0.25">
      <c r="A1102">
        <v>1101</v>
      </c>
      <c r="B1102" s="2" t="str">
        <f t="shared" si="68"/>
        <v>2016_03_HOU@NWE</v>
      </c>
      <c r="C1102" t="s">
        <v>3</v>
      </c>
      <c r="D1102">
        <v>2016</v>
      </c>
      <c r="E1102">
        <f t="shared" si="69"/>
        <v>3</v>
      </c>
      <c r="F1102">
        <v>3</v>
      </c>
      <c r="G1102" t="s">
        <v>337</v>
      </c>
      <c r="H1102" t="s">
        <v>77</v>
      </c>
      <c r="I1102">
        <v>2.5</v>
      </c>
      <c r="K1102">
        <v>-1</v>
      </c>
      <c r="M1102">
        <v>27</v>
      </c>
      <c r="N1102">
        <v>0</v>
      </c>
      <c r="O1102" t="str">
        <f t="shared" si="70"/>
        <v>NWE</v>
      </c>
      <c r="P1102" t="str">
        <f t="shared" si="71"/>
        <v>NWE</v>
      </c>
    </row>
    <row r="1103" spans="1:16" x14ac:dyDescent="0.25">
      <c r="A1103">
        <v>1102</v>
      </c>
      <c r="B1103" s="2" t="str">
        <f t="shared" si="68"/>
        <v>2016_03_BAL@JAX</v>
      </c>
      <c r="C1103" t="s">
        <v>3</v>
      </c>
      <c r="D1103">
        <v>2016</v>
      </c>
      <c r="E1103">
        <f t="shared" si="69"/>
        <v>3</v>
      </c>
      <c r="F1103">
        <v>3</v>
      </c>
      <c r="G1103" t="s">
        <v>79</v>
      </c>
      <c r="H1103" t="s">
        <v>67</v>
      </c>
      <c r="I1103">
        <v>0</v>
      </c>
      <c r="K1103">
        <v>1</v>
      </c>
      <c r="M1103">
        <v>17</v>
      </c>
      <c r="N1103">
        <v>19</v>
      </c>
      <c r="O1103" t="str">
        <f t="shared" si="70"/>
        <v>BAL</v>
      </c>
      <c r="P1103" t="str">
        <f t="shared" si="71"/>
        <v>BAL</v>
      </c>
    </row>
    <row r="1104" spans="1:16" x14ac:dyDescent="0.25">
      <c r="A1104">
        <v>1103</v>
      </c>
      <c r="B1104" s="2" t="str">
        <f t="shared" si="68"/>
        <v>2016_03_WAS@NYG</v>
      </c>
      <c r="C1104" t="s">
        <v>3</v>
      </c>
      <c r="D1104">
        <v>2016</v>
      </c>
      <c r="E1104">
        <f t="shared" si="69"/>
        <v>3</v>
      </c>
      <c r="F1104">
        <v>3</v>
      </c>
      <c r="G1104" t="s">
        <v>85</v>
      </c>
      <c r="H1104" t="s">
        <v>96</v>
      </c>
      <c r="I1104">
        <v>-4.5</v>
      </c>
      <c r="K1104">
        <v>-3.5</v>
      </c>
      <c r="M1104">
        <v>27</v>
      </c>
      <c r="N1104">
        <v>29</v>
      </c>
      <c r="O1104" t="str">
        <f t="shared" si="70"/>
        <v>WAS</v>
      </c>
      <c r="P1104" t="str">
        <f t="shared" si="71"/>
        <v>WAS</v>
      </c>
    </row>
    <row r="1105" spans="1:16" x14ac:dyDescent="0.25">
      <c r="A1105">
        <v>1104</v>
      </c>
      <c r="B1105" s="2" t="str">
        <f t="shared" si="68"/>
        <v>2016_03_DET@GBY</v>
      </c>
      <c r="C1105" t="s">
        <v>3</v>
      </c>
      <c r="D1105">
        <v>2016</v>
      </c>
      <c r="E1105">
        <f t="shared" si="69"/>
        <v>3</v>
      </c>
      <c r="F1105">
        <v>3</v>
      </c>
      <c r="G1105" t="s">
        <v>335</v>
      </c>
      <c r="H1105" t="s">
        <v>75</v>
      </c>
      <c r="I1105">
        <v>-8</v>
      </c>
      <c r="K1105">
        <v>-7</v>
      </c>
      <c r="M1105">
        <v>34</v>
      </c>
      <c r="N1105">
        <v>27</v>
      </c>
      <c r="O1105" t="str">
        <f t="shared" si="70"/>
        <v>na</v>
      </c>
      <c r="P1105" t="str">
        <f t="shared" si="71"/>
        <v>GBY</v>
      </c>
    </row>
    <row r="1106" spans="1:16" x14ac:dyDescent="0.25">
      <c r="A1106">
        <v>1105</v>
      </c>
      <c r="B1106" s="2" t="str">
        <f t="shared" si="68"/>
        <v>2016_03_CLE@MIA</v>
      </c>
      <c r="C1106" t="s">
        <v>3</v>
      </c>
      <c r="D1106">
        <v>2016</v>
      </c>
      <c r="E1106">
        <f t="shared" si="69"/>
        <v>3</v>
      </c>
      <c r="F1106">
        <v>3</v>
      </c>
      <c r="G1106" t="s">
        <v>81</v>
      </c>
      <c r="H1106" t="s">
        <v>72</v>
      </c>
      <c r="I1106">
        <v>-7</v>
      </c>
      <c r="K1106">
        <v>-9.5</v>
      </c>
      <c r="M1106">
        <v>30</v>
      </c>
      <c r="N1106">
        <v>24</v>
      </c>
      <c r="O1106" t="str">
        <f t="shared" si="70"/>
        <v>CLE</v>
      </c>
      <c r="P1106" t="str">
        <f t="shared" si="71"/>
        <v>MIA</v>
      </c>
    </row>
    <row r="1107" spans="1:16" x14ac:dyDescent="0.25">
      <c r="A1107">
        <v>1106</v>
      </c>
      <c r="B1107" s="2" t="str">
        <f t="shared" si="68"/>
        <v>2016_03_MIN@CAR</v>
      </c>
      <c r="C1107" t="s">
        <v>3</v>
      </c>
      <c r="D1107">
        <v>2016</v>
      </c>
      <c r="E1107">
        <f t="shared" si="69"/>
        <v>3</v>
      </c>
      <c r="F1107">
        <v>3</v>
      </c>
      <c r="G1107" t="s">
        <v>69</v>
      </c>
      <c r="H1107" t="s">
        <v>82</v>
      </c>
      <c r="I1107">
        <v>-6.5</v>
      </c>
      <c r="K1107">
        <v>-7</v>
      </c>
      <c r="M1107">
        <v>10</v>
      </c>
      <c r="N1107">
        <v>22</v>
      </c>
      <c r="O1107" t="str">
        <f t="shared" si="70"/>
        <v>MIN</v>
      </c>
      <c r="P1107" t="str">
        <f t="shared" si="71"/>
        <v>MIN</v>
      </c>
    </row>
    <row r="1108" spans="1:16" x14ac:dyDescent="0.25">
      <c r="A1108">
        <v>1107</v>
      </c>
      <c r="B1108" s="2" t="str">
        <f t="shared" si="68"/>
        <v>2016_03_DEN@CIN</v>
      </c>
      <c r="C1108" t="s">
        <v>3</v>
      </c>
      <c r="D1108">
        <v>2016</v>
      </c>
      <c r="E1108">
        <f t="shared" si="69"/>
        <v>3</v>
      </c>
      <c r="F1108">
        <v>3</v>
      </c>
      <c r="G1108" t="s">
        <v>71</v>
      </c>
      <c r="H1108" t="s">
        <v>74</v>
      </c>
      <c r="I1108">
        <v>-3.5</v>
      </c>
      <c r="K1108">
        <v>-3.5</v>
      </c>
      <c r="M1108">
        <v>17</v>
      </c>
      <c r="N1108">
        <v>29</v>
      </c>
      <c r="O1108" t="str">
        <f t="shared" si="70"/>
        <v>DEN</v>
      </c>
      <c r="P1108" t="str">
        <f t="shared" si="71"/>
        <v>DEN</v>
      </c>
    </row>
    <row r="1109" spans="1:16" x14ac:dyDescent="0.25">
      <c r="A1109">
        <v>1108</v>
      </c>
      <c r="B1109" s="2" t="str">
        <f t="shared" si="68"/>
        <v>2016_03_ARI@BUF</v>
      </c>
      <c r="C1109" t="s">
        <v>3</v>
      </c>
      <c r="D1109">
        <v>2016</v>
      </c>
      <c r="E1109">
        <f t="shared" si="69"/>
        <v>3</v>
      </c>
      <c r="F1109">
        <v>3</v>
      </c>
      <c r="G1109" t="s">
        <v>68</v>
      </c>
      <c r="H1109" t="s">
        <v>66</v>
      </c>
      <c r="I1109">
        <v>6.5</v>
      </c>
      <c r="K1109">
        <v>4</v>
      </c>
      <c r="M1109">
        <v>33</v>
      </c>
      <c r="N1109">
        <v>18</v>
      </c>
      <c r="O1109" t="str">
        <f t="shared" si="70"/>
        <v>BUF</v>
      </c>
      <c r="P1109" t="str">
        <f t="shared" si="71"/>
        <v>BUF</v>
      </c>
    </row>
    <row r="1110" spans="1:16" x14ac:dyDescent="0.25">
      <c r="A1110">
        <v>1109</v>
      </c>
      <c r="B1110" s="2" t="str">
        <f t="shared" si="68"/>
        <v>2016_03_OAK@TEN</v>
      </c>
      <c r="C1110" t="s">
        <v>3</v>
      </c>
      <c r="D1110">
        <v>2016</v>
      </c>
      <c r="E1110">
        <f t="shared" si="69"/>
        <v>3</v>
      </c>
      <c r="F1110">
        <v>3</v>
      </c>
      <c r="G1110" t="s">
        <v>95</v>
      </c>
      <c r="H1110" t="s">
        <v>87</v>
      </c>
      <c r="I1110">
        <v>0</v>
      </c>
      <c r="K1110">
        <v>1</v>
      </c>
      <c r="M1110">
        <v>10</v>
      </c>
      <c r="N1110">
        <v>17</v>
      </c>
      <c r="O1110" t="str">
        <f t="shared" si="70"/>
        <v>OAK</v>
      </c>
      <c r="P1110" t="str">
        <f t="shared" si="71"/>
        <v>OAK</v>
      </c>
    </row>
    <row r="1111" spans="1:16" x14ac:dyDescent="0.25">
      <c r="A1111">
        <v>1110</v>
      </c>
      <c r="B1111" s="2" t="str">
        <f t="shared" si="68"/>
        <v>2016_03_LAR@TBY</v>
      </c>
      <c r="C1111" t="s">
        <v>3</v>
      </c>
      <c r="D1111">
        <v>2016</v>
      </c>
      <c r="E1111">
        <f t="shared" si="69"/>
        <v>3</v>
      </c>
      <c r="F1111">
        <v>3</v>
      </c>
      <c r="G1111" t="s">
        <v>339</v>
      </c>
      <c r="H1111" t="s">
        <v>125</v>
      </c>
      <c r="I1111">
        <v>-3.5</v>
      </c>
      <c r="K1111">
        <v>-5</v>
      </c>
      <c r="M1111">
        <v>32</v>
      </c>
      <c r="N1111">
        <v>37</v>
      </c>
      <c r="O1111" t="str">
        <f t="shared" si="70"/>
        <v>LAR</v>
      </c>
      <c r="P1111" t="str">
        <f t="shared" si="71"/>
        <v>LAR</v>
      </c>
    </row>
    <row r="1112" spans="1:16" x14ac:dyDescent="0.25">
      <c r="A1112">
        <v>1111</v>
      </c>
      <c r="B1112" s="2" t="str">
        <f t="shared" si="68"/>
        <v>2016_03_SFO@SEA</v>
      </c>
      <c r="C1112" t="s">
        <v>3</v>
      </c>
      <c r="D1112">
        <v>2016</v>
      </c>
      <c r="E1112">
        <f t="shared" si="69"/>
        <v>3</v>
      </c>
      <c r="F1112">
        <v>3</v>
      </c>
      <c r="G1112" t="s">
        <v>91</v>
      </c>
      <c r="H1112" t="s">
        <v>338</v>
      </c>
      <c r="I1112">
        <v>-11</v>
      </c>
      <c r="K1112">
        <v>-9.5</v>
      </c>
      <c r="M1112">
        <v>37</v>
      </c>
      <c r="N1112">
        <v>18</v>
      </c>
      <c r="O1112" t="str">
        <f t="shared" si="70"/>
        <v>SEA</v>
      </c>
      <c r="P1112" t="str">
        <f t="shared" si="71"/>
        <v>SEA</v>
      </c>
    </row>
    <row r="1113" spans="1:16" x14ac:dyDescent="0.25">
      <c r="A1113">
        <v>1112</v>
      </c>
      <c r="B1113" s="2" t="str">
        <f t="shared" si="68"/>
        <v>2016_03_PIT@PHI</v>
      </c>
      <c r="C1113" t="s">
        <v>3</v>
      </c>
      <c r="D1113">
        <v>2016</v>
      </c>
      <c r="E1113">
        <f t="shared" si="69"/>
        <v>3</v>
      </c>
      <c r="F1113">
        <v>3</v>
      </c>
      <c r="G1113" t="s">
        <v>88</v>
      </c>
      <c r="H1113" t="s">
        <v>89</v>
      </c>
      <c r="I1113">
        <v>5.5</v>
      </c>
      <c r="K1113">
        <v>3.5</v>
      </c>
      <c r="M1113">
        <v>34</v>
      </c>
      <c r="N1113">
        <v>3</v>
      </c>
      <c r="O1113" t="str">
        <f t="shared" si="70"/>
        <v>PHI</v>
      </c>
      <c r="P1113" t="str">
        <f t="shared" si="71"/>
        <v>PHI</v>
      </c>
    </row>
    <row r="1114" spans="1:16" x14ac:dyDescent="0.25">
      <c r="A1114">
        <v>1113</v>
      </c>
      <c r="B1114" s="2" t="str">
        <f t="shared" si="68"/>
        <v>2016_03_NYJ@KCY</v>
      </c>
      <c r="C1114" t="s">
        <v>3</v>
      </c>
      <c r="D1114">
        <v>2016</v>
      </c>
      <c r="E1114">
        <f t="shared" si="69"/>
        <v>3</v>
      </c>
      <c r="F1114">
        <v>3</v>
      </c>
      <c r="G1114" t="s">
        <v>336</v>
      </c>
      <c r="H1114" t="s">
        <v>86</v>
      </c>
      <c r="I1114">
        <v>-4</v>
      </c>
      <c r="K1114">
        <v>-3</v>
      </c>
      <c r="M1114">
        <v>24</v>
      </c>
      <c r="N1114">
        <v>3</v>
      </c>
      <c r="O1114" t="str">
        <f t="shared" si="70"/>
        <v>KCY</v>
      </c>
      <c r="P1114" t="str">
        <f t="shared" si="71"/>
        <v>KCY</v>
      </c>
    </row>
    <row r="1115" spans="1:16" x14ac:dyDescent="0.25">
      <c r="A1115">
        <v>1114</v>
      </c>
      <c r="B1115" s="2" t="str">
        <f t="shared" si="68"/>
        <v>2016_03_SD@IND</v>
      </c>
      <c r="C1115" t="s">
        <v>3</v>
      </c>
      <c r="D1115">
        <v>2016</v>
      </c>
      <c r="E1115">
        <f t="shared" si="69"/>
        <v>3</v>
      </c>
      <c r="F1115">
        <v>3</v>
      </c>
      <c r="G1115" t="s">
        <v>78</v>
      </c>
      <c r="H1115" t="s">
        <v>90</v>
      </c>
      <c r="I1115">
        <v>-3</v>
      </c>
      <c r="K1115">
        <v>-1</v>
      </c>
      <c r="M1115">
        <v>26</v>
      </c>
      <c r="N1115">
        <v>22</v>
      </c>
      <c r="O1115" t="str">
        <f t="shared" si="70"/>
        <v>IND</v>
      </c>
      <c r="P1115" t="str">
        <f t="shared" si="71"/>
        <v>IND</v>
      </c>
    </row>
    <row r="1116" spans="1:16" x14ac:dyDescent="0.25">
      <c r="A1116">
        <v>1115</v>
      </c>
      <c r="B1116" s="2" t="str">
        <f t="shared" si="68"/>
        <v>2016_03_CHI@DAL</v>
      </c>
      <c r="C1116" t="s">
        <v>3</v>
      </c>
      <c r="D1116">
        <v>2016</v>
      </c>
      <c r="E1116">
        <f t="shared" si="69"/>
        <v>3</v>
      </c>
      <c r="F1116">
        <v>3</v>
      </c>
      <c r="G1116" t="s">
        <v>73</v>
      </c>
      <c r="H1116" t="s">
        <v>70</v>
      </c>
      <c r="I1116">
        <v>-4</v>
      </c>
      <c r="K1116">
        <v>-7</v>
      </c>
      <c r="M1116">
        <v>31</v>
      </c>
      <c r="N1116">
        <v>17</v>
      </c>
      <c r="O1116" t="str">
        <f t="shared" si="70"/>
        <v>DAL</v>
      </c>
      <c r="P1116" t="str">
        <f t="shared" si="71"/>
        <v>DAL</v>
      </c>
    </row>
    <row r="1117" spans="1:16" x14ac:dyDescent="0.25">
      <c r="A1117">
        <v>1116</v>
      </c>
      <c r="B1117" s="2" t="str">
        <f t="shared" si="68"/>
        <v>2016_03_ATL@NOR</v>
      </c>
      <c r="C1117" t="s">
        <v>3</v>
      </c>
      <c r="D1117">
        <v>2016</v>
      </c>
      <c r="E1117">
        <f t="shared" si="69"/>
        <v>3</v>
      </c>
      <c r="F1117">
        <v>3</v>
      </c>
      <c r="G1117" t="s">
        <v>340</v>
      </c>
      <c r="H1117" t="s">
        <v>22</v>
      </c>
      <c r="I1117">
        <v>-3.5</v>
      </c>
      <c r="K1117">
        <v>-3</v>
      </c>
      <c r="M1117">
        <v>32</v>
      </c>
      <c r="N1117">
        <v>45</v>
      </c>
      <c r="O1117" t="str">
        <f t="shared" si="70"/>
        <v>ATL</v>
      </c>
      <c r="P1117" t="str">
        <f t="shared" si="71"/>
        <v>ATL</v>
      </c>
    </row>
    <row r="1118" spans="1:16" x14ac:dyDescent="0.25">
      <c r="A1118">
        <v>1117</v>
      </c>
      <c r="B1118" s="2" t="str">
        <f t="shared" si="68"/>
        <v>2016_04_MIA@CIN</v>
      </c>
      <c r="C1118" t="s">
        <v>3</v>
      </c>
      <c r="D1118">
        <v>2016</v>
      </c>
      <c r="E1118">
        <f t="shared" si="69"/>
        <v>4</v>
      </c>
      <c r="F1118">
        <v>4</v>
      </c>
      <c r="G1118" t="s">
        <v>71</v>
      </c>
      <c r="H1118" t="s">
        <v>81</v>
      </c>
      <c r="I1118">
        <v>-7</v>
      </c>
      <c r="K1118">
        <v>-7.5</v>
      </c>
      <c r="M1118">
        <v>22</v>
      </c>
      <c r="N1118">
        <v>7</v>
      </c>
      <c r="O1118" t="str">
        <f t="shared" si="70"/>
        <v>CIN</v>
      </c>
      <c r="P1118" t="str">
        <f t="shared" si="71"/>
        <v>CIN</v>
      </c>
    </row>
    <row r="1119" spans="1:16" x14ac:dyDescent="0.25">
      <c r="A1119">
        <v>1118</v>
      </c>
      <c r="B1119" s="2" t="str">
        <f t="shared" si="68"/>
        <v>2016_04_IND@JAX</v>
      </c>
      <c r="C1119" t="s">
        <v>3</v>
      </c>
      <c r="D1119">
        <v>2016</v>
      </c>
      <c r="E1119">
        <f t="shared" si="69"/>
        <v>4</v>
      </c>
      <c r="F1119">
        <v>4</v>
      </c>
      <c r="G1119" t="s">
        <v>79</v>
      </c>
      <c r="H1119" t="s">
        <v>78</v>
      </c>
      <c r="I1119">
        <v>2.5</v>
      </c>
      <c r="K1119">
        <v>2</v>
      </c>
      <c r="M1119">
        <v>30</v>
      </c>
      <c r="N1119">
        <v>27</v>
      </c>
      <c r="O1119" t="str">
        <f t="shared" si="70"/>
        <v>JAX</v>
      </c>
      <c r="P1119" t="str">
        <f t="shared" si="71"/>
        <v>JAX</v>
      </c>
    </row>
    <row r="1120" spans="1:16" x14ac:dyDescent="0.25">
      <c r="A1120">
        <v>1119</v>
      </c>
      <c r="B1120" s="2" t="str">
        <f t="shared" si="68"/>
        <v>2016_04_TEN@HOU</v>
      </c>
      <c r="C1120" t="s">
        <v>3</v>
      </c>
      <c r="D1120">
        <v>2016</v>
      </c>
      <c r="E1120">
        <f t="shared" si="69"/>
        <v>4</v>
      </c>
      <c r="F1120">
        <v>4</v>
      </c>
      <c r="G1120" t="s">
        <v>77</v>
      </c>
      <c r="H1120" t="s">
        <v>95</v>
      </c>
      <c r="I1120">
        <v>-4.5</v>
      </c>
      <c r="K1120">
        <v>-4.5</v>
      </c>
      <c r="M1120">
        <v>27</v>
      </c>
      <c r="N1120">
        <v>20</v>
      </c>
      <c r="O1120" t="str">
        <f t="shared" si="70"/>
        <v>HOU</v>
      </c>
      <c r="P1120" t="str">
        <f t="shared" si="71"/>
        <v>HOU</v>
      </c>
    </row>
    <row r="1121" spans="1:16" x14ac:dyDescent="0.25">
      <c r="A1121">
        <v>1120</v>
      </c>
      <c r="B1121" s="2" t="str">
        <f t="shared" si="68"/>
        <v>2016_04_CLE@WAS</v>
      </c>
      <c r="C1121" t="s">
        <v>3</v>
      </c>
      <c r="D1121">
        <v>2016</v>
      </c>
      <c r="E1121">
        <f t="shared" si="69"/>
        <v>4</v>
      </c>
      <c r="F1121">
        <v>4</v>
      </c>
      <c r="G1121" t="s">
        <v>96</v>
      </c>
      <c r="H1121" t="s">
        <v>72</v>
      </c>
      <c r="I1121">
        <v>-6.5</v>
      </c>
      <c r="K1121">
        <v>-7.5</v>
      </c>
      <c r="M1121">
        <v>31</v>
      </c>
      <c r="N1121">
        <v>20</v>
      </c>
      <c r="O1121" t="str">
        <f t="shared" si="70"/>
        <v>WAS</v>
      </c>
      <c r="P1121" t="str">
        <f t="shared" si="71"/>
        <v>WAS</v>
      </c>
    </row>
    <row r="1122" spans="1:16" x14ac:dyDescent="0.25">
      <c r="A1122">
        <v>1121</v>
      </c>
      <c r="B1122" s="2" t="str">
        <f t="shared" si="68"/>
        <v>2016_04_SEA@NYJ</v>
      </c>
      <c r="C1122" t="s">
        <v>3</v>
      </c>
      <c r="D1122">
        <v>2016</v>
      </c>
      <c r="E1122">
        <f t="shared" si="69"/>
        <v>4</v>
      </c>
      <c r="F1122">
        <v>4</v>
      </c>
      <c r="G1122" t="s">
        <v>86</v>
      </c>
      <c r="H1122" t="s">
        <v>91</v>
      </c>
      <c r="I1122">
        <v>3.5</v>
      </c>
      <c r="K1122">
        <v>1.5</v>
      </c>
      <c r="M1122">
        <v>17</v>
      </c>
      <c r="N1122">
        <v>27</v>
      </c>
      <c r="O1122" t="str">
        <f t="shared" si="70"/>
        <v>SEA</v>
      </c>
      <c r="P1122" t="str">
        <f t="shared" si="71"/>
        <v>SEA</v>
      </c>
    </row>
    <row r="1123" spans="1:16" x14ac:dyDescent="0.25">
      <c r="A1123">
        <v>1122</v>
      </c>
      <c r="B1123" s="2" t="str">
        <f t="shared" si="68"/>
        <v>2016_04_BUF@NWE</v>
      </c>
      <c r="C1123" t="s">
        <v>3</v>
      </c>
      <c r="D1123">
        <v>2016</v>
      </c>
      <c r="E1123">
        <f t="shared" si="69"/>
        <v>4</v>
      </c>
      <c r="F1123">
        <v>4</v>
      </c>
      <c r="G1123" t="s">
        <v>337</v>
      </c>
      <c r="H1123" t="s">
        <v>68</v>
      </c>
      <c r="I1123">
        <v>-3.5</v>
      </c>
      <c r="K1123">
        <v>-7</v>
      </c>
      <c r="M1123">
        <v>0</v>
      </c>
      <c r="N1123">
        <v>16</v>
      </c>
      <c r="O1123" t="str">
        <f t="shared" si="70"/>
        <v>BUF</v>
      </c>
      <c r="P1123" t="str">
        <f t="shared" si="71"/>
        <v>BUF</v>
      </c>
    </row>
    <row r="1124" spans="1:16" x14ac:dyDescent="0.25">
      <c r="A1124">
        <v>1123</v>
      </c>
      <c r="B1124" s="2" t="str">
        <f t="shared" si="68"/>
        <v>2016_04_CAR@ATL</v>
      </c>
      <c r="C1124" t="s">
        <v>3</v>
      </c>
      <c r="D1124">
        <v>2016</v>
      </c>
      <c r="E1124">
        <f t="shared" si="69"/>
        <v>4</v>
      </c>
      <c r="F1124">
        <v>4</v>
      </c>
      <c r="G1124" t="s">
        <v>22</v>
      </c>
      <c r="H1124" t="s">
        <v>69</v>
      </c>
      <c r="I1124">
        <v>3</v>
      </c>
      <c r="K1124">
        <v>3</v>
      </c>
      <c r="M1124">
        <v>48</v>
      </c>
      <c r="N1124">
        <v>33</v>
      </c>
      <c r="O1124" t="str">
        <f t="shared" si="70"/>
        <v>ATL</v>
      </c>
      <c r="P1124" t="str">
        <f t="shared" si="71"/>
        <v>ATL</v>
      </c>
    </row>
    <row r="1125" spans="1:16" x14ac:dyDescent="0.25">
      <c r="A1125">
        <v>1124</v>
      </c>
      <c r="B1125" s="2" t="str">
        <f t="shared" si="68"/>
        <v>2016_04_OAK@BAL</v>
      </c>
      <c r="C1125" t="s">
        <v>3</v>
      </c>
      <c r="D1125">
        <v>2016</v>
      </c>
      <c r="E1125">
        <f t="shared" si="69"/>
        <v>4</v>
      </c>
      <c r="F1125">
        <v>4</v>
      </c>
      <c r="G1125" t="s">
        <v>67</v>
      </c>
      <c r="H1125" t="s">
        <v>87</v>
      </c>
      <c r="I1125">
        <v>-3.5</v>
      </c>
      <c r="K1125">
        <v>-3.5</v>
      </c>
      <c r="M1125">
        <v>27</v>
      </c>
      <c r="N1125">
        <v>28</v>
      </c>
      <c r="O1125" t="str">
        <f t="shared" si="70"/>
        <v>OAK</v>
      </c>
      <c r="P1125" t="str">
        <f t="shared" si="71"/>
        <v>OAK</v>
      </c>
    </row>
    <row r="1126" spans="1:16" x14ac:dyDescent="0.25">
      <c r="A1126">
        <v>1125</v>
      </c>
      <c r="B1126" s="2" t="str">
        <f t="shared" si="68"/>
        <v>2016_04_DET@CHI</v>
      </c>
      <c r="C1126" t="s">
        <v>3</v>
      </c>
      <c r="D1126">
        <v>2016</v>
      </c>
      <c r="E1126">
        <f t="shared" si="69"/>
        <v>4</v>
      </c>
      <c r="F1126">
        <v>4</v>
      </c>
      <c r="G1126" t="s">
        <v>70</v>
      </c>
      <c r="H1126" t="s">
        <v>75</v>
      </c>
      <c r="I1126">
        <v>1</v>
      </c>
      <c r="K1126">
        <v>3</v>
      </c>
      <c r="M1126">
        <v>17</v>
      </c>
      <c r="N1126">
        <v>14</v>
      </c>
      <c r="O1126" t="str">
        <f t="shared" si="70"/>
        <v>CHI</v>
      </c>
      <c r="P1126" t="str">
        <f t="shared" si="71"/>
        <v>CHI</v>
      </c>
    </row>
    <row r="1127" spans="1:16" x14ac:dyDescent="0.25">
      <c r="A1127">
        <v>1126</v>
      </c>
      <c r="B1127" s="2" t="str">
        <f t="shared" si="68"/>
        <v>2016_04_DEN@TBY</v>
      </c>
      <c r="C1127" t="s">
        <v>3</v>
      </c>
      <c r="D1127">
        <v>2016</v>
      </c>
      <c r="E1127">
        <f t="shared" si="69"/>
        <v>4</v>
      </c>
      <c r="F1127">
        <v>4</v>
      </c>
      <c r="G1127" t="s">
        <v>339</v>
      </c>
      <c r="H1127" t="s">
        <v>74</v>
      </c>
      <c r="I1127">
        <v>4</v>
      </c>
      <c r="K1127">
        <v>3</v>
      </c>
      <c r="M1127">
        <v>7</v>
      </c>
      <c r="N1127">
        <v>27</v>
      </c>
      <c r="O1127" t="str">
        <f t="shared" si="70"/>
        <v>DEN</v>
      </c>
      <c r="P1127" t="str">
        <f t="shared" si="71"/>
        <v>DEN</v>
      </c>
    </row>
    <row r="1128" spans="1:16" x14ac:dyDescent="0.25">
      <c r="A1128">
        <v>1127</v>
      </c>
      <c r="B1128" s="2" t="str">
        <f t="shared" si="68"/>
        <v>2016_04_LAR@ARI</v>
      </c>
      <c r="C1128" t="s">
        <v>3</v>
      </c>
      <c r="D1128">
        <v>2016</v>
      </c>
      <c r="E1128">
        <f t="shared" si="69"/>
        <v>4</v>
      </c>
      <c r="F1128">
        <v>4</v>
      </c>
      <c r="G1128" t="s">
        <v>66</v>
      </c>
      <c r="H1128" t="s">
        <v>125</v>
      </c>
      <c r="I1128">
        <v>-8</v>
      </c>
      <c r="K1128">
        <v>-8.5</v>
      </c>
      <c r="M1128">
        <v>13</v>
      </c>
      <c r="N1128">
        <v>17</v>
      </c>
      <c r="O1128" t="str">
        <f t="shared" si="70"/>
        <v>LAR</v>
      </c>
      <c r="P1128" t="str">
        <f t="shared" si="71"/>
        <v>LAR</v>
      </c>
    </row>
    <row r="1129" spans="1:16" x14ac:dyDescent="0.25">
      <c r="A1129">
        <v>1128</v>
      </c>
      <c r="B1129" s="2" t="str">
        <f t="shared" si="68"/>
        <v>2016_04_NOR@SD</v>
      </c>
      <c r="C1129" t="s">
        <v>3</v>
      </c>
      <c r="D1129">
        <v>2016</v>
      </c>
      <c r="E1129">
        <f t="shared" si="69"/>
        <v>4</v>
      </c>
      <c r="F1129">
        <v>4</v>
      </c>
      <c r="G1129" t="s">
        <v>90</v>
      </c>
      <c r="H1129" t="s">
        <v>340</v>
      </c>
      <c r="I1129">
        <v>-4</v>
      </c>
      <c r="K1129">
        <v>-3.5</v>
      </c>
      <c r="M1129">
        <v>34</v>
      </c>
      <c r="N1129">
        <v>35</v>
      </c>
      <c r="O1129" t="str">
        <f t="shared" si="70"/>
        <v>NOR</v>
      </c>
      <c r="P1129" t="str">
        <f t="shared" si="71"/>
        <v>NOR</v>
      </c>
    </row>
    <row r="1130" spans="1:16" x14ac:dyDescent="0.25">
      <c r="A1130">
        <v>1129</v>
      </c>
      <c r="B1130" s="2" t="str">
        <f t="shared" si="68"/>
        <v>2016_04_DAL@SFO</v>
      </c>
      <c r="C1130" t="s">
        <v>3</v>
      </c>
      <c r="D1130">
        <v>2016</v>
      </c>
      <c r="E1130">
        <f t="shared" si="69"/>
        <v>4</v>
      </c>
      <c r="F1130">
        <v>4</v>
      </c>
      <c r="G1130" t="s">
        <v>338</v>
      </c>
      <c r="H1130" t="s">
        <v>73</v>
      </c>
      <c r="I1130">
        <v>0</v>
      </c>
      <c r="K1130">
        <v>1.5</v>
      </c>
      <c r="M1130">
        <v>17</v>
      </c>
      <c r="N1130">
        <v>24</v>
      </c>
      <c r="O1130" t="str">
        <f t="shared" si="70"/>
        <v>DAL</v>
      </c>
      <c r="P1130" t="str">
        <f t="shared" si="71"/>
        <v>DAL</v>
      </c>
    </row>
    <row r="1131" spans="1:16" x14ac:dyDescent="0.25">
      <c r="A1131">
        <v>1130</v>
      </c>
      <c r="B1131" s="2" t="str">
        <f t="shared" si="68"/>
        <v>2016_04_KCY@PIT</v>
      </c>
      <c r="C1131" t="s">
        <v>3</v>
      </c>
      <c r="D1131">
        <v>2016</v>
      </c>
      <c r="E1131">
        <f t="shared" si="69"/>
        <v>4</v>
      </c>
      <c r="F1131">
        <v>4</v>
      </c>
      <c r="G1131" t="s">
        <v>89</v>
      </c>
      <c r="H1131" t="s">
        <v>336</v>
      </c>
      <c r="I1131">
        <v>-4</v>
      </c>
      <c r="K1131">
        <v>-4</v>
      </c>
      <c r="M1131">
        <v>43</v>
      </c>
      <c r="N1131">
        <v>14</v>
      </c>
      <c r="O1131" t="str">
        <f t="shared" si="70"/>
        <v>PIT</v>
      </c>
      <c r="P1131" t="str">
        <f t="shared" si="71"/>
        <v>PIT</v>
      </c>
    </row>
    <row r="1132" spans="1:16" x14ac:dyDescent="0.25">
      <c r="A1132">
        <v>1131</v>
      </c>
      <c r="B1132" s="2" t="str">
        <f t="shared" si="68"/>
        <v>2016_04_NYG@MIN</v>
      </c>
      <c r="C1132" t="s">
        <v>3</v>
      </c>
      <c r="D1132">
        <v>2016</v>
      </c>
      <c r="E1132">
        <f t="shared" si="69"/>
        <v>4</v>
      </c>
      <c r="F1132">
        <v>4</v>
      </c>
      <c r="G1132" t="s">
        <v>82</v>
      </c>
      <c r="H1132" t="s">
        <v>85</v>
      </c>
      <c r="I1132">
        <v>-3.5</v>
      </c>
      <c r="K1132">
        <v>-4.5</v>
      </c>
      <c r="M1132">
        <v>24</v>
      </c>
      <c r="N1132">
        <v>10</v>
      </c>
      <c r="O1132" t="str">
        <f t="shared" si="70"/>
        <v>MIN</v>
      </c>
      <c r="P1132" t="str">
        <f t="shared" si="71"/>
        <v>MIN</v>
      </c>
    </row>
    <row r="1133" spans="1:16" x14ac:dyDescent="0.25">
      <c r="A1133">
        <v>1132</v>
      </c>
      <c r="B1133" s="2" t="str">
        <f t="shared" si="68"/>
        <v>2016_05_ARI@SFO</v>
      </c>
      <c r="C1133" t="s">
        <v>3</v>
      </c>
      <c r="D1133">
        <v>2016</v>
      </c>
      <c r="E1133">
        <f t="shared" si="69"/>
        <v>5</v>
      </c>
      <c r="F1133">
        <v>5</v>
      </c>
      <c r="G1133" t="s">
        <v>338</v>
      </c>
      <c r="H1133" t="s">
        <v>66</v>
      </c>
      <c r="I1133">
        <v>1.5</v>
      </c>
      <c r="K1133">
        <v>3.5</v>
      </c>
      <c r="M1133">
        <v>21</v>
      </c>
      <c r="N1133">
        <v>33</v>
      </c>
      <c r="O1133" t="str">
        <f t="shared" si="70"/>
        <v>ARI</v>
      </c>
      <c r="P1133" t="str">
        <f t="shared" si="71"/>
        <v>ARI</v>
      </c>
    </row>
    <row r="1134" spans="1:16" x14ac:dyDescent="0.25">
      <c r="A1134">
        <v>1133</v>
      </c>
      <c r="B1134" s="2" t="str">
        <f t="shared" si="68"/>
        <v>2016_05_HOU@MIN</v>
      </c>
      <c r="C1134" t="s">
        <v>3</v>
      </c>
      <c r="D1134">
        <v>2016</v>
      </c>
      <c r="E1134">
        <f t="shared" si="69"/>
        <v>5</v>
      </c>
      <c r="F1134">
        <v>5</v>
      </c>
      <c r="G1134" t="s">
        <v>82</v>
      </c>
      <c r="H1134" t="s">
        <v>77</v>
      </c>
      <c r="I1134">
        <v>-5.5</v>
      </c>
      <c r="K1134">
        <v>-7</v>
      </c>
      <c r="M1134">
        <v>31</v>
      </c>
      <c r="N1134">
        <v>13</v>
      </c>
      <c r="O1134" t="str">
        <f t="shared" si="70"/>
        <v>MIN</v>
      </c>
      <c r="P1134" t="str">
        <f t="shared" si="71"/>
        <v>MIN</v>
      </c>
    </row>
    <row r="1135" spans="1:16" x14ac:dyDescent="0.25">
      <c r="A1135">
        <v>1134</v>
      </c>
      <c r="B1135" s="2" t="str">
        <f t="shared" si="68"/>
        <v>2016_05_CHI@IND</v>
      </c>
      <c r="C1135" t="s">
        <v>3</v>
      </c>
      <c r="D1135">
        <v>2016</v>
      </c>
      <c r="E1135">
        <f t="shared" si="69"/>
        <v>5</v>
      </c>
      <c r="F1135">
        <v>5</v>
      </c>
      <c r="G1135" t="s">
        <v>78</v>
      </c>
      <c r="H1135" t="s">
        <v>70</v>
      </c>
      <c r="I1135">
        <v>-4.5</v>
      </c>
      <c r="K1135">
        <v>-4.5</v>
      </c>
      <c r="M1135">
        <v>29</v>
      </c>
      <c r="N1135">
        <v>23</v>
      </c>
      <c r="O1135" t="str">
        <f t="shared" si="70"/>
        <v>IND</v>
      </c>
      <c r="P1135" t="str">
        <f t="shared" si="71"/>
        <v>IND</v>
      </c>
    </row>
    <row r="1136" spans="1:16" x14ac:dyDescent="0.25">
      <c r="A1136">
        <v>1135</v>
      </c>
      <c r="B1136" s="2" t="str">
        <f t="shared" si="68"/>
        <v>2016_05_NYJ@PIT</v>
      </c>
      <c r="C1136" t="s">
        <v>3</v>
      </c>
      <c r="D1136">
        <v>2016</v>
      </c>
      <c r="E1136">
        <f t="shared" si="69"/>
        <v>5</v>
      </c>
      <c r="F1136">
        <v>5</v>
      </c>
      <c r="G1136" t="s">
        <v>89</v>
      </c>
      <c r="H1136" t="s">
        <v>86</v>
      </c>
      <c r="I1136">
        <v>-7</v>
      </c>
      <c r="K1136">
        <v>-7</v>
      </c>
      <c r="M1136">
        <v>31</v>
      </c>
      <c r="N1136">
        <v>13</v>
      </c>
      <c r="O1136" t="str">
        <f t="shared" si="70"/>
        <v>PIT</v>
      </c>
      <c r="P1136" t="str">
        <f t="shared" si="71"/>
        <v>PIT</v>
      </c>
    </row>
    <row r="1137" spans="1:16" x14ac:dyDescent="0.25">
      <c r="A1137">
        <v>1136</v>
      </c>
      <c r="B1137" s="2" t="str">
        <f t="shared" si="68"/>
        <v>2016_05_TEN@MIA</v>
      </c>
      <c r="C1137" t="s">
        <v>3</v>
      </c>
      <c r="D1137">
        <v>2016</v>
      </c>
      <c r="E1137">
        <f t="shared" si="69"/>
        <v>5</v>
      </c>
      <c r="F1137">
        <v>5</v>
      </c>
      <c r="G1137" t="s">
        <v>81</v>
      </c>
      <c r="H1137" t="s">
        <v>95</v>
      </c>
      <c r="I1137">
        <v>-3.5</v>
      </c>
      <c r="K1137">
        <v>-3.5</v>
      </c>
      <c r="M1137">
        <v>17</v>
      </c>
      <c r="N1137">
        <v>30</v>
      </c>
      <c r="O1137" t="str">
        <f t="shared" si="70"/>
        <v>TEN</v>
      </c>
      <c r="P1137" t="str">
        <f t="shared" si="71"/>
        <v>TEN</v>
      </c>
    </row>
    <row r="1138" spans="1:16" x14ac:dyDescent="0.25">
      <c r="A1138">
        <v>1137</v>
      </c>
      <c r="B1138" s="2" t="str">
        <f t="shared" si="68"/>
        <v>2016_05_PHI@DET</v>
      </c>
      <c r="C1138" t="s">
        <v>3</v>
      </c>
      <c r="D1138">
        <v>2016</v>
      </c>
      <c r="E1138">
        <f t="shared" si="69"/>
        <v>5</v>
      </c>
      <c r="F1138">
        <v>5</v>
      </c>
      <c r="G1138" t="s">
        <v>75</v>
      </c>
      <c r="H1138" t="s">
        <v>88</v>
      </c>
      <c r="I1138">
        <v>2</v>
      </c>
      <c r="K1138">
        <v>3.5</v>
      </c>
      <c r="M1138">
        <v>24</v>
      </c>
      <c r="N1138">
        <v>23</v>
      </c>
      <c r="O1138" t="str">
        <f t="shared" si="70"/>
        <v>DET</v>
      </c>
      <c r="P1138" t="str">
        <f t="shared" si="71"/>
        <v>DET</v>
      </c>
    </row>
    <row r="1139" spans="1:16" x14ac:dyDescent="0.25">
      <c r="A1139">
        <v>1138</v>
      </c>
      <c r="B1139" s="2" t="str">
        <f t="shared" si="68"/>
        <v>2016_05_NWE@CLE</v>
      </c>
      <c r="C1139" t="s">
        <v>3</v>
      </c>
      <c r="D1139">
        <v>2016</v>
      </c>
      <c r="E1139">
        <f t="shared" si="69"/>
        <v>5</v>
      </c>
      <c r="F1139">
        <v>5</v>
      </c>
      <c r="G1139" t="s">
        <v>72</v>
      </c>
      <c r="H1139" t="s">
        <v>337</v>
      </c>
      <c r="I1139">
        <v>10</v>
      </c>
      <c r="K1139">
        <v>10.5</v>
      </c>
      <c r="M1139">
        <v>13</v>
      </c>
      <c r="N1139">
        <v>33</v>
      </c>
      <c r="O1139" t="str">
        <f t="shared" si="70"/>
        <v>NWE</v>
      </c>
      <c r="P1139" t="str">
        <f t="shared" si="71"/>
        <v>NWE</v>
      </c>
    </row>
    <row r="1140" spans="1:16" x14ac:dyDescent="0.25">
      <c r="A1140">
        <v>1139</v>
      </c>
      <c r="B1140" s="2" t="str">
        <f t="shared" si="68"/>
        <v>2016_05_WAS@BAL</v>
      </c>
      <c r="C1140" t="s">
        <v>3</v>
      </c>
      <c r="D1140">
        <v>2016</v>
      </c>
      <c r="E1140">
        <f t="shared" si="69"/>
        <v>5</v>
      </c>
      <c r="F1140">
        <v>5</v>
      </c>
      <c r="G1140" t="s">
        <v>67</v>
      </c>
      <c r="H1140" t="s">
        <v>96</v>
      </c>
      <c r="I1140">
        <v>-3.5</v>
      </c>
      <c r="K1140">
        <v>-4</v>
      </c>
      <c r="M1140">
        <v>10</v>
      </c>
      <c r="N1140">
        <v>16</v>
      </c>
      <c r="O1140" t="str">
        <f t="shared" si="70"/>
        <v>WAS</v>
      </c>
      <c r="P1140" t="str">
        <f t="shared" si="71"/>
        <v>WAS</v>
      </c>
    </row>
    <row r="1141" spans="1:16" x14ac:dyDescent="0.25">
      <c r="A1141">
        <v>1140</v>
      </c>
      <c r="B1141" s="2" t="str">
        <f t="shared" si="68"/>
        <v>2016_05_ATL@DEN</v>
      </c>
      <c r="C1141" t="s">
        <v>3</v>
      </c>
      <c r="D1141">
        <v>2016</v>
      </c>
      <c r="E1141">
        <f t="shared" si="69"/>
        <v>5</v>
      </c>
      <c r="F1141">
        <v>5</v>
      </c>
      <c r="G1141" t="s">
        <v>74</v>
      </c>
      <c r="H1141" t="s">
        <v>22</v>
      </c>
      <c r="I1141">
        <v>-5.5</v>
      </c>
      <c r="K1141">
        <v>-5</v>
      </c>
      <c r="M1141">
        <v>16</v>
      </c>
      <c r="N1141">
        <v>23</v>
      </c>
      <c r="O1141" t="str">
        <f t="shared" si="70"/>
        <v>ATL</v>
      </c>
      <c r="P1141" t="str">
        <f t="shared" si="71"/>
        <v>ATL</v>
      </c>
    </row>
    <row r="1142" spans="1:16" x14ac:dyDescent="0.25">
      <c r="A1142">
        <v>1141</v>
      </c>
      <c r="B1142" s="2" t="str">
        <f t="shared" si="68"/>
        <v>2016_05_CIN@DAL</v>
      </c>
      <c r="C1142" t="s">
        <v>3</v>
      </c>
      <c r="D1142">
        <v>2016</v>
      </c>
      <c r="E1142">
        <f t="shared" si="69"/>
        <v>5</v>
      </c>
      <c r="F1142">
        <v>5</v>
      </c>
      <c r="G1142" t="s">
        <v>73</v>
      </c>
      <c r="H1142" t="s">
        <v>71</v>
      </c>
      <c r="I1142">
        <v>-1</v>
      </c>
      <c r="K1142">
        <v>1</v>
      </c>
      <c r="M1142">
        <v>28</v>
      </c>
      <c r="N1142">
        <v>14</v>
      </c>
      <c r="O1142" t="str">
        <f t="shared" si="70"/>
        <v>DAL</v>
      </c>
      <c r="P1142" t="str">
        <f t="shared" si="71"/>
        <v>DAL</v>
      </c>
    </row>
    <row r="1143" spans="1:16" x14ac:dyDescent="0.25">
      <c r="A1143">
        <v>1142</v>
      </c>
      <c r="B1143" s="2" t="str">
        <f t="shared" si="68"/>
        <v>2016_05_SD@OAK</v>
      </c>
      <c r="C1143" t="s">
        <v>3</v>
      </c>
      <c r="D1143">
        <v>2016</v>
      </c>
      <c r="E1143">
        <f t="shared" si="69"/>
        <v>5</v>
      </c>
      <c r="F1143">
        <v>5</v>
      </c>
      <c r="G1143" t="s">
        <v>87</v>
      </c>
      <c r="H1143" t="s">
        <v>90</v>
      </c>
      <c r="I1143">
        <v>-4.5</v>
      </c>
      <c r="K1143">
        <v>-3.5</v>
      </c>
      <c r="M1143">
        <v>34</v>
      </c>
      <c r="N1143">
        <v>31</v>
      </c>
      <c r="O1143" t="str">
        <f t="shared" si="70"/>
        <v>SD</v>
      </c>
      <c r="P1143" t="str">
        <f t="shared" si="71"/>
        <v>OAK</v>
      </c>
    </row>
    <row r="1144" spans="1:16" x14ac:dyDescent="0.25">
      <c r="A1144">
        <v>1143</v>
      </c>
      <c r="B1144" s="2" t="str">
        <f t="shared" si="68"/>
        <v>2016_05_BUF@LAR</v>
      </c>
      <c r="C1144" t="s">
        <v>3</v>
      </c>
      <c r="D1144">
        <v>2016</v>
      </c>
      <c r="E1144">
        <f t="shared" si="69"/>
        <v>5</v>
      </c>
      <c r="F1144">
        <v>5</v>
      </c>
      <c r="G1144" t="s">
        <v>125</v>
      </c>
      <c r="H1144" t="s">
        <v>68</v>
      </c>
      <c r="I1144">
        <v>-3</v>
      </c>
      <c r="K1144">
        <v>-2.5</v>
      </c>
      <c r="M1144">
        <v>19</v>
      </c>
      <c r="N1144">
        <v>30</v>
      </c>
      <c r="O1144" t="str">
        <f t="shared" si="70"/>
        <v>BUF</v>
      </c>
      <c r="P1144" t="str">
        <f t="shared" si="71"/>
        <v>BUF</v>
      </c>
    </row>
    <row r="1145" spans="1:16" x14ac:dyDescent="0.25">
      <c r="A1145">
        <v>1144</v>
      </c>
      <c r="B1145" s="2" t="str">
        <f t="shared" si="68"/>
        <v>2016_05_NYG@GBY</v>
      </c>
      <c r="C1145" t="s">
        <v>3</v>
      </c>
      <c r="D1145">
        <v>2016</v>
      </c>
      <c r="E1145">
        <f t="shared" si="69"/>
        <v>5</v>
      </c>
      <c r="F1145">
        <v>5</v>
      </c>
      <c r="G1145" t="s">
        <v>335</v>
      </c>
      <c r="H1145" t="s">
        <v>85</v>
      </c>
      <c r="I1145">
        <v>-7</v>
      </c>
      <c r="K1145">
        <v>-7.5</v>
      </c>
      <c r="M1145">
        <v>23</v>
      </c>
      <c r="N1145">
        <v>16</v>
      </c>
      <c r="O1145" t="str">
        <f t="shared" si="70"/>
        <v>NYG</v>
      </c>
      <c r="P1145" t="str">
        <f t="shared" si="71"/>
        <v>GBY</v>
      </c>
    </row>
    <row r="1146" spans="1:16" x14ac:dyDescent="0.25">
      <c r="A1146">
        <v>1145</v>
      </c>
      <c r="B1146" s="2" t="str">
        <f t="shared" si="68"/>
        <v>2016_05_TBY@CAR</v>
      </c>
      <c r="C1146" t="s">
        <v>3</v>
      </c>
      <c r="D1146">
        <v>2016</v>
      </c>
      <c r="E1146">
        <f t="shared" si="69"/>
        <v>5</v>
      </c>
      <c r="F1146">
        <v>5</v>
      </c>
      <c r="G1146" t="s">
        <v>69</v>
      </c>
      <c r="H1146" t="s">
        <v>339</v>
      </c>
      <c r="I1146">
        <v>-6</v>
      </c>
      <c r="K1146">
        <v>-6</v>
      </c>
      <c r="M1146">
        <v>14</v>
      </c>
      <c r="N1146">
        <v>17</v>
      </c>
      <c r="O1146" t="str">
        <f t="shared" si="70"/>
        <v>TBY</v>
      </c>
      <c r="P1146" t="str">
        <f t="shared" si="71"/>
        <v>TBY</v>
      </c>
    </row>
    <row r="1147" spans="1:16" x14ac:dyDescent="0.25">
      <c r="A1147">
        <v>1146</v>
      </c>
      <c r="B1147" s="2" t="str">
        <f t="shared" si="68"/>
        <v>2016_06_DEN@SD</v>
      </c>
      <c r="C1147" t="s">
        <v>3</v>
      </c>
      <c r="D1147">
        <v>2016</v>
      </c>
      <c r="E1147">
        <f t="shared" si="69"/>
        <v>6</v>
      </c>
      <c r="F1147">
        <v>6</v>
      </c>
      <c r="G1147" t="s">
        <v>90</v>
      </c>
      <c r="H1147" t="s">
        <v>74</v>
      </c>
      <c r="I1147">
        <v>2.5</v>
      </c>
      <c r="K1147">
        <v>2.5</v>
      </c>
      <c r="M1147">
        <v>21</v>
      </c>
      <c r="N1147">
        <v>13</v>
      </c>
      <c r="O1147" t="str">
        <f t="shared" si="70"/>
        <v>SD</v>
      </c>
      <c r="P1147" t="str">
        <f t="shared" si="71"/>
        <v>SD</v>
      </c>
    </row>
    <row r="1148" spans="1:16" x14ac:dyDescent="0.25">
      <c r="A1148">
        <v>1147</v>
      </c>
      <c r="B1148" s="2" t="str">
        <f t="shared" si="68"/>
        <v>2016_06_PHI@WAS</v>
      </c>
      <c r="C1148" t="s">
        <v>3</v>
      </c>
      <c r="D1148">
        <v>2016</v>
      </c>
      <c r="E1148">
        <f t="shared" si="69"/>
        <v>6</v>
      </c>
      <c r="F1148">
        <v>6</v>
      </c>
      <c r="G1148" t="s">
        <v>96</v>
      </c>
      <c r="H1148" t="s">
        <v>88</v>
      </c>
      <c r="I1148">
        <v>1.5</v>
      </c>
      <c r="K1148">
        <v>3</v>
      </c>
      <c r="M1148">
        <v>27</v>
      </c>
      <c r="N1148">
        <v>20</v>
      </c>
      <c r="O1148" t="str">
        <f t="shared" si="70"/>
        <v>WAS</v>
      </c>
      <c r="P1148" t="str">
        <f t="shared" si="71"/>
        <v>WAS</v>
      </c>
    </row>
    <row r="1149" spans="1:16" x14ac:dyDescent="0.25">
      <c r="A1149">
        <v>1148</v>
      </c>
      <c r="B1149" s="2" t="str">
        <f t="shared" si="68"/>
        <v>2016_06_PIT@MIA</v>
      </c>
      <c r="C1149" t="s">
        <v>3</v>
      </c>
      <c r="D1149">
        <v>2016</v>
      </c>
      <c r="E1149">
        <f t="shared" si="69"/>
        <v>6</v>
      </c>
      <c r="F1149">
        <v>6</v>
      </c>
      <c r="G1149" t="s">
        <v>81</v>
      </c>
      <c r="H1149" t="s">
        <v>89</v>
      </c>
      <c r="I1149">
        <v>7.5</v>
      </c>
      <c r="K1149">
        <v>7</v>
      </c>
      <c r="M1149">
        <v>30</v>
      </c>
      <c r="N1149">
        <v>15</v>
      </c>
      <c r="O1149" t="str">
        <f t="shared" si="70"/>
        <v>MIA</v>
      </c>
      <c r="P1149" t="str">
        <f t="shared" si="71"/>
        <v>MIA</v>
      </c>
    </row>
    <row r="1150" spans="1:16" x14ac:dyDescent="0.25">
      <c r="A1150">
        <v>1149</v>
      </c>
      <c r="B1150" s="2" t="str">
        <f t="shared" si="68"/>
        <v>2016_06_JAX@CHI</v>
      </c>
      <c r="C1150" t="s">
        <v>3</v>
      </c>
      <c r="D1150">
        <v>2016</v>
      </c>
      <c r="E1150">
        <f t="shared" si="69"/>
        <v>6</v>
      </c>
      <c r="F1150">
        <v>6</v>
      </c>
      <c r="G1150" t="s">
        <v>70</v>
      </c>
      <c r="H1150" t="s">
        <v>79</v>
      </c>
      <c r="I1150">
        <v>-2</v>
      </c>
      <c r="K1150">
        <v>-1.5</v>
      </c>
      <c r="M1150">
        <v>16</v>
      </c>
      <c r="N1150">
        <v>17</v>
      </c>
      <c r="O1150" t="str">
        <f t="shared" si="70"/>
        <v>JAX</v>
      </c>
      <c r="P1150" t="str">
        <f t="shared" si="71"/>
        <v>JAX</v>
      </c>
    </row>
    <row r="1151" spans="1:16" x14ac:dyDescent="0.25">
      <c r="A1151">
        <v>1150</v>
      </c>
      <c r="B1151" s="2" t="str">
        <f t="shared" si="68"/>
        <v>2016_06_CLE@TEN</v>
      </c>
      <c r="C1151" t="s">
        <v>3</v>
      </c>
      <c r="D1151">
        <v>2016</v>
      </c>
      <c r="E1151">
        <f t="shared" si="69"/>
        <v>6</v>
      </c>
      <c r="F1151">
        <v>6</v>
      </c>
      <c r="G1151" t="s">
        <v>95</v>
      </c>
      <c r="H1151" t="s">
        <v>72</v>
      </c>
      <c r="I1151">
        <v>-6.5</v>
      </c>
      <c r="K1151">
        <v>-7.5</v>
      </c>
      <c r="M1151">
        <v>28</v>
      </c>
      <c r="N1151">
        <v>26</v>
      </c>
      <c r="O1151" t="str">
        <f t="shared" si="70"/>
        <v>CLE</v>
      </c>
      <c r="P1151" t="str">
        <f t="shared" si="71"/>
        <v>TEN</v>
      </c>
    </row>
    <row r="1152" spans="1:16" x14ac:dyDescent="0.25">
      <c r="A1152">
        <v>1151</v>
      </c>
      <c r="B1152" s="2" t="str">
        <f t="shared" si="68"/>
        <v>2016_06_CIN@NWE</v>
      </c>
      <c r="C1152" t="s">
        <v>3</v>
      </c>
      <c r="D1152">
        <v>2016</v>
      </c>
      <c r="E1152">
        <f t="shared" si="69"/>
        <v>6</v>
      </c>
      <c r="F1152">
        <v>6</v>
      </c>
      <c r="G1152" t="s">
        <v>337</v>
      </c>
      <c r="H1152" t="s">
        <v>71</v>
      </c>
      <c r="I1152">
        <v>-8</v>
      </c>
      <c r="K1152">
        <v>-8</v>
      </c>
      <c r="M1152">
        <v>35</v>
      </c>
      <c r="N1152">
        <v>17</v>
      </c>
      <c r="O1152" t="str">
        <f t="shared" si="70"/>
        <v>NWE</v>
      </c>
      <c r="P1152" t="str">
        <f t="shared" si="71"/>
        <v>NWE</v>
      </c>
    </row>
    <row r="1153" spans="1:16" x14ac:dyDescent="0.25">
      <c r="A1153">
        <v>1152</v>
      </c>
      <c r="B1153" s="2" t="str">
        <f t="shared" si="68"/>
        <v>2016_06_SFO@BUF</v>
      </c>
      <c r="C1153" t="s">
        <v>3</v>
      </c>
      <c r="D1153">
        <v>2016</v>
      </c>
      <c r="E1153">
        <f t="shared" si="69"/>
        <v>6</v>
      </c>
      <c r="F1153">
        <v>6</v>
      </c>
      <c r="G1153" t="s">
        <v>68</v>
      </c>
      <c r="H1153" t="s">
        <v>338</v>
      </c>
      <c r="I1153">
        <v>-7.5</v>
      </c>
      <c r="K1153">
        <v>-8.5</v>
      </c>
      <c r="M1153">
        <v>45</v>
      </c>
      <c r="N1153">
        <v>16</v>
      </c>
      <c r="O1153" t="str">
        <f t="shared" si="70"/>
        <v>BUF</v>
      </c>
      <c r="P1153" t="str">
        <f t="shared" si="71"/>
        <v>BUF</v>
      </c>
    </row>
    <row r="1154" spans="1:16" x14ac:dyDescent="0.25">
      <c r="A1154">
        <v>1153</v>
      </c>
      <c r="B1154" s="2" t="str">
        <f t="shared" ref="B1154:B1217" si="72">CONCATENATE(D1154,"_",IF(E1154&lt;10,CONCATENATE("0",E1154),E1154),"_",H1154,"@",G1154)</f>
        <v>2016_06_BAL@NYG</v>
      </c>
      <c r="C1154" t="s">
        <v>3</v>
      </c>
      <c r="D1154">
        <v>2016</v>
      </c>
      <c r="E1154">
        <f t="shared" ref="E1154:E1217" si="73">IF(C1154="rs",F1154,17+F1154)</f>
        <v>6</v>
      </c>
      <c r="F1154">
        <v>6</v>
      </c>
      <c r="G1154" t="s">
        <v>85</v>
      </c>
      <c r="H1154" t="s">
        <v>67</v>
      </c>
      <c r="I1154">
        <v>-3</v>
      </c>
      <c r="K1154">
        <v>-3.5</v>
      </c>
      <c r="M1154">
        <v>27</v>
      </c>
      <c r="N1154">
        <v>23</v>
      </c>
      <c r="O1154" t="str">
        <f t="shared" ref="O1154:O1217" si="74">IF(OR(ISBLANK(N1154),ISBLANK(M1154)),"",IF(N1154&gt;(M1154+IF(ISBLANK(K1154),I1154,K1154)),H1154,IF(N1154&lt;(M1154+IF(ISBLANK(K1154),I1154,K1154)),G1154,"na")))</f>
        <v>NYG</v>
      </c>
      <c r="P1154" t="str">
        <f t="shared" ref="P1154:P1217" si="75">IF(OR(ISBLANK(N1154),ISBLANK(M1154)),"",IF(N1154&gt;M1154,H1154,IF(N1154&lt;M1154,G1154,"na")))</f>
        <v>NYG</v>
      </c>
    </row>
    <row r="1155" spans="1:16" x14ac:dyDescent="0.25">
      <c r="A1155">
        <v>1154</v>
      </c>
      <c r="B1155" s="2" t="str">
        <f t="shared" si="72"/>
        <v>2016_06_LAR@DET</v>
      </c>
      <c r="C1155" t="s">
        <v>3</v>
      </c>
      <c r="D1155">
        <v>2016</v>
      </c>
      <c r="E1155">
        <f t="shared" si="73"/>
        <v>6</v>
      </c>
      <c r="F1155">
        <v>6</v>
      </c>
      <c r="G1155" t="s">
        <v>75</v>
      </c>
      <c r="H1155" t="s">
        <v>125</v>
      </c>
      <c r="I1155">
        <v>-3.5</v>
      </c>
      <c r="K1155">
        <v>-3</v>
      </c>
      <c r="M1155">
        <v>31</v>
      </c>
      <c r="N1155">
        <v>28</v>
      </c>
      <c r="O1155" t="str">
        <f t="shared" si="74"/>
        <v>na</v>
      </c>
      <c r="P1155" t="str">
        <f t="shared" si="75"/>
        <v>DET</v>
      </c>
    </row>
    <row r="1156" spans="1:16" x14ac:dyDescent="0.25">
      <c r="A1156">
        <v>1155</v>
      </c>
      <c r="B1156" s="2" t="str">
        <f t="shared" si="72"/>
        <v>2016_06_CAR@NOR</v>
      </c>
      <c r="C1156" t="s">
        <v>3</v>
      </c>
      <c r="D1156">
        <v>2016</v>
      </c>
      <c r="E1156">
        <f t="shared" si="73"/>
        <v>6</v>
      </c>
      <c r="F1156">
        <v>6</v>
      </c>
      <c r="G1156" t="s">
        <v>340</v>
      </c>
      <c r="H1156" t="s">
        <v>69</v>
      </c>
      <c r="I1156">
        <v>3</v>
      </c>
      <c r="K1156">
        <v>2.5</v>
      </c>
      <c r="M1156">
        <v>41</v>
      </c>
      <c r="N1156">
        <v>38</v>
      </c>
      <c r="O1156" t="str">
        <f t="shared" si="74"/>
        <v>NOR</v>
      </c>
      <c r="P1156" t="str">
        <f t="shared" si="75"/>
        <v>NOR</v>
      </c>
    </row>
    <row r="1157" spans="1:16" x14ac:dyDescent="0.25">
      <c r="A1157">
        <v>1156</v>
      </c>
      <c r="B1157" s="2" t="str">
        <f t="shared" si="72"/>
        <v>2016_06_KCY@OAK</v>
      </c>
      <c r="C1157" t="s">
        <v>3</v>
      </c>
      <c r="D1157">
        <v>2016</v>
      </c>
      <c r="E1157">
        <f t="shared" si="73"/>
        <v>6</v>
      </c>
      <c r="F1157">
        <v>6</v>
      </c>
      <c r="G1157" t="s">
        <v>87</v>
      </c>
      <c r="H1157" t="s">
        <v>336</v>
      </c>
      <c r="I1157">
        <v>-1</v>
      </c>
      <c r="K1157">
        <v>1.5</v>
      </c>
      <c r="M1157">
        <v>10</v>
      </c>
      <c r="N1157">
        <v>26</v>
      </c>
      <c r="O1157" t="str">
        <f t="shared" si="74"/>
        <v>KCY</v>
      </c>
      <c r="P1157" t="str">
        <f t="shared" si="75"/>
        <v>KCY</v>
      </c>
    </row>
    <row r="1158" spans="1:16" x14ac:dyDescent="0.25">
      <c r="A1158">
        <v>1157</v>
      </c>
      <c r="B1158" s="2" t="str">
        <f t="shared" si="72"/>
        <v>2016_06_DAL@GBY</v>
      </c>
      <c r="C1158" t="s">
        <v>3</v>
      </c>
      <c r="D1158">
        <v>2016</v>
      </c>
      <c r="E1158">
        <f t="shared" si="73"/>
        <v>6</v>
      </c>
      <c r="F1158">
        <v>6</v>
      </c>
      <c r="G1158" t="s">
        <v>335</v>
      </c>
      <c r="H1158" t="s">
        <v>73</v>
      </c>
      <c r="I1158">
        <v>-4.5</v>
      </c>
      <c r="K1158">
        <v>-4</v>
      </c>
      <c r="M1158">
        <v>16</v>
      </c>
      <c r="N1158">
        <v>30</v>
      </c>
      <c r="O1158" t="str">
        <f t="shared" si="74"/>
        <v>DAL</v>
      </c>
      <c r="P1158" t="str">
        <f t="shared" si="75"/>
        <v>DAL</v>
      </c>
    </row>
    <row r="1159" spans="1:16" x14ac:dyDescent="0.25">
      <c r="A1159">
        <v>1158</v>
      </c>
      <c r="B1159" s="2" t="str">
        <f t="shared" si="72"/>
        <v>2016_06_ATL@SEA</v>
      </c>
      <c r="C1159" t="s">
        <v>3</v>
      </c>
      <c r="D1159">
        <v>2016</v>
      </c>
      <c r="E1159">
        <f t="shared" si="73"/>
        <v>6</v>
      </c>
      <c r="F1159">
        <v>6</v>
      </c>
      <c r="G1159" t="s">
        <v>91</v>
      </c>
      <c r="H1159" t="s">
        <v>22</v>
      </c>
      <c r="I1159">
        <v>-6.5</v>
      </c>
      <c r="K1159">
        <v>-6.5</v>
      </c>
      <c r="M1159">
        <v>26</v>
      </c>
      <c r="N1159">
        <v>24</v>
      </c>
      <c r="O1159" t="str">
        <f t="shared" si="74"/>
        <v>ATL</v>
      </c>
      <c r="P1159" t="str">
        <f t="shared" si="75"/>
        <v>SEA</v>
      </c>
    </row>
    <row r="1160" spans="1:16" x14ac:dyDescent="0.25">
      <c r="A1160">
        <v>1159</v>
      </c>
      <c r="B1160" s="2" t="str">
        <f t="shared" si="72"/>
        <v>2016_06_IND@HOU</v>
      </c>
      <c r="C1160" t="s">
        <v>3</v>
      </c>
      <c r="D1160">
        <v>2016</v>
      </c>
      <c r="E1160">
        <f t="shared" si="73"/>
        <v>6</v>
      </c>
      <c r="F1160">
        <v>6</v>
      </c>
      <c r="G1160" t="s">
        <v>77</v>
      </c>
      <c r="H1160" t="s">
        <v>78</v>
      </c>
      <c r="I1160">
        <v>-3</v>
      </c>
      <c r="K1160">
        <v>-3</v>
      </c>
      <c r="M1160">
        <v>26</v>
      </c>
      <c r="N1160">
        <v>23</v>
      </c>
      <c r="O1160" t="str">
        <f t="shared" si="74"/>
        <v>na</v>
      </c>
      <c r="P1160" t="str">
        <f t="shared" si="75"/>
        <v>HOU</v>
      </c>
    </row>
    <row r="1161" spans="1:16" x14ac:dyDescent="0.25">
      <c r="A1161">
        <v>1160</v>
      </c>
      <c r="B1161" s="2" t="str">
        <f t="shared" si="72"/>
        <v>2016_06_NYJ@ARI</v>
      </c>
      <c r="C1161" t="s">
        <v>3</v>
      </c>
      <c r="D1161">
        <v>2016</v>
      </c>
      <c r="E1161">
        <f t="shared" si="73"/>
        <v>6</v>
      </c>
      <c r="F1161">
        <v>6</v>
      </c>
      <c r="G1161" t="s">
        <v>66</v>
      </c>
      <c r="H1161" t="s">
        <v>86</v>
      </c>
      <c r="I1161">
        <v>-6.5</v>
      </c>
      <c r="K1161">
        <v>-7.5</v>
      </c>
      <c r="M1161">
        <v>28</v>
      </c>
      <c r="N1161">
        <v>3</v>
      </c>
      <c r="O1161" t="str">
        <f t="shared" si="74"/>
        <v>ARI</v>
      </c>
      <c r="P1161" t="str">
        <f t="shared" si="75"/>
        <v>ARI</v>
      </c>
    </row>
    <row r="1162" spans="1:16" x14ac:dyDescent="0.25">
      <c r="A1162">
        <v>1161</v>
      </c>
      <c r="B1162" s="2" t="str">
        <f t="shared" si="72"/>
        <v>2016_07_CHI@GBY</v>
      </c>
      <c r="C1162" t="s">
        <v>3</v>
      </c>
      <c r="D1162">
        <v>2016</v>
      </c>
      <c r="E1162">
        <f t="shared" si="73"/>
        <v>7</v>
      </c>
      <c r="F1162">
        <v>7</v>
      </c>
      <c r="G1162" t="s">
        <v>335</v>
      </c>
      <c r="H1162" t="s">
        <v>70</v>
      </c>
      <c r="I1162">
        <v>-9</v>
      </c>
      <c r="K1162">
        <v>-8</v>
      </c>
      <c r="M1162">
        <v>26</v>
      </c>
      <c r="N1162">
        <v>10</v>
      </c>
      <c r="O1162" t="str">
        <f t="shared" si="74"/>
        <v>GBY</v>
      </c>
      <c r="P1162" t="str">
        <f t="shared" si="75"/>
        <v>GBY</v>
      </c>
    </row>
    <row r="1163" spans="1:16" x14ac:dyDescent="0.25">
      <c r="A1163">
        <v>1162</v>
      </c>
      <c r="B1163" s="2" t="str">
        <f t="shared" si="72"/>
        <v>2016_07_NYG@LAR</v>
      </c>
      <c r="C1163" t="s">
        <v>3</v>
      </c>
      <c r="D1163">
        <v>2016</v>
      </c>
      <c r="E1163">
        <f t="shared" si="73"/>
        <v>7</v>
      </c>
      <c r="F1163">
        <v>7</v>
      </c>
      <c r="G1163" t="s">
        <v>125</v>
      </c>
      <c r="H1163" t="s">
        <v>85</v>
      </c>
      <c r="I1163">
        <v>3</v>
      </c>
      <c r="K1163">
        <v>-2.5</v>
      </c>
      <c r="M1163">
        <v>10</v>
      </c>
      <c r="N1163">
        <v>17</v>
      </c>
      <c r="O1163" t="str">
        <f t="shared" si="74"/>
        <v>NYG</v>
      </c>
      <c r="P1163" t="str">
        <f t="shared" si="75"/>
        <v>NYG</v>
      </c>
    </row>
    <row r="1164" spans="1:16" x14ac:dyDescent="0.25">
      <c r="A1164">
        <v>1163</v>
      </c>
      <c r="B1164" s="2" t="str">
        <f t="shared" si="72"/>
        <v>2016_07_NOR@KCY</v>
      </c>
      <c r="C1164" t="s">
        <v>3</v>
      </c>
      <c r="D1164">
        <v>2016</v>
      </c>
      <c r="E1164">
        <f t="shared" si="73"/>
        <v>7</v>
      </c>
      <c r="F1164">
        <v>7</v>
      </c>
      <c r="G1164" t="s">
        <v>336</v>
      </c>
      <c r="H1164" t="s">
        <v>340</v>
      </c>
      <c r="I1164">
        <v>-6.5</v>
      </c>
      <c r="K1164">
        <v>-6</v>
      </c>
      <c r="M1164">
        <v>27</v>
      </c>
      <c r="N1164">
        <v>21</v>
      </c>
      <c r="O1164" t="str">
        <f t="shared" si="74"/>
        <v>na</v>
      </c>
      <c r="P1164" t="str">
        <f t="shared" si="75"/>
        <v>KCY</v>
      </c>
    </row>
    <row r="1165" spans="1:16" x14ac:dyDescent="0.25">
      <c r="A1165">
        <v>1164</v>
      </c>
      <c r="B1165" s="2" t="str">
        <f t="shared" si="72"/>
        <v>2016_07_MIN@PHI</v>
      </c>
      <c r="C1165" t="s">
        <v>3</v>
      </c>
      <c r="D1165">
        <v>2016</v>
      </c>
      <c r="E1165">
        <f t="shared" si="73"/>
        <v>7</v>
      </c>
      <c r="F1165">
        <v>7</v>
      </c>
      <c r="G1165" t="s">
        <v>88</v>
      </c>
      <c r="H1165" t="s">
        <v>82</v>
      </c>
      <c r="I1165">
        <v>2.5</v>
      </c>
      <c r="K1165">
        <v>3</v>
      </c>
      <c r="M1165">
        <v>21</v>
      </c>
      <c r="N1165">
        <v>10</v>
      </c>
      <c r="O1165" t="str">
        <f t="shared" si="74"/>
        <v>PHI</v>
      </c>
      <c r="P1165" t="str">
        <f t="shared" si="75"/>
        <v>PHI</v>
      </c>
    </row>
    <row r="1166" spans="1:16" x14ac:dyDescent="0.25">
      <c r="A1166">
        <v>1165</v>
      </c>
      <c r="B1166" s="2" t="str">
        <f t="shared" si="72"/>
        <v>2016_07_IND@TEN</v>
      </c>
      <c r="C1166" t="s">
        <v>3</v>
      </c>
      <c r="D1166">
        <v>2016</v>
      </c>
      <c r="E1166">
        <f t="shared" si="73"/>
        <v>7</v>
      </c>
      <c r="F1166">
        <v>7</v>
      </c>
      <c r="G1166" t="s">
        <v>95</v>
      </c>
      <c r="H1166" t="s">
        <v>78</v>
      </c>
      <c r="I1166">
        <v>-2.5</v>
      </c>
      <c r="K1166">
        <v>3</v>
      </c>
      <c r="M1166">
        <v>26</v>
      </c>
      <c r="N1166">
        <v>34</v>
      </c>
      <c r="O1166" t="str">
        <f t="shared" si="74"/>
        <v>IND</v>
      </c>
      <c r="P1166" t="str">
        <f t="shared" si="75"/>
        <v>IND</v>
      </c>
    </row>
    <row r="1167" spans="1:16" x14ac:dyDescent="0.25">
      <c r="A1167">
        <v>1166</v>
      </c>
      <c r="B1167" s="2" t="str">
        <f t="shared" si="72"/>
        <v>2016_07_BUF@MIA</v>
      </c>
      <c r="C1167" t="s">
        <v>3</v>
      </c>
      <c r="D1167">
        <v>2016</v>
      </c>
      <c r="E1167">
        <f t="shared" si="73"/>
        <v>7</v>
      </c>
      <c r="F1167">
        <v>7</v>
      </c>
      <c r="G1167" t="s">
        <v>81</v>
      </c>
      <c r="H1167" t="s">
        <v>68</v>
      </c>
      <c r="I1167">
        <v>3</v>
      </c>
      <c r="K1167">
        <v>2.5</v>
      </c>
      <c r="M1167">
        <v>28</v>
      </c>
      <c r="N1167">
        <v>25</v>
      </c>
      <c r="O1167" t="str">
        <f t="shared" si="74"/>
        <v>MIA</v>
      </c>
      <c r="P1167" t="str">
        <f t="shared" si="75"/>
        <v>MIA</v>
      </c>
    </row>
    <row r="1168" spans="1:16" x14ac:dyDescent="0.25">
      <c r="A1168">
        <v>1167</v>
      </c>
      <c r="B1168" s="2" t="str">
        <f t="shared" si="72"/>
        <v>2016_07_WAS@DET</v>
      </c>
      <c r="C1168" t="s">
        <v>3</v>
      </c>
      <c r="D1168">
        <v>2016</v>
      </c>
      <c r="E1168">
        <f t="shared" si="73"/>
        <v>7</v>
      </c>
      <c r="F1168">
        <v>7</v>
      </c>
      <c r="G1168" t="s">
        <v>75</v>
      </c>
      <c r="H1168" t="s">
        <v>96</v>
      </c>
      <c r="I1168">
        <v>-1.5</v>
      </c>
      <c r="K1168">
        <v>-1.5</v>
      </c>
      <c r="M1168">
        <v>20</v>
      </c>
      <c r="N1168">
        <v>17</v>
      </c>
      <c r="O1168" t="str">
        <f t="shared" si="74"/>
        <v>DET</v>
      </c>
      <c r="P1168" t="str">
        <f t="shared" si="75"/>
        <v>DET</v>
      </c>
    </row>
    <row r="1169" spans="1:16" x14ac:dyDescent="0.25">
      <c r="A1169">
        <v>1168</v>
      </c>
      <c r="B1169" s="2" t="str">
        <f t="shared" si="72"/>
        <v>2016_07_CLE@CIN</v>
      </c>
      <c r="C1169" t="s">
        <v>3</v>
      </c>
      <c r="D1169">
        <v>2016</v>
      </c>
      <c r="E1169">
        <f t="shared" si="73"/>
        <v>7</v>
      </c>
      <c r="F1169">
        <v>7</v>
      </c>
      <c r="G1169" t="s">
        <v>71</v>
      </c>
      <c r="H1169" t="s">
        <v>72</v>
      </c>
      <c r="I1169">
        <v>-10</v>
      </c>
      <c r="K1169">
        <v>-10</v>
      </c>
      <c r="M1169">
        <v>31</v>
      </c>
      <c r="N1169">
        <v>17</v>
      </c>
      <c r="O1169" t="str">
        <f t="shared" si="74"/>
        <v>CIN</v>
      </c>
      <c r="P1169" t="str">
        <f t="shared" si="75"/>
        <v>CIN</v>
      </c>
    </row>
    <row r="1170" spans="1:16" x14ac:dyDescent="0.25">
      <c r="A1170">
        <v>1169</v>
      </c>
      <c r="B1170" s="2" t="str">
        <f t="shared" si="72"/>
        <v>2016_07_OAK@JAX</v>
      </c>
      <c r="C1170" t="s">
        <v>3</v>
      </c>
      <c r="D1170">
        <v>2016</v>
      </c>
      <c r="E1170">
        <f t="shared" si="73"/>
        <v>7</v>
      </c>
      <c r="F1170">
        <v>7</v>
      </c>
      <c r="G1170" t="s">
        <v>79</v>
      </c>
      <c r="H1170" t="s">
        <v>87</v>
      </c>
      <c r="I1170">
        <v>-1.5</v>
      </c>
      <c r="K1170">
        <v>-1.5</v>
      </c>
      <c r="M1170">
        <v>16</v>
      </c>
      <c r="N1170">
        <v>33</v>
      </c>
      <c r="O1170" t="str">
        <f t="shared" si="74"/>
        <v>OAK</v>
      </c>
      <c r="P1170" t="str">
        <f t="shared" si="75"/>
        <v>OAK</v>
      </c>
    </row>
    <row r="1171" spans="1:16" x14ac:dyDescent="0.25">
      <c r="A1171">
        <v>1170</v>
      </c>
      <c r="B1171" s="2" t="str">
        <f t="shared" si="72"/>
        <v>2016_07_BAL@NYJ</v>
      </c>
      <c r="C1171" t="s">
        <v>3</v>
      </c>
      <c r="D1171">
        <v>2016</v>
      </c>
      <c r="E1171">
        <f t="shared" si="73"/>
        <v>7</v>
      </c>
      <c r="F1171">
        <v>7</v>
      </c>
      <c r="G1171" t="s">
        <v>86</v>
      </c>
      <c r="H1171" t="s">
        <v>67</v>
      </c>
      <c r="I1171">
        <v>-1</v>
      </c>
      <c r="K1171">
        <v>-1.5</v>
      </c>
      <c r="M1171">
        <v>24</v>
      </c>
      <c r="N1171">
        <v>16</v>
      </c>
      <c r="O1171" t="str">
        <f t="shared" si="74"/>
        <v>NYJ</v>
      </c>
      <c r="P1171" t="str">
        <f t="shared" si="75"/>
        <v>NYJ</v>
      </c>
    </row>
    <row r="1172" spans="1:16" x14ac:dyDescent="0.25">
      <c r="A1172">
        <v>1171</v>
      </c>
      <c r="B1172" s="2" t="str">
        <f t="shared" si="72"/>
        <v>2016_07_SD@ATL</v>
      </c>
      <c r="C1172" t="s">
        <v>3</v>
      </c>
      <c r="D1172">
        <v>2016</v>
      </c>
      <c r="E1172">
        <f t="shared" si="73"/>
        <v>7</v>
      </c>
      <c r="F1172">
        <v>7</v>
      </c>
      <c r="G1172" t="s">
        <v>22</v>
      </c>
      <c r="H1172" t="s">
        <v>90</v>
      </c>
      <c r="I1172">
        <v>-6</v>
      </c>
      <c r="K1172">
        <v>-6</v>
      </c>
      <c r="M1172">
        <v>30</v>
      </c>
      <c r="N1172">
        <v>33</v>
      </c>
      <c r="O1172" t="str">
        <f t="shared" si="74"/>
        <v>SD</v>
      </c>
      <c r="P1172" t="str">
        <f t="shared" si="75"/>
        <v>SD</v>
      </c>
    </row>
    <row r="1173" spans="1:16" x14ac:dyDescent="0.25">
      <c r="A1173">
        <v>1172</v>
      </c>
      <c r="B1173" s="2" t="str">
        <f t="shared" si="72"/>
        <v>2016_07_TBY@SFO</v>
      </c>
      <c r="C1173" t="s">
        <v>3</v>
      </c>
      <c r="D1173">
        <v>2016</v>
      </c>
      <c r="E1173">
        <f t="shared" si="73"/>
        <v>7</v>
      </c>
      <c r="F1173">
        <v>7</v>
      </c>
      <c r="G1173" t="s">
        <v>338</v>
      </c>
      <c r="H1173" t="s">
        <v>339</v>
      </c>
      <c r="I1173">
        <v>2</v>
      </c>
      <c r="K1173">
        <v>-1</v>
      </c>
      <c r="M1173">
        <v>17</v>
      </c>
      <c r="N1173">
        <v>34</v>
      </c>
      <c r="O1173" t="str">
        <f t="shared" si="74"/>
        <v>TBY</v>
      </c>
      <c r="P1173" t="str">
        <f t="shared" si="75"/>
        <v>TBY</v>
      </c>
    </row>
    <row r="1174" spans="1:16" x14ac:dyDescent="0.25">
      <c r="A1174">
        <v>1173</v>
      </c>
      <c r="B1174" s="2" t="str">
        <f t="shared" si="72"/>
        <v>2016_07_NWE@PIT</v>
      </c>
      <c r="C1174" t="s">
        <v>3</v>
      </c>
      <c r="D1174">
        <v>2016</v>
      </c>
      <c r="E1174">
        <f t="shared" si="73"/>
        <v>7</v>
      </c>
      <c r="F1174">
        <v>7</v>
      </c>
      <c r="G1174" t="s">
        <v>89</v>
      </c>
      <c r="H1174" t="s">
        <v>337</v>
      </c>
      <c r="I1174">
        <v>4</v>
      </c>
      <c r="K1174">
        <v>7</v>
      </c>
      <c r="M1174">
        <v>16</v>
      </c>
      <c r="N1174">
        <v>27</v>
      </c>
      <c r="O1174" t="str">
        <f t="shared" si="74"/>
        <v>NWE</v>
      </c>
      <c r="P1174" t="str">
        <f t="shared" si="75"/>
        <v>NWE</v>
      </c>
    </row>
    <row r="1175" spans="1:16" x14ac:dyDescent="0.25">
      <c r="A1175">
        <v>1174</v>
      </c>
      <c r="B1175" s="2" t="str">
        <f t="shared" si="72"/>
        <v>2016_07_SEA@ARI</v>
      </c>
      <c r="C1175" t="s">
        <v>3</v>
      </c>
      <c r="D1175">
        <v>2016</v>
      </c>
      <c r="E1175">
        <f t="shared" si="73"/>
        <v>7</v>
      </c>
      <c r="F1175">
        <v>7</v>
      </c>
      <c r="G1175" t="s">
        <v>66</v>
      </c>
      <c r="H1175" t="s">
        <v>91</v>
      </c>
      <c r="I1175">
        <v>-1</v>
      </c>
      <c r="K1175">
        <v>-1</v>
      </c>
      <c r="M1175">
        <v>6</v>
      </c>
      <c r="N1175">
        <v>6</v>
      </c>
      <c r="O1175" t="str">
        <f t="shared" si="74"/>
        <v>SEA</v>
      </c>
      <c r="P1175" t="str">
        <f t="shared" si="75"/>
        <v>na</v>
      </c>
    </row>
    <row r="1176" spans="1:16" x14ac:dyDescent="0.25">
      <c r="A1176">
        <v>1175</v>
      </c>
      <c r="B1176" s="2" t="str">
        <f t="shared" si="72"/>
        <v>2016_07_HOU@DEN</v>
      </c>
      <c r="C1176" t="s">
        <v>3</v>
      </c>
      <c r="D1176">
        <v>2016</v>
      </c>
      <c r="E1176">
        <f t="shared" si="73"/>
        <v>7</v>
      </c>
      <c r="F1176">
        <v>7</v>
      </c>
      <c r="G1176" t="s">
        <v>74</v>
      </c>
      <c r="H1176" t="s">
        <v>77</v>
      </c>
      <c r="I1176">
        <v>-6.5</v>
      </c>
      <c r="K1176">
        <v>-8</v>
      </c>
      <c r="M1176">
        <v>27</v>
      </c>
      <c r="N1176">
        <v>9</v>
      </c>
      <c r="O1176" t="str">
        <f t="shared" si="74"/>
        <v>DEN</v>
      </c>
      <c r="P1176" t="str">
        <f t="shared" si="75"/>
        <v>DEN</v>
      </c>
    </row>
    <row r="1177" spans="1:16" x14ac:dyDescent="0.25">
      <c r="A1177">
        <v>1176</v>
      </c>
      <c r="B1177" s="2" t="str">
        <f t="shared" si="72"/>
        <v>2016_08_JAX@TEN</v>
      </c>
      <c r="C1177" t="s">
        <v>3</v>
      </c>
      <c r="D1177">
        <v>2016</v>
      </c>
      <c r="E1177">
        <f t="shared" si="73"/>
        <v>8</v>
      </c>
      <c r="F1177">
        <v>8</v>
      </c>
      <c r="G1177" t="s">
        <v>95</v>
      </c>
      <c r="H1177" t="s">
        <v>79</v>
      </c>
      <c r="I1177">
        <v>-3.5</v>
      </c>
      <c r="K1177">
        <v>-3.5</v>
      </c>
      <c r="M1177">
        <v>36</v>
      </c>
      <c r="N1177">
        <v>22</v>
      </c>
      <c r="O1177" t="str">
        <f t="shared" si="74"/>
        <v>TEN</v>
      </c>
      <c r="P1177" t="str">
        <f t="shared" si="75"/>
        <v>TEN</v>
      </c>
    </row>
    <row r="1178" spans="1:16" x14ac:dyDescent="0.25">
      <c r="A1178">
        <v>1177</v>
      </c>
      <c r="B1178" s="2" t="str">
        <f t="shared" si="72"/>
        <v>2016_08_WAS@CIN</v>
      </c>
      <c r="C1178" t="s">
        <v>3</v>
      </c>
      <c r="D1178">
        <v>2016</v>
      </c>
      <c r="E1178">
        <f t="shared" si="73"/>
        <v>8</v>
      </c>
      <c r="F1178">
        <v>8</v>
      </c>
      <c r="G1178" t="s">
        <v>71</v>
      </c>
      <c r="H1178" t="s">
        <v>96</v>
      </c>
      <c r="I1178">
        <v>-3</v>
      </c>
      <c r="K1178">
        <v>-3</v>
      </c>
      <c r="M1178">
        <v>27</v>
      </c>
      <c r="N1178">
        <v>27</v>
      </c>
      <c r="O1178" t="str">
        <f t="shared" si="74"/>
        <v>WAS</v>
      </c>
      <c r="P1178" t="str">
        <f t="shared" si="75"/>
        <v>na</v>
      </c>
    </row>
    <row r="1179" spans="1:16" x14ac:dyDescent="0.25">
      <c r="A1179">
        <v>1178</v>
      </c>
      <c r="B1179" s="2" t="str">
        <f t="shared" si="72"/>
        <v>2016_08_ARI@CAR</v>
      </c>
      <c r="C1179" t="s">
        <v>3</v>
      </c>
      <c r="D1179">
        <v>2016</v>
      </c>
      <c r="E1179">
        <f t="shared" si="73"/>
        <v>8</v>
      </c>
      <c r="F1179">
        <v>8</v>
      </c>
      <c r="G1179" t="s">
        <v>69</v>
      </c>
      <c r="H1179" t="s">
        <v>66</v>
      </c>
      <c r="I1179">
        <v>-1</v>
      </c>
      <c r="K1179">
        <v>-3</v>
      </c>
      <c r="M1179">
        <v>30</v>
      </c>
      <c r="N1179">
        <v>20</v>
      </c>
      <c r="O1179" t="str">
        <f t="shared" si="74"/>
        <v>CAR</v>
      </c>
      <c r="P1179" t="str">
        <f t="shared" si="75"/>
        <v>CAR</v>
      </c>
    </row>
    <row r="1180" spans="1:16" x14ac:dyDescent="0.25">
      <c r="A1180">
        <v>1179</v>
      </c>
      <c r="B1180" s="2" t="str">
        <f t="shared" si="72"/>
        <v>2016_08_DET@HOU</v>
      </c>
      <c r="C1180" t="s">
        <v>3</v>
      </c>
      <c r="D1180">
        <v>2016</v>
      </c>
      <c r="E1180">
        <f t="shared" si="73"/>
        <v>8</v>
      </c>
      <c r="F1180">
        <v>8</v>
      </c>
      <c r="G1180" t="s">
        <v>77</v>
      </c>
      <c r="H1180" t="s">
        <v>75</v>
      </c>
      <c r="I1180">
        <v>-3</v>
      </c>
      <c r="K1180">
        <v>-1.5</v>
      </c>
      <c r="M1180">
        <v>20</v>
      </c>
      <c r="N1180">
        <v>13</v>
      </c>
      <c r="O1180" t="str">
        <f t="shared" si="74"/>
        <v>HOU</v>
      </c>
      <c r="P1180" t="str">
        <f t="shared" si="75"/>
        <v>HOU</v>
      </c>
    </row>
    <row r="1181" spans="1:16" x14ac:dyDescent="0.25">
      <c r="A1181">
        <v>1180</v>
      </c>
      <c r="B1181" s="2" t="str">
        <f t="shared" si="72"/>
        <v>2016_08_SEA@NOR</v>
      </c>
      <c r="C1181" t="s">
        <v>3</v>
      </c>
      <c r="D1181">
        <v>2016</v>
      </c>
      <c r="E1181">
        <f t="shared" si="73"/>
        <v>8</v>
      </c>
      <c r="F1181">
        <v>8</v>
      </c>
      <c r="G1181" t="s">
        <v>340</v>
      </c>
      <c r="H1181" t="s">
        <v>91</v>
      </c>
      <c r="I1181">
        <v>3.5</v>
      </c>
      <c r="K1181">
        <v>2</v>
      </c>
      <c r="M1181">
        <v>25</v>
      </c>
      <c r="N1181">
        <v>20</v>
      </c>
      <c r="O1181" t="str">
        <f t="shared" si="74"/>
        <v>NOR</v>
      </c>
      <c r="P1181" t="str">
        <f t="shared" si="75"/>
        <v>NOR</v>
      </c>
    </row>
    <row r="1182" spans="1:16" x14ac:dyDescent="0.25">
      <c r="A1182">
        <v>1181</v>
      </c>
      <c r="B1182" s="2" t="str">
        <f t="shared" si="72"/>
        <v>2016_08_KCY@IND</v>
      </c>
      <c r="C1182" t="s">
        <v>3</v>
      </c>
      <c r="D1182">
        <v>2016</v>
      </c>
      <c r="E1182">
        <f t="shared" si="73"/>
        <v>8</v>
      </c>
      <c r="F1182">
        <v>8</v>
      </c>
      <c r="G1182" t="s">
        <v>78</v>
      </c>
      <c r="H1182" t="s">
        <v>336</v>
      </c>
      <c r="I1182">
        <v>2.5</v>
      </c>
      <c r="K1182">
        <v>3</v>
      </c>
      <c r="M1182">
        <v>14</v>
      </c>
      <c r="N1182">
        <v>30</v>
      </c>
      <c r="O1182" t="str">
        <f t="shared" si="74"/>
        <v>KCY</v>
      </c>
      <c r="P1182" t="str">
        <f t="shared" si="75"/>
        <v>KCY</v>
      </c>
    </row>
    <row r="1183" spans="1:16" x14ac:dyDescent="0.25">
      <c r="A1183">
        <v>1182</v>
      </c>
      <c r="B1183" s="2" t="str">
        <f t="shared" si="72"/>
        <v>2016_08_NYJ@CLE</v>
      </c>
      <c r="C1183" t="s">
        <v>3</v>
      </c>
      <c r="D1183">
        <v>2016</v>
      </c>
      <c r="E1183">
        <f t="shared" si="73"/>
        <v>8</v>
      </c>
      <c r="F1183">
        <v>8</v>
      </c>
      <c r="G1183" t="s">
        <v>72</v>
      </c>
      <c r="H1183" t="s">
        <v>86</v>
      </c>
      <c r="I1183">
        <v>3</v>
      </c>
      <c r="K1183">
        <v>2.5</v>
      </c>
      <c r="M1183">
        <v>28</v>
      </c>
      <c r="N1183">
        <v>31</v>
      </c>
      <c r="O1183" t="str">
        <f t="shared" si="74"/>
        <v>NYJ</v>
      </c>
      <c r="P1183" t="str">
        <f t="shared" si="75"/>
        <v>NYJ</v>
      </c>
    </row>
    <row r="1184" spans="1:16" x14ac:dyDescent="0.25">
      <c r="A1184">
        <v>1183</v>
      </c>
      <c r="B1184" s="2" t="str">
        <f t="shared" si="72"/>
        <v>2016_08_NWE@BUF</v>
      </c>
      <c r="C1184" t="s">
        <v>3</v>
      </c>
      <c r="D1184">
        <v>2016</v>
      </c>
      <c r="E1184">
        <f t="shared" si="73"/>
        <v>8</v>
      </c>
      <c r="F1184">
        <v>8</v>
      </c>
      <c r="G1184" t="s">
        <v>68</v>
      </c>
      <c r="H1184" t="s">
        <v>337</v>
      </c>
      <c r="I1184">
        <v>5.5</v>
      </c>
      <c r="K1184">
        <v>6</v>
      </c>
      <c r="M1184">
        <v>25</v>
      </c>
      <c r="N1184">
        <v>41</v>
      </c>
      <c r="O1184" t="str">
        <f t="shared" si="74"/>
        <v>NWE</v>
      </c>
      <c r="P1184" t="str">
        <f t="shared" si="75"/>
        <v>NWE</v>
      </c>
    </row>
    <row r="1185" spans="1:16" x14ac:dyDescent="0.25">
      <c r="A1185">
        <v>1184</v>
      </c>
      <c r="B1185" s="2" t="str">
        <f t="shared" si="72"/>
        <v>2016_08_OAK@TBY</v>
      </c>
      <c r="C1185" t="s">
        <v>3</v>
      </c>
      <c r="D1185">
        <v>2016</v>
      </c>
      <c r="E1185">
        <f t="shared" si="73"/>
        <v>8</v>
      </c>
      <c r="F1185">
        <v>8</v>
      </c>
      <c r="G1185" t="s">
        <v>339</v>
      </c>
      <c r="H1185" t="s">
        <v>87</v>
      </c>
      <c r="I1185">
        <v>-1</v>
      </c>
      <c r="K1185">
        <v>1.5</v>
      </c>
      <c r="M1185">
        <v>24</v>
      </c>
      <c r="N1185">
        <v>30</v>
      </c>
      <c r="O1185" t="str">
        <f t="shared" si="74"/>
        <v>OAK</v>
      </c>
      <c r="P1185" t="str">
        <f t="shared" si="75"/>
        <v>OAK</v>
      </c>
    </row>
    <row r="1186" spans="1:16" x14ac:dyDescent="0.25">
      <c r="A1186">
        <v>1185</v>
      </c>
      <c r="B1186" s="2" t="str">
        <f t="shared" si="72"/>
        <v>2016_08_SD@DEN</v>
      </c>
      <c r="C1186" t="s">
        <v>3</v>
      </c>
      <c r="D1186">
        <v>2016</v>
      </c>
      <c r="E1186">
        <f t="shared" si="73"/>
        <v>8</v>
      </c>
      <c r="F1186">
        <v>8</v>
      </c>
      <c r="G1186" t="s">
        <v>74</v>
      </c>
      <c r="H1186" t="s">
        <v>90</v>
      </c>
      <c r="I1186">
        <v>-6</v>
      </c>
      <c r="K1186">
        <v>-3.5</v>
      </c>
      <c r="M1186">
        <v>27</v>
      </c>
      <c r="N1186">
        <v>19</v>
      </c>
      <c r="O1186" t="str">
        <f t="shared" si="74"/>
        <v>DEN</v>
      </c>
      <c r="P1186" t="str">
        <f t="shared" si="75"/>
        <v>DEN</v>
      </c>
    </row>
    <row r="1187" spans="1:16" x14ac:dyDescent="0.25">
      <c r="A1187">
        <v>1186</v>
      </c>
      <c r="B1187" s="2" t="str">
        <f t="shared" si="72"/>
        <v>2016_08_GBY@ATL</v>
      </c>
      <c r="C1187" t="s">
        <v>3</v>
      </c>
      <c r="D1187">
        <v>2016</v>
      </c>
      <c r="E1187">
        <f t="shared" si="73"/>
        <v>8</v>
      </c>
      <c r="F1187">
        <v>8</v>
      </c>
      <c r="G1187" t="s">
        <v>22</v>
      </c>
      <c r="H1187" t="s">
        <v>335</v>
      </c>
      <c r="I1187">
        <v>-3</v>
      </c>
      <c r="K1187">
        <v>-3</v>
      </c>
      <c r="M1187">
        <v>33</v>
      </c>
      <c r="N1187">
        <v>32</v>
      </c>
      <c r="O1187" t="str">
        <f t="shared" si="74"/>
        <v>GBY</v>
      </c>
      <c r="P1187" t="str">
        <f t="shared" si="75"/>
        <v>ATL</v>
      </c>
    </row>
    <row r="1188" spans="1:16" x14ac:dyDescent="0.25">
      <c r="A1188">
        <v>1187</v>
      </c>
      <c r="B1188" s="2" t="str">
        <f t="shared" si="72"/>
        <v>2016_08_PHI@DAL</v>
      </c>
      <c r="C1188" t="s">
        <v>3</v>
      </c>
      <c r="D1188">
        <v>2016</v>
      </c>
      <c r="E1188">
        <f t="shared" si="73"/>
        <v>8</v>
      </c>
      <c r="F1188">
        <v>8</v>
      </c>
      <c r="G1188" t="s">
        <v>73</v>
      </c>
      <c r="H1188" t="s">
        <v>88</v>
      </c>
      <c r="I1188">
        <v>-4.5</v>
      </c>
      <c r="K1188">
        <v>-5</v>
      </c>
      <c r="M1188">
        <v>29</v>
      </c>
      <c r="N1188">
        <v>23</v>
      </c>
      <c r="O1188" t="str">
        <f t="shared" si="74"/>
        <v>DAL</v>
      </c>
      <c r="P1188" t="str">
        <f t="shared" si="75"/>
        <v>DAL</v>
      </c>
    </row>
    <row r="1189" spans="1:16" x14ac:dyDescent="0.25">
      <c r="A1189">
        <v>1188</v>
      </c>
      <c r="B1189" s="2" t="str">
        <f t="shared" si="72"/>
        <v>2016_08_MIN@CHI</v>
      </c>
      <c r="C1189" t="s">
        <v>3</v>
      </c>
      <c r="D1189">
        <v>2016</v>
      </c>
      <c r="E1189">
        <f t="shared" si="73"/>
        <v>8</v>
      </c>
      <c r="F1189">
        <v>8</v>
      </c>
      <c r="G1189" t="s">
        <v>70</v>
      </c>
      <c r="H1189" t="s">
        <v>82</v>
      </c>
      <c r="I1189">
        <v>4.5</v>
      </c>
      <c r="K1189">
        <v>4.5</v>
      </c>
      <c r="M1189">
        <v>20</v>
      </c>
      <c r="N1189">
        <v>10</v>
      </c>
      <c r="O1189" t="str">
        <f t="shared" si="74"/>
        <v>CHI</v>
      </c>
      <c r="P1189" t="str">
        <f t="shared" si="75"/>
        <v>CHI</v>
      </c>
    </row>
    <row r="1190" spans="1:16" x14ac:dyDescent="0.25">
      <c r="A1190">
        <v>1189</v>
      </c>
      <c r="B1190" s="2" t="str">
        <f t="shared" si="72"/>
        <v>2016_09_ATL@TBY</v>
      </c>
      <c r="C1190" t="s">
        <v>3</v>
      </c>
      <c r="D1190">
        <v>2016</v>
      </c>
      <c r="E1190">
        <f t="shared" si="73"/>
        <v>9</v>
      </c>
      <c r="F1190">
        <v>9</v>
      </c>
      <c r="G1190" t="s">
        <v>339</v>
      </c>
      <c r="H1190" t="s">
        <v>22</v>
      </c>
      <c r="I1190">
        <v>3</v>
      </c>
      <c r="K1190">
        <v>4.5</v>
      </c>
      <c r="M1190">
        <v>28</v>
      </c>
      <c r="N1190">
        <v>43</v>
      </c>
      <c r="O1190" t="str">
        <f t="shared" si="74"/>
        <v>ATL</v>
      </c>
      <c r="P1190" t="str">
        <f t="shared" si="75"/>
        <v>ATL</v>
      </c>
    </row>
    <row r="1191" spans="1:16" x14ac:dyDescent="0.25">
      <c r="A1191">
        <v>1190</v>
      </c>
      <c r="B1191" s="2" t="str">
        <f t="shared" si="72"/>
        <v>2016_09_DET@MIN</v>
      </c>
      <c r="C1191" t="s">
        <v>3</v>
      </c>
      <c r="D1191">
        <v>2016</v>
      </c>
      <c r="E1191">
        <f t="shared" si="73"/>
        <v>9</v>
      </c>
      <c r="F1191">
        <v>9</v>
      </c>
      <c r="G1191" t="s">
        <v>82</v>
      </c>
      <c r="H1191" t="s">
        <v>75</v>
      </c>
      <c r="I1191">
        <v>-6.5</v>
      </c>
      <c r="K1191">
        <v>-6</v>
      </c>
      <c r="M1191">
        <v>16</v>
      </c>
      <c r="N1191">
        <v>22</v>
      </c>
      <c r="O1191" t="str">
        <f t="shared" si="74"/>
        <v>DET</v>
      </c>
      <c r="P1191" t="str">
        <f t="shared" si="75"/>
        <v>DET</v>
      </c>
    </row>
    <row r="1192" spans="1:16" x14ac:dyDescent="0.25">
      <c r="A1192">
        <v>1191</v>
      </c>
      <c r="B1192" s="2" t="str">
        <f t="shared" si="72"/>
        <v>2016_09_PIT@BAL</v>
      </c>
      <c r="C1192" t="s">
        <v>3</v>
      </c>
      <c r="D1192">
        <v>2016</v>
      </c>
      <c r="E1192">
        <f t="shared" si="73"/>
        <v>9</v>
      </c>
      <c r="F1192">
        <v>9</v>
      </c>
      <c r="G1192" t="s">
        <v>67</v>
      </c>
      <c r="H1192" t="s">
        <v>89</v>
      </c>
      <c r="I1192">
        <v>-3</v>
      </c>
      <c r="K1192">
        <v>1</v>
      </c>
      <c r="M1192">
        <v>21</v>
      </c>
      <c r="N1192">
        <v>14</v>
      </c>
      <c r="O1192" t="str">
        <f t="shared" si="74"/>
        <v>BAL</v>
      </c>
      <c r="P1192" t="str">
        <f t="shared" si="75"/>
        <v>BAL</v>
      </c>
    </row>
    <row r="1193" spans="1:16" x14ac:dyDescent="0.25">
      <c r="A1193">
        <v>1192</v>
      </c>
      <c r="B1193" s="2" t="str">
        <f t="shared" si="72"/>
        <v>2016_09_NYJ@MIA</v>
      </c>
      <c r="C1193" t="s">
        <v>3</v>
      </c>
      <c r="D1193">
        <v>2016</v>
      </c>
      <c r="E1193">
        <f t="shared" si="73"/>
        <v>9</v>
      </c>
      <c r="F1193">
        <v>9</v>
      </c>
      <c r="G1193" t="s">
        <v>81</v>
      </c>
      <c r="H1193" t="s">
        <v>86</v>
      </c>
      <c r="I1193">
        <v>-3.5</v>
      </c>
      <c r="K1193">
        <v>-3.5</v>
      </c>
      <c r="M1193">
        <v>27</v>
      </c>
      <c r="N1193">
        <v>23</v>
      </c>
      <c r="O1193" t="str">
        <f t="shared" si="74"/>
        <v>MIA</v>
      </c>
      <c r="P1193" t="str">
        <f t="shared" si="75"/>
        <v>MIA</v>
      </c>
    </row>
    <row r="1194" spans="1:16" x14ac:dyDescent="0.25">
      <c r="A1194">
        <v>1193</v>
      </c>
      <c r="B1194" s="2" t="str">
        <f t="shared" si="72"/>
        <v>2016_09_DAL@CLE</v>
      </c>
      <c r="C1194" t="s">
        <v>3</v>
      </c>
      <c r="D1194">
        <v>2016</v>
      </c>
      <c r="E1194">
        <f t="shared" si="73"/>
        <v>9</v>
      </c>
      <c r="F1194">
        <v>9</v>
      </c>
      <c r="G1194" t="s">
        <v>72</v>
      </c>
      <c r="H1194" t="s">
        <v>73</v>
      </c>
      <c r="I1194">
        <v>7</v>
      </c>
      <c r="K1194">
        <v>7</v>
      </c>
      <c r="M1194">
        <v>10</v>
      </c>
      <c r="N1194">
        <v>35</v>
      </c>
      <c r="O1194" t="str">
        <f t="shared" si="74"/>
        <v>DAL</v>
      </c>
      <c r="P1194" t="str">
        <f t="shared" si="75"/>
        <v>DAL</v>
      </c>
    </row>
    <row r="1195" spans="1:16" x14ac:dyDescent="0.25">
      <c r="A1195">
        <v>1194</v>
      </c>
      <c r="B1195" s="2" t="str">
        <f t="shared" si="72"/>
        <v>2016_09_JAX@KCY</v>
      </c>
      <c r="C1195" t="s">
        <v>3</v>
      </c>
      <c r="D1195">
        <v>2016</v>
      </c>
      <c r="E1195">
        <f t="shared" si="73"/>
        <v>9</v>
      </c>
      <c r="F1195">
        <v>9</v>
      </c>
      <c r="G1195" t="s">
        <v>336</v>
      </c>
      <c r="H1195" t="s">
        <v>79</v>
      </c>
      <c r="I1195">
        <v>-8</v>
      </c>
      <c r="K1195">
        <v>-7.5</v>
      </c>
      <c r="M1195">
        <v>19</v>
      </c>
      <c r="N1195">
        <v>14</v>
      </c>
      <c r="O1195" t="str">
        <f t="shared" si="74"/>
        <v>JAX</v>
      </c>
      <c r="P1195" t="str">
        <f t="shared" si="75"/>
        <v>KCY</v>
      </c>
    </row>
    <row r="1196" spans="1:16" x14ac:dyDescent="0.25">
      <c r="A1196">
        <v>1195</v>
      </c>
      <c r="B1196" s="2" t="str">
        <f t="shared" si="72"/>
        <v>2016_09_PHI@NYG</v>
      </c>
      <c r="C1196" t="s">
        <v>3</v>
      </c>
      <c r="D1196">
        <v>2016</v>
      </c>
      <c r="E1196">
        <f t="shared" si="73"/>
        <v>9</v>
      </c>
      <c r="F1196">
        <v>9</v>
      </c>
      <c r="G1196" t="s">
        <v>85</v>
      </c>
      <c r="H1196" t="s">
        <v>88</v>
      </c>
      <c r="I1196">
        <v>-2.5</v>
      </c>
      <c r="K1196">
        <v>-2.5</v>
      </c>
      <c r="M1196">
        <v>28</v>
      </c>
      <c r="N1196">
        <v>23</v>
      </c>
      <c r="O1196" t="str">
        <f t="shared" si="74"/>
        <v>NYG</v>
      </c>
      <c r="P1196" t="str">
        <f t="shared" si="75"/>
        <v>NYG</v>
      </c>
    </row>
    <row r="1197" spans="1:16" x14ac:dyDescent="0.25">
      <c r="A1197">
        <v>1196</v>
      </c>
      <c r="B1197" s="2" t="str">
        <f t="shared" si="72"/>
        <v>2016_09_CAR@LAR</v>
      </c>
      <c r="C1197" t="s">
        <v>3</v>
      </c>
      <c r="D1197">
        <v>2016</v>
      </c>
      <c r="E1197">
        <f t="shared" si="73"/>
        <v>9</v>
      </c>
      <c r="F1197">
        <v>9</v>
      </c>
      <c r="G1197" t="s">
        <v>125</v>
      </c>
      <c r="H1197" t="s">
        <v>69</v>
      </c>
      <c r="I1197">
        <v>3</v>
      </c>
      <c r="K1197">
        <v>3</v>
      </c>
      <c r="M1197">
        <v>10</v>
      </c>
      <c r="N1197">
        <v>13</v>
      </c>
      <c r="O1197" t="str">
        <f t="shared" si="74"/>
        <v>na</v>
      </c>
      <c r="P1197" t="str">
        <f t="shared" si="75"/>
        <v>CAR</v>
      </c>
    </row>
    <row r="1198" spans="1:16" x14ac:dyDescent="0.25">
      <c r="A1198">
        <v>1197</v>
      </c>
      <c r="B1198" s="2" t="str">
        <f t="shared" si="72"/>
        <v>2016_09_NOR@SFO</v>
      </c>
      <c r="C1198" t="s">
        <v>3</v>
      </c>
      <c r="D1198">
        <v>2016</v>
      </c>
      <c r="E1198">
        <f t="shared" si="73"/>
        <v>9</v>
      </c>
      <c r="F1198">
        <v>9</v>
      </c>
      <c r="G1198" t="s">
        <v>338</v>
      </c>
      <c r="H1198" t="s">
        <v>340</v>
      </c>
      <c r="I1198">
        <v>3</v>
      </c>
      <c r="K1198">
        <v>4.5</v>
      </c>
      <c r="M1198">
        <v>23</v>
      </c>
      <c r="N1198">
        <v>41</v>
      </c>
      <c r="O1198" t="str">
        <f t="shared" si="74"/>
        <v>NOR</v>
      </c>
      <c r="P1198" t="str">
        <f t="shared" si="75"/>
        <v>NOR</v>
      </c>
    </row>
    <row r="1199" spans="1:16" x14ac:dyDescent="0.25">
      <c r="A1199">
        <v>1198</v>
      </c>
      <c r="B1199" s="2" t="str">
        <f t="shared" si="72"/>
        <v>2016_09_TEN@SD</v>
      </c>
      <c r="C1199" t="s">
        <v>3</v>
      </c>
      <c r="D1199">
        <v>2016</v>
      </c>
      <c r="E1199">
        <f t="shared" si="73"/>
        <v>9</v>
      </c>
      <c r="F1199">
        <v>9</v>
      </c>
      <c r="G1199" t="s">
        <v>90</v>
      </c>
      <c r="H1199" t="s">
        <v>95</v>
      </c>
      <c r="I1199">
        <v>-5</v>
      </c>
      <c r="K1199">
        <v>-5</v>
      </c>
      <c r="M1199">
        <v>43</v>
      </c>
      <c r="N1199">
        <v>35</v>
      </c>
      <c r="O1199" t="str">
        <f t="shared" si="74"/>
        <v>SD</v>
      </c>
      <c r="P1199" t="str">
        <f t="shared" si="75"/>
        <v>SD</v>
      </c>
    </row>
    <row r="1200" spans="1:16" x14ac:dyDescent="0.25">
      <c r="A1200">
        <v>1199</v>
      </c>
      <c r="B1200" s="2" t="str">
        <f t="shared" si="72"/>
        <v>2016_09_IND@GBY</v>
      </c>
      <c r="C1200" t="s">
        <v>3</v>
      </c>
      <c r="D1200">
        <v>2016</v>
      </c>
      <c r="E1200">
        <f t="shared" si="73"/>
        <v>9</v>
      </c>
      <c r="F1200">
        <v>9</v>
      </c>
      <c r="G1200" t="s">
        <v>335</v>
      </c>
      <c r="H1200" t="s">
        <v>78</v>
      </c>
      <c r="I1200">
        <v>-7</v>
      </c>
      <c r="K1200">
        <v>-7.5</v>
      </c>
      <c r="M1200">
        <v>26</v>
      </c>
      <c r="N1200">
        <v>31</v>
      </c>
      <c r="O1200" t="str">
        <f t="shared" si="74"/>
        <v>IND</v>
      </c>
      <c r="P1200" t="str">
        <f t="shared" si="75"/>
        <v>IND</v>
      </c>
    </row>
    <row r="1201" spans="1:16" x14ac:dyDescent="0.25">
      <c r="A1201">
        <v>1200</v>
      </c>
      <c r="B1201" s="2" t="str">
        <f t="shared" si="72"/>
        <v>2016_09_DEN@OAK</v>
      </c>
      <c r="C1201" t="s">
        <v>3</v>
      </c>
      <c r="D1201">
        <v>2016</v>
      </c>
      <c r="E1201">
        <f t="shared" si="73"/>
        <v>9</v>
      </c>
      <c r="F1201">
        <v>9</v>
      </c>
      <c r="G1201" t="s">
        <v>87</v>
      </c>
      <c r="H1201" t="s">
        <v>74</v>
      </c>
      <c r="I1201">
        <v>1</v>
      </c>
      <c r="K1201">
        <v>-1</v>
      </c>
      <c r="M1201">
        <v>30</v>
      </c>
      <c r="N1201">
        <v>20</v>
      </c>
      <c r="O1201" t="str">
        <f t="shared" si="74"/>
        <v>OAK</v>
      </c>
      <c r="P1201" t="str">
        <f t="shared" si="75"/>
        <v>OAK</v>
      </c>
    </row>
    <row r="1202" spans="1:16" x14ac:dyDescent="0.25">
      <c r="A1202">
        <v>1201</v>
      </c>
      <c r="B1202" s="2" t="str">
        <f t="shared" si="72"/>
        <v>2016_09_BUF@SEA</v>
      </c>
      <c r="C1202" t="s">
        <v>3</v>
      </c>
      <c r="D1202">
        <v>2016</v>
      </c>
      <c r="E1202">
        <f t="shared" si="73"/>
        <v>9</v>
      </c>
      <c r="F1202">
        <v>9</v>
      </c>
      <c r="G1202" t="s">
        <v>91</v>
      </c>
      <c r="H1202" t="s">
        <v>68</v>
      </c>
      <c r="I1202">
        <v>-7</v>
      </c>
      <c r="K1202">
        <v>-7</v>
      </c>
      <c r="M1202">
        <v>31</v>
      </c>
      <c r="N1202">
        <v>25</v>
      </c>
      <c r="O1202" t="str">
        <f t="shared" si="74"/>
        <v>BUF</v>
      </c>
      <c r="P1202" t="str">
        <f t="shared" si="75"/>
        <v>SEA</v>
      </c>
    </row>
    <row r="1203" spans="1:16" x14ac:dyDescent="0.25">
      <c r="A1203">
        <v>1202</v>
      </c>
      <c r="B1203" s="2" t="str">
        <f t="shared" si="72"/>
        <v>2016_10_CLE@BAL</v>
      </c>
      <c r="C1203" t="s">
        <v>3</v>
      </c>
      <c r="D1203">
        <v>2016</v>
      </c>
      <c r="E1203">
        <f t="shared" si="73"/>
        <v>10</v>
      </c>
      <c r="F1203">
        <v>10</v>
      </c>
      <c r="G1203" t="s">
        <v>67</v>
      </c>
      <c r="H1203" t="s">
        <v>72</v>
      </c>
      <c r="I1203">
        <v>-10</v>
      </c>
      <c r="K1203">
        <v>-10</v>
      </c>
      <c r="M1203">
        <v>28</v>
      </c>
      <c r="N1203">
        <v>7</v>
      </c>
      <c r="O1203" t="str">
        <f t="shared" si="74"/>
        <v>BAL</v>
      </c>
      <c r="P1203" t="str">
        <f t="shared" si="75"/>
        <v>BAL</v>
      </c>
    </row>
    <row r="1204" spans="1:16" x14ac:dyDescent="0.25">
      <c r="A1204">
        <v>1203</v>
      </c>
      <c r="B1204" s="2" t="str">
        <f t="shared" si="72"/>
        <v>2016_10_KCY@CAR</v>
      </c>
      <c r="C1204" t="s">
        <v>3</v>
      </c>
      <c r="D1204">
        <v>2016</v>
      </c>
      <c r="E1204">
        <f t="shared" si="73"/>
        <v>10</v>
      </c>
      <c r="F1204">
        <v>10</v>
      </c>
      <c r="G1204" t="s">
        <v>69</v>
      </c>
      <c r="H1204" t="s">
        <v>336</v>
      </c>
      <c r="I1204">
        <v>-3</v>
      </c>
      <c r="K1204">
        <v>-3</v>
      </c>
      <c r="M1204">
        <v>17</v>
      </c>
      <c r="N1204">
        <v>20</v>
      </c>
      <c r="O1204" t="str">
        <f t="shared" si="74"/>
        <v>KCY</v>
      </c>
      <c r="P1204" t="str">
        <f t="shared" si="75"/>
        <v>KCY</v>
      </c>
    </row>
    <row r="1205" spans="1:16" x14ac:dyDescent="0.25">
      <c r="A1205">
        <v>1204</v>
      </c>
      <c r="B1205" s="2" t="str">
        <f t="shared" si="72"/>
        <v>2016_10_DEN@NOR</v>
      </c>
      <c r="C1205" t="s">
        <v>3</v>
      </c>
      <c r="D1205">
        <v>2016</v>
      </c>
      <c r="E1205">
        <f t="shared" si="73"/>
        <v>10</v>
      </c>
      <c r="F1205">
        <v>10</v>
      </c>
      <c r="G1205" t="s">
        <v>340</v>
      </c>
      <c r="H1205" t="s">
        <v>74</v>
      </c>
      <c r="I1205">
        <v>-1</v>
      </c>
      <c r="K1205">
        <v>-3</v>
      </c>
      <c r="M1205">
        <v>23</v>
      </c>
      <c r="N1205">
        <v>25</v>
      </c>
      <c r="O1205" t="str">
        <f t="shared" si="74"/>
        <v>DEN</v>
      </c>
      <c r="P1205" t="str">
        <f t="shared" si="75"/>
        <v>DEN</v>
      </c>
    </row>
    <row r="1206" spans="1:16" x14ac:dyDescent="0.25">
      <c r="A1206">
        <v>1205</v>
      </c>
      <c r="B1206" s="2" t="str">
        <f t="shared" si="72"/>
        <v>2016_10_LAR@NYJ</v>
      </c>
      <c r="C1206" t="s">
        <v>3</v>
      </c>
      <c r="D1206">
        <v>2016</v>
      </c>
      <c r="E1206">
        <f t="shared" si="73"/>
        <v>10</v>
      </c>
      <c r="F1206">
        <v>10</v>
      </c>
      <c r="G1206" t="s">
        <v>86</v>
      </c>
      <c r="H1206" t="s">
        <v>125</v>
      </c>
      <c r="I1206">
        <v>-2.5</v>
      </c>
      <c r="K1206">
        <v>-1.5</v>
      </c>
      <c r="M1206">
        <v>6</v>
      </c>
      <c r="N1206">
        <v>9</v>
      </c>
      <c r="O1206" t="str">
        <f t="shared" si="74"/>
        <v>LAR</v>
      </c>
      <c r="P1206" t="str">
        <f t="shared" si="75"/>
        <v>LAR</v>
      </c>
    </row>
    <row r="1207" spans="1:16" x14ac:dyDescent="0.25">
      <c r="A1207">
        <v>1206</v>
      </c>
      <c r="B1207" s="2" t="str">
        <f t="shared" si="72"/>
        <v>2016_10_GBY@TEN</v>
      </c>
      <c r="C1207" t="s">
        <v>3</v>
      </c>
      <c r="D1207">
        <v>2016</v>
      </c>
      <c r="E1207">
        <f t="shared" si="73"/>
        <v>10</v>
      </c>
      <c r="F1207">
        <v>10</v>
      </c>
      <c r="G1207" t="s">
        <v>95</v>
      </c>
      <c r="H1207" t="s">
        <v>335</v>
      </c>
      <c r="I1207">
        <v>2</v>
      </c>
      <c r="K1207">
        <v>3</v>
      </c>
      <c r="M1207">
        <v>47</v>
      </c>
      <c r="N1207">
        <v>25</v>
      </c>
      <c r="O1207" t="str">
        <f t="shared" si="74"/>
        <v>TEN</v>
      </c>
      <c r="P1207" t="str">
        <f t="shared" si="75"/>
        <v>TEN</v>
      </c>
    </row>
    <row r="1208" spans="1:16" x14ac:dyDescent="0.25">
      <c r="A1208">
        <v>1207</v>
      </c>
      <c r="B1208" s="2" t="str">
        <f t="shared" si="72"/>
        <v>2016_10_ATL@PHI</v>
      </c>
      <c r="C1208" t="s">
        <v>3</v>
      </c>
      <c r="D1208">
        <v>2016</v>
      </c>
      <c r="E1208">
        <f t="shared" si="73"/>
        <v>10</v>
      </c>
      <c r="F1208">
        <v>10</v>
      </c>
      <c r="G1208" t="s">
        <v>88</v>
      </c>
      <c r="H1208" t="s">
        <v>22</v>
      </c>
      <c r="I1208">
        <v>-1.5</v>
      </c>
      <c r="K1208">
        <v>1.5</v>
      </c>
      <c r="M1208">
        <v>24</v>
      </c>
      <c r="N1208">
        <v>15</v>
      </c>
      <c r="O1208" t="str">
        <f t="shared" si="74"/>
        <v>PHI</v>
      </c>
      <c r="P1208" t="str">
        <f t="shared" si="75"/>
        <v>PHI</v>
      </c>
    </row>
    <row r="1209" spans="1:16" x14ac:dyDescent="0.25">
      <c r="A1209">
        <v>1208</v>
      </c>
      <c r="B1209" s="2" t="str">
        <f t="shared" si="72"/>
        <v>2016_10_MIN@WAS</v>
      </c>
      <c r="C1209" t="s">
        <v>3</v>
      </c>
      <c r="D1209">
        <v>2016</v>
      </c>
      <c r="E1209">
        <f t="shared" si="73"/>
        <v>10</v>
      </c>
      <c r="F1209">
        <v>10</v>
      </c>
      <c r="G1209" t="s">
        <v>96</v>
      </c>
      <c r="H1209" t="s">
        <v>82</v>
      </c>
      <c r="I1209">
        <v>-2.5</v>
      </c>
      <c r="K1209">
        <v>-2.5</v>
      </c>
      <c r="M1209">
        <v>26</v>
      </c>
      <c r="N1209">
        <v>20</v>
      </c>
      <c r="O1209" t="str">
        <f t="shared" si="74"/>
        <v>WAS</v>
      </c>
      <c r="P1209" t="str">
        <f t="shared" si="75"/>
        <v>WAS</v>
      </c>
    </row>
    <row r="1210" spans="1:16" x14ac:dyDescent="0.25">
      <c r="A1210">
        <v>1209</v>
      </c>
      <c r="B1210" s="2" t="str">
        <f t="shared" si="72"/>
        <v>2016_10_HOU@JAX</v>
      </c>
      <c r="C1210" t="s">
        <v>3</v>
      </c>
      <c r="D1210">
        <v>2016</v>
      </c>
      <c r="E1210">
        <f t="shared" si="73"/>
        <v>10</v>
      </c>
      <c r="F1210">
        <v>10</v>
      </c>
      <c r="G1210" t="s">
        <v>79</v>
      </c>
      <c r="H1210" t="s">
        <v>77</v>
      </c>
      <c r="I1210">
        <v>1</v>
      </c>
      <c r="K1210">
        <v>-2</v>
      </c>
      <c r="M1210">
        <v>21</v>
      </c>
      <c r="N1210">
        <v>24</v>
      </c>
      <c r="O1210" t="str">
        <f t="shared" si="74"/>
        <v>HOU</v>
      </c>
      <c r="P1210" t="str">
        <f t="shared" si="75"/>
        <v>HOU</v>
      </c>
    </row>
    <row r="1211" spans="1:16" x14ac:dyDescent="0.25">
      <c r="A1211">
        <v>1210</v>
      </c>
      <c r="B1211" s="2" t="str">
        <f t="shared" si="72"/>
        <v>2016_10_CHI@TBY</v>
      </c>
      <c r="C1211" t="s">
        <v>3</v>
      </c>
      <c r="D1211">
        <v>2016</v>
      </c>
      <c r="E1211">
        <f t="shared" si="73"/>
        <v>10</v>
      </c>
      <c r="F1211">
        <v>10</v>
      </c>
      <c r="G1211" t="s">
        <v>339</v>
      </c>
      <c r="H1211" t="s">
        <v>70</v>
      </c>
      <c r="I1211">
        <v>-1.5</v>
      </c>
      <c r="K1211">
        <v>2.5</v>
      </c>
      <c r="M1211">
        <v>36</v>
      </c>
      <c r="N1211">
        <v>10</v>
      </c>
      <c r="O1211" t="str">
        <f t="shared" si="74"/>
        <v>TBY</v>
      </c>
      <c r="P1211" t="str">
        <f t="shared" si="75"/>
        <v>TBY</v>
      </c>
    </row>
    <row r="1212" spans="1:16" x14ac:dyDescent="0.25">
      <c r="A1212">
        <v>1211</v>
      </c>
      <c r="B1212" s="2" t="str">
        <f t="shared" si="72"/>
        <v>2016_10_MIA@SD</v>
      </c>
      <c r="C1212" t="s">
        <v>3</v>
      </c>
      <c r="D1212">
        <v>2016</v>
      </c>
      <c r="E1212">
        <f t="shared" si="73"/>
        <v>10</v>
      </c>
      <c r="F1212">
        <v>10</v>
      </c>
      <c r="G1212" t="s">
        <v>90</v>
      </c>
      <c r="H1212" t="s">
        <v>81</v>
      </c>
      <c r="I1212">
        <v>-3.5</v>
      </c>
      <c r="K1212">
        <v>-4</v>
      </c>
      <c r="M1212">
        <v>24</v>
      </c>
      <c r="N1212">
        <v>31</v>
      </c>
      <c r="O1212" t="str">
        <f t="shared" si="74"/>
        <v>MIA</v>
      </c>
      <c r="P1212" t="str">
        <f t="shared" si="75"/>
        <v>MIA</v>
      </c>
    </row>
    <row r="1213" spans="1:16" x14ac:dyDescent="0.25">
      <c r="A1213">
        <v>1212</v>
      </c>
      <c r="B1213" s="2" t="str">
        <f t="shared" si="72"/>
        <v>2016_10_SFO@ARI</v>
      </c>
      <c r="C1213" t="s">
        <v>3</v>
      </c>
      <c r="D1213">
        <v>2016</v>
      </c>
      <c r="E1213">
        <f t="shared" si="73"/>
        <v>10</v>
      </c>
      <c r="F1213">
        <v>10</v>
      </c>
      <c r="G1213" t="s">
        <v>66</v>
      </c>
      <c r="H1213" t="s">
        <v>338</v>
      </c>
      <c r="I1213">
        <v>-13</v>
      </c>
      <c r="K1213">
        <v>-14</v>
      </c>
      <c r="M1213">
        <v>23</v>
      </c>
      <c r="N1213">
        <v>20</v>
      </c>
      <c r="O1213" t="str">
        <f t="shared" si="74"/>
        <v>SFO</v>
      </c>
      <c r="P1213" t="str">
        <f t="shared" si="75"/>
        <v>ARI</v>
      </c>
    </row>
    <row r="1214" spans="1:16" x14ac:dyDescent="0.25">
      <c r="A1214">
        <v>1213</v>
      </c>
      <c r="B1214" s="2" t="str">
        <f t="shared" si="72"/>
        <v>2016_10_DAL@PIT</v>
      </c>
      <c r="C1214" t="s">
        <v>3</v>
      </c>
      <c r="D1214">
        <v>2016</v>
      </c>
      <c r="E1214">
        <f t="shared" si="73"/>
        <v>10</v>
      </c>
      <c r="F1214">
        <v>10</v>
      </c>
      <c r="G1214" t="s">
        <v>89</v>
      </c>
      <c r="H1214" t="s">
        <v>73</v>
      </c>
      <c r="I1214">
        <v>-2.5</v>
      </c>
      <c r="K1214">
        <v>-2.5</v>
      </c>
      <c r="M1214">
        <v>30</v>
      </c>
      <c r="N1214">
        <v>35</v>
      </c>
      <c r="O1214" t="str">
        <f t="shared" si="74"/>
        <v>DAL</v>
      </c>
      <c r="P1214" t="str">
        <f t="shared" si="75"/>
        <v>DAL</v>
      </c>
    </row>
    <row r="1215" spans="1:16" x14ac:dyDescent="0.25">
      <c r="A1215">
        <v>1214</v>
      </c>
      <c r="B1215" s="2" t="str">
        <f t="shared" si="72"/>
        <v>2016_10_SEA@NWE</v>
      </c>
      <c r="C1215" t="s">
        <v>3</v>
      </c>
      <c r="D1215">
        <v>2016</v>
      </c>
      <c r="E1215">
        <f t="shared" si="73"/>
        <v>10</v>
      </c>
      <c r="F1215">
        <v>10</v>
      </c>
      <c r="G1215" t="s">
        <v>337</v>
      </c>
      <c r="H1215" t="s">
        <v>91</v>
      </c>
      <c r="I1215">
        <v>-7</v>
      </c>
      <c r="K1215">
        <v>-7.5</v>
      </c>
      <c r="M1215">
        <v>24</v>
      </c>
      <c r="N1215">
        <v>31</v>
      </c>
      <c r="O1215" t="str">
        <f t="shared" si="74"/>
        <v>SEA</v>
      </c>
      <c r="P1215" t="str">
        <f t="shared" si="75"/>
        <v>SEA</v>
      </c>
    </row>
    <row r="1216" spans="1:16" x14ac:dyDescent="0.25">
      <c r="A1216">
        <v>1215</v>
      </c>
      <c r="B1216" s="2" t="str">
        <f t="shared" si="72"/>
        <v>2016_10_CIN@NYG</v>
      </c>
      <c r="C1216" t="s">
        <v>3</v>
      </c>
      <c r="D1216">
        <v>2016</v>
      </c>
      <c r="E1216">
        <f t="shared" si="73"/>
        <v>10</v>
      </c>
      <c r="F1216">
        <v>10</v>
      </c>
      <c r="G1216" t="s">
        <v>85</v>
      </c>
      <c r="H1216" t="s">
        <v>71</v>
      </c>
      <c r="I1216">
        <v>-2.5</v>
      </c>
      <c r="K1216">
        <v>1</v>
      </c>
      <c r="M1216">
        <v>21</v>
      </c>
      <c r="N1216">
        <v>20</v>
      </c>
      <c r="O1216" t="str">
        <f t="shared" si="74"/>
        <v>NYG</v>
      </c>
      <c r="P1216" t="str">
        <f t="shared" si="75"/>
        <v>NYG</v>
      </c>
    </row>
    <row r="1217" spans="1:16" x14ac:dyDescent="0.25">
      <c r="A1217">
        <v>1216</v>
      </c>
      <c r="B1217" s="2" t="str">
        <f t="shared" si="72"/>
        <v>2016_11_NOR@CAR</v>
      </c>
      <c r="C1217" t="s">
        <v>3</v>
      </c>
      <c r="D1217">
        <v>2016</v>
      </c>
      <c r="E1217">
        <f t="shared" si="73"/>
        <v>11</v>
      </c>
      <c r="F1217">
        <v>11</v>
      </c>
      <c r="G1217" t="s">
        <v>69</v>
      </c>
      <c r="H1217" t="s">
        <v>340</v>
      </c>
      <c r="I1217">
        <v>-4</v>
      </c>
      <c r="K1217">
        <v>-3.5</v>
      </c>
      <c r="M1217">
        <v>23</v>
      </c>
      <c r="N1217">
        <v>20</v>
      </c>
      <c r="O1217" t="str">
        <f t="shared" si="74"/>
        <v>NOR</v>
      </c>
      <c r="P1217" t="str">
        <f t="shared" si="75"/>
        <v>CAR</v>
      </c>
    </row>
    <row r="1218" spans="1:16" x14ac:dyDescent="0.25">
      <c r="A1218">
        <v>1217</v>
      </c>
      <c r="B1218" s="2" t="str">
        <f t="shared" ref="B1218:B1281" si="76">CONCATENATE(D1218,"_",IF(E1218&lt;10,CONCATENATE("0",E1218),E1218),"_",H1218,"@",G1218)</f>
        <v>2016_11_ARI@MIN</v>
      </c>
      <c r="C1218" t="s">
        <v>3</v>
      </c>
      <c r="D1218">
        <v>2016</v>
      </c>
      <c r="E1218">
        <f t="shared" ref="E1218:E1281" si="77">IF(C1218="rs",F1218,17+F1218)</f>
        <v>11</v>
      </c>
      <c r="F1218">
        <v>11</v>
      </c>
      <c r="G1218" t="s">
        <v>82</v>
      </c>
      <c r="H1218" t="s">
        <v>66</v>
      </c>
      <c r="I1218">
        <v>0</v>
      </c>
      <c r="K1218">
        <v>-2</v>
      </c>
      <c r="M1218">
        <v>30</v>
      </c>
      <c r="N1218">
        <v>24</v>
      </c>
      <c r="O1218" t="str">
        <f t="shared" ref="O1218:O1281" si="78">IF(OR(ISBLANK(N1218),ISBLANK(M1218)),"",IF(N1218&gt;(M1218+IF(ISBLANK(K1218),I1218,K1218)),H1218,IF(N1218&lt;(M1218+IF(ISBLANK(K1218),I1218,K1218)),G1218,"na")))</f>
        <v>MIN</v>
      </c>
      <c r="P1218" t="str">
        <f t="shared" ref="P1218:P1281" si="79">IF(OR(ISBLANK(N1218),ISBLANK(M1218)),"",IF(N1218&gt;M1218,H1218,IF(N1218&lt;M1218,G1218,"na")))</f>
        <v>MIN</v>
      </c>
    </row>
    <row r="1219" spans="1:16" x14ac:dyDescent="0.25">
      <c r="A1219">
        <v>1218</v>
      </c>
      <c r="B1219" s="2" t="str">
        <f t="shared" si="76"/>
        <v>2016_11_BUF@CIN</v>
      </c>
      <c r="C1219" t="s">
        <v>3</v>
      </c>
      <c r="D1219">
        <v>2016</v>
      </c>
      <c r="E1219">
        <f t="shared" si="77"/>
        <v>11</v>
      </c>
      <c r="F1219">
        <v>11</v>
      </c>
      <c r="G1219" t="s">
        <v>71</v>
      </c>
      <c r="H1219" t="s">
        <v>68</v>
      </c>
      <c r="I1219">
        <v>-4.5</v>
      </c>
      <c r="K1219">
        <v>-2.5</v>
      </c>
      <c r="M1219">
        <v>12</v>
      </c>
      <c r="N1219">
        <v>16</v>
      </c>
      <c r="O1219" t="str">
        <f t="shared" si="78"/>
        <v>BUF</v>
      </c>
      <c r="P1219" t="str">
        <f t="shared" si="79"/>
        <v>BUF</v>
      </c>
    </row>
    <row r="1220" spans="1:16" x14ac:dyDescent="0.25">
      <c r="A1220">
        <v>1219</v>
      </c>
      <c r="B1220" s="2" t="str">
        <f t="shared" si="76"/>
        <v>2016_11_CHI@NYG</v>
      </c>
      <c r="C1220" t="s">
        <v>3</v>
      </c>
      <c r="D1220">
        <v>2016</v>
      </c>
      <c r="E1220">
        <f t="shared" si="77"/>
        <v>11</v>
      </c>
      <c r="F1220">
        <v>11</v>
      </c>
      <c r="G1220" t="s">
        <v>85</v>
      </c>
      <c r="H1220" t="s">
        <v>70</v>
      </c>
      <c r="I1220">
        <v>-6</v>
      </c>
      <c r="K1220">
        <v>-6.5</v>
      </c>
      <c r="M1220">
        <v>22</v>
      </c>
      <c r="N1220">
        <v>16</v>
      </c>
      <c r="O1220" t="str">
        <f t="shared" si="78"/>
        <v>CHI</v>
      </c>
      <c r="P1220" t="str">
        <f t="shared" si="79"/>
        <v>NYG</v>
      </c>
    </row>
    <row r="1221" spans="1:16" x14ac:dyDescent="0.25">
      <c r="A1221">
        <v>1220</v>
      </c>
      <c r="B1221" s="2" t="str">
        <f t="shared" si="76"/>
        <v>2016_11_PIT@CLE</v>
      </c>
      <c r="C1221" t="s">
        <v>3</v>
      </c>
      <c r="D1221">
        <v>2016</v>
      </c>
      <c r="E1221">
        <f t="shared" si="77"/>
        <v>11</v>
      </c>
      <c r="F1221">
        <v>11</v>
      </c>
      <c r="G1221" t="s">
        <v>72</v>
      </c>
      <c r="H1221" t="s">
        <v>89</v>
      </c>
      <c r="I1221">
        <v>9.5</v>
      </c>
      <c r="K1221">
        <v>8.5</v>
      </c>
      <c r="M1221">
        <v>9</v>
      </c>
      <c r="N1221">
        <v>24</v>
      </c>
      <c r="O1221" t="str">
        <f t="shared" si="78"/>
        <v>PIT</v>
      </c>
      <c r="P1221" t="str">
        <f t="shared" si="79"/>
        <v>PIT</v>
      </c>
    </row>
    <row r="1222" spans="1:16" x14ac:dyDescent="0.25">
      <c r="A1222">
        <v>1221</v>
      </c>
      <c r="B1222" s="2" t="str">
        <f t="shared" si="76"/>
        <v>2016_11_TBY@KCY</v>
      </c>
      <c r="C1222" t="s">
        <v>3</v>
      </c>
      <c r="D1222">
        <v>2016</v>
      </c>
      <c r="E1222">
        <f t="shared" si="77"/>
        <v>11</v>
      </c>
      <c r="F1222">
        <v>11</v>
      </c>
      <c r="G1222" t="s">
        <v>336</v>
      </c>
      <c r="H1222" t="s">
        <v>339</v>
      </c>
      <c r="I1222">
        <v>-7.5</v>
      </c>
      <c r="K1222">
        <v>-7</v>
      </c>
      <c r="M1222">
        <v>17</v>
      </c>
      <c r="N1222">
        <v>19</v>
      </c>
      <c r="O1222" t="str">
        <f t="shared" si="78"/>
        <v>TBY</v>
      </c>
      <c r="P1222" t="str">
        <f t="shared" si="79"/>
        <v>TBY</v>
      </c>
    </row>
    <row r="1223" spans="1:16" x14ac:dyDescent="0.25">
      <c r="A1223">
        <v>1222</v>
      </c>
      <c r="B1223" s="2" t="str">
        <f t="shared" si="76"/>
        <v>2016_11_BAL@DAL</v>
      </c>
      <c r="C1223" t="s">
        <v>3</v>
      </c>
      <c r="D1223">
        <v>2016</v>
      </c>
      <c r="E1223">
        <f t="shared" si="77"/>
        <v>11</v>
      </c>
      <c r="F1223">
        <v>11</v>
      </c>
      <c r="G1223" t="s">
        <v>73</v>
      </c>
      <c r="H1223" t="s">
        <v>67</v>
      </c>
      <c r="I1223">
        <v>-7</v>
      </c>
      <c r="K1223">
        <v>-7.5</v>
      </c>
      <c r="M1223">
        <v>27</v>
      </c>
      <c r="N1223">
        <v>17</v>
      </c>
      <c r="O1223" t="str">
        <f t="shared" si="78"/>
        <v>DAL</v>
      </c>
      <c r="P1223" t="str">
        <f t="shared" si="79"/>
        <v>DAL</v>
      </c>
    </row>
    <row r="1224" spans="1:16" x14ac:dyDescent="0.25">
      <c r="A1224">
        <v>1223</v>
      </c>
      <c r="B1224" s="2" t="str">
        <f t="shared" si="76"/>
        <v>2016_11_JAX@DET</v>
      </c>
      <c r="C1224" t="s">
        <v>3</v>
      </c>
      <c r="D1224">
        <v>2016</v>
      </c>
      <c r="E1224">
        <f t="shared" si="77"/>
        <v>11</v>
      </c>
      <c r="F1224">
        <v>11</v>
      </c>
      <c r="G1224" t="s">
        <v>75</v>
      </c>
      <c r="H1224" t="s">
        <v>79</v>
      </c>
      <c r="I1224">
        <v>-6.5</v>
      </c>
      <c r="K1224">
        <v>-6</v>
      </c>
      <c r="M1224">
        <v>26</v>
      </c>
      <c r="N1224">
        <v>19</v>
      </c>
      <c r="O1224" t="str">
        <f t="shared" si="78"/>
        <v>DET</v>
      </c>
      <c r="P1224" t="str">
        <f t="shared" si="79"/>
        <v>DET</v>
      </c>
    </row>
    <row r="1225" spans="1:16" x14ac:dyDescent="0.25">
      <c r="A1225">
        <v>1224</v>
      </c>
      <c r="B1225" s="2" t="str">
        <f t="shared" si="76"/>
        <v>2016_11_TEN@IND</v>
      </c>
      <c r="C1225" t="s">
        <v>3</v>
      </c>
      <c r="D1225">
        <v>2016</v>
      </c>
      <c r="E1225">
        <f t="shared" si="77"/>
        <v>11</v>
      </c>
      <c r="F1225">
        <v>11</v>
      </c>
      <c r="G1225" t="s">
        <v>78</v>
      </c>
      <c r="H1225" t="s">
        <v>95</v>
      </c>
      <c r="I1225">
        <v>-3</v>
      </c>
      <c r="K1225">
        <v>-2.5</v>
      </c>
      <c r="M1225">
        <v>24</v>
      </c>
      <c r="N1225">
        <v>17</v>
      </c>
      <c r="O1225" t="str">
        <f t="shared" si="78"/>
        <v>IND</v>
      </c>
      <c r="P1225" t="str">
        <f t="shared" si="79"/>
        <v>IND</v>
      </c>
    </row>
    <row r="1226" spans="1:16" x14ac:dyDescent="0.25">
      <c r="A1226">
        <v>1225</v>
      </c>
      <c r="B1226" s="2" t="str">
        <f t="shared" si="76"/>
        <v>2016_11_MIA@LAR</v>
      </c>
      <c r="C1226" t="s">
        <v>3</v>
      </c>
      <c r="D1226">
        <v>2016</v>
      </c>
      <c r="E1226">
        <f t="shared" si="77"/>
        <v>11</v>
      </c>
      <c r="F1226">
        <v>11</v>
      </c>
      <c r="G1226" t="s">
        <v>125</v>
      </c>
      <c r="H1226" t="s">
        <v>81</v>
      </c>
      <c r="I1226">
        <v>-1</v>
      </c>
      <c r="K1226">
        <v>1</v>
      </c>
      <c r="M1226">
        <v>10</v>
      </c>
      <c r="N1226">
        <v>14</v>
      </c>
      <c r="O1226" t="str">
        <f t="shared" si="78"/>
        <v>MIA</v>
      </c>
      <c r="P1226" t="str">
        <f t="shared" si="79"/>
        <v>MIA</v>
      </c>
    </row>
    <row r="1227" spans="1:16" x14ac:dyDescent="0.25">
      <c r="A1227">
        <v>1226</v>
      </c>
      <c r="B1227" s="2" t="str">
        <f t="shared" si="76"/>
        <v>2016_11_NWE@SFO</v>
      </c>
      <c r="C1227" t="s">
        <v>3</v>
      </c>
      <c r="D1227">
        <v>2016</v>
      </c>
      <c r="E1227">
        <f t="shared" si="77"/>
        <v>11</v>
      </c>
      <c r="F1227">
        <v>11</v>
      </c>
      <c r="G1227" t="s">
        <v>338</v>
      </c>
      <c r="H1227" t="s">
        <v>337</v>
      </c>
      <c r="I1227">
        <v>14</v>
      </c>
      <c r="K1227">
        <v>-12</v>
      </c>
      <c r="M1227">
        <v>17</v>
      </c>
      <c r="N1227">
        <v>30</v>
      </c>
      <c r="O1227" t="str">
        <f t="shared" si="78"/>
        <v>NWE</v>
      </c>
      <c r="P1227" t="str">
        <f t="shared" si="79"/>
        <v>NWE</v>
      </c>
    </row>
    <row r="1228" spans="1:16" x14ac:dyDescent="0.25">
      <c r="A1228">
        <v>1227</v>
      </c>
      <c r="B1228" s="2" t="str">
        <f t="shared" si="76"/>
        <v>2016_11_PHI@SEA</v>
      </c>
      <c r="C1228" t="s">
        <v>3</v>
      </c>
      <c r="D1228">
        <v>2016</v>
      </c>
      <c r="E1228">
        <f t="shared" si="77"/>
        <v>11</v>
      </c>
      <c r="F1228">
        <v>11</v>
      </c>
      <c r="G1228" t="s">
        <v>91</v>
      </c>
      <c r="H1228" t="s">
        <v>88</v>
      </c>
      <c r="I1228">
        <v>-4.5</v>
      </c>
      <c r="K1228">
        <v>-6.5</v>
      </c>
      <c r="M1228">
        <v>26</v>
      </c>
      <c r="N1228">
        <v>15</v>
      </c>
      <c r="O1228" t="str">
        <f t="shared" si="78"/>
        <v>SEA</v>
      </c>
      <c r="P1228" t="str">
        <f t="shared" si="79"/>
        <v>SEA</v>
      </c>
    </row>
    <row r="1229" spans="1:16" x14ac:dyDescent="0.25">
      <c r="A1229">
        <v>1228</v>
      </c>
      <c r="B1229" s="2" t="str">
        <f t="shared" si="76"/>
        <v>2016_11_GBY@WAS</v>
      </c>
      <c r="C1229" t="s">
        <v>3</v>
      </c>
      <c r="D1229">
        <v>2016</v>
      </c>
      <c r="E1229">
        <f t="shared" si="77"/>
        <v>11</v>
      </c>
      <c r="F1229">
        <v>11</v>
      </c>
      <c r="G1229" t="s">
        <v>96</v>
      </c>
      <c r="H1229" t="s">
        <v>335</v>
      </c>
      <c r="I1229">
        <v>-2.5</v>
      </c>
      <c r="K1229">
        <v>-3</v>
      </c>
      <c r="M1229">
        <v>42</v>
      </c>
      <c r="N1229">
        <v>24</v>
      </c>
      <c r="O1229" t="str">
        <f t="shared" si="78"/>
        <v>WAS</v>
      </c>
      <c r="P1229" t="str">
        <f t="shared" si="79"/>
        <v>WAS</v>
      </c>
    </row>
    <row r="1230" spans="1:16" x14ac:dyDescent="0.25">
      <c r="A1230">
        <v>1229</v>
      </c>
      <c r="B1230" s="2" t="str">
        <f t="shared" si="76"/>
        <v>2016_11_HOU@OAK</v>
      </c>
      <c r="C1230" t="s">
        <v>3</v>
      </c>
      <c r="D1230">
        <v>2016</v>
      </c>
      <c r="E1230">
        <f t="shared" si="77"/>
        <v>11</v>
      </c>
      <c r="F1230">
        <v>11</v>
      </c>
      <c r="G1230" t="s">
        <v>87</v>
      </c>
      <c r="H1230" t="s">
        <v>77</v>
      </c>
      <c r="I1230">
        <v>-5.5</v>
      </c>
      <c r="K1230">
        <v>-6</v>
      </c>
      <c r="M1230">
        <v>27</v>
      </c>
      <c r="N1230">
        <v>20</v>
      </c>
      <c r="O1230" t="str">
        <f t="shared" si="78"/>
        <v>OAK</v>
      </c>
      <c r="P1230" t="str">
        <f t="shared" si="79"/>
        <v>OAK</v>
      </c>
    </row>
    <row r="1231" spans="1:16" x14ac:dyDescent="0.25">
      <c r="A1231">
        <v>1230</v>
      </c>
      <c r="B1231" s="2" t="str">
        <f t="shared" si="76"/>
        <v>2016_12_MIN@DET</v>
      </c>
      <c r="C1231" t="s">
        <v>3</v>
      </c>
      <c r="D1231">
        <v>2016</v>
      </c>
      <c r="E1231">
        <f t="shared" si="77"/>
        <v>12</v>
      </c>
      <c r="F1231">
        <v>12</v>
      </c>
      <c r="G1231" t="s">
        <v>75</v>
      </c>
      <c r="H1231" t="s">
        <v>82</v>
      </c>
      <c r="I1231">
        <v>-2.5</v>
      </c>
      <c r="K1231">
        <v>-1</v>
      </c>
      <c r="M1231">
        <v>16</v>
      </c>
      <c r="N1231">
        <v>13</v>
      </c>
      <c r="O1231" t="str">
        <f t="shared" si="78"/>
        <v>DET</v>
      </c>
      <c r="P1231" t="str">
        <f t="shared" si="79"/>
        <v>DET</v>
      </c>
    </row>
    <row r="1232" spans="1:16" x14ac:dyDescent="0.25">
      <c r="A1232">
        <v>1231</v>
      </c>
      <c r="B1232" s="2" t="str">
        <f t="shared" si="76"/>
        <v>2016_12_WAS@DAL</v>
      </c>
      <c r="C1232" t="s">
        <v>3</v>
      </c>
      <c r="D1232">
        <v>2016</v>
      </c>
      <c r="E1232">
        <f t="shared" si="77"/>
        <v>12</v>
      </c>
      <c r="F1232">
        <v>12</v>
      </c>
      <c r="G1232" t="s">
        <v>73</v>
      </c>
      <c r="H1232" t="s">
        <v>96</v>
      </c>
      <c r="I1232">
        <v>-7</v>
      </c>
      <c r="K1232">
        <v>-7</v>
      </c>
      <c r="M1232">
        <v>31</v>
      </c>
      <c r="N1232">
        <v>26</v>
      </c>
      <c r="O1232" t="str">
        <f t="shared" si="78"/>
        <v>WAS</v>
      </c>
      <c r="P1232" t="str">
        <f t="shared" si="79"/>
        <v>DAL</v>
      </c>
    </row>
    <row r="1233" spans="1:16" x14ac:dyDescent="0.25">
      <c r="A1233">
        <v>1232</v>
      </c>
      <c r="B1233" s="2" t="str">
        <f t="shared" si="76"/>
        <v>2016_12_PIT@IND</v>
      </c>
      <c r="C1233" t="s">
        <v>3</v>
      </c>
      <c r="D1233">
        <v>2016</v>
      </c>
      <c r="E1233">
        <f t="shared" si="77"/>
        <v>12</v>
      </c>
      <c r="F1233">
        <v>12</v>
      </c>
      <c r="G1233" t="s">
        <v>78</v>
      </c>
      <c r="H1233" t="s">
        <v>89</v>
      </c>
      <c r="I1233">
        <v>3</v>
      </c>
      <c r="K1233">
        <v>9</v>
      </c>
      <c r="M1233">
        <v>7</v>
      </c>
      <c r="N1233">
        <v>28</v>
      </c>
      <c r="O1233" t="str">
        <f t="shared" si="78"/>
        <v>PIT</v>
      </c>
      <c r="P1233" t="str">
        <f t="shared" si="79"/>
        <v>PIT</v>
      </c>
    </row>
    <row r="1234" spans="1:16" x14ac:dyDescent="0.25">
      <c r="A1234">
        <v>1233</v>
      </c>
      <c r="B1234" s="2" t="str">
        <f t="shared" si="76"/>
        <v>2016_12_LAR@NOR</v>
      </c>
      <c r="C1234" t="s">
        <v>3</v>
      </c>
      <c r="D1234">
        <v>2016</v>
      </c>
      <c r="E1234">
        <f t="shared" si="77"/>
        <v>12</v>
      </c>
      <c r="F1234">
        <v>12</v>
      </c>
      <c r="G1234" t="s">
        <v>340</v>
      </c>
      <c r="H1234" t="s">
        <v>125</v>
      </c>
      <c r="I1234">
        <v>-6.5</v>
      </c>
      <c r="K1234">
        <v>-7.5</v>
      </c>
      <c r="M1234">
        <v>49</v>
      </c>
      <c r="N1234">
        <v>21</v>
      </c>
      <c r="O1234" t="str">
        <f t="shared" si="78"/>
        <v>NOR</v>
      </c>
      <c r="P1234" t="str">
        <f t="shared" si="79"/>
        <v>NOR</v>
      </c>
    </row>
    <row r="1235" spans="1:16" x14ac:dyDescent="0.25">
      <c r="A1235">
        <v>1234</v>
      </c>
      <c r="B1235" s="2" t="str">
        <f t="shared" si="76"/>
        <v>2016_12_TEN@CHI</v>
      </c>
      <c r="C1235" t="s">
        <v>3</v>
      </c>
      <c r="D1235">
        <v>2016</v>
      </c>
      <c r="E1235">
        <f t="shared" si="77"/>
        <v>12</v>
      </c>
      <c r="F1235">
        <v>12</v>
      </c>
      <c r="G1235" t="s">
        <v>70</v>
      </c>
      <c r="H1235" t="s">
        <v>95</v>
      </c>
      <c r="I1235">
        <v>1.5</v>
      </c>
      <c r="K1235">
        <v>5.5</v>
      </c>
      <c r="M1235">
        <v>21</v>
      </c>
      <c r="N1235">
        <v>27</v>
      </c>
      <c r="O1235" t="str">
        <f t="shared" si="78"/>
        <v>TEN</v>
      </c>
      <c r="P1235" t="str">
        <f t="shared" si="79"/>
        <v>TEN</v>
      </c>
    </row>
    <row r="1236" spans="1:16" x14ac:dyDescent="0.25">
      <c r="A1236">
        <v>1235</v>
      </c>
      <c r="B1236" s="2" t="str">
        <f t="shared" si="76"/>
        <v>2016_12_ARI@ATL</v>
      </c>
      <c r="C1236" t="s">
        <v>3</v>
      </c>
      <c r="D1236">
        <v>2016</v>
      </c>
      <c r="E1236">
        <f t="shared" si="77"/>
        <v>12</v>
      </c>
      <c r="F1236">
        <v>12</v>
      </c>
      <c r="G1236" t="s">
        <v>22</v>
      </c>
      <c r="H1236" t="s">
        <v>66</v>
      </c>
      <c r="I1236">
        <v>-4</v>
      </c>
      <c r="K1236">
        <v>-5</v>
      </c>
      <c r="M1236">
        <v>38</v>
      </c>
      <c r="N1236">
        <v>19</v>
      </c>
      <c r="O1236" t="str">
        <f t="shared" si="78"/>
        <v>ATL</v>
      </c>
      <c r="P1236" t="str">
        <f t="shared" si="79"/>
        <v>ATL</v>
      </c>
    </row>
    <row r="1237" spans="1:16" x14ac:dyDescent="0.25">
      <c r="A1237">
        <v>1236</v>
      </c>
      <c r="B1237" s="2" t="str">
        <f t="shared" si="76"/>
        <v>2016_12_NYG@CLE</v>
      </c>
      <c r="C1237" t="s">
        <v>3</v>
      </c>
      <c r="D1237">
        <v>2016</v>
      </c>
      <c r="E1237">
        <f t="shared" si="77"/>
        <v>12</v>
      </c>
      <c r="F1237">
        <v>12</v>
      </c>
      <c r="G1237" t="s">
        <v>72</v>
      </c>
      <c r="H1237" t="s">
        <v>85</v>
      </c>
      <c r="I1237">
        <v>6.5</v>
      </c>
      <c r="K1237">
        <v>7</v>
      </c>
      <c r="M1237">
        <v>13</v>
      </c>
      <c r="N1237">
        <v>27</v>
      </c>
      <c r="O1237" t="str">
        <f t="shared" si="78"/>
        <v>NYG</v>
      </c>
      <c r="P1237" t="str">
        <f t="shared" si="79"/>
        <v>NYG</v>
      </c>
    </row>
    <row r="1238" spans="1:16" x14ac:dyDescent="0.25">
      <c r="A1238">
        <v>1237</v>
      </c>
      <c r="B1238" s="2" t="str">
        <f t="shared" si="76"/>
        <v>2016_12_SD@HOU</v>
      </c>
      <c r="C1238" t="s">
        <v>3</v>
      </c>
      <c r="D1238">
        <v>2016</v>
      </c>
      <c r="E1238">
        <f t="shared" si="77"/>
        <v>12</v>
      </c>
      <c r="F1238">
        <v>12</v>
      </c>
      <c r="G1238" t="s">
        <v>77</v>
      </c>
      <c r="H1238" t="s">
        <v>90</v>
      </c>
      <c r="I1238">
        <v>0</v>
      </c>
      <c r="K1238">
        <v>2.5</v>
      </c>
      <c r="M1238">
        <v>13</v>
      </c>
      <c r="N1238">
        <v>21</v>
      </c>
      <c r="O1238" t="str">
        <f t="shared" si="78"/>
        <v>SD</v>
      </c>
      <c r="P1238" t="str">
        <f t="shared" si="79"/>
        <v>SD</v>
      </c>
    </row>
    <row r="1239" spans="1:16" x14ac:dyDescent="0.25">
      <c r="A1239">
        <v>1238</v>
      </c>
      <c r="B1239" s="2" t="str">
        <f t="shared" si="76"/>
        <v>2016_12_JAX@BUF</v>
      </c>
      <c r="C1239" t="s">
        <v>3</v>
      </c>
      <c r="D1239">
        <v>2016</v>
      </c>
      <c r="E1239">
        <f t="shared" si="77"/>
        <v>12</v>
      </c>
      <c r="F1239">
        <v>12</v>
      </c>
      <c r="G1239" t="s">
        <v>68</v>
      </c>
      <c r="H1239" t="s">
        <v>79</v>
      </c>
      <c r="I1239">
        <v>-7</v>
      </c>
      <c r="K1239">
        <v>-7.5</v>
      </c>
      <c r="M1239">
        <v>28</v>
      </c>
      <c r="N1239">
        <v>21</v>
      </c>
      <c r="O1239" t="str">
        <f t="shared" si="78"/>
        <v>JAX</v>
      </c>
      <c r="P1239" t="str">
        <f t="shared" si="79"/>
        <v>BUF</v>
      </c>
    </row>
    <row r="1240" spans="1:16" x14ac:dyDescent="0.25">
      <c r="A1240">
        <v>1239</v>
      </c>
      <c r="B1240" s="2" t="str">
        <f t="shared" si="76"/>
        <v>2016_12_CIN@BAL</v>
      </c>
      <c r="C1240" t="s">
        <v>3</v>
      </c>
      <c r="D1240">
        <v>2016</v>
      </c>
      <c r="E1240">
        <f t="shared" si="77"/>
        <v>12</v>
      </c>
      <c r="F1240">
        <v>12</v>
      </c>
      <c r="G1240" t="s">
        <v>67</v>
      </c>
      <c r="H1240" t="s">
        <v>71</v>
      </c>
      <c r="I1240">
        <v>-3.5</v>
      </c>
      <c r="K1240">
        <v>-4</v>
      </c>
      <c r="M1240">
        <v>19</v>
      </c>
      <c r="N1240">
        <v>14</v>
      </c>
      <c r="O1240" t="str">
        <f t="shared" si="78"/>
        <v>BAL</v>
      </c>
      <c r="P1240" t="str">
        <f t="shared" si="79"/>
        <v>BAL</v>
      </c>
    </row>
    <row r="1241" spans="1:16" x14ac:dyDescent="0.25">
      <c r="A1241">
        <v>1240</v>
      </c>
      <c r="B1241" s="2" t="str">
        <f t="shared" si="76"/>
        <v>2016_12_SFO@MIA</v>
      </c>
      <c r="C1241" t="s">
        <v>3</v>
      </c>
      <c r="D1241">
        <v>2016</v>
      </c>
      <c r="E1241">
        <f t="shared" si="77"/>
        <v>12</v>
      </c>
      <c r="F1241">
        <v>12</v>
      </c>
      <c r="G1241" t="s">
        <v>81</v>
      </c>
      <c r="H1241" t="s">
        <v>338</v>
      </c>
      <c r="I1241">
        <v>-8</v>
      </c>
      <c r="K1241">
        <v>-7</v>
      </c>
      <c r="M1241">
        <v>31</v>
      </c>
      <c r="N1241">
        <v>24</v>
      </c>
      <c r="O1241" t="str">
        <f t="shared" si="78"/>
        <v>na</v>
      </c>
      <c r="P1241" t="str">
        <f t="shared" si="79"/>
        <v>MIA</v>
      </c>
    </row>
    <row r="1242" spans="1:16" x14ac:dyDescent="0.25">
      <c r="A1242">
        <v>1241</v>
      </c>
      <c r="B1242" s="2" t="str">
        <f t="shared" si="76"/>
        <v>2016_12_SEA@TBY</v>
      </c>
      <c r="C1242" t="s">
        <v>3</v>
      </c>
      <c r="D1242">
        <v>2016</v>
      </c>
      <c r="E1242">
        <f t="shared" si="77"/>
        <v>12</v>
      </c>
      <c r="F1242">
        <v>12</v>
      </c>
      <c r="G1242" t="s">
        <v>339</v>
      </c>
      <c r="H1242" t="s">
        <v>91</v>
      </c>
      <c r="I1242">
        <v>5.5</v>
      </c>
      <c r="K1242">
        <v>6</v>
      </c>
      <c r="M1242">
        <v>14</v>
      </c>
      <c r="N1242">
        <v>5</v>
      </c>
      <c r="O1242" t="str">
        <f t="shared" si="78"/>
        <v>TBY</v>
      </c>
      <c r="P1242" t="str">
        <f t="shared" si="79"/>
        <v>TBY</v>
      </c>
    </row>
    <row r="1243" spans="1:16" x14ac:dyDescent="0.25">
      <c r="A1243">
        <v>1242</v>
      </c>
      <c r="B1243" s="2" t="str">
        <f t="shared" si="76"/>
        <v>2016_12_NWE@NYJ</v>
      </c>
      <c r="C1243" t="s">
        <v>3</v>
      </c>
      <c r="D1243">
        <v>2016</v>
      </c>
      <c r="E1243">
        <f t="shared" si="77"/>
        <v>12</v>
      </c>
      <c r="F1243">
        <v>12</v>
      </c>
      <c r="G1243" t="s">
        <v>86</v>
      </c>
      <c r="H1243" t="s">
        <v>337</v>
      </c>
      <c r="I1243">
        <v>9</v>
      </c>
      <c r="K1243">
        <v>7.5</v>
      </c>
      <c r="M1243">
        <v>17</v>
      </c>
      <c r="N1243">
        <v>22</v>
      </c>
      <c r="O1243" t="str">
        <f t="shared" si="78"/>
        <v>NYJ</v>
      </c>
      <c r="P1243" t="str">
        <f t="shared" si="79"/>
        <v>NWE</v>
      </c>
    </row>
    <row r="1244" spans="1:16" x14ac:dyDescent="0.25">
      <c r="A1244">
        <v>1243</v>
      </c>
      <c r="B1244" s="2" t="str">
        <f t="shared" si="76"/>
        <v>2016_12_CAR@OAK</v>
      </c>
      <c r="C1244" t="s">
        <v>3</v>
      </c>
      <c r="D1244">
        <v>2016</v>
      </c>
      <c r="E1244">
        <f t="shared" si="77"/>
        <v>12</v>
      </c>
      <c r="F1244">
        <v>12</v>
      </c>
      <c r="G1244" t="s">
        <v>87</v>
      </c>
      <c r="H1244" t="s">
        <v>69</v>
      </c>
      <c r="I1244">
        <v>-4</v>
      </c>
      <c r="K1244">
        <v>-3.5</v>
      </c>
      <c r="M1244">
        <v>35</v>
      </c>
      <c r="N1244">
        <v>32</v>
      </c>
      <c r="O1244" t="str">
        <f t="shared" si="78"/>
        <v>CAR</v>
      </c>
      <c r="P1244" t="str">
        <f t="shared" si="79"/>
        <v>OAK</v>
      </c>
    </row>
    <row r="1245" spans="1:16" x14ac:dyDescent="0.25">
      <c r="A1245">
        <v>1244</v>
      </c>
      <c r="B1245" s="2" t="str">
        <f t="shared" si="76"/>
        <v>2016_12_KCY@DEN</v>
      </c>
      <c r="C1245" t="s">
        <v>3</v>
      </c>
      <c r="D1245">
        <v>2016</v>
      </c>
      <c r="E1245">
        <f t="shared" si="77"/>
        <v>12</v>
      </c>
      <c r="F1245">
        <v>12</v>
      </c>
      <c r="G1245" t="s">
        <v>74</v>
      </c>
      <c r="H1245" t="s">
        <v>336</v>
      </c>
      <c r="I1245">
        <v>-3.5</v>
      </c>
      <c r="K1245">
        <v>-3.5</v>
      </c>
      <c r="M1245">
        <v>27</v>
      </c>
      <c r="N1245">
        <v>30</v>
      </c>
      <c r="O1245" t="str">
        <f t="shared" si="78"/>
        <v>KCY</v>
      </c>
      <c r="P1245" t="str">
        <f t="shared" si="79"/>
        <v>KCY</v>
      </c>
    </row>
    <row r="1246" spans="1:16" x14ac:dyDescent="0.25">
      <c r="A1246">
        <v>1245</v>
      </c>
      <c r="B1246" s="2" t="str">
        <f t="shared" si="76"/>
        <v>2016_12_GBY@PHI</v>
      </c>
      <c r="C1246" t="s">
        <v>3</v>
      </c>
      <c r="D1246">
        <v>2016</v>
      </c>
      <c r="E1246">
        <f t="shared" si="77"/>
        <v>12</v>
      </c>
      <c r="F1246">
        <v>12</v>
      </c>
      <c r="G1246" t="s">
        <v>88</v>
      </c>
      <c r="H1246" t="s">
        <v>335</v>
      </c>
      <c r="I1246">
        <v>-3</v>
      </c>
      <c r="K1246">
        <v>-4</v>
      </c>
      <c r="M1246">
        <v>13</v>
      </c>
      <c r="N1246">
        <v>27</v>
      </c>
      <c r="O1246" t="str">
        <f t="shared" si="78"/>
        <v>GBY</v>
      </c>
      <c r="P1246" t="str">
        <f t="shared" si="79"/>
        <v>GBY</v>
      </c>
    </row>
    <row r="1247" spans="1:16" x14ac:dyDescent="0.25">
      <c r="A1247">
        <v>1246</v>
      </c>
      <c r="B1247" s="2" t="str">
        <f t="shared" si="76"/>
        <v>2016_13_DAL@MIN</v>
      </c>
      <c r="C1247" t="s">
        <v>3</v>
      </c>
      <c r="D1247">
        <v>2016</v>
      </c>
      <c r="E1247">
        <f t="shared" si="77"/>
        <v>13</v>
      </c>
      <c r="F1247">
        <v>13</v>
      </c>
      <c r="G1247" t="s">
        <v>82</v>
      </c>
      <c r="H1247" t="s">
        <v>73</v>
      </c>
      <c r="I1247">
        <v>3</v>
      </c>
      <c r="K1247">
        <v>4</v>
      </c>
      <c r="M1247">
        <v>15</v>
      </c>
      <c r="N1247">
        <v>17</v>
      </c>
      <c r="O1247" t="str">
        <f t="shared" si="78"/>
        <v>MIN</v>
      </c>
      <c r="P1247" t="str">
        <f t="shared" si="79"/>
        <v>DAL</v>
      </c>
    </row>
    <row r="1248" spans="1:16" x14ac:dyDescent="0.25">
      <c r="A1248">
        <v>1247</v>
      </c>
      <c r="B1248" s="2" t="str">
        <f t="shared" si="76"/>
        <v>2016_13_DET@NOR</v>
      </c>
      <c r="C1248" t="s">
        <v>3</v>
      </c>
      <c r="D1248">
        <v>2016</v>
      </c>
      <c r="E1248">
        <f t="shared" si="77"/>
        <v>13</v>
      </c>
      <c r="F1248">
        <v>13</v>
      </c>
      <c r="G1248" t="s">
        <v>340</v>
      </c>
      <c r="H1248" t="s">
        <v>75</v>
      </c>
      <c r="I1248">
        <v>-5</v>
      </c>
      <c r="K1248">
        <v>-6.5</v>
      </c>
      <c r="M1248">
        <v>13</v>
      </c>
      <c r="N1248">
        <v>28</v>
      </c>
      <c r="O1248" t="str">
        <f t="shared" si="78"/>
        <v>DET</v>
      </c>
      <c r="P1248" t="str">
        <f t="shared" si="79"/>
        <v>DET</v>
      </c>
    </row>
    <row r="1249" spans="1:16" x14ac:dyDescent="0.25">
      <c r="A1249">
        <v>1248</v>
      </c>
      <c r="B1249" s="2" t="str">
        <f t="shared" si="76"/>
        <v>2016_13_LAR@NWE</v>
      </c>
      <c r="C1249" t="s">
        <v>3</v>
      </c>
      <c r="D1249">
        <v>2016</v>
      </c>
      <c r="E1249">
        <f t="shared" si="77"/>
        <v>13</v>
      </c>
      <c r="F1249">
        <v>13</v>
      </c>
      <c r="G1249" t="s">
        <v>337</v>
      </c>
      <c r="H1249" t="s">
        <v>125</v>
      </c>
      <c r="I1249">
        <v>-13</v>
      </c>
      <c r="K1249">
        <v>-13</v>
      </c>
      <c r="M1249">
        <v>26</v>
      </c>
      <c r="N1249">
        <v>10</v>
      </c>
      <c r="O1249" t="str">
        <f t="shared" si="78"/>
        <v>NWE</v>
      </c>
      <c r="P1249" t="str">
        <f t="shared" si="79"/>
        <v>NWE</v>
      </c>
    </row>
    <row r="1250" spans="1:16" x14ac:dyDescent="0.25">
      <c r="A1250">
        <v>1249</v>
      </c>
      <c r="B1250" s="2" t="str">
        <f t="shared" si="76"/>
        <v>2016_13_DEN@JAX</v>
      </c>
      <c r="C1250" t="s">
        <v>3</v>
      </c>
      <c r="D1250">
        <v>2016</v>
      </c>
      <c r="E1250">
        <f t="shared" si="77"/>
        <v>13</v>
      </c>
      <c r="F1250">
        <v>13</v>
      </c>
      <c r="G1250" t="s">
        <v>79</v>
      </c>
      <c r="H1250" t="s">
        <v>74</v>
      </c>
      <c r="I1250">
        <v>4.5</v>
      </c>
      <c r="K1250">
        <v>3.5</v>
      </c>
      <c r="M1250">
        <v>10</v>
      </c>
      <c r="N1250">
        <v>20</v>
      </c>
      <c r="O1250" t="str">
        <f t="shared" si="78"/>
        <v>DEN</v>
      </c>
      <c r="P1250" t="str">
        <f t="shared" si="79"/>
        <v>DEN</v>
      </c>
    </row>
    <row r="1251" spans="1:16" x14ac:dyDescent="0.25">
      <c r="A1251">
        <v>1250</v>
      </c>
      <c r="B1251" s="2" t="str">
        <f t="shared" si="76"/>
        <v>2016_13_SFO@CHI</v>
      </c>
      <c r="C1251" t="s">
        <v>3</v>
      </c>
      <c r="D1251">
        <v>2016</v>
      </c>
      <c r="E1251">
        <f t="shared" si="77"/>
        <v>13</v>
      </c>
      <c r="F1251">
        <v>13</v>
      </c>
      <c r="G1251" t="s">
        <v>70</v>
      </c>
      <c r="H1251" t="s">
        <v>338</v>
      </c>
      <c r="I1251">
        <v>-2.5</v>
      </c>
      <c r="K1251">
        <v>1</v>
      </c>
      <c r="M1251">
        <v>26</v>
      </c>
      <c r="N1251">
        <v>6</v>
      </c>
      <c r="O1251" t="str">
        <f t="shared" si="78"/>
        <v>CHI</v>
      </c>
      <c r="P1251" t="str">
        <f t="shared" si="79"/>
        <v>CHI</v>
      </c>
    </row>
    <row r="1252" spans="1:16" x14ac:dyDescent="0.25">
      <c r="A1252">
        <v>1251</v>
      </c>
      <c r="B1252" s="2" t="str">
        <f t="shared" si="76"/>
        <v>2016_13_HOU@GBY</v>
      </c>
      <c r="C1252" t="s">
        <v>3</v>
      </c>
      <c r="D1252">
        <v>2016</v>
      </c>
      <c r="E1252">
        <f t="shared" si="77"/>
        <v>13</v>
      </c>
      <c r="F1252">
        <v>13</v>
      </c>
      <c r="G1252" t="s">
        <v>335</v>
      </c>
      <c r="H1252" t="s">
        <v>77</v>
      </c>
      <c r="I1252">
        <v>-4.5</v>
      </c>
      <c r="K1252">
        <v>-6.5</v>
      </c>
      <c r="M1252">
        <v>21</v>
      </c>
      <c r="N1252">
        <v>13</v>
      </c>
      <c r="O1252" t="str">
        <f t="shared" si="78"/>
        <v>GBY</v>
      </c>
      <c r="P1252" t="str">
        <f t="shared" si="79"/>
        <v>GBY</v>
      </c>
    </row>
    <row r="1253" spans="1:16" x14ac:dyDescent="0.25">
      <c r="A1253">
        <v>1252</v>
      </c>
      <c r="B1253" s="2" t="str">
        <f t="shared" si="76"/>
        <v>2016_13_KCY@ATL</v>
      </c>
      <c r="C1253" t="s">
        <v>3</v>
      </c>
      <c r="D1253">
        <v>2016</v>
      </c>
      <c r="E1253">
        <f t="shared" si="77"/>
        <v>13</v>
      </c>
      <c r="F1253">
        <v>13</v>
      </c>
      <c r="G1253" t="s">
        <v>22</v>
      </c>
      <c r="H1253" t="s">
        <v>336</v>
      </c>
      <c r="I1253">
        <v>-3.5</v>
      </c>
      <c r="K1253">
        <v>-5</v>
      </c>
      <c r="M1253">
        <v>28</v>
      </c>
      <c r="N1253">
        <v>29</v>
      </c>
      <c r="O1253" t="str">
        <f t="shared" si="78"/>
        <v>KCY</v>
      </c>
      <c r="P1253" t="str">
        <f t="shared" si="79"/>
        <v>KCY</v>
      </c>
    </row>
    <row r="1254" spans="1:16" x14ac:dyDescent="0.25">
      <c r="A1254">
        <v>1253</v>
      </c>
      <c r="B1254" s="2" t="str">
        <f t="shared" si="76"/>
        <v>2016_13_MIA@BAL</v>
      </c>
      <c r="C1254" t="s">
        <v>3</v>
      </c>
      <c r="D1254">
        <v>2016</v>
      </c>
      <c r="E1254">
        <f t="shared" si="77"/>
        <v>13</v>
      </c>
      <c r="F1254">
        <v>13</v>
      </c>
      <c r="G1254" t="s">
        <v>67</v>
      </c>
      <c r="H1254" t="s">
        <v>81</v>
      </c>
      <c r="I1254">
        <v>-3.5</v>
      </c>
      <c r="K1254">
        <v>-3.5</v>
      </c>
      <c r="M1254">
        <v>38</v>
      </c>
      <c r="N1254">
        <v>6</v>
      </c>
      <c r="O1254" t="str">
        <f t="shared" si="78"/>
        <v>BAL</v>
      </c>
      <c r="P1254" t="str">
        <f t="shared" si="79"/>
        <v>BAL</v>
      </c>
    </row>
    <row r="1255" spans="1:16" x14ac:dyDescent="0.25">
      <c r="A1255">
        <v>1254</v>
      </c>
      <c r="B1255" s="2" t="str">
        <f t="shared" si="76"/>
        <v>2016_13_PHI@CIN</v>
      </c>
      <c r="C1255" t="s">
        <v>3</v>
      </c>
      <c r="D1255">
        <v>2016</v>
      </c>
      <c r="E1255">
        <f t="shared" si="77"/>
        <v>13</v>
      </c>
      <c r="F1255">
        <v>13</v>
      </c>
      <c r="G1255" t="s">
        <v>71</v>
      </c>
      <c r="H1255" t="s">
        <v>88</v>
      </c>
      <c r="I1255">
        <v>2.5</v>
      </c>
      <c r="K1255">
        <v>-1.5</v>
      </c>
      <c r="M1255">
        <v>32</v>
      </c>
      <c r="N1255">
        <v>14</v>
      </c>
      <c r="O1255" t="str">
        <f t="shared" si="78"/>
        <v>CIN</v>
      </c>
      <c r="P1255" t="str">
        <f t="shared" si="79"/>
        <v>CIN</v>
      </c>
    </row>
    <row r="1256" spans="1:16" x14ac:dyDescent="0.25">
      <c r="A1256">
        <v>1255</v>
      </c>
      <c r="B1256" s="2" t="str">
        <f t="shared" si="76"/>
        <v>2016_13_BUF@OAK</v>
      </c>
      <c r="C1256" t="s">
        <v>3</v>
      </c>
      <c r="D1256">
        <v>2016</v>
      </c>
      <c r="E1256">
        <f t="shared" si="77"/>
        <v>13</v>
      </c>
      <c r="F1256">
        <v>13</v>
      </c>
      <c r="G1256" t="s">
        <v>87</v>
      </c>
      <c r="H1256" t="s">
        <v>68</v>
      </c>
      <c r="I1256">
        <v>-3</v>
      </c>
      <c r="K1256">
        <v>-3</v>
      </c>
      <c r="M1256">
        <v>38</v>
      </c>
      <c r="N1256">
        <v>24</v>
      </c>
      <c r="O1256" t="str">
        <f t="shared" si="78"/>
        <v>OAK</v>
      </c>
      <c r="P1256" t="str">
        <f t="shared" si="79"/>
        <v>OAK</v>
      </c>
    </row>
    <row r="1257" spans="1:16" x14ac:dyDescent="0.25">
      <c r="A1257">
        <v>1256</v>
      </c>
      <c r="B1257" s="2" t="str">
        <f t="shared" si="76"/>
        <v>2016_13_TBY@SD</v>
      </c>
      <c r="C1257" t="s">
        <v>3</v>
      </c>
      <c r="D1257">
        <v>2016</v>
      </c>
      <c r="E1257">
        <f t="shared" si="77"/>
        <v>13</v>
      </c>
      <c r="F1257">
        <v>13</v>
      </c>
      <c r="G1257" t="s">
        <v>90</v>
      </c>
      <c r="H1257" t="s">
        <v>339</v>
      </c>
      <c r="I1257">
        <v>-4</v>
      </c>
      <c r="K1257">
        <v>-3.5</v>
      </c>
      <c r="M1257">
        <v>21</v>
      </c>
      <c r="N1257">
        <v>28</v>
      </c>
      <c r="O1257" t="str">
        <f t="shared" si="78"/>
        <v>TBY</v>
      </c>
      <c r="P1257" t="str">
        <f t="shared" si="79"/>
        <v>TBY</v>
      </c>
    </row>
    <row r="1258" spans="1:16" x14ac:dyDescent="0.25">
      <c r="A1258">
        <v>1257</v>
      </c>
      <c r="B1258" s="2" t="str">
        <f t="shared" si="76"/>
        <v>2016_13_NYG@PIT</v>
      </c>
      <c r="C1258" t="s">
        <v>3</v>
      </c>
      <c r="D1258">
        <v>2016</v>
      </c>
      <c r="E1258">
        <f t="shared" si="77"/>
        <v>13</v>
      </c>
      <c r="F1258">
        <v>13</v>
      </c>
      <c r="G1258" t="s">
        <v>89</v>
      </c>
      <c r="H1258" t="s">
        <v>85</v>
      </c>
      <c r="I1258">
        <v>-5.5</v>
      </c>
      <c r="K1258">
        <v>-6</v>
      </c>
      <c r="M1258">
        <v>24</v>
      </c>
      <c r="N1258">
        <v>14</v>
      </c>
      <c r="O1258" t="str">
        <f t="shared" si="78"/>
        <v>PIT</v>
      </c>
      <c r="P1258" t="str">
        <f t="shared" si="79"/>
        <v>PIT</v>
      </c>
    </row>
    <row r="1259" spans="1:16" x14ac:dyDescent="0.25">
      <c r="A1259">
        <v>1258</v>
      </c>
      <c r="B1259" s="2" t="str">
        <f t="shared" si="76"/>
        <v>2016_13_WAS@ARI</v>
      </c>
      <c r="C1259" t="s">
        <v>3</v>
      </c>
      <c r="D1259">
        <v>2016</v>
      </c>
      <c r="E1259">
        <f t="shared" si="77"/>
        <v>13</v>
      </c>
      <c r="F1259">
        <v>13</v>
      </c>
      <c r="G1259" t="s">
        <v>66</v>
      </c>
      <c r="H1259" t="s">
        <v>96</v>
      </c>
      <c r="I1259">
        <v>-2.5</v>
      </c>
      <c r="K1259">
        <v>-2.5</v>
      </c>
      <c r="M1259">
        <v>31</v>
      </c>
      <c r="N1259">
        <v>23</v>
      </c>
      <c r="O1259" t="str">
        <f t="shared" si="78"/>
        <v>ARI</v>
      </c>
      <c r="P1259" t="str">
        <f t="shared" si="79"/>
        <v>ARI</v>
      </c>
    </row>
    <row r="1260" spans="1:16" x14ac:dyDescent="0.25">
      <c r="A1260">
        <v>1259</v>
      </c>
      <c r="B1260" s="2" t="str">
        <f t="shared" si="76"/>
        <v>2016_13_CAR@SEA</v>
      </c>
      <c r="C1260" t="s">
        <v>3</v>
      </c>
      <c r="D1260">
        <v>2016</v>
      </c>
      <c r="E1260">
        <f t="shared" si="77"/>
        <v>13</v>
      </c>
      <c r="F1260">
        <v>13</v>
      </c>
      <c r="G1260" t="s">
        <v>91</v>
      </c>
      <c r="H1260" t="s">
        <v>69</v>
      </c>
      <c r="I1260">
        <v>-6.5</v>
      </c>
      <c r="K1260">
        <v>-7.5</v>
      </c>
      <c r="M1260">
        <v>40</v>
      </c>
      <c r="N1260">
        <v>7</v>
      </c>
      <c r="O1260" t="str">
        <f t="shared" si="78"/>
        <v>SEA</v>
      </c>
      <c r="P1260" t="str">
        <f t="shared" si="79"/>
        <v>SEA</v>
      </c>
    </row>
    <row r="1261" spans="1:16" x14ac:dyDescent="0.25">
      <c r="A1261">
        <v>1260</v>
      </c>
      <c r="B1261" s="2" t="str">
        <f t="shared" si="76"/>
        <v>2016_13_IND@NYJ</v>
      </c>
      <c r="C1261" t="s">
        <v>3</v>
      </c>
      <c r="D1261">
        <v>2016</v>
      </c>
      <c r="E1261">
        <f t="shared" si="77"/>
        <v>13</v>
      </c>
      <c r="F1261">
        <v>13</v>
      </c>
      <c r="G1261" t="s">
        <v>86</v>
      </c>
      <c r="H1261" t="s">
        <v>78</v>
      </c>
      <c r="I1261">
        <v>1</v>
      </c>
      <c r="K1261">
        <v>2</v>
      </c>
      <c r="M1261">
        <v>10</v>
      </c>
      <c r="N1261">
        <v>41</v>
      </c>
      <c r="O1261" t="str">
        <f t="shared" si="78"/>
        <v>IND</v>
      </c>
      <c r="P1261" t="str">
        <f t="shared" si="79"/>
        <v>IND</v>
      </c>
    </row>
    <row r="1262" spans="1:16" x14ac:dyDescent="0.25">
      <c r="A1262">
        <v>1261</v>
      </c>
      <c r="B1262" s="2" t="str">
        <f t="shared" si="76"/>
        <v>2016_14_OAK@KCY</v>
      </c>
      <c r="C1262" t="s">
        <v>3</v>
      </c>
      <c r="D1262">
        <v>2016</v>
      </c>
      <c r="E1262">
        <f t="shared" si="77"/>
        <v>14</v>
      </c>
      <c r="F1262">
        <v>14</v>
      </c>
      <c r="G1262" t="s">
        <v>336</v>
      </c>
      <c r="H1262" t="s">
        <v>87</v>
      </c>
      <c r="I1262">
        <v>-3</v>
      </c>
      <c r="K1262">
        <v>-4</v>
      </c>
      <c r="M1262">
        <v>21</v>
      </c>
      <c r="N1262">
        <v>13</v>
      </c>
      <c r="O1262" t="str">
        <f t="shared" si="78"/>
        <v>KCY</v>
      </c>
      <c r="P1262" t="str">
        <f t="shared" si="79"/>
        <v>KCY</v>
      </c>
    </row>
    <row r="1263" spans="1:16" x14ac:dyDescent="0.25">
      <c r="A1263">
        <v>1262</v>
      </c>
      <c r="B1263" s="2" t="str">
        <f t="shared" si="76"/>
        <v>2016_14_WAS@PHI</v>
      </c>
      <c r="C1263" t="s">
        <v>3</v>
      </c>
      <c r="D1263">
        <v>2016</v>
      </c>
      <c r="E1263">
        <f t="shared" si="77"/>
        <v>14</v>
      </c>
      <c r="F1263">
        <v>14</v>
      </c>
      <c r="G1263" t="s">
        <v>88</v>
      </c>
      <c r="H1263" t="s">
        <v>96</v>
      </c>
      <c r="I1263">
        <v>1</v>
      </c>
      <c r="K1263">
        <v>2</v>
      </c>
      <c r="M1263">
        <v>22</v>
      </c>
      <c r="N1263">
        <v>27</v>
      </c>
      <c r="O1263" t="str">
        <f t="shared" si="78"/>
        <v>WAS</v>
      </c>
      <c r="P1263" t="str">
        <f t="shared" si="79"/>
        <v>WAS</v>
      </c>
    </row>
    <row r="1264" spans="1:16" x14ac:dyDescent="0.25">
      <c r="A1264">
        <v>1263</v>
      </c>
      <c r="B1264" s="2" t="str">
        <f t="shared" si="76"/>
        <v>2016_14_HOU@IND</v>
      </c>
      <c r="C1264" t="s">
        <v>3</v>
      </c>
      <c r="D1264">
        <v>2016</v>
      </c>
      <c r="E1264">
        <f t="shared" si="77"/>
        <v>14</v>
      </c>
      <c r="F1264">
        <v>14</v>
      </c>
      <c r="G1264" t="s">
        <v>78</v>
      </c>
      <c r="H1264" t="s">
        <v>77</v>
      </c>
      <c r="I1264">
        <v>-4.5</v>
      </c>
      <c r="K1264">
        <v>-6.5</v>
      </c>
      <c r="M1264">
        <v>17</v>
      </c>
      <c r="N1264">
        <v>22</v>
      </c>
      <c r="O1264" t="str">
        <f t="shared" si="78"/>
        <v>HOU</v>
      </c>
      <c r="P1264" t="str">
        <f t="shared" si="79"/>
        <v>HOU</v>
      </c>
    </row>
    <row r="1265" spans="1:16" x14ac:dyDescent="0.25">
      <c r="A1265">
        <v>1264</v>
      </c>
      <c r="B1265" s="2" t="str">
        <f t="shared" si="76"/>
        <v>2016_14_CIN@CLE</v>
      </c>
      <c r="C1265" t="s">
        <v>3</v>
      </c>
      <c r="D1265">
        <v>2016</v>
      </c>
      <c r="E1265">
        <f t="shared" si="77"/>
        <v>14</v>
      </c>
      <c r="F1265">
        <v>14</v>
      </c>
      <c r="G1265" t="s">
        <v>72</v>
      </c>
      <c r="H1265" t="s">
        <v>71</v>
      </c>
      <c r="I1265">
        <v>4</v>
      </c>
      <c r="K1265">
        <v>5.5</v>
      </c>
      <c r="M1265">
        <v>10</v>
      </c>
      <c r="N1265">
        <v>23</v>
      </c>
      <c r="O1265" t="str">
        <f t="shared" si="78"/>
        <v>CIN</v>
      </c>
      <c r="P1265" t="str">
        <f t="shared" si="79"/>
        <v>CIN</v>
      </c>
    </row>
    <row r="1266" spans="1:16" x14ac:dyDescent="0.25">
      <c r="A1266">
        <v>1265</v>
      </c>
      <c r="B1266" s="2" t="str">
        <f t="shared" si="76"/>
        <v>2016_14_DEN@TEN</v>
      </c>
      <c r="C1266" t="s">
        <v>3</v>
      </c>
      <c r="D1266">
        <v>2016</v>
      </c>
      <c r="E1266">
        <f t="shared" si="77"/>
        <v>14</v>
      </c>
      <c r="F1266">
        <v>14</v>
      </c>
      <c r="G1266" t="s">
        <v>95</v>
      </c>
      <c r="H1266" t="s">
        <v>74</v>
      </c>
      <c r="I1266">
        <v>-1</v>
      </c>
      <c r="K1266">
        <v>-1</v>
      </c>
      <c r="M1266">
        <v>13</v>
      </c>
      <c r="N1266">
        <v>10</v>
      </c>
      <c r="O1266" t="str">
        <f t="shared" si="78"/>
        <v>TEN</v>
      </c>
      <c r="P1266" t="str">
        <f t="shared" si="79"/>
        <v>TEN</v>
      </c>
    </row>
    <row r="1267" spans="1:16" x14ac:dyDescent="0.25">
      <c r="A1267">
        <v>1266</v>
      </c>
      <c r="B1267" s="2" t="str">
        <f t="shared" si="76"/>
        <v>2016_14_ARI@MIA</v>
      </c>
      <c r="C1267" t="s">
        <v>3</v>
      </c>
      <c r="D1267">
        <v>2016</v>
      </c>
      <c r="E1267">
        <f t="shared" si="77"/>
        <v>14</v>
      </c>
      <c r="F1267">
        <v>14</v>
      </c>
      <c r="G1267" t="s">
        <v>81</v>
      </c>
      <c r="H1267" t="s">
        <v>66</v>
      </c>
      <c r="I1267">
        <v>-2.5</v>
      </c>
      <c r="K1267">
        <v>2.5</v>
      </c>
      <c r="M1267">
        <v>26</v>
      </c>
      <c r="N1267">
        <v>23</v>
      </c>
      <c r="O1267" t="str">
        <f t="shared" si="78"/>
        <v>MIA</v>
      </c>
      <c r="P1267" t="str">
        <f t="shared" si="79"/>
        <v>MIA</v>
      </c>
    </row>
    <row r="1268" spans="1:16" x14ac:dyDescent="0.25">
      <c r="A1268">
        <v>1267</v>
      </c>
      <c r="B1268" s="2" t="str">
        <f t="shared" si="76"/>
        <v>2016_14_CHI@DET</v>
      </c>
      <c r="C1268" t="s">
        <v>3</v>
      </c>
      <c r="D1268">
        <v>2016</v>
      </c>
      <c r="E1268">
        <f t="shared" si="77"/>
        <v>14</v>
      </c>
      <c r="F1268">
        <v>14</v>
      </c>
      <c r="G1268" t="s">
        <v>75</v>
      </c>
      <c r="H1268" t="s">
        <v>70</v>
      </c>
      <c r="I1268">
        <v>-8</v>
      </c>
      <c r="K1268">
        <v>-7.5</v>
      </c>
      <c r="M1268">
        <v>20</v>
      </c>
      <c r="N1268">
        <v>17</v>
      </c>
      <c r="O1268" t="str">
        <f t="shared" si="78"/>
        <v>CHI</v>
      </c>
      <c r="P1268" t="str">
        <f t="shared" si="79"/>
        <v>DET</v>
      </c>
    </row>
    <row r="1269" spans="1:16" x14ac:dyDescent="0.25">
      <c r="A1269">
        <v>1268</v>
      </c>
      <c r="B1269" s="2" t="str">
        <f t="shared" si="76"/>
        <v>2016_14_PIT@BUF</v>
      </c>
      <c r="C1269" t="s">
        <v>3</v>
      </c>
      <c r="D1269">
        <v>2016</v>
      </c>
      <c r="E1269">
        <f t="shared" si="77"/>
        <v>14</v>
      </c>
      <c r="F1269">
        <v>14</v>
      </c>
      <c r="G1269" t="s">
        <v>68</v>
      </c>
      <c r="H1269" t="s">
        <v>89</v>
      </c>
      <c r="I1269">
        <v>2</v>
      </c>
      <c r="K1269">
        <v>3</v>
      </c>
      <c r="M1269">
        <v>20</v>
      </c>
      <c r="N1269">
        <v>27</v>
      </c>
      <c r="O1269" t="str">
        <f t="shared" si="78"/>
        <v>PIT</v>
      </c>
      <c r="P1269" t="str">
        <f t="shared" si="79"/>
        <v>PIT</v>
      </c>
    </row>
    <row r="1270" spans="1:16" x14ac:dyDescent="0.25">
      <c r="A1270">
        <v>1269</v>
      </c>
      <c r="B1270" s="2" t="str">
        <f t="shared" si="76"/>
        <v>2016_14_SD@CAR</v>
      </c>
      <c r="C1270" t="s">
        <v>3</v>
      </c>
      <c r="D1270">
        <v>2016</v>
      </c>
      <c r="E1270">
        <f t="shared" si="77"/>
        <v>14</v>
      </c>
      <c r="F1270">
        <v>14</v>
      </c>
      <c r="G1270" t="s">
        <v>69</v>
      </c>
      <c r="H1270" t="s">
        <v>90</v>
      </c>
      <c r="I1270">
        <v>-3</v>
      </c>
      <c r="K1270">
        <v>-1</v>
      </c>
      <c r="M1270">
        <v>28</v>
      </c>
      <c r="N1270">
        <v>16</v>
      </c>
      <c r="O1270" t="str">
        <f t="shared" si="78"/>
        <v>CAR</v>
      </c>
      <c r="P1270" t="str">
        <f t="shared" si="79"/>
        <v>CAR</v>
      </c>
    </row>
    <row r="1271" spans="1:16" x14ac:dyDescent="0.25">
      <c r="A1271">
        <v>1270</v>
      </c>
      <c r="B1271" s="2" t="str">
        <f t="shared" si="76"/>
        <v>2016_14_MIN@JAX</v>
      </c>
      <c r="C1271" t="s">
        <v>3</v>
      </c>
      <c r="D1271">
        <v>2016</v>
      </c>
      <c r="E1271">
        <f t="shared" si="77"/>
        <v>14</v>
      </c>
      <c r="F1271">
        <v>14</v>
      </c>
      <c r="G1271" t="s">
        <v>79</v>
      </c>
      <c r="H1271" t="s">
        <v>82</v>
      </c>
      <c r="I1271">
        <v>3</v>
      </c>
      <c r="K1271">
        <v>3</v>
      </c>
      <c r="M1271">
        <v>16</v>
      </c>
      <c r="N1271">
        <v>25</v>
      </c>
      <c r="O1271" t="str">
        <f t="shared" si="78"/>
        <v>MIN</v>
      </c>
      <c r="P1271" t="str">
        <f t="shared" si="79"/>
        <v>MIN</v>
      </c>
    </row>
    <row r="1272" spans="1:16" x14ac:dyDescent="0.25">
      <c r="A1272">
        <v>1271</v>
      </c>
      <c r="B1272" s="2" t="str">
        <f t="shared" si="76"/>
        <v>2016_14_NYJ@SFO</v>
      </c>
      <c r="C1272" t="s">
        <v>3</v>
      </c>
      <c r="D1272">
        <v>2016</v>
      </c>
      <c r="E1272">
        <f t="shared" si="77"/>
        <v>14</v>
      </c>
      <c r="F1272">
        <v>14</v>
      </c>
      <c r="G1272" t="s">
        <v>338</v>
      </c>
      <c r="H1272" t="s">
        <v>86</v>
      </c>
      <c r="I1272">
        <v>-1</v>
      </c>
      <c r="K1272">
        <v>-3</v>
      </c>
      <c r="M1272">
        <v>17</v>
      </c>
      <c r="N1272">
        <v>23</v>
      </c>
      <c r="O1272" t="str">
        <f t="shared" si="78"/>
        <v>NYJ</v>
      </c>
      <c r="P1272" t="str">
        <f t="shared" si="79"/>
        <v>NYJ</v>
      </c>
    </row>
    <row r="1273" spans="1:16" x14ac:dyDescent="0.25">
      <c r="A1273">
        <v>1272</v>
      </c>
      <c r="B1273" s="2" t="str">
        <f t="shared" si="76"/>
        <v>2016_14_ATL@LAR</v>
      </c>
      <c r="C1273" t="s">
        <v>3</v>
      </c>
      <c r="D1273">
        <v>2016</v>
      </c>
      <c r="E1273">
        <f t="shared" si="77"/>
        <v>14</v>
      </c>
      <c r="F1273">
        <v>14</v>
      </c>
      <c r="G1273" t="s">
        <v>125</v>
      </c>
      <c r="H1273" t="s">
        <v>22</v>
      </c>
      <c r="I1273">
        <v>5.5</v>
      </c>
      <c r="K1273">
        <v>5.5</v>
      </c>
      <c r="M1273">
        <v>14</v>
      </c>
      <c r="N1273">
        <v>42</v>
      </c>
      <c r="O1273" t="str">
        <f t="shared" si="78"/>
        <v>ATL</v>
      </c>
      <c r="P1273" t="str">
        <f t="shared" si="79"/>
        <v>ATL</v>
      </c>
    </row>
    <row r="1274" spans="1:16" x14ac:dyDescent="0.25">
      <c r="A1274">
        <v>1273</v>
      </c>
      <c r="B1274" s="2" t="str">
        <f t="shared" si="76"/>
        <v>2016_14_NOR@TBY</v>
      </c>
      <c r="C1274" t="s">
        <v>3</v>
      </c>
      <c r="D1274">
        <v>2016</v>
      </c>
      <c r="E1274">
        <f t="shared" si="77"/>
        <v>14</v>
      </c>
      <c r="F1274">
        <v>14</v>
      </c>
      <c r="G1274" t="s">
        <v>339</v>
      </c>
      <c r="H1274" t="s">
        <v>340</v>
      </c>
      <c r="I1274">
        <v>-2.5</v>
      </c>
      <c r="K1274">
        <v>-2</v>
      </c>
      <c r="M1274">
        <v>16</v>
      </c>
      <c r="N1274">
        <v>11</v>
      </c>
      <c r="O1274" t="str">
        <f t="shared" si="78"/>
        <v>TBY</v>
      </c>
      <c r="P1274" t="str">
        <f t="shared" si="79"/>
        <v>TBY</v>
      </c>
    </row>
    <row r="1275" spans="1:16" x14ac:dyDescent="0.25">
      <c r="A1275">
        <v>1274</v>
      </c>
      <c r="B1275" s="2" t="str">
        <f t="shared" si="76"/>
        <v>2016_14_SEA@GBY</v>
      </c>
      <c r="C1275" t="s">
        <v>3</v>
      </c>
      <c r="D1275">
        <v>2016</v>
      </c>
      <c r="E1275">
        <f t="shared" si="77"/>
        <v>14</v>
      </c>
      <c r="F1275">
        <v>14</v>
      </c>
      <c r="G1275" t="s">
        <v>335</v>
      </c>
      <c r="H1275" t="s">
        <v>91</v>
      </c>
      <c r="I1275">
        <v>2.5</v>
      </c>
      <c r="K1275">
        <v>3</v>
      </c>
      <c r="M1275">
        <v>38</v>
      </c>
      <c r="N1275">
        <v>10</v>
      </c>
      <c r="O1275" t="str">
        <f t="shared" si="78"/>
        <v>GBY</v>
      </c>
      <c r="P1275" t="str">
        <f t="shared" si="79"/>
        <v>GBY</v>
      </c>
    </row>
    <row r="1276" spans="1:16" x14ac:dyDescent="0.25">
      <c r="A1276">
        <v>1275</v>
      </c>
      <c r="B1276" s="2" t="str">
        <f t="shared" si="76"/>
        <v>2016_14_DAL@NYG</v>
      </c>
      <c r="C1276" t="s">
        <v>3</v>
      </c>
      <c r="D1276">
        <v>2016</v>
      </c>
      <c r="E1276">
        <f t="shared" si="77"/>
        <v>14</v>
      </c>
      <c r="F1276">
        <v>14</v>
      </c>
      <c r="G1276" t="s">
        <v>85</v>
      </c>
      <c r="H1276" t="s">
        <v>73</v>
      </c>
      <c r="I1276">
        <v>3</v>
      </c>
      <c r="K1276">
        <v>4</v>
      </c>
      <c r="M1276">
        <v>10</v>
      </c>
      <c r="N1276">
        <v>7</v>
      </c>
      <c r="O1276" t="str">
        <f t="shared" si="78"/>
        <v>NYG</v>
      </c>
      <c r="P1276" t="str">
        <f t="shared" si="79"/>
        <v>NYG</v>
      </c>
    </row>
    <row r="1277" spans="1:16" x14ac:dyDescent="0.25">
      <c r="A1277">
        <v>1276</v>
      </c>
      <c r="B1277" s="2" t="str">
        <f t="shared" si="76"/>
        <v>2016_14_BAL@NWE</v>
      </c>
      <c r="C1277" t="s">
        <v>3</v>
      </c>
      <c r="D1277">
        <v>2016</v>
      </c>
      <c r="E1277">
        <f t="shared" si="77"/>
        <v>14</v>
      </c>
      <c r="F1277">
        <v>14</v>
      </c>
      <c r="G1277" t="s">
        <v>337</v>
      </c>
      <c r="H1277" t="s">
        <v>67</v>
      </c>
      <c r="I1277">
        <v>-7.5</v>
      </c>
      <c r="K1277">
        <v>-6.5</v>
      </c>
      <c r="M1277">
        <v>30</v>
      </c>
      <c r="N1277">
        <v>23</v>
      </c>
      <c r="O1277" t="str">
        <f t="shared" si="78"/>
        <v>NWE</v>
      </c>
      <c r="P1277" t="str">
        <f t="shared" si="79"/>
        <v>NWE</v>
      </c>
    </row>
    <row r="1278" spans="1:16" x14ac:dyDescent="0.25">
      <c r="A1278">
        <v>1277</v>
      </c>
      <c r="B1278" s="2" t="str">
        <f t="shared" si="76"/>
        <v>2016_15_LAR@SEA</v>
      </c>
      <c r="C1278" t="s">
        <v>3</v>
      </c>
      <c r="D1278">
        <v>2016</v>
      </c>
      <c r="E1278">
        <f t="shared" si="77"/>
        <v>15</v>
      </c>
      <c r="F1278">
        <v>15</v>
      </c>
      <c r="G1278" t="s">
        <v>91</v>
      </c>
      <c r="H1278" t="s">
        <v>125</v>
      </c>
      <c r="I1278">
        <v>-13.5</v>
      </c>
      <c r="K1278">
        <v>-14</v>
      </c>
      <c r="M1278">
        <v>24</v>
      </c>
      <c r="N1278">
        <v>3</v>
      </c>
      <c r="O1278" t="str">
        <f t="shared" si="78"/>
        <v>SEA</v>
      </c>
      <c r="P1278" t="str">
        <f t="shared" si="79"/>
        <v>SEA</v>
      </c>
    </row>
    <row r="1279" spans="1:16" x14ac:dyDescent="0.25">
      <c r="A1279">
        <v>1278</v>
      </c>
      <c r="B1279" s="2" t="str">
        <f t="shared" si="76"/>
        <v>2016_15_MIA@NYJ</v>
      </c>
      <c r="C1279" t="s">
        <v>3</v>
      </c>
      <c r="D1279">
        <v>2016</v>
      </c>
      <c r="E1279">
        <f t="shared" si="77"/>
        <v>15</v>
      </c>
      <c r="F1279">
        <v>15</v>
      </c>
      <c r="G1279" t="s">
        <v>86</v>
      </c>
      <c r="H1279" t="s">
        <v>81</v>
      </c>
      <c r="I1279">
        <v>3</v>
      </c>
      <c r="K1279">
        <v>2.5</v>
      </c>
      <c r="M1279">
        <v>13</v>
      </c>
      <c r="N1279">
        <v>34</v>
      </c>
      <c r="O1279" t="str">
        <f t="shared" si="78"/>
        <v>MIA</v>
      </c>
      <c r="P1279" t="str">
        <f t="shared" si="79"/>
        <v>MIA</v>
      </c>
    </row>
    <row r="1280" spans="1:16" x14ac:dyDescent="0.25">
      <c r="A1280">
        <v>1279</v>
      </c>
      <c r="B1280" s="2" t="str">
        <f t="shared" si="76"/>
        <v>2016_15_CLE@BUF</v>
      </c>
      <c r="C1280" t="s">
        <v>3</v>
      </c>
      <c r="D1280">
        <v>2016</v>
      </c>
      <c r="E1280">
        <f t="shared" si="77"/>
        <v>15</v>
      </c>
      <c r="F1280">
        <v>15</v>
      </c>
      <c r="G1280" t="s">
        <v>68</v>
      </c>
      <c r="H1280" t="s">
        <v>72</v>
      </c>
      <c r="I1280">
        <v>-10</v>
      </c>
      <c r="K1280">
        <v>-10</v>
      </c>
      <c r="M1280">
        <v>33</v>
      </c>
      <c r="N1280">
        <v>13</v>
      </c>
      <c r="O1280" t="str">
        <f t="shared" si="78"/>
        <v>BUF</v>
      </c>
      <c r="P1280" t="str">
        <f t="shared" si="79"/>
        <v>BUF</v>
      </c>
    </row>
    <row r="1281" spans="1:16" x14ac:dyDescent="0.25">
      <c r="A1281">
        <v>1280</v>
      </c>
      <c r="B1281" s="2" t="str">
        <f t="shared" si="76"/>
        <v>2016_15_DET@NYG</v>
      </c>
      <c r="C1281" t="s">
        <v>3</v>
      </c>
      <c r="D1281">
        <v>2016</v>
      </c>
      <c r="E1281">
        <f t="shared" si="77"/>
        <v>15</v>
      </c>
      <c r="F1281">
        <v>15</v>
      </c>
      <c r="G1281" t="s">
        <v>85</v>
      </c>
      <c r="H1281" t="s">
        <v>75</v>
      </c>
      <c r="I1281">
        <v>-4.5</v>
      </c>
      <c r="K1281">
        <v>-4</v>
      </c>
      <c r="M1281">
        <v>17</v>
      </c>
      <c r="N1281">
        <v>6</v>
      </c>
      <c r="O1281" t="str">
        <f t="shared" si="78"/>
        <v>NYG</v>
      </c>
      <c r="P1281" t="str">
        <f t="shared" si="79"/>
        <v>NYG</v>
      </c>
    </row>
    <row r="1282" spans="1:16" x14ac:dyDescent="0.25">
      <c r="A1282">
        <v>1281</v>
      </c>
      <c r="B1282" s="2" t="str">
        <f t="shared" ref="B1282:B1345" si="80">CONCATENATE(D1282,"_",IF(E1282&lt;10,CONCATENATE("0",E1282),E1282),"_",H1282,"@",G1282)</f>
        <v>2016_15_PHI@BAL</v>
      </c>
      <c r="C1282" t="s">
        <v>3</v>
      </c>
      <c r="D1282">
        <v>2016</v>
      </c>
      <c r="E1282">
        <f t="shared" ref="E1282:E1345" si="81">IF(C1282="rs",F1282,17+F1282)</f>
        <v>15</v>
      </c>
      <c r="F1282">
        <v>15</v>
      </c>
      <c r="G1282" t="s">
        <v>67</v>
      </c>
      <c r="H1282" t="s">
        <v>88</v>
      </c>
      <c r="I1282">
        <v>-6</v>
      </c>
      <c r="K1282">
        <v>-6</v>
      </c>
      <c r="M1282">
        <v>27</v>
      </c>
      <c r="N1282">
        <v>26</v>
      </c>
      <c r="O1282" t="str">
        <f t="shared" ref="O1282:O1345" si="82">IF(OR(ISBLANK(N1282),ISBLANK(M1282)),"",IF(N1282&gt;(M1282+IF(ISBLANK(K1282),I1282,K1282)),H1282,IF(N1282&lt;(M1282+IF(ISBLANK(K1282),I1282,K1282)),G1282,"na")))</f>
        <v>PHI</v>
      </c>
      <c r="P1282" t="str">
        <f t="shared" ref="P1282:P1345" si="83">IF(OR(ISBLANK(N1282),ISBLANK(M1282)),"",IF(N1282&gt;M1282,H1282,IF(N1282&lt;M1282,G1282,"na")))</f>
        <v>BAL</v>
      </c>
    </row>
    <row r="1283" spans="1:16" x14ac:dyDescent="0.25">
      <c r="A1283">
        <v>1282</v>
      </c>
      <c r="B1283" s="2" t="str">
        <f t="shared" si="80"/>
        <v>2016_15_PIT@CIN</v>
      </c>
      <c r="C1283" t="s">
        <v>3</v>
      </c>
      <c r="D1283">
        <v>2016</v>
      </c>
      <c r="E1283">
        <f t="shared" si="81"/>
        <v>15</v>
      </c>
      <c r="F1283">
        <v>15</v>
      </c>
      <c r="G1283" t="s">
        <v>71</v>
      </c>
      <c r="H1283" t="s">
        <v>89</v>
      </c>
      <c r="I1283">
        <v>3</v>
      </c>
      <c r="K1283">
        <v>3</v>
      </c>
      <c r="M1283">
        <v>20</v>
      </c>
      <c r="N1283">
        <v>24</v>
      </c>
      <c r="O1283" t="str">
        <f t="shared" si="82"/>
        <v>PIT</v>
      </c>
      <c r="P1283" t="str">
        <f t="shared" si="83"/>
        <v>PIT</v>
      </c>
    </row>
    <row r="1284" spans="1:16" x14ac:dyDescent="0.25">
      <c r="A1284">
        <v>1283</v>
      </c>
      <c r="B1284" s="2" t="str">
        <f t="shared" si="80"/>
        <v>2016_15_IND@MIN</v>
      </c>
      <c r="C1284" t="s">
        <v>3</v>
      </c>
      <c r="D1284">
        <v>2016</v>
      </c>
      <c r="E1284">
        <f t="shared" si="81"/>
        <v>15</v>
      </c>
      <c r="F1284">
        <v>15</v>
      </c>
      <c r="G1284" t="s">
        <v>82</v>
      </c>
      <c r="H1284" t="s">
        <v>78</v>
      </c>
      <c r="I1284">
        <v>-4</v>
      </c>
      <c r="K1284">
        <v>-5</v>
      </c>
      <c r="M1284">
        <v>6</v>
      </c>
      <c r="N1284">
        <v>34</v>
      </c>
      <c r="O1284" t="str">
        <f t="shared" si="82"/>
        <v>IND</v>
      </c>
      <c r="P1284" t="str">
        <f t="shared" si="83"/>
        <v>IND</v>
      </c>
    </row>
    <row r="1285" spans="1:16" x14ac:dyDescent="0.25">
      <c r="A1285">
        <v>1284</v>
      </c>
      <c r="B1285" s="2" t="str">
        <f t="shared" si="80"/>
        <v>2016_15_GBY@CHI</v>
      </c>
      <c r="C1285" t="s">
        <v>3</v>
      </c>
      <c r="D1285">
        <v>2016</v>
      </c>
      <c r="E1285">
        <f t="shared" si="81"/>
        <v>15</v>
      </c>
      <c r="F1285">
        <v>15</v>
      </c>
      <c r="G1285" t="s">
        <v>70</v>
      </c>
      <c r="H1285" t="s">
        <v>335</v>
      </c>
      <c r="I1285">
        <v>5</v>
      </c>
      <c r="K1285">
        <v>5.5</v>
      </c>
      <c r="M1285">
        <v>27</v>
      </c>
      <c r="N1285">
        <v>30</v>
      </c>
      <c r="O1285" t="str">
        <f t="shared" si="82"/>
        <v>CHI</v>
      </c>
      <c r="P1285" t="str">
        <f t="shared" si="83"/>
        <v>GBY</v>
      </c>
    </row>
    <row r="1286" spans="1:16" x14ac:dyDescent="0.25">
      <c r="A1286">
        <v>1285</v>
      </c>
      <c r="B1286" s="2" t="str">
        <f t="shared" si="80"/>
        <v>2016_15_TEN@KCY</v>
      </c>
      <c r="C1286" t="s">
        <v>3</v>
      </c>
      <c r="D1286">
        <v>2016</v>
      </c>
      <c r="E1286">
        <f t="shared" si="81"/>
        <v>15</v>
      </c>
      <c r="F1286">
        <v>15</v>
      </c>
      <c r="G1286" t="s">
        <v>336</v>
      </c>
      <c r="H1286" t="s">
        <v>95</v>
      </c>
      <c r="I1286">
        <v>-5.5</v>
      </c>
      <c r="K1286">
        <v>-6</v>
      </c>
      <c r="M1286">
        <v>17</v>
      </c>
      <c r="N1286">
        <v>19</v>
      </c>
      <c r="O1286" t="str">
        <f t="shared" si="82"/>
        <v>TEN</v>
      </c>
      <c r="P1286" t="str">
        <f t="shared" si="83"/>
        <v>TEN</v>
      </c>
    </row>
    <row r="1287" spans="1:16" x14ac:dyDescent="0.25">
      <c r="A1287">
        <v>1286</v>
      </c>
      <c r="B1287" s="2" t="str">
        <f t="shared" si="80"/>
        <v>2016_15_JAX@HOU</v>
      </c>
      <c r="C1287" t="s">
        <v>3</v>
      </c>
      <c r="D1287">
        <v>2016</v>
      </c>
      <c r="E1287">
        <f t="shared" si="81"/>
        <v>15</v>
      </c>
      <c r="F1287">
        <v>15</v>
      </c>
      <c r="G1287" t="s">
        <v>77</v>
      </c>
      <c r="H1287" t="s">
        <v>79</v>
      </c>
      <c r="I1287">
        <v>-5.5</v>
      </c>
      <c r="K1287">
        <v>-5</v>
      </c>
      <c r="M1287">
        <v>21</v>
      </c>
      <c r="N1287">
        <v>20</v>
      </c>
      <c r="O1287" t="str">
        <f t="shared" si="82"/>
        <v>JAX</v>
      </c>
      <c r="P1287" t="str">
        <f t="shared" si="83"/>
        <v>HOU</v>
      </c>
    </row>
    <row r="1288" spans="1:16" x14ac:dyDescent="0.25">
      <c r="A1288">
        <v>1287</v>
      </c>
      <c r="B1288" s="2" t="str">
        <f t="shared" si="80"/>
        <v>2016_15_NOR@ARI</v>
      </c>
      <c r="C1288" t="s">
        <v>3</v>
      </c>
      <c r="D1288">
        <v>2016</v>
      </c>
      <c r="E1288">
        <f t="shared" si="81"/>
        <v>15</v>
      </c>
      <c r="F1288">
        <v>15</v>
      </c>
      <c r="G1288" t="s">
        <v>66</v>
      </c>
      <c r="H1288" t="s">
        <v>340</v>
      </c>
      <c r="I1288">
        <v>-2.5</v>
      </c>
      <c r="K1288">
        <v>-3</v>
      </c>
      <c r="M1288">
        <v>41</v>
      </c>
      <c r="N1288">
        <v>48</v>
      </c>
      <c r="O1288" t="str">
        <f t="shared" si="82"/>
        <v>NOR</v>
      </c>
      <c r="P1288" t="str">
        <f t="shared" si="83"/>
        <v>NOR</v>
      </c>
    </row>
    <row r="1289" spans="1:16" x14ac:dyDescent="0.25">
      <c r="A1289">
        <v>1288</v>
      </c>
      <c r="B1289" s="2" t="str">
        <f t="shared" si="80"/>
        <v>2016_15_SFO@ATL</v>
      </c>
      <c r="C1289" t="s">
        <v>3</v>
      </c>
      <c r="D1289">
        <v>2016</v>
      </c>
      <c r="E1289">
        <f t="shared" si="81"/>
        <v>15</v>
      </c>
      <c r="F1289">
        <v>15</v>
      </c>
      <c r="G1289" t="s">
        <v>22</v>
      </c>
      <c r="H1289" t="s">
        <v>338</v>
      </c>
      <c r="I1289">
        <v>-12.5</v>
      </c>
      <c r="K1289">
        <v>-13.5</v>
      </c>
      <c r="M1289">
        <v>41</v>
      </c>
      <c r="N1289">
        <v>13</v>
      </c>
      <c r="O1289" t="str">
        <f t="shared" si="82"/>
        <v>ATL</v>
      </c>
      <c r="P1289" t="str">
        <f t="shared" si="83"/>
        <v>ATL</v>
      </c>
    </row>
    <row r="1290" spans="1:16" x14ac:dyDescent="0.25">
      <c r="A1290">
        <v>1289</v>
      </c>
      <c r="B1290" s="2" t="str">
        <f t="shared" si="80"/>
        <v>2016_15_NWE@DEN</v>
      </c>
      <c r="C1290" t="s">
        <v>3</v>
      </c>
      <c r="D1290">
        <v>2016</v>
      </c>
      <c r="E1290">
        <f t="shared" si="81"/>
        <v>15</v>
      </c>
      <c r="F1290">
        <v>15</v>
      </c>
      <c r="G1290" t="s">
        <v>74</v>
      </c>
      <c r="H1290" t="s">
        <v>337</v>
      </c>
      <c r="I1290">
        <v>3</v>
      </c>
      <c r="K1290">
        <v>3</v>
      </c>
      <c r="M1290">
        <v>3</v>
      </c>
      <c r="N1290">
        <v>16</v>
      </c>
      <c r="O1290" t="str">
        <f t="shared" si="82"/>
        <v>NWE</v>
      </c>
      <c r="P1290" t="str">
        <f t="shared" si="83"/>
        <v>NWE</v>
      </c>
    </row>
    <row r="1291" spans="1:16" x14ac:dyDescent="0.25">
      <c r="A1291">
        <v>1290</v>
      </c>
      <c r="B1291" s="2" t="str">
        <f t="shared" si="80"/>
        <v>2016_15_OAK@SD</v>
      </c>
      <c r="C1291" t="s">
        <v>3</v>
      </c>
      <c r="D1291">
        <v>2016</v>
      </c>
      <c r="E1291">
        <f t="shared" si="81"/>
        <v>15</v>
      </c>
      <c r="F1291">
        <v>15</v>
      </c>
      <c r="G1291" t="s">
        <v>90</v>
      </c>
      <c r="H1291" t="s">
        <v>87</v>
      </c>
      <c r="I1291">
        <v>3</v>
      </c>
      <c r="K1291">
        <v>2.5</v>
      </c>
      <c r="M1291">
        <v>16</v>
      </c>
      <c r="N1291">
        <v>19</v>
      </c>
      <c r="O1291" t="str">
        <f t="shared" si="82"/>
        <v>OAK</v>
      </c>
      <c r="P1291" t="str">
        <f t="shared" si="83"/>
        <v>OAK</v>
      </c>
    </row>
    <row r="1292" spans="1:16" x14ac:dyDescent="0.25">
      <c r="A1292">
        <v>1291</v>
      </c>
      <c r="B1292" s="2" t="str">
        <f t="shared" si="80"/>
        <v>2016_15_TBY@DAL</v>
      </c>
      <c r="C1292" t="s">
        <v>3</v>
      </c>
      <c r="D1292">
        <v>2016</v>
      </c>
      <c r="E1292">
        <f t="shared" si="81"/>
        <v>15</v>
      </c>
      <c r="F1292">
        <v>15</v>
      </c>
      <c r="G1292" t="s">
        <v>73</v>
      </c>
      <c r="H1292" t="s">
        <v>339</v>
      </c>
      <c r="I1292">
        <v>-7.5</v>
      </c>
      <c r="K1292">
        <v>-7</v>
      </c>
      <c r="M1292">
        <v>26</v>
      </c>
      <c r="N1292">
        <v>20</v>
      </c>
      <c r="O1292" t="str">
        <f t="shared" si="82"/>
        <v>TBY</v>
      </c>
      <c r="P1292" t="str">
        <f t="shared" si="83"/>
        <v>DAL</v>
      </c>
    </row>
    <row r="1293" spans="1:16" x14ac:dyDescent="0.25">
      <c r="A1293">
        <v>1292</v>
      </c>
      <c r="B1293" s="2" t="str">
        <f t="shared" si="80"/>
        <v>2016_15_CAR@WAS</v>
      </c>
      <c r="C1293" t="s">
        <v>3</v>
      </c>
      <c r="D1293">
        <v>2016</v>
      </c>
      <c r="E1293">
        <f t="shared" si="81"/>
        <v>15</v>
      </c>
      <c r="F1293">
        <v>15</v>
      </c>
      <c r="G1293" t="s">
        <v>96</v>
      </c>
      <c r="H1293" t="s">
        <v>69</v>
      </c>
      <c r="I1293">
        <v>-4</v>
      </c>
      <c r="K1293">
        <v>-7</v>
      </c>
      <c r="M1293">
        <v>15</v>
      </c>
      <c r="N1293">
        <v>26</v>
      </c>
      <c r="O1293" t="str">
        <f t="shared" si="82"/>
        <v>CAR</v>
      </c>
      <c r="P1293" t="str">
        <f t="shared" si="83"/>
        <v>CAR</v>
      </c>
    </row>
    <row r="1294" spans="1:16" x14ac:dyDescent="0.25">
      <c r="A1294">
        <v>1293</v>
      </c>
      <c r="B1294" s="2" t="str">
        <f t="shared" si="80"/>
        <v>2016_16_NYG@PHI</v>
      </c>
      <c r="C1294" t="s">
        <v>3</v>
      </c>
      <c r="D1294">
        <v>2016</v>
      </c>
      <c r="E1294">
        <f t="shared" si="81"/>
        <v>16</v>
      </c>
      <c r="F1294">
        <v>16</v>
      </c>
      <c r="G1294" t="s">
        <v>88</v>
      </c>
      <c r="H1294" t="s">
        <v>85</v>
      </c>
      <c r="I1294">
        <v>-3</v>
      </c>
      <c r="K1294">
        <v>1</v>
      </c>
      <c r="M1294">
        <v>24</v>
      </c>
      <c r="N1294">
        <v>19</v>
      </c>
      <c r="O1294" t="str">
        <f t="shared" si="82"/>
        <v>PHI</v>
      </c>
      <c r="P1294" t="str">
        <f t="shared" si="83"/>
        <v>PHI</v>
      </c>
    </row>
    <row r="1295" spans="1:16" x14ac:dyDescent="0.25">
      <c r="A1295">
        <v>1294</v>
      </c>
      <c r="B1295" s="2" t="str">
        <f t="shared" si="80"/>
        <v>2016_16_ATL@CAR</v>
      </c>
      <c r="C1295" t="s">
        <v>3</v>
      </c>
      <c r="D1295">
        <v>2016</v>
      </c>
      <c r="E1295">
        <f t="shared" si="81"/>
        <v>16</v>
      </c>
      <c r="F1295">
        <v>16</v>
      </c>
      <c r="G1295" t="s">
        <v>69</v>
      </c>
      <c r="H1295" t="s">
        <v>22</v>
      </c>
      <c r="I1295">
        <v>3.5</v>
      </c>
      <c r="M1295">
        <v>16</v>
      </c>
      <c r="N1295">
        <v>33</v>
      </c>
      <c r="O1295" t="str">
        <f t="shared" si="82"/>
        <v>ATL</v>
      </c>
      <c r="P1295" t="str">
        <f t="shared" si="83"/>
        <v>ATL</v>
      </c>
    </row>
    <row r="1296" spans="1:16" x14ac:dyDescent="0.25">
      <c r="A1296">
        <v>1295</v>
      </c>
      <c r="B1296" s="2" t="str">
        <f t="shared" si="80"/>
        <v>2016_16_MIA@BUF</v>
      </c>
      <c r="C1296" t="s">
        <v>3</v>
      </c>
      <c r="D1296">
        <v>2016</v>
      </c>
      <c r="E1296">
        <f t="shared" si="81"/>
        <v>16</v>
      </c>
      <c r="F1296">
        <v>16</v>
      </c>
      <c r="G1296" t="s">
        <v>68</v>
      </c>
      <c r="H1296" t="s">
        <v>81</v>
      </c>
      <c r="I1296">
        <v>-3.5</v>
      </c>
      <c r="M1296">
        <v>31</v>
      </c>
      <c r="N1296">
        <v>34</v>
      </c>
      <c r="O1296" t="str">
        <f t="shared" si="82"/>
        <v>MIA</v>
      </c>
      <c r="P1296" t="str">
        <f t="shared" si="83"/>
        <v>MIA</v>
      </c>
    </row>
    <row r="1297" spans="1:16" x14ac:dyDescent="0.25">
      <c r="A1297">
        <v>1296</v>
      </c>
      <c r="B1297" s="2" t="str">
        <f t="shared" si="80"/>
        <v>2016_16_WAS@CHI</v>
      </c>
      <c r="C1297" t="s">
        <v>3</v>
      </c>
      <c r="D1297">
        <v>2016</v>
      </c>
      <c r="E1297">
        <f t="shared" si="81"/>
        <v>16</v>
      </c>
      <c r="F1297">
        <v>16</v>
      </c>
      <c r="G1297" t="s">
        <v>70</v>
      </c>
      <c r="H1297" t="s">
        <v>96</v>
      </c>
      <c r="I1297">
        <v>3.5</v>
      </c>
      <c r="M1297">
        <v>21</v>
      </c>
      <c r="N1297">
        <v>41</v>
      </c>
      <c r="O1297" t="str">
        <f t="shared" si="82"/>
        <v>WAS</v>
      </c>
      <c r="P1297" t="str">
        <f t="shared" si="83"/>
        <v>WAS</v>
      </c>
    </row>
    <row r="1298" spans="1:16" x14ac:dyDescent="0.25">
      <c r="A1298">
        <v>1297</v>
      </c>
      <c r="B1298" s="2" t="str">
        <f t="shared" si="80"/>
        <v>2016_16_NYJ@NWE</v>
      </c>
      <c r="C1298" t="s">
        <v>3</v>
      </c>
      <c r="D1298">
        <v>2016</v>
      </c>
      <c r="E1298">
        <f t="shared" si="81"/>
        <v>16</v>
      </c>
      <c r="F1298">
        <v>16</v>
      </c>
      <c r="G1298" t="s">
        <v>337</v>
      </c>
      <c r="H1298" t="s">
        <v>86</v>
      </c>
      <c r="I1298">
        <v>-16.5</v>
      </c>
      <c r="M1298">
        <v>41</v>
      </c>
      <c r="N1298">
        <v>3</v>
      </c>
      <c r="O1298" t="str">
        <f t="shared" si="82"/>
        <v>NWE</v>
      </c>
      <c r="P1298" t="str">
        <f t="shared" si="83"/>
        <v>NWE</v>
      </c>
    </row>
    <row r="1299" spans="1:16" x14ac:dyDescent="0.25">
      <c r="A1299">
        <v>1298</v>
      </c>
      <c r="B1299" s="2" t="str">
        <f t="shared" si="80"/>
        <v>2016_16_SD@CLE</v>
      </c>
      <c r="C1299" t="s">
        <v>3</v>
      </c>
      <c r="D1299">
        <v>2016</v>
      </c>
      <c r="E1299">
        <f t="shared" si="81"/>
        <v>16</v>
      </c>
      <c r="F1299">
        <v>16</v>
      </c>
      <c r="G1299" t="s">
        <v>72</v>
      </c>
      <c r="H1299" t="s">
        <v>90</v>
      </c>
      <c r="I1299">
        <v>6</v>
      </c>
      <c r="M1299">
        <v>20</v>
      </c>
      <c r="N1299">
        <v>17</v>
      </c>
      <c r="O1299" t="str">
        <f t="shared" si="82"/>
        <v>CLE</v>
      </c>
      <c r="P1299" t="str">
        <f t="shared" si="83"/>
        <v>CLE</v>
      </c>
    </row>
    <row r="1300" spans="1:16" x14ac:dyDescent="0.25">
      <c r="A1300">
        <v>1299</v>
      </c>
      <c r="B1300" s="2" t="str">
        <f t="shared" si="80"/>
        <v>2016_16_TEN@JAX</v>
      </c>
      <c r="C1300" t="s">
        <v>3</v>
      </c>
      <c r="D1300">
        <v>2016</v>
      </c>
      <c r="E1300">
        <f t="shared" si="81"/>
        <v>16</v>
      </c>
      <c r="F1300">
        <v>16</v>
      </c>
      <c r="G1300" t="s">
        <v>79</v>
      </c>
      <c r="H1300" t="s">
        <v>95</v>
      </c>
      <c r="I1300">
        <v>4.5</v>
      </c>
      <c r="M1300">
        <v>38</v>
      </c>
      <c r="N1300">
        <v>17</v>
      </c>
      <c r="O1300" t="str">
        <f t="shared" si="82"/>
        <v>JAX</v>
      </c>
      <c r="P1300" t="str">
        <f t="shared" si="83"/>
        <v>JAX</v>
      </c>
    </row>
    <row r="1301" spans="1:16" x14ac:dyDescent="0.25">
      <c r="A1301">
        <v>1300</v>
      </c>
      <c r="B1301" s="2" t="str">
        <f t="shared" si="80"/>
        <v>2016_16_MIN@GBY</v>
      </c>
      <c r="C1301" t="s">
        <v>3</v>
      </c>
      <c r="D1301">
        <v>2016</v>
      </c>
      <c r="E1301">
        <f t="shared" si="81"/>
        <v>16</v>
      </c>
      <c r="F1301">
        <v>16</v>
      </c>
      <c r="G1301" t="s">
        <v>335</v>
      </c>
      <c r="H1301" t="s">
        <v>82</v>
      </c>
      <c r="I1301">
        <v>-7</v>
      </c>
      <c r="M1301">
        <v>38</v>
      </c>
      <c r="N1301">
        <v>25</v>
      </c>
      <c r="O1301" t="str">
        <f t="shared" si="82"/>
        <v>GBY</v>
      </c>
      <c r="P1301" t="str">
        <f t="shared" si="83"/>
        <v>GBY</v>
      </c>
    </row>
    <row r="1302" spans="1:16" x14ac:dyDescent="0.25">
      <c r="A1302">
        <v>1301</v>
      </c>
      <c r="B1302" s="2" t="str">
        <f t="shared" si="80"/>
        <v>2016_16_IND@OAK</v>
      </c>
      <c r="C1302" t="s">
        <v>3</v>
      </c>
      <c r="D1302">
        <v>2016</v>
      </c>
      <c r="E1302">
        <f t="shared" si="81"/>
        <v>16</v>
      </c>
      <c r="F1302">
        <v>16</v>
      </c>
      <c r="G1302" t="s">
        <v>87</v>
      </c>
      <c r="H1302" t="s">
        <v>78</v>
      </c>
      <c r="I1302">
        <v>-4</v>
      </c>
      <c r="M1302">
        <v>33</v>
      </c>
      <c r="N1302">
        <v>25</v>
      </c>
      <c r="O1302" t="str">
        <f t="shared" si="82"/>
        <v>OAK</v>
      </c>
      <c r="P1302" t="str">
        <f t="shared" si="83"/>
        <v>OAK</v>
      </c>
    </row>
    <row r="1303" spans="1:16" x14ac:dyDescent="0.25">
      <c r="A1303">
        <v>1302</v>
      </c>
      <c r="B1303" s="2" t="str">
        <f t="shared" si="80"/>
        <v>2016_16_TBY@NOR</v>
      </c>
      <c r="C1303" t="s">
        <v>3</v>
      </c>
      <c r="D1303">
        <v>2016</v>
      </c>
      <c r="E1303">
        <f t="shared" si="81"/>
        <v>16</v>
      </c>
      <c r="F1303">
        <v>16</v>
      </c>
      <c r="G1303" t="s">
        <v>340</v>
      </c>
      <c r="H1303" t="s">
        <v>339</v>
      </c>
      <c r="I1303">
        <v>-3.5</v>
      </c>
      <c r="M1303">
        <v>31</v>
      </c>
      <c r="N1303">
        <v>24</v>
      </c>
      <c r="O1303" t="str">
        <f t="shared" si="82"/>
        <v>NOR</v>
      </c>
      <c r="P1303" t="str">
        <f t="shared" si="83"/>
        <v>NOR</v>
      </c>
    </row>
    <row r="1304" spans="1:16" x14ac:dyDescent="0.25">
      <c r="A1304">
        <v>1303</v>
      </c>
      <c r="B1304" s="2" t="str">
        <f t="shared" si="80"/>
        <v>2016_16_SFO@LAR</v>
      </c>
      <c r="C1304" t="s">
        <v>3</v>
      </c>
      <c r="D1304">
        <v>2016</v>
      </c>
      <c r="E1304">
        <f t="shared" si="81"/>
        <v>16</v>
      </c>
      <c r="F1304">
        <v>16</v>
      </c>
      <c r="G1304" t="s">
        <v>125</v>
      </c>
      <c r="H1304" t="s">
        <v>338</v>
      </c>
      <c r="I1304">
        <v>-3</v>
      </c>
      <c r="M1304">
        <v>21</v>
      </c>
      <c r="N1304">
        <v>22</v>
      </c>
      <c r="O1304" t="str">
        <f t="shared" si="82"/>
        <v>SFO</v>
      </c>
      <c r="P1304" t="str">
        <f t="shared" si="83"/>
        <v>SFO</v>
      </c>
    </row>
    <row r="1305" spans="1:16" x14ac:dyDescent="0.25">
      <c r="A1305">
        <v>1304</v>
      </c>
      <c r="B1305" s="2" t="str">
        <f t="shared" si="80"/>
        <v>2016_16_ARI@SEA</v>
      </c>
      <c r="C1305" t="s">
        <v>3</v>
      </c>
      <c r="D1305">
        <v>2016</v>
      </c>
      <c r="E1305">
        <f t="shared" si="81"/>
        <v>16</v>
      </c>
      <c r="F1305">
        <v>16</v>
      </c>
      <c r="G1305" t="s">
        <v>91</v>
      </c>
      <c r="H1305" t="s">
        <v>66</v>
      </c>
      <c r="I1305">
        <v>-8.5</v>
      </c>
      <c r="M1305">
        <v>31</v>
      </c>
      <c r="N1305">
        <v>34</v>
      </c>
      <c r="O1305" t="str">
        <f t="shared" si="82"/>
        <v>ARI</v>
      </c>
      <c r="P1305" t="str">
        <f t="shared" si="83"/>
        <v>ARI</v>
      </c>
    </row>
    <row r="1306" spans="1:16" x14ac:dyDescent="0.25">
      <c r="A1306">
        <v>1305</v>
      </c>
      <c r="B1306" s="2" t="str">
        <f t="shared" si="80"/>
        <v>2016_16_CIN@HOU</v>
      </c>
      <c r="C1306" t="s">
        <v>3</v>
      </c>
      <c r="D1306">
        <v>2016</v>
      </c>
      <c r="E1306">
        <f t="shared" si="81"/>
        <v>16</v>
      </c>
      <c r="F1306">
        <v>16</v>
      </c>
      <c r="G1306" t="s">
        <v>77</v>
      </c>
      <c r="H1306" t="s">
        <v>71</v>
      </c>
      <c r="I1306">
        <v>-2</v>
      </c>
      <c r="M1306">
        <v>12</v>
      </c>
      <c r="N1306">
        <v>10</v>
      </c>
      <c r="O1306" t="str">
        <f t="shared" si="82"/>
        <v>na</v>
      </c>
      <c r="P1306" t="str">
        <f t="shared" si="83"/>
        <v>HOU</v>
      </c>
    </row>
    <row r="1307" spans="1:16" x14ac:dyDescent="0.25">
      <c r="A1307">
        <v>1306</v>
      </c>
      <c r="B1307" s="2" t="str">
        <f t="shared" si="80"/>
        <v>2016_16_BAL@PIT</v>
      </c>
      <c r="C1307" t="s">
        <v>3</v>
      </c>
      <c r="D1307">
        <v>2016</v>
      </c>
      <c r="E1307">
        <f t="shared" si="81"/>
        <v>16</v>
      </c>
      <c r="F1307">
        <v>16</v>
      </c>
      <c r="G1307" t="s">
        <v>89</v>
      </c>
      <c r="H1307" t="s">
        <v>67</v>
      </c>
      <c r="I1307">
        <v>-5</v>
      </c>
      <c r="K1307">
        <v>-5.5</v>
      </c>
      <c r="M1307">
        <v>31</v>
      </c>
      <c r="N1307">
        <v>27</v>
      </c>
      <c r="O1307" t="str">
        <f t="shared" si="82"/>
        <v>BAL</v>
      </c>
      <c r="P1307" t="str">
        <f t="shared" si="83"/>
        <v>PIT</v>
      </c>
    </row>
    <row r="1308" spans="1:16" x14ac:dyDescent="0.25">
      <c r="A1308">
        <v>1307</v>
      </c>
      <c r="B1308" s="2" t="str">
        <f t="shared" si="80"/>
        <v>2016_16_DEN@KCY</v>
      </c>
      <c r="C1308" t="s">
        <v>3</v>
      </c>
      <c r="D1308">
        <v>2016</v>
      </c>
      <c r="E1308">
        <f t="shared" si="81"/>
        <v>16</v>
      </c>
      <c r="F1308">
        <v>16</v>
      </c>
      <c r="G1308" t="s">
        <v>336</v>
      </c>
      <c r="H1308" t="s">
        <v>74</v>
      </c>
      <c r="I1308">
        <v>-5</v>
      </c>
      <c r="K1308">
        <v>-3</v>
      </c>
      <c r="M1308">
        <v>33</v>
      </c>
      <c r="N1308">
        <v>10</v>
      </c>
      <c r="O1308" t="str">
        <f t="shared" si="82"/>
        <v>KCY</v>
      </c>
      <c r="P1308" t="str">
        <f t="shared" si="83"/>
        <v>KCY</v>
      </c>
    </row>
    <row r="1309" spans="1:16" x14ac:dyDescent="0.25">
      <c r="A1309">
        <v>1308</v>
      </c>
      <c r="B1309" s="2" t="str">
        <f t="shared" si="80"/>
        <v>2016_16_DET@DAL</v>
      </c>
      <c r="C1309" t="s">
        <v>3</v>
      </c>
      <c r="D1309">
        <v>2016</v>
      </c>
      <c r="E1309">
        <f t="shared" si="81"/>
        <v>16</v>
      </c>
      <c r="F1309">
        <v>16</v>
      </c>
      <c r="G1309" t="s">
        <v>73</v>
      </c>
      <c r="H1309" t="s">
        <v>75</v>
      </c>
      <c r="I1309">
        <v>-7.5</v>
      </c>
      <c r="K1309">
        <v>-6.5</v>
      </c>
      <c r="M1309">
        <v>42</v>
      </c>
      <c r="N1309">
        <v>21</v>
      </c>
      <c r="O1309" t="str">
        <f t="shared" si="82"/>
        <v>DAL</v>
      </c>
      <c r="P1309" t="str">
        <f t="shared" si="83"/>
        <v>DAL</v>
      </c>
    </row>
    <row r="1310" spans="1:16" x14ac:dyDescent="0.25">
      <c r="A1310">
        <v>1309</v>
      </c>
      <c r="B1310" s="2" t="str">
        <f t="shared" si="80"/>
        <v>2016_17_NWE@MIA</v>
      </c>
      <c r="C1310" t="s">
        <v>3</v>
      </c>
      <c r="D1310">
        <v>2016</v>
      </c>
      <c r="E1310">
        <f t="shared" si="81"/>
        <v>17</v>
      </c>
      <c r="F1310">
        <v>17</v>
      </c>
      <c r="G1310" t="s">
        <v>81</v>
      </c>
      <c r="H1310" t="s">
        <v>337</v>
      </c>
      <c r="I1310">
        <v>6</v>
      </c>
      <c r="K1310">
        <v>8</v>
      </c>
      <c r="M1310">
        <v>14</v>
      </c>
      <c r="N1310">
        <v>35</v>
      </c>
      <c r="O1310" t="str">
        <f t="shared" si="82"/>
        <v>NWE</v>
      </c>
      <c r="P1310" t="str">
        <f t="shared" si="83"/>
        <v>NWE</v>
      </c>
    </row>
    <row r="1311" spans="1:16" x14ac:dyDescent="0.25">
      <c r="A1311">
        <v>1310</v>
      </c>
      <c r="B1311" s="2" t="str">
        <f t="shared" si="80"/>
        <v>2016_17_JAX@IND</v>
      </c>
      <c r="C1311" t="s">
        <v>3</v>
      </c>
      <c r="D1311">
        <v>2016</v>
      </c>
      <c r="E1311">
        <f t="shared" si="81"/>
        <v>17</v>
      </c>
      <c r="F1311">
        <v>17</v>
      </c>
      <c r="G1311" t="s">
        <v>78</v>
      </c>
      <c r="H1311" t="s">
        <v>79</v>
      </c>
      <c r="I1311">
        <v>-7</v>
      </c>
      <c r="K1311">
        <v>-5.5</v>
      </c>
      <c r="M1311">
        <v>24</v>
      </c>
      <c r="N1311">
        <v>20</v>
      </c>
      <c r="O1311" t="str">
        <f t="shared" si="82"/>
        <v>JAX</v>
      </c>
      <c r="P1311" t="str">
        <f t="shared" si="83"/>
        <v>IND</v>
      </c>
    </row>
    <row r="1312" spans="1:16" x14ac:dyDescent="0.25">
      <c r="A1312">
        <v>1311</v>
      </c>
      <c r="B1312" s="2" t="str">
        <f t="shared" si="80"/>
        <v>2016_17_CAR@TBY</v>
      </c>
      <c r="C1312" t="s">
        <v>3</v>
      </c>
      <c r="D1312">
        <v>2016</v>
      </c>
      <c r="E1312">
        <f t="shared" si="81"/>
        <v>17</v>
      </c>
      <c r="F1312">
        <v>17</v>
      </c>
      <c r="G1312" t="s">
        <v>339</v>
      </c>
      <c r="H1312" t="s">
        <v>69</v>
      </c>
      <c r="I1312">
        <v>-3.5</v>
      </c>
      <c r="K1312">
        <v>-3</v>
      </c>
      <c r="M1312">
        <v>17</v>
      </c>
      <c r="N1312">
        <v>16</v>
      </c>
      <c r="O1312" t="str">
        <f t="shared" si="82"/>
        <v>CAR</v>
      </c>
      <c r="P1312" t="str">
        <f t="shared" si="83"/>
        <v>TBY</v>
      </c>
    </row>
    <row r="1313" spans="1:16" x14ac:dyDescent="0.25">
      <c r="A1313">
        <v>1312</v>
      </c>
      <c r="B1313" s="2" t="str">
        <f t="shared" si="80"/>
        <v>2016_17_CHI@MIN</v>
      </c>
      <c r="C1313" t="s">
        <v>3</v>
      </c>
      <c r="D1313">
        <v>2016</v>
      </c>
      <c r="E1313">
        <f t="shared" si="81"/>
        <v>17</v>
      </c>
      <c r="F1313">
        <v>17</v>
      </c>
      <c r="G1313" t="s">
        <v>82</v>
      </c>
      <c r="H1313" t="s">
        <v>70</v>
      </c>
      <c r="I1313">
        <v>-6.5</v>
      </c>
      <c r="K1313">
        <v>-6.5</v>
      </c>
      <c r="M1313">
        <v>38</v>
      </c>
      <c r="N1313">
        <v>10</v>
      </c>
      <c r="O1313" t="str">
        <f t="shared" si="82"/>
        <v>MIN</v>
      </c>
      <c r="P1313" t="str">
        <f t="shared" si="83"/>
        <v>MIN</v>
      </c>
    </row>
    <row r="1314" spans="1:16" x14ac:dyDescent="0.25">
      <c r="A1314">
        <v>1313</v>
      </c>
      <c r="B1314" s="2" t="str">
        <f t="shared" si="80"/>
        <v>2016_17_CLE@PIT</v>
      </c>
      <c r="C1314" t="s">
        <v>3</v>
      </c>
      <c r="D1314">
        <v>2016</v>
      </c>
      <c r="E1314">
        <f t="shared" si="81"/>
        <v>17</v>
      </c>
      <c r="F1314">
        <v>17</v>
      </c>
      <c r="G1314" t="s">
        <v>89</v>
      </c>
      <c r="H1314" t="s">
        <v>72</v>
      </c>
      <c r="I1314">
        <v>-12.5</v>
      </c>
      <c r="K1314">
        <v>-4</v>
      </c>
      <c r="M1314">
        <v>27</v>
      </c>
      <c r="N1314">
        <v>24</v>
      </c>
      <c r="O1314" t="str">
        <f t="shared" si="82"/>
        <v>CLE</v>
      </c>
      <c r="P1314" t="str">
        <f t="shared" si="83"/>
        <v>PIT</v>
      </c>
    </row>
    <row r="1315" spans="1:16" x14ac:dyDescent="0.25">
      <c r="A1315">
        <v>1314</v>
      </c>
      <c r="B1315" s="2" t="str">
        <f t="shared" si="80"/>
        <v>2016_17_NOR@ATL</v>
      </c>
      <c r="C1315" t="s">
        <v>3</v>
      </c>
      <c r="D1315">
        <v>2016</v>
      </c>
      <c r="E1315">
        <f t="shared" si="81"/>
        <v>17</v>
      </c>
      <c r="F1315">
        <v>17</v>
      </c>
      <c r="G1315" t="s">
        <v>22</v>
      </c>
      <c r="H1315" t="s">
        <v>340</v>
      </c>
      <c r="I1315">
        <v>-6.5</v>
      </c>
      <c r="K1315">
        <v>-7.5</v>
      </c>
      <c r="M1315">
        <v>38</v>
      </c>
      <c r="N1315">
        <v>32</v>
      </c>
      <c r="O1315" t="str">
        <f t="shared" si="82"/>
        <v>NOR</v>
      </c>
      <c r="P1315" t="str">
        <f t="shared" si="83"/>
        <v>ATL</v>
      </c>
    </row>
    <row r="1316" spans="1:16" x14ac:dyDescent="0.25">
      <c r="A1316">
        <v>1315</v>
      </c>
      <c r="B1316" s="2" t="str">
        <f t="shared" si="80"/>
        <v>2016_17_BUF@NYJ</v>
      </c>
      <c r="C1316" t="s">
        <v>3</v>
      </c>
      <c r="D1316">
        <v>2016</v>
      </c>
      <c r="E1316">
        <f t="shared" si="81"/>
        <v>17</v>
      </c>
      <c r="F1316">
        <v>17</v>
      </c>
      <c r="G1316" t="s">
        <v>86</v>
      </c>
      <c r="H1316" t="s">
        <v>68</v>
      </c>
      <c r="I1316">
        <v>5</v>
      </c>
      <c r="K1316">
        <v>4</v>
      </c>
      <c r="M1316">
        <v>30</v>
      </c>
      <c r="N1316">
        <v>10</v>
      </c>
      <c r="O1316" t="str">
        <f t="shared" si="82"/>
        <v>NYJ</v>
      </c>
      <c r="P1316" t="str">
        <f t="shared" si="83"/>
        <v>NYJ</v>
      </c>
    </row>
    <row r="1317" spans="1:16" x14ac:dyDescent="0.25">
      <c r="A1317">
        <v>1316</v>
      </c>
      <c r="B1317" s="2" t="str">
        <f t="shared" si="80"/>
        <v>2016_17_DAL@PHI</v>
      </c>
      <c r="C1317" t="s">
        <v>3</v>
      </c>
      <c r="D1317">
        <v>2016</v>
      </c>
      <c r="E1317">
        <f t="shared" si="81"/>
        <v>17</v>
      </c>
      <c r="F1317">
        <v>17</v>
      </c>
      <c r="G1317" t="s">
        <v>88</v>
      </c>
      <c r="H1317" t="s">
        <v>73</v>
      </c>
      <c r="I1317">
        <v>-6</v>
      </c>
      <c r="K1317">
        <v>-6.5</v>
      </c>
      <c r="M1317">
        <v>27</v>
      </c>
      <c r="N1317">
        <v>13</v>
      </c>
      <c r="O1317" t="str">
        <f t="shared" si="82"/>
        <v>PHI</v>
      </c>
      <c r="P1317" t="str">
        <f t="shared" si="83"/>
        <v>PHI</v>
      </c>
    </row>
    <row r="1318" spans="1:16" x14ac:dyDescent="0.25">
      <c r="A1318">
        <v>1317</v>
      </c>
      <c r="B1318" s="2" t="str">
        <f t="shared" si="80"/>
        <v>2016_17_GBY@DET</v>
      </c>
      <c r="C1318" t="s">
        <v>3</v>
      </c>
      <c r="D1318">
        <v>2016</v>
      </c>
      <c r="E1318">
        <f t="shared" si="81"/>
        <v>17</v>
      </c>
      <c r="F1318">
        <v>17</v>
      </c>
      <c r="G1318" t="s">
        <v>75</v>
      </c>
      <c r="H1318" t="s">
        <v>335</v>
      </c>
      <c r="I1318">
        <v>3</v>
      </c>
      <c r="K1318">
        <v>3.5</v>
      </c>
      <c r="M1318">
        <v>24</v>
      </c>
      <c r="N1318">
        <v>31</v>
      </c>
      <c r="O1318" t="str">
        <f t="shared" si="82"/>
        <v>GBY</v>
      </c>
      <c r="P1318" t="str">
        <f t="shared" si="83"/>
        <v>GBY</v>
      </c>
    </row>
    <row r="1319" spans="1:16" x14ac:dyDescent="0.25">
      <c r="A1319">
        <v>1318</v>
      </c>
      <c r="B1319" s="2" t="str">
        <f t="shared" si="80"/>
        <v>2016_17_HOU@TEN</v>
      </c>
      <c r="C1319" t="s">
        <v>3</v>
      </c>
      <c r="D1319">
        <v>2016</v>
      </c>
      <c r="E1319">
        <f t="shared" si="81"/>
        <v>17</v>
      </c>
      <c r="F1319">
        <v>17</v>
      </c>
      <c r="G1319" t="s">
        <v>95</v>
      </c>
      <c r="H1319" t="s">
        <v>77</v>
      </c>
      <c r="I1319">
        <v>-3</v>
      </c>
      <c r="K1319">
        <v>-3</v>
      </c>
      <c r="M1319">
        <v>24</v>
      </c>
      <c r="N1319">
        <v>17</v>
      </c>
      <c r="O1319" t="str">
        <f t="shared" si="82"/>
        <v>TEN</v>
      </c>
      <c r="P1319" t="str">
        <f t="shared" si="83"/>
        <v>TEN</v>
      </c>
    </row>
    <row r="1320" spans="1:16" x14ac:dyDescent="0.25">
      <c r="A1320">
        <v>1319</v>
      </c>
      <c r="B1320" s="2" t="str">
        <f t="shared" si="80"/>
        <v>2016_17_NYG@WAS</v>
      </c>
      <c r="C1320" t="s">
        <v>3</v>
      </c>
      <c r="D1320">
        <v>2016</v>
      </c>
      <c r="E1320">
        <f t="shared" si="81"/>
        <v>17</v>
      </c>
      <c r="F1320">
        <v>17</v>
      </c>
      <c r="G1320" t="s">
        <v>96</v>
      </c>
      <c r="H1320" t="s">
        <v>85</v>
      </c>
      <c r="I1320">
        <v>-5</v>
      </c>
      <c r="K1320">
        <v>-7</v>
      </c>
      <c r="M1320">
        <v>10</v>
      </c>
      <c r="N1320">
        <v>19</v>
      </c>
      <c r="O1320" t="str">
        <f t="shared" si="82"/>
        <v>NYG</v>
      </c>
      <c r="P1320" t="str">
        <f t="shared" si="83"/>
        <v>NYG</v>
      </c>
    </row>
    <row r="1321" spans="1:16" x14ac:dyDescent="0.25">
      <c r="A1321">
        <v>1320</v>
      </c>
      <c r="B1321" s="2" t="str">
        <f t="shared" si="80"/>
        <v>2016_17_BAL@CIN</v>
      </c>
      <c r="C1321" t="s">
        <v>3</v>
      </c>
      <c r="D1321">
        <v>2016</v>
      </c>
      <c r="E1321">
        <f t="shared" si="81"/>
        <v>17</v>
      </c>
      <c r="F1321">
        <v>17</v>
      </c>
      <c r="G1321" t="s">
        <v>71</v>
      </c>
      <c r="H1321" t="s">
        <v>67</v>
      </c>
      <c r="I1321">
        <v>-2.5</v>
      </c>
      <c r="K1321">
        <v>1.5</v>
      </c>
      <c r="M1321">
        <v>27</v>
      </c>
      <c r="N1321">
        <v>10</v>
      </c>
      <c r="O1321" t="str">
        <f t="shared" si="82"/>
        <v>CIN</v>
      </c>
      <c r="P1321" t="str">
        <f t="shared" si="83"/>
        <v>CIN</v>
      </c>
    </row>
    <row r="1322" spans="1:16" x14ac:dyDescent="0.25">
      <c r="A1322">
        <v>1321</v>
      </c>
      <c r="B1322" s="2" t="str">
        <f t="shared" si="80"/>
        <v>2016_17_KCY@SD</v>
      </c>
      <c r="C1322" t="s">
        <v>3</v>
      </c>
      <c r="D1322">
        <v>2016</v>
      </c>
      <c r="E1322">
        <f t="shared" si="81"/>
        <v>17</v>
      </c>
      <c r="F1322">
        <v>17</v>
      </c>
      <c r="G1322" t="s">
        <v>90</v>
      </c>
      <c r="H1322" t="s">
        <v>336</v>
      </c>
      <c r="I1322">
        <v>4.5</v>
      </c>
      <c r="K1322">
        <v>5</v>
      </c>
      <c r="M1322">
        <v>27</v>
      </c>
      <c r="N1322">
        <v>37</v>
      </c>
      <c r="O1322" t="str">
        <f t="shared" si="82"/>
        <v>KCY</v>
      </c>
      <c r="P1322" t="str">
        <f t="shared" si="83"/>
        <v>KCY</v>
      </c>
    </row>
    <row r="1323" spans="1:16" x14ac:dyDescent="0.25">
      <c r="A1323">
        <v>1322</v>
      </c>
      <c r="B1323" s="2" t="str">
        <f t="shared" si="80"/>
        <v>2016_17_OAK@DEN</v>
      </c>
      <c r="C1323" t="s">
        <v>3</v>
      </c>
      <c r="D1323">
        <v>2016</v>
      </c>
      <c r="E1323">
        <f t="shared" si="81"/>
        <v>17</v>
      </c>
      <c r="F1323">
        <v>17</v>
      </c>
      <c r="G1323" t="s">
        <v>74</v>
      </c>
      <c r="H1323" t="s">
        <v>87</v>
      </c>
      <c r="I1323">
        <v>-3.5</v>
      </c>
      <c r="K1323">
        <v>-1</v>
      </c>
      <c r="M1323">
        <v>24</v>
      </c>
      <c r="N1323">
        <v>6</v>
      </c>
      <c r="O1323" t="str">
        <f t="shared" si="82"/>
        <v>DEN</v>
      </c>
      <c r="P1323" t="str">
        <f t="shared" si="83"/>
        <v>DEN</v>
      </c>
    </row>
    <row r="1324" spans="1:16" x14ac:dyDescent="0.25">
      <c r="A1324">
        <v>1323</v>
      </c>
      <c r="B1324" s="2" t="str">
        <f t="shared" si="80"/>
        <v>2016_17_SEA@SFO</v>
      </c>
      <c r="C1324" t="s">
        <v>3</v>
      </c>
      <c r="D1324">
        <v>2016</v>
      </c>
      <c r="E1324">
        <f t="shared" si="81"/>
        <v>17</v>
      </c>
      <c r="F1324">
        <v>17</v>
      </c>
      <c r="G1324" t="s">
        <v>338</v>
      </c>
      <c r="H1324" t="s">
        <v>91</v>
      </c>
      <c r="I1324">
        <v>9</v>
      </c>
      <c r="K1324">
        <v>11</v>
      </c>
      <c r="M1324">
        <v>23</v>
      </c>
      <c r="N1324">
        <v>25</v>
      </c>
      <c r="O1324" t="str">
        <f t="shared" si="82"/>
        <v>SFO</v>
      </c>
      <c r="P1324" t="str">
        <f t="shared" si="83"/>
        <v>SEA</v>
      </c>
    </row>
    <row r="1325" spans="1:16" x14ac:dyDescent="0.25">
      <c r="A1325">
        <v>1324</v>
      </c>
      <c r="B1325" s="2" t="str">
        <f t="shared" si="80"/>
        <v>2016_17_ARI@LAR</v>
      </c>
      <c r="C1325" t="s">
        <v>3</v>
      </c>
      <c r="D1325">
        <v>2016</v>
      </c>
      <c r="E1325">
        <f t="shared" si="81"/>
        <v>17</v>
      </c>
      <c r="F1325">
        <v>17</v>
      </c>
      <c r="G1325" t="s">
        <v>125</v>
      </c>
      <c r="H1325" t="s">
        <v>66</v>
      </c>
      <c r="I1325">
        <v>7.5</v>
      </c>
      <c r="K1325">
        <v>7</v>
      </c>
      <c r="M1325">
        <v>6</v>
      </c>
      <c r="N1325">
        <v>44</v>
      </c>
      <c r="O1325" t="str">
        <f t="shared" si="82"/>
        <v>ARI</v>
      </c>
      <c r="P1325" t="str">
        <f t="shared" si="83"/>
        <v>ARI</v>
      </c>
    </row>
    <row r="1326" spans="1:16" x14ac:dyDescent="0.25">
      <c r="A1326">
        <v>1325</v>
      </c>
      <c r="B1326" s="2" t="str">
        <f t="shared" si="80"/>
        <v>2016_18_OAK@HOU</v>
      </c>
      <c r="C1326" t="s">
        <v>5</v>
      </c>
      <c r="D1326">
        <v>2016</v>
      </c>
      <c r="E1326">
        <f t="shared" si="81"/>
        <v>18</v>
      </c>
      <c r="F1326">
        <v>1</v>
      </c>
      <c r="G1326" t="s">
        <v>77</v>
      </c>
      <c r="H1326" t="s">
        <v>87</v>
      </c>
      <c r="I1326">
        <v>-3</v>
      </c>
      <c r="K1326">
        <v>-4</v>
      </c>
      <c r="M1326">
        <v>27</v>
      </c>
      <c r="N1326">
        <v>14</v>
      </c>
      <c r="O1326" t="str">
        <f t="shared" si="82"/>
        <v>HOU</v>
      </c>
      <c r="P1326" t="str">
        <f t="shared" si="83"/>
        <v>HOU</v>
      </c>
    </row>
    <row r="1327" spans="1:16" x14ac:dyDescent="0.25">
      <c r="A1327">
        <v>1326</v>
      </c>
      <c r="B1327" s="2" t="str">
        <f t="shared" si="80"/>
        <v>2016_18_DET@SEA</v>
      </c>
      <c r="C1327" t="s">
        <v>5</v>
      </c>
      <c r="D1327">
        <v>2016</v>
      </c>
      <c r="E1327">
        <f t="shared" si="81"/>
        <v>18</v>
      </c>
      <c r="F1327">
        <v>1</v>
      </c>
      <c r="G1327" t="s">
        <v>91</v>
      </c>
      <c r="H1327" t="s">
        <v>75</v>
      </c>
      <c r="I1327">
        <v>-7.5</v>
      </c>
      <c r="K1327">
        <v>-9</v>
      </c>
      <c r="M1327">
        <v>26</v>
      </c>
      <c r="N1327">
        <v>6</v>
      </c>
      <c r="O1327" t="str">
        <f t="shared" si="82"/>
        <v>SEA</v>
      </c>
      <c r="P1327" t="str">
        <f t="shared" si="83"/>
        <v>SEA</v>
      </c>
    </row>
    <row r="1328" spans="1:16" x14ac:dyDescent="0.25">
      <c r="A1328">
        <v>1327</v>
      </c>
      <c r="B1328" s="2" t="str">
        <f t="shared" si="80"/>
        <v>2016_18_MIA@PIT</v>
      </c>
      <c r="C1328" t="s">
        <v>5</v>
      </c>
      <c r="D1328">
        <v>2016</v>
      </c>
      <c r="E1328">
        <f t="shared" si="81"/>
        <v>18</v>
      </c>
      <c r="F1328">
        <v>1</v>
      </c>
      <c r="G1328" t="s">
        <v>89</v>
      </c>
      <c r="H1328" t="s">
        <v>81</v>
      </c>
      <c r="I1328">
        <v>-10</v>
      </c>
      <c r="K1328">
        <v>-12</v>
      </c>
      <c r="M1328">
        <v>30</v>
      </c>
      <c r="N1328">
        <v>12</v>
      </c>
      <c r="O1328" t="str">
        <f t="shared" si="82"/>
        <v>PIT</v>
      </c>
      <c r="P1328" t="str">
        <f t="shared" si="83"/>
        <v>PIT</v>
      </c>
    </row>
    <row r="1329" spans="1:16" x14ac:dyDescent="0.25">
      <c r="A1329">
        <v>1328</v>
      </c>
      <c r="B1329" s="2" t="str">
        <f t="shared" si="80"/>
        <v>2016_18_NYG@GBY</v>
      </c>
      <c r="C1329" t="s">
        <v>5</v>
      </c>
      <c r="D1329">
        <v>2016</v>
      </c>
      <c r="E1329">
        <f t="shared" si="81"/>
        <v>18</v>
      </c>
      <c r="F1329">
        <v>1</v>
      </c>
      <c r="G1329" t="s">
        <v>335</v>
      </c>
      <c r="H1329" t="s">
        <v>85</v>
      </c>
      <c r="I1329">
        <v>-3.5</v>
      </c>
      <c r="K1329">
        <v>-5.5</v>
      </c>
      <c r="M1329">
        <v>38</v>
      </c>
      <c r="N1329">
        <v>13</v>
      </c>
      <c r="O1329" t="str">
        <f t="shared" si="82"/>
        <v>GBY</v>
      </c>
      <c r="P1329" t="str">
        <f t="shared" si="83"/>
        <v>GBY</v>
      </c>
    </row>
    <row r="1330" spans="1:16" x14ac:dyDescent="0.25">
      <c r="A1330">
        <v>1329</v>
      </c>
      <c r="B1330" s="2" t="str">
        <f t="shared" si="80"/>
        <v>2016_19_SEA@ATL</v>
      </c>
      <c r="C1330" t="s">
        <v>5</v>
      </c>
      <c r="D1330">
        <v>2016</v>
      </c>
      <c r="E1330">
        <f t="shared" si="81"/>
        <v>19</v>
      </c>
      <c r="F1330">
        <v>2</v>
      </c>
      <c r="G1330" t="s">
        <v>22</v>
      </c>
      <c r="H1330" t="s">
        <v>91</v>
      </c>
      <c r="I1330">
        <v>-4</v>
      </c>
      <c r="K1330">
        <v>-6.5</v>
      </c>
      <c r="M1330">
        <v>36</v>
      </c>
      <c r="N1330">
        <v>20</v>
      </c>
      <c r="O1330" t="str">
        <f t="shared" si="82"/>
        <v>ATL</v>
      </c>
      <c r="P1330" t="str">
        <f t="shared" si="83"/>
        <v>ATL</v>
      </c>
    </row>
    <row r="1331" spans="1:16" x14ac:dyDescent="0.25">
      <c r="A1331">
        <v>1330</v>
      </c>
      <c r="B1331" s="2" t="str">
        <f t="shared" si="80"/>
        <v>2016_19_HOU@NWE</v>
      </c>
      <c r="C1331" t="s">
        <v>5</v>
      </c>
      <c r="D1331">
        <v>2016</v>
      </c>
      <c r="E1331">
        <f t="shared" si="81"/>
        <v>19</v>
      </c>
      <c r="F1331">
        <v>2</v>
      </c>
      <c r="G1331" t="s">
        <v>337</v>
      </c>
      <c r="H1331" t="s">
        <v>77</v>
      </c>
      <c r="I1331">
        <v>-16</v>
      </c>
      <c r="K1331">
        <v>-16</v>
      </c>
      <c r="M1331">
        <v>34</v>
      </c>
      <c r="N1331">
        <v>16</v>
      </c>
      <c r="O1331" t="str">
        <f t="shared" si="82"/>
        <v>NWE</v>
      </c>
      <c r="P1331" t="str">
        <f t="shared" si="83"/>
        <v>NWE</v>
      </c>
    </row>
    <row r="1332" spans="1:16" x14ac:dyDescent="0.25">
      <c r="A1332">
        <v>1331</v>
      </c>
      <c r="B1332" s="2" t="str">
        <f t="shared" si="80"/>
        <v>2016_19_PIT@KCY</v>
      </c>
      <c r="C1332" t="s">
        <v>5</v>
      </c>
      <c r="D1332">
        <v>2016</v>
      </c>
      <c r="E1332">
        <f t="shared" si="81"/>
        <v>19</v>
      </c>
      <c r="F1332">
        <v>2</v>
      </c>
      <c r="G1332" t="s">
        <v>336</v>
      </c>
      <c r="H1332" t="s">
        <v>89</v>
      </c>
      <c r="I1332">
        <v>-1</v>
      </c>
      <c r="K1332">
        <v>-1</v>
      </c>
      <c r="M1332">
        <v>16</v>
      </c>
      <c r="N1332">
        <v>18</v>
      </c>
      <c r="O1332" t="str">
        <f t="shared" si="82"/>
        <v>PIT</v>
      </c>
      <c r="P1332" t="str">
        <f t="shared" si="83"/>
        <v>PIT</v>
      </c>
    </row>
    <row r="1333" spans="1:16" x14ac:dyDescent="0.25">
      <c r="A1333">
        <v>1332</v>
      </c>
      <c r="B1333" s="2" t="str">
        <f t="shared" si="80"/>
        <v>2016_19_GBY@DAL</v>
      </c>
      <c r="C1333" t="s">
        <v>5</v>
      </c>
      <c r="D1333">
        <v>2016</v>
      </c>
      <c r="E1333">
        <f t="shared" si="81"/>
        <v>19</v>
      </c>
      <c r="F1333">
        <v>2</v>
      </c>
      <c r="G1333" t="s">
        <v>73</v>
      </c>
      <c r="H1333" t="s">
        <v>335</v>
      </c>
      <c r="I1333">
        <v>-4</v>
      </c>
      <c r="K1333">
        <v>-5</v>
      </c>
      <c r="M1333">
        <v>31</v>
      </c>
      <c r="N1333">
        <v>34</v>
      </c>
      <c r="O1333" t="str">
        <f t="shared" si="82"/>
        <v>GBY</v>
      </c>
      <c r="P1333" t="str">
        <f t="shared" si="83"/>
        <v>GBY</v>
      </c>
    </row>
    <row r="1334" spans="1:16" x14ac:dyDescent="0.25">
      <c r="A1334">
        <v>1333</v>
      </c>
      <c r="B1334" s="2" t="str">
        <f t="shared" si="80"/>
        <v>2016_20_GBY@ATL</v>
      </c>
      <c r="C1334" t="s">
        <v>5</v>
      </c>
      <c r="D1334">
        <v>2016</v>
      </c>
      <c r="E1334">
        <f t="shared" si="81"/>
        <v>20</v>
      </c>
      <c r="F1334">
        <v>3</v>
      </c>
      <c r="G1334" t="s">
        <v>22</v>
      </c>
      <c r="H1334" t="s">
        <v>335</v>
      </c>
      <c r="I1334">
        <v>-4</v>
      </c>
      <c r="K1334">
        <v>-4</v>
      </c>
      <c r="M1334">
        <v>44</v>
      </c>
      <c r="N1334">
        <v>21</v>
      </c>
      <c r="O1334" t="str">
        <f t="shared" si="82"/>
        <v>ATL</v>
      </c>
      <c r="P1334" t="str">
        <f t="shared" si="83"/>
        <v>ATL</v>
      </c>
    </row>
    <row r="1335" spans="1:16" x14ac:dyDescent="0.25">
      <c r="A1335">
        <v>1334</v>
      </c>
      <c r="B1335" s="2" t="str">
        <f t="shared" si="80"/>
        <v>2016_20_PIT@NWE</v>
      </c>
      <c r="C1335" t="s">
        <v>5</v>
      </c>
      <c r="D1335">
        <v>2016</v>
      </c>
      <c r="E1335">
        <f t="shared" si="81"/>
        <v>20</v>
      </c>
      <c r="F1335">
        <v>3</v>
      </c>
      <c r="G1335" t="s">
        <v>337</v>
      </c>
      <c r="H1335" t="s">
        <v>89</v>
      </c>
      <c r="I1335">
        <v>-6</v>
      </c>
      <c r="K1335">
        <v>-6</v>
      </c>
      <c r="M1335">
        <v>36</v>
      </c>
      <c r="N1335">
        <v>17</v>
      </c>
      <c r="O1335" t="str">
        <f t="shared" si="82"/>
        <v>NWE</v>
      </c>
      <c r="P1335" t="str">
        <f t="shared" si="83"/>
        <v>NWE</v>
      </c>
    </row>
    <row r="1336" spans="1:16" x14ac:dyDescent="0.25">
      <c r="A1336">
        <v>1335</v>
      </c>
      <c r="B1336" s="2" t="str">
        <f t="shared" si="80"/>
        <v>2016_21_ATL@NWE</v>
      </c>
      <c r="C1336" t="s">
        <v>5</v>
      </c>
      <c r="D1336">
        <v>2016</v>
      </c>
      <c r="E1336">
        <f t="shared" si="81"/>
        <v>21</v>
      </c>
      <c r="F1336">
        <v>4</v>
      </c>
      <c r="G1336" t="s">
        <v>337</v>
      </c>
      <c r="H1336" t="s">
        <v>22</v>
      </c>
      <c r="I1336">
        <v>-3</v>
      </c>
      <c r="K1336">
        <v>-3</v>
      </c>
      <c r="M1336">
        <v>34</v>
      </c>
      <c r="N1336">
        <v>28</v>
      </c>
      <c r="O1336" t="str">
        <f t="shared" si="82"/>
        <v>NWE</v>
      </c>
      <c r="P1336" t="str">
        <f t="shared" si="83"/>
        <v>NWE</v>
      </c>
    </row>
    <row r="1337" spans="1:16" x14ac:dyDescent="0.25">
      <c r="A1337">
        <v>1336</v>
      </c>
      <c r="B1337" s="2" t="str">
        <f t="shared" si="80"/>
        <v>2017_01_KCY@NWE</v>
      </c>
      <c r="C1337" s="1" t="s">
        <v>3</v>
      </c>
      <c r="D1337">
        <v>2017</v>
      </c>
      <c r="E1337">
        <f t="shared" si="81"/>
        <v>1</v>
      </c>
      <c r="F1337" s="5">
        <v>1</v>
      </c>
      <c r="G1337" s="2" t="s">
        <v>337</v>
      </c>
      <c r="H1337" s="2" t="s">
        <v>336</v>
      </c>
      <c r="I1337" s="2">
        <v>-8.5</v>
      </c>
      <c r="J1337" s="1"/>
      <c r="K1337" s="1">
        <v>-9</v>
      </c>
      <c r="L1337" s="1"/>
      <c r="M1337" s="1">
        <v>27</v>
      </c>
      <c r="N1337" s="1">
        <v>42</v>
      </c>
      <c r="O1337" t="str">
        <f t="shared" si="82"/>
        <v>KCY</v>
      </c>
      <c r="P1337" t="str">
        <f t="shared" si="83"/>
        <v>KCY</v>
      </c>
    </row>
    <row r="1338" spans="1:16" x14ac:dyDescent="0.25">
      <c r="A1338">
        <v>1337</v>
      </c>
      <c r="B1338" s="2" t="str">
        <f t="shared" si="80"/>
        <v>2017_01_NYJ@BUF</v>
      </c>
      <c r="C1338" s="1" t="s">
        <v>3</v>
      </c>
      <c r="D1338">
        <v>2017</v>
      </c>
      <c r="E1338">
        <f t="shared" si="81"/>
        <v>1</v>
      </c>
      <c r="F1338" s="5">
        <v>1</v>
      </c>
      <c r="G1338" s="2" t="s">
        <v>68</v>
      </c>
      <c r="H1338" s="2" t="s">
        <v>86</v>
      </c>
      <c r="I1338" s="2">
        <v>-8.5</v>
      </c>
      <c r="J1338" s="1"/>
      <c r="K1338" s="1">
        <v>-7.5</v>
      </c>
      <c r="L1338" s="1"/>
      <c r="M1338" s="1">
        <v>21</v>
      </c>
      <c r="N1338" s="1">
        <v>12</v>
      </c>
      <c r="O1338" t="str">
        <f t="shared" si="82"/>
        <v>BUF</v>
      </c>
      <c r="P1338" t="str">
        <f t="shared" si="83"/>
        <v>BUF</v>
      </c>
    </row>
    <row r="1339" spans="1:16" x14ac:dyDescent="0.25">
      <c r="A1339">
        <v>1338</v>
      </c>
      <c r="B1339" s="2" t="str">
        <f t="shared" si="80"/>
        <v>2017_01_JAX@HOU</v>
      </c>
      <c r="C1339" s="1" t="s">
        <v>3</v>
      </c>
      <c r="D1339">
        <v>2017</v>
      </c>
      <c r="E1339">
        <f t="shared" si="81"/>
        <v>1</v>
      </c>
      <c r="F1339" s="5">
        <v>1</v>
      </c>
      <c r="G1339" t="s">
        <v>77</v>
      </c>
      <c r="H1339" t="s">
        <v>79</v>
      </c>
      <c r="I1339">
        <v>-5</v>
      </c>
      <c r="J1339" s="1"/>
      <c r="K1339" s="1">
        <v>-5.5</v>
      </c>
      <c r="L1339" s="1"/>
      <c r="M1339" s="1">
        <v>7</v>
      </c>
      <c r="N1339" s="1">
        <v>29</v>
      </c>
      <c r="O1339" t="str">
        <f t="shared" si="82"/>
        <v>JAX</v>
      </c>
      <c r="P1339" t="str">
        <f t="shared" si="83"/>
        <v>JAX</v>
      </c>
    </row>
    <row r="1340" spans="1:16" x14ac:dyDescent="0.25">
      <c r="A1340">
        <v>1339</v>
      </c>
      <c r="B1340" s="2" t="str">
        <f t="shared" si="80"/>
        <v>2017_01_PIT@CLE</v>
      </c>
      <c r="C1340" s="1" t="s">
        <v>3</v>
      </c>
      <c r="D1340">
        <v>2017</v>
      </c>
      <c r="E1340">
        <f t="shared" si="81"/>
        <v>1</v>
      </c>
      <c r="F1340" s="5">
        <v>1</v>
      </c>
      <c r="G1340" t="s">
        <v>72</v>
      </c>
      <c r="H1340" t="s">
        <v>89</v>
      </c>
      <c r="I1340">
        <v>8.5</v>
      </c>
      <c r="J1340" s="1"/>
      <c r="K1340" s="1">
        <v>10</v>
      </c>
      <c r="L1340" s="1"/>
      <c r="M1340" s="1">
        <v>18</v>
      </c>
      <c r="N1340" s="1">
        <v>21</v>
      </c>
      <c r="O1340" t="str">
        <f t="shared" si="82"/>
        <v>CLE</v>
      </c>
      <c r="P1340" t="str">
        <f t="shared" si="83"/>
        <v>PIT</v>
      </c>
    </row>
    <row r="1341" spans="1:16" x14ac:dyDescent="0.25">
      <c r="A1341">
        <v>1340</v>
      </c>
      <c r="B1341" s="2" t="str">
        <f t="shared" si="80"/>
        <v>2017_01_ARI@DET</v>
      </c>
      <c r="C1341" s="1" t="s">
        <v>3</v>
      </c>
      <c r="D1341">
        <v>2017</v>
      </c>
      <c r="E1341">
        <f t="shared" si="81"/>
        <v>1</v>
      </c>
      <c r="F1341" s="5">
        <v>1</v>
      </c>
      <c r="G1341" t="s">
        <v>75</v>
      </c>
      <c r="H1341" t="s">
        <v>66</v>
      </c>
      <c r="I1341">
        <v>1.5</v>
      </c>
      <c r="J1341" s="1"/>
      <c r="K1341" s="1">
        <v>2</v>
      </c>
      <c r="L1341" s="1"/>
      <c r="M1341" s="1">
        <v>35</v>
      </c>
      <c r="N1341" s="1">
        <v>28</v>
      </c>
      <c r="O1341" t="str">
        <f t="shared" si="82"/>
        <v>DET</v>
      </c>
      <c r="P1341" t="str">
        <f t="shared" si="83"/>
        <v>DET</v>
      </c>
    </row>
    <row r="1342" spans="1:16" x14ac:dyDescent="0.25">
      <c r="A1342">
        <v>1341</v>
      </c>
      <c r="B1342" s="2" t="str">
        <f t="shared" si="80"/>
        <v>2017_01_ATL@CHI</v>
      </c>
      <c r="C1342" s="1" t="s">
        <v>3</v>
      </c>
      <c r="D1342">
        <v>2017</v>
      </c>
      <c r="E1342">
        <f t="shared" si="81"/>
        <v>1</v>
      </c>
      <c r="F1342" s="5">
        <v>1</v>
      </c>
      <c r="G1342" t="s">
        <v>70</v>
      </c>
      <c r="H1342" t="s">
        <v>22</v>
      </c>
      <c r="I1342">
        <v>7</v>
      </c>
      <c r="J1342" s="1"/>
      <c r="K1342" s="1">
        <v>7</v>
      </c>
      <c r="L1342" s="1"/>
      <c r="M1342" s="1">
        <v>17</v>
      </c>
      <c r="N1342" s="1">
        <v>23</v>
      </c>
      <c r="O1342" t="str">
        <f t="shared" si="82"/>
        <v>CHI</v>
      </c>
      <c r="P1342" t="str">
        <f t="shared" si="83"/>
        <v>ATL</v>
      </c>
    </row>
    <row r="1343" spans="1:16" x14ac:dyDescent="0.25">
      <c r="A1343">
        <v>1342</v>
      </c>
      <c r="B1343" s="2" t="str">
        <f t="shared" si="80"/>
        <v>2017_01_OAK@TEN</v>
      </c>
      <c r="C1343" s="1" t="s">
        <v>3</v>
      </c>
      <c r="D1343">
        <v>2017</v>
      </c>
      <c r="E1343">
        <f t="shared" si="81"/>
        <v>1</v>
      </c>
      <c r="F1343" s="5">
        <v>1</v>
      </c>
      <c r="G1343" t="s">
        <v>95</v>
      </c>
      <c r="H1343" t="s">
        <v>87</v>
      </c>
      <c r="I1343">
        <v>-2</v>
      </c>
      <c r="J1343" s="1"/>
      <c r="K1343" s="1">
        <v>-2.5</v>
      </c>
      <c r="L1343" s="1"/>
      <c r="M1343" s="1">
        <v>16</v>
      </c>
      <c r="N1343" s="1">
        <v>26</v>
      </c>
      <c r="O1343" t="str">
        <f t="shared" si="82"/>
        <v>OAK</v>
      </c>
      <c r="P1343" t="str">
        <f t="shared" si="83"/>
        <v>OAK</v>
      </c>
    </row>
    <row r="1344" spans="1:16" x14ac:dyDescent="0.25">
      <c r="A1344">
        <v>1343</v>
      </c>
      <c r="B1344" s="2" t="str">
        <f t="shared" si="80"/>
        <v>2017_01_BAL@CIN</v>
      </c>
      <c r="C1344" s="1" t="s">
        <v>3</v>
      </c>
      <c r="D1344">
        <v>2017</v>
      </c>
      <c r="E1344">
        <f t="shared" si="81"/>
        <v>1</v>
      </c>
      <c r="F1344" s="5">
        <v>1</v>
      </c>
      <c r="G1344" t="s">
        <v>71</v>
      </c>
      <c r="H1344" t="s">
        <v>67</v>
      </c>
      <c r="I1344">
        <v>-3</v>
      </c>
      <c r="J1344" s="1"/>
      <c r="K1344" s="1">
        <v>-3</v>
      </c>
      <c r="L1344" s="1"/>
      <c r="M1344" s="1">
        <v>0</v>
      </c>
      <c r="N1344" s="1">
        <v>20</v>
      </c>
      <c r="O1344" t="str">
        <f t="shared" si="82"/>
        <v>BAL</v>
      </c>
      <c r="P1344" t="str">
        <f t="shared" si="83"/>
        <v>BAL</v>
      </c>
    </row>
    <row r="1345" spans="1:16" x14ac:dyDescent="0.25">
      <c r="A1345">
        <v>1344</v>
      </c>
      <c r="B1345" s="2" t="str">
        <f t="shared" si="80"/>
        <v>2017_01_PHI@WAS</v>
      </c>
      <c r="C1345" s="1" t="s">
        <v>3</v>
      </c>
      <c r="D1345">
        <v>2017</v>
      </c>
      <c r="E1345">
        <f t="shared" si="81"/>
        <v>1</v>
      </c>
      <c r="F1345" s="5">
        <v>1</v>
      </c>
      <c r="G1345" t="s">
        <v>96</v>
      </c>
      <c r="H1345" t="s">
        <v>88</v>
      </c>
      <c r="I1345">
        <v>1</v>
      </c>
      <c r="J1345" s="1"/>
      <c r="K1345" s="1">
        <v>1</v>
      </c>
      <c r="L1345" s="1"/>
      <c r="M1345" s="1">
        <v>17</v>
      </c>
      <c r="N1345" s="1">
        <v>30</v>
      </c>
      <c r="O1345" t="str">
        <f t="shared" si="82"/>
        <v>PHI</v>
      </c>
      <c r="P1345" t="str">
        <f t="shared" si="83"/>
        <v>PHI</v>
      </c>
    </row>
    <row r="1346" spans="1:16" x14ac:dyDescent="0.25">
      <c r="A1346">
        <v>1345</v>
      </c>
      <c r="B1346" s="2" t="str">
        <f t="shared" ref="B1346:B1409" si="84">CONCATENATE(D1346,"_",IF(E1346&lt;10,CONCATENATE("0",E1346),E1346),"_",H1346,"@",G1346)</f>
        <v>2017_01_IND@LAR</v>
      </c>
      <c r="C1346" s="1" t="s">
        <v>3</v>
      </c>
      <c r="D1346">
        <v>2017</v>
      </c>
      <c r="E1346">
        <f t="shared" ref="E1346:E1351" si="85">IF(C1346="rs",F1346,17+F1346)</f>
        <v>1</v>
      </c>
      <c r="F1346" s="5">
        <v>1</v>
      </c>
      <c r="G1346" t="s">
        <v>125</v>
      </c>
      <c r="H1346" t="s">
        <v>78</v>
      </c>
      <c r="I1346">
        <v>3</v>
      </c>
      <c r="J1346" s="1"/>
      <c r="K1346" s="1">
        <v>-3.5</v>
      </c>
      <c r="L1346" s="1"/>
      <c r="M1346" s="1">
        <v>46</v>
      </c>
      <c r="N1346" s="1">
        <v>9</v>
      </c>
      <c r="O1346" t="str">
        <f t="shared" ref="O1346:O1409" si="86">IF(OR(ISBLANK(N1346),ISBLANK(M1346)),"",IF(N1346&gt;(M1346+IF(ISBLANK(K1346),I1346,K1346)),H1346,IF(N1346&lt;(M1346+IF(ISBLANK(K1346),I1346,K1346)),G1346,"na")))</f>
        <v>LAR</v>
      </c>
      <c r="P1346" t="str">
        <f t="shared" ref="P1346:P1409" si="87">IF(OR(ISBLANK(N1346),ISBLANK(M1346)),"",IF(N1346&gt;M1346,H1346,IF(N1346&lt;M1346,G1346,"na")))</f>
        <v>LAR</v>
      </c>
    </row>
    <row r="1347" spans="1:16" x14ac:dyDescent="0.25">
      <c r="A1347">
        <v>1346</v>
      </c>
      <c r="B1347" s="2" t="str">
        <f t="shared" si="84"/>
        <v>2017_01_CAR@SFO</v>
      </c>
      <c r="C1347" s="1" t="s">
        <v>3</v>
      </c>
      <c r="D1347">
        <v>2017</v>
      </c>
      <c r="E1347">
        <f t="shared" si="85"/>
        <v>1</v>
      </c>
      <c r="F1347" s="5">
        <v>1</v>
      </c>
      <c r="G1347" t="s">
        <v>338</v>
      </c>
      <c r="H1347" t="s">
        <v>69</v>
      </c>
      <c r="I1347">
        <v>5.5</v>
      </c>
      <c r="J1347" s="1"/>
      <c r="K1347" s="1">
        <v>4.5</v>
      </c>
      <c r="L1347" s="1"/>
      <c r="M1347" s="1">
        <v>3</v>
      </c>
      <c r="N1347" s="1">
        <v>23</v>
      </c>
      <c r="O1347" t="str">
        <f t="shared" si="86"/>
        <v>CAR</v>
      </c>
      <c r="P1347" t="str">
        <f t="shared" si="87"/>
        <v>CAR</v>
      </c>
    </row>
    <row r="1348" spans="1:16" x14ac:dyDescent="0.25">
      <c r="A1348">
        <v>1347</v>
      </c>
      <c r="B1348" s="2" t="str">
        <f t="shared" si="84"/>
        <v>2017_01_SEA@GBY</v>
      </c>
      <c r="C1348" s="1" t="s">
        <v>3</v>
      </c>
      <c r="D1348">
        <v>2017</v>
      </c>
      <c r="E1348">
        <f t="shared" si="85"/>
        <v>1</v>
      </c>
      <c r="F1348" s="5">
        <v>1</v>
      </c>
      <c r="G1348" t="s">
        <v>335</v>
      </c>
      <c r="H1348" t="s">
        <v>91</v>
      </c>
      <c r="I1348">
        <v>-3</v>
      </c>
      <c r="J1348" s="1"/>
      <c r="K1348" s="1">
        <v>-2.5</v>
      </c>
      <c r="L1348" s="1"/>
      <c r="M1348" s="1">
        <v>17</v>
      </c>
      <c r="N1348" s="1">
        <v>9</v>
      </c>
      <c r="O1348" t="str">
        <f t="shared" si="86"/>
        <v>GBY</v>
      </c>
      <c r="P1348" t="str">
        <f t="shared" si="87"/>
        <v>GBY</v>
      </c>
    </row>
    <row r="1349" spans="1:16" x14ac:dyDescent="0.25">
      <c r="A1349">
        <v>1348</v>
      </c>
      <c r="B1349" s="2" t="str">
        <f t="shared" si="84"/>
        <v>2017_01_NYG@DAL</v>
      </c>
      <c r="C1349" s="1" t="s">
        <v>3</v>
      </c>
      <c r="D1349">
        <v>2017</v>
      </c>
      <c r="E1349">
        <f t="shared" si="85"/>
        <v>1</v>
      </c>
      <c r="F1349" s="5">
        <v>1</v>
      </c>
      <c r="G1349" t="s">
        <v>73</v>
      </c>
      <c r="H1349" t="s">
        <v>85</v>
      </c>
      <c r="I1349">
        <v>-3.5</v>
      </c>
      <c r="J1349" s="1"/>
      <c r="K1349" s="1">
        <v>-6</v>
      </c>
      <c r="L1349" s="1"/>
      <c r="M1349" s="1">
        <v>19</v>
      </c>
      <c r="N1349" s="1">
        <v>3</v>
      </c>
      <c r="O1349" t="str">
        <f t="shared" si="86"/>
        <v>DAL</v>
      </c>
      <c r="P1349" t="str">
        <f t="shared" si="87"/>
        <v>DAL</v>
      </c>
    </row>
    <row r="1350" spans="1:16" x14ac:dyDescent="0.25">
      <c r="A1350">
        <v>1349</v>
      </c>
      <c r="B1350" s="2" t="str">
        <f t="shared" si="84"/>
        <v>2017_01_NOR@MIN</v>
      </c>
      <c r="C1350" s="1" t="s">
        <v>3</v>
      </c>
      <c r="D1350">
        <v>2017</v>
      </c>
      <c r="E1350">
        <f t="shared" si="85"/>
        <v>1</v>
      </c>
      <c r="F1350" s="5">
        <v>1</v>
      </c>
      <c r="G1350" t="s">
        <v>82</v>
      </c>
      <c r="H1350" t="s">
        <v>340</v>
      </c>
      <c r="I1350">
        <v>-3.5</v>
      </c>
      <c r="J1350" s="1"/>
      <c r="K1350" s="1">
        <v>-3</v>
      </c>
      <c r="L1350" s="1"/>
      <c r="M1350" s="1">
        <v>29</v>
      </c>
      <c r="N1350" s="1">
        <v>19</v>
      </c>
      <c r="O1350" t="str">
        <f t="shared" si="86"/>
        <v>MIN</v>
      </c>
      <c r="P1350" t="str">
        <f t="shared" si="87"/>
        <v>MIN</v>
      </c>
    </row>
    <row r="1351" spans="1:16" x14ac:dyDescent="0.25">
      <c r="A1351">
        <v>1350</v>
      </c>
      <c r="B1351" s="2" t="str">
        <f t="shared" si="84"/>
        <v>2017_01_LAC@DEN</v>
      </c>
      <c r="C1351" s="1" t="s">
        <v>3</v>
      </c>
      <c r="D1351">
        <v>2017</v>
      </c>
      <c r="E1351">
        <f t="shared" si="85"/>
        <v>1</v>
      </c>
      <c r="F1351" s="5">
        <v>1</v>
      </c>
      <c r="G1351" t="s">
        <v>74</v>
      </c>
      <c r="H1351" t="s">
        <v>124</v>
      </c>
      <c r="I1351">
        <v>-3.5</v>
      </c>
      <c r="J1351" s="1"/>
      <c r="K1351" s="1">
        <v>-3</v>
      </c>
      <c r="L1351" s="1"/>
      <c r="M1351" s="1">
        <v>24</v>
      </c>
      <c r="N1351" s="1">
        <v>21</v>
      </c>
      <c r="O1351" t="str">
        <f t="shared" si="86"/>
        <v>na</v>
      </c>
      <c r="P1351" t="str">
        <f t="shared" si="87"/>
        <v>DEN</v>
      </c>
    </row>
    <row r="1352" spans="1:16" x14ac:dyDescent="0.25">
      <c r="A1352">
        <v>1351</v>
      </c>
      <c r="B1352" s="2" t="str">
        <f t="shared" si="84"/>
        <v>2017_02_HOU@CIN</v>
      </c>
      <c r="C1352" s="1" t="s">
        <v>3</v>
      </c>
      <c r="D1352">
        <v>2017</v>
      </c>
      <c r="E1352" s="6">
        <v>2</v>
      </c>
      <c r="F1352" s="4">
        <v>2</v>
      </c>
      <c r="G1352" t="s">
        <v>71</v>
      </c>
      <c r="H1352" t="s">
        <v>77</v>
      </c>
      <c r="I1352">
        <v>-3</v>
      </c>
      <c r="J1352" s="1"/>
      <c r="K1352" s="1">
        <v>-3</v>
      </c>
      <c r="L1352" s="1"/>
      <c r="M1352" s="1">
        <v>9</v>
      </c>
      <c r="N1352" s="1">
        <v>13</v>
      </c>
      <c r="O1352" t="str">
        <f t="shared" si="86"/>
        <v>HOU</v>
      </c>
      <c r="P1352" t="str">
        <f t="shared" si="87"/>
        <v>HOU</v>
      </c>
    </row>
    <row r="1353" spans="1:16" x14ac:dyDescent="0.25">
      <c r="A1353">
        <v>1352</v>
      </c>
      <c r="B1353" s="2" t="str">
        <f t="shared" si="84"/>
        <v>2017_02_CLE@BAL</v>
      </c>
      <c r="C1353" s="1" t="s">
        <v>3</v>
      </c>
      <c r="D1353">
        <v>2017</v>
      </c>
      <c r="E1353" s="6">
        <v>2</v>
      </c>
      <c r="F1353" s="4">
        <v>2</v>
      </c>
      <c r="G1353" t="s">
        <v>67</v>
      </c>
      <c r="H1353" t="s">
        <v>72</v>
      </c>
      <c r="I1353">
        <v>-7.5</v>
      </c>
      <c r="J1353" s="1"/>
      <c r="K1353" s="1">
        <v>-8</v>
      </c>
      <c r="L1353" s="1"/>
      <c r="M1353" s="1">
        <v>24</v>
      </c>
      <c r="N1353" s="1">
        <v>10</v>
      </c>
      <c r="O1353" t="str">
        <f t="shared" si="86"/>
        <v>BAL</v>
      </c>
      <c r="P1353" t="str">
        <f t="shared" si="87"/>
        <v>BAL</v>
      </c>
    </row>
    <row r="1354" spans="1:16" x14ac:dyDescent="0.25">
      <c r="A1354">
        <v>1353</v>
      </c>
      <c r="B1354" s="2" t="str">
        <f t="shared" si="84"/>
        <v>2017_02_CHI@TBY</v>
      </c>
      <c r="C1354" s="1" t="s">
        <v>3</v>
      </c>
      <c r="D1354">
        <v>2017</v>
      </c>
      <c r="E1354" s="6">
        <v>2</v>
      </c>
      <c r="F1354" s="4">
        <v>2</v>
      </c>
      <c r="G1354" t="s">
        <v>339</v>
      </c>
      <c r="H1354" t="s">
        <v>70</v>
      </c>
      <c r="I1354">
        <v>-5.5</v>
      </c>
      <c r="J1354" s="1"/>
      <c r="K1354" s="1">
        <v>-6.5</v>
      </c>
      <c r="L1354" s="1"/>
      <c r="M1354" s="1">
        <v>29</v>
      </c>
      <c r="N1354" s="1">
        <v>7</v>
      </c>
      <c r="O1354" t="str">
        <f t="shared" si="86"/>
        <v>TBY</v>
      </c>
      <c r="P1354" t="str">
        <f t="shared" si="87"/>
        <v>TBY</v>
      </c>
    </row>
    <row r="1355" spans="1:16" x14ac:dyDescent="0.25">
      <c r="A1355">
        <v>1354</v>
      </c>
      <c r="B1355" s="2" t="str">
        <f t="shared" si="84"/>
        <v>2017_02_MIN@PIT</v>
      </c>
      <c r="C1355" s="1" t="s">
        <v>3</v>
      </c>
      <c r="D1355">
        <v>2017</v>
      </c>
      <c r="E1355" s="6">
        <v>2</v>
      </c>
      <c r="F1355" s="4">
        <v>2</v>
      </c>
      <c r="G1355" t="s">
        <v>89</v>
      </c>
      <c r="H1355" t="s">
        <v>82</v>
      </c>
      <c r="I1355">
        <v>-7</v>
      </c>
      <c r="J1355" s="1"/>
      <c r="K1355" s="1">
        <v>-6</v>
      </c>
      <c r="L1355" s="1"/>
      <c r="M1355" s="1">
        <v>26</v>
      </c>
      <c r="N1355" s="1">
        <v>9</v>
      </c>
      <c r="O1355" t="str">
        <f t="shared" si="86"/>
        <v>PIT</v>
      </c>
      <c r="P1355" t="str">
        <f t="shared" si="87"/>
        <v>PIT</v>
      </c>
    </row>
    <row r="1356" spans="1:16" x14ac:dyDescent="0.25">
      <c r="A1356">
        <v>1355</v>
      </c>
      <c r="B1356" s="2" t="str">
        <f t="shared" si="84"/>
        <v>2017_02_NWE@NOR</v>
      </c>
      <c r="C1356" s="1" t="s">
        <v>3</v>
      </c>
      <c r="D1356">
        <v>2017</v>
      </c>
      <c r="E1356" s="6">
        <v>2</v>
      </c>
      <c r="F1356" s="4">
        <v>2</v>
      </c>
      <c r="G1356" t="s">
        <v>340</v>
      </c>
      <c r="H1356" t="s">
        <v>337</v>
      </c>
      <c r="I1356">
        <v>4.5</v>
      </c>
      <c r="J1356" s="1"/>
      <c r="K1356" s="1">
        <v>6.5</v>
      </c>
      <c r="L1356" s="1"/>
      <c r="M1356" s="1">
        <v>20</v>
      </c>
      <c r="N1356" s="1">
        <v>36</v>
      </c>
      <c r="O1356" t="str">
        <f t="shared" si="86"/>
        <v>NWE</v>
      </c>
      <c r="P1356" t="str">
        <f t="shared" si="87"/>
        <v>NWE</v>
      </c>
    </row>
    <row r="1357" spans="1:16" x14ac:dyDescent="0.25">
      <c r="A1357">
        <v>1356</v>
      </c>
      <c r="B1357" s="2" t="str">
        <f t="shared" si="84"/>
        <v>2017_02_PHI@KCY</v>
      </c>
      <c r="C1357" s="1" t="s">
        <v>3</v>
      </c>
      <c r="D1357">
        <v>2017</v>
      </c>
      <c r="E1357" s="6">
        <v>2</v>
      </c>
      <c r="F1357" s="4">
        <v>2</v>
      </c>
      <c r="G1357" t="s">
        <v>336</v>
      </c>
      <c r="H1357" t="s">
        <v>88</v>
      </c>
      <c r="I1357">
        <v>-4.5</v>
      </c>
      <c r="J1357" s="1"/>
      <c r="K1357" s="1">
        <v>-5.5</v>
      </c>
      <c r="L1357" s="1"/>
      <c r="M1357" s="1">
        <v>27</v>
      </c>
      <c r="N1357" s="1">
        <v>20</v>
      </c>
      <c r="O1357" t="str">
        <f t="shared" si="86"/>
        <v>KCY</v>
      </c>
      <c r="P1357" t="str">
        <f t="shared" si="87"/>
        <v>KCY</v>
      </c>
    </row>
    <row r="1358" spans="1:16" x14ac:dyDescent="0.25">
      <c r="A1358">
        <v>1357</v>
      </c>
      <c r="B1358" s="2" t="str">
        <f t="shared" si="84"/>
        <v>2017_02_TEN@JAX</v>
      </c>
      <c r="C1358" s="1" t="s">
        <v>3</v>
      </c>
      <c r="D1358">
        <v>2017</v>
      </c>
      <c r="E1358" s="6">
        <v>2</v>
      </c>
      <c r="F1358" s="4">
        <v>2</v>
      </c>
      <c r="G1358" t="s">
        <v>79</v>
      </c>
      <c r="H1358" t="s">
        <v>95</v>
      </c>
      <c r="I1358">
        <v>0</v>
      </c>
      <c r="J1358" s="1"/>
      <c r="K1358" s="1">
        <v>1.5</v>
      </c>
      <c r="L1358" s="1"/>
      <c r="M1358" s="1">
        <v>16</v>
      </c>
      <c r="N1358" s="1">
        <v>37</v>
      </c>
      <c r="O1358" t="str">
        <f t="shared" si="86"/>
        <v>TEN</v>
      </c>
      <c r="P1358" t="str">
        <f t="shared" si="87"/>
        <v>TEN</v>
      </c>
    </row>
    <row r="1359" spans="1:16" x14ac:dyDescent="0.25">
      <c r="A1359">
        <v>1358</v>
      </c>
      <c r="B1359" s="2" t="str">
        <f t="shared" si="84"/>
        <v>2017_02_ARI@IND</v>
      </c>
      <c r="C1359" s="1" t="s">
        <v>3</v>
      </c>
      <c r="D1359">
        <v>2017</v>
      </c>
      <c r="E1359" s="6">
        <v>2</v>
      </c>
      <c r="F1359" s="4">
        <v>2</v>
      </c>
      <c r="G1359" t="s">
        <v>78</v>
      </c>
      <c r="H1359" t="s">
        <v>66</v>
      </c>
      <c r="I1359">
        <v>7.5</v>
      </c>
      <c r="J1359" s="1"/>
      <c r="K1359" s="1">
        <v>7</v>
      </c>
      <c r="L1359" s="1"/>
      <c r="M1359" s="1">
        <v>13</v>
      </c>
      <c r="N1359" s="1">
        <v>16</v>
      </c>
      <c r="O1359" t="str">
        <f t="shared" si="86"/>
        <v>IND</v>
      </c>
      <c r="P1359" t="str">
        <f t="shared" si="87"/>
        <v>ARI</v>
      </c>
    </row>
    <row r="1360" spans="1:16" x14ac:dyDescent="0.25">
      <c r="A1360">
        <v>1359</v>
      </c>
      <c r="B1360" s="2" t="str">
        <f t="shared" si="84"/>
        <v>2017_02_BUF@CAR</v>
      </c>
      <c r="C1360" s="1" t="s">
        <v>3</v>
      </c>
      <c r="D1360">
        <v>2017</v>
      </c>
      <c r="E1360" s="6">
        <v>2</v>
      </c>
      <c r="F1360" s="4">
        <v>2</v>
      </c>
      <c r="G1360" t="s">
        <v>69</v>
      </c>
      <c r="H1360" t="s">
        <v>68</v>
      </c>
      <c r="I1360">
        <v>-7.5</v>
      </c>
      <c r="J1360" s="1"/>
      <c r="K1360" s="1">
        <v>-7</v>
      </c>
      <c r="L1360" s="1"/>
      <c r="M1360" s="1">
        <v>9</v>
      </c>
      <c r="N1360" s="1">
        <v>3</v>
      </c>
      <c r="O1360" t="str">
        <f t="shared" si="86"/>
        <v>BUF</v>
      </c>
      <c r="P1360" t="str">
        <f t="shared" si="87"/>
        <v>CAR</v>
      </c>
    </row>
    <row r="1361" spans="1:16" x14ac:dyDescent="0.25">
      <c r="A1361">
        <v>1360</v>
      </c>
      <c r="B1361" s="2" t="str">
        <f t="shared" si="84"/>
        <v>2017_02_NYJ@OAK</v>
      </c>
      <c r="C1361" s="1" t="s">
        <v>3</v>
      </c>
      <c r="D1361">
        <v>2017</v>
      </c>
      <c r="E1361" s="6">
        <v>2</v>
      </c>
      <c r="F1361" s="4">
        <v>2</v>
      </c>
      <c r="G1361" t="s">
        <v>87</v>
      </c>
      <c r="H1361" t="s">
        <v>86</v>
      </c>
      <c r="I1361">
        <v>-13.5</v>
      </c>
      <c r="J1361" s="1"/>
      <c r="K1361" s="1">
        <v>-13.5</v>
      </c>
      <c r="L1361" s="1"/>
      <c r="M1361" s="1">
        <v>45</v>
      </c>
      <c r="N1361" s="1">
        <v>20</v>
      </c>
      <c r="O1361" t="str">
        <f t="shared" si="86"/>
        <v>OAK</v>
      </c>
      <c r="P1361" t="str">
        <f t="shared" si="87"/>
        <v>OAK</v>
      </c>
    </row>
    <row r="1362" spans="1:16" x14ac:dyDescent="0.25">
      <c r="A1362">
        <v>1361</v>
      </c>
      <c r="B1362" s="2" t="str">
        <f t="shared" si="84"/>
        <v>2017_02_MIA@LAC</v>
      </c>
      <c r="C1362" s="1" t="s">
        <v>3</v>
      </c>
      <c r="D1362">
        <v>2017</v>
      </c>
      <c r="E1362" s="6">
        <v>2</v>
      </c>
      <c r="F1362" s="4">
        <v>2</v>
      </c>
      <c r="G1362" t="s">
        <v>124</v>
      </c>
      <c r="H1362" t="s">
        <v>81</v>
      </c>
      <c r="I1362">
        <v>-3</v>
      </c>
      <c r="J1362" s="1"/>
      <c r="K1362" s="1">
        <v>-3.5</v>
      </c>
      <c r="L1362" s="1"/>
      <c r="M1362" s="1">
        <v>17</v>
      </c>
      <c r="N1362" s="1">
        <v>19</v>
      </c>
      <c r="O1362" t="str">
        <f t="shared" si="86"/>
        <v>MIA</v>
      </c>
      <c r="P1362" t="str">
        <f t="shared" si="87"/>
        <v>MIA</v>
      </c>
    </row>
    <row r="1363" spans="1:16" x14ac:dyDescent="0.25">
      <c r="A1363">
        <v>1362</v>
      </c>
      <c r="B1363" s="2" t="str">
        <f t="shared" si="84"/>
        <v>2017_02_SFO@SEA</v>
      </c>
      <c r="C1363" s="1" t="s">
        <v>3</v>
      </c>
      <c r="D1363">
        <v>2017</v>
      </c>
      <c r="E1363" s="6">
        <v>2</v>
      </c>
      <c r="F1363" s="4">
        <v>2</v>
      </c>
      <c r="G1363" t="s">
        <v>91</v>
      </c>
      <c r="H1363" t="s">
        <v>338</v>
      </c>
      <c r="I1363">
        <v>-12.5</v>
      </c>
      <c r="J1363" s="1"/>
      <c r="K1363" s="1">
        <v>-14</v>
      </c>
      <c r="L1363" s="1"/>
      <c r="M1363" s="1">
        <v>12</v>
      </c>
      <c r="N1363" s="1">
        <v>9</v>
      </c>
      <c r="O1363" t="str">
        <f t="shared" si="86"/>
        <v>SFO</v>
      </c>
      <c r="P1363" t="str">
        <f t="shared" si="87"/>
        <v>SEA</v>
      </c>
    </row>
    <row r="1364" spans="1:16" x14ac:dyDescent="0.25">
      <c r="A1364">
        <v>1363</v>
      </c>
      <c r="B1364" s="2" t="str">
        <f t="shared" si="84"/>
        <v>2017_02_DAL@DEN</v>
      </c>
      <c r="C1364" s="1" t="s">
        <v>3</v>
      </c>
      <c r="D1364">
        <v>2017</v>
      </c>
      <c r="E1364" s="6">
        <v>2</v>
      </c>
      <c r="F1364" s="4">
        <v>2</v>
      </c>
      <c r="G1364" t="s">
        <v>74</v>
      </c>
      <c r="H1364" t="s">
        <v>73</v>
      </c>
      <c r="I1364">
        <v>1.5</v>
      </c>
      <c r="J1364" s="1"/>
      <c r="K1364" s="1">
        <v>2.5</v>
      </c>
      <c r="L1364" s="1"/>
      <c r="M1364" s="1">
        <v>42</v>
      </c>
      <c r="N1364" s="1">
        <v>17</v>
      </c>
      <c r="O1364" t="str">
        <f t="shared" si="86"/>
        <v>DEN</v>
      </c>
      <c r="P1364" t="str">
        <f t="shared" si="87"/>
        <v>DEN</v>
      </c>
    </row>
    <row r="1365" spans="1:16" x14ac:dyDescent="0.25">
      <c r="A1365">
        <v>1364</v>
      </c>
      <c r="B1365" s="2" t="str">
        <f t="shared" si="84"/>
        <v>2017_02_WAS@LAR</v>
      </c>
      <c r="C1365" s="1" t="s">
        <v>3</v>
      </c>
      <c r="D1365">
        <v>2017</v>
      </c>
      <c r="E1365" s="6">
        <v>2</v>
      </c>
      <c r="F1365" s="4">
        <v>2</v>
      </c>
      <c r="G1365" t="s">
        <v>125</v>
      </c>
      <c r="H1365" t="s">
        <v>96</v>
      </c>
      <c r="I1365">
        <v>-2.5</v>
      </c>
      <c r="J1365" s="1"/>
      <c r="K1365" s="1">
        <v>-2.5</v>
      </c>
      <c r="L1365" s="1"/>
      <c r="M1365" s="1">
        <v>20</v>
      </c>
      <c r="N1365" s="1">
        <v>27</v>
      </c>
      <c r="O1365" t="str">
        <f t="shared" si="86"/>
        <v>WAS</v>
      </c>
      <c r="P1365" t="str">
        <f t="shared" si="87"/>
        <v>WAS</v>
      </c>
    </row>
    <row r="1366" spans="1:16" x14ac:dyDescent="0.25">
      <c r="A1366">
        <v>1365</v>
      </c>
      <c r="B1366" s="2" t="str">
        <f t="shared" si="84"/>
        <v>2017_02_GBY@ATL</v>
      </c>
      <c r="C1366" s="1" t="s">
        <v>3</v>
      </c>
      <c r="D1366">
        <v>2017</v>
      </c>
      <c r="E1366" s="6">
        <v>2</v>
      </c>
      <c r="F1366" s="4">
        <v>2</v>
      </c>
      <c r="G1366" t="s">
        <v>22</v>
      </c>
      <c r="H1366" t="s">
        <v>335</v>
      </c>
      <c r="I1366">
        <v>-2.5</v>
      </c>
      <c r="J1366" s="1"/>
      <c r="K1366" s="1">
        <v>-3</v>
      </c>
      <c r="L1366" s="1"/>
      <c r="M1366" s="1">
        <v>34</v>
      </c>
      <c r="N1366" s="1">
        <v>23</v>
      </c>
      <c r="O1366" t="str">
        <f t="shared" si="86"/>
        <v>ATL</v>
      </c>
      <c r="P1366" t="str">
        <f t="shared" si="87"/>
        <v>ATL</v>
      </c>
    </row>
    <row r="1367" spans="1:16" x14ac:dyDescent="0.25">
      <c r="A1367">
        <v>1366</v>
      </c>
      <c r="B1367" s="2" t="str">
        <f t="shared" si="84"/>
        <v>2017_02_DET@NYG</v>
      </c>
      <c r="C1367" s="1" t="s">
        <v>3</v>
      </c>
      <c r="D1367">
        <v>2017</v>
      </c>
      <c r="E1367" s="6">
        <v>2</v>
      </c>
      <c r="F1367" s="4">
        <v>2</v>
      </c>
      <c r="G1367" t="s">
        <v>85</v>
      </c>
      <c r="H1367" t="s">
        <v>75</v>
      </c>
      <c r="I1367">
        <v>-5</v>
      </c>
      <c r="J1367" s="1"/>
      <c r="K1367" s="1">
        <v>-3</v>
      </c>
      <c r="L1367" s="1"/>
      <c r="M1367" s="1">
        <v>24</v>
      </c>
      <c r="N1367" s="1">
        <v>10</v>
      </c>
      <c r="O1367" t="str">
        <f t="shared" si="86"/>
        <v>NYG</v>
      </c>
      <c r="P1367" t="str">
        <f t="shared" si="87"/>
        <v>NYG</v>
      </c>
    </row>
    <row r="1368" spans="1:16" x14ac:dyDescent="0.25">
      <c r="A1368">
        <v>1367</v>
      </c>
      <c r="B1368" s="2" t="str">
        <f t="shared" si="84"/>
        <v>2017_03_LAR@SFO</v>
      </c>
      <c r="C1368" s="1" t="s">
        <v>3</v>
      </c>
      <c r="D1368">
        <v>2017</v>
      </c>
      <c r="E1368" s="6">
        <v>3</v>
      </c>
      <c r="F1368" s="4">
        <v>3</v>
      </c>
      <c r="G1368" t="s">
        <v>338</v>
      </c>
      <c r="H1368" t="s">
        <v>125</v>
      </c>
      <c r="I1368">
        <v>2.5</v>
      </c>
      <c r="J1368" s="1"/>
      <c r="K1368" s="1">
        <v>2.5</v>
      </c>
      <c r="L1368" s="1"/>
      <c r="M1368" s="1">
        <v>41</v>
      </c>
      <c r="N1368" s="1">
        <v>39</v>
      </c>
      <c r="O1368" t="str">
        <f t="shared" si="86"/>
        <v>SFO</v>
      </c>
      <c r="P1368" t="str">
        <f t="shared" si="87"/>
        <v>SFO</v>
      </c>
    </row>
    <row r="1369" spans="1:16" x14ac:dyDescent="0.25">
      <c r="A1369">
        <v>1368</v>
      </c>
      <c r="B1369" s="2" t="str">
        <f t="shared" si="84"/>
        <v>2017_03_BAL@JAX</v>
      </c>
      <c r="C1369" s="1" t="s">
        <v>3</v>
      </c>
      <c r="D1369">
        <v>2017</v>
      </c>
      <c r="E1369" s="6">
        <v>3</v>
      </c>
      <c r="F1369" s="4">
        <v>3</v>
      </c>
      <c r="G1369" t="s">
        <v>79</v>
      </c>
      <c r="H1369" t="s">
        <v>67</v>
      </c>
      <c r="I1369">
        <v>4</v>
      </c>
      <c r="J1369" s="1"/>
      <c r="K1369" s="1">
        <v>3.5</v>
      </c>
      <c r="L1369" s="1"/>
      <c r="M1369" s="1">
        <v>44</v>
      </c>
      <c r="N1369" s="1">
        <v>7</v>
      </c>
      <c r="O1369" t="str">
        <f t="shared" si="86"/>
        <v>JAX</v>
      </c>
      <c r="P1369" t="str">
        <f t="shared" si="87"/>
        <v>JAX</v>
      </c>
    </row>
    <row r="1370" spans="1:16" x14ac:dyDescent="0.25">
      <c r="A1370">
        <v>1369</v>
      </c>
      <c r="B1370" s="2" t="str">
        <f t="shared" si="84"/>
        <v>2017_03_DEN@BUF</v>
      </c>
      <c r="C1370" s="1" t="s">
        <v>3</v>
      </c>
      <c r="D1370">
        <v>2017</v>
      </c>
      <c r="E1370" s="6">
        <v>3</v>
      </c>
      <c r="F1370" s="4">
        <v>3</v>
      </c>
      <c r="G1370" t="s">
        <v>68</v>
      </c>
      <c r="H1370" t="s">
        <v>74</v>
      </c>
      <c r="I1370">
        <v>2.5</v>
      </c>
      <c r="J1370" s="1"/>
      <c r="K1370" s="1">
        <v>3</v>
      </c>
      <c r="L1370" s="1"/>
      <c r="M1370" s="1">
        <v>26</v>
      </c>
      <c r="N1370" s="1">
        <v>16</v>
      </c>
      <c r="O1370" t="str">
        <f t="shared" si="86"/>
        <v>BUF</v>
      </c>
      <c r="P1370" t="str">
        <f t="shared" si="87"/>
        <v>BUF</v>
      </c>
    </row>
    <row r="1371" spans="1:16" x14ac:dyDescent="0.25">
      <c r="A1371">
        <v>1370</v>
      </c>
      <c r="B1371" s="2" t="str">
        <f t="shared" si="84"/>
        <v>2017_03_PIT@CHI</v>
      </c>
      <c r="C1371" s="1" t="s">
        <v>3</v>
      </c>
      <c r="D1371">
        <v>2017</v>
      </c>
      <c r="E1371" s="6">
        <v>3</v>
      </c>
      <c r="F1371" s="4">
        <v>3</v>
      </c>
      <c r="G1371" t="s">
        <v>70</v>
      </c>
      <c r="H1371" t="s">
        <v>89</v>
      </c>
      <c r="I1371">
        <v>7.5</v>
      </c>
      <c r="J1371" s="1"/>
      <c r="K1371" s="1">
        <v>7.5</v>
      </c>
      <c r="L1371" s="1"/>
      <c r="M1371" s="1">
        <v>23</v>
      </c>
      <c r="N1371" s="1">
        <v>17</v>
      </c>
      <c r="O1371" t="str">
        <f t="shared" si="86"/>
        <v>CHI</v>
      </c>
      <c r="P1371" t="str">
        <f t="shared" si="87"/>
        <v>CHI</v>
      </c>
    </row>
    <row r="1372" spans="1:16" x14ac:dyDescent="0.25">
      <c r="A1372">
        <v>1371</v>
      </c>
      <c r="B1372" s="2" t="str">
        <f t="shared" si="84"/>
        <v>2017_03_NOR@CAR</v>
      </c>
      <c r="C1372" s="1" t="s">
        <v>3</v>
      </c>
      <c r="D1372">
        <v>2017</v>
      </c>
      <c r="E1372" s="6">
        <v>3</v>
      </c>
      <c r="F1372" s="4">
        <v>3</v>
      </c>
      <c r="G1372" t="s">
        <v>69</v>
      </c>
      <c r="H1372" t="s">
        <v>340</v>
      </c>
      <c r="I1372">
        <v>6</v>
      </c>
      <c r="J1372" s="1"/>
      <c r="K1372" s="1">
        <v>5.5</v>
      </c>
      <c r="L1372" s="1"/>
      <c r="M1372" s="1">
        <v>34</v>
      </c>
      <c r="N1372" s="1">
        <v>13</v>
      </c>
      <c r="O1372" t="str">
        <f t="shared" si="86"/>
        <v>CAR</v>
      </c>
      <c r="P1372" t="str">
        <f t="shared" si="87"/>
        <v>CAR</v>
      </c>
    </row>
    <row r="1373" spans="1:16" x14ac:dyDescent="0.25">
      <c r="A1373">
        <v>1372</v>
      </c>
      <c r="B1373" s="2" t="str">
        <f t="shared" si="84"/>
        <v>2017_03_TBY@MIN</v>
      </c>
      <c r="C1373" s="1" t="s">
        <v>3</v>
      </c>
      <c r="D1373">
        <v>2017</v>
      </c>
      <c r="E1373" s="6">
        <v>3</v>
      </c>
      <c r="F1373" s="4">
        <v>3</v>
      </c>
      <c r="G1373" t="s">
        <v>82</v>
      </c>
      <c r="H1373" t="s">
        <v>339</v>
      </c>
      <c r="I1373" t="s">
        <v>382</v>
      </c>
      <c r="J1373" s="1"/>
      <c r="K1373" s="1">
        <v>-2.5</v>
      </c>
      <c r="L1373" s="1"/>
      <c r="M1373" s="1">
        <v>34</v>
      </c>
      <c r="N1373" s="1">
        <v>17</v>
      </c>
      <c r="O1373" t="str">
        <f t="shared" si="86"/>
        <v>MIN</v>
      </c>
      <c r="P1373" t="str">
        <f t="shared" si="87"/>
        <v>MIN</v>
      </c>
    </row>
    <row r="1374" spans="1:16" x14ac:dyDescent="0.25">
      <c r="A1374">
        <v>1373</v>
      </c>
      <c r="B1374" s="2" t="str">
        <f t="shared" si="84"/>
        <v>2017_03_CLE@IND</v>
      </c>
      <c r="C1374" s="1" t="s">
        <v>3</v>
      </c>
      <c r="D1374">
        <v>2017</v>
      </c>
      <c r="E1374" s="6">
        <v>3</v>
      </c>
      <c r="F1374" s="4">
        <v>3</v>
      </c>
      <c r="G1374" t="s">
        <v>78</v>
      </c>
      <c r="H1374" t="s">
        <v>72</v>
      </c>
      <c r="I1374">
        <v>1.5</v>
      </c>
      <c r="J1374" s="1"/>
      <c r="K1374" s="1">
        <v>-1.5</v>
      </c>
      <c r="L1374" s="1"/>
      <c r="M1374" s="1">
        <v>31</v>
      </c>
      <c r="N1374">
        <v>28</v>
      </c>
      <c r="O1374" t="str">
        <f t="shared" si="86"/>
        <v>IND</v>
      </c>
      <c r="P1374" t="str">
        <f t="shared" si="87"/>
        <v>IND</v>
      </c>
    </row>
    <row r="1375" spans="1:16" x14ac:dyDescent="0.25">
      <c r="A1375">
        <v>1374</v>
      </c>
      <c r="B1375" s="2" t="str">
        <f t="shared" si="84"/>
        <v>2017_03_MIA@NYJ</v>
      </c>
      <c r="C1375" s="1" t="s">
        <v>3</v>
      </c>
      <c r="D1375">
        <v>2017</v>
      </c>
      <c r="E1375" s="6">
        <v>3</v>
      </c>
      <c r="F1375" s="4">
        <v>3</v>
      </c>
      <c r="G1375" t="s">
        <v>86</v>
      </c>
      <c r="H1375" t="s">
        <v>81</v>
      </c>
      <c r="I1375">
        <v>6.5</v>
      </c>
      <c r="J1375" s="1"/>
      <c r="K1375" s="1">
        <v>6</v>
      </c>
      <c r="L1375" s="1"/>
      <c r="M1375" s="1">
        <v>20</v>
      </c>
      <c r="N1375" s="1">
        <v>6</v>
      </c>
      <c r="O1375" t="str">
        <f t="shared" si="86"/>
        <v>NYJ</v>
      </c>
      <c r="P1375" t="str">
        <f t="shared" si="87"/>
        <v>NYJ</v>
      </c>
    </row>
    <row r="1376" spans="1:16" x14ac:dyDescent="0.25">
      <c r="A1376">
        <v>1375</v>
      </c>
      <c r="B1376" s="2" t="str">
        <f t="shared" si="84"/>
        <v>2017_03_HOU@NWE</v>
      </c>
      <c r="C1376" s="1" t="s">
        <v>3</v>
      </c>
      <c r="D1376">
        <v>2017</v>
      </c>
      <c r="E1376" s="6">
        <v>3</v>
      </c>
      <c r="F1376" s="4">
        <v>3</v>
      </c>
      <c r="G1376" t="s">
        <v>337</v>
      </c>
      <c r="H1376" t="s">
        <v>77</v>
      </c>
      <c r="I1376">
        <v>-13</v>
      </c>
      <c r="J1376" s="1"/>
      <c r="K1376" s="1">
        <v>-14</v>
      </c>
      <c r="L1376" s="1"/>
      <c r="M1376" s="1">
        <v>36</v>
      </c>
      <c r="N1376" s="1">
        <v>33</v>
      </c>
      <c r="O1376" t="str">
        <f t="shared" si="86"/>
        <v>HOU</v>
      </c>
      <c r="P1376" t="str">
        <f t="shared" si="87"/>
        <v>NWE</v>
      </c>
    </row>
    <row r="1377" spans="1:16" x14ac:dyDescent="0.25">
      <c r="A1377">
        <v>1376</v>
      </c>
      <c r="B1377" s="2" t="str">
        <f t="shared" si="84"/>
        <v>2017_03_ATL@DET</v>
      </c>
      <c r="C1377" s="1" t="s">
        <v>3</v>
      </c>
      <c r="D1377">
        <v>2017</v>
      </c>
      <c r="E1377" s="6">
        <v>3</v>
      </c>
      <c r="F1377" s="4">
        <v>3</v>
      </c>
      <c r="G1377" t="s">
        <v>75</v>
      </c>
      <c r="H1377" t="s">
        <v>22</v>
      </c>
      <c r="I1377">
        <v>3.5</v>
      </c>
      <c r="J1377" s="1"/>
      <c r="K1377" s="1">
        <v>3</v>
      </c>
      <c r="L1377" s="1"/>
      <c r="M1377" s="1">
        <v>26</v>
      </c>
      <c r="N1377" s="1">
        <v>30</v>
      </c>
      <c r="O1377" t="str">
        <f t="shared" si="86"/>
        <v>ATL</v>
      </c>
      <c r="P1377" t="str">
        <f t="shared" si="87"/>
        <v>ATL</v>
      </c>
    </row>
    <row r="1378" spans="1:16" x14ac:dyDescent="0.25">
      <c r="A1378">
        <v>1377</v>
      </c>
      <c r="B1378" s="2" t="str">
        <f t="shared" si="84"/>
        <v>2017_03_NYG@PHI</v>
      </c>
      <c r="C1378" s="1" t="s">
        <v>3</v>
      </c>
      <c r="D1378">
        <v>2017</v>
      </c>
      <c r="E1378" s="6">
        <v>3</v>
      </c>
      <c r="F1378" s="4">
        <v>3</v>
      </c>
      <c r="G1378" t="s">
        <v>88</v>
      </c>
      <c r="H1378" t="s">
        <v>85</v>
      </c>
      <c r="I1378">
        <v>3.5</v>
      </c>
      <c r="J1378" s="1"/>
      <c r="K1378" s="1">
        <v>6</v>
      </c>
      <c r="L1378" s="1"/>
      <c r="M1378" s="1">
        <v>27</v>
      </c>
      <c r="N1378" s="1">
        <v>24</v>
      </c>
      <c r="O1378" t="str">
        <f t="shared" si="86"/>
        <v>PHI</v>
      </c>
      <c r="P1378" t="str">
        <f t="shared" si="87"/>
        <v>PHI</v>
      </c>
    </row>
    <row r="1379" spans="1:16" x14ac:dyDescent="0.25">
      <c r="A1379">
        <v>1378</v>
      </c>
      <c r="B1379" s="2" t="str">
        <f t="shared" si="84"/>
        <v>2017_03_SEA@TEN</v>
      </c>
      <c r="C1379" s="1" t="s">
        <v>3</v>
      </c>
      <c r="D1379">
        <v>2017</v>
      </c>
      <c r="E1379" s="6">
        <v>3</v>
      </c>
      <c r="F1379" s="4">
        <v>3</v>
      </c>
      <c r="G1379" t="s">
        <v>95</v>
      </c>
      <c r="H1379" t="s">
        <v>91</v>
      </c>
      <c r="I1379">
        <v>-2</v>
      </c>
      <c r="J1379" s="1"/>
      <c r="K1379" s="1">
        <v>-2.5</v>
      </c>
      <c r="L1379" s="1"/>
      <c r="M1379" s="1">
        <v>33</v>
      </c>
      <c r="N1379" s="1">
        <v>27</v>
      </c>
      <c r="O1379" t="str">
        <f t="shared" si="86"/>
        <v>TEN</v>
      </c>
      <c r="P1379" t="str">
        <f t="shared" si="87"/>
        <v>TEN</v>
      </c>
    </row>
    <row r="1380" spans="1:16" x14ac:dyDescent="0.25">
      <c r="A1380">
        <v>1379</v>
      </c>
      <c r="B1380" s="2" t="str">
        <f t="shared" si="84"/>
        <v>2017_03_KCY@LAC</v>
      </c>
      <c r="C1380" s="1" t="s">
        <v>3</v>
      </c>
      <c r="D1380">
        <v>2017</v>
      </c>
      <c r="E1380" s="6">
        <v>3</v>
      </c>
      <c r="F1380" s="4">
        <v>3</v>
      </c>
      <c r="G1380" t="s">
        <v>124</v>
      </c>
      <c r="H1380" t="s">
        <v>336</v>
      </c>
      <c r="I1380">
        <v>2.5</v>
      </c>
      <c r="J1380" s="1"/>
      <c r="K1380" s="1">
        <v>3</v>
      </c>
      <c r="L1380" s="1"/>
      <c r="M1380" s="1">
        <v>10</v>
      </c>
      <c r="N1380" s="1">
        <v>24</v>
      </c>
      <c r="O1380" t="str">
        <f t="shared" si="86"/>
        <v>KCY</v>
      </c>
      <c r="P1380" t="str">
        <f t="shared" si="87"/>
        <v>KCY</v>
      </c>
    </row>
    <row r="1381" spans="1:16" x14ac:dyDescent="0.25">
      <c r="A1381">
        <v>1380</v>
      </c>
      <c r="B1381" s="2" t="str">
        <f t="shared" si="84"/>
        <v>2017_03_CIN@GBY</v>
      </c>
      <c r="C1381" s="1" t="s">
        <v>3</v>
      </c>
      <c r="D1381">
        <v>2017</v>
      </c>
      <c r="E1381" s="6">
        <v>3</v>
      </c>
      <c r="F1381" s="4">
        <v>3</v>
      </c>
      <c r="G1381" t="s">
        <v>335</v>
      </c>
      <c r="H1381" t="s">
        <v>71</v>
      </c>
      <c r="I1381">
        <v>-8.5</v>
      </c>
      <c r="J1381" s="1"/>
      <c r="K1381" s="1">
        <v>-7.5</v>
      </c>
      <c r="L1381" s="1"/>
      <c r="M1381" s="1">
        <v>27</v>
      </c>
      <c r="N1381" s="1">
        <v>24</v>
      </c>
      <c r="O1381" t="str">
        <f t="shared" si="86"/>
        <v>CIN</v>
      </c>
      <c r="P1381" t="str">
        <f t="shared" si="87"/>
        <v>GBY</v>
      </c>
    </row>
    <row r="1382" spans="1:16" x14ac:dyDescent="0.25">
      <c r="A1382">
        <v>1381</v>
      </c>
      <c r="B1382" s="2" t="str">
        <f t="shared" si="84"/>
        <v>2017_03_OAK@WAS</v>
      </c>
      <c r="C1382" s="1" t="s">
        <v>3</v>
      </c>
      <c r="D1382">
        <v>2017</v>
      </c>
      <c r="E1382" s="6">
        <v>3</v>
      </c>
      <c r="F1382" s="4">
        <v>3</v>
      </c>
      <c r="G1382" t="s">
        <v>96</v>
      </c>
      <c r="H1382" t="s">
        <v>87</v>
      </c>
      <c r="I1382">
        <v>3.5</v>
      </c>
      <c r="J1382" s="1"/>
      <c r="K1382" s="1">
        <v>3</v>
      </c>
      <c r="L1382" s="1"/>
      <c r="M1382" s="1">
        <v>27</v>
      </c>
      <c r="N1382" s="1">
        <v>10</v>
      </c>
      <c r="O1382" t="str">
        <f t="shared" si="86"/>
        <v>WAS</v>
      </c>
      <c r="P1382" t="str">
        <f t="shared" si="87"/>
        <v>WAS</v>
      </c>
    </row>
    <row r="1383" spans="1:16" x14ac:dyDescent="0.25">
      <c r="A1383">
        <v>1382</v>
      </c>
      <c r="B1383" s="2" t="str">
        <f t="shared" si="84"/>
        <v>2017_03_DAL@ARI</v>
      </c>
      <c r="C1383" s="1" t="s">
        <v>3</v>
      </c>
      <c r="D1383">
        <v>2017</v>
      </c>
      <c r="E1383" s="6">
        <v>3</v>
      </c>
      <c r="F1383" s="4">
        <v>3</v>
      </c>
      <c r="G1383" t="s">
        <v>66</v>
      </c>
      <c r="H1383" t="s">
        <v>73</v>
      </c>
      <c r="I1383">
        <v>3.5</v>
      </c>
      <c r="J1383" s="1"/>
      <c r="K1383" s="1">
        <v>3</v>
      </c>
      <c r="L1383" s="1"/>
      <c r="M1383" s="1">
        <v>17</v>
      </c>
      <c r="N1383" s="1">
        <v>28</v>
      </c>
      <c r="O1383" t="str">
        <f t="shared" si="86"/>
        <v>DAL</v>
      </c>
      <c r="P1383" t="str">
        <f t="shared" si="87"/>
        <v>DAL</v>
      </c>
    </row>
    <row r="1384" spans="1:16" x14ac:dyDescent="0.25">
      <c r="A1384">
        <v>1383</v>
      </c>
      <c r="B1384" s="2" t="str">
        <f t="shared" si="84"/>
        <v>2017_04_CHI@GBY</v>
      </c>
      <c r="C1384" s="1" t="s">
        <v>3</v>
      </c>
      <c r="D1384">
        <v>2017</v>
      </c>
      <c r="E1384" s="6">
        <v>4</v>
      </c>
      <c r="F1384" s="4">
        <v>4</v>
      </c>
      <c r="G1384" t="s">
        <v>335</v>
      </c>
      <c r="H1384" t="s">
        <v>70</v>
      </c>
      <c r="I1384">
        <v>-7.5</v>
      </c>
      <c r="J1384" s="1"/>
      <c r="K1384" s="1">
        <v>-7.5</v>
      </c>
      <c r="L1384" s="1"/>
      <c r="M1384" s="1">
        <v>35</v>
      </c>
      <c r="N1384" s="1">
        <v>14</v>
      </c>
      <c r="O1384" t="str">
        <f t="shared" si="86"/>
        <v>GBY</v>
      </c>
      <c r="P1384" t="str">
        <f t="shared" si="87"/>
        <v>GBY</v>
      </c>
    </row>
    <row r="1385" spans="1:16" x14ac:dyDescent="0.25">
      <c r="A1385">
        <v>1384</v>
      </c>
      <c r="B1385" s="2" t="str">
        <f t="shared" si="84"/>
        <v>2017_04_NOR@MIA</v>
      </c>
      <c r="C1385" s="1" t="s">
        <v>3</v>
      </c>
      <c r="D1385">
        <v>2017</v>
      </c>
      <c r="E1385" s="6">
        <v>4</v>
      </c>
      <c r="F1385" s="4">
        <v>4</v>
      </c>
      <c r="G1385" t="s">
        <v>81</v>
      </c>
      <c r="H1385" t="s">
        <v>340</v>
      </c>
      <c r="I1385">
        <v>2.5</v>
      </c>
      <c r="J1385" s="1"/>
      <c r="K1385" s="1">
        <v>3</v>
      </c>
      <c r="L1385" s="1"/>
      <c r="M1385" s="1">
        <v>0</v>
      </c>
      <c r="N1385" s="1">
        <v>20</v>
      </c>
      <c r="O1385" t="str">
        <f t="shared" si="86"/>
        <v>NOR</v>
      </c>
      <c r="P1385" t="str">
        <f t="shared" si="87"/>
        <v>NOR</v>
      </c>
    </row>
    <row r="1386" spans="1:16" x14ac:dyDescent="0.25">
      <c r="A1386">
        <v>1385</v>
      </c>
      <c r="B1386" s="2" t="str">
        <f t="shared" si="84"/>
        <v>2017_04_CAR@NWE</v>
      </c>
      <c r="C1386" s="1" t="s">
        <v>3</v>
      </c>
      <c r="D1386">
        <v>2017</v>
      </c>
      <c r="E1386" s="6">
        <v>4</v>
      </c>
      <c r="F1386" s="4">
        <v>4</v>
      </c>
      <c r="G1386" t="s">
        <v>337</v>
      </c>
      <c r="H1386" t="s">
        <v>69</v>
      </c>
      <c r="I1386">
        <v>-8.5</v>
      </c>
      <c r="J1386" s="1"/>
      <c r="K1386" s="1">
        <v>-9</v>
      </c>
      <c r="L1386" s="1"/>
      <c r="M1386" s="1">
        <v>30</v>
      </c>
      <c r="N1386" s="1">
        <v>33</v>
      </c>
      <c r="O1386" t="str">
        <f t="shared" si="86"/>
        <v>CAR</v>
      </c>
      <c r="P1386" t="str">
        <f t="shared" si="87"/>
        <v>CAR</v>
      </c>
    </row>
    <row r="1387" spans="1:16" x14ac:dyDescent="0.25">
      <c r="A1387">
        <v>1386</v>
      </c>
      <c r="B1387" s="2" t="str">
        <f t="shared" si="84"/>
        <v>2017_04_JAX@NYJ</v>
      </c>
      <c r="C1387" s="1" t="s">
        <v>3</v>
      </c>
      <c r="D1387">
        <v>2017</v>
      </c>
      <c r="E1387" s="6">
        <v>4</v>
      </c>
      <c r="F1387" s="4">
        <v>4</v>
      </c>
      <c r="G1387" t="s">
        <v>86</v>
      </c>
      <c r="H1387" t="s">
        <v>79</v>
      </c>
      <c r="I1387">
        <v>3.5</v>
      </c>
      <c r="J1387" s="1"/>
      <c r="K1387" s="1">
        <v>3</v>
      </c>
      <c r="L1387" s="1"/>
      <c r="M1387" s="1">
        <v>23</v>
      </c>
      <c r="N1387" s="1">
        <v>20</v>
      </c>
      <c r="O1387" t="str">
        <f t="shared" si="86"/>
        <v>NYJ</v>
      </c>
      <c r="P1387" t="str">
        <f t="shared" si="87"/>
        <v>NYJ</v>
      </c>
    </row>
    <row r="1388" spans="1:16" x14ac:dyDescent="0.25">
      <c r="A1388">
        <v>1387</v>
      </c>
      <c r="B1388" s="2" t="str">
        <f t="shared" si="84"/>
        <v>2017_04_TEN@HOU</v>
      </c>
      <c r="C1388" s="1" t="s">
        <v>3</v>
      </c>
      <c r="D1388">
        <v>2017</v>
      </c>
      <c r="E1388" s="6">
        <v>4</v>
      </c>
      <c r="F1388" s="4">
        <v>4</v>
      </c>
      <c r="G1388" t="s">
        <v>77</v>
      </c>
      <c r="H1388" t="s">
        <v>95</v>
      </c>
      <c r="I1388">
        <v>1</v>
      </c>
      <c r="J1388" s="1"/>
      <c r="K1388" s="1">
        <v>2.5</v>
      </c>
      <c r="L1388" s="1"/>
      <c r="M1388" s="1">
        <v>57</v>
      </c>
      <c r="N1388" s="1">
        <v>14</v>
      </c>
      <c r="O1388" t="str">
        <f t="shared" si="86"/>
        <v>HOU</v>
      </c>
      <c r="P1388" t="str">
        <f t="shared" si="87"/>
        <v>HOU</v>
      </c>
    </row>
    <row r="1389" spans="1:16" x14ac:dyDescent="0.25">
      <c r="A1389">
        <v>1388</v>
      </c>
      <c r="B1389" s="2" t="str">
        <f t="shared" si="84"/>
        <v>2017_04_PIT@BAL</v>
      </c>
      <c r="C1389" s="1" t="s">
        <v>3</v>
      </c>
      <c r="D1389">
        <v>2017</v>
      </c>
      <c r="E1389" s="6">
        <v>4</v>
      </c>
      <c r="F1389" s="4">
        <v>4</v>
      </c>
      <c r="G1389" t="s">
        <v>67</v>
      </c>
      <c r="H1389" t="s">
        <v>89</v>
      </c>
      <c r="I1389">
        <v>2.5</v>
      </c>
      <c r="J1389" s="1"/>
      <c r="K1389" s="1">
        <v>3</v>
      </c>
      <c r="L1389" s="1"/>
      <c r="M1389" s="1">
        <v>9</v>
      </c>
      <c r="N1389" s="1">
        <v>26</v>
      </c>
      <c r="O1389" t="str">
        <f t="shared" si="86"/>
        <v>PIT</v>
      </c>
      <c r="P1389" t="str">
        <f t="shared" si="87"/>
        <v>PIT</v>
      </c>
    </row>
    <row r="1390" spans="1:16" x14ac:dyDescent="0.25">
      <c r="A1390">
        <v>1389</v>
      </c>
      <c r="B1390" s="2" t="str">
        <f t="shared" si="84"/>
        <v>2017_04_CIN@CLE</v>
      </c>
      <c r="C1390" s="1" t="s">
        <v>3</v>
      </c>
      <c r="D1390">
        <v>2017</v>
      </c>
      <c r="E1390" s="6">
        <v>4</v>
      </c>
      <c r="F1390" s="4">
        <v>4</v>
      </c>
      <c r="G1390" t="s">
        <v>72</v>
      </c>
      <c r="H1390" t="s">
        <v>71</v>
      </c>
      <c r="I1390">
        <v>3</v>
      </c>
      <c r="J1390" s="1"/>
      <c r="K1390" s="1">
        <v>3</v>
      </c>
      <c r="L1390" s="1"/>
      <c r="M1390" s="1">
        <v>7</v>
      </c>
      <c r="N1390" s="1">
        <v>31</v>
      </c>
      <c r="O1390" t="str">
        <f t="shared" si="86"/>
        <v>CIN</v>
      </c>
      <c r="P1390" t="str">
        <f t="shared" si="87"/>
        <v>CIN</v>
      </c>
    </row>
    <row r="1391" spans="1:16" x14ac:dyDescent="0.25">
      <c r="A1391">
        <v>1390</v>
      </c>
      <c r="B1391" s="2" t="str">
        <f t="shared" si="84"/>
        <v>2017_04_DET@MIN</v>
      </c>
      <c r="C1391" s="1" t="s">
        <v>3</v>
      </c>
      <c r="D1391">
        <v>2017</v>
      </c>
      <c r="E1391" s="6">
        <v>4</v>
      </c>
      <c r="F1391" s="4">
        <v>4</v>
      </c>
      <c r="G1391" t="s">
        <v>82</v>
      </c>
      <c r="H1391" t="s">
        <v>75</v>
      </c>
      <c r="I1391">
        <v>-3</v>
      </c>
      <c r="J1391" s="1"/>
      <c r="K1391" s="1">
        <v>-2</v>
      </c>
      <c r="L1391" s="1"/>
      <c r="M1391" s="1">
        <v>7</v>
      </c>
      <c r="N1391" s="1">
        <v>14</v>
      </c>
      <c r="O1391" t="str">
        <f t="shared" si="86"/>
        <v>DET</v>
      </c>
      <c r="P1391" t="str">
        <f t="shared" si="87"/>
        <v>DET</v>
      </c>
    </row>
    <row r="1392" spans="1:16" x14ac:dyDescent="0.25">
      <c r="A1392">
        <v>1391</v>
      </c>
      <c r="B1392" s="2" t="str">
        <f t="shared" si="84"/>
        <v>2017_04_LAR@DAL</v>
      </c>
      <c r="C1392" s="1" t="s">
        <v>3</v>
      </c>
      <c r="D1392">
        <v>2017</v>
      </c>
      <c r="E1392" s="6">
        <v>4</v>
      </c>
      <c r="F1392" s="4">
        <v>4</v>
      </c>
      <c r="G1392" t="s">
        <v>73</v>
      </c>
      <c r="H1392" t="s">
        <v>125</v>
      </c>
      <c r="I1392">
        <v>-8</v>
      </c>
      <c r="J1392" s="1"/>
      <c r="K1392" s="1">
        <v>-6.5</v>
      </c>
      <c r="L1392" s="1"/>
      <c r="M1392" s="1">
        <v>30</v>
      </c>
      <c r="N1392" s="1">
        <v>35</v>
      </c>
      <c r="O1392" t="str">
        <f t="shared" si="86"/>
        <v>LAR</v>
      </c>
      <c r="P1392" t="str">
        <f t="shared" si="87"/>
        <v>LAR</v>
      </c>
    </row>
    <row r="1393" spans="1:16" x14ac:dyDescent="0.25">
      <c r="A1393">
        <v>1392</v>
      </c>
      <c r="B1393" s="2" t="str">
        <f t="shared" si="84"/>
        <v>2017_04_BUF@ATL</v>
      </c>
      <c r="C1393" s="1" t="s">
        <v>3</v>
      </c>
      <c r="D1393">
        <v>2017</v>
      </c>
      <c r="E1393" s="6">
        <v>4</v>
      </c>
      <c r="F1393" s="4">
        <v>4</v>
      </c>
      <c r="G1393" t="s">
        <v>22</v>
      </c>
      <c r="H1393" t="s">
        <v>68</v>
      </c>
      <c r="I1393">
        <v>-8.5</v>
      </c>
      <c r="J1393" s="1"/>
      <c r="K1393" s="1">
        <v>-8</v>
      </c>
      <c r="L1393" s="1"/>
      <c r="M1393" s="1">
        <v>17</v>
      </c>
      <c r="N1393" s="1">
        <v>23</v>
      </c>
      <c r="O1393" t="str">
        <f t="shared" si="86"/>
        <v>BUF</v>
      </c>
      <c r="P1393" t="str">
        <f t="shared" si="87"/>
        <v>BUF</v>
      </c>
    </row>
    <row r="1394" spans="1:16" x14ac:dyDescent="0.25">
      <c r="A1394">
        <v>1393</v>
      </c>
      <c r="B1394" s="2" t="str">
        <f t="shared" si="84"/>
        <v>2017_04_PHI@LAC</v>
      </c>
      <c r="C1394" s="1" t="s">
        <v>3</v>
      </c>
      <c r="D1394">
        <v>2017</v>
      </c>
      <c r="E1394" s="6">
        <v>4</v>
      </c>
      <c r="F1394" s="4">
        <v>4</v>
      </c>
      <c r="G1394" t="s">
        <v>124</v>
      </c>
      <c r="H1394" t="s">
        <v>88</v>
      </c>
      <c r="I1394">
        <v>0</v>
      </c>
      <c r="J1394" s="1"/>
      <c r="K1394" s="1">
        <v>-2</v>
      </c>
      <c r="L1394" s="1"/>
      <c r="M1394" s="1">
        <v>24</v>
      </c>
      <c r="N1394" s="1">
        <v>26</v>
      </c>
      <c r="O1394" t="str">
        <f t="shared" si="86"/>
        <v>PHI</v>
      </c>
      <c r="P1394" t="str">
        <f t="shared" si="87"/>
        <v>PHI</v>
      </c>
    </row>
    <row r="1395" spans="1:16" x14ac:dyDescent="0.25">
      <c r="A1395">
        <v>1394</v>
      </c>
      <c r="B1395" s="2" t="str">
        <f t="shared" si="84"/>
        <v>2017_04_SFO@ARI</v>
      </c>
      <c r="C1395" s="1" t="s">
        <v>3</v>
      </c>
      <c r="D1395">
        <v>2017</v>
      </c>
      <c r="E1395" s="6">
        <v>4</v>
      </c>
      <c r="F1395" s="4">
        <v>4</v>
      </c>
      <c r="G1395" t="s">
        <v>66</v>
      </c>
      <c r="H1395" t="s">
        <v>338</v>
      </c>
      <c r="I1395">
        <v>-7</v>
      </c>
      <c r="J1395" s="1"/>
      <c r="K1395" s="1">
        <v>-6.5</v>
      </c>
      <c r="L1395" s="1"/>
      <c r="M1395" s="1">
        <v>18</v>
      </c>
      <c r="N1395" s="1">
        <v>15</v>
      </c>
      <c r="O1395" t="str">
        <f t="shared" si="86"/>
        <v>SFO</v>
      </c>
      <c r="P1395" t="str">
        <f t="shared" si="87"/>
        <v>ARI</v>
      </c>
    </row>
    <row r="1396" spans="1:16" x14ac:dyDescent="0.25">
      <c r="A1396">
        <v>1395</v>
      </c>
      <c r="B1396" s="2" t="str">
        <f t="shared" si="84"/>
        <v>2017_04_NYG@TBY</v>
      </c>
      <c r="C1396" s="1" t="s">
        <v>3</v>
      </c>
      <c r="D1396">
        <v>2017</v>
      </c>
      <c r="E1396" s="6">
        <v>4</v>
      </c>
      <c r="F1396" s="4">
        <v>4</v>
      </c>
      <c r="G1396" t="s">
        <v>339</v>
      </c>
      <c r="H1396" t="s">
        <v>85</v>
      </c>
      <c r="I1396">
        <v>-3.5</v>
      </c>
      <c r="J1396" s="1"/>
      <c r="K1396" s="1">
        <v>-3</v>
      </c>
      <c r="L1396" s="1"/>
      <c r="M1396" s="1">
        <v>25</v>
      </c>
      <c r="N1396" s="1">
        <v>23</v>
      </c>
      <c r="O1396" t="str">
        <f t="shared" si="86"/>
        <v>NYG</v>
      </c>
      <c r="P1396" t="str">
        <f t="shared" si="87"/>
        <v>TBY</v>
      </c>
    </row>
    <row r="1397" spans="1:16" x14ac:dyDescent="0.25">
      <c r="A1397">
        <v>1396</v>
      </c>
      <c r="B1397" s="2" t="str">
        <f t="shared" si="84"/>
        <v>2017_04_OAK@DEN</v>
      </c>
      <c r="C1397" s="1" t="s">
        <v>3</v>
      </c>
      <c r="D1397">
        <v>2017</v>
      </c>
      <c r="E1397" s="6">
        <v>4</v>
      </c>
      <c r="F1397" s="4">
        <v>4</v>
      </c>
      <c r="G1397" t="s">
        <v>74</v>
      </c>
      <c r="H1397" t="s">
        <v>87</v>
      </c>
      <c r="I1397">
        <v>-1.5</v>
      </c>
      <c r="J1397" s="1"/>
      <c r="K1397" s="1">
        <v>-3</v>
      </c>
      <c r="L1397" s="1"/>
      <c r="M1397" s="1">
        <v>16</v>
      </c>
      <c r="N1397" s="1">
        <v>10</v>
      </c>
      <c r="O1397" t="str">
        <f t="shared" si="86"/>
        <v>DEN</v>
      </c>
      <c r="P1397" t="str">
        <f t="shared" si="87"/>
        <v>DEN</v>
      </c>
    </row>
    <row r="1398" spans="1:16" x14ac:dyDescent="0.25">
      <c r="A1398">
        <v>1397</v>
      </c>
      <c r="B1398" s="2" t="str">
        <f t="shared" si="84"/>
        <v>2017_04_IND@SEA</v>
      </c>
      <c r="C1398" s="1" t="s">
        <v>3</v>
      </c>
      <c r="D1398">
        <v>2017</v>
      </c>
      <c r="E1398" s="6">
        <v>4</v>
      </c>
      <c r="F1398" s="4">
        <v>4</v>
      </c>
      <c r="G1398" t="s">
        <v>91</v>
      </c>
      <c r="H1398" t="s">
        <v>78</v>
      </c>
      <c r="I1398">
        <v>-13</v>
      </c>
      <c r="J1398" s="1"/>
      <c r="K1398" s="1">
        <v>-13</v>
      </c>
      <c r="L1398" s="1"/>
      <c r="M1398" s="1">
        <v>46</v>
      </c>
      <c r="N1398" s="1">
        <v>18</v>
      </c>
      <c r="O1398" t="str">
        <f t="shared" si="86"/>
        <v>SEA</v>
      </c>
      <c r="P1398" t="str">
        <f t="shared" si="87"/>
        <v>SEA</v>
      </c>
    </row>
    <row r="1399" spans="1:16" x14ac:dyDescent="0.25">
      <c r="A1399">
        <v>1398</v>
      </c>
      <c r="B1399" s="2" t="str">
        <f t="shared" si="84"/>
        <v>2017_04_WAS@KCY</v>
      </c>
      <c r="C1399" s="1" t="s">
        <v>3</v>
      </c>
      <c r="D1399">
        <v>2017</v>
      </c>
      <c r="E1399" s="6">
        <v>4</v>
      </c>
      <c r="F1399" s="4">
        <v>4</v>
      </c>
      <c r="G1399" t="s">
        <v>336</v>
      </c>
      <c r="H1399" t="s">
        <v>96</v>
      </c>
      <c r="I1399">
        <v>-7</v>
      </c>
      <c r="J1399" s="1"/>
      <c r="K1399" s="1">
        <v>-7</v>
      </c>
      <c r="L1399" s="1"/>
      <c r="M1399" s="1">
        <v>29</v>
      </c>
      <c r="N1399" s="1">
        <v>20</v>
      </c>
      <c r="O1399" t="str">
        <f t="shared" si="86"/>
        <v>KCY</v>
      </c>
      <c r="P1399" t="str">
        <f t="shared" si="87"/>
        <v>KCY</v>
      </c>
    </row>
    <row r="1400" spans="1:16" x14ac:dyDescent="0.25">
      <c r="A1400">
        <v>1399</v>
      </c>
      <c r="B1400" s="2" t="str">
        <f t="shared" si="84"/>
        <v>2017_05_NWE@TBY</v>
      </c>
      <c r="C1400" s="1" t="s">
        <v>3</v>
      </c>
      <c r="D1400">
        <v>2017</v>
      </c>
      <c r="E1400" s="6">
        <v>5</v>
      </c>
      <c r="F1400" s="6">
        <v>5</v>
      </c>
      <c r="G1400" t="s">
        <v>339</v>
      </c>
      <c r="H1400" t="s">
        <v>337</v>
      </c>
      <c r="I1400">
        <v>5.5</v>
      </c>
      <c r="J1400" s="1"/>
      <c r="K1400" s="1">
        <v>5</v>
      </c>
      <c r="L1400" s="1"/>
      <c r="M1400" s="1">
        <v>14</v>
      </c>
      <c r="N1400" s="1">
        <v>19</v>
      </c>
      <c r="O1400" t="str">
        <f t="shared" si="86"/>
        <v>na</v>
      </c>
      <c r="P1400" t="str">
        <f t="shared" si="87"/>
        <v>NWE</v>
      </c>
    </row>
    <row r="1401" spans="1:16" x14ac:dyDescent="0.25">
      <c r="A1401">
        <v>1400</v>
      </c>
      <c r="B1401" s="2" t="str">
        <f t="shared" si="84"/>
        <v>2017_05_SFO@IND</v>
      </c>
      <c r="C1401" s="1" t="s">
        <v>3</v>
      </c>
      <c r="D1401">
        <v>2017</v>
      </c>
      <c r="E1401" s="6">
        <v>5</v>
      </c>
      <c r="F1401" s="6">
        <v>5</v>
      </c>
      <c r="G1401" t="s">
        <v>78</v>
      </c>
      <c r="H1401" t="s">
        <v>338</v>
      </c>
      <c r="I1401">
        <v>-1.5</v>
      </c>
      <c r="J1401" s="1"/>
      <c r="K1401" s="1">
        <v>-1.5</v>
      </c>
      <c r="L1401" s="1"/>
      <c r="M1401" s="1">
        <v>26</v>
      </c>
      <c r="N1401" s="1">
        <v>23</v>
      </c>
      <c r="O1401" t="str">
        <f t="shared" si="86"/>
        <v>IND</v>
      </c>
      <c r="P1401" t="str">
        <f t="shared" si="87"/>
        <v>IND</v>
      </c>
    </row>
    <row r="1402" spans="1:16" x14ac:dyDescent="0.25">
      <c r="A1402">
        <v>1401</v>
      </c>
      <c r="B1402" s="2" t="str">
        <f t="shared" si="84"/>
        <v>2017_05_NYJ@CLE</v>
      </c>
      <c r="C1402" s="1" t="s">
        <v>3</v>
      </c>
      <c r="D1402">
        <v>2017</v>
      </c>
      <c r="E1402" s="6">
        <v>5</v>
      </c>
      <c r="F1402" s="6">
        <v>5</v>
      </c>
      <c r="G1402" t="s">
        <v>72</v>
      </c>
      <c r="H1402" t="s">
        <v>86</v>
      </c>
      <c r="I1402">
        <v>-2</v>
      </c>
      <c r="J1402" s="1"/>
      <c r="K1402" s="1">
        <v>0</v>
      </c>
      <c r="L1402" s="1"/>
      <c r="M1402" s="1">
        <v>17</v>
      </c>
      <c r="N1402" s="1">
        <v>14</v>
      </c>
      <c r="O1402" t="str">
        <f t="shared" si="86"/>
        <v>CLE</v>
      </c>
      <c r="P1402" t="str">
        <f t="shared" si="87"/>
        <v>CLE</v>
      </c>
    </row>
    <row r="1403" spans="1:16" x14ac:dyDescent="0.25">
      <c r="A1403">
        <v>1402</v>
      </c>
      <c r="B1403" s="2" t="str">
        <f t="shared" si="84"/>
        <v>2017_05_JAX@PIT</v>
      </c>
      <c r="C1403" s="1" t="s">
        <v>3</v>
      </c>
      <c r="D1403">
        <v>2017</v>
      </c>
      <c r="E1403" s="6">
        <v>5</v>
      </c>
      <c r="F1403" s="6">
        <v>5</v>
      </c>
      <c r="G1403" t="s">
        <v>89</v>
      </c>
      <c r="H1403" t="s">
        <v>79</v>
      </c>
      <c r="I1403">
        <v>-8.5</v>
      </c>
      <c r="J1403" s="1"/>
      <c r="K1403" s="1">
        <v>-8</v>
      </c>
      <c r="L1403" s="1"/>
      <c r="M1403" s="1">
        <v>9</v>
      </c>
      <c r="N1403" s="1">
        <v>30</v>
      </c>
      <c r="O1403" t="str">
        <f t="shared" si="86"/>
        <v>JAX</v>
      </c>
      <c r="P1403" t="str">
        <f t="shared" si="87"/>
        <v>JAX</v>
      </c>
    </row>
    <row r="1404" spans="1:16" x14ac:dyDescent="0.25">
      <c r="A1404">
        <v>1403</v>
      </c>
      <c r="B1404" s="2" t="str">
        <f t="shared" si="84"/>
        <v>2017_05_LAC@NYG</v>
      </c>
      <c r="C1404" s="1" t="s">
        <v>3</v>
      </c>
      <c r="D1404">
        <v>2017</v>
      </c>
      <c r="E1404" s="6">
        <v>5</v>
      </c>
      <c r="F1404" s="6">
        <v>5</v>
      </c>
      <c r="G1404" t="s">
        <v>85</v>
      </c>
      <c r="H1404" t="s">
        <v>124</v>
      </c>
      <c r="I1404">
        <v>-3.5</v>
      </c>
      <c r="J1404" s="1"/>
      <c r="K1404" s="1">
        <v>-3</v>
      </c>
      <c r="L1404" s="1"/>
      <c r="M1404" s="1">
        <v>22</v>
      </c>
      <c r="N1404" s="1">
        <v>27</v>
      </c>
      <c r="O1404" t="str">
        <f t="shared" si="86"/>
        <v>LAC</v>
      </c>
      <c r="P1404" t="str">
        <f t="shared" si="87"/>
        <v>LAC</v>
      </c>
    </row>
    <row r="1405" spans="1:16" x14ac:dyDescent="0.25">
      <c r="A1405">
        <v>1404</v>
      </c>
      <c r="B1405" s="2" t="str">
        <f t="shared" si="84"/>
        <v>2017_05_BUF@CIN</v>
      </c>
      <c r="C1405" s="1" t="s">
        <v>3</v>
      </c>
      <c r="D1405">
        <v>2017</v>
      </c>
      <c r="E1405" s="6">
        <v>5</v>
      </c>
      <c r="F1405" s="6">
        <v>5</v>
      </c>
      <c r="G1405" t="s">
        <v>71</v>
      </c>
      <c r="H1405" t="s">
        <v>68</v>
      </c>
      <c r="I1405">
        <v>-3</v>
      </c>
      <c r="J1405" s="1"/>
      <c r="K1405" s="1">
        <v>-3</v>
      </c>
      <c r="L1405" s="1"/>
      <c r="M1405" s="1">
        <v>20</v>
      </c>
      <c r="N1405" s="1">
        <v>16</v>
      </c>
      <c r="O1405" t="str">
        <f t="shared" si="86"/>
        <v>CIN</v>
      </c>
      <c r="P1405" t="str">
        <f t="shared" si="87"/>
        <v>CIN</v>
      </c>
    </row>
    <row r="1406" spans="1:16" x14ac:dyDescent="0.25">
      <c r="A1406">
        <v>1405</v>
      </c>
      <c r="B1406" s="2" t="str">
        <f t="shared" si="84"/>
        <v>2017_05_CAR@DET</v>
      </c>
      <c r="C1406" s="1" t="s">
        <v>3</v>
      </c>
      <c r="D1406">
        <v>2017</v>
      </c>
      <c r="E1406" s="6">
        <v>5</v>
      </c>
      <c r="F1406" s="6">
        <v>5</v>
      </c>
      <c r="G1406" t="s">
        <v>75</v>
      </c>
      <c r="H1406" t="s">
        <v>69</v>
      </c>
      <c r="I1406">
        <v>-3</v>
      </c>
      <c r="J1406" s="1"/>
      <c r="K1406" s="1">
        <v>-2.5</v>
      </c>
      <c r="L1406" s="1"/>
      <c r="M1406" s="1">
        <v>24</v>
      </c>
      <c r="N1406" s="1">
        <v>27</v>
      </c>
      <c r="O1406" t="str">
        <f t="shared" si="86"/>
        <v>CAR</v>
      </c>
      <c r="P1406" t="str">
        <f t="shared" si="87"/>
        <v>CAR</v>
      </c>
    </row>
    <row r="1407" spans="1:16" x14ac:dyDescent="0.25">
      <c r="A1407">
        <v>1406</v>
      </c>
      <c r="B1407" s="2" t="str">
        <f t="shared" si="84"/>
        <v>2017_05_TEN@MIA</v>
      </c>
      <c r="C1407" s="1" t="s">
        <v>3</v>
      </c>
      <c r="D1407">
        <v>2017</v>
      </c>
      <c r="E1407" s="6">
        <v>5</v>
      </c>
      <c r="F1407" s="6">
        <v>5</v>
      </c>
      <c r="G1407" t="s">
        <v>81</v>
      </c>
      <c r="H1407" t="s">
        <v>95</v>
      </c>
      <c r="I1407">
        <v>3</v>
      </c>
      <c r="J1407" s="1"/>
      <c r="K1407" s="1">
        <v>-2.5</v>
      </c>
      <c r="L1407" s="1"/>
      <c r="M1407" s="1">
        <v>16</v>
      </c>
      <c r="N1407" s="1">
        <v>10</v>
      </c>
      <c r="O1407" t="str">
        <f t="shared" si="86"/>
        <v>MIA</v>
      </c>
      <c r="P1407" t="str">
        <f t="shared" si="87"/>
        <v>MIA</v>
      </c>
    </row>
    <row r="1408" spans="1:16" x14ac:dyDescent="0.25">
      <c r="A1408">
        <v>1407</v>
      </c>
      <c r="B1408" s="2" t="str">
        <f t="shared" si="84"/>
        <v>2017_05_ARI@PHI</v>
      </c>
      <c r="C1408" s="1" t="s">
        <v>3</v>
      </c>
      <c r="D1408">
        <v>2017</v>
      </c>
      <c r="E1408" s="6">
        <v>5</v>
      </c>
      <c r="F1408" s="6">
        <v>5</v>
      </c>
      <c r="G1408" t="s">
        <v>88</v>
      </c>
      <c r="H1408" t="s">
        <v>66</v>
      </c>
      <c r="I1408">
        <v>-6.5</v>
      </c>
      <c r="J1408" s="1"/>
      <c r="K1408" s="1">
        <v>-6.5</v>
      </c>
      <c r="L1408" s="1"/>
      <c r="M1408" s="1">
        <v>34</v>
      </c>
      <c r="N1408" s="1">
        <v>7</v>
      </c>
      <c r="O1408" t="str">
        <f t="shared" si="86"/>
        <v>PHI</v>
      </c>
      <c r="P1408" t="str">
        <f t="shared" si="87"/>
        <v>PHI</v>
      </c>
    </row>
    <row r="1409" spans="1:16" x14ac:dyDescent="0.25">
      <c r="A1409">
        <v>1408</v>
      </c>
      <c r="B1409" s="2" t="str">
        <f t="shared" si="84"/>
        <v>2017_05_BAL@OAK</v>
      </c>
      <c r="C1409" s="1" t="s">
        <v>3</v>
      </c>
      <c r="D1409">
        <v>2017</v>
      </c>
      <c r="E1409" s="6">
        <v>5</v>
      </c>
      <c r="F1409" s="6">
        <v>5</v>
      </c>
      <c r="G1409" t="s">
        <v>87</v>
      </c>
      <c r="H1409" t="s">
        <v>67</v>
      </c>
      <c r="I1409">
        <v>-4</v>
      </c>
      <c r="J1409" s="1"/>
      <c r="K1409" s="1">
        <v>-3</v>
      </c>
      <c r="L1409" s="1"/>
      <c r="M1409" s="1">
        <v>17</v>
      </c>
      <c r="N1409" s="1">
        <v>30</v>
      </c>
      <c r="O1409" t="str">
        <f t="shared" si="86"/>
        <v>BAL</v>
      </c>
      <c r="P1409" t="str">
        <f t="shared" si="87"/>
        <v>BAL</v>
      </c>
    </row>
    <row r="1410" spans="1:16" x14ac:dyDescent="0.25">
      <c r="A1410">
        <v>1409</v>
      </c>
      <c r="B1410" s="2" t="str">
        <f t="shared" ref="B1410:B1473" si="88">CONCATENATE(D1410,"_",IF(E1410&lt;10,CONCATENATE("0",E1410),E1410),"_",H1410,"@",G1410)</f>
        <v>2017_05_SEA@LAR</v>
      </c>
      <c r="C1410" s="1" t="s">
        <v>3</v>
      </c>
      <c r="D1410">
        <v>2017</v>
      </c>
      <c r="E1410" s="6">
        <v>5</v>
      </c>
      <c r="F1410" s="6">
        <v>5</v>
      </c>
      <c r="G1410" t="s">
        <v>125</v>
      </c>
      <c r="H1410" t="s">
        <v>91</v>
      </c>
      <c r="I1410">
        <v>-2</v>
      </c>
      <c r="J1410" s="1"/>
      <c r="K1410" s="1">
        <v>-1.5</v>
      </c>
      <c r="L1410" s="1"/>
      <c r="M1410" s="1">
        <v>10</v>
      </c>
      <c r="N1410" s="1">
        <v>16</v>
      </c>
      <c r="O1410" t="str">
        <f t="shared" ref="O1410:O1473" si="89">IF(OR(ISBLANK(N1410),ISBLANK(M1410)),"",IF(N1410&gt;(M1410+IF(ISBLANK(K1410),I1410,K1410)),H1410,IF(N1410&lt;(M1410+IF(ISBLANK(K1410),I1410,K1410)),G1410,"na")))</f>
        <v>SEA</v>
      </c>
      <c r="P1410" t="str">
        <f t="shared" ref="P1410:P1482" si="90">IF(OR(ISBLANK(N1410),ISBLANK(M1410)),"",IF(N1410&gt;M1410,H1410,IF(N1410&lt;M1410,G1410,"na")))</f>
        <v>SEA</v>
      </c>
    </row>
    <row r="1411" spans="1:16" x14ac:dyDescent="0.25">
      <c r="A1411">
        <v>1410</v>
      </c>
      <c r="B1411" s="2" t="str">
        <f t="shared" si="88"/>
        <v>2017_05_GBY@DAL</v>
      </c>
      <c r="C1411" s="1" t="s">
        <v>3</v>
      </c>
      <c r="D1411">
        <v>2017</v>
      </c>
      <c r="E1411" s="6">
        <v>5</v>
      </c>
      <c r="F1411" s="6">
        <v>5</v>
      </c>
      <c r="G1411" t="s">
        <v>73</v>
      </c>
      <c r="H1411" t="s">
        <v>335</v>
      </c>
      <c r="I1411">
        <v>-2</v>
      </c>
      <c r="J1411" s="1"/>
      <c r="K1411" s="1">
        <v>-3</v>
      </c>
      <c r="L1411" s="1"/>
      <c r="M1411" s="1">
        <v>31</v>
      </c>
      <c r="N1411" s="1">
        <v>35</v>
      </c>
      <c r="O1411" t="str">
        <f t="shared" si="89"/>
        <v>GBY</v>
      </c>
      <c r="P1411" t="str">
        <f t="shared" si="90"/>
        <v>GBY</v>
      </c>
    </row>
    <row r="1412" spans="1:16" x14ac:dyDescent="0.25">
      <c r="A1412">
        <v>1411</v>
      </c>
      <c r="B1412" s="2" t="str">
        <f t="shared" si="88"/>
        <v>2017_05_KCY@HOU</v>
      </c>
      <c r="C1412" s="1" t="s">
        <v>3</v>
      </c>
      <c r="D1412">
        <v>2017</v>
      </c>
      <c r="E1412" s="6">
        <v>5</v>
      </c>
      <c r="F1412" s="6">
        <v>5</v>
      </c>
      <c r="G1412" t="s">
        <v>77</v>
      </c>
      <c r="H1412" t="s">
        <v>336</v>
      </c>
      <c r="I1412">
        <v>1.5</v>
      </c>
      <c r="J1412" s="1"/>
      <c r="K1412" s="1">
        <v>1</v>
      </c>
      <c r="L1412" s="1"/>
      <c r="M1412" s="1">
        <v>34</v>
      </c>
      <c r="N1412" s="1">
        <v>42</v>
      </c>
      <c r="O1412" t="str">
        <f t="shared" si="89"/>
        <v>KCY</v>
      </c>
      <c r="P1412" t="str">
        <f t="shared" si="90"/>
        <v>KCY</v>
      </c>
    </row>
    <row r="1413" spans="1:16" x14ac:dyDescent="0.25">
      <c r="A1413">
        <v>1412</v>
      </c>
      <c r="B1413" s="2" t="str">
        <f t="shared" si="88"/>
        <v>2017_05_MIN@CHI</v>
      </c>
      <c r="C1413" s="1" t="s">
        <v>3</v>
      </c>
      <c r="D1413">
        <v>2017</v>
      </c>
      <c r="E1413" s="6">
        <v>5</v>
      </c>
      <c r="F1413" s="6">
        <v>5</v>
      </c>
      <c r="G1413" t="s">
        <v>70</v>
      </c>
      <c r="H1413" t="s">
        <v>82</v>
      </c>
      <c r="I1413">
        <v>3</v>
      </c>
      <c r="J1413" s="1"/>
      <c r="K1413" s="1">
        <v>3</v>
      </c>
      <c r="L1413" s="1"/>
      <c r="M1413" s="1">
        <v>17</v>
      </c>
      <c r="N1413" s="1">
        <v>20</v>
      </c>
      <c r="O1413" t="str">
        <f t="shared" si="89"/>
        <v>na</v>
      </c>
      <c r="P1413" t="str">
        <f t="shared" si="90"/>
        <v>MIN</v>
      </c>
    </row>
    <row r="1414" spans="1:16" x14ac:dyDescent="0.25">
      <c r="A1414">
        <v>1413</v>
      </c>
      <c r="B1414" s="1" t="str">
        <f t="shared" si="88"/>
        <v>2017_06_PHI@CAR</v>
      </c>
      <c r="C1414" s="1" t="s">
        <v>3</v>
      </c>
      <c r="D1414">
        <v>2017</v>
      </c>
      <c r="E1414" s="6">
        <v>6</v>
      </c>
      <c r="F1414" s="6">
        <v>6</v>
      </c>
      <c r="G1414" t="s">
        <v>69</v>
      </c>
      <c r="H1414" t="s">
        <v>88</v>
      </c>
      <c r="I1414">
        <v>-3</v>
      </c>
      <c r="J1414" s="1"/>
      <c r="K1414" s="1">
        <v>-3</v>
      </c>
      <c r="L1414" s="1"/>
      <c r="M1414" s="1">
        <v>23</v>
      </c>
      <c r="N1414" s="1">
        <v>28</v>
      </c>
      <c r="O1414" t="str">
        <f t="shared" si="89"/>
        <v>PHI</v>
      </c>
      <c r="P1414" t="str">
        <f t="shared" si="90"/>
        <v>PHI</v>
      </c>
    </row>
    <row r="1415" spans="1:16" x14ac:dyDescent="0.25">
      <c r="A1415">
        <v>1414</v>
      </c>
      <c r="B1415" s="1" t="str">
        <f t="shared" si="88"/>
        <v>2017_06_CHI@BAL</v>
      </c>
      <c r="C1415" s="1" t="s">
        <v>3</v>
      </c>
      <c r="D1415">
        <v>2017</v>
      </c>
      <c r="E1415" s="6">
        <v>6</v>
      </c>
      <c r="F1415" s="6">
        <v>6</v>
      </c>
      <c r="G1415" t="s">
        <v>67</v>
      </c>
      <c r="H1415" t="s">
        <v>70</v>
      </c>
      <c r="I1415">
        <v>-7</v>
      </c>
      <c r="J1415" s="1"/>
      <c r="K1415" s="1">
        <v>-6.5</v>
      </c>
      <c r="L1415" s="1"/>
      <c r="M1415" s="1">
        <v>24</v>
      </c>
      <c r="N1415" s="1">
        <v>27</v>
      </c>
      <c r="O1415" t="str">
        <f t="shared" si="89"/>
        <v>CHI</v>
      </c>
      <c r="P1415" t="str">
        <f t="shared" si="90"/>
        <v>CHI</v>
      </c>
    </row>
    <row r="1416" spans="1:16" x14ac:dyDescent="0.25">
      <c r="A1416">
        <v>1415</v>
      </c>
      <c r="B1416" s="1" t="str">
        <f t="shared" si="88"/>
        <v>2017_06_GBY@MIN</v>
      </c>
      <c r="C1416" s="1" t="s">
        <v>3</v>
      </c>
      <c r="D1416">
        <v>2017</v>
      </c>
      <c r="E1416" s="6">
        <v>6</v>
      </c>
      <c r="F1416" s="6">
        <v>6</v>
      </c>
      <c r="G1416" t="s">
        <v>82</v>
      </c>
      <c r="H1416" t="s">
        <v>335</v>
      </c>
      <c r="I1416" t="s">
        <v>382</v>
      </c>
      <c r="J1416" s="1"/>
      <c r="K1416" s="1">
        <v>3</v>
      </c>
      <c r="L1416" s="1"/>
      <c r="M1416" s="1">
        <v>23</v>
      </c>
      <c r="N1416" s="1">
        <v>10</v>
      </c>
      <c r="O1416" t="str">
        <f t="shared" si="89"/>
        <v>MIN</v>
      </c>
      <c r="P1416" t="str">
        <f t="shared" si="90"/>
        <v>MIN</v>
      </c>
    </row>
    <row r="1417" spans="1:16" x14ac:dyDescent="0.25">
      <c r="A1417">
        <v>1416</v>
      </c>
      <c r="B1417" s="1" t="str">
        <f t="shared" si="88"/>
        <v>2017_06_SFO@WAS</v>
      </c>
      <c r="C1417" s="1" t="s">
        <v>3</v>
      </c>
      <c r="D1417">
        <v>2017</v>
      </c>
      <c r="E1417" s="6">
        <v>6</v>
      </c>
      <c r="F1417" s="6">
        <v>6</v>
      </c>
      <c r="G1417" t="s">
        <v>96</v>
      </c>
      <c r="H1417" t="s">
        <v>338</v>
      </c>
      <c r="I1417">
        <v>-10</v>
      </c>
      <c r="J1417" s="1"/>
      <c r="K1417" s="1">
        <v>-11</v>
      </c>
      <c r="L1417" s="1"/>
      <c r="M1417" s="1">
        <v>26</v>
      </c>
      <c r="N1417" s="1">
        <v>24</v>
      </c>
      <c r="O1417" t="str">
        <f t="shared" si="89"/>
        <v>SFO</v>
      </c>
      <c r="P1417" t="str">
        <f t="shared" si="90"/>
        <v>WAS</v>
      </c>
    </row>
    <row r="1418" spans="1:16" x14ac:dyDescent="0.25">
      <c r="A1418">
        <v>1417</v>
      </c>
      <c r="B1418" s="1" t="str">
        <f t="shared" si="88"/>
        <v>2017_06_DET@NOR</v>
      </c>
      <c r="C1418" s="1" t="s">
        <v>3</v>
      </c>
      <c r="D1418">
        <v>2017</v>
      </c>
      <c r="E1418" s="6">
        <v>6</v>
      </c>
      <c r="F1418" s="6">
        <v>6</v>
      </c>
      <c r="G1418" t="s">
        <v>340</v>
      </c>
      <c r="H1418" t="s">
        <v>75</v>
      </c>
      <c r="I1418">
        <v>-3.5</v>
      </c>
      <c r="J1418" s="1"/>
      <c r="K1418" s="1">
        <v>-4.5</v>
      </c>
      <c r="L1418" s="1"/>
      <c r="M1418" s="1">
        <v>52</v>
      </c>
      <c r="N1418" s="1">
        <v>38</v>
      </c>
      <c r="O1418" t="str">
        <f t="shared" si="89"/>
        <v>NOR</v>
      </c>
      <c r="P1418" t="str">
        <f t="shared" si="90"/>
        <v>NOR</v>
      </c>
    </row>
    <row r="1419" spans="1:16" x14ac:dyDescent="0.25">
      <c r="A1419">
        <v>1418</v>
      </c>
      <c r="B1419" s="1" t="str">
        <f t="shared" si="88"/>
        <v>2017_06_MIA@ATL</v>
      </c>
      <c r="C1419" s="1" t="s">
        <v>3</v>
      </c>
      <c r="D1419">
        <v>2017</v>
      </c>
      <c r="E1419" s="6">
        <v>6</v>
      </c>
      <c r="F1419" s="6">
        <v>6</v>
      </c>
      <c r="G1419" t="s">
        <v>22</v>
      </c>
      <c r="H1419" t="s">
        <v>81</v>
      </c>
      <c r="I1419">
        <v>-10.5</v>
      </c>
      <c r="J1419" s="1"/>
      <c r="K1419" s="1">
        <v>-13</v>
      </c>
      <c r="L1419" s="1"/>
      <c r="M1419" s="1">
        <v>17</v>
      </c>
      <c r="N1419" s="1">
        <v>20</v>
      </c>
      <c r="O1419" t="str">
        <f t="shared" si="89"/>
        <v>MIA</v>
      </c>
      <c r="P1419" t="str">
        <f t="shared" si="90"/>
        <v>MIA</v>
      </c>
    </row>
    <row r="1420" spans="1:16" x14ac:dyDescent="0.25">
      <c r="A1420">
        <v>1419</v>
      </c>
      <c r="B1420" s="1" t="str">
        <f t="shared" si="88"/>
        <v>2017_06_CLE@HOU</v>
      </c>
      <c r="C1420" s="1" t="s">
        <v>3</v>
      </c>
      <c r="D1420">
        <v>2017</v>
      </c>
      <c r="E1420" s="6">
        <v>6</v>
      </c>
      <c r="F1420" s="6">
        <v>6</v>
      </c>
      <c r="G1420" t="s">
        <v>77</v>
      </c>
      <c r="H1420" t="s">
        <v>72</v>
      </c>
      <c r="I1420">
        <v>-10.5</v>
      </c>
      <c r="J1420" s="1"/>
      <c r="K1420" s="1">
        <v>-9</v>
      </c>
      <c r="L1420" s="1"/>
      <c r="M1420" s="1">
        <v>33</v>
      </c>
      <c r="N1420" s="1">
        <v>17</v>
      </c>
      <c r="O1420" t="str">
        <f t="shared" si="89"/>
        <v>HOU</v>
      </c>
      <c r="P1420" t="str">
        <f t="shared" si="90"/>
        <v>HOU</v>
      </c>
    </row>
    <row r="1421" spans="1:16" x14ac:dyDescent="0.25">
      <c r="A1421">
        <v>1420</v>
      </c>
      <c r="B1421" s="1" t="str">
        <f t="shared" si="88"/>
        <v>2017_06_NWE@NYJ</v>
      </c>
      <c r="C1421" s="1" t="s">
        <v>3</v>
      </c>
      <c r="D1421">
        <v>2017</v>
      </c>
      <c r="E1421" s="6">
        <v>6</v>
      </c>
      <c r="F1421" s="6">
        <v>6</v>
      </c>
      <c r="G1421" t="s">
        <v>86</v>
      </c>
      <c r="H1421" t="s">
        <v>337</v>
      </c>
      <c r="I1421">
        <v>9.5</v>
      </c>
      <c r="J1421" s="1"/>
      <c r="K1421" s="1">
        <v>9.5</v>
      </c>
      <c r="L1421" s="1"/>
      <c r="M1421" s="1">
        <v>17</v>
      </c>
      <c r="N1421" s="1">
        <v>24</v>
      </c>
      <c r="O1421" t="str">
        <f t="shared" si="89"/>
        <v>NYJ</v>
      </c>
      <c r="P1421" t="str">
        <f t="shared" si="90"/>
        <v>NWE</v>
      </c>
    </row>
    <row r="1422" spans="1:16" x14ac:dyDescent="0.25">
      <c r="A1422">
        <v>1421</v>
      </c>
      <c r="B1422" s="1" t="str">
        <f t="shared" si="88"/>
        <v>2017_06_TBY@ARI</v>
      </c>
      <c r="C1422" s="1" t="s">
        <v>3</v>
      </c>
      <c r="D1422">
        <v>2017</v>
      </c>
      <c r="E1422" s="6">
        <v>6</v>
      </c>
      <c r="F1422" s="6">
        <v>6</v>
      </c>
      <c r="G1422" t="s">
        <v>66</v>
      </c>
      <c r="H1422" t="s">
        <v>339</v>
      </c>
      <c r="I1422">
        <v>2</v>
      </c>
      <c r="J1422" s="1"/>
      <c r="K1422" s="1">
        <v>1.5</v>
      </c>
      <c r="L1422" s="1"/>
      <c r="M1422" s="1">
        <v>38</v>
      </c>
      <c r="N1422" s="1">
        <v>33</v>
      </c>
      <c r="O1422" t="str">
        <f t="shared" si="89"/>
        <v>ARI</v>
      </c>
      <c r="P1422" t="str">
        <f t="shared" si="90"/>
        <v>ARI</v>
      </c>
    </row>
    <row r="1423" spans="1:16" x14ac:dyDescent="0.25">
      <c r="A1423">
        <v>1422</v>
      </c>
      <c r="B1423" s="1" t="str">
        <f t="shared" si="88"/>
        <v>2017_06_LAR@JAX</v>
      </c>
      <c r="C1423" s="1" t="s">
        <v>3</v>
      </c>
      <c r="D1423">
        <v>2017</v>
      </c>
      <c r="E1423" s="6">
        <v>6</v>
      </c>
      <c r="F1423" s="6">
        <v>6</v>
      </c>
      <c r="G1423" t="s">
        <v>79</v>
      </c>
      <c r="H1423" t="s">
        <v>125</v>
      </c>
      <c r="I1423">
        <v>-2.5</v>
      </c>
      <c r="J1423" s="1"/>
      <c r="K1423" s="1">
        <v>-2.5</v>
      </c>
      <c r="L1423" s="1"/>
      <c r="M1423" s="1">
        <v>27</v>
      </c>
      <c r="N1423" s="1">
        <v>17</v>
      </c>
      <c r="O1423" t="str">
        <f t="shared" si="89"/>
        <v>JAX</v>
      </c>
      <c r="P1423" t="str">
        <f t="shared" si="90"/>
        <v>JAX</v>
      </c>
    </row>
    <row r="1424" spans="1:16" x14ac:dyDescent="0.25">
      <c r="A1424">
        <v>1423</v>
      </c>
      <c r="B1424" s="1" t="str">
        <f t="shared" si="88"/>
        <v>2017_06_LAC@OAK</v>
      </c>
      <c r="C1424" s="1" t="s">
        <v>3</v>
      </c>
      <c r="D1424">
        <v>2017</v>
      </c>
      <c r="E1424" s="6">
        <v>6</v>
      </c>
      <c r="F1424" s="6">
        <v>6</v>
      </c>
      <c r="G1424" t="s">
        <v>87</v>
      </c>
      <c r="H1424" t="s">
        <v>124</v>
      </c>
      <c r="I1424" t="s">
        <v>382</v>
      </c>
      <c r="J1424" s="1"/>
      <c r="K1424" s="1">
        <v>-3.5</v>
      </c>
      <c r="L1424" s="1"/>
      <c r="M1424" s="1">
        <v>16</v>
      </c>
      <c r="N1424" s="1">
        <v>17</v>
      </c>
      <c r="O1424" t="str">
        <f t="shared" si="89"/>
        <v>LAC</v>
      </c>
      <c r="P1424" t="str">
        <f t="shared" si="90"/>
        <v>LAC</v>
      </c>
    </row>
    <row r="1425" spans="1:16" x14ac:dyDescent="0.25">
      <c r="A1425">
        <v>1424</v>
      </c>
      <c r="B1425" s="1" t="str">
        <f t="shared" si="88"/>
        <v>2017_06_PIT@KCY</v>
      </c>
      <c r="C1425" s="1" t="s">
        <v>3</v>
      </c>
      <c r="D1425">
        <v>2017</v>
      </c>
      <c r="E1425" s="6">
        <v>6</v>
      </c>
      <c r="F1425" s="6">
        <v>6</v>
      </c>
      <c r="G1425" t="s">
        <v>336</v>
      </c>
      <c r="H1425" t="s">
        <v>89</v>
      </c>
      <c r="I1425">
        <v>-3</v>
      </c>
      <c r="J1425" s="1"/>
      <c r="K1425" s="1">
        <v>-4</v>
      </c>
      <c r="L1425" s="1"/>
      <c r="M1425" s="1">
        <v>13</v>
      </c>
      <c r="N1425" s="1">
        <v>19</v>
      </c>
      <c r="O1425" t="str">
        <f t="shared" si="89"/>
        <v>PIT</v>
      </c>
      <c r="P1425" t="str">
        <f t="shared" si="90"/>
        <v>PIT</v>
      </c>
    </row>
    <row r="1426" spans="1:16" x14ac:dyDescent="0.25">
      <c r="A1426">
        <v>1425</v>
      </c>
      <c r="B1426" s="1" t="str">
        <f t="shared" si="88"/>
        <v>2017_06_NYG@DEN</v>
      </c>
      <c r="C1426" s="1" t="s">
        <v>3</v>
      </c>
      <c r="D1426">
        <v>2017</v>
      </c>
      <c r="E1426" s="6">
        <v>6</v>
      </c>
      <c r="F1426" s="6">
        <v>6</v>
      </c>
      <c r="G1426" t="s">
        <v>74</v>
      </c>
      <c r="H1426" t="s">
        <v>85</v>
      </c>
      <c r="I1426">
        <v>-10</v>
      </c>
      <c r="J1426" s="1"/>
      <c r="K1426" s="1">
        <v>-11.5</v>
      </c>
      <c r="L1426" s="1"/>
      <c r="M1426" s="1">
        <v>10</v>
      </c>
      <c r="N1426" s="1">
        <v>23</v>
      </c>
      <c r="O1426" t="str">
        <f t="shared" si="89"/>
        <v>NYG</v>
      </c>
      <c r="P1426" t="str">
        <f t="shared" si="90"/>
        <v>NYG</v>
      </c>
    </row>
    <row r="1427" spans="1:16" x14ac:dyDescent="0.25">
      <c r="A1427">
        <v>1426</v>
      </c>
      <c r="B1427" s="1" t="str">
        <f t="shared" si="88"/>
        <v>2017_06_IND@TEN</v>
      </c>
      <c r="C1427" s="1" t="s">
        <v>3</v>
      </c>
      <c r="D1427">
        <v>2017</v>
      </c>
      <c r="E1427" s="6">
        <v>6</v>
      </c>
      <c r="F1427" s="6">
        <v>6</v>
      </c>
      <c r="G1427" t="s">
        <v>95</v>
      </c>
      <c r="H1427" t="s">
        <v>78</v>
      </c>
      <c r="I1427" t="s">
        <v>382</v>
      </c>
      <c r="J1427" s="1"/>
      <c r="K1427" s="1">
        <v>-5.5</v>
      </c>
      <c r="L1427" s="1"/>
      <c r="M1427" s="1">
        <v>36</v>
      </c>
      <c r="N1427" s="1">
        <v>22</v>
      </c>
      <c r="O1427" t="str">
        <f t="shared" si="89"/>
        <v>TEN</v>
      </c>
      <c r="P1427" t="str">
        <f t="shared" si="90"/>
        <v>TEN</v>
      </c>
    </row>
    <row r="1428" spans="1:16" x14ac:dyDescent="0.25">
      <c r="A1428">
        <v>1427</v>
      </c>
      <c r="B1428" s="1" t="str">
        <f t="shared" si="88"/>
        <v>2017_07_KCY@OAK</v>
      </c>
      <c r="C1428" s="1" t="s">
        <v>3</v>
      </c>
      <c r="D1428">
        <v>2017</v>
      </c>
      <c r="E1428" s="6">
        <v>7</v>
      </c>
      <c r="F1428" s="6">
        <v>7</v>
      </c>
      <c r="G1428" t="s">
        <v>87</v>
      </c>
      <c r="H1428" t="s">
        <v>336</v>
      </c>
      <c r="I1428">
        <v>2.5</v>
      </c>
      <c r="K1428" s="1">
        <v>2.5</v>
      </c>
      <c r="M1428" s="1">
        <v>31</v>
      </c>
      <c r="N1428" s="1">
        <v>30</v>
      </c>
      <c r="O1428" t="str">
        <f t="shared" si="89"/>
        <v>OAK</v>
      </c>
      <c r="P1428" t="str">
        <f t="shared" si="90"/>
        <v>OAK</v>
      </c>
    </row>
    <row r="1429" spans="1:16" x14ac:dyDescent="0.25">
      <c r="A1429">
        <v>1428</v>
      </c>
      <c r="B1429" s="1" t="str">
        <f t="shared" si="88"/>
        <v>2017_07_BAL@MIN</v>
      </c>
      <c r="C1429" s="1" t="s">
        <v>3</v>
      </c>
      <c r="D1429">
        <v>2017</v>
      </c>
      <c r="E1429" s="6">
        <v>7</v>
      </c>
      <c r="F1429" s="6">
        <v>7</v>
      </c>
      <c r="G1429" t="s">
        <v>82</v>
      </c>
      <c r="H1429" t="s">
        <v>67</v>
      </c>
      <c r="I1429">
        <v>-4.5</v>
      </c>
      <c r="K1429" s="1">
        <v>-5.5</v>
      </c>
      <c r="M1429" s="1">
        <v>24</v>
      </c>
      <c r="N1429" s="1">
        <v>16</v>
      </c>
      <c r="O1429" t="str">
        <f t="shared" si="89"/>
        <v>MIN</v>
      </c>
      <c r="P1429" t="str">
        <f t="shared" si="90"/>
        <v>MIN</v>
      </c>
    </row>
    <row r="1430" spans="1:16" x14ac:dyDescent="0.25">
      <c r="A1430">
        <v>1429</v>
      </c>
      <c r="B1430" s="1" t="str">
        <f t="shared" si="88"/>
        <v>2017_07_NOR@GBY</v>
      </c>
      <c r="C1430" s="1" t="s">
        <v>3</v>
      </c>
      <c r="D1430">
        <v>2017</v>
      </c>
      <c r="E1430" s="6">
        <v>7</v>
      </c>
      <c r="F1430" s="6">
        <v>7</v>
      </c>
      <c r="G1430" t="s">
        <v>335</v>
      </c>
      <c r="H1430" t="s">
        <v>340</v>
      </c>
      <c r="I1430">
        <v>4</v>
      </c>
      <c r="K1430" s="1">
        <v>4</v>
      </c>
      <c r="M1430" s="1">
        <v>17</v>
      </c>
      <c r="N1430" s="1">
        <v>26</v>
      </c>
      <c r="O1430" t="str">
        <f t="shared" si="89"/>
        <v>NOR</v>
      </c>
      <c r="P1430" t="str">
        <f t="shared" si="90"/>
        <v>NOR</v>
      </c>
    </row>
    <row r="1431" spans="1:16" x14ac:dyDescent="0.25">
      <c r="A1431">
        <v>1430</v>
      </c>
      <c r="B1431" s="1" t="str">
        <f t="shared" si="88"/>
        <v>2017_07_NYJ@MIA</v>
      </c>
      <c r="C1431" s="1" t="s">
        <v>3</v>
      </c>
      <c r="D1431">
        <v>2017</v>
      </c>
      <c r="E1431" s="6">
        <v>7</v>
      </c>
      <c r="F1431" s="6">
        <v>7</v>
      </c>
      <c r="G1431" t="s">
        <v>81</v>
      </c>
      <c r="H1431" t="s">
        <v>86</v>
      </c>
      <c r="I1431">
        <v>-3</v>
      </c>
      <c r="K1431" s="1">
        <v>-3</v>
      </c>
      <c r="M1431" s="1">
        <v>31</v>
      </c>
      <c r="N1431" s="1">
        <v>28</v>
      </c>
      <c r="O1431" t="str">
        <f t="shared" si="89"/>
        <v>na</v>
      </c>
      <c r="P1431" t="str">
        <f t="shared" si="90"/>
        <v>MIA</v>
      </c>
    </row>
    <row r="1432" spans="1:16" x14ac:dyDescent="0.25">
      <c r="A1432">
        <v>1431</v>
      </c>
      <c r="B1432" s="1" t="str">
        <f t="shared" si="88"/>
        <v>2017_07_CAR@CHI</v>
      </c>
      <c r="C1432" s="1" t="s">
        <v>3</v>
      </c>
      <c r="D1432">
        <v>2017</v>
      </c>
      <c r="E1432" s="6">
        <v>7</v>
      </c>
      <c r="F1432" s="6">
        <v>7</v>
      </c>
      <c r="G1432" t="s">
        <v>70</v>
      </c>
      <c r="H1432" t="s">
        <v>69</v>
      </c>
      <c r="I1432">
        <v>3.5</v>
      </c>
      <c r="K1432" s="1">
        <v>3</v>
      </c>
      <c r="M1432" s="1">
        <v>17</v>
      </c>
      <c r="N1432" s="1">
        <v>3</v>
      </c>
      <c r="O1432" t="str">
        <f t="shared" si="89"/>
        <v>CHI</v>
      </c>
      <c r="P1432" t="str">
        <f t="shared" si="90"/>
        <v>CHI</v>
      </c>
    </row>
    <row r="1433" spans="1:16" x14ac:dyDescent="0.25">
      <c r="A1433">
        <v>1432</v>
      </c>
      <c r="B1433" s="1" t="str">
        <f t="shared" si="88"/>
        <v>2017_07_ARI@LAR</v>
      </c>
      <c r="C1433" s="1" t="s">
        <v>3</v>
      </c>
      <c r="D1433">
        <v>2017</v>
      </c>
      <c r="E1433" s="6">
        <v>7</v>
      </c>
      <c r="F1433" s="6">
        <v>7</v>
      </c>
      <c r="G1433" t="s">
        <v>125</v>
      </c>
      <c r="H1433" t="s">
        <v>66</v>
      </c>
      <c r="I1433">
        <v>-3.5</v>
      </c>
      <c r="K1433" s="1">
        <v>-3</v>
      </c>
      <c r="M1433">
        <v>33</v>
      </c>
      <c r="N1433">
        <v>0</v>
      </c>
      <c r="O1433" t="str">
        <f t="shared" si="89"/>
        <v>LAR</v>
      </c>
      <c r="P1433" t="str">
        <f t="shared" si="90"/>
        <v>LAR</v>
      </c>
    </row>
    <row r="1434" spans="1:16" x14ac:dyDescent="0.25">
      <c r="A1434">
        <v>1433</v>
      </c>
      <c r="B1434" s="1" t="str">
        <f t="shared" si="88"/>
        <v>2017_07_TBY@BUF</v>
      </c>
      <c r="C1434" s="1" t="s">
        <v>3</v>
      </c>
      <c r="D1434">
        <v>2017</v>
      </c>
      <c r="E1434" s="6">
        <v>7</v>
      </c>
      <c r="F1434" s="6">
        <v>7</v>
      </c>
      <c r="G1434" t="s">
        <v>68</v>
      </c>
      <c r="H1434" t="s">
        <v>339</v>
      </c>
      <c r="I1434">
        <v>-3</v>
      </c>
      <c r="K1434" s="1">
        <v>-3</v>
      </c>
      <c r="M1434">
        <v>30</v>
      </c>
      <c r="N1434">
        <v>27</v>
      </c>
      <c r="O1434" t="str">
        <f t="shared" si="89"/>
        <v>na</v>
      </c>
      <c r="P1434" t="str">
        <f t="shared" si="90"/>
        <v>BUF</v>
      </c>
    </row>
    <row r="1435" spans="1:16" x14ac:dyDescent="0.25">
      <c r="A1435">
        <v>1434</v>
      </c>
      <c r="B1435" s="1" t="str">
        <f t="shared" si="88"/>
        <v>2017_07_JAX@IND</v>
      </c>
      <c r="C1435" s="1" t="s">
        <v>3</v>
      </c>
      <c r="D1435">
        <v>2017</v>
      </c>
      <c r="E1435" s="6">
        <v>7</v>
      </c>
      <c r="F1435" s="6">
        <v>7</v>
      </c>
      <c r="G1435" t="s">
        <v>78</v>
      </c>
      <c r="H1435" t="s">
        <v>79</v>
      </c>
      <c r="I1435">
        <v>3</v>
      </c>
      <c r="K1435" s="1">
        <v>3</v>
      </c>
      <c r="M1435">
        <v>0</v>
      </c>
      <c r="N1435">
        <v>27</v>
      </c>
      <c r="O1435" t="str">
        <f t="shared" si="89"/>
        <v>JAX</v>
      </c>
      <c r="P1435" t="str">
        <f t="shared" si="90"/>
        <v>JAX</v>
      </c>
    </row>
    <row r="1436" spans="1:16" x14ac:dyDescent="0.25">
      <c r="A1436">
        <v>1435</v>
      </c>
      <c r="B1436" s="1" t="str">
        <f t="shared" si="88"/>
        <v>2017_07_TEN@CLE</v>
      </c>
      <c r="C1436" s="1" t="s">
        <v>3</v>
      </c>
      <c r="D1436">
        <v>2017</v>
      </c>
      <c r="E1436" s="6">
        <v>7</v>
      </c>
      <c r="F1436" s="6">
        <v>7</v>
      </c>
      <c r="G1436" t="s">
        <v>72</v>
      </c>
      <c r="H1436" t="s">
        <v>95</v>
      </c>
      <c r="I1436">
        <v>6.5</v>
      </c>
      <c r="K1436" s="1">
        <v>6</v>
      </c>
      <c r="M1436">
        <v>9</v>
      </c>
      <c r="N1436">
        <v>12</v>
      </c>
      <c r="O1436" t="str">
        <f t="shared" si="89"/>
        <v>CLE</v>
      </c>
      <c r="P1436" t="str">
        <f t="shared" si="90"/>
        <v>TEN</v>
      </c>
    </row>
    <row r="1437" spans="1:16" x14ac:dyDescent="0.25">
      <c r="A1437">
        <v>1436</v>
      </c>
      <c r="B1437" s="1" t="str">
        <f t="shared" si="88"/>
        <v>2017_07_DAL@SFO</v>
      </c>
      <c r="C1437" s="1" t="s">
        <v>3</v>
      </c>
      <c r="D1437">
        <v>2017</v>
      </c>
      <c r="E1437" s="6">
        <v>7</v>
      </c>
      <c r="F1437" s="6">
        <v>7</v>
      </c>
      <c r="G1437" t="s">
        <v>338</v>
      </c>
      <c r="H1437" t="s">
        <v>73</v>
      </c>
      <c r="I1437">
        <v>6</v>
      </c>
      <c r="K1437" s="1">
        <v>6</v>
      </c>
      <c r="M1437">
        <v>10</v>
      </c>
      <c r="N1437">
        <v>40</v>
      </c>
      <c r="O1437" t="str">
        <f t="shared" si="89"/>
        <v>DAL</v>
      </c>
      <c r="P1437" t="str">
        <f t="shared" si="90"/>
        <v>DAL</v>
      </c>
    </row>
    <row r="1438" spans="1:16" x14ac:dyDescent="0.25">
      <c r="A1438">
        <v>1437</v>
      </c>
      <c r="B1438" s="1" t="str">
        <f t="shared" si="88"/>
        <v>2017_07_CIN@PIT</v>
      </c>
      <c r="C1438" s="1" t="s">
        <v>3</v>
      </c>
      <c r="D1438">
        <v>2017</v>
      </c>
      <c r="E1438" s="6">
        <v>7</v>
      </c>
      <c r="F1438" s="6">
        <v>7</v>
      </c>
      <c r="G1438" t="s">
        <v>89</v>
      </c>
      <c r="H1438" t="s">
        <v>71</v>
      </c>
      <c r="I1438">
        <v>-6</v>
      </c>
      <c r="K1438" s="1">
        <v>-5.5</v>
      </c>
      <c r="M1438">
        <v>29</v>
      </c>
      <c r="N1438">
        <v>14</v>
      </c>
      <c r="O1438" t="str">
        <f t="shared" si="89"/>
        <v>PIT</v>
      </c>
      <c r="P1438" t="str">
        <f t="shared" si="90"/>
        <v>PIT</v>
      </c>
    </row>
    <row r="1439" spans="1:16" x14ac:dyDescent="0.25">
      <c r="A1439">
        <v>1438</v>
      </c>
      <c r="B1439" s="1" t="str">
        <f t="shared" si="88"/>
        <v>2017_07_SEA@NYG</v>
      </c>
      <c r="C1439" s="1" t="s">
        <v>3</v>
      </c>
      <c r="D1439">
        <v>2017</v>
      </c>
      <c r="E1439" s="6">
        <v>7</v>
      </c>
      <c r="F1439" s="6">
        <v>7</v>
      </c>
      <c r="G1439" t="s">
        <v>85</v>
      </c>
      <c r="H1439" t="s">
        <v>91</v>
      </c>
      <c r="I1439">
        <v>6</v>
      </c>
      <c r="K1439" s="1">
        <v>4</v>
      </c>
      <c r="M1439">
        <v>7</v>
      </c>
      <c r="N1439">
        <v>24</v>
      </c>
      <c r="O1439" t="str">
        <f t="shared" si="89"/>
        <v>SEA</v>
      </c>
      <c r="P1439" t="str">
        <f t="shared" si="90"/>
        <v>SEA</v>
      </c>
    </row>
    <row r="1440" spans="1:16" x14ac:dyDescent="0.25">
      <c r="A1440">
        <v>1439</v>
      </c>
      <c r="B1440" s="1" t="str">
        <f t="shared" si="88"/>
        <v>2017_07_DEN@LAC</v>
      </c>
      <c r="C1440" s="1" t="s">
        <v>3</v>
      </c>
      <c r="D1440">
        <v>2017</v>
      </c>
      <c r="E1440" s="6">
        <v>7</v>
      </c>
      <c r="F1440" s="6">
        <v>7</v>
      </c>
      <c r="G1440" t="s">
        <v>124</v>
      </c>
      <c r="H1440" t="s">
        <v>74</v>
      </c>
      <c r="I1440">
        <v>2</v>
      </c>
      <c r="K1440" s="1">
        <v>0</v>
      </c>
      <c r="M1440">
        <v>21</v>
      </c>
      <c r="N1440">
        <v>0</v>
      </c>
      <c r="O1440" t="str">
        <f t="shared" si="89"/>
        <v>LAC</v>
      </c>
      <c r="P1440" t="str">
        <f t="shared" si="90"/>
        <v>LAC</v>
      </c>
    </row>
    <row r="1441" spans="1:16" x14ac:dyDescent="0.25">
      <c r="A1441">
        <v>1440</v>
      </c>
      <c r="B1441" s="1" t="str">
        <f t="shared" si="88"/>
        <v>2017_07_ATL@NWE</v>
      </c>
      <c r="C1441" s="1" t="s">
        <v>3</v>
      </c>
      <c r="D1441">
        <v>2017</v>
      </c>
      <c r="E1441" s="6">
        <v>7</v>
      </c>
      <c r="F1441" s="6">
        <v>7</v>
      </c>
      <c r="G1441" t="s">
        <v>337</v>
      </c>
      <c r="H1441" t="s">
        <v>22</v>
      </c>
      <c r="I1441">
        <v>-3.5</v>
      </c>
      <c r="K1441" s="1">
        <v>-3</v>
      </c>
      <c r="M1441">
        <v>23</v>
      </c>
      <c r="N1441">
        <v>7</v>
      </c>
      <c r="O1441" t="str">
        <f t="shared" si="89"/>
        <v>NWE</v>
      </c>
      <c r="P1441" t="str">
        <f t="shared" si="90"/>
        <v>NWE</v>
      </c>
    </row>
    <row r="1442" spans="1:16" x14ac:dyDescent="0.25">
      <c r="A1442">
        <v>1441</v>
      </c>
      <c r="B1442" s="1" t="str">
        <f t="shared" si="88"/>
        <v>2017_07_WAS@PHI</v>
      </c>
      <c r="C1442" s="1" t="s">
        <v>3</v>
      </c>
      <c r="D1442">
        <v>2017</v>
      </c>
      <c r="E1442" s="6">
        <v>7</v>
      </c>
      <c r="F1442" s="6">
        <v>7</v>
      </c>
      <c r="G1442" t="s">
        <v>88</v>
      </c>
      <c r="H1442" t="s">
        <v>96</v>
      </c>
      <c r="I1442">
        <v>-5</v>
      </c>
      <c r="K1442" s="1">
        <v>-4.5</v>
      </c>
      <c r="M1442">
        <v>34</v>
      </c>
      <c r="N1442">
        <v>24</v>
      </c>
      <c r="O1442" t="str">
        <f t="shared" si="89"/>
        <v>PHI</v>
      </c>
      <c r="P1442" t="str">
        <f t="shared" si="90"/>
        <v>PHI</v>
      </c>
    </row>
    <row r="1443" spans="1:16" x14ac:dyDescent="0.25">
      <c r="A1443">
        <v>1442</v>
      </c>
      <c r="B1443" s="1" t="str">
        <f t="shared" si="88"/>
        <v>2017_08_MIA@BAL</v>
      </c>
      <c r="C1443" s="1" t="s">
        <v>3</v>
      </c>
      <c r="D1443">
        <v>2017</v>
      </c>
      <c r="E1443" s="6">
        <v>8</v>
      </c>
      <c r="F1443" s="6">
        <v>8</v>
      </c>
      <c r="G1443" t="s">
        <v>67</v>
      </c>
      <c r="H1443" t="s">
        <v>81</v>
      </c>
      <c r="I1443">
        <v>-3.5</v>
      </c>
      <c r="J1443">
        <v>37.5</v>
      </c>
      <c r="K1443" s="1">
        <v>-3.5</v>
      </c>
      <c r="M1443">
        <v>40</v>
      </c>
      <c r="N1443">
        <v>0</v>
      </c>
      <c r="O1443" t="str">
        <f t="shared" si="89"/>
        <v>BAL</v>
      </c>
      <c r="P1443" t="str">
        <f t="shared" si="90"/>
        <v>BAL</v>
      </c>
    </row>
    <row r="1444" spans="1:16" x14ac:dyDescent="0.25">
      <c r="A1444">
        <v>1443</v>
      </c>
      <c r="B1444" s="1" t="str">
        <f t="shared" si="88"/>
        <v>2017_08_MIN@CLE</v>
      </c>
      <c r="C1444" s="1" t="s">
        <v>3</v>
      </c>
      <c r="D1444">
        <v>2017</v>
      </c>
      <c r="E1444" s="6">
        <v>8</v>
      </c>
      <c r="F1444" s="6">
        <v>8</v>
      </c>
      <c r="G1444" t="s">
        <v>72</v>
      </c>
      <c r="H1444" t="s">
        <v>82</v>
      </c>
      <c r="I1444">
        <v>8</v>
      </c>
      <c r="J1444">
        <v>37.5</v>
      </c>
      <c r="K1444" s="1">
        <v>9.5</v>
      </c>
      <c r="L1444">
        <v>38</v>
      </c>
      <c r="M1444">
        <v>16</v>
      </c>
      <c r="N1444">
        <v>33</v>
      </c>
      <c r="O1444" t="str">
        <f t="shared" si="89"/>
        <v>MIN</v>
      </c>
      <c r="P1444" t="str">
        <f t="shared" si="90"/>
        <v>MIN</v>
      </c>
    </row>
    <row r="1445" spans="1:16" x14ac:dyDescent="0.25">
      <c r="A1445">
        <v>1444</v>
      </c>
      <c r="B1445" s="1" t="str">
        <f t="shared" si="88"/>
        <v>2017_08_LAC@NWE</v>
      </c>
      <c r="C1445" s="1" t="s">
        <v>3</v>
      </c>
      <c r="D1445">
        <v>2017</v>
      </c>
      <c r="E1445" s="6">
        <v>8</v>
      </c>
      <c r="F1445" s="6">
        <v>8</v>
      </c>
      <c r="G1445" t="s">
        <v>337</v>
      </c>
      <c r="H1445" t="s">
        <v>124</v>
      </c>
      <c r="I1445">
        <v>-7</v>
      </c>
      <c r="J1445" t="s">
        <v>344</v>
      </c>
      <c r="K1445" s="1">
        <v>-7</v>
      </c>
      <c r="L1445">
        <v>48</v>
      </c>
      <c r="M1445">
        <v>21</v>
      </c>
      <c r="N1445">
        <v>13</v>
      </c>
      <c r="O1445" t="str">
        <f t="shared" si="89"/>
        <v>NWE</v>
      </c>
      <c r="P1445" t="str">
        <f t="shared" si="90"/>
        <v>NWE</v>
      </c>
    </row>
    <row r="1446" spans="1:16" x14ac:dyDescent="0.25">
      <c r="A1446">
        <v>1445</v>
      </c>
      <c r="B1446" s="1" t="str">
        <f t="shared" si="88"/>
        <v>2017_08_CHI@NOR</v>
      </c>
      <c r="C1446" s="1" t="s">
        <v>3</v>
      </c>
      <c r="D1446">
        <v>2017</v>
      </c>
      <c r="E1446" s="6">
        <v>8</v>
      </c>
      <c r="F1446" s="6">
        <v>8</v>
      </c>
      <c r="G1446" t="s">
        <v>340</v>
      </c>
      <c r="H1446" t="s">
        <v>70</v>
      </c>
      <c r="I1446">
        <v>-8</v>
      </c>
      <c r="J1446">
        <v>48</v>
      </c>
      <c r="K1446" s="1">
        <v>-9</v>
      </c>
      <c r="L1446">
        <v>47.5</v>
      </c>
      <c r="M1446">
        <v>20</v>
      </c>
      <c r="N1446">
        <v>12</v>
      </c>
      <c r="O1446" t="str">
        <f t="shared" si="89"/>
        <v>CHI</v>
      </c>
      <c r="P1446" t="str">
        <f t="shared" si="90"/>
        <v>NOR</v>
      </c>
    </row>
    <row r="1447" spans="1:16" x14ac:dyDescent="0.25">
      <c r="A1447">
        <v>1446</v>
      </c>
      <c r="B1447" s="1" t="str">
        <f t="shared" si="88"/>
        <v>2017_08_CAR@TBY</v>
      </c>
      <c r="C1447" s="1" t="s">
        <v>3</v>
      </c>
      <c r="D1447">
        <v>2017</v>
      </c>
      <c r="E1447" s="6">
        <v>8</v>
      </c>
      <c r="F1447" s="6">
        <v>8</v>
      </c>
      <c r="G1447" t="s">
        <v>339</v>
      </c>
      <c r="H1447" t="s">
        <v>69</v>
      </c>
      <c r="I1447">
        <v>-2.5</v>
      </c>
      <c r="J1447">
        <v>44</v>
      </c>
      <c r="K1447" s="1">
        <v>-1.5</v>
      </c>
      <c r="L1447">
        <v>46</v>
      </c>
      <c r="M1447">
        <v>3</v>
      </c>
      <c r="N1447">
        <v>17</v>
      </c>
      <c r="O1447" t="str">
        <f t="shared" si="89"/>
        <v>CAR</v>
      </c>
      <c r="P1447" t="str">
        <f t="shared" si="90"/>
        <v>CAR</v>
      </c>
    </row>
    <row r="1448" spans="1:16" x14ac:dyDescent="0.25">
      <c r="A1448">
        <v>1447</v>
      </c>
      <c r="B1448" s="1" t="str">
        <f t="shared" si="88"/>
        <v>2017_08_IND@CIN</v>
      </c>
      <c r="C1448" s="1" t="s">
        <v>3</v>
      </c>
      <c r="D1448">
        <v>2017</v>
      </c>
      <c r="E1448" s="6">
        <v>8</v>
      </c>
      <c r="F1448" s="6">
        <v>8</v>
      </c>
      <c r="G1448" t="s">
        <v>71</v>
      </c>
      <c r="H1448" t="s">
        <v>78</v>
      </c>
      <c r="I1448">
        <v>-10</v>
      </c>
      <c r="J1448">
        <v>41</v>
      </c>
      <c r="K1448" s="1">
        <v>-10.5</v>
      </c>
      <c r="L1448">
        <v>42</v>
      </c>
      <c r="M1448">
        <v>24</v>
      </c>
      <c r="N1448">
        <v>23</v>
      </c>
      <c r="O1448" t="str">
        <f t="shared" si="89"/>
        <v>IND</v>
      </c>
      <c r="P1448" t="str">
        <f t="shared" si="90"/>
        <v>CIN</v>
      </c>
    </row>
    <row r="1449" spans="1:16" x14ac:dyDescent="0.25">
      <c r="A1449">
        <v>1448</v>
      </c>
      <c r="B1449" s="1" t="str">
        <f t="shared" si="88"/>
        <v>2017_08_OAK@BUF</v>
      </c>
      <c r="C1449" s="1" t="s">
        <v>3</v>
      </c>
      <c r="D1449">
        <v>2017</v>
      </c>
      <c r="E1449" s="6">
        <v>8</v>
      </c>
      <c r="F1449" s="6">
        <v>8</v>
      </c>
      <c r="G1449" t="s">
        <v>68</v>
      </c>
      <c r="H1449" t="s">
        <v>87</v>
      </c>
      <c r="I1449">
        <v>-3</v>
      </c>
      <c r="J1449">
        <v>44.5</v>
      </c>
      <c r="K1449" s="1">
        <v>-2.5</v>
      </c>
      <c r="L1449">
        <v>46.5</v>
      </c>
      <c r="M1449">
        <v>34</v>
      </c>
      <c r="N1449">
        <v>14</v>
      </c>
      <c r="O1449" t="str">
        <f t="shared" si="89"/>
        <v>BUF</v>
      </c>
      <c r="P1449" t="str">
        <f t="shared" si="90"/>
        <v>BUF</v>
      </c>
    </row>
    <row r="1450" spans="1:16" x14ac:dyDescent="0.25">
      <c r="A1450">
        <v>1449</v>
      </c>
      <c r="B1450" s="1" t="str">
        <f t="shared" si="88"/>
        <v>2017_08_SFO@PHI</v>
      </c>
      <c r="C1450" s="1" t="s">
        <v>3</v>
      </c>
      <c r="D1450">
        <v>2017</v>
      </c>
      <c r="E1450" s="6">
        <v>8</v>
      </c>
      <c r="F1450" s="6">
        <v>8</v>
      </c>
      <c r="G1450" t="s">
        <v>88</v>
      </c>
      <c r="H1450" t="s">
        <v>338</v>
      </c>
      <c r="I1450">
        <v>-11</v>
      </c>
      <c r="J1450" t="s">
        <v>344</v>
      </c>
      <c r="K1450" s="1">
        <v>-12.5</v>
      </c>
      <c r="L1450">
        <v>45.5</v>
      </c>
      <c r="M1450">
        <v>33</v>
      </c>
      <c r="N1450">
        <v>10</v>
      </c>
      <c r="O1450" t="str">
        <f t="shared" si="89"/>
        <v>PHI</v>
      </c>
      <c r="P1450" t="str">
        <f t="shared" si="90"/>
        <v>PHI</v>
      </c>
    </row>
    <row r="1451" spans="1:16" x14ac:dyDescent="0.25">
      <c r="A1451">
        <v>1450</v>
      </c>
      <c r="B1451" s="1" t="str">
        <f t="shared" si="88"/>
        <v>2017_08_ATL@NYJ</v>
      </c>
      <c r="C1451" s="1" t="s">
        <v>3</v>
      </c>
      <c r="D1451">
        <v>2017</v>
      </c>
      <c r="E1451" s="6">
        <v>8</v>
      </c>
      <c r="F1451" s="6">
        <v>8</v>
      </c>
      <c r="G1451" t="s">
        <v>86</v>
      </c>
      <c r="H1451" t="s">
        <v>22</v>
      </c>
      <c r="I1451">
        <v>7</v>
      </c>
      <c r="J1451" t="s">
        <v>344</v>
      </c>
      <c r="K1451" s="1">
        <v>6</v>
      </c>
      <c r="L1451">
        <v>44.5</v>
      </c>
      <c r="M1451">
        <v>20</v>
      </c>
      <c r="N1451">
        <v>25</v>
      </c>
      <c r="O1451" t="str">
        <f t="shared" si="89"/>
        <v>NYJ</v>
      </c>
      <c r="P1451" t="str">
        <f t="shared" si="90"/>
        <v>ATL</v>
      </c>
    </row>
    <row r="1452" spans="1:16" x14ac:dyDescent="0.25">
      <c r="A1452">
        <v>1451</v>
      </c>
      <c r="B1452" s="1" t="str">
        <f t="shared" si="88"/>
        <v>2017_08_HOU@SEA</v>
      </c>
      <c r="C1452" s="1" t="s">
        <v>3</v>
      </c>
      <c r="D1452">
        <v>2017</v>
      </c>
      <c r="E1452" s="6">
        <v>8</v>
      </c>
      <c r="F1452" s="6">
        <v>8</v>
      </c>
      <c r="G1452" t="s">
        <v>91</v>
      </c>
      <c r="H1452" t="s">
        <v>77</v>
      </c>
      <c r="I1452">
        <v>-5.5</v>
      </c>
      <c r="J1452">
        <v>42</v>
      </c>
      <c r="K1452" s="1">
        <v>-6.5</v>
      </c>
      <c r="L1452">
        <v>45.5</v>
      </c>
      <c r="M1452">
        <v>41</v>
      </c>
      <c r="N1452">
        <v>38</v>
      </c>
      <c r="O1452" t="str">
        <f t="shared" si="89"/>
        <v>HOU</v>
      </c>
      <c r="P1452" t="str">
        <f t="shared" si="90"/>
        <v>SEA</v>
      </c>
    </row>
    <row r="1453" spans="1:16" x14ac:dyDescent="0.25">
      <c r="A1453">
        <v>1452</v>
      </c>
      <c r="B1453" s="1" t="str">
        <f t="shared" si="88"/>
        <v>2017_08_DAL@WAS</v>
      </c>
      <c r="C1453" s="1" t="s">
        <v>3</v>
      </c>
      <c r="D1453">
        <v>2017</v>
      </c>
      <c r="E1453" s="6">
        <v>8</v>
      </c>
      <c r="F1453" s="6">
        <v>8</v>
      </c>
      <c r="G1453" t="s">
        <v>96</v>
      </c>
      <c r="H1453" t="s">
        <v>73</v>
      </c>
      <c r="I1453">
        <v>1</v>
      </c>
      <c r="J1453" t="s">
        <v>344</v>
      </c>
      <c r="K1453" s="1">
        <v>2</v>
      </c>
      <c r="L1453">
        <v>47.5</v>
      </c>
      <c r="M1453">
        <v>19</v>
      </c>
      <c r="N1453">
        <v>33</v>
      </c>
      <c r="O1453" t="str">
        <f t="shared" si="89"/>
        <v>DAL</v>
      </c>
      <c r="P1453" t="str">
        <f t="shared" si="90"/>
        <v>DAL</v>
      </c>
    </row>
    <row r="1454" spans="1:16" x14ac:dyDescent="0.25">
      <c r="A1454">
        <v>1453</v>
      </c>
      <c r="B1454" s="1" t="str">
        <f t="shared" si="88"/>
        <v>2017_08_PIT@DET</v>
      </c>
      <c r="C1454" s="1" t="s">
        <v>3</v>
      </c>
      <c r="D1454">
        <v>2017</v>
      </c>
      <c r="E1454" s="6">
        <v>8</v>
      </c>
      <c r="F1454" s="6">
        <v>8</v>
      </c>
      <c r="G1454" t="s">
        <v>75</v>
      </c>
      <c r="H1454" t="s">
        <v>89</v>
      </c>
      <c r="I1454">
        <v>3</v>
      </c>
      <c r="J1454">
        <v>45</v>
      </c>
      <c r="K1454" s="1">
        <v>3</v>
      </c>
      <c r="L1454">
        <v>46</v>
      </c>
      <c r="M1454">
        <v>15</v>
      </c>
      <c r="N1454">
        <v>20</v>
      </c>
      <c r="O1454" t="str">
        <f t="shared" si="89"/>
        <v>PIT</v>
      </c>
      <c r="P1454" t="str">
        <f t="shared" si="90"/>
        <v>PIT</v>
      </c>
    </row>
    <row r="1455" spans="1:16" x14ac:dyDescent="0.25">
      <c r="A1455">
        <v>1454</v>
      </c>
      <c r="B1455" s="1" t="str">
        <f t="shared" si="88"/>
        <v>2017_08_DEN@KCY</v>
      </c>
      <c r="C1455" s="1" t="s">
        <v>3</v>
      </c>
      <c r="D1455">
        <v>2017</v>
      </c>
      <c r="E1455" s="6">
        <v>8</v>
      </c>
      <c r="F1455" s="6">
        <v>8</v>
      </c>
      <c r="G1455" t="s">
        <v>336</v>
      </c>
      <c r="H1455" t="s">
        <v>74</v>
      </c>
      <c r="I1455">
        <v>-7</v>
      </c>
      <c r="J1455">
        <v>43.5</v>
      </c>
      <c r="K1455" s="1">
        <v>-7</v>
      </c>
      <c r="L1455">
        <v>43</v>
      </c>
      <c r="M1455">
        <v>29</v>
      </c>
      <c r="N1455">
        <v>19</v>
      </c>
      <c r="O1455" t="str">
        <f t="shared" si="89"/>
        <v>KCY</v>
      </c>
      <c r="P1455" t="str">
        <f t="shared" si="90"/>
        <v>KCY</v>
      </c>
    </row>
    <row r="1456" spans="1:16" x14ac:dyDescent="0.25">
      <c r="A1456">
        <v>1455</v>
      </c>
      <c r="B1456" s="1" t="str">
        <f t="shared" si="88"/>
        <v>2017_09_BUF@NYJ</v>
      </c>
      <c r="C1456" s="1" t="s">
        <v>3</v>
      </c>
      <c r="D1456">
        <v>2017</v>
      </c>
      <c r="E1456" s="6">
        <v>9</v>
      </c>
      <c r="F1456" s="6">
        <v>9</v>
      </c>
      <c r="G1456" t="s">
        <v>86</v>
      </c>
      <c r="H1456" t="s">
        <v>68</v>
      </c>
      <c r="I1456">
        <v>3.5</v>
      </c>
      <c r="J1456">
        <v>42</v>
      </c>
      <c r="K1456" s="1">
        <v>3.5</v>
      </c>
      <c r="M1456">
        <v>34</v>
      </c>
      <c r="N1456">
        <v>21</v>
      </c>
      <c r="O1456" t="str">
        <f t="shared" si="89"/>
        <v>NYJ</v>
      </c>
      <c r="P1456" t="str">
        <f t="shared" si="90"/>
        <v>NYJ</v>
      </c>
    </row>
    <row r="1457" spans="1:16" x14ac:dyDescent="0.25">
      <c r="A1457">
        <v>1456</v>
      </c>
      <c r="B1457" s="1" t="str">
        <f t="shared" si="88"/>
        <v>2017_09_TBY@NOR</v>
      </c>
      <c r="C1457" s="1" t="s">
        <v>3</v>
      </c>
      <c r="D1457">
        <v>2017</v>
      </c>
      <c r="E1457" s="6">
        <v>9</v>
      </c>
      <c r="F1457" s="6">
        <v>9</v>
      </c>
      <c r="G1457" t="s">
        <v>340</v>
      </c>
      <c r="H1457" t="s">
        <v>339</v>
      </c>
      <c r="I1457">
        <v>-7</v>
      </c>
      <c r="J1457">
        <v>50</v>
      </c>
      <c r="K1457" s="1">
        <v>-7</v>
      </c>
      <c r="L1457">
        <v>52</v>
      </c>
      <c r="M1457">
        <v>30</v>
      </c>
      <c r="N1457">
        <v>10</v>
      </c>
      <c r="O1457" t="str">
        <f t="shared" si="89"/>
        <v>NOR</v>
      </c>
      <c r="P1457" t="str">
        <f t="shared" si="90"/>
        <v>NOR</v>
      </c>
    </row>
    <row r="1458" spans="1:16" x14ac:dyDescent="0.25">
      <c r="A1458">
        <v>1457</v>
      </c>
      <c r="B1458" s="1" t="str">
        <f t="shared" si="88"/>
        <v>2017_09_ATL@CAR</v>
      </c>
      <c r="C1458" s="1" t="s">
        <v>3</v>
      </c>
      <c r="D1458">
        <v>2017</v>
      </c>
      <c r="E1458" s="6">
        <v>9</v>
      </c>
      <c r="F1458" s="6">
        <v>9</v>
      </c>
      <c r="G1458" t="s">
        <v>69</v>
      </c>
      <c r="H1458" t="s">
        <v>22</v>
      </c>
      <c r="I1458">
        <v>-2</v>
      </c>
      <c r="J1458" s="1">
        <v>44</v>
      </c>
      <c r="K1458" s="1">
        <v>2</v>
      </c>
      <c r="L1458" s="1">
        <v>42.5</v>
      </c>
      <c r="M1458" s="1">
        <v>20</v>
      </c>
      <c r="N1458" s="1">
        <v>17</v>
      </c>
      <c r="O1458" t="str">
        <f t="shared" si="89"/>
        <v>CAR</v>
      </c>
      <c r="P1458" t="str">
        <f t="shared" si="90"/>
        <v>CAR</v>
      </c>
    </row>
    <row r="1459" spans="1:16" x14ac:dyDescent="0.25">
      <c r="A1459">
        <v>1458</v>
      </c>
      <c r="B1459" s="1" t="str">
        <f t="shared" si="88"/>
        <v>2017_09_LAR@NYG</v>
      </c>
      <c r="C1459" s="1" t="s">
        <v>3</v>
      </c>
      <c r="D1459">
        <v>2017</v>
      </c>
      <c r="E1459" s="6">
        <v>9</v>
      </c>
      <c r="F1459" s="6">
        <v>9</v>
      </c>
      <c r="G1459" t="s">
        <v>85</v>
      </c>
      <c r="H1459" t="s">
        <v>125</v>
      </c>
      <c r="I1459">
        <v>3.5</v>
      </c>
      <c r="J1459" t="s">
        <v>344</v>
      </c>
      <c r="K1459">
        <v>4.5</v>
      </c>
      <c r="L1459" s="1">
        <v>42</v>
      </c>
      <c r="M1459" s="1">
        <v>17</v>
      </c>
      <c r="N1459" s="1">
        <v>51</v>
      </c>
      <c r="O1459" t="str">
        <f t="shared" si="89"/>
        <v>LAR</v>
      </c>
      <c r="P1459" t="str">
        <f t="shared" si="90"/>
        <v>LAR</v>
      </c>
    </row>
    <row r="1460" spans="1:16" x14ac:dyDescent="0.25">
      <c r="A1460">
        <v>1459</v>
      </c>
      <c r="B1460" s="1" t="str">
        <f t="shared" si="88"/>
        <v>2017_09_BAL@TEN</v>
      </c>
      <c r="C1460" s="1" t="s">
        <v>3</v>
      </c>
      <c r="D1460">
        <v>2017</v>
      </c>
      <c r="E1460" s="6">
        <v>9</v>
      </c>
      <c r="F1460" s="6">
        <v>9</v>
      </c>
      <c r="G1460" t="s">
        <v>95</v>
      </c>
      <c r="H1460" t="s">
        <v>67</v>
      </c>
      <c r="I1460">
        <v>-5.5</v>
      </c>
      <c r="J1460">
        <v>43</v>
      </c>
      <c r="K1460">
        <v>-3.5</v>
      </c>
      <c r="L1460" s="1">
        <v>43</v>
      </c>
      <c r="M1460" s="1">
        <v>23</v>
      </c>
      <c r="N1460" s="1">
        <v>20</v>
      </c>
      <c r="O1460" t="str">
        <f t="shared" si="89"/>
        <v>BAL</v>
      </c>
      <c r="P1460" t="str">
        <f t="shared" si="90"/>
        <v>TEN</v>
      </c>
    </row>
    <row r="1461" spans="1:16" x14ac:dyDescent="0.25">
      <c r="A1461">
        <v>1460</v>
      </c>
      <c r="B1461" s="1" t="str">
        <f t="shared" si="88"/>
        <v>2017_09_CIN@JAX</v>
      </c>
      <c r="C1461" s="1" t="s">
        <v>3</v>
      </c>
      <c r="D1461">
        <v>2017</v>
      </c>
      <c r="E1461" s="6">
        <v>9</v>
      </c>
      <c r="F1461" s="6">
        <v>9</v>
      </c>
      <c r="G1461" t="s">
        <v>79</v>
      </c>
      <c r="H1461" t="s">
        <v>71</v>
      </c>
      <c r="I1461">
        <v>-3.5</v>
      </c>
      <c r="J1461">
        <v>39.5</v>
      </c>
      <c r="K1461">
        <v>-6</v>
      </c>
      <c r="L1461" s="1">
        <v>39</v>
      </c>
      <c r="M1461" s="1">
        <v>23</v>
      </c>
      <c r="N1461" s="1">
        <v>7</v>
      </c>
      <c r="O1461" t="str">
        <f t="shared" si="89"/>
        <v>JAX</v>
      </c>
      <c r="P1461" t="str">
        <f t="shared" si="90"/>
        <v>JAX</v>
      </c>
    </row>
    <row r="1462" spans="1:16" x14ac:dyDescent="0.25">
      <c r="A1462">
        <v>1461</v>
      </c>
      <c r="B1462" s="1" t="str">
        <f t="shared" si="88"/>
        <v>2017_09_DEN@PHI</v>
      </c>
      <c r="C1462" s="1" t="s">
        <v>3</v>
      </c>
      <c r="D1462">
        <v>2017</v>
      </c>
      <c r="E1462" s="6">
        <v>9</v>
      </c>
      <c r="F1462" s="6">
        <v>9</v>
      </c>
      <c r="G1462" t="s">
        <v>88</v>
      </c>
      <c r="H1462" t="s">
        <v>74</v>
      </c>
      <c r="I1462">
        <v>-7.5</v>
      </c>
      <c r="J1462" t="s">
        <v>344</v>
      </c>
      <c r="K1462">
        <v>-7.5</v>
      </c>
      <c r="L1462">
        <v>41.5</v>
      </c>
      <c r="M1462" s="1">
        <v>51</v>
      </c>
      <c r="N1462" s="1">
        <v>23</v>
      </c>
      <c r="O1462" t="str">
        <f t="shared" si="89"/>
        <v>PHI</v>
      </c>
      <c r="P1462" t="str">
        <f t="shared" si="90"/>
        <v>PHI</v>
      </c>
    </row>
    <row r="1463" spans="1:16" x14ac:dyDescent="0.25">
      <c r="A1463">
        <v>1462</v>
      </c>
      <c r="B1463" s="1" t="str">
        <f t="shared" si="88"/>
        <v>2017_09_IND@HOU</v>
      </c>
      <c r="C1463" s="1" t="s">
        <v>3</v>
      </c>
      <c r="D1463">
        <v>2017</v>
      </c>
      <c r="E1463" s="6">
        <v>9</v>
      </c>
      <c r="F1463" s="6">
        <v>9</v>
      </c>
      <c r="G1463" t="s">
        <v>77</v>
      </c>
      <c r="H1463" t="s">
        <v>78</v>
      </c>
      <c r="I1463">
        <v>-13</v>
      </c>
      <c r="J1463">
        <v>48</v>
      </c>
      <c r="K1463">
        <v>-7.5</v>
      </c>
      <c r="L1463">
        <v>45.5</v>
      </c>
      <c r="M1463" s="1">
        <v>14</v>
      </c>
      <c r="N1463" s="1">
        <v>20</v>
      </c>
      <c r="O1463" t="str">
        <f t="shared" si="89"/>
        <v>IND</v>
      </c>
      <c r="P1463" t="str">
        <f t="shared" si="90"/>
        <v>IND</v>
      </c>
    </row>
    <row r="1464" spans="1:16" x14ac:dyDescent="0.25">
      <c r="A1464">
        <v>1463</v>
      </c>
      <c r="B1464" s="1" t="str">
        <f t="shared" si="88"/>
        <v>2017_09_WAS@SEA</v>
      </c>
      <c r="C1464" s="1" t="s">
        <v>3</v>
      </c>
      <c r="D1464">
        <v>2017</v>
      </c>
      <c r="E1464" s="6">
        <v>9</v>
      </c>
      <c r="F1464" s="6">
        <v>9</v>
      </c>
      <c r="G1464" t="s">
        <v>91</v>
      </c>
      <c r="H1464" t="s">
        <v>96</v>
      </c>
      <c r="I1464">
        <v>-7</v>
      </c>
      <c r="J1464">
        <v>45</v>
      </c>
      <c r="K1464">
        <v>-7</v>
      </c>
      <c r="L1464">
        <v>45</v>
      </c>
      <c r="M1464" s="1">
        <v>14</v>
      </c>
      <c r="N1464" s="1">
        <v>17</v>
      </c>
      <c r="O1464" t="str">
        <f t="shared" si="89"/>
        <v>WAS</v>
      </c>
      <c r="P1464" t="str">
        <f t="shared" si="90"/>
        <v>WAS</v>
      </c>
    </row>
    <row r="1465" spans="1:16" x14ac:dyDescent="0.25">
      <c r="A1465">
        <v>1464</v>
      </c>
      <c r="B1465" s="1" t="str">
        <f t="shared" si="88"/>
        <v>2017_09_ARI@SFO</v>
      </c>
      <c r="C1465" s="1" t="s">
        <v>3</v>
      </c>
      <c r="D1465">
        <v>2017</v>
      </c>
      <c r="E1465" s="6">
        <v>9</v>
      </c>
      <c r="F1465" s="6">
        <v>9</v>
      </c>
      <c r="G1465" t="s">
        <v>338</v>
      </c>
      <c r="H1465" t="s">
        <v>66</v>
      </c>
      <c r="I1465">
        <v>2.5</v>
      </c>
      <c r="J1465">
        <v>39.5</v>
      </c>
      <c r="K1465">
        <v>2.5</v>
      </c>
      <c r="L1465">
        <v>39.5</v>
      </c>
      <c r="M1465" s="1">
        <v>10</v>
      </c>
      <c r="N1465" s="1">
        <v>20</v>
      </c>
      <c r="O1465" t="str">
        <f t="shared" si="89"/>
        <v>ARI</v>
      </c>
      <c r="P1465" t="str">
        <f t="shared" si="90"/>
        <v>ARI</v>
      </c>
    </row>
    <row r="1466" spans="1:16" x14ac:dyDescent="0.25">
      <c r="A1466">
        <v>1465</v>
      </c>
      <c r="B1466" s="1" t="str">
        <f t="shared" si="88"/>
        <v>2017_09_KCY@DAL</v>
      </c>
      <c r="C1466" s="1" t="s">
        <v>3</v>
      </c>
      <c r="D1466">
        <v>2017</v>
      </c>
      <c r="E1466" s="6">
        <v>9</v>
      </c>
      <c r="F1466" s="6">
        <v>9</v>
      </c>
      <c r="G1466" t="s">
        <v>73</v>
      </c>
      <c r="H1466" t="s">
        <v>336</v>
      </c>
      <c r="I1466">
        <v>-1.5</v>
      </c>
      <c r="J1466" t="s">
        <v>344</v>
      </c>
      <c r="K1466">
        <v>-2.5</v>
      </c>
      <c r="L1466">
        <v>53.5</v>
      </c>
      <c r="M1466" s="1">
        <v>28</v>
      </c>
      <c r="N1466" s="1">
        <v>17</v>
      </c>
      <c r="O1466" t="str">
        <f t="shared" si="89"/>
        <v>DAL</v>
      </c>
      <c r="P1466" t="str">
        <f t="shared" si="90"/>
        <v>DAL</v>
      </c>
    </row>
    <row r="1467" spans="1:16" x14ac:dyDescent="0.25">
      <c r="A1467">
        <v>1466</v>
      </c>
      <c r="B1467" s="1" t="str">
        <f t="shared" si="88"/>
        <v>2017_09_OAK@MIA</v>
      </c>
      <c r="C1467" s="1" t="s">
        <v>3</v>
      </c>
      <c r="D1467">
        <v>2017</v>
      </c>
      <c r="E1467" s="6">
        <v>9</v>
      </c>
      <c r="F1467" s="6">
        <v>9</v>
      </c>
      <c r="G1467" t="s">
        <v>81</v>
      </c>
      <c r="H1467" t="s">
        <v>87</v>
      </c>
      <c r="I1467">
        <v>2.5</v>
      </c>
      <c r="J1467">
        <v>43.5</v>
      </c>
      <c r="K1467">
        <v>3</v>
      </c>
      <c r="L1467">
        <v>44</v>
      </c>
      <c r="M1467" s="1">
        <v>24</v>
      </c>
      <c r="N1467" s="1">
        <v>27</v>
      </c>
      <c r="O1467" t="str">
        <f t="shared" si="89"/>
        <v>na</v>
      </c>
      <c r="P1467" t="str">
        <f t="shared" si="90"/>
        <v>OAK</v>
      </c>
    </row>
    <row r="1468" spans="1:16" x14ac:dyDescent="0.25">
      <c r="A1468">
        <v>1467</v>
      </c>
      <c r="B1468" s="1" t="str">
        <f t="shared" si="88"/>
        <v>2017_09_DET@GBY</v>
      </c>
      <c r="C1468" s="1" t="s">
        <v>3</v>
      </c>
      <c r="D1468">
        <v>2017</v>
      </c>
      <c r="E1468" s="6">
        <v>9</v>
      </c>
      <c r="F1468" s="6">
        <v>9</v>
      </c>
      <c r="G1468" t="s">
        <v>335</v>
      </c>
      <c r="H1468" t="s">
        <v>75</v>
      </c>
      <c r="I1468">
        <v>0</v>
      </c>
      <c r="J1468" t="s">
        <v>344</v>
      </c>
      <c r="K1468">
        <v>2</v>
      </c>
      <c r="L1468">
        <v>43.5</v>
      </c>
      <c r="M1468" s="1">
        <v>17</v>
      </c>
      <c r="N1468" s="1">
        <v>30</v>
      </c>
      <c r="O1468" t="str">
        <f t="shared" si="89"/>
        <v>DET</v>
      </c>
      <c r="P1468" t="str">
        <f t="shared" si="90"/>
        <v>DET</v>
      </c>
    </row>
    <row r="1469" spans="1:16" x14ac:dyDescent="0.25">
      <c r="A1469">
        <v>1468</v>
      </c>
      <c r="B1469" s="1" t="str">
        <f t="shared" si="88"/>
        <v>2017_10_SEA@ARI</v>
      </c>
      <c r="C1469" s="1" t="s">
        <v>3</v>
      </c>
      <c r="D1469">
        <v>2017</v>
      </c>
      <c r="E1469" s="6">
        <v>10</v>
      </c>
      <c r="F1469" s="6">
        <v>10</v>
      </c>
      <c r="G1469" t="s">
        <v>66</v>
      </c>
      <c r="H1469" t="s">
        <v>91</v>
      </c>
      <c r="I1469">
        <v>6</v>
      </c>
      <c r="J1469">
        <v>42.5</v>
      </c>
      <c r="K1469">
        <v>6.5</v>
      </c>
      <c r="M1469">
        <v>16</v>
      </c>
      <c r="N1469">
        <v>22</v>
      </c>
      <c r="O1469" t="str">
        <f t="shared" si="89"/>
        <v>ARI</v>
      </c>
      <c r="P1469" t="str">
        <f t="shared" si="90"/>
        <v>SEA</v>
      </c>
    </row>
    <row r="1470" spans="1:16" x14ac:dyDescent="0.25">
      <c r="A1470">
        <v>1469</v>
      </c>
      <c r="B1470" s="1" t="str">
        <f t="shared" si="88"/>
        <v>2017_10_NYJ@TBY</v>
      </c>
      <c r="C1470" s="1" t="s">
        <v>3</v>
      </c>
      <c r="D1470">
        <v>2017</v>
      </c>
      <c r="E1470" s="6">
        <v>10</v>
      </c>
      <c r="F1470" s="6">
        <v>10</v>
      </c>
      <c r="G1470" t="s">
        <v>339</v>
      </c>
      <c r="H1470" t="s">
        <v>86</v>
      </c>
      <c r="I1470">
        <v>0</v>
      </c>
      <c r="J1470" t="s">
        <v>344</v>
      </c>
      <c r="K1470">
        <v>2</v>
      </c>
      <c r="L1470">
        <v>43.5</v>
      </c>
      <c r="M1470">
        <v>15</v>
      </c>
      <c r="N1470">
        <v>10</v>
      </c>
      <c r="O1470" t="str">
        <f t="shared" si="89"/>
        <v>TBY</v>
      </c>
      <c r="P1470" t="str">
        <f t="shared" si="90"/>
        <v>TBY</v>
      </c>
    </row>
    <row r="1471" spans="1:16" x14ac:dyDescent="0.25">
      <c r="A1471">
        <v>1470</v>
      </c>
      <c r="B1471" s="1" t="str">
        <f t="shared" si="88"/>
        <v>2017_10_NOR@BUF</v>
      </c>
      <c r="C1471" s="1" t="s">
        <v>3</v>
      </c>
      <c r="D1471">
        <v>2017</v>
      </c>
      <c r="E1471" s="6">
        <v>10</v>
      </c>
      <c r="F1471" s="6">
        <v>10</v>
      </c>
      <c r="G1471" t="s">
        <v>68</v>
      </c>
      <c r="H1471" t="s">
        <v>340</v>
      </c>
      <c r="I1471">
        <v>2</v>
      </c>
      <c r="J1471">
        <v>47.5</v>
      </c>
      <c r="K1471">
        <v>3</v>
      </c>
      <c r="L1471">
        <v>48</v>
      </c>
      <c r="M1471">
        <v>10</v>
      </c>
      <c r="N1471">
        <v>47</v>
      </c>
      <c r="O1471" t="str">
        <f t="shared" si="89"/>
        <v>NOR</v>
      </c>
      <c r="P1471" t="str">
        <f t="shared" si="90"/>
        <v>NOR</v>
      </c>
    </row>
    <row r="1472" spans="1:16" x14ac:dyDescent="0.25">
      <c r="A1472">
        <v>1471</v>
      </c>
      <c r="B1472" s="1" t="str">
        <f t="shared" si="88"/>
        <v>2017_10_CLE@DET</v>
      </c>
      <c r="C1472" s="1" t="s">
        <v>3</v>
      </c>
      <c r="D1472">
        <v>2017</v>
      </c>
      <c r="E1472" s="6">
        <v>10</v>
      </c>
      <c r="F1472" s="6">
        <v>10</v>
      </c>
      <c r="G1472" t="s">
        <v>75</v>
      </c>
      <c r="H1472" t="s">
        <v>72</v>
      </c>
      <c r="I1472">
        <v>-9.5</v>
      </c>
      <c r="J1472" t="s">
        <v>344</v>
      </c>
      <c r="K1472">
        <v>-11</v>
      </c>
      <c r="L1472">
        <v>43.5</v>
      </c>
      <c r="M1472">
        <v>38</v>
      </c>
      <c r="N1472">
        <v>24</v>
      </c>
      <c r="O1472" t="str">
        <f t="shared" si="89"/>
        <v>DET</v>
      </c>
      <c r="P1472" t="str">
        <f t="shared" si="90"/>
        <v>DET</v>
      </c>
    </row>
    <row r="1473" spans="1:16" x14ac:dyDescent="0.25">
      <c r="A1473">
        <v>1472</v>
      </c>
      <c r="B1473" s="1" t="str">
        <f t="shared" si="88"/>
        <v>2017_10_CIN@TEN</v>
      </c>
      <c r="C1473" s="1" t="s">
        <v>3</v>
      </c>
      <c r="D1473">
        <v>2017</v>
      </c>
      <c r="E1473" s="6">
        <v>10</v>
      </c>
      <c r="F1473" s="6">
        <v>10</v>
      </c>
      <c r="G1473" t="s">
        <v>95</v>
      </c>
      <c r="H1473" t="s">
        <v>71</v>
      </c>
      <c r="I1473">
        <v>-5.5</v>
      </c>
      <c r="J1473">
        <v>40.5</v>
      </c>
      <c r="K1473">
        <v>-4.5</v>
      </c>
      <c r="L1473">
        <v>40.5</v>
      </c>
      <c r="M1473">
        <v>24</v>
      </c>
      <c r="N1473">
        <v>20</v>
      </c>
      <c r="O1473" t="str">
        <f t="shared" si="89"/>
        <v>CIN</v>
      </c>
      <c r="P1473" t="str">
        <f t="shared" si="90"/>
        <v>TEN</v>
      </c>
    </row>
    <row r="1474" spans="1:16" x14ac:dyDescent="0.25">
      <c r="A1474">
        <v>1473</v>
      </c>
      <c r="B1474" s="1" t="str">
        <f t="shared" ref="B1474:B1537" si="91">CONCATENATE(D1474,"_",IF(E1474&lt;10,CONCATENATE("0",E1474),E1474),"_",H1474,"@",G1474)</f>
        <v>2017_10_GBY@CHI</v>
      </c>
      <c r="C1474" s="1" t="s">
        <v>3</v>
      </c>
      <c r="D1474">
        <v>2017</v>
      </c>
      <c r="E1474" s="6">
        <v>10</v>
      </c>
      <c r="F1474" s="6">
        <v>10</v>
      </c>
      <c r="G1474" t="s">
        <v>70</v>
      </c>
      <c r="H1474" t="s">
        <v>335</v>
      </c>
      <c r="I1474">
        <v>-3</v>
      </c>
      <c r="J1474" t="s">
        <v>344</v>
      </c>
      <c r="K1474">
        <v>-5.5</v>
      </c>
      <c r="L1474">
        <v>37.5</v>
      </c>
      <c r="M1474">
        <v>16</v>
      </c>
      <c r="N1474">
        <v>23</v>
      </c>
      <c r="O1474" t="str">
        <f t="shared" ref="O1474:O1599" si="92">IF(OR(ISBLANK(N1474),ISBLANK(M1474)),"",IF(N1474&gt;(M1474+IF(ISBLANK(K1474),I1474,K1474)),H1474,IF(N1474&lt;(M1474+IF(ISBLANK(K1474),I1474,K1474)),G1474,"na")))</f>
        <v>GBY</v>
      </c>
      <c r="P1474" t="str">
        <f t="shared" si="90"/>
        <v>GBY</v>
      </c>
    </row>
    <row r="1475" spans="1:16" x14ac:dyDescent="0.25">
      <c r="A1475">
        <v>1474</v>
      </c>
      <c r="B1475" s="1" t="str">
        <f t="shared" si="91"/>
        <v>2017_10_LAC@JAX</v>
      </c>
      <c r="C1475" s="1" t="s">
        <v>3</v>
      </c>
      <c r="D1475">
        <v>2017</v>
      </c>
      <c r="E1475" s="6">
        <v>10</v>
      </c>
      <c r="F1475" s="6">
        <v>10</v>
      </c>
      <c r="G1475" t="s">
        <v>79</v>
      </c>
      <c r="H1475" t="s">
        <v>124</v>
      </c>
      <c r="I1475">
        <v>-4.5</v>
      </c>
      <c r="J1475">
        <v>41.5</v>
      </c>
      <c r="K1475">
        <v>-5</v>
      </c>
      <c r="L1475">
        <v>41</v>
      </c>
      <c r="M1475">
        <v>20</v>
      </c>
      <c r="N1475">
        <v>17</v>
      </c>
      <c r="O1475" t="str">
        <f t="shared" si="92"/>
        <v>LAC</v>
      </c>
      <c r="P1475" t="str">
        <f t="shared" si="90"/>
        <v>JAX</v>
      </c>
    </row>
    <row r="1476" spans="1:16" x14ac:dyDescent="0.25">
      <c r="A1476">
        <v>1475</v>
      </c>
      <c r="B1476" s="1" t="str">
        <f t="shared" si="91"/>
        <v>2017_10_MIN@WAS</v>
      </c>
      <c r="C1476" s="1" t="s">
        <v>3</v>
      </c>
      <c r="D1476">
        <v>2017</v>
      </c>
      <c r="E1476" s="6">
        <v>10</v>
      </c>
      <c r="F1476" s="6">
        <v>10</v>
      </c>
      <c r="G1476" t="s">
        <v>96</v>
      </c>
      <c r="H1476" t="s">
        <v>82</v>
      </c>
      <c r="I1476">
        <v>2</v>
      </c>
      <c r="J1476">
        <v>42.5</v>
      </c>
      <c r="K1476">
        <v>2</v>
      </c>
      <c r="L1476">
        <v>43.5</v>
      </c>
      <c r="M1476">
        <v>30</v>
      </c>
      <c r="N1476">
        <v>38</v>
      </c>
      <c r="O1476" t="str">
        <f t="shared" si="92"/>
        <v>MIN</v>
      </c>
      <c r="P1476" t="str">
        <f t="shared" si="90"/>
        <v>MIN</v>
      </c>
    </row>
    <row r="1477" spans="1:16" x14ac:dyDescent="0.25">
      <c r="A1477">
        <v>1476</v>
      </c>
      <c r="B1477" s="1" t="str">
        <f t="shared" si="91"/>
        <v>2017_10_PIT@IND</v>
      </c>
      <c r="C1477" s="1" t="s">
        <v>3</v>
      </c>
      <c r="D1477">
        <v>2017</v>
      </c>
      <c r="E1477" s="6">
        <v>10</v>
      </c>
      <c r="F1477" s="6">
        <v>10</v>
      </c>
      <c r="G1477" t="s">
        <v>78</v>
      </c>
      <c r="H1477" t="s">
        <v>89</v>
      </c>
      <c r="I1477">
        <v>10</v>
      </c>
      <c r="J1477">
        <v>-43</v>
      </c>
      <c r="K1477">
        <v>10</v>
      </c>
      <c r="L1477">
        <v>45</v>
      </c>
      <c r="M1477">
        <v>17</v>
      </c>
      <c r="N1477">
        <v>20</v>
      </c>
      <c r="O1477" t="str">
        <f t="shared" si="92"/>
        <v>IND</v>
      </c>
      <c r="P1477" t="str">
        <f t="shared" si="90"/>
        <v>PIT</v>
      </c>
    </row>
    <row r="1478" spans="1:16" x14ac:dyDescent="0.25">
      <c r="A1478">
        <v>1477</v>
      </c>
      <c r="B1478" s="1" t="str">
        <f t="shared" si="91"/>
        <v>2017_10_HOU@LAR</v>
      </c>
      <c r="C1478" s="1" t="s">
        <v>3</v>
      </c>
      <c r="D1478">
        <v>2017</v>
      </c>
      <c r="E1478" s="6">
        <v>10</v>
      </c>
      <c r="F1478" s="6">
        <v>10</v>
      </c>
      <c r="G1478" t="s">
        <v>125</v>
      </c>
      <c r="H1478" t="s">
        <v>77</v>
      </c>
      <c r="I1478">
        <v>-11</v>
      </c>
      <c r="J1478">
        <v>47</v>
      </c>
      <c r="K1478">
        <v>-12</v>
      </c>
      <c r="L1478">
        <v>46</v>
      </c>
      <c r="M1478">
        <v>33</v>
      </c>
      <c r="N1478">
        <v>7</v>
      </c>
      <c r="O1478" t="str">
        <f t="shared" si="92"/>
        <v>LAR</v>
      </c>
      <c r="P1478" t="str">
        <f t="shared" si="90"/>
        <v>LAR</v>
      </c>
    </row>
    <row r="1479" spans="1:16" x14ac:dyDescent="0.25">
      <c r="A1479">
        <v>1478</v>
      </c>
      <c r="B1479" s="1" t="str">
        <f t="shared" si="91"/>
        <v>2017_10_NYG@SFO</v>
      </c>
      <c r="C1479" s="1" t="s">
        <v>3</v>
      </c>
      <c r="D1479">
        <v>2017</v>
      </c>
      <c r="E1479" s="6">
        <v>10</v>
      </c>
      <c r="F1479" s="6">
        <v>10</v>
      </c>
      <c r="G1479" t="s">
        <v>338</v>
      </c>
      <c r="H1479" t="s">
        <v>85</v>
      </c>
      <c r="I1479">
        <v>-1</v>
      </c>
      <c r="J1479">
        <v>42</v>
      </c>
      <c r="K1479">
        <v>2.5</v>
      </c>
      <c r="L1479">
        <v>42</v>
      </c>
      <c r="M1479">
        <v>31</v>
      </c>
      <c r="N1479">
        <v>21</v>
      </c>
      <c r="O1479" t="str">
        <f t="shared" si="92"/>
        <v>SFO</v>
      </c>
      <c r="P1479" t="str">
        <f t="shared" si="90"/>
        <v>SFO</v>
      </c>
    </row>
    <row r="1480" spans="1:16" x14ac:dyDescent="0.25">
      <c r="A1480">
        <v>1479</v>
      </c>
      <c r="B1480" s="1" t="str">
        <f t="shared" si="91"/>
        <v>2017_10_DAL@ATL</v>
      </c>
      <c r="C1480" s="1" t="s">
        <v>3</v>
      </c>
      <c r="D1480">
        <v>2017</v>
      </c>
      <c r="E1480" s="6">
        <v>10</v>
      </c>
      <c r="F1480" s="6">
        <v>10</v>
      </c>
      <c r="G1480" t="s">
        <v>22</v>
      </c>
      <c r="H1480" t="s">
        <v>73</v>
      </c>
      <c r="I1480">
        <v>-3</v>
      </c>
      <c r="J1480">
        <v>50.5</v>
      </c>
      <c r="K1480">
        <v>-3.5</v>
      </c>
      <c r="L1480">
        <v>49.5</v>
      </c>
      <c r="M1480">
        <v>27</v>
      </c>
      <c r="N1480">
        <v>7</v>
      </c>
      <c r="O1480" t="str">
        <f t="shared" si="92"/>
        <v>ATL</v>
      </c>
      <c r="P1480" t="str">
        <f t="shared" si="90"/>
        <v>ATL</v>
      </c>
    </row>
    <row r="1481" spans="1:16" x14ac:dyDescent="0.25">
      <c r="A1481">
        <v>1480</v>
      </c>
      <c r="B1481" s="1" t="str">
        <f t="shared" si="91"/>
        <v>2017_10_NWE@DEN</v>
      </c>
      <c r="C1481" s="1" t="s">
        <v>3</v>
      </c>
      <c r="D1481">
        <v>2017</v>
      </c>
      <c r="E1481" s="6">
        <v>10</v>
      </c>
      <c r="F1481" s="6">
        <v>10</v>
      </c>
      <c r="G1481" t="s">
        <v>74</v>
      </c>
      <c r="H1481" t="s">
        <v>337</v>
      </c>
      <c r="I1481">
        <v>7.5</v>
      </c>
      <c r="J1481">
        <v>46.5</v>
      </c>
      <c r="K1481">
        <v>7.5</v>
      </c>
      <c r="L1481">
        <v>44.5</v>
      </c>
      <c r="M1481">
        <v>16</v>
      </c>
      <c r="N1481">
        <v>41</v>
      </c>
      <c r="O1481" t="str">
        <f t="shared" si="92"/>
        <v>NWE</v>
      </c>
      <c r="P1481" t="str">
        <f t="shared" si="90"/>
        <v>NWE</v>
      </c>
    </row>
    <row r="1482" spans="1:16" x14ac:dyDescent="0.25">
      <c r="A1482">
        <v>1481</v>
      </c>
      <c r="B1482" s="1" t="str">
        <f t="shared" si="91"/>
        <v>2017_10_MIA@CAR</v>
      </c>
      <c r="C1482" s="1" t="s">
        <v>3</v>
      </c>
      <c r="D1482">
        <v>2017</v>
      </c>
      <c r="E1482" s="6">
        <v>10</v>
      </c>
      <c r="F1482" s="6">
        <v>10</v>
      </c>
      <c r="G1482" t="s">
        <v>69</v>
      </c>
      <c r="H1482" t="s">
        <v>81</v>
      </c>
      <c r="I1482">
        <v>-8</v>
      </c>
      <c r="J1482" t="s">
        <v>344</v>
      </c>
      <c r="K1482">
        <v>-9</v>
      </c>
      <c r="L1482">
        <v>38.5</v>
      </c>
      <c r="M1482">
        <v>45</v>
      </c>
      <c r="N1482">
        <v>21</v>
      </c>
      <c r="O1482" t="str">
        <f t="shared" si="92"/>
        <v>CAR</v>
      </c>
      <c r="P1482" t="str">
        <f t="shared" si="90"/>
        <v>CAR</v>
      </c>
    </row>
    <row r="1483" spans="1:16" x14ac:dyDescent="0.25">
      <c r="A1483">
        <v>1482</v>
      </c>
      <c r="B1483" s="1" t="str">
        <f t="shared" si="91"/>
        <v>2017_11_TEN@PIT</v>
      </c>
      <c r="C1483" s="1" t="s">
        <v>3</v>
      </c>
      <c r="D1483">
        <v>2017</v>
      </c>
      <c r="E1483" s="6">
        <v>11</v>
      </c>
      <c r="F1483" s="4">
        <v>11</v>
      </c>
      <c r="G1483" t="s">
        <v>89</v>
      </c>
      <c r="H1483" t="s">
        <v>95</v>
      </c>
      <c r="I1483">
        <v>-7</v>
      </c>
      <c r="J1483">
        <v>43.5</v>
      </c>
      <c r="K1483">
        <v>-7</v>
      </c>
      <c r="M1483">
        <v>40</v>
      </c>
      <c r="N1483">
        <v>17</v>
      </c>
      <c r="O1483" t="str">
        <f t="shared" si="92"/>
        <v>PIT</v>
      </c>
      <c r="P1483" t="str">
        <f t="shared" ref="P1483:P1603" si="93">IF(OR(ISBLANK(N1483),ISBLANK(M1483)),"",IF(N1483&gt;M1483,H1483,IF(N1483&lt;M1483,G1483,"na")))</f>
        <v>PIT</v>
      </c>
    </row>
    <row r="1484" spans="1:16" x14ac:dyDescent="0.25">
      <c r="A1484">
        <v>1483</v>
      </c>
      <c r="B1484" s="1" t="str">
        <f t="shared" si="91"/>
        <v>2017_11_JAX@CLE</v>
      </c>
      <c r="C1484" s="1" t="s">
        <v>3</v>
      </c>
      <c r="D1484">
        <v>2017</v>
      </c>
      <c r="E1484" s="6">
        <v>11</v>
      </c>
      <c r="F1484" s="4">
        <v>11</v>
      </c>
      <c r="G1484" t="s">
        <v>72</v>
      </c>
      <c r="H1484" t="s">
        <v>79</v>
      </c>
      <c r="I1484">
        <v>8</v>
      </c>
      <c r="J1484">
        <v>38</v>
      </c>
      <c r="K1484">
        <v>7.5</v>
      </c>
      <c r="L1484">
        <v>35</v>
      </c>
      <c r="M1484">
        <v>7</v>
      </c>
      <c r="N1484">
        <v>19</v>
      </c>
      <c r="O1484" t="str">
        <f t="shared" si="92"/>
        <v>JAX</v>
      </c>
      <c r="P1484" t="str">
        <f t="shared" si="93"/>
        <v>JAX</v>
      </c>
    </row>
    <row r="1485" spans="1:16" x14ac:dyDescent="0.25">
      <c r="A1485">
        <v>1484</v>
      </c>
      <c r="B1485" s="1" t="str">
        <f t="shared" si="91"/>
        <v>2017_11_TBY@MIA</v>
      </c>
      <c r="C1485" s="1" t="s">
        <v>3</v>
      </c>
      <c r="D1485">
        <v>2017</v>
      </c>
      <c r="E1485" s="6">
        <v>11</v>
      </c>
      <c r="F1485" s="4">
        <v>11</v>
      </c>
      <c r="G1485" t="s">
        <v>81</v>
      </c>
      <c r="H1485" t="s">
        <v>339</v>
      </c>
      <c r="I1485">
        <v>-2.5</v>
      </c>
      <c r="J1485" t="s">
        <v>344</v>
      </c>
      <c r="K1485">
        <v>1</v>
      </c>
      <c r="L1485">
        <v>42</v>
      </c>
      <c r="M1485">
        <v>20</v>
      </c>
      <c r="N1485">
        <v>30</v>
      </c>
      <c r="O1485" t="str">
        <f t="shared" si="92"/>
        <v>TBY</v>
      </c>
      <c r="P1485" t="str">
        <f t="shared" si="93"/>
        <v>TBY</v>
      </c>
    </row>
    <row r="1486" spans="1:16" x14ac:dyDescent="0.25">
      <c r="A1486">
        <v>1485</v>
      </c>
      <c r="B1486" s="1" t="str">
        <f t="shared" si="91"/>
        <v>2017_11_BAL@GBY</v>
      </c>
      <c r="C1486" s="1" t="s">
        <v>3</v>
      </c>
      <c r="D1486">
        <v>2017</v>
      </c>
      <c r="E1486" s="6">
        <v>11</v>
      </c>
      <c r="F1486" s="4">
        <v>11</v>
      </c>
      <c r="G1486" t="s">
        <v>335</v>
      </c>
      <c r="H1486" t="s">
        <v>67</v>
      </c>
      <c r="I1486">
        <v>2</v>
      </c>
      <c r="J1486">
        <v>38</v>
      </c>
      <c r="K1486">
        <v>2</v>
      </c>
      <c r="L1486">
        <v>38</v>
      </c>
      <c r="M1486">
        <v>0</v>
      </c>
      <c r="N1486">
        <v>23</v>
      </c>
      <c r="O1486" t="str">
        <f t="shared" si="92"/>
        <v>BAL</v>
      </c>
      <c r="P1486" t="str">
        <f t="shared" si="93"/>
        <v>BAL</v>
      </c>
    </row>
    <row r="1487" spans="1:16" x14ac:dyDescent="0.25">
      <c r="A1487">
        <v>1486</v>
      </c>
      <c r="B1487" s="1" t="str">
        <f t="shared" si="91"/>
        <v>2017_11_DET@CHI</v>
      </c>
      <c r="C1487" s="1" t="s">
        <v>3</v>
      </c>
      <c r="D1487">
        <v>2017</v>
      </c>
      <c r="E1487" s="6">
        <v>11</v>
      </c>
      <c r="F1487" s="4">
        <v>11</v>
      </c>
      <c r="G1487" t="s">
        <v>70</v>
      </c>
      <c r="H1487" t="s">
        <v>75</v>
      </c>
      <c r="I1487">
        <v>3</v>
      </c>
      <c r="J1487">
        <v>44</v>
      </c>
      <c r="K1487">
        <v>3</v>
      </c>
      <c r="L1487">
        <v>41</v>
      </c>
      <c r="M1487">
        <v>24</v>
      </c>
      <c r="N1487">
        <v>27</v>
      </c>
      <c r="O1487" t="str">
        <f t="shared" si="92"/>
        <v>na</v>
      </c>
      <c r="P1487" t="str">
        <f t="shared" si="93"/>
        <v>DET</v>
      </c>
    </row>
    <row r="1488" spans="1:16" x14ac:dyDescent="0.25">
      <c r="A1488">
        <v>1487</v>
      </c>
      <c r="B1488" s="1" t="str">
        <f t="shared" si="91"/>
        <v>2017_11_LAR@MIN</v>
      </c>
      <c r="C1488" s="1" t="s">
        <v>3</v>
      </c>
      <c r="D1488">
        <v>2017</v>
      </c>
      <c r="E1488" s="6">
        <v>11</v>
      </c>
      <c r="F1488" s="4">
        <v>11</v>
      </c>
      <c r="G1488" t="s">
        <v>82</v>
      </c>
      <c r="H1488" t="s">
        <v>125</v>
      </c>
      <c r="I1488">
        <v>-1.5</v>
      </c>
      <c r="J1488">
        <v>46</v>
      </c>
      <c r="K1488">
        <v>-2.5</v>
      </c>
      <c r="L1488">
        <v>45.5</v>
      </c>
      <c r="M1488">
        <v>24</v>
      </c>
      <c r="N1488">
        <v>7</v>
      </c>
      <c r="O1488" t="str">
        <f t="shared" si="92"/>
        <v>MIN</v>
      </c>
      <c r="P1488" t="str">
        <f t="shared" si="93"/>
        <v>MIN</v>
      </c>
    </row>
    <row r="1489" spans="1:16" x14ac:dyDescent="0.25">
      <c r="A1489">
        <v>1488</v>
      </c>
      <c r="B1489" s="1" t="str">
        <f t="shared" si="91"/>
        <v>2017_11_ARI@HOU</v>
      </c>
      <c r="C1489" s="1" t="s">
        <v>3</v>
      </c>
      <c r="D1489">
        <v>2017</v>
      </c>
      <c r="E1489" s="6">
        <v>11</v>
      </c>
      <c r="F1489" s="4">
        <v>11</v>
      </c>
      <c r="G1489" t="s">
        <v>77</v>
      </c>
      <c r="H1489" t="s">
        <v>66</v>
      </c>
      <c r="I1489">
        <v>2</v>
      </c>
      <c r="J1489" t="s">
        <v>344</v>
      </c>
      <c r="K1489">
        <v>-2</v>
      </c>
      <c r="L1489">
        <v>38.5</v>
      </c>
      <c r="M1489">
        <v>31</v>
      </c>
      <c r="N1489">
        <v>21</v>
      </c>
      <c r="O1489" t="str">
        <f t="shared" si="92"/>
        <v>HOU</v>
      </c>
      <c r="P1489" t="str">
        <f t="shared" si="93"/>
        <v>HOU</v>
      </c>
    </row>
    <row r="1490" spans="1:16" x14ac:dyDescent="0.25">
      <c r="A1490">
        <v>1489</v>
      </c>
      <c r="B1490" s="1" t="str">
        <f t="shared" si="91"/>
        <v>2017_11_KCY@NYG</v>
      </c>
      <c r="C1490" s="1" t="s">
        <v>3</v>
      </c>
      <c r="D1490">
        <v>2017</v>
      </c>
      <c r="E1490" s="6">
        <v>11</v>
      </c>
      <c r="F1490" s="4">
        <v>11</v>
      </c>
      <c r="G1490" t="s">
        <v>85</v>
      </c>
      <c r="H1490" t="s">
        <v>336</v>
      </c>
      <c r="I1490">
        <v>11.5</v>
      </c>
      <c r="J1490">
        <v>44</v>
      </c>
      <c r="K1490">
        <v>10</v>
      </c>
      <c r="L1490">
        <v>45.5</v>
      </c>
      <c r="M1490">
        <v>12</v>
      </c>
      <c r="N1490">
        <v>9</v>
      </c>
      <c r="O1490" t="str">
        <f t="shared" si="92"/>
        <v>NYG</v>
      </c>
      <c r="P1490" t="str">
        <f t="shared" si="93"/>
        <v>NYG</v>
      </c>
    </row>
    <row r="1491" spans="1:16" x14ac:dyDescent="0.25">
      <c r="A1491">
        <v>1490</v>
      </c>
      <c r="B1491" s="1" t="str">
        <f t="shared" si="91"/>
        <v>2017_11_WAS@NOR</v>
      </c>
      <c r="C1491" s="1" t="s">
        <v>3</v>
      </c>
      <c r="D1491">
        <v>2017</v>
      </c>
      <c r="E1491" s="6">
        <v>11</v>
      </c>
      <c r="F1491" s="4">
        <v>11</v>
      </c>
      <c r="G1491" t="s">
        <v>340</v>
      </c>
      <c r="H1491" t="s">
        <v>96</v>
      </c>
      <c r="I1491">
        <v>-7.5</v>
      </c>
      <c r="J1491">
        <v>50</v>
      </c>
      <c r="K1491">
        <v>-7.5</v>
      </c>
      <c r="L1491">
        <v>52</v>
      </c>
      <c r="M1491">
        <v>34</v>
      </c>
      <c r="N1491">
        <v>31</v>
      </c>
      <c r="O1491" t="str">
        <f t="shared" si="92"/>
        <v>WAS</v>
      </c>
      <c r="P1491" t="str">
        <f t="shared" si="93"/>
        <v>NOR</v>
      </c>
    </row>
    <row r="1492" spans="1:16" x14ac:dyDescent="0.25">
      <c r="A1492">
        <v>1491</v>
      </c>
      <c r="B1492" s="1" t="str">
        <f t="shared" si="91"/>
        <v>2017_11_BUF@LAC</v>
      </c>
      <c r="C1492" s="1" t="s">
        <v>3</v>
      </c>
      <c r="D1492">
        <v>2017</v>
      </c>
      <c r="E1492" s="6">
        <v>11</v>
      </c>
      <c r="F1492" s="4">
        <v>11</v>
      </c>
      <c r="G1492" t="s">
        <v>124</v>
      </c>
      <c r="H1492" t="s">
        <v>68</v>
      </c>
      <c r="I1492">
        <v>-4</v>
      </c>
      <c r="J1492">
        <v>44</v>
      </c>
      <c r="K1492">
        <v>-6</v>
      </c>
      <c r="L1492">
        <v>41</v>
      </c>
      <c r="M1492">
        <v>54</v>
      </c>
      <c r="N1492">
        <v>24</v>
      </c>
      <c r="O1492" t="str">
        <f t="shared" si="92"/>
        <v>LAC</v>
      </c>
      <c r="P1492" t="str">
        <f t="shared" si="93"/>
        <v>LAC</v>
      </c>
    </row>
    <row r="1493" spans="1:16" x14ac:dyDescent="0.25">
      <c r="A1493">
        <v>1492</v>
      </c>
      <c r="B1493" s="1" t="str">
        <f t="shared" si="91"/>
        <v>2017_11_CIN@DEN</v>
      </c>
      <c r="C1493" s="1" t="s">
        <v>3</v>
      </c>
      <c r="D1493">
        <v>2017</v>
      </c>
      <c r="E1493" s="6">
        <v>11</v>
      </c>
      <c r="F1493" s="4">
        <v>11</v>
      </c>
      <c r="G1493" t="s">
        <v>74</v>
      </c>
      <c r="H1493" t="s">
        <v>71</v>
      </c>
      <c r="I1493">
        <v>-2.5</v>
      </c>
      <c r="J1493" t="s">
        <v>344</v>
      </c>
      <c r="K1493">
        <v>-2.5</v>
      </c>
      <c r="L1493">
        <v>38.5</v>
      </c>
      <c r="M1493">
        <v>17</v>
      </c>
      <c r="N1493">
        <v>20</v>
      </c>
      <c r="O1493" t="str">
        <f t="shared" si="92"/>
        <v>CIN</v>
      </c>
      <c r="P1493" t="str">
        <f t="shared" si="93"/>
        <v>CIN</v>
      </c>
    </row>
    <row r="1494" spans="1:16" x14ac:dyDescent="0.25">
      <c r="A1494">
        <v>1493</v>
      </c>
      <c r="B1494" s="1" t="str">
        <f t="shared" si="91"/>
        <v>2017_11_NWE@OAK</v>
      </c>
      <c r="C1494" s="1" t="s">
        <v>3</v>
      </c>
      <c r="D1494">
        <v>2017</v>
      </c>
      <c r="E1494" s="6">
        <v>11</v>
      </c>
      <c r="F1494" s="4">
        <v>11</v>
      </c>
      <c r="G1494" t="s">
        <v>87</v>
      </c>
      <c r="H1494" t="s">
        <v>337</v>
      </c>
      <c r="I1494">
        <v>5.5</v>
      </c>
      <c r="J1494" t="s">
        <v>344</v>
      </c>
      <c r="K1494">
        <v>7</v>
      </c>
      <c r="L1494">
        <v>54.5</v>
      </c>
      <c r="M1494">
        <v>8</v>
      </c>
      <c r="N1494">
        <v>33</v>
      </c>
      <c r="O1494" t="str">
        <f t="shared" si="92"/>
        <v>NWE</v>
      </c>
      <c r="P1494" t="str">
        <f t="shared" si="93"/>
        <v>NWE</v>
      </c>
    </row>
    <row r="1495" spans="1:16" x14ac:dyDescent="0.25">
      <c r="A1495">
        <v>1494</v>
      </c>
      <c r="B1495" s="1" t="str">
        <f t="shared" si="91"/>
        <v>2017_11_PHI@DAL</v>
      </c>
      <c r="C1495" s="1" t="s">
        <v>3</v>
      </c>
      <c r="D1495">
        <v>2017</v>
      </c>
      <c r="E1495" s="6">
        <v>11</v>
      </c>
      <c r="F1495" s="4">
        <v>11</v>
      </c>
      <c r="G1495" t="s">
        <v>73</v>
      </c>
      <c r="H1495" t="s">
        <v>88</v>
      </c>
      <c r="I1495">
        <v>3.5</v>
      </c>
      <c r="J1495">
        <v>47</v>
      </c>
      <c r="K1495">
        <v>6</v>
      </c>
      <c r="L1495">
        <v>48</v>
      </c>
      <c r="M1495">
        <v>9</v>
      </c>
      <c r="N1495">
        <v>37</v>
      </c>
      <c r="O1495" t="str">
        <f t="shared" si="92"/>
        <v>PHI</v>
      </c>
      <c r="P1495" t="str">
        <f t="shared" si="93"/>
        <v>PHI</v>
      </c>
    </row>
    <row r="1496" spans="1:16" x14ac:dyDescent="0.25">
      <c r="A1496">
        <v>1495</v>
      </c>
      <c r="B1496" s="1" t="str">
        <f t="shared" si="91"/>
        <v>2017_11_ATL@SEA</v>
      </c>
      <c r="C1496" s="1" t="s">
        <v>3</v>
      </c>
      <c r="D1496">
        <v>2017</v>
      </c>
      <c r="E1496" s="6">
        <v>11</v>
      </c>
      <c r="F1496" s="4">
        <v>11</v>
      </c>
      <c r="G1496" t="s">
        <v>91</v>
      </c>
      <c r="H1496" t="s">
        <v>22</v>
      </c>
      <c r="I1496">
        <v>-3</v>
      </c>
      <c r="J1496">
        <v>45</v>
      </c>
      <c r="K1496">
        <v>-2</v>
      </c>
      <c r="L1496">
        <v>45</v>
      </c>
      <c r="M1496">
        <v>31</v>
      </c>
      <c r="N1496">
        <v>34</v>
      </c>
      <c r="O1496" t="str">
        <f t="shared" si="92"/>
        <v>ATL</v>
      </c>
      <c r="P1496" t="str">
        <f t="shared" si="93"/>
        <v>ATL</v>
      </c>
    </row>
    <row r="1497" spans="1:16" x14ac:dyDescent="0.25">
      <c r="A1497">
        <v>1496</v>
      </c>
      <c r="B1497" s="1" t="str">
        <f t="shared" si="91"/>
        <v>2017_12_MIN@DET</v>
      </c>
      <c r="C1497" s="1" t="s">
        <v>3</v>
      </c>
      <c r="D1497">
        <v>2017</v>
      </c>
      <c r="E1497" s="6">
        <v>12</v>
      </c>
      <c r="F1497" s="4">
        <v>12</v>
      </c>
      <c r="G1497" t="s">
        <v>75</v>
      </c>
      <c r="H1497" t="s">
        <v>82</v>
      </c>
      <c r="I1497">
        <v>1.5</v>
      </c>
      <c r="J1497">
        <v>44.5</v>
      </c>
      <c r="K1497">
        <v>3</v>
      </c>
      <c r="L1497">
        <v>44.5</v>
      </c>
      <c r="M1497">
        <v>23</v>
      </c>
      <c r="N1497">
        <v>30</v>
      </c>
      <c r="O1497" t="str">
        <f t="shared" si="92"/>
        <v>MIN</v>
      </c>
      <c r="P1497" t="str">
        <f t="shared" si="93"/>
        <v>MIN</v>
      </c>
    </row>
    <row r="1498" spans="1:16" x14ac:dyDescent="0.25">
      <c r="A1498">
        <v>1497</v>
      </c>
      <c r="B1498" s="1" t="str">
        <f t="shared" si="91"/>
        <v>2017_12_LAC@DAL</v>
      </c>
      <c r="C1498" s="1" t="s">
        <v>3</v>
      </c>
      <c r="D1498">
        <v>2017</v>
      </c>
      <c r="E1498" s="6">
        <v>12</v>
      </c>
      <c r="F1498" s="4">
        <v>12</v>
      </c>
      <c r="G1498" t="s">
        <v>73</v>
      </c>
      <c r="H1498" t="s">
        <v>124</v>
      </c>
      <c r="I1498">
        <v>-1</v>
      </c>
      <c r="J1498">
        <v>48</v>
      </c>
      <c r="K1498">
        <v>2</v>
      </c>
      <c r="L1498">
        <v>48</v>
      </c>
      <c r="M1498">
        <v>6</v>
      </c>
      <c r="N1498">
        <v>28</v>
      </c>
      <c r="O1498" t="str">
        <f t="shared" si="92"/>
        <v>LAC</v>
      </c>
      <c r="P1498" t="str">
        <f t="shared" si="93"/>
        <v>LAC</v>
      </c>
    </row>
    <row r="1499" spans="1:16" x14ac:dyDescent="0.25">
      <c r="A1499">
        <v>1498</v>
      </c>
      <c r="B1499" s="1" t="str">
        <f t="shared" si="91"/>
        <v>2017_12_NYG@WAS</v>
      </c>
      <c r="C1499" s="1" t="s">
        <v>3</v>
      </c>
      <c r="D1499">
        <v>2017</v>
      </c>
      <c r="E1499" s="6">
        <v>12</v>
      </c>
      <c r="F1499" s="4">
        <v>12</v>
      </c>
      <c r="G1499" t="s">
        <v>96</v>
      </c>
      <c r="H1499" t="s">
        <v>85</v>
      </c>
      <c r="I1499">
        <v>-7</v>
      </c>
      <c r="J1499">
        <v>44</v>
      </c>
      <c r="K1499">
        <v>-7.5</v>
      </c>
      <c r="L1499">
        <v>44.5</v>
      </c>
      <c r="M1499">
        <v>20</v>
      </c>
      <c r="N1499">
        <v>10</v>
      </c>
      <c r="O1499" t="str">
        <f t="shared" si="92"/>
        <v>WAS</v>
      </c>
      <c r="P1499" t="str">
        <f t="shared" si="93"/>
        <v>WAS</v>
      </c>
    </row>
    <row r="1500" spans="1:16" x14ac:dyDescent="0.25">
      <c r="A1500">
        <v>1499</v>
      </c>
      <c r="B1500" s="1" t="str">
        <f t="shared" si="91"/>
        <v>2017_12_CLE@CIN</v>
      </c>
      <c r="C1500" s="1" t="s">
        <v>3</v>
      </c>
      <c r="D1500">
        <v>2017</v>
      </c>
      <c r="E1500" s="6">
        <v>12</v>
      </c>
      <c r="F1500" s="4">
        <v>12</v>
      </c>
      <c r="G1500" t="s">
        <v>71</v>
      </c>
      <c r="H1500" t="s">
        <v>72</v>
      </c>
      <c r="I1500">
        <v>-8.5</v>
      </c>
      <c r="J1500">
        <v>38.5</v>
      </c>
      <c r="K1500">
        <v>-8</v>
      </c>
      <c r="L1500">
        <v>38</v>
      </c>
      <c r="M1500">
        <v>30</v>
      </c>
      <c r="N1500">
        <v>16</v>
      </c>
      <c r="O1500" t="str">
        <f t="shared" si="92"/>
        <v>CIN</v>
      </c>
      <c r="P1500" t="str">
        <f t="shared" si="93"/>
        <v>CIN</v>
      </c>
    </row>
    <row r="1501" spans="1:16" x14ac:dyDescent="0.25">
      <c r="A1501">
        <v>1500</v>
      </c>
      <c r="B1501" s="1" t="str">
        <f t="shared" si="91"/>
        <v>2017_12_CAR@NYJ</v>
      </c>
      <c r="C1501" s="1" t="s">
        <v>3</v>
      </c>
      <c r="D1501">
        <v>2017</v>
      </c>
      <c r="E1501" s="6">
        <v>12</v>
      </c>
      <c r="F1501" s="4">
        <v>12</v>
      </c>
      <c r="G1501" t="s">
        <v>86</v>
      </c>
      <c r="H1501" t="s">
        <v>69</v>
      </c>
      <c r="I1501">
        <v>4.5</v>
      </c>
      <c r="J1501">
        <v>40</v>
      </c>
      <c r="K1501">
        <v>5.5</v>
      </c>
      <c r="L1501">
        <v>40</v>
      </c>
      <c r="M1501">
        <v>27</v>
      </c>
      <c r="N1501">
        <v>35</v>
      </c>
      <c r="O1501" t="str">
        <f t="shared" si="92"/>
        <v>CAR</v>
      </c>
      <c r="P1501" t="str">
        <f t="shared" si="93"/>
        <v>CAR</v>
      </c>
    </row>
    <row r="1502" spans="1:16" x14ac:dyDescent="0.25">
      <c r="A1502">
        <v>1501</v>
      </c>
      <c r="B1502" s="1" t="str">
        <f t="shared" si="91"/>
        <v>2017_12_TEN@IND</v>
      </c>
      <c r="C1502" s="1" t="s">
        <v>3</v>
      </c>
      <c r="D1502">
        <v>2017</v>
      </c>
      <c r="E1502" s="6">
        <v>12</v>
      </c>
      <c r="F1502" s="4">
        <v>12</v>
      </c>
      <c r="G1502" t="s">
        <v>78</v>
      </c>
      <c r="H1502" t="s">
        <v>95</v>
      </c>
      <c r="I1502">
        <v>4.5</v>
      </c>
      <c r="J1502">
        <v>44</v>
      </c>
      <c r="K1502">
        <v>3</v>
      </c>
      <c r="L1502">
        <v>45.5</v>
      </c>
      <c r="M1502">
        <v>16</v>
      </c>
      <c r="N1502">
        <v>20</v>
      </c>
      <c r="O1502" t="str">
        <f t="shared" si="92"/>
        <v>TEN</v>
      </c>
      <c r="P1502" t="str">
        <f t="shared" si="93"/>
        <v>TEN</v>
      </c>
    </row>
    <row r="1503" spans="1:16" x14ac:dyDescent="0.25">
      <c r="A1503">
        <v>1502</v>
      </c>
      <c r="B1503" s="1" t="str">
        <f t="shared" si="91"/>
        <v>2017_12_TBY@ATL</v>
      </c>
      <c r="C1503" s="1" t="s">
        <v>3</v>
      </c>
      <c r="D1503">
        <v>2017</v>
      </c>
      <c r="E1503" s="6">
        <v>12</v>
      </c>
      <c r="F1503" s="4">
        <v>12</v>
      </c>
      <c r="G1503" t="s">
        <v>22</v>
      </c>
      <c r="H1503" t="s">
        <v>339</v>
      </c>
      <c r="I1503">
        <v>-8.5</v>
      </c>
      <c r="J1503">
        <v>48.5</v>
      </c>
      <c r="K1503">
        <v>-9.5</v>
      </c>
      <c r="L1503">
        <v>48.5</v>
      </c>
      <c r="M1503">
        <v>34</v>
      </c>
      <c r="N1503">
        <v>20</v>
      </c>
      <c r="O1503" t="str">
        <f t="shared" si="92"/>
        <v>ATL</v>
      </c>
      <c r="P1503" t="str">
        <f t="shared" si="93"/>
        <v>ATL</v>
      </c>
    </row>
    <row r="1504" spans="1:16" x14ac:dyDescent="0.25">
      <c r="A1504">
        <v>1503</v>
      </c>
      <c r="B1504" s="1" t="str">
        <f t="shared" si="91"/>
        <v>2017_12_MIA@NWE</v>
      </c>
      <c r="C1504" s="1" t="s">
        <v>3</v>
      </c>
      <c r="D1504">
        <v>2017</v>
      </c>
      <c r="E1504" s="6">
        <v>12</v>
      </c>
      <c r="F1504" s="4">
        <v>12</v>
      </c>
      <c r="G1504" t="s">
        <v>337</v>
      </c>
      <c r="H1504" t="s">
        <v>81</v>
      </c>
      <c r="I1504">
        <v>-16.5</v>
      </c>
      <c r="J1504">
        <v>48</v>
      </c>
      <c r="K1504">
        <v>-16.5</v>
      </c>
      <c r="L1504">
        <v>47.5</v>
      </c>
      <c r="M1504">
        <v>35</v>
      </c>
      <c r="N1504">
        <v>17</v>
      </c>
      <c r="O1504" t="str">
        <f t="shared" si="92"/>
        <v>NWE</v>
      </c>
      <c r="P1504" t="str">
        <f t="shared" si="93"/>
        <v>NWE</v>
      </c>
    </row>
    <row r="1505" spans="1:16" x14ac:dyDescent="0.25">
      <c r="A1505">
        <v>1504</v>
      </c>
      <c r="B1505" s="1" t="str">
        <f t="shared" si="91"/>
        <v>2017_12_CHI@PHI</v>
      </c>
      <c r="C1505" s="1" t="s">
        <v>3</v>
      </c>
      <c r="D1505">
        <v>2017</v>
      </c>
      <c r="E1505" s="6">
        <v>12</v>
      </c>
      <c r="F1505" s="4">
        <v>12</v>
      </c>
      <c r="G1505" t="s">
        <v>88</v>
      </c>
      <c r="H1505" t="s">
        <v>70</v>
      </c>
      <c r="I1505">
        <v>-13</v>
      </c>
      <c r="J1505">
        <v>44</v>
      </c>
      <c r="K1505">
        <v>-14</v>
      </c>
      <c r="L1505">
        <v>44</v>
      </c>
      <c r="M1505">
        <v>31</v>
      </c>
      <c r="N1505">
        <v>3</v>
      </c>
      <c r="O1505" t="str">
        <f t="shared" si="92"/>
        <v>PHI</v>
      </c>
      <c r="P1505" t="str">
        <f t="shared" si="93"/>
        <v>PHI</v>
      </c>
    </row>
    <row r="1506" spans="1:16" x14ac:dyDescent="0.25">
      <c r="A1506">
        <v>1505</v>
      </c>
      <c r="B1506" s="1" t="str">
        <f t="shared" si="91"/>
        <v>2017_12_BUF@KCY</v>
      </c>
      <c r="C1506" s="1" t="s">
        <v>3</v>
      </c>
      <c r="D1506">
        <v>2017</v>
      </c>
      <c r="E1506" s="6">
        <v>12</v>
      </c>
      <c r="F1506" s="4">
        <v>12</v>
      </c>
      <c r="G1506" t="s">
        <v>336</v>
      </c>
      <c r="H1506" t="s">
        <v>68</v>
      </c>
      <c r="I1506">
        <v>-9.5</v>
      </c>
      <c r="J1506">
        <v>45</v>
      </c>
      <c r="K1506">
        <v>-10</v>
      </c>
      <c r="L1506">
        <v>46.5</v>
      </c>
      <c r="M1506">
        <v>10</v>
      </c>
      <c r="N1506">
        <v>16</v>
      </c>
      <c r="O1506" t="str">
        <f t="shared" si="92"/>
        <v>BUF</v>
      </c>
      <c r="P1506" t="str">
        <f t="shared" si="93"/>
        <v>BUF</v>
      </c>
    </row>
    <row r="1507" spans="1:16" x14ac:dyDescent="0.25">
      <c r="A1507">
        <v>1506</v>
      </c>
      <c r="B1507" s="1" t="str">
        <f t="shared" si="91"/>
        <v>2017_12_SEA@SFO</v>
      </c>
      <c r="C1507" s="1" t="s">
        <v>3</v>
      </c>
      <c r="D1507">
        <v>2017</v>
      </c>
      <c r="E1507" s="6">
        <v>12</v>
      </c>
      <c r="F1507" s="4">
        <v>12</v>
      </c>
      <c r="G1507" t="s">
        <v>338</v>
      </c>
      <c r="H1507" t="s">
        <v>91</v>
      </c>
      <c r="I1507">
        <v>6.5</v>
      </c>
      <c r="J1507">
        <v>42</v>
      </c>
      <c r="K1507">
        <v>6.5</v>
      </c>
      <c r="L1507">
        <v>45.5</v>
      </c>
      <c r="M1507">
        <v>13</v>
      </c>
      <c r="N1507">
        <v>24</v>
      </c>
      <c r="O1507" t="str">
        <f t="shared" si="92"/>
        <v>SEA</v>
      </c>
      <c r="P1507" t="str">
        <f t="shared" si="93"/>
        <v>SEA</v>
      </c>
    </row>
    <row r="1508" spans="1:16" x14ac:dyDescent="0.25">
      <c r="A1508">
        <v>1507</v>
      </c>
      <c r="B1508" s="1" t="str">
        <f t="shared" si="91"/>
        <v>2017_12_DEN@OAK</v>
      </c>
      <c r="C1508" s="1" t="s">
        <v>3</v>
      </c>
      <c r="D1508">
        <v>2017</v>
      </c>
      <c r="E1508" s="6">
        <v>12</v>
      </c>
      <c r="F1508" s="4">
        <v>12</v>
      </c>
      <c r="G1508" t="s">
        <v>87</v>
      </c>
      <c r="H1508" t="s">
        <v>74</v>
      </c>
      <c r="I1508">
        <v>-5</v>
      </c>
      <c r="J1508">
        <v>43</v>
      </c>
      <c r="K1508">
        <v>-5</v>
      </c>
      <c r="L1508">
        <v>43</v>
      </c>
      <c r="M1508">
        <v>21</v>
      </c>
      <c r="N1508">
        <v>14</v>
      </c>
      <c r="O1508" t="str">
        <f t="shared" si="92"/>
        <v>OAK</v>
      </c>
      <c r="P1508" t="str">
        <f t="shared" si="93"/>
        <v>OAK</v>
      </c>
    </row>
    <row r="1509" spans="1:16" x14ac:dyDescent="0.25">
      <c r="A1509">
        <v>1508</v>
      </c>
      <c r="B1509" s="1" t="str">
        <f t="shared" si="91"/>
        <v>2017_12_NOR@LAR</v>
      </c>
      <c r="C1509" s="1" t="s">
        <v>3</v>
      </c>
      <c r="D1509">
        <v>2017</v>
      </c>
      <c r="E1509" s="6">
        <v>12</v>
      </c>
      <c r="F1509" s="4">
        <v>12</v>
      </c>
      <c r="G1509" t="s">
        <v>125</v>
      </c>
      <c r="H1509" t="s">
        <v>340</v>
      </c>
      <c r="I1509">
        <v>-2.5</v>
      </c>
      <c r="J1509">
        <v>54</v>
      </c>
      <c r="K1509">
        <v>-2.5</v>
      </c>
      <c r="L1509">
        <v>53.5</v>
      </c>
      <c r="M1509">
        <v>26</v>
      </c>
      <c r="N1509">
        <v>20</v>
      </c>
      <c r="O1509" t="str">
        <f t="shared" si="92"/>
        <v>LAR</v>
      </c>
      <c r="P1509" t="str">
        <f t="shared" si="93"/>
        <v>LAR</v>
      </c>
    </row>
    <row r="1510" spans="1:16" x14ac:dyDescent="0.25">
      <c r="A1510">
        <v>1509</v>
      </c>
      <c r="B1510" s="1" t="str">
        <f t="shared" si="91"/>
        <v>2017_12_JAX@ARI</v>
      </c>
      <c r="C1510" s="1" t="s">
        <v>3</v>
      </c>
      <c r="D1510">
        <v>2017</v>
      </c>
      <c r="E1510" s="6">
        <v>12</v>
      </c>
      <c r="F1510" s="4">
        <v>12</v>
      </c>
      <c r="G1510" t="s">
        <v>66</v>
      </c>
      <c r="H1510" t="s">
        <v>79</v>
      </c>
      <c r="I1510">
        <v>4.5</v>
      </c>
      <c r="J1510">
        <v>38</v>
      </c>
      <c r="K1510">
        <v>5.5</v>
      </c>
      <c r="L1510">
        <v>38</v>
      </c>
      <c r="M1510">
        <v>27</v>
      </c>
      <c r="N1510">
        <v>24</v>
      </c>
      <c r="O1510" t="str">
        <f t="shared" si="92"/>
        <v>ARI</v>
      </c>
      <c r="P1510" t="str">
        <f t="shared" si="93"/>
        <v>ARI</v>
      </c>
    </row>
    <row r="1511" spans="1:16" x14ac:dyDescent="0.25">
      <c r="A1511">
        <v>1510</v>
      </c>
      <c r="B1511" s="1" t="str">
        <f t="shared" si="91"/>
        <v>2017_12_GBY@PIT</v>
      </c>
      <c r="C1511" s="1" t="s">
        <v>3</v>
      </c>
      <c r="D1511">
        <v>2017</v>
      </c>
      <c r="E1511" s="6">
        <v>12</v>
      </c>
      <c r="F1511" s="4">
        <v>12</v>
      </c>
      <c r="G1511" t="s">
        <v>89</v>
      </c>
      <c r="H1511" t="s">
        <v>335</v>
      </c>
      <c r="I1511">
        <v>-13.5</v>
      </c>
      <c r="J1511">
        <v>41.5</v>
      </c>
      <c r="K1511">
        <v>-14</v>
      </c>
      <c r="L1511">
        <v>43.5</v>
      </c>
      <c r="M1511">
        <v>31</v>
      </c>
      <c r="N1511">
        <v>28</v>
      </c>
      <c r="O1511" t="str">
        <f t="shared" si="92"/>
        <v>GBY</v>
      </c>
      <c r="P1511" t="str">
        <f t="shared" si="93"/>
        <v>PIT</v>
      </c>
    </row>
    <row r="1512" spans="1:16" x14ac:dyDescent="0.25">
      <c r="A1512">
        <v>1511</v>
      </c>
      <c r="B1512" s="1" t="str">
        <f t="shared" si="91"/>
        <v>2017_12_HOU@BAL</v>
      </c>
      <c r="C1512" s="1" t="s">
        <v>3</v>
      </c>
      <c r="D1512">
        <v>2017</v>
      </c>
      <c r="E1512" s="6">
        <v>12</v>
      </c>
      <c r="F1512" s="4">
        <v>12</v>
      </c>
      <c r="G1512" t="s">
        <v>67</v>
      </c>
      <c r="H1512" t="s">
        <v>77</v>
      </c>
      <c r="I1512">
        <v>-7</v>
      </c>
      <c r="J1512">
        <v>38</v>
      </c>
      <c r="K1512">
        <v>-7</v>
      </c>
      <c r="L1512">
        <v>38</v>
      </c>
      <c r="M1512">
        <v>23</v>
      </c>
      <c r="N1512">
        <v>16</v>
      </c>
      <c r="O1512" t="str">
        <f t="shared" si="92"/>
        <v>na</v>
      </c>
      <c r="P1512" t="str">
        <f t="shared" si="93"/>
        <v>BAL</v>
      </c>
    </row>
    <row r="1513" spans="1:16" x14ac:dyDescent="0.25">
      <c r="A1513">
        <v>1512</v>
      </c>
      <c r="B1513" s="1" t="str">
        <f t="shared" si="91"/>
        <v>2017_13_WAS@DAL</v>
      </c>
      <c r="C1513" s="1" t="s">
        <v>3</v>
      </c>
      <c r="D1513">
        <v>2017</v>
      </c>
      <c r="E1513" s="6">
        <v>13</v>
      </c>
      <c r="F1513" s="4">
        <v>13</v>
      </c>
      <c r="G1513" t="s">
        <v>73</v>
      </c>
      <c r="H1513" t="s">
        <v>96</v>
      </c>
      <c r="I1513">
        <v>-1.5</v>
      </c>
      <c r="J1513">
        <v>44</v>
      </c>
      <c r="K1513">
        <v>-1.5</v>
      </c>
      <c r="L1513">
        <v>46.5</v>
      </c>
      <c r="M1513">
        <v>38</v>
      </c>
      <c r="N1513">
        <v>14</v>
      </c>
      <c r="O1513" t="str">
        <f t="shared" si="92"/>
        <v>DAL</v>
      </c>
      <c r="P1513" t="str">
        <f t="shared" si="93"/>
        <v>DAL</v>
      </c>
    </row>
    <row r="1514" spans="1:16" x14ac:dyDescent="0.25">
      <c r="A1514">
        <v>1513</v>
      </c>
      <c r="B1514" s="1" t="str">
        <f t="shared" si="91"/>
        <v>2017_13_KCY@NYJ</v>
      </c>
      <c r="C1514" s="1" t="s">
        <v>3</v>
      </c>
      <c r="D1514">
        <v>2017</v>
      </c>
      <c r="E1514" s="6">
        <v>13</v>
      </c>
      <c r="F1514" s="4">
        <v>13</v>
      </c>
      <c r="G1514" t="s">
        <v>86</v>
      </c>
      <c r="H1514" t="s">
        <v>336</v>
      </c>
      <c r="I1514">
        <v>3.5</v>
      </c>
      <c r="J1514">
        <v>43.5</v>
      </c>
      <c r="K1514">
        <v>3.5</v>
      </c>
      <c r="L1514">
        <v>43.5</v>
      </c>
      <c r="M1514">
        <v>38</v>
      </c>
      <c r="N1514">
        <v>31</v>
      </c>
      <c r="O1514" t="str">
        <f t="shared" si="92"/>
        <v>NYJ</v>
      </c>
      <c r="P1514" t="str">
        <f t="shared" si="93"/>
        <v>NYJ</v>
      </c>
    </row>
    <row r="1515" spans="1:16" x14ac:dyDescent="0.25">
      <c r="A1515">
        <v>1514</v>
      </c>
      <c r="B1515" s="1" t="str">
        <f t="shared" si="91"/>
        <v>2017_13_NWE@BUF</v>
      </c>
      <c r="C1515" s="1" t="s">
        <v>3</v>
      </c>
      <c r="D1515">
        <v>2017</v>
      </c>
      <c r="E1515" s="6">
        <v>13</v>
      </c>
      <c r="F1515" s="4">
        <v>13</v>
      </c>
      <c r="G1515" t="s">
        <v>68</v>
      </c>
      <c r="H1515" t="s">
        <v>337</v>
      </c>
      <c r="I1515">
        <v>8</v>
      </c>
      <c r="J1515">
        <v>49</v>
      </c>
      <c r="K1515">
        <v>9</v>
      </c>
      <c r="L1515">
        <v>48.5</v>
      </c>
      <c r="M1515">
        <v>3</v>
      </c>
      <c r="N1515">
        <v>23</v>
      </c>
      <c r="O1515" t="str">
        <f t="shared" si="92"/>
        <v>NWE</v>
      </c>
      <c r="P1515" t="str">
        <f t="shared" si="93"/>
        <v>NWE</v>
      </c>
    </row>
    <row r="1516" spans="1:16" x14ac:dyDescent="0.25">
      <c r="A1516">
        <v>1515</v>
      </c>
      <c r="B1516" s="1" t="str">
        <f t="shared" si="91"/>
        <v>2017_13_DEN@MIA</v>
      </c>
      <c r="C1516" s="1" t="s">
        <v>3</v>
      </c>
      <c r="D1516">
        <v>2017</v>
      </c>
      <c r="E1516" s="6">
        <v>13</v>
      </c>
      <c r="F1516" s="4">
        <v>13</v>
      </c>
      <c r="G1516" t="s">
        <v>81</v>
      </c>
      <c r="H1516" t="s">
        <v>74</v>
      </c>
      <c r="I1516">
        <v>1</v>
      </c>
      <c r="J1516">
        <v>38</v>
      </c>
      <c r="K1516">
        <v>1.5</v>
      </c>
      <c r="L1516">
        <v>40</v>
      </c>
      <c r="M1516">
        <v>35</v>
      </c>
      <c r="N1516">
        <v>9</v>
      </c>
      <c r="O1516" t="str">
        <f t="shared" si="92"/>
        <v>MIA</v>
      </c>
      <c r="P1516" t="str">
        <f t="shared" si="93"/>
        <v>MIA</v>
      </c>
    </row>
    <row r="1517" spans="1:16" x14ac:dyDescent="0.25">
      <c r="A1517">
        <v>1516</v>
      </c>
      <c r="B1517" s="1" t="str">
        <f t="shared" si="91"/>
        <v>2017_13_SFO@CHI</v>
      </c>
      <c r="C1517" s="1" t="s">
        <v>3</v>
      </c>
      <c r="D1517">
        <v>2017</v>
      </c>
      <c r="E1517" s="6">
        <v>13</v>
      </c>
      <c r="F1517" s="4">
        <v>13</v>
      </c>
      <c r="G1517" t="s">
        <v>70</v>
      </c>
      <c r="H1517" t="s">
        <v>338</v>
      </c>
      <c r="I1517">
        <v>-3.5</v>
      </c>
      <c r="J1517">
        <v>39.5</v>
      </c>
      <c r="K1517">
        <v>-3</v>
      </c>
      <c r="L1517">
        <v>41</v>
      </c>
      <c r="M1517">
        <v>14</v>
      </c>
      <c r="N1517">
        <v>15</v>
      </c>
      <c r="O1517" t="str">
        <f t="shared" si="92"/>
        <v>SFO</v>
      </c>
      <c r="P1517" t="str">
        <f t="shared" si="93"/>
        <v>SFO</v>
      </c>
    </row>
    <row r="1518" spans="1:16" x14ac:dyDescent="0.25">
      <c r="A1518">
        <v>1517</v>
      </c>
      <c r="B1518" s="1" t="str">
        <f t="shared" si="91"/>
        <v>2017_13_DET@BAL</v>
      </c>
      <c r="C1518" s="1" t="s">
        <v>3</v>
      </c>
      <c r="D1518">
        <v>2017</v>
      </c>
      <c r="E1518" s="6">
        <v>13</v>
      </c>
      <c r="F1518" s="4">
        <v>13</v>
      </c>
      <c r="G1518" t="s">
        <v>67</v>
      </c>
      <c r="H1518" t="s">
        <v>75</v>
      </c>
      <c r="I1518">
        <v>-3</v>
      </c>
      <c r="J1518">
        <v>41</v>
      </c>
      <c r="K1518">
        <v>-3</v>
      </c>
      <c r="L1518">
        <v>43.5</v>
      </c>
      <c r="M1518">
        <v>44</v>
      </c>
      <c r="N1518">
        <v>20</v>
      </c>
      <c r="O1518" t="str">
        <f t="shared" si="92"/>
        <v>BAL</v>
      </c>
      <c r="P1518" t="str">
        <f t="shared" si="93"/>
        <v>BAL</v>
      </c>
    </row>
    <row r="1519" spans="1:16" x14ac:dyDescent="0.25">
      <c r="A1519">
        <v>1518</v>
      </c>
      <c r="B1519" s="1" t="str">
        <f t="shared" si="91"/>
        <v>2017_13_MIN@ATL</v>
      </c>
      <c r="C1519" s="1" t="s">
        <v>3</v>
      </c>
      <c r="D1519">
        <v>2017</v>
      </c>
      <c r="E1519" s="6">
        <v>13</v>
      </c>
      <c r="F1519" s="4">
        <v>13</v>
      </c>
      <c r="G1519" t="s">
        <v>22</v>
      </c>
      <c r="H1519" t="s">
        <v>82</v>
      </c>
      <c r="I1519">
        <v>-3</v>
      </c>
      <c r="J1519">
        <v>47.5</v>
      </c>
      <c r="K1519">
        <v>-3</v>
      </c>
      <c r="L1519">
        <v>47</v>
      </c>
      <c r="M1519">
        <v>9</v>
      </c>
      <c r="N1519">
        <v>14</v>
      </c>
      <c r="O1519" t="str">
        <f t="shared" si="92"/>
        <v>MIN</v>
      </c>
      <c r="P1519" t="str">
        <f t="shared" si="93"/>
        <v>MIN</v>
      </c>
    </row>
    <row r="1520" spans="1:16" x14ac:dyDescent="0.25">
      <c r="A1520">
        <v>1519</v>
      </c>
      <c r="B1520" s="1" t="str">
        <f t="shared" si="91"/>
        <v>2017_13_TBY@GBY</v>
      </c>
      <c r="C1520" s="1" t="s">
        <v>3</v>
      </c>
      <c r="D1520">
        <v>2017</v>
      </c>
      <c r="E1520" s="6">
        <v>13</v>
      </c>
      <c r="F1520" s="4">
        <v>13</v>
      </c>
      <c r="G1520" t="s">
        <v>335</v>
      </c>
      <c r="H1520" t="s">
        <v>339</v>
      </c>
      <c r="I1520">
        <v>-1</v>
      </c>
      <c r="J1520">
        <v>43</v>
      </c>
      <c r="K1520">
        <v>-2.5</v>
      </c>
      <c r="L1520">
        <v>45</v>
      </c>
      <c r="M1520">
        <v>26</v>
      </c>
      <c r="N1520">
        <v>20</v>
      </c>
      <c r="O1520" t="str">
        <f t="shared" si="92"/>
        <v>GBY</v>
      </c>
      <c r="P1520" t="str">
        <f t="shared" si="93"/>
        <v>GBY</v>
      </c>
    </row>
    <row r="1521" spans="1:16" x14ac:dyDescent="0.25">
      <c r="A1521">
        <v>1520</v>
      </c>
      <c r="B1521" s="1" t="str">
        <f t="shared" si="91"/>
        <v>2017_13_HOU@TEN</v>
      </c>
      <c r="C1521" s="1" t="s">
        <v>3</v>
      </c>
      <c r="D1521">
        <v>2017</v>
      </c>
      <c r="E1521" s="6">
        <v>13</v>
      </c>
      <c r="F1521" s="4">
        <v>13</v>
      </c>
      <c r="G1521" t="s">
        <v>95</v>
      </c>
      <c r="H1521" t="s">
        <v>77</v>
      </c>
      <c r="I1521">
        <v>-6.5</v>
      </c>
      <c r="J1521">
        <v>42.5</v>
      </c>
      <c r="K1521">
        <v>-7</v>
      </c>
      <c r="L1521">
        <v>43</v>
      </c>
      <c r="M1521">
        <v>24</v>
      </c>
      <c r="N1521">
        <v>13</v>
      </c>
      <c r="O1521" t="str">
        <f t="shared" si="92"/>
        <v>TEN</v>
      </c>
      <c r="P1521" t="str">
        <f t="shared" si="93"/>
        <v>TEN</v>
      </c>
    </row>
    <row r="1522" spans="1:16" x14ac:dyDescent="0.25">
      <c r="A1522">
        <v>1521</v>
      </c>
      <c r="B1522" s="1" t="str">
        <f t="shared" si="91"/>
        <v>2017_13_IND@JAX</v>
      </c>
      <c r="C1522" s="1" t="s">
        <v>3</v>
      </c>
      <c r="D1522">
        <v>2017</v>
      </c>
      <c r="E1522" s="6">
        <v>13</v>
      </c>
      <c r="F1522" s="4">
        <v>13</v>
      </c>
      <c r="G1522" t="s">
        <v>79</v>
      </c>
      <c r="H1522" t="s">
        <v>78</v>
      </c>
      <c r="I1522">
        <v>-9.5</v>
      </c>
      <c r="J1522">
        <v>40.5</v>
      </c>
      <c r="K1522">
        <v>-9.5</v>
      </c>
      <c r="L1522">
        <v>40.5</v>
      </c>
      <c r="M1522">
        <v>30</v>
      </c>
      <c r="N1522">
        <v>10</v>
      </c>
      <c r="O1522" t="str">
        <f t="shared" si="92"/>
        <v>JAX</v>
      </c>
      <c r="P1522" t="str">
        <f t="shared" si="93"/>
        <v>JAX</v>
      </c>
    </row>
    <row r="1523" spans="1:16" x14ac:dyDescent="0.25">
      <c r="A1523">
        <v>1522</v>
      </c>
      <c r="B1523" s="1" t="str">
        <f t="shared" si="91"/>
        <v>2017_13_CLE@LAC</v>
      </c>
      <c r="C1523" s="1" t="s">
        <v>3</v>
      </c>
      <c r="D1523">
        <v>2017</v>
      </c>
      <c r="E1523" s="6">
        <v>13</v>
      </c>
      <c r="F1523" s="4">
        <v>13</v>
      </c>
      <c r="G1523" t="s">
        <v>124</v>
      </c>
      <c r="H1523" t="s">
        <v>72</v>
      </c>
      <c r="I1523">
        <v>-13</v>
      </c>
      <c r="J1523">
        <v>42.5</v>
      </c>
      <c r="K1523">
        <v>-14</v>
      </c>
      <c r="L1523">
        <v>48</v>
      </c>
      <c r="M1523">
        <v>19</v>
      </c>
      <c r="N1523">
        <v>10</v>
      </c>
      <c r="O1523" t="str">
        <f t="shared" si="92"/>
        <v>CLE</v>
      </c>
      <c r="P1523" t="str">
        <f t="shared" si="93"/>
        <v>LAC</v>
      </c>
    </row>
    <row r="1524" spans="1:16" x14ac:dyDescent="0.25">
      <c r="A1524">
        <v>1523</v>
      </c>
      <c r="B1524" s="1" t="str">
        <f t="shared" si="91"/>
        <v>2017_13_LAR@ARI</v>
      </c>
      <c r="C1524" s="1" t="s">
        <v>3</v>
      </c>
      <c r="D1524">
        <v>2017</v>
      </c>
      <c r="E1524" s="6">
        <v>13</v>
      </c>
      <c r="F1524" s="4">
        <v>13</v>
      </c>
      <c r="G1524" t="s">
        <v>66</v>
      </c>
      <c r="H1524" t="s">
        <v>125</v>
      </c>
      <c r="I1524">
        <v>7</v>
      </c>
      <c r="J1524">
        <v>45.5</v>
      </c>
      <c r="K1524">
        <v>-7</v>
      </c>
      <c r="L1524">
        <v>44.5</v>
      </c>
      <c r="M1524">
        <v>16</v>
      </c>
      <c r="N1524">
        <v>32</v>
      </c>
      <c r="O1524" t="str">
        <f t="shared" si="92"/>
        <v>LAR</v>
      </c>
      <c r="P1524" t="str">
        <f t="shared" si="93"/>
        <v>LAR</v>
      </c>
    </row>
    <row r="1525" spans="1:16" x14ac:dyDescent="0.25">
      <c r="A1525">
        <v>1524</v>
      </c>
      <c r="B1525" s="1" t="str">
        <f t="shared" si="91"/>
        <v>2017_13_NYG@OAK</v>
      </c>
      <c r="C1525" s="1" t="s">
        <v>3</v>
      </c>
      <c r="D1525">
        <v>2017</v>
      </c>
      <c r="E1525" s="6">
        <v>13</v>
      </c>
      <c r="F1525" s="4">
        <v>13</v>
      </c>
      <c r="G1525" t="s">
        <v>87</v>
      </c>
      <c r="H1525" t="s">
        <v>85</v>
      </c>
      <c r="I1525">
        <v>-7.5</v>
      </c>
      <c r="J1525">
        <v>41.5</v>
      </c>
      <c r="K1525">
        <v>-8.5</v>
      </c>
      <c r="L1525">
        <v>41.5</v>
      </c>
      <c r="M1525">
        <v>24</v>
      </c>
      <c r="N1525">
        <v>17</v>
      </c>
      <c r="O1525" t="str">
        <f t="shared" si="92"/>
        <v>NYG</v>
      </c>
      <c r="P1525" t="str">
        <f t="shared" si="93"/>
        <v>OAK</v>
      </c>
    </row>
    <row r="1526" spans="1:16" x14ac:dyDescent="0.25">
      <c r="A1526">
        <v>1525</v>
      </c>
      <c r="B1526" s="1" t="str">
        <f t="shared" si="91"/>
        <v>2017_13_CAR@NOR</v>
      </c>
      <c r="C1526" s="1" t="s">
        <v>3</v>
      </c>
      <c r="D1526">
        <v>2017</v>
      </c>
      <c r="E1526" s="6">
        <v>13</v>
      </c>
      <c r="F1526" s="4">
        <v>13</v>
      </c>
      <c r="G1526" t="s">
        <v>340</v>
      </c>
      <c r="H1526" t="s">
        <v>69</v>
      </c>
      <c r="I1526">
        <v>-4</v>
      </c>
      <c r="J1526">
        <v>48</v>
      </c>
      <c r="K1526">
        <v>-5</v>
      </c>
      <c r="L1526">
        <v>48</v>
      </c>
      <c r="M1526">
        <v>31</v>
      </c>
      <c r="N1526">
        <v>21</v>
      </c>
      <c r="O1526" t="str">
        <f t="shared" si="92"/>
        <v>NOR</v>
      </c>
      <c r="P1526" t="str">
        <f t="shared" si="93"/>
        <v>NOR</v>
      </c>
    </row>
    <row r="1527" spans="1:16" x14ac:dyDescent="0.25">
      <c r="A1527">
        <v>1526</v>
      </c>
      <c r="B1527" s="1" t="str">
        <f t="shared" si="91"/>
        <v>2017_13_PHI@SEA</v>
      </c>
      <c r="C1527" s="1" t="s">
        <v>3</v>
      </c>
      <c r="D1527">
        <v>2017</v>
      </c>
      <c r="E1527" s="6">
        <v>13</v>
      </c>
      <c r="F1527" s="4">
        <v>13</v>
      </c>
      <c r="G1527" t="s">
        <v>91</v>
      </c>
      <c r="H1527" t="s">
        <v>88</v>
      </c>
      <c r="I1527">
        <v>4</v>
      </c>
      <c r="J1527">
        <v>48</v>
      </c>
      <c r="K1527">
        <v>5</v>
      </c>
      <c r="L1527">
        <v>47</v>
      </c>
      <c r="M1527">
        <v>24</v>
      </c>
      <c r="N1527">
        <v>10</v>
      </c>
      <c r="O1527" t="str">
        <f t="shared" si="92"/>
        <v>SEA</v>
      </c>
      <c r="P1527" t="str">
        <f t="shared" si="93"/>
        <v>SEA</v>
      </c>
    </row>
    <row r="1528" spans="1:16" x14ac:dyDescent="0.25">
      <c r="A1528">
        <v>1527</v>
      </c>
      <c r="B1528" s="1" t="str">
        <f t="shared" si="91"/>
        <v>2017_13_PIT@CIN</v>
      </c>
      <c r="C1528" s="1" t="s">
        <v>3</v>
      </c>
      <c r="D1528">
        <v>2017</v>
      </c>
      <c r="E1528" s="6">
        <v>13</v>
      </c>
      <c r="F1528" s="4">
        <v>13</v>
      </c>
      <c r="G1528" t="s">
        <v>71</v>
      </c>
      <c r="H1528" t="s">
        <v>89</v>
      </c>
      <c r="I1528">
        <v>6</v>
      </c>
      <c r="J1528">
        <v>43</v>
      </c>
      <c r="K1528">
        <v>5</v>
      </c>
      <c r="L1528">
        <v>43</v>
      </c>
      <c r="M1528">
        <v>20</v>
      </c>
      <c r="N1528">
        <v>23</v>
      </c>
      <c r="O1528" t="str">
        <f t="shared" si="92"/>
        <v>CIN</v>
      </c>
      <c r="P1528" t="str">
        <f t="shared" si="93"/>
        <v>PIT</v>
      </c>
    </row>
    <row r="1529" spans="1:16" x14ac:dyDescent="0.25">
      <c r="A1529">
        <v>1528</v>
      </c>
      <c r="B1529" s="1" t="str">
        <f t="shared" si="91"/>
        <v>2017_14_NOR@ATL</v>
      </c>
      <c r="C1529" s="1" t="s">
        <v>3</v>
      </c>
      <c r="D1529">
        <v>2017</v>
      </c>
      <c r="E1529" s="6">
        <v>14</v>
      </c>
      <c r="F1529" s="6">
        <v>14</v>
      </c>
      <c r="G1529" t="s">
        <v>22</v>
      </c>
      <c r="H1529" t="s">
        <v>340</v>
      </c>
      <c r="I1529">
        <v>-1.5</v>
      </c>
      <c r="J1529">
        <v>54.5</v>
      </c>
      <c r="K1529">
        <v>1.5</v>
      </c>
      <c r="L1529">
        <v>51.5</v>
      </c>
      <c r="M1529">
        <v>20</v>
      </c>
      <c r="N1529">
        <v>17</v>
      </c>
      <c r="O1529" t="str">
        <f t="shared" si="92"/>
        <v>ATL</v>
      </c>
      <c r="P1529" t="str">
        <f t="shared" si="93"/>
        <v>ATL</v>
      </c>
    </row>
    <row r="1530" spans="1:16" x14ac:dyDescent="0.25">
      <c r="A1530">
        <v>1529</v>
      </c>
      <c r="B1530" s="1" t="str">
        <f t="shared" si="91"/>
        <v>2017_14_GBY@CLE</v>
      </c>
      <c r="C1530" s="1" t="s">
        <v>3</v>
      </c>
      <c r="D1530">
        <v>2017</v>
      </c>
      <c r="E1530" s="6">
        <v>14</v>
      </c>
      <c r="F1530" s="6">
        <v>14</v>
      </c>
      <c r="G1530" t="s">
        <v>72</v>
      </c>
      <c r="H1530" t="s">
        <v>335</v>
      </c>
      <c r="I1530">
        <v>3.5</v>
      </c>
      <c r="J1530">
        <v>41</v>
      </c>
      <c r="K1530">
        <v>3</v>
      </c>
      <c r="L1530">
        <v>39.5</v>
      </c>
      <c r="M1530">
        <v>21</v>
      </c>
      <c r="N1530">
        <v>27</v>
      </c>
      <c r="O1530" t="str">
        <f t="shared" si="92"/>
        <v>GBY</v>
      </c>
      <c r="P1530" t="str">
        <f t="shared" si="93"/>
        <v>GBY</v>
      </c>
    </row>
    <row r="1531" spans="1:16" x14ac:dyDescent="0.25">
      <c r="A1531">
        <v>1530</v>
      </c>
      <c r="B1531" s="1" t="str">
        <f t="shared" si="91"/>
        <v>2017_14_DET@TBY</v>
      </c>
      <c r="C1531" s="1" t="s">
        <v>3</v>
      </c>
      <c r="D1531">
        <v>2017</v>
      </c>
      <c r="E1531" s="6">
        <v>14</v>
      </c>
      <c r="F1531" s="6">
        <v>14</v>
      </c>
      <c r="G1531" t="s">
        <v>339</v>
      </c>
      <c r="H1531" t="s">
        <v>75</v>
      </c>
      <c r="I1531">
        <v>1</v>
      </c>
      <c r="J1531" t="s">
        <v>344</v>
      </c>
      <c r="K1531">
        <v>3</v>
      </c>
      <c r="L1531">
        <v>44.5</v>
      </c>
      <c r="M1531">
        <v>21</v>
      </c>
      <c r="N1531">
        <v>24</v>
      </c>
      <c r="O1531" t="str">
        <f t="shared" si="92"/>
        <v>na</v>
      </c>
      <c r="P1531" t="str">
        <f t="shared" si="93"/>
        <v>DET</v>
      </c>
    </row>
    <row r="1532" spans="1:16" x14ac:dyDescent="0.25">
      <c r="A1532">
        <v>1531</v>
      </c>
      <c r="B1532" s="1" t="str">
        <f t="shared" si="91"/>
        <v>2017_14_OAK@KCY</v>
      </c>
      <c r="C1532" s="1" t="s">
        <v>3</v>
      </c>
      <c r="D1532">
        <v>2017</v>
      </c>
      <c r="E1532" s="6">
        <v>14</v>
      </c>
      <c r="F1532" s="6">
        <v>14</v>
      </c>
      <c r="G1532" t="s">
        <v>336</v>
      </c>
      <c r="H1532" t="s">
        <v>87</v>
      </c>
      <c r="I1532">
        <v>-3.5</v>
      </c>
      <c r="J1532">
        <v>47.5</v>
      </c>
      <c r="K1532">
        <v>-4</v>
      </c>
      <c r="L1532">
        <v>48.5</v>
      </c>
      <c r="M1532">
        <v>26</v>
      </c>
      <c r="N1532">
        <v>15</v>
      </c>
      <c r="O1532" t="str">
        <f t="shared" si="92"/>
        <v>KCY</v>
      </c>
      <c r="P1532" t="str">
        <f t="shared" si="93"/>
        <v>KCY</v>
      </c>
    </row>
    <row r="1533" spans="1:16" x14ac:dyDescent="0.25">
      <c r="A1533">
        <v>1532</v>
      </c>
      <c r="B1533" s="1" t="str">
        <f t="shared" si="91"/>
        <v>2017_14_MIN@CAR</v>
      </c>
      <c r="C1533" s="1" t="s">
        <v>3</v>
      </c>
      <c r="D1533">
        <v>2017</v>
      </c>
      <c r="E1533" s="6">
        <v>14</v>
      </c>
      <c r="F1533" s="6">
        <v>14</v>
      </c>
      <c r="G1533" t="s">
        <v>69</v>
      </c>
      <c r="H1533" t="s">
        <v>82</v>
      </c>
      <c r="I1533">
        <v>1.5</v>
      </c>
      <c r="J1533">
        <v>42</v>
      </c>
      <c r="K1533">
        <v>2.5</v>
      </c>
      <c r="L1533">
        <v>40</v>
      </c>
      <c r="M1533">
        <v>31</v>
      </c>
      <c r="N1533">
        <v>24</v>
      </c>
      <c r="O1533" t="str">
        <f t="shared" si="92"/>
        <v>CAR</v>
      </c>
      <c r="P1533" t="str">
        <f t="shared" si="93"/>
        <v>CAR</v>
      </c>
    </row>
    <row r="1534" spans="1:16" x14ac:dyDescent="0.25">
      <c r="A1534">
        <v>1533</v>
      </c>
      <c r="B1534" s="1" t="str">
        <f t="shared" si="91"/>
        <v>2017_14_SFO@HOU</v>
      </c>
      <c r="C1534" s="1" t="s">
        <v>3</v>
      </c>
      <c r="D1534">
        <v>2017</v>
      </c>
      <c r="E1534" s="6">
        <v>14</v>
      </c>
      <c r="F1534" s="6">
        <v>14</v>
      </c>
      <c r="G1534" t="s">
        <v>77</v>
      </c>
      <c r="H1534" t="s">
        <v>338</v>
      </c>
      <c r="I1534">
        <v>-1.5</v>
      </c>
      <c r="J1534">
        <v>42.5</v>
      </c>
      <c r="K1534">
        <v>-2.5</v>
      </c>
      <c r="L1534">
        <v>45</v>
      </c>
      <c r="M1534">
        <v>16</v>
      </c>
      <c r="N1534">
        <v>26</v>
      </c>
      <c r="O1534" t="str">
        <f t="shared" si="92"/>
        <v>SFO</v>
      </c>
      <c r="P1534" t="str">
        <f t="shared" si="93"/>
        <v>SFO</v>
      </c>
    </row>
    <row r="1535" spans="1:16" x14ac:dyDescent="0.25">
      <c r="A1535">
        <v>1534</v>
      </c>
      <c r="B1535" s="1" t="str">
        <f t="shared" si="91"/>
        <v>2017_14_IND@BUF</v>
      </c>
      <c r="C1535" s="1" t="s">
        <v>3</v>
      </c>
      <c r="D1535">
        <v>2017</v>
      </c>
      <c r="E1535" s="6">
        <v>14</v>
      </c>
      <c r="F1535" s="6">
        <v>14</v>
      </c>
      <c r="G1535" t="s">
        <v>68</v>
      </c>
      <c r="H1535" t="s">
        <v>78</v>
      </c>
      <c r="I1535">
        <v>-4</v>
      </c>
      <c r="J1535" t="s">
        <v>344</v>
      </c>
      <c r="K1535">
        <v>-3</v>
      </c>
      <c r="L1535">
        <v>39.5</v>
      </c>
      <c r="M1535">
        <v>13</v>
      </c>
      <c r="N1535">
        <v>7</v>
      </c>
      <c r="O1535" t="str">
        <f t="shared" si="92"/>
        <v>BUF</v>
      </c>
      <c r="P1535" t="str">
        <f t="shared" si="93"/>
        <v>BUF</v>
      </c>
    </row>
    <row r="1536" spans="1:16" x14ac:dyDescent="0.25">
      <c r="A1536">
        <v>1535</v>
      </c>
      <c r="B1536" s="1" t="str">
        <f t="shared" si="91"/>
        <v>2017_14_CHI@CIN</v>
      </c>
      <c r="C1536" s="1" t="s">
        <v>3</v>
      </c>
      <c r="D1536">
        <v>2017</v>
      </c>
      <c r="E1536" s="6">
        <v>14</v>
      </c>
      <c r="F1536" s="6">
        <v>14</v>
      </c>
      <c r="G1536" t="s">
        <v>71</v>
      </c>
      <c r="H1536" t="s">
        <v>70</v>
      </c>
      <c r="I1536">
        <v>-6.5</v>
      </c>
      <c r="J1536">
        <v>37</v>
      </c>
      <c r="K1536">
        <v>-6.5</v>
      </c>
      <c r="L1536">
        <v>38.5</v>
      </c>
      <c r="M1536">
        <v>7</v>
      </c>
      <c r="N1536">
        <v>33</v>
      </c>
      <c r="O1536" t="str">
        <f t="shared" si="92"/>
        <v>CHI</v>
      </c>
      <c r="P1536" t="str">
        <f t="shared" si="93"/>
        <v>CHI</v>
      </c>
    </row>
    <row r="1537" spans="1:16" x14ac:dyDescent="0.25">
      <c r="A1537">
        <v>1536</v>
      </c>
      <c r="B1537" s="1" t="str">
        <f t="shared" si="91"/>
        <v>2017_14_DAL@NYG</v>
      </c>
      <c r="C1537" s="1" t="s">
        <v>3</v>
      </c>
      <c r="D1537">
        <v>2017</v>
      </c>
      <c r="E1537" s="6">
        <v>14</v>
      </c>
      <c r="F1537" s="6">
        <v>14</v>
      </c>
      <c r="G1537" t="s">
        <v>85</v>
      </c>
      <c r="H1537" t="s">
        <v>73</v>
      </c>
      <c r="I1537">
        <v>6</v>
      </c>
      <c r="J1537">
        <v>41</v>
      </c>
      <c r="K1537">
        <v>3.5</v>
      </c>
      <c r="L1537">
        <v>41.5</v>
      </c>
      <c r="M1537">
        <v>10</v>
      </c>
      <c r="N1537">
        <v>30</v>
      </c>
      <c r="O1537" t="str">
        <f t="shared" si="92"/>
        <v>DAL</v>
      </c>
      <c r="P1537" t="str">
        <f t="shared" si="93"/>
        <v>DAL</v>
      </c>
    </row>
    <row r="1538" spans="1:16" x14ac:dyDescent="0.25">
      <c r="A1538">
        <v>1537</v>
      </c>
      <c r="B1538" s="1" t="str">
        <f t="shared" ref="B1538:B1560" si="94">CONCATENATE(D1538,"_",IF(E1538&lt;10,CONCATENATE("0",E1538),E1538),"_",H1538,"@",G1538)</f>
        <v>2017_14_TEN@ARI</v>
      </c>
      <c r="C1538" s="1" t="s">
        <v>3</v>
      </c>
      <c r="D1538">
        <v>2017</v>
      </c>
      <c r="E1538" s="6">
        <v>14</v>
      </c>
      <c r="F1538" s="6">
        <v>14</v>
      </c>
      <c r="G1538" t="s">
        <v>66</v>
      </c>
      <c r="H1538" t="s">
        <v>95</v>
      </c>
      <c r="I1538">
        <v>3</v>
      </c>
      <c r="J1538">
        <v>44</v>
      </c>
      <c r="K1538">
        <v>3</v>
      </c>
      <c r="L1538">
        <v>43</v>
      </c>
      <c r="M1538">
        <v>12</v>
      </c>
      <c r="N1538">
        <v>7</v>
      </c>
      <c r="O1538" t="str">
        <f t="shared" si="92"/>
        <v>ARI</v>
      </c>
      <c r="P1538" t="str">
        <f t="shared" si="93"/>
        <v>ARI</v>
      </c>
    </row>
    <row r="1539" spans="1:16" x14ac:dyDescent="0.25">
      <c r="A1539">
        <v>1538</v>
      </c>
      <c r="B1539" s="1" t="str">
        <f t="shared" si="94"/>
        <v>2017_14_NYJ@DEN</v>
      </c>
      <c r="C1539" s="1" t="s">
        <v>3</v>
      </c>
      <c r="D1539">
        <v>2017</v>
      </c>
      <c r="E1539" s="6">
        <v>14</v>
      </c>
      <c r="F1539" s="6">
        <v>14</v>
      </c>
      <c r="G1539" t="s">
        <v>74</v>
      </c>
      <c r="H1539" t="s">
        <v>86</v>
      </c>
      <c r="I1539">
        <v>-1</v>
      </c>
      <c r="J1539">
        <v>40.5</v>
      </c>
      <c r="K1539">
        <v>1</v>
      </c>
      <c r="L1539">
        <v>41.5</v>
      </c>
      <c r="M1539">
        <v>23</v>
      </c>
      <c r="N1539">
        <v>0</v>
      </c>
      <c r="O1539" t="str">
        <f t="shared" si="92"/>
        <v>DEN</v>
      </c>
      <c r="P1539" t="str">
        <f t="shared" si="93"/>
        <v>DEN</v>
      </c>
    </row>
    <row r="1540" spans="1:16" x14ac:dyDescent="0.25">
      <c r="A1540">
        <v>1539</v>
      </c>
      <c r="B1540" s="1" t="str">
        <f t="shared" si="94"/>
        <v>2017_14_WAS@LAC</v>
      </c>
      <c r="C1540" s="1" t="s">
        <v>3</v>
      </c>
      <c r="D1540">
        <v>2017</v>
      </c>
      <c r="E1540" s="6">
        <v>14</v>
      </c>
      <c r="F1540" s="6">
        <v>14</v>
      </c>
      <c r="G1540" t="s">
        <v>124</v>
      </c>
      <c r="H1540" t="s">
        <v>96</v>
      </c>
      <c r="I1540">
        <v>-6.5</v>
      </c>
      <c r="J1540">
        <v>46</v>
      </c>
      <c r="K1540">
        <v>-6</v>
      </c>
      <c r="L1540">
        <v>46.5</v>
      </c>
      <c r="M1540">
        <v>30</v>
      </c>
      <c r="N1540">
        <v>13</v>
      </c>
      <c r="O1540" t="str">
        <f t="shared" si="92"/>
        <v>LAC</v>
      </c>
      <c r="P1540" t="str">
        <f t="shared" si="93"/>
        <v>LAC</v>
      </c>
    </row>
    <row r="1541" spans="1:16" x14ac:dyDescent="0.25">
      <c r="A1541">
        <v>1540</v>
      </c>
      <c r="B1541" s="1" t="str">
        <f t="shared" si="94"/>
        <v>2017_14_SEA@JAX</v>
      </c>
      <c r="C1541" s="1" t="s">
        <v>3</v>
      </c>
      <c r="D1541">
        <v>2017</v>
      </c>
      <c r="E1541" s="6">
        <v>14</v>
      </c>
      <c r="F1541" s="6">
        <v>14</v>
      </c>
      <c r="G1541" t="s">
        <v>79</v>
      </c>
      <c r="H1541" t="s">
        <v>91</v>
      </c>
      <c r="I1541">
        <v>-2.5</v>
      </c>
      <c r="J1541">
        <v>39.5</v>
      </c>
      <c r="K1541">
        <v>-2.5</v>
      </c>
      <c r="L1541">
        <v>40</v>
      </c>
      <c r="M1541">
        <v>30</v>
      </c>
      <c r="N1541">
        <v>24</v>
      </c>
      <c r="O1541" t="str">
        <f t="shared" si="92"/>
        <v>JAX</v>
      </c>
      <c r="P1541" t="str">
        <f t="shared" si="93"/>
        <v>JAX</v>
      </c>
    </row>
    <row r="1542" spans="1:16" x14ac:dyDescent="0.25">
      <c r="A1542">
        <v>1541</v>
      </c>
      <c r="B1542" s="1" t="str">
        <f t="shared" si="94"/>
        <v>2017_14_PHI@LAR</v>
      </c>
      <c r="C1542" s="1" t="s">
        <v>3</v>
      </c>
      <c r="D1542">
        <v>2017</v>
      </c>
      <c r="E1542" s="6">
        <v>14</v>
      </c>
      <c r="F1542" s="6">
        <v>14</v>
      </c>
      <c r="G1542" t="s">
        <v>125</v>
      </c>
      <c r="H1542" t="s">
        <v>88</v>
      </c>
      <c r="I1542">
        <v>1.5</v>
      </c>
      <c r="J1542">
        <v>51</v>
      </c>
      <c r="K1542">
        <v>-1</v>
      </c>
      <c r="L1542">
        <v>48</v>
      </c>
      <c r="M1542">
        <v>43</v>
      </c>
      <c r="N1542">
        <v>35</v>
      </c>
      <c r="O1542" t="str">
        <f t="shared" si="92"/>
        <v>LAR</v>
      </c>
      <c r="P1542" t="str">
        <f t="shared" si="93"/>
        <v>LAR</v>
      </c>
    </row>
    <row r="1543" spans="1:16" x14ac:dyDescent="0.25">
      <c r="A1543">
        <v>1542</v>
      </c>
      <c r="B1543" s="1" t="str">
        <f t="shared" si="94"/>
        <v>2017_14_BAL@PIT</v>
      </c>
      <c r="C1543" s="1" t="s">
        <v>3</v>
      </c>
      <c r="D1543">
        <v>2017</v>
      </c>
      <c r="E1543" s="6">
        <v>14</v>
      </c>
      <c r="F1543" s="6">
        <v>14</v>
      </c>
      <c r="G1543" t="s">
        <v>89</v>
      </c>
      <c r="H1543" t="s">
        <v>67</v>
      </c>
      <c r="I1543">
        <v>-7</v>
      </c>
      <c r="J1543">
        <v>44</v>
      </c>
      <c r="K1543">
        <v>-4.5</v>
      </c>
      <c r="L1543">
        <v>443.5</v>
      </c>
      <c r="M1543">
        <v>39</v>
      </c>
      <c r="N1543">
        <v>38</v>
      </c>
      <c r="O1543" t="str">
        <f t="shared" si="92"/>
        <v>BAL</v>
      </c>
      <c r="P1543" t="str">
        <f t="shared" si="93"/>
        <v>PIT</v>
      </c>
    </row>
    <row r="1544" spans="1:16" x14ac:dyDescent="0.25">
      <c r="A1544">
        <v>1543</v>
      </c>
      <c r="B1544" s="1" t="str">
        <f t="shared" si="94"/>
        <v>2017_14_NWE@MIA</v>
      </c>
      <c r="C1544" s="1" t="s">
        <v>3</v>
      </c>
      <c r="D1544">
        <v>2017</v>
      </c>
      <c r="E1544" s="6">
        <v>14</v>
      </c>
      <c r="F1544" s="6">
        <v>14</v>
      </c>
      <c r="G1544" t="s">
        <v>81</v>
      </c>
      <c r="H1544" t="s">
        <v>337</v>
      </c>
      <c r="I1544">
        <v>12</v>
      </c>
      <c r="J1544">
        <v>47.5</v>
      </c>
      <c r="K1544">
        <v>11</v>
      </c>
      <c r="L1544">
        <v>47.5</v>
      </c>
      <c r="M1544">
        <v>27</v>
      </c>
      <c r="N1544">
        <v>20</v>
      </c>
      <c r="O1544" t="str">
        <f t="shared" si="92"/>
        <v>MIA</v>
      </c>
      <c r="P1544" t="str">
        <f t="shared" si="93"/>
        <v>MIA</v>
      </c>
    </row>
    <row r="1545" spans="1:16" x14ac:dyDescent="0.25">
      <c r="A1545">
        <v>1544</v>
      </c>
      <c r="B1545" s="1" t="str">
        <f t="shared" si="94"/>
        <v>2017_15_DEN@IND</v>
      </c>
      <c r="C1545" s="1" t="s">
        <v>3</v>
      </c>
      <c r="D1545">
        <v>2017</v>
      </c>
      <c r="E1545" s="6">
        <v>15</v>
      </c>
      <c r="F1545" s="6">
        <v>15</v>
      </c>
      <c r="G1545" t="s">
        <v>78</v>
      </c>
      <c r="H1545" t="s">
        <v>74</v>
      </c>
      <c r="I1545">
        <v>2</v>
      </c>
      <c r="J1545">
        <v>41</v>
      </c>
      <c r="K1545">
        <v>2</v>
      </c>
      <c r="L1545">
        <v>41</v>
      </c>
      <c r="M1545">
        <v>13</v>
      </c>
      <c r="N1545">
        <v>25</v>
      </c>
      <c r="O1545" t="str">
        <f t="shared" si="92"/>
        <v>DEN</v>
      </c>
      <c r="P1545" t="str">
        <f t="shared" si="93"/>
        <v>DEN</v>
      </c>
    </row>
    <row r="1546" spans="1:16" x14ac:dyDescent="0.25">
      <c r="A1546">
        <v>1545</v>
      </c>
      <c r="B1546" s="1" t="str">
        <f t="shared" si="94"/>
        <v>2017_15_CHI@DET</v>
      </c>
      <c r="C1546" s="1" t="s">
        <v>3</v>
      </c>
      <c r="D1546">
        <v>2017</v>
      </c>
      <c r="E1546" s="6">
        <v>15</v>
      </c>
      <c r="F1546" s="6">
        <v>15</v>
      </c>
      <c r="G1546" t="s">
        <v>75</v>
      </c>
      <c r="H1546" t="s">
        <v>70</v>
      </c>
      <c r="I1546">
        <v>-6.5</v>
      </c>
      <c r="J1546">
        <v>43.5</v>
      </c>
      <c r="K1546">
        <v>-5</v>
      </c>
      <c r="L1546">
        <v>44</v>
      </c>
      <c r="M1546">
        <v>20</v>
      </c>
      <c r="N1546">
        <v>10</v>
      </c>
      <c r="O1546" t="str">
        <f t="shared" si="92"/>
        <v>DET</v>
      </c>
      <c r="P1546" t="str">
        <f t="shared" si="93"/>
        <v>DET</v>
      </c>
    </row>
    <row r="1547" spans="1:16" x14ac:dyDescent="0.25">
      <c r="A1547">
        <v>1546</v>
      </c>
      <c r="B1547" s="1" t="str">
        <f t="shared" si="94"/>
        <v>2017_15_LAC@KCY</v>
      </c>
      <c r="C1547" s="1" t="s">
        <v>3</v>
      </c>
      <c r="D1547">
        <v>2017</v>
      </c>
      <c r="E1547" s="6">
        <v>15</v>
      </c>
      <c r="F1547" s="6">
        <v>15</v>
      </c>
      <c r="G1547" t="s">
        <v>336</v>
      </c>
      <c r="H1547" t="s">
        <v>124</v>
      </c>
      <c r="I1547">
        <v>-1</v>
      </c>
      <c r="J1547">
        <v>45.5</v>
      </c>
      <c r="K1547">
        <v>1</v>
      </c>
      <c r="L1547">
        <v>46</v>
      </c>
      <c r="M1547">
        <v>30</v>
      </c>
      <c r="N1547">
        <v>13</v>
      </c>
      <c r="O1547" t="str">
        <f t="shared" si="92"/>
        <v>KCY</v>
      </c>
      <c r="P1547" t="str">
        <f t="shared" si="93"/>
        <v>KCY</v>
      </c>
    </row>
    <row r="1548" spans="1:16" x14ac:dyDescent="0.25">
      <c r="A1548">
        <v>1547</v>
      </c>
      <c r="B1548" s="1" t="str">
        <f t="shared" si="94"/>
        <v>2017_15_PHI@NYG</v>
      </c>
      <c r="C1548" s="1" t="s">
        <v>3</v>
      </c>
      <c r="D1548">
        <v>2017</v>
      </c>
      <c r="E1548" s="6">
        <v>15</v>
      </c>
      <c r="F1548" s="6">
        <v>15</v>
      </c>
      <c r="G1548" t="s">
        <v>85</v>
      </c>
      <c r="H1548" t="s">
        <v>88</v>
      </c>
      <c r="I1548">
        <v>8</v>
      </c>
      <c r="J1548">
        <v>40</v>
      </c>
      <c r="K1548">
        <v>7.5</v>
      </c>
      <c r="L1548">
        <v>40</v>
      </c>
      <c r="M1548">
        <v>29</v>
      </c>
      <c r="N1548">
        <v>34</v>
      </c>
      <c r="O1548" t="str">
        <f t="shared" si="92"/>
        <v>NYG</v>
      </c>
      <c r="P1548" t="str">
        <f t="shared" si="93"/>
        <v>PHI</v>
      </c>
    </row>
    <row r="1549" spans="1:16" x14ac:dyDescent="0.25">
      <c r="A1549">
        <v>1548</v>
      </c>
      <c r="B1549" s="1" t="str">
        <f t="shared" si="94"/>
        <v>2017_15_CIN@MIN</v>
      </c>
      <c r="C1549" s="1" t="s">
        <v>3</v>
      </c>
      <c r="D1549">
        <v>2017</v>
      </c>
      <c r="E1549" s="6">
        <v>15</v>
      </c>
      <c r="F1549" s="6">
        <v>15</v>
      </c>
      <c r="G1549" t="s">
        <v>82</v>
      </c>
      <c r="H1549" t="s">
        <v>71</v>
      </c>
      <c r="I1549">
        <v>-10.5</v>
      </c>
      <c r="J1549">
        <v>41</v>
      </c>
      <c r="K1549">
        <v>-10.5</v>
      </c>
      <c r="L1549">
        <v>42</v>
      </c>
      <c r="M1549">
        <v>34</v>
      </c>
      <c r="N1549">
        <v>7</v>
      </c>
      <c r="O1549" t="str">
        <f t="shared" si="92"/>
        <v>MIN</v>
      </c>
      <c r="P1549" t="str">
        <f t="shared" si="93"/>
        <v>MIN</v>
      </c>
    </row>
    <row r="1550" spans="1:16" x14ac:dyDescent="0.25">
      <c r="A1550">
        <v>1549</v>
      </c>
      <c r="B1550" s="1" t="str">
        <f t="shared" si="94"/>
        <v>2017_15_BAL@CLE</v>
      </c>
      <c r="C1550" s="1" t="s">
        <v>3</v>
      </c>
      <c r="D1550">
        <v>2017</v>
      </c>
      <c r="E1550" s="6">
        <v>15</v>
      </c>
      <c r="F1550" s="6">
        <v>15</v>
      </c>
      <c r="G1550" t="s">
        <v>72</v>
      </c>
      <c r="H1550" t="s">
        <v>67</v>
      </c>
      <c r="I1550">
        <v>7</v>
      </c>
      <c r="J1550">
        <v>40</v>
      </c>
      <c r="K1550">
        <v>-7</v>
      </c>
      <c r="L1550">
        <v>40</v>
      </c>
      <c r="M1550">
        <v>10</v>
      </c>
      <c r="N1550">
        <v>27</v>
      </c>
      <c r="O1550" t="str">
        <f t="shared" si="92"/>
        <v>BAL</v>
      </c>
      <c r="P1550" t="str">
        <f t="shared" si="93"/>
        <v>BAL</v>
      </c>
    </row>
    <row r="1551" spans="1:16" x14ac:dyDescent="0.25">
      <c r="A1551">
        <v>1550</v>
      </c>
      <c r="B1551" s="1" t="str">
        <f t="shared" si="94"/>
        <v>2017_15_ARI@WAS</v>
      </c>
      <c r="C1551" s="1" t="s">
        <v>3</v>
      </c>
      <c r="D1551">
        <v>2017</v>
      </c>
      <c r="E1551" s="6">
        <v>15</v>
      </c>
      <c r="F1551" s="6">
        <v>15</v>
      </c>
      <c r="G1551" t="s">
        <v>96</v>
      </c>
      <c r="H1551" t="s">
        <v>66</v>
      </c>
      <c r="I1551">
        <v>-4.5</v>
      </c>
      <c r="J1551">
        <v>44</v>
      </c>
      <c r="K1551">
        <v>-4.5</v>
      </c>
      <c r="L1551">
        <v>43</v>
      </c>
      <c r="M1551">
        <v>20</v>
      </c>
      <c r="N1551">
        <v>15</v>
      </c>
      <c r="O1551" t="str">
        <f t="shared" si="92"/>
        <v>WAS</v>
      </c>
      <c r="P1551" t="str">
        <f t="shared" si="93"/>
        <v>WAS</v>
      </c>
    </row>
    <row r="1552" spans="1:16" x14ac:dyDescent="0.25">
      <c r="A1552">
        <v>1551</v>
      </c>
      <c r="B1552" s="1" t="str">
        <f t="shared" si="94"/>
        <v>2017_15_GBY@CAR</v>
      </c>
      <c r="C1552" s="1" t="s">
        <v>3</v>
      </c>
      <c r="D1552">
        <v>2017</v>
      </c>
      <c r="E1552" s="6">
        <v>15</v>
      </c>
      <c r="F1552" s="6">
        <v>15</v>
      </c>
      <c r="G1552" t="s">
        <v>69</v>
      </c>
      <c r="H1552" t="s">
        <v>335</v>
      </c>
      <c r="I1552">
        <v>-2</v>
      </c>
      <c r="J1552">
        <v>44.5</v>
      </c>
      <c r="K1552">
        <v>-3</v>
      </c>
      <c r="L1552">
        <v>47</v>
      </c>
      <c r="M1552">
        <v>31</v>
      </c>
      <c r="N1552">
        <v>24</v>
      </c>
      <c r="O1552" t="str">
        <f t="shared" si="92"/>
        <v>CAR</v>
      </c>
      <c r="P1552" t="str">
        <f t="shared" si="93"/>
        <v>CAR</v>
      </c>
    </row>
    <row r="1553" spans="1:16" x14ac:dyDescent="0.25">
      <c r="A1553">
        <v>1552</v>
      </c>
      <c r="B1553" s="1" t="str">
        <f t="shared" si="94"/>
        <v>2017_15_NYJ@NOR</v>
      </c>
      <c r="C1553" s="1" t="s">
        <v>3</v>
      </c>
      <c r="D1553">
        <v>2017</v>
      </c>
      <c r="E1553" s="6">
        <v>15</v>
      </c>
      <c r="F1553" s="6">
        <v>15</v>
      </c>
      <c r="G1553" t="s">
        <v>340</v>
      </c>
      <c r="H1553" t="s">
        <v>86</v>
      </c>
      <c r="I1553">
        <v>-15</v>
      </c>
      <c r="J1553">
        <v>47</v>
      </c>
      <c r="K1553">
        <v>-15.5</v>
      </c>
      <c r="L1553">
        <v>47.5</v>
      </c>
      <c r="M1553">
        <v>31</v>
      </c>
      <c r="N1553">
        <v>19</v>
      </c>
      <c r="O1553" t="str">
        <f t="shared" si="92"/>
        <v>NYJ</v>
      </c>
      <c r="P1553" t="str">
        <f t="shared" si="93"/>
        <v>NOR</v>
      </c>
    </row>
    <row r="1554" spans="1:16" x14ac:dyDescent="0.25">
      <c r="A1554">
        <v>1553</v>
      </c>
      <c r="B1554" s="1" t="str">
        <f t="shared" si="94"/>
        <v>2017_15_MIA@BUF</v>
      </c>
      <c r="C1554" s="1" t="s">
        <v>3</v>
      </c>
      <c r="D1554">
        <v>2017</v>
      </c>
      <c r="E1554" s="6">
        <v>15</v>
      </c>
      <c r="F1554" s="6">
        <v>15</v>
      </c>
      <c r="G1554" t="s">
        <v>68</v>
      </c>
      <c r="H1554" t="s">
        <v>81</v>
      </c>
      <c r="I1554">
        <v>-4</v>
      </c>
      <c r="J1554">
        <v>38.5</v>
      </c>
      <c r="K1554">
        <v>-3.5</v>
      </c>
      <c r="L1554">
        <v>38.5</v>
      </c>
      <c r="M1554">
        <v>24</v>
      </c>
      <c r="N1554">
        <v>16</v>
      </c>
      <c r="O1554" t="str">
        <f t="shared" si="92"/>
        <v>BUF</v>
      </c>
      <c r="P1554" t="str">
        <f t="shared" si="93"/>
        <v>BUF</v>
      </c>
    </row>
    <row r="1555" spans="1:16" x14ac:dyDescent="0.25">
      <c r="A1555">
        <v>1554</v>
      </c>
      <c r="B1555" s="1" t="str">
        <f t="shared" si="94"/>
        <v>2017_15_HOU@JAX</v>
      </c>
      <c r="C1555" s="1" t="s">
        <v>3</v>
      </c>
      <c r="D1555">
        <v>2017</v>
      </c>
      <c r="E1555" s="6">
        <v>15</v>
      </c>
      <c r="F1555" s="6">
        <v>15</v>
      </c>
      <c r="G1555" t="s">
        <v>79</v>
      </c>
      <c r="H1555" t="s">
        <v>77</v>
      </c>
      <c r="I1555">
        <v>-11.5</v>
      </c>
      <c r="J1555">
        <v>39.5</v>
      </c>
      <c r="K1555">
        <v>-11</v>
      </c>
      <c r="L1555">
        <v>39</v>
      </c>
      <c r="M1555">
        <v>45</v>
      </c>
      <c r="N1555">
        <v>7</v>
      </c>
      <c r="O1555" t="str">
        <f t="shared" si="92"/>
        <v>JAX</v>
      </c>
      <c r="P1555" t="str">
        <f t="shared" si="93"/>
        <v>JAX</v>
      </c>
    </row>
    <row r="1556" spans="1:16" x14ac:dyDescent="0.25">
      <c r="A1556">
        <v>1555</v>
      </c>
      <c r="B1556" s="1" t="str">
        <f t="shared" si="94"/>
        <v>2017_15_LAR@SEA</v>
      </c>
      <c r="C1556" s="1" t="s">
        <v>3</v>
      </c>
      <c r="D1556">
        <v>2017</v>
      </c>
      <c r="E1556" s="6">
        <v>15</v>
      </c>
      <c r="F1556" s="6">
        <v>15</v>
      </c>
      <c r="G1556" t="s">
        <v>91</v>
      </c>
      <c r="H1556" t="s">
        <v>125</v>
      </c>
      <c r="I1556">
        <v>-1</v>
      </c>
      <c r="J1556">
        <v>47.5</v>
      </c>
      <c r="K1556">
        <v>-2.5</v>
      </c>
      <c r="L1556">
        <v>47.5</v>
      </c>
      <c r="M1556">
        <v>7</v>
      </c>
      <c r="N1556">
        <v>42</v>
      </c>
      <c r="O1556" t="str">
        <f t="shared" si="92"/>
        <v>LAR</v>
      </c>
      <c r="P1556" t="str">
        <f t="shared" si="93"/>
        <v>LAR</v>
      </c>
    </row>
    <row r="1557" spans="1:16" x14ac:dyDescent="0.25">
      <c r="A1557">
        <v>1556</v>
      </c>
      <c r="B1557" s="1" t="str">
        <f t="shared" si="94"/>
        <v>2017_15_TEN@SFO</v>
      </c>
      <c r="C1557" s="1" t="s">
        <v>3</v>
      </c>
      <c r="D1557">
        <v>2017</v>
      </c>
      <c r="E1557" s="6">
        <v>15</v>
      </c>
      <c r="F1557" s="6">
        <v>15</v>
      </c>
      <c r="G1557" t="s">
        <v>338</v>
      </c>
      <c r="H1557" t="s">
        <v>95</v>
      </c>
      <c r="I1557">
        <v>2</v>
      </c>
      <c r="J1557">
        <v>44</v>
      </c>
      <c r="K1557">
        <v>-2</v>
      </c>
      <c r="L1557">
        <v>44.5</v>
      </c>
      <c r="M1557">
        <v>25</v>
      </c>
      <c r="N1557">
        <v>23</v>
      </c>
      <c r="O1557" t="str">
        <f t="shared" si="92"/>
        <v>na</v>
      </c>
      <c r="P1557" t="str">
        <f t="shared" si="93"/>
        <v>SFO</v>
      </c>
    </row>
    <row r="1558" spans="1:16" x14ac:dyDescent="0.25">
      <c r="A1558">
        <v>1557</v>
      </c>
      <c r="B1558" s="1" t="str">
        <f t="shared" si="94"/>
        <v>2017_15_NWE@PIT</v>
      </c>
      <c r="C1558" s="1" t="s">
        <v>3</v>
      </c>
      <c r="D1558">
        <v>2017</v>
      </c>
      <c r="E1558" s="6">
        <v>15</v>
      </c>
      <c r="F1558" s="6">
        <v>15</v>
      </c>
      <c r="G1558" t="s">
        <v>89</v>
      </c>
      <c r="H1558" t="s">
        <v>337</v>
      </c>
      <c r="I1558">
        <v>2.5</v>
      </c>
      <c r="J1558">
        <v>53</v>
      </c>
      <c r="K1558">
        <v>3</v>
      </c>
      <c r="L1558">
        <v>53.5</v>
      </c>
      <c r="M1558">
        <v>24</v>
      </c>
      <c r="N1558">
        <v>27</v>
      </c>
      <c r="O1558" t="str">
        <f t="shared" si="92"/>
        <v>na</v>
      </c>
      <c r="P1558" t="str">
        <f t="shared" si="93"/>
        <v>NWE</v>
      </c>
    </row>
    <row r="1559" spans="1:16" x14ac:dyDescent="0.25">
      <c r="A1559">
        <v>1558</v>
      </c>
      <c r="B1559" s="1" t="str">
        <f t="shared" si="94"/>
        <v>2017_15_DAL@OAK</v>
      </c>
      <c r="C1559" s="1" t="s">
        <v>3</v>
      </c>
      <c r="D1559">
        <v>2017</v>
      </c>
      <c r="E1559" s="6">
        <v>15</v>
      </c>
      <c r="F1559" s="6">
        <v>15</v>
      </c>
      <c r="G1559" t="s">
        <v>87</v>
      </c>
      <c r="H1559" t="s">
        <v>73</v>
      </c>
      <c r="I1559">
        <v>2.5</v>
      </c>
      <c r="J1559">
        <v>46</v>
      </c>
      <c r="K1559">
        <v>3</v>
      </c>
      <c r="L1559">
        <v>46</v>
      </c>
      <c r="M1559">
        <v>17</v>
      </c>
      <c r="N1559">
        <v>20</v>
      </c>
      <c r="O1559" t="str">
        <f t="shared" si="92"/>
        <v>na</v>
      </c>
      <c r="P1559" t="str">
        <f t="shared" si="93"/>
        <v>DAL</v>
      </c>
    </row>
    <row r="1560" spans="1:16" x14ac:dyDescent="0.25">
      <c r="A1560">
        <v>1559</v>
      </c>
      <c r="B1560" s="1" t="str">
        <f t="shared" si="94"/>
        <v>2017_15_ATL@TBY</v>
      </c>
      <c r="C1560" s="1" t="s">
        <v>3</v>
      </c>
      <c r="D1560">
        <v>2017</v>
      </c>
      <c r="E1560" s="6">
        <v>15</v>
      </c>
      <c r="F1560" s="6">
        <v>15</v>
      </c>
      <c r="G1560" t="s">
        <v>339</v>
      </c>
      <c r="H1560" t="s">
        <v>22</v>
      </c>
      <c r="I1560">
        <v>5</v>
      </c>
      <c r="J1560">
        <v>47.5</v>
      </c>
      <c r="K1560">
        <v>6</v>
      </c>
      <c r="L1560">
        <v>48.5</v>
      </c>
      <c r="M1560">
        <v>21</v>
      </c>
      <c r="N1560">
        <v>24</v>
      </c>
      <c r="O1560" t="str">
        <f t="shared" si="92"/>
        <v>TBY</v>
      </c>
      <c r="P1560" t="str">
        <f t="shared" si="93"/>
        <v>ATL</v>
      </c>
    </row>
    <row r="1561" spans="1:16" x14ac:dyDescent="0.25">
      <c r="A1561">
        <v>1560</v>
      </c>
      <c r="B1561" s="1" t="str">
        <f t="shared" ref="B1561:B1603" si="95">CONCATENATE(D1561,"_",IF(E1561&lt;10,CONCATENATE("0",E1561),E1561),"_",H1561,"@",G1561)</f>
        <v>2017_16_IND@BAL</v>
      </c>
      <c r="C1561" s="1" t="s">
        <v>3</v>
      </c>
      <c r="D1561">
        <v>2017</v>
      </c>
      <c r="E1561" s="6">
        <v>16</v>
      </c>
      <c r="F1561" s="6">
        <v>16</v>
      </c>
      <c r="G1561" t="s">
        <v>67</v>
      </c>
      <c r="H1561" t="s">
        <v>78</v>
      </c>
      <c r="I1561">
        <v>-13.5</v>
      </c>
      <c r="J1561">
        <v>41.5</v>
      </c>
      <c r="K1561">
        <v>-13.5</v>
      </c>
      <c r="L1561">
        <v>41</v>
      </c>
      <c r="M1561">
        <v>23</v>
      </c>
      <c r="N1561">
        <v>16</v>
      </c>
      <c r="O1561" t="str">
        <f t="shared" si="92"/>
        <v>IND</v>
      </c>
      <c r="P1561" t="str">
        <f t="shared" si="93"/>
        <v>BAL</v>
      </c>
    </row>
    <row r="1562" spans="1:16" x14ac:dyDescent="0.25">
      <c r="A1562">
        <v>1561</v>
      </c>
      <c r="B1562" s="1" t="str">
        <f t="shared" si="95"/>
        <v>2017_16_MIN@GBY</v>
      </c>
      <c r="C1562" s="1" t="s">
        <v>3</v>
      </c>
      <c r="D1562">
        <v>2017</v>
      </c>
      <c r="E1562" s="6">
        <v>16</v>
      </c>
      <c r="F1562" s="6">
        <v>16</v>
      </c>
      <c r="G1562" t="s">
        <v>335</v>
      </c>
      <c r="H1562" t="s">
        <v>82</v>
      </c>
      <c r="I1562">
        <v>-9</v>
      </c>
      <c r="J1562">
        <v>42</v>
      </c>
      <c r="K1562">
        <v>-9</v>
      </c>
      <c r="L1562">
        <v>41</v>
      </c>
      <c r="M1562">
        <v>0</v>
      </c>
      <c r="N1562">
        <v>16</v>
      </c>
      <c r="O1562" t="str">
        <f t="shared" si="92"/>
        <v>MIN</v>
      </c>
      <c r="P1562" t="str">
        <f t="shared" si="93"/>
        <v>MIN</v>
      </c>
    </row>
    <row r="1563" spans="1:16" x14ac:dyDescent="0.25">
      <c r="A1563">
        <v>1562</v>
      </c>
      <c r="B1563" s="1" t="str">
        <f t="shared" si="95"/>
        <v>2017_16_LAR@TEN</v>
      </c>
      <c r="C1563" s="1" t="s">
        <v>3</v>
      </c>
      <c r="D1563">
        <v>2017</v>
      </c>
      <c r="E1563" s="6">
        <v>16</v>
      </c>
      <c r="F1563" s="6">
        <v>16</v>
      </c>
      <c r="G1563" t="s">
        <v>95</v>
      </c>
      <c r="H1563" t="s">
        <v>125</v>
      </c>
      <c r="I1563">
        <v>6.5</v>
      </c>
      <c r="J1563">
        <v>48.5</v>
      </c>
      <c r="K1563">
        <v>6.5</v>
      </c>
      <c r="L1563">
        <v>47.5</v>
      </c>
      <c r="M1563">
        <v>23</v>
      </c>
      <c r="N1563">
        <v>27</v>
      </c>
      <c r="O1563" t="str">
        <f t="shared" si="92"/>
        <v>TEN</v>
      </c>
      <c r="P1563" t="str">
        <f t="shared" si="93"/>
        <v>LAR</v>
      </c>
    </row>
    <row r="1564" spans="1:16" x14ac:dyDescent="0.25">
      <c r="A1564">
        <v>1563</v>
      </c>
      <c r="B1564" s="1" t="str">
        <f t="shared" si="95"/>
        <v>2017_16_BUF@NWE</v>
      </c>
      <c r="C1564" s="1" t="s">
        <v>3</v>
      </c>
      <c r="D1564">
        <v>2017</v>
      </c>
      <c r="E1564" s="6">
        <v>16</v>
      </c>
      <c r="F1564" s="6">
        <v>16</v>
      </c>
      <c r="G1564" t="s">
        <v>337</v>
      </c>
      <c r="H1564" t="s">
        <v>68</v>
      </c>
      <c r="I1564">
        <v>-12.5</v>
      </c>
      <c r="J1564">
        <v>47</v>
      </c>
      <c r="K1564">
        <v>-12</v>
      </c>
      <c r="L1564">
        <v>47</v>
      </c>
      <c r="M1564">
        <v>37</v>
      </c>
      <c r="N1564">
        <v>16</v>
      </c>
      <c r="O1564" t="str">
        <f t="shared" si="92"/>
        <v>NWE</v>
      </c>
      <c r="P1564" t="str">
        <f t="shared" si="93"/>
        <v>NWE</v>
      </c>
    </row>
    <row r="1565" spans="1:16" x14ac:dyDescent="0.25">
      <c r="A1565">
        <v>1564</v>
      </c>
      <c r="B1565" s="1" t="str">
        <f t="shared" si="95"/>
        <v>2017_16_CLE@CHI</v>
      </c>
      <c r="C1565" s="1" t="s">
        <v>3</v>
      </c>
      <c r="D1565">
        <v>2017</v>
      </c>
      <c r="E1565" s="6">
        <v>16</v>
      </c>
      <c r="F1565" s="6">
        <v>16</v>
      </c>
      <c r="G1565" t="s">
        <v>70</v>
      </c>
      <c r="H1565" t="s">
        <v>72</v>
      </c>
      <c r="I1565">
        <v>-6.5</v>
      </c>
      <c r="J1565">
        <v>38.5</v>
      </c>
      <c r="K1565">
        <v>-6.5</v>
      </c>
      <c r="L1565">
        <v>38.5</v>
      </c>
      <c r="M1565">
        <v>20</v>
      </c>
      <c r="N1565">
        <v>3</v>
      </c>
      <c r="O1565" t="str">
        <f t="shared" si="92"/>
        <v>CHI</v>
      </c>
      <c r="P1565" t="str">
        <f t="shared" si="93"/>
        <v>CHI</v>
      </c>
    </row>
    <row r="1566" spans="1:16" x14ac:dyDescent="0.25">
      <c r="A1566">
        <v>1565</v>
      </c>
      <c r="B1566" s="1" t="str">
        <f t="shared" si="95"/>
        <v>2017_16_ATL@NOR</v>
      </c>
      <c r="C1566" s="1" t="s">
        <v>3</v>
      </c>
      <c r="D1566">
        <v>2017</v>
      </c>
      <c r="E1566" s="6">
        <v>16</v>
      </c>
      <c r="F1566" s="6">
        <v>16</v>
      </c>
      <c r="G1566" t="s">
        <v>340</v>
      </c>
      <c r="H1566" t="s">
        <v>22</v>
      </c>
      <c r="I1566">
        <v>-5.5</v>
      </c>
      <c r="J1566">
        <v>53</v>
      </c>
      <c r="K1566">
        <v>-5.5</v>
      </c>
      <c r="L1566">
        <v>52.5</v>
      </c>
      <c r="M1566">
        <v>23</v>
      </c>
      <c r="N1566">
        <v>13</v>
      </c>
      <c r="O1566" t="str">
        <f t="shared" si="92"/>
        <v>NOR</v>
      </c>
      <c r="P1566" t="str">
        <f t="shared" si="93"/>
        <v>NOR</v>
      </c>
    </row>
    <row r="1567" spans="1:16" x14ac:dyDescent="0.25">
      <c r="A1567">
        <v>1566</v>
      </c>
      <c r="B1567" s="1" t="str">
        <f t="shared" si="95"/>
        <v>2017_16_DET@CIN</v>
      </c>
      <c r="C1567" s="1" t="s">
        <v>3</v>
      </c>
      <c r="D1567">
        <v>2017</v>
      </c>
      <c r="E1567" s="6">
        <v>16</v>
      </c>
      <c r="F1567" s="6">
        <v>16</v>
      </c>
      <c r="G1567" t="s">
        <v>71</v>
      </c>
      <c r="H1567" t="s">
        <v>75</v>
      </c>
      <c r="I1567">
        <v>4</v>
      </c>
      <c r="J1567">
        <v>43</v>
      </c>
      <c r="K1567">
        <v>4</v>
      </c>
      <c r="L1567">
        <v>44</v>
      </c>
      <c r="M1567">
        <v>26</v>
      </c>
      <c r="N1567">
        <v>17</v>
      </c>
      <c r="O1567" t="str">
        <f t="shared" si="92"/>
        <v>CIN</v>
      </c>
      <c r="P1567" t="str">
        <f t="shared" si="93"/>
        <v>CIN</v>
      </c>
    </row>
    <row r="1568" spans="1:16" x14ac:dyDescent="0.25">
      <c r="A1568">
        <v>1567</v>
      </c>
      <c r="B1568" s="1" t="str">
        <f t="shared" si="95"/>
        <v>2017_16_TBY@CAR</v>
      </c>
      <c r="C1568" s="1" t="s">
        <v>3</v>
      </c>
      <c r="D1568">
        <v>2017</v>
      </c>
      <c r="E1568" s="6">
        <v>16</v>
      </c>
      <c r="F1568" s="6">
        <v>16</v>
      </c>
      <c r="G1568" t="s">
        <v>69</v>
      </c>
      <c r="H1568" t="s">
        <v>339</v>
      </c>
      <c r="I1568">
        <v>-9.5</v>
      </c>
      <c r="J1568">
        <v>46.5</v>
      </c>
      <c r="K1568">
        <v>-10</v>
      </c>
      <c r="L1568">
        <v>46.5</v>
      </c>
      <c r="M1568">
        <v>22</v>
      </c>
      <c r="N1568">
        <v>19</v>
      </c>
      <c r="O1568" t="str">
        <f t="shared" si="92"/>
        <v>TBY</v>
      </c>
      <c r="P1568" t="str">
        <f t="shared" si="93"/>
        <v>CAR</v>
      </c>
    </row>
    <row r="1569" spans="1:16" x14ac:dyDescent="0.25">
      <c r="A1569">
        <v>1568</v>
      </c>
      <c r="B1569" s="1" t="str">
        <f t="shared" si="95"/>
        <v>2017_16_MIA@KCY</v>
      </c>
      <c r="C1569" s="1" t="s">
        <v>3</v>
      </c>
      <c r="D1569">
        <v>2017</v>
      </c>
      <c r="E1569" s="6">
        <v>16</v>
      </c>
      <c r="F1569" s="6">
        <v>16</v>
      </c>
      <c r="G1569" t="s">
        <v>336</v>
      </c>
      <c r="H1569" t="s">
        <v>81</v>
      </c>
      <c r="I1569">
        <v>-10</v>
      </c>
      <c r="J1569">
        <v>44.5</v>
      </c>
      <c r="K1569">
        <v>-10.5</v>
      </c>
      <c r="L1569">
        <v>43.5</v>
      </c>
      <c r="M1569">
        <v>29</v>
      </c>
      <c r="N1569">
        <v>13</v>
      </c>
      <c r="O1569" t="str">
        <f t="shared" si="92"/>
        <v>KCY</v>
      </c>
      <c r="P1569" t="str">
        <f t="shared" si="93"/>
        <v>KCY</v>
      </c>
    </row>
    <row r="1570" spans="1:16" x14ac:dyDescent="0.25">
      <c r="A1570">
        <v>1569</v>
      </c>
      <c r="B1570" s="1" t="str">
        <f t="shared" si="95"/>
        <v>2017_16_DEN@WAS</v>
      </c>
      <c r="C1570" s="1" t="s">
        <v>3</v>
      </c>
      <c r="D1570">
        <v>2017</v>
      </c>
      <c r="E1570" s="6">
        <v>16</v>
      </c>
      <c r="F1570" s="6">
        <v>16</v>
      </c>
      <c r="G1570" t="s">
        <v>96</v>
      </c>
      <c r="H1570" t="s">
        <v>74</v>
      </c>
      <c r="I1570">
        <v>-3.5</v>
      </c>
      <c r="J1570">
        <v>41</v>
      </c>
      <c r="K1570">
        <v>-3.5</v>
      </c>
      <c r="L1570">
        <v>40.5</v>
      </c>
      <c r="M1570">
        <v>27</v>
      </c>
      <c r="N1570">
        <v>11</v>
      </c>
      <c r="O1570" t="str">
        <f t="shared" si="92"/>
        <v>WAS</v>
      </c>
      <c r="P1570" t="str">
        <f t="shared" si="93"/>
        <v>WAS</v>
      </c>
    </row>
    <row r="1571" spans="1:16" x14ac:dyDescent="0.25">
      <c r="A1571">
        <v>1570</v>
      </c>
      <c r="B1571" s="1" t="str">
        <f t="shared" si="95"/>
        <v>2017_16_LAC@NYJ</v>
      </c>
      <c r="C1571" s="1" t="s">
        <v>3</v>
      </c>
      <c r="D1571">
        <v>2017</v>
      </c>
      <c r="E1571" s="6">
        <v>16</v>
      </c>
      <c r="F1571" s="6">
        <v>16</v>
      </c>
      <c r="G1571" t="s">
        <v>86</v>
      </c>
      <c r="H1571" t="s">
        <v>124</v>
      </c>
      <c r="I1571">
        <v>7</v>
      </c>
      <c r="J1571">
        <v>42.5</v>
      </c>
      <c r="K1571">
        <v>7</v>
      </c>
      <c r="L1571">
        <v>42.5</v>
      </c>
      <c r="M1571">
        <v>7</v>
      </c>
      <c r="N1571">
        <v>14</v>
      </c>
      <c r="O1571" t="str">
        <f t="shared" si="92"/>
        <v>na</v>
      </c>
      <c r="P1571" t="str">
        <f t="shared" si="93"/>
        <v>LAC</v>
      </c>
    </row>
    <row r="1572" spans="1:16" x14ac:dyDescent="0.25">
      <c r="A1572">
        <v>1571</v>
      </c>
      <c r="B1572" s="1" t="str">
        <f t="shared" si="95"/>
        <v>2017_16_JAX@SFO</v>
      </c>
      <c r="C1572" s="1" t="s">
        <v>3</v>
      </c>
      <c r="D1572">
        <v>2017</v>
      </c>
      <c r="E1572" s="6">
        <v>16</v>
      </c>
      <c r="F1572" s="6">
        <v>16</v>
      </c>
      <c r="G1572" t="s">
        <v>338</v>
      </c>
      <c r="H1572" t="s">
        <v>79</v>
      </c>
      <c r="I1572">
        <v>5</v>
      </c>
      <c r="J1572">
        <v>42.5</v>
      </c>
      <c r="K1572">
        <v>4</v>
      </c>
      <c r="L1572">
        <v>42</v>
      </c>
      <c r="M1572">
        <v>44</v>
      </c>
      <c r="N1572">
        <v>33</v>
      </c>
      <c r="O1572" t="str">
        <f t="shared" si="92"/>
        <v>SFO</v>
      </c>
      <c r="P1572" t="str">
        <f t="shared" si="93"/>
        <v>SFO</v>
      </c>
    </row>
    <row r="1573" spans="1:16" x14ac:dyDescent="0.25">
      <c r="A1573">
        <v>1572</v>
      </c>
      <c r="B1573" s="1" t="str">
        <f t="shared" si="95"/>
        <v>2017_16_SEA@DAL</v>
      </c>
      <c r="C1573" s="1" t="s">
        <v>3</v>
      </c>
      <c r="D1573">
        <v>2017</v>
      </c>
      <c r="E1573" s="6">
        <v>16</v>
      </c>
      <c r="F1573" s="6">
        <v>16</v>
      </c>
      <c r="G1573" t="s">
        <v>73</v>
      </c>
      <c r="H1573" t="s">
        <v>91</v>
      </c>
      <c r="I1573">
        <v>-4.5</v>
      </c>
      <c r="J1573">
        <v>47</v>
      </c>
      <c r="K1573">
        <v>-5</v>
      </c>
      <c r="L1573">
        <v>47.5</v>
      </c>
      <c r="M1573">
        <v>12</v>
      </c>
      <c r="N1573">
        <v>21</v>
      </c>
      <c r="O1573" t="str">
        <f t="shared" si="92"/>
        <v>SEA</v>
      </c>
      <c r="P1573" t="str">
        <f t="shared" si="93"/>
        <v>SEA</v>
      </c>
    </row>
    <row r="1574" spans="1:16" x14ac:dyDescent="0.25">
      <c r="A1574">
        <v>1573</v>
      </c>
      <c r="B1574" s="1" t="str">
        <f t="shared" si="95"/>
        <v>2017_16_NYG@ARI</v>
      </c>
      <c r="C1574" s="1" t="s">
        <v>3</v>
      </c>
      <c r="D1574">
        <v>2017</v>
      </c>
      <c r="E1574" s="6">
        <v>16</v>
      </c>
      <c r="F1574" s="6">
        <v>16</v>
      </c>
      <c r="G1574" t="s">
        <v>66</v>
      </c>
      <c r="H1574" t="s">
        <v>85</v>
      </c>
      <c r="I1574">
        <v>-4.5</v>
      </c>
      <c r="J1574">
        <v>40</v>
      </c>
      <c r="K1574">
        <v>-3.5</v>
      </c>
      <c r="L1574">
        <v>40</v>
      </c>
      <c r="M1574">
        <v>23</v>
      </c>
      <c r="N1574">
        <v>0</v>
      </c>
      <c r="O1574" t="str">
        <f t="shared" si="92"/>
        <v>ARI</v>
      </c>
      <c r="P1574" t="str">
        <f t="shared" si="93"/>
        <v>ARI</v>
      </c>
    </row>
    <row r="1575" spans="1:16" x14ac:dyDescent="0.25">
      <c r="A1575">
        <v>1574</v>
      </c>
      <c r="B1575" s="1" t="str">
        <f t="shared" si="95"/>
        <v>2017_16_PIT@HOU</v>
      </c>
      <c r="C1575" s="1" t="s">
        <v>3</v>
      </c>
      <c r="D1575">
        <v>2017</v>
      </c>
      <c r="E1575" s="6">
        <v>16</v>
      </c>
      <c r="F1575" s="6">
        <v>16</v>
      </c>
      <c r="G1575" t="s">
        <v>77</v>
      </c>
      <c r="H1575" t="s">
        <v>89</v>
      </c>
      <c r="I1575">
        <v>10</v>
      </c>
      <c r="J1575">
        <v>44</v>
      </c>
      <c r="K1575">
        <v>9.5</v>
      </c>
      <c r="L1575">
        <v>45</v>
      </c>
      <c r="M1575">
        <v>6</v>
      </c>
      <c r="N1575">
        <v>34</v>
      </c>
      <c r="O1575" t="str">
        <f t="shared" si="92"/>
        <v>PIT</v>
      </c>
      <c r="P1575" t="str">
        <f t="shared" si="93"/>
        <v>PIT</v>
      </c>
    </row>
    <row r="1576" spans="1:16" x14ac:dyDescent="0.25">
      <c r="A1576">
        <v>1575</v>
      </c>
      <c r="B1576" s="1" t="str">
        <f t="shared" si="95"/>
        <v>2017_16_OAK@PHI</v>
      </c>
      <c r="C1576" s="1" t="s">
        <v>3</v>
      </c>
      <c r="D1576">
        <v>2017</v>
      </c>
      <c r="E1576" s="6">
        <v>16</v>
      </c>
      <c r="F1576" s="6">
        <v>16</v>
      </c>
      <c r="G1576" t="s">
        <v>88</v>
      </c>
      <c r="H1576" t="s">
        <v>87</v>
      </c>
      <c r="I1576">
        <v>-9</v>
      </c>
      <c r="J1576">
        <v>48.5</v>
      </c>
      <c r="K1576">
        <v>-9</v>
      </c>
      <c r="L1576">
        <v>47.5</v>
      </c>
      <c r="M1576">
        <v>19</v>
      </c>
      <c r="N1576">
        <v>10</v>
      </c>
      <c r="O1576" t="str">
        <f t="shared" si="92"/>
        <v>na</v>
      </c>
      <c r="P1576" t="str">
        <f t="shared" si="93"/>
        <v>PHI</v>
      </c>
    </row>
    <row r="1577" spans="1:16" x14ac:dyDescent="0.25">
      <c r="A1577">
        <v>1576</v>
      </c>
      <c r="B1577" s="1" t="str">
        <f t="shared" si="95"/>
        <v>2017_17_GBY@DET</v>
      </c>
      <c r="C1577" s="1" t="s">
        <v>3</v>
      </c>
      <c r="D1577">
        <v>2017</v>
      </c>
      <c r="E1577" s="6">
        <v>17</v>
      </c>
      <c r="F1577" s="6">
        <v>17</v>
      </c>
      <c r="G1577" t="s">
        <v>75</v>
      </c>
      <c r="H1577" t="s">
        <v>335</v>
      </c>
      <c r="I1577">
        <v>-7</v>
      </c>
      <c r="J1577">
        <v>43</v>
      </c>
      <c r="K1577">
        <v>-7</v>
      </c>
      <c r="L1577">
        <v>44.5</v>
      </c>
      <c r="M1577">
        <v>35</v>
      </c>
      <c r="N1577">
        <v>11</v>
      </c>
      <c r="O1577" t="str">
        <f t="shared" si="92"/>
        <v>DET</v>
      </c>
      <c r="P1577" t="str">
        <f t="shared" si="93"/>
        <v>DET</v>
      </c>
    </row>
    <row r="1578" spans="1:16" x14ac:dyDescent="0.25">
      <c r="A1578">
        <v>1577</v>
      </c>
      <c r="B1578" s="1" t="str">
        <f t="shared" si="95"/>
        <v>2017_17_CHI@MIN</v>
      </c>
      <c r="C1578" s="1" t="s">
        <v>3</v>
      </c>
      <c r="D1578">
        <v>2017</v>
      </c>
      <c r="E1578" s="6">
        <v>17</v>
      </c>
      <c r="F1578" s="6">
        <v>17</v>
      </c>
      <c r="G1578" s="6" t="s">
        <v>82</v>
      </c>
      <c r="H1578" t="s">
        <v>70</v>
      </c>
      <c r="I1578">
        <v>-12</v>
      </c>
      <c r="J1578">
        <v>39.5</v>
      </c>
      <c r="K1578">
        <v>-12.5</v>
      </c>
      <c r="L1578">
        <v>38.5</v>
      </c>
      <c r="M1578">
        <v>23</v>
      </c>
      <c r="N1578">
        <v>10</v>
      </c>
      <c r="O1578" t="str">
        <f t="shared" si="92"/>
        <v>MIN</v>
      </c>
      <c r="P1578" t="str">
        <f t="shared" si="93"/>
        <v>MIN</v>
      </c>
    </row>
    <row r="1579" spans="1:16" x14ac:dyDescent="0.25">
      <c r="A1579">
        <v>1578</v>
      </c>
      <c r="B1579" s="1" t="str">
        <f t="shared" si="95"/>
        <v>2017_17_HOU@IND</v>
      </c>
      <c r="C1579" s="1" t="s">
        <v>3</v>
      </c>
      <c r="D1579">
        <v>2017</v>
      </c>
      <c r="E1579" s="6">
        <v>17</v>
      </c>
      <c r="F1579" s="6">
        <v>17</v>
      </c>
      <c r="G1579" t="s">
        <v>78</v>
      </c>
      <c r="H1579" t="s">
        <v>77</v>
      </c>
      <c r="I1579">
        <v>-3.5</v>
      </c>
      <c r="J1579">
        <v>41</v>
      </c>
      <c r="K1579">
        <v>-5.5</v>
      </c>
      <c r="L1579">
        <v>42</v>
      </c>
      <c r="M1579">
        <v>22</v>
      </c>
      <c r="N1579">
        <v>13</v>
      </c>
      <c r="O1579" t="str">
        <f t="shared" si="92"/>
        <v>IND</v>
      </c>
      <c r="P1579" t="str">
        <f t="shared" si="93"/>
        <v>IND</v>
      </c>
    </row>
    <row r="1580" spans="1:16" x14ac:dyDescent="0.25">
      <c r="A1580">
        <v>1579</v>
      </c>
      <c r="B1580" s="1" t="str">
        <f t="shared" si="95"/>
        <v>2017_17_CLE@PIT</v>
      </c>
      <c r="C1580" s="1" t="s">
        <v>3</v>
      </c>
      <c r="D1580">
        <v>2017</v>
      </c>
      <c r="E1580" s="6">
        <v>17</v>
      </c>
      <c r="F1580" s="6">
        <v>17</v>
      </c>
      <c r="G1580" t="s">
        <v>89</v>
      </c>
      <c r="H1580" t="s">
        <v>72</v>
      </c>
      <c r="I1580">
        <v>-11</v>
      </c>
      <c r="J1580">
        <v>39</v>
      </c>
      <c r="K1580">
        <v>-6</v>
      </c>
      <c r="L1580">
        <v>38</v>
      </c>
      <c r="M1580">
        <v>28</v>
      </c>
      <c r="N1580">
        <v>24</v>
      </c>
      <c r="O1580" t="str">
        <f t="shared" si="92"/>
        <v>CLE</v>
      </c>
      <c r="P1580" t="str">
        <f t="shared" si="93"/>
        <v>PIT</v>
      </c>
    </row>
    <row r="1581" spans="1:16" x14ac:dyDescent="0.25">
      <c r="A1581">
        <v>1580</v>
      </c>
      <c r="B1581" s="1" t="str">
        <f t="shared" si="95"/>
        <v>2017_17_NYJ@NWE</v>
      </c>
      <c r="C1581" s="1" t="s">
        <v>3</v>
      </c>
      <c r="D1581">
        <v>2017</v>
      </c>
      <c r="E1581" s="6">
        <v>17</v>
      </c>
      <c r="F1581" s="6">
        <v>17</v>
      </c>
      <c r="G1581" t="s">
        <v>337</v>
      </c>
      <c r="H1581" t="s">
        <v>86</v>
      </c>
      <c r="I1581">
        <v>-15.5</v>
      </c>
      <c r="J1581">
        <v>45</v>
      </c>
      <c r="K1581">
        <v>-15.5</v>
      </c>
      <c r="L1581">
        <v>43</v>
      </c>
      <c r="M1581">
        <v>26</v>
      </c>
      <c r="N1581">
        <v>6</v>
      </c>
      <c r="O1581" t="str">
        <f t="shared" si="92"/>
        <v>NWE</v>
      </c>
      <c r="P1581" t="str">
        <f t="shared" si="93"/>
        <v>NWE</v>
      </c>
    </row>
    <row r="1582" spans="1:16" x14ac:dyDescent="0.25">
      <c r="A1582">
        <v>1581</v>
      </c>
      <c r="B1582" s="1" t="str">
        <f t="shared" si="95"/>
        <v>2017_17_WAS@NYG</v>
      </c>
      <c r="C1582" s="1" t="s">
        <v>3</v>
      </c>
      <c r="D1582">
        <v>2017</v>
      </c>
      <c r="E1582" s="6">
        <v>17</v>
      </c>
      <c r="F1582" s="6">
        <v>17</v>
      </c>
      <c r="G1582" t="s">
        <v>85</v>
      </c>
      <c r="H1582" t="s">
        <v>96</v>
      </c>
      <c r="I1582">
        <v>3</v>
      </c>
      <c r="J1582">
        <v>38.5</v>
      </c>
      <c r="K1582">
        <v>4</v>
      </c>
      <c r="L1582">
        <v>40</v>
      </c>
      <c r="M1582">
        <v>18</v>
      </c>
      <c r="N1582">
        <v>10</v>
      </c>
      <c r="O1582" t="str">
        <f t="shared" si="92"/>
        <v>NYG</v>
      </c>
      <c r="P1582" t="str">
        <f t="shared" si="93"/>
        <v>NYG</v>
      </c>
    </row>
    <row r="1583" spans="1:16" x14ac:dyDescent="0.25">
      <c r="A1583">
        <v>1582</v>
      </c>
      <c r="B1583" s="1" t="str">
        <f t="shared" si="95"/>
        <v>2017_17_DAL@PHI</v>
      </c>
      <c r="C1583" s="1" t="s">
        <v>3</v>
      </c>
      <c r="D1583">
        <v>2017</v>
      </c>
      <c r="E1583" s="6">
        <v>17</v>
      </c>
      <c r="F1583" s="6">
        <v>17</v>
      </c>
      <c r="G1583" t="s">
        <v>88</v>
      </c>
      <c r="H1583" t="s">
        <v>73</v>
      </c>
      <c r="I1583">
        <v>2.5</v>
      </c>
      <c r="J1583">
        <v>41</v>
      </c>
      <c r="K1583">
        <v>3.5</v>
      </c>
      <c r="L1583">
        <v>40</v>
      </c>
      <c r="M1583">
        <v>0</v>
      </c>
      <c r="N1583">
        <v>6</v>
      </c>
      <c r="O1583" t="str">
        <f t="shared" si="92"/>
        <v>DAL</v>
      </c>
      <c r="P1583" t="str">
        <f t="shared" si="93"/>
        <v>DAL</v>
      </c>
    </row>
    <row r="1584" spans="1:16" x14ac:dyDescent="0.25">
      <c r="A1584">
        <v>1583</v>
      </c>
      <c r="B1584" s="1" t="str">
        <f t="shared" si="95"/>
        <v>2017_17_JAX@TEN</v>
      </c>
      <c r="C1584" s="1" t="s">
        <v>3</v>
      </c>
      <c r="D1584">
        <v>2017</v>
      </c>
      <c r="E1584" s="6">
        <v>17</v>
      </c>
      <c r="F1584" s="6">
        <v>17</v>
      </c>
      <c r="G1584" t="s">
        <v>95</v>
      </c>
      <c r="H1584" t="s">
        <v>79</v>
      </c>
      <c r="I1584">
        <v>-3.5</v>
      </c>
      <c r="J1584">
        <v>41</v>
      </c>
      <c r="K1584">
        <v>-2</v>
      </c>
      <c r="L1584">
        <v>40.5</v>
      </c>
      <c r="M1584">
        <v>15</v>
      </c>
      <c r="N1584">
        <v>10</v>
      </c>
      <c r="O1584" t="str">
        <f t="shared" si="92"/>
        <v>TEN</v>
      </c>
      <c r="P1584" t="str">
        <f t="shared" si="93"/>
        <v>TEN</v>
      </c>
    </row>
    <row r="1585" spans="1:16" x14ac:dyDescent="0.25">
      <c r="A1585">
        <v>1584</v>
      </c>
      <c r="B1585" s="1" t="str">
        <f t="shared" si="95"/>
        <v>2017_17_BUF@MIA</v>
      </c>
      <c r="C1585" s="1" t="s">
        <v>3</v>
      </c>
      <c r="D1585">
        <v>2017</v>
      </c>
      <c r="E1585" s="6">
        <v>17</v>
      </c>
      <c r="F1585" s="6">
        <v>17</v>
      </c>
      <c r="G1585" t="s">
        <v>81</v>
      </c>
      <c r="H1585" t="s">
        <v>68</v>
      </c>
      <c r="I1585">
        <v>3</v>
      </c>
      <c r="J1585">
        <v>42.5</v>
      </c>
      <c r="K1585">
        <v>2.5</v>
      </c>
      <c r="L1585">
        <v>42</v>
      </c>
      <c r="M1585">
        <v>16</v>
      </c>
      <c r="N1585">
        <v>22</v>
      </c>
      <c r="O1585" t="str">
        <f t="shared" si="92"/>
        <v>BUF</v>
      </c>
      <c r="P1585" t="str">
        <f t="shared" si="93"/>
        <v>BUF</v>
      </c>
    </row>
    <row r="1586" spans="1:16" x14ac:dyDescent="0.25">
      <c r="A1586">
        <v>1585</v>
      </c>
      <c r="B1586" s="1" t="str">
        <f t="shared" si="95"/>
        <v>2017_17_CIN@BAL</v>
      </c>
      <c r="C1586" s="1" t="s">
        <v>3</v>
      </c>
      <c r="D1586">
        <v>2017</v>
      </c>
      <c r="E1586" s="6">
        <v>17</v>
      </c>
      <c r="F1586" s="6">
        <v>17</v>
      </c>
      <c r="G1586" t="s">
        <v>67</v>
      </c>
      <c r="H1586" t="s">
        <v>71</v>
      </c>
      <c r="I1586">
        <v>-9.5</v>
      </c>
      <c r="J1586">
        <v>40.5</v>
      </c>
      <c r="K1586">
        <v>-9</v>
      </c>
      <c r="L1586">
        <v>39.5</v>
      </c>
      <c r="M1586">
        <v>27</v>
      </c>
      <c r="N1586">
        <v>31</v>
      </c>
      <c r="O1586" t="str">
        <f t="shared" si="92"/>
        <v>CIN</v>
      </c>
      <c r="P1586" t="str">
        <f t="shared" si="93"/>
        <v>CIN</v>
      </c>
    </row>
    <row r="1587" spans="1:16" x14ac:dyDescent="0.25">
      <c r="A1587">
        <v>1586</v>
      </c>
      <c r="B1587" s="1" t="str">
        <f t="shared" si="95"/>
        <v>2017_17_OAK@LAC</v>
      </c>
      <c r="C1587" s="1" t="s">
        <v>3</v>
      </c>
      <c r="D1587">
        <v>2017</v>
      </c>
      <c r="E1587" s="6">
        <v>17</v>
      </c>
      <c r="F1587" s="6">
        <v>17</v>
      </c>
      <c r="G1587" t="s">
        <v>124</v>
      </c>
      <c r="H1587" t="s">
        <v>87</v>
      </c>
      <c r="I1587">
        <v>-8</v>
      </c>
      <c r="J1587">
        <v>43</v>
      </c>
      <c r="K1587">
        <v>-7</v>
      </c>
      <c r="L1587">
        <v>42.5</v>
      </c>
      <c r="M1587">
        <v>30</v>
      </c>
      <c r="N1587">
        <v>10</v>
      </c>
      <c r="O1587" t="str">
        <f t="shared" si="92"/>
        <v>LAC</v>
      </c>
      <c r="P1587" t="str">
        <f t="shared" si="93"/>
        <v>LAC</v>
      </c>
    </row>
    <row r="1588" spans="1:16" x14ac:dyDescent="0.25">
      <c r="A1588">
        <v>1587</v>
      </c>
      <c r="B1588" s="1" t="str">
        <f t="shared" si="95"/>
        <v>2017_17_ARI@SEA</v>
      </c>
      <c r="C1588" s="1" t="s">
        <v>3</v>
      </c>
      <c r="D1588">
        <v>2017</v>
      </c>
      <c r="E1588" s="6">
        <v>17</v>
      </c>
      <c r="F1588" s="6">
        <v>17</v>
      </c>
      <c r="G1588" t="s">
        <v>91</v>
      </c>
      <c r="H1588" t="s">
        <v>66</v>
      </c>
      <c r="I1588">
        <v>-9</v>
      </c>
      <c r="J1588">
        <v>38.5</v>
      </c>
      <c r="K1588">
        <v>-8.5</v>
      </c>
      <c r="L1588">
        <v>38.5</v>
      </c>
      <c r="M1588">
        <v>24</v>
      </c>
      <c r="N1588">
        <v>26</v>
      </c>
      <c r="O1588" t="str">
        <f t="shared" si="92"/>
        <v>ARI</v>
      </c>
      <c r="P1588" t="str">
        <f t="shared" si="93"/>
        <v>ARI</v>
      </c>
    </row>
    <row r="1589" spans="1:16" x14ac:dyDescent="0.25">
      <c r="A1589">
        <v>1588</v>
      </c>
      <c r="B1589" s="1" t="str">
        <f t="shared" si="95"/>
        <v>2017_17_SFO@LAR</v>
      </c>
      <c r="C1589" s="1" t="s">
        <v>3</v>
      </c>
      <c r="D1589">
        <v>2017</v>
      </c>
      <c r="E1589" s="6">
        <v>17</v>
      </c>
      <c r="F1589" s="6">
        <v>17</v>
      </c>
      <c r="G1589" t="s">
        <v>125</v>
      </c>
      <c r="H1589" t="s">
        <v>338</v>
      </c>
      <c r="I1589">
        <v>1</v>
      </c>
      <c r="J1589">
        <v>44.5</v>
      </c>
      <c r="K1589">
        <v>5.5</v>
      </c>
      <c r="L1589">
        <v>44</v>
      </c>
      <c r="M1589">
        <v>13</v>
      </c>
      <c r="N1589">
        <v>34</v>
      </c>
      <c r="O1589" t="str">
        <f t="shared" si="92"/>
        <v>SFO</v>
      </c>
      <c r="P1589" t="str">
        <f t="shared" si="93"/>
        <v>SFO</v>
      </c>
    </row>
    <row r="1590" spans="1:16" x14ac:dyDescent="0.25">
      <c r="A1590">
        <v>1589</v>
      </c>
      <c r="B1590" s="1" t="str">
        <f t="shared" si="95"/>
        <v>2017_17_CAR@ATL</v>
      </c>
      <c r="C1590" s="1" t="s">
        <v>3</v>
      </c>
      <c r="D1590">
        <v>2017</v>
      </c>
      <c r="E1590" s="6">
        <v>17</v>
      </c>
      <c r="F1590" s="6">
        <v>17</v>
      </c>
      <c r="G1590" t="s">
        <v>22</v>
      </c>
      <c r="H1590" t="s">
        <v>69</v>
      </c>
      <c r="I1590">
        <v>-4</v>
      </c>
      <c r="J1590">
        <v>46</v>
      </c>
      <c r="K1590">
        <v>-4</v>
      </c>
      <c r="L1590">
        <v>45</v>
      </c>
      <c r="M1590">
        <v>22</v>
      </c>
      <c r="N1590">
        <v>10</v>
      </c>
      <c r="O1590" t="str">
        <f t="shared" si="92"/>
        <v>ATL</v>
      </c>
      <c r="P1590" t="str">
        <f t="shared" si="93"/>
        <v>ATL</v>
      </c>
    </row>
    <row r="1591" spans="1:16" x14ac:dyDescent="0.25">
      <c r="A1591">
        <v>1590</v>
      </c>
      <c r="B1591" s="1" t="str">
        <f t="shared" si="95"/>
        <v>2017_17_KCY@DEN</v>
      </c>
      <c r="C1591" s="1" t="s">
        <v>3</v>
      </c>
      <c r="D1591">
        <v>2017</v>
      </c>
      <c r="E1591" s="6">
        <v>17</v>
      </c>
      <c r="F1591" s="6">
        <v>17</v>
      </c>
      <c r="G1591" t="s">
        <v>74</v>
      </c>
      <c r="H1591" t="s">
        <v>336</v>
      </c>
      <c r="I1591">
        <v>-3.5</v>
      </c>
      <c r="J1591">
        <v>38.5</v>
      </c>
      <c r="K1591">
        <v>-3</v>
      </c>
      <c r="L1591">
        <v>37.5</v>
      </c>
      <c r="M1591">
        <v>24</v>
      </c>
      <c r="N1591">
        <v>27</v>
      </c>
      <c r="O1591" t="str">
        <f t="shared" si="92"/>
        <v>KCY</v>
      </c>
      <c r="P1591" t="str">
        <f t="shared" si="93"/>
        <v>KCY</v>
      </c>
    </row>
    <row r="1592" spans="1:16" x14ac:dyDescent="0.25">
      <c r="A1592">
        <v>1591</v>
      </c>
      <c r="B1592" s="1" t="str">
        <f t="shared" si="95"/>
        <v>2017_17_NOR@TBY</v>
      </c>
      <c r="C1592" s="1" t="s">
        <v>3</v>
      </c>
      <c r="D1592">
        <v>2017</v>
      </c>
      <c r="E1592" s="6">
        <v>17</v>
      </c>
      <c r="F1592" s="6">
        <v>17</v>
      </c>
      <c r="G1592" t="s">
        <v>339</v>
      </c>
      <c r="H1592" t="s">
        <v>340</v>
      </c>
      <c r="I1592">
        <v>7</v>
      </c>
      <c r="J1592">
        <v>50.5</v>
      </c>
      <c r="K1592">
        <v>6</v>
      </c>
      <c r="L1592">
        <v>48.5</v>
      </c>
      <c r="M1592">
        <v>31</v>
      </c>
      <c r="N1592">
        <v>24</v>
      </c>
      <c r="O1592" t="str">
        <f t="shared" si="92"/>
        <v>TBY</v>
      </c>
      <c r="P1592" t="str">
        <f t="shared" si="93"/>
        <v>TBY</v>
      </c>
    </row>
    <row r="1593" spans="1:16" x14ac:dyDescent="0.25">
      <c r="A1593">
        <v>1592</v>
      </c>
      <c r="B1593" s="1" t="str">
        <f t="shared" si="95"/>
        <v>2017_18_TEN@KCY</v>
      </c>
      <c r="C1593" t="s">
        <v>5</v>
      </c>
      <c r="D1593">
        <v>2017</v>
      </c>
      <c r="E1593">
        <f t="shared" ref="E1593:E1603" si="96">IF(C1593="rs",F1593,17+F1593)</f>
        <v>18</v>
      </c>
      <c r="F1593">
        <v>1</v>
      </c>
      <c r="G1593" t="s">
        <v>336</v>
      </c>
      <c r="H1593" t="s">
        <v>95</v>
      </c>
      <c r="I1593">
        <v>-7</v>
      </c>
      <c r="J1593">
        <v>44.5</v>
      </c>
      <c r="K1593">
        <v>-8.5</v>
      </c>
      <c r="L1593">
        <v>44.5</v>
      </c>
      <c r="M1593">
        <v>21</v>
      </c>
      <c r="N1593">
        <v>22</v>
      </c>
      <c r="O1593" t="str">
        <f t="shared" si="92"/>
        <v>TEN</v>
      </c>
      <c r="P1593" t="str">
        <f t="shared" si="93"/>
        <v>TEN</v>
      </c>
    </row>
    <row r="1594" spans="1:16" x14ac:dyDescent="0.25">
      <c r="A1594">
        <v>1593</v>
      </c>
      <c r="B1594" s="1" t="str">
        <f t="shared" si="95"/>
        <v>2017_18_ATL@LAR</v>
      </c>
      <c r="C1594" t="s">
        <v>5</v>
      </c>
      <c r="D1594">
        <v>2017</v>
      </c>
      <c r="E1594">
        <f t="shared" si="96"/>
        <v>18</v>
      </c>
      <c r="F1594">
        <v>1</v>
      </c>
      <c r="G1594" t="s">
        <v>125</v>
      </c>
      <c r="H1594" t="s">
        <v>22</v>
      </c>
      <c r="I1594">
        <v>-4.5</v>
      </c>
      <c r="J1594">
        <v>49.5</v>
      </c>
      <c r="K1594">
        <v>-6</v>
      </c>
      <c r="L1594">
        <v>48.5</v>
      </c>
      <c r="M1594">
        <v>13</v>
      </c>
      <c r="N1594">
        <v>26</v>
      </c>
      <c r="O1594" t="str">
        <f t="shared" si="92"/>
        <v>ATL</v>
      </c>
      <c r="P1594" t="str">
        <f t="shared" si="93"/>
        <v>ATL</v>
      </c>
    </row>
    <row r="1595" spans="1:16" x14ac:dyDescent="0.25">
      <c r="A1595">
        <v>1594</v>
      </c>
      <c r="B1595" s="1" t="str">
        <f t="shared" si="95"/>
        <v>2017_18_BUF@JAX</v>
      </c>
      <c r="C1595" t="s">
        <v>5</v>
      </c>
      <c r="D1595">
        <v>2017</v>
      </c>
      <c r="E1595">
        <f t="shared" si="96"/>
        <v>18</v>
      </c>
      <c r="F1595">
        <v>1</v>
      </c>
      <c r="G1595" t="s">
        <v>79</v>
      </c>
      <c r="H1595" t="s">
        <v>68</v>
      </c>
      <c r="I1595">
        <v>-7</v>
      </c>
      <c r="J1595">
        <v>40</v>
      </c>
      <c r="K1595">
        <v>-8.5</v>
      </c>
      <c r="L1595">
        <v>39.5</v>
      </c>
      <c r="M1595">
        <v>10</v>
      </c>
      <c r="N1595">
        <v>3</v>
      </c>
      <c r="O1595" t="str">
        <f t="shared" si="92"/>
        <v>BUF</v>
      </c>
      <c r="P1595" t="str">
        <f t="shared" si="93"/>
        <v>JAX</v>
      </c>
    </row>
    <row r="1596" spans="1:16" x14ac:dyDescent="0.25">
      <c r="A1596">
        <v>1595</v>
      </c>
      <c r="B1596" s="1" t="str">
        <f t="shared" si="95"/>
        <v>2017_18_CAR@NOR</v>
      </c>
      <c r="C1596" t="s">
        <v>5</v>
      </c>
      <c r="D1596">
        <v>2017</v>
      </c>
      <c r="E1596">
        <f t="shared" si="96"/>
        <v>18</v>
      </c>
      <c r="F1596">
        <v>1</v>
      </c>
      <c r="G1596" t="s">
        <v>340</v>
      </c>
      <c r="H1596" t="s">
        <v>69</v>
      </c>
      <c r="I1596">
        <v>-6</v>
      </c>
      <c r="J1596">
        <v>48.5</v>
      </c>
      <c r="K1596">
        <v>-6.5</v>
      </c>
      <c r="L1596">
        <v>48</v>
      </c>
      <c r="M1596">
        <v>31</v>
      </c>
      <c r="N1596">
        <v>26</v>
      </c>
      <c r="O1596" t="str">
        <f t="shared" si="92"/>
        <v>CAR</v>
      </c>
      <c r="P1596" t="str">
        <f t="shared" si="93"/>
        <v>NOR</v>
      </c>
    </row>
    <row r="1597" spans="1:16" x14ac:dyDescent="0.25">
      <c r="A1597">
        <v>1596</v>
      </c>
      <c r="B1597" s="1" t="str">
        <f t="shared" si="95"/>
        <v>2017_19_ATL@PHI</v>
      </c>
      <c r="C1597" t="s">
        <v>5</v>
      </c>
      <c r="D1597">
        <v>2017</v>
      </c>
      <c r="E1597">
        <f t="shared" si="96"/>
        <v>19</v>
      </c>
      <c r="F1597">
        <v>2</v>
      </c>
      <c r="G1597" t="s">
        <v>88</v>
      </c>
      <c r="H1597" t="s">
        <v>22</v>
      </c>
      <c r="I1597">
        <v>2.5</v>
      </c>
      <c r="J1597">
        <v>41.5</v>
      </c>
      <c r="K1597">
        <v>2.5</v>
      </c>
      <c r="L1597">
        <v>40.5</v>
      </c>
      <c r="M1597">
        <v>15</v>
      </c>
      <c r="N1597">
        <v>10</v>
      </c>
      <c r="O1597" t="str">
        <f t="shared" si="92"/>
        <v>PHI</v>
      </c>
      <c r="P1597" t="str">
        <f t="shared" si="93"/>
        <v>PHI</v>
      </c>
    </row>
    <row r="1598" spans="1:16" x14ac:dyDescent="0.25">
      <c r="A1598">
        <v>1597</v>
      </c>
      <c r="B1598" s="1" t="str">
        <f t="shared" si="95"/>
        <v>2017_19_TEN@NWE</v>
      </c>
      <c r="C1598" t="s">
        <v>5</v>
      </c>
      <c r="D1598">
        <v>2017</v>
      </c>
      <c r="E1598">
        <f t="shared" si="96"/>
        <v>19</v>
      </c>
      <c r="F1598">
        <v>2</v>
      </c>
      <c r="G1598" t="s">
        <v>337</v>
      </c>
      <c r="H1598" t="s">
        <v>95</v>
      </c>
      <c r="I1598">
        <v>-13.5</v>
      </c>
      <c r="J1598">
        <v>47</v>
      </c>
      <c r="K1598">
        <v>-13.5</v>
      </c>
      <c r="L1598">
        <v>48.5</v>
      </c>
      <c r="M1598">
        <v>35</v>
      </c>
      <c r="N1598">
        <v>14</v>
      </c>
      <c r="O1598" t="str">
        <f t="shared" si="92"/>
        <v>NWE</v>
      </c>
      <c r="P1598" t="str">
        <f t="shared" si="93"/>
        <v>NWE</v>
      </c>
    </row>
    <row r="1599" spans="1:16" x14ac:dyDescent="0.25">
      <c r="A1599">
        <v>1598</v>
      </c>
      <c r="B1599" s="1" t="str">
        <f t="shared" si="95"/>
        <v>2017_19_JAX@PIT</v>
      </c>
      <c r="C1599" t="s">
        <v>5</v>
      </c>
      <c r="D1599">
        <v>2017</v>
      </c>
      <c r="E1599">
        <f t="shared" si="96"/>
        <v>19</v>
      </c>
      <c r="F1599">
        <v>2</v>
      </c>
      <c r="G1599" t="s">
        <v>89</v>
      </c>
      <c r="H1599" t="s">
        <v>79</v>
      </c>
      <c r="I1599">
        <v>-7.5</v>
      </c>
      <c r="J1599">
        <v>41</v>
      </c>
      <c r="K1599">
        <v>-7</v>
      </c>
      <c r="L1599">
        <v>41</v>
      </c>
      <c r="M1599">
        <v>42</v>
      </c>
      <c r="N1599">
        <v>45</v>
      </c>
      <c r="O1599" t="str">
        <f t="shared" si="92"/>
        <v>JAX</v>
      </c>
      <c r="P1599" t="str">
        <f t="shared" si="93"/>
        <v>JAX</v>
      </c>
    </row>
    <row r="1600" spans="1:16" x14ac:dyDescent="0.25">
      <c r="A1600">
        <v>1599</v>
      </c>
      <c r="B1600" s="1" t="str">
        <f t="shared" si="95"/>
        <v>2017_19_NOR@MIN</v>
      </c>
      <c r="C1600" t="s">
        <v>5</v>
      </c>
      <c r="D1600">
        <v>2017</v>
      </c>
      <c r="E1600">
        <f t="shared" si="96"/>
        <v>19</v>
      </c>
      <c r="F1600">
        <v>2</v>
      </c>
      <c r="G1600" t="s">
        <v>82</v>
      </c>
      <c r="H1600" t="s">
        <v>340</v>
      </c>
      <c r="I1600">
        <v>-3.5</v>
      </c>
      <c r="J1600">
        <v>45</v>
      </c>
      <c r="K1600">
        <v>-5.5</v>
      </c>
      <c r="L1600">
        <v>47.5</v>
      </c>
      <c r="M1600">
        <v>29</v>
      </c>
      <c r="N1600">
        <v>24</v>
      </c>
      <c r="O1600" t="str">
        <f>IF(OR(ISBLANK(N1600),ISBLANK(M1600)),"",IF(N1600&gt;(M1600+IF(ISBLANK(K1600),I1600,K1600)),H1600,IF(N1600&lt;(M1600+IF(ISBLANK(K1600),I1600,K1600)),G1600,"na")))</f>
        <v>NOR</v>
      </c>
      <c r="P1600" t="str">
        <f t="shared" si="93"/>
        <v>MIN</v>
      </c>
    </row>
    <row r="1601" spans="1:16" x14ac:dyDescent="0.25">
      <c r="A1601">
        <v>1600</v>
      </c>
      <c r="B1601" s="1" t="str">
        <f t="shared" si="95"/>
        <v>2017_20_JAX@NWE</v>
      </c>
      <c r="C1601" t="s">
        <v>5</v>
      </c>
      <c r="D1601">
        <v>2017</v>
      </c>
      <c r="E1601">
        <f t="shared" si="96"/>
        <v>20</v>
      </c>
      <c r="F1601">
        <v>3</v>
      </c>
      <c r="G1601" t="s">
        <v>337</v>
      </c>
      <c r="H1601" t="s">
        <v>79</v>
      </c>
      <c r="I1601">
        <v>-9.5</v>
      </c>
      <c r="J1601">
        <v>46.5</v>
      </c>
      <c r="K1601">
        <v>-7.5</v>
      </c>
      <c r="L1601">
        <v>46</v>
      </c>
      <c r="M1601">
        <v>24</v>
      </c>
      <c r="N1601">
        <v>20</v>
      </c>
      <c r="O1601" t="str">
        <f>IF(OR(ISBLANK(N1601),ISBLANK(M1601)),"",IF(N1601&gt;(M1601+IF(ISBLANK(K1601),I1601,K1601)),H1601,IF(N1601&lt;(M1601+IF(ISBLANK(K1601),I1601,K1601)),G1601,"na")))</f>
        <v>JAX</v>
      </c>
      <c r="P1601" t="str">
        <f t="shared" si="93"/>
        <v>NWE</v>
      </c>
    </row>
    <row r="1602" spans="1:16" x14ac:dyDescent="0.25">
      <c r="A1602">
        <v>1601</v>
      </c>
      <c r="B1602" s="1" t="str">
        <f t="shared" si="95"/>
        <v>2017_20_MIN@PHI</v>
      </c>
      <c r="C1602" t="s">
        <v>5</v>
      </c>
      <c r="D1602">
        <v>2017</v>
      </c>
      <c r="E1602">
        <f t="shared" si="96"/>
        <v>20</v>
      </c>
      <c r="F1602">
        <v>3</v>
      </c>
      <c r="G1602" t="s">
        <v>88</v>
      </c>
      <c r="H1602" t="s">
        <v>82</v>
      </c>
      <c r="I1602">
        <v>3.5</v>
      </c>
      <c r="J1602">
        <v>38</v>
      </c>
      <c r="K1602">
        <v>3</v>
      </c>
      <c r="L1602">
        <v>39</v>
      </c>
      <c r="M1602">
        <v>38</v>
      </c>
      <c r="N1602">
        <v>7</v>
      </c>
      <c r="O1602" t="str">
        <f>IF(OR(ISBLANK(N1602),ISBLANK(M1602)),"",IF(N1602&gt;(M1602+IF(ISBLANK(K1602),I1602,K1602)),H1602,IF(N1602&lt;(M1602+IF(ISBLANK(K1602),I1602,K1602)),G1602,"na")))</f>
        <v>PHI</v>
      </c>
      <c r="P1602" t="str">
        <f t="shared" si="93"/>
        <v>PHI</v>
      </c>
    </row>
    <row r="1603" spans="1:16" x14ac:dyDescent="0.25">
      <c r="A1603">
        <v>1602</v>
      </c>
      <c r="B1603" s="1" t="str">
        <f t="shared" si="95"/>
        <v>2017_21_PHI@NWE</v>
      </c>
      <c r="C1603" t="s">
        <v>5</v>
      </c>
      <c r="D1603">
        <v>2017</v>
      </c>
      <c r="E1603">
        <f t="shared" si="96"/>
        <v>21</v>
      </c>
      <c r="F1603">
        <v>4</v>
      </c>
      <c r="G1603" t="s">
        <v>337</v>
      </c>
      <c r="H1603" t="s">
        <v>88</v>
      </c>
      <c r="I1603">
        <v>-5.5</v>
      </c>
      <c r="J1603">
        <v>48</v>
      </c>
      <c r="K1603">
        <v>-4</v>
      </c>
      <c r="L1603">
        <v>48</v>
      </c>
      <c r="M1603">
        <v>33</v>
      </c>
      <c r="N1603">
        <v>41</v>
      </c>
      <c r="O1603" t="str">
        <f>IF(OR(ISBLANK(N1603),ISBLANK(M1603)),"",IF(N1603&gt;(M1603+IF(ISBLANK(K1603),I1603,K1603)),H1603,IF(N1603&lt;(M1603+IF(ISBLANK(K1603),I1603,K1603)),G1603,"na")))</f>
        <v>PHI</v>
      </c>
      <c r="P1603" t="str">
        <f t="shared" si="93"/>
        <v>PHI</v>
      </c>
    </row>
  </sheetData>
  <dataValidations count="1">
    <dataValidation showInputMessage="1" showErrorMessage="1" sqref="G1:H1" xr:uid="{00000000-0002-0000-0A00-000000000000}"/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G2049"/>
  <sheetViews>
    <sheetView topLeftCell="A38" zoomScale="80" zoomScaleNormal="80" workbookViewId="0">
      <selection activeCell="A2" sqref="A2"/>
    </sheetView>
  </sheetViews>
  <sheetFormatPr defaultRowHeight="15" x14ac:dyDescent="0.25"/>
  <cols>
    <col min="1" max="1" width="20.85546875" bestFit="1" customWidth="1"/>
  </cols>
  <sheetData>
    <row r="1" spans="1:7" x14ac:dyDescent="0.25">
      <c r="A1" t="s">
        <v>268</v>
      </c>
      <c r="B1" t="s">
        <v>43</v>
      </c>
      <c r="C1" t="s">
        <v>143</v>
      </c>
      <c r="D1" t="s">
        <v>132</v>
      </c>
      <c r="E1" t="s">
        <v>133</v>
      </c>
      <c r="F1" t="s">
        <v>134</v>
      </c>
      <c r="G1" t="s">
        <v>135</v>
      </c>
    </row>
    <row r="2" spans="1:7" x14ac:dyDescent="0.25">
      <c r="A2" t="str">
        <f t="shared" ref="A2:A65" si="0">CONCATENATE(B2,"_rs_",C2,"_",D2,"_",E2)</f>
        <v>2009_rs_1_MIA_ATL</v>
      </c>
      <c r="B2">
        <v>2009</v>
      </c>
      <c r="C2">
        <v>1</v>
      </c>
      <c r="D2" t="s">
        <v>81</v>
      </c>
      <c r="E2" t="s">
        <v>22</v>
      </c>
      <c r="F2">
        <v>7</v>
      </c>
      <c r="G2">
        <v>19</v>
      </c>
    </row>
    <row r="3" spans="1:7" x14ac:dyDescent="0.25">
      <c r="A3" t="str">
        <f t="shared" si="0"/>
        <v>2009_rs_1_KC_BAL</v>
      </c>
      <c r="B3">
        <v>2009</v>
      </c>
      <c r="C3">
        <v>1</v>
      </c>
      <c r="D3" t="s">
        <v>80</v>
      </c>
      <c r="E3" t="s">
        <v>67</v>
      </c>
      <c r="F3">
        <v>24</v>
      </c>
      <c r="G3">
        <v>38</v>
      </c>
    </row>
    <row r="4" spans="1:7" x14ac:dyDescent="0.25">
      <c r="A4" t="str">
        <f t="shared" si="0"/>
        <v>2009_rs_1_PHI_CAR</v>
      </c>
      <c r="B4">
        <v>2009</v>
      </c>
      <c r="C4">
        <v>1</v>
      </c>
      <c r="D4" t="s">
        <v>88</v>
      </c>
      <c r="E4" t="s">
        <v>69</v>
      </c>
      <c r="F4">
        <v>38</v>
      </c>
      <c r="G4">
        <v>10</v>
      </c>
    </row>
    <row r="5" spans="1:7" x14ac:dyDescent="0.25">
      <c r="A5" t="str">
        <f t="shared" si="0"/>
        <v>2009_rs_1_DEN_CIN</v>
      </c>
      <c r="B5">
        <v>2009</v>
      </c>
      <c r="C5">
        <v>1</v>
      </c>
      <c r="D5" t="s">
        <v>74</v>
      </c>
      <c r="E5" t="s">
        <v>71</v>
      </c>
      <c r="F5">
        <v>12</v>
      </c>
      <c r="G5">
        <v>7</v>
      </c>
    </row>
    <row r="6" spans="1:7" x14ac:dyDescent="0.25">
      <c r="A6" t="str">
        <f t="shared" si="0"/>
        <v>2009_rs_1_MIN_CLE</v>
      </c>
      <c r="B6">
        <v>2009</v>
      </c>
      <c r="C6">
        <v>1</v>
      </c>
      <c r="D6" t="s">
        <v>82</v>
      </c>
      <c r="E6" t="s">
        <v>72</v>
      </c>
      <c r="F6">
        <v>34</v>
      </c>
      <c r="G6">
        <v>20</v>
      </c>
    </row>
    <row r="7" spans="1:7" x14ac:dyDescent="0.25">
      <c r="A7" t="str">
        <f t="shared" si="0"/>
        <v>2009_rs_1_NYJ_HOU</v>
      </c>
      <c r="B7">
        <v>2009</v>
      </c>
      <c r="C7">
        <v>1</v>
      </c>
      <c r="D7" t="s">
        <v>86</v>
      </c>
      <c r="E7" t="s">
        <v>77</v>
      </c>
      <c r="F7">
        <v>24</v>
      </c>
      <c r="G7">
        <v>7</v>
      </c>
    </row>
    <row r="8" spans="1:7" x14ac:dyDescent="0.25">
      <c r="A8" t="str">
        <f t="shared" si="0"/>
        <v>2009_rs_1_JAX_IND</v>
      </c>
      <c r="B8">
        <v>2009</v>
      </c>
      <c r="C8">
        <v>1</v>
      </c>
      <c r="D8" t="s">
        <v>79</v>
      </c>
      <c r="E8" t="s">
        <v>78</v>
      </c>
      <c r="F8">
        <v>12</v>
      </c>
      <c r="G8">
        <v>14</v>
      </c>
    </row>
    <row r="9" spans="1:7" x14ac:dyDescent="0.25">
      <c r="A9" t="str">
        <f t="shared" si="0"/>
        <v>2009_rs_1_DET_NO</v>
      </c>
      <c r="B9">
        <v>2009</v>
      </c>
      <c r="C9">
        <v>1</v>
      </c>
      <c r="D9" t="s">
        <v>75</v>
      </c>
      <c r="E9" t="s">
        <v>84</v>
      </c>
      <c r="F9">
        <v>27</v>
      </c>
      <c r="G9">
        <v>45</v>
      </c>
    </row>
    <row r="10" spans="1:7" x14ac:dyDescent="0.25">
      <c r="A10" t="str">
        <f t="shared" si="0"/>
        <v>2009_rs_1_DAL_TB</v>
      </c>
      <c r="B10">
        <v>2009</v>
      </c>
      <c r="C10">
        <v>1</v>
      </c>
      <c r="D10" t="s">
        <v>73</v>
      </c>
      <c r="E10" t="s">
        <v>94</v>
      </c>
      <c r="F10">
        <v>34</v>
      </c>
      <c r="G10">
        <v>21</v>
      </c>
    </row>
    <row r="11" spans="1:7" x14ac:dyDescent="0.25">
      <c r="A11" t="str">
        <f t="shared" si="0"/>
        <v>2009_rs_1_SF_ARI</v>
      </c>
      <c r="B11">
        <v>2009</v>
      </c>
      <c r="C11">
        <v>1</v>
      </c>
      <c r="D11" t="s">
        <v>92</v>
      </c>
      <c r="E11" t="s">
        <v>66</v>
      </c>
      <c r="F11">
        <v>20</v>
      </c>
      <c r="G11">
        <v>16</v>
      </c>
    </row>
    <row r="12" spans="1:7" x14ac:dyDescent="0.25">
      <c r="A12" t="str">
        <f t="shared" si="0"/>
        <v>2009_rs_1_WAS_NYG</v>
      </c>
      <c r="B12">
        <v>2009</v>
      </c>
      <c r="C12">
        <v>1</v>
      </c>
      <c r="D12" t="s">
        <v>96</v>
      </c>
      <c r="E12" t="s">
        <v>85</v>
      </c>
      <c r="F12">
        <v>17</v>
      </c>
      <c r="G12">
        <v>23</v>
      </c>
    </row>
    <row r="13" spans="1:7" x14ac:dyDescent="0.25">
      <c r="A13" t="str">
        <f t="shared" si="0"/>
        <v>2009_rs_1_STL_SEA</v>
      </c>
      <c r="B13">
        <v>2009</v>
      </c>
      <c r="C13">
        <v>1</v>
      </c>
      <c r="D13" t="s">
        <v>93</v>
      </c>
      <c r="E13" t="s">
        <v>91</v>
      </c>
      <c r="F13">
        <v>0</v>
      </c>
      <c r="G13">
        <v>28</v>
      </c>
    </row>
    <row r="14" spans="1:7" x14ac:dyDescent="0.25">
      <c r="A14" t="str">
        <f t="shared" si="0"/>
        <v>2009_rs_1_BUF_NE</v>
      </c>
      <c r="B14">
        <v>2009</v>
      </c>
      <c r="C14">
        <v>1</v>
      </c>
      <c r="D14" t="s">
        <v>68</v>
      </c>
      <c r="E14" t="s">
        <v>83</v>
      </c>
      <c r="F14">
        <v>24</v>
      </c>
      <c r="G14">
        <v>25</v>
      </c>
    </row>
    <row r="15" spans="1:7" x14ac:dyDescent="0.25">
      <c r="A15" t="str">
        <f t="shared" si="0"/>
        <v>2009_rs_1_CHI_GB</v>
      </c>
      <c r="B15">
        <v>2009</v>
      </c>
      <c r="C15">
        <v>1</v>
      </c>
      <c r="D15" t="s">
        <v>70</v>
      </c>
      <c r="E15" t="s">
        <v>76</v>
      </c>
      <c r="F15">
        <v>15</v>
      </c>
      <c r="G15">
        <v>21</v>
      </c>
    </row>
    <row r="16" spans="1:7" x14ac:dyDescent="0.25">
      <c r="A16" t="str">
        <f t="shared" si="0"/>
        <v>2009_rs_1_TEN_PIT</v>
      </c>
      <c r="B16">
        <v>2009</v>
      </c>
      <c r="C16">
        <v>1</v>
      </c>
      <c r="D16" t="s">
        <v>95</v>
      </c>
      <c r="E16" t="s">
        <v>89</v>
      </c>
      <c r="F16">
        <v>10</v>
      </c>
      <c r="G16">
        <v>13</v>
      </c>
    </row>
    <row r="17" spans="1:7" x14ac:dyDescent="0.25">
      <c r="A17" t="str">
        <f t="shared" si="0"/>
        <v>2009_rs_1_SD_OAK</v>
      </c>
      <c r="B17">
        <v>2009</v>
      </c>
      <c r="C17">
        <v>1</v>
      </c>
      <c r="D17" t="s">
        <v>90</v>
      </c>
      <c r="E17" t="s">
        <v>87</v>
      </c>
      <c r="F17">
        <v>24</v>
      </c>
      <c r="G17">
        <v>20</v>
      </c>
    </row>
    <row r="18" spans="1:7" x14ac:dyDescent="0.25">
      <c r="A18" t="str">
        <f t="shared" si="0"/>
        <v>2009_rs_2_CAR_ATL</v>
      </c>
      <c r="B18">
        <v>2009</v>
      </c>
      <c r="C18">
        <v>2</v>
      </c>
      <c r="D18" t="s">
        <v>69</v>
      </c>
      <c r="E18" t="s">
        <v>22</v>
      </c>
      <c r="F18">
        <v>20</v>
      </c>
      <c r="G18">
        <v>28</v>
      </c>
    </row>
    <row r="19" spans="1:7" x14ac:dyDescent="0.25">
      <c r="A19" t="str">
        <f t="shared" si="0"/>
        <v>2009_rs_2_MIN_DET</v>
      </c>
      <c r="B19">
        <v>2009</v>
      </c>
      <c r="C19">
        <v>2</v>
      </c>
      <c r="D19" t="s">
        <v>82</v>
      </c>
      <c r="E19" t="s">
        <v>75</v>
      </c>
      <c r="F19">
        <v>27</v>
      </c>
      <c r="G19">
        <v>13</v>
      </c>
    </row>
    <row r="20" spans="1:7" x14ac:dyDescent="0.25">
      <c r="A20" t="str">
        <f t="shared" si="0"/>
        <v>2009_rs_2_CIN_GB</v>
      </c>
      <c r="B20">
        <v>2009</v>
      </c>
      <c r="C20">
        <v>2</v>
      </c>
      <c r="D20" t="s">
        <v>71</v>
      </c>
      <c r="E20" t="s">
        <v>76</v>
      </c>
      <c r="F20">
        <v>31</v>
      </c>
      <c r="G20">
        <v>24</v>
      </c>
    </row>
    <row r="21" spans="1:7" x14ac:dyDescent="0.25">
      <c r="A21" t="str">
        <f t="shared" si="0"/>
        <v>2009_rs_2_ARI_JAX</v>
      </c>
      <c r="B21">
        <v>2009</v>
      </c>
      <c r="C21">
        <v>2</v>
      </c>
      <c r="D21" t="s">
        <v>66</v>
      </c>
      <c r="E21" t="s">
        <v>79</v>
      </c>
      <c r="F21">
        <v>31</v>
      </c>
      <c r="G21">
        <v>17</v>
      </c>
    </row>
    <row r="22" spans="1:7" x14ac:dyDescent="0.25">
      <c r="A22" t="str">
        <f t="shared" si="0"/>
        <v>2009_rs_2_OAK_KC</v>
      </c>
      <c r="B22">
        <v>2009</v>
      </c>
      <c r="C22">
        <v>2</v>
      </c>
      <c r="D22" t="s">
        <v>87</v>
      </c>
      <c r="E22" t="s">
        <v>80</v>
      </c>
      <c r="F22">
        <v>13</v>
      </c>
      <c r="G22">
        <v>10</v>
      </c>
    </row>
    <row r="23" spans="1:7" x14ac:dyDescent="0.25">
      <c r="A23" t="str">
        <f t="shared" si="0"/>
        <v>2009_rs_2_NE_NYJ</v>
      </c>
      <c r="B23">
        <v>2009</v>
      </c>
      <c r="C23">
        <v>2</v>
      </c>
      <c r="D23" t="s">
        <v>83</v>
      </c>
      <c r="E23" t="s">
        <v>86</v>
      </c>
      <c r="F23">
        <v>9</v>
      </c>
      <c r="G23">
        <v>16</v>
      </c>
    </row>
    <row r="24" spans="1:7" x14ac:dyDescent="0.25">
      <c r="A24" t="str">
        <f t="shared" si="0"/>
        <v>2009_rs_2_NO_PHI</v>
      </c>
      <c r="B24">
        <v>2009</v>
      </c>
      <c r="C24">
        <v>2</v>
      </c>
      <c r="D24" t="s">
        <v>84</v>
      </c>
      <c r="E24" t="s">
        <v>88</v>
      </c>
      <c r="F24">
        <v>48</v>
      </c>
      <c r="G24">
        <v>22</v>
      </c>
    </row>
    <row r="25" spans="1:7" x14ac:dyDescent="0.25">
      <c r="A25" t="str">
        <f t="shared" si="0"/>
        <v>2009_rs_2_HOU_TEN</v>
      </c>
      <c r="B25">
        <v>2009</v>
      </c>
      <c r="C25">
        <v>2</v>
      </c>
      <c r="D25" t="s">
        <v>77</v>
      </c>
      <c r="E25" t="s">
        <v>95</v>
      </c>
      <c r="F25">
        <v>34</v>
      </c>
      <c r="G25">
        <v>31</v>
      </c>
    </row>
    <row r="26" spans="1:7" x14ac:dyDescent="0.25">
      <c r="A26" t="str">
        <f t="shared" si="0"/>
        <v>2009_rs_2_STL_WAS</v>
      </c>
      <c r="B26">
        <v>2009</v>
      </c>
      <c r="C26">
        <v>2</v>
      </c>
      <c r="D26" t="s">
        <v>93</v>
      </c>
      <c r="E26" t="s">
        <v>96</v>
      </c>
      <c r="F26">
        <v>7</v>
      </c>
      <c r="G26">
        <v>9</v>
      </c>
    </row>
    <row r="27" spans="1:7" x14ac:dyDescent="0.25">
      <c r="A27" t="str">
        <f t="shared" si="0"/>
        <v>2009_rs_2_TB_BUF</v>
      </c>
      <c r="B27">
        <v>2009</v>
      </c>
      <c r="C27">
        <v>2</v>
      </c>
      <c r="D27" t="s">
        <v>94</v>
      </c>
      <c r="E27" t="s">
        <v>68</v>
      </c>
      <c r="F27">
        <v>20</v>
      </c>
      <c r="G27">
        <v>33</v>
      </c>
    </row>
    <row r="28" spans="1:7" x14ac:dyDescent="0.25">
      <c r="A28" t="str">
        <f t="shared" si="0"/>
        <v>2009_rs_2_SEA_SF</v>
      </c>
      <c r="B28">
        <v>2009</v>
      </c>
      <c r="C28">
        <v>2</v>
      </c>
      <c r="D28" t="s">
        <v>91</v>
      </c>
      <c r="E28" t="s">
        <v>92</v>
      </c>
      <c r="F28">
        <v>10</v>
      </c>
      <c r="G28">
        <v>23</v>
      </c>
    </row>
    <row r="29" spans="1:7" x14ac:dyDescent="0.25">
      <c r="A29" t="str">
        <f t="shared" si="0"/>
        <v>2009_rs_2_PIT_CHI</v>
      </c>
      <c r="B29">
        <v>2009</v>
      </c>
      <c r="C29">
        <v>2</v>
      </c>
      <c r="D29" t="s">
        <v>89</v>
      </c>
      <c r="E29" t="s">
        <v>70</v>
      </c>
      <c r="F29">
        <v>14</v>
      </c>
      <c r="G29">
        <v>17</v>
      </c>
    </row>
    <row r="30" spans="1:7" x14ac:dyDescent="0.25">
      <c r="A30" t="str">
        <f t="shared" si="0"/>
        <v>2009_rs_2_CLE_DEN</v>
      </c>
      <c r="B30">
        <v>2009</v>
      </c>
      <c r="C30">
        <v>2</v>
      </c>
      <c r="D30" t="s">
        <v>72</v>
      </c>
      <c r="E30" t="s">
        <v>74</v>
      </c>
      <c r="F30">
        <v>6</v>
      </c>
      <c r="G30">
        <v>27</v>
      </c>
    </row>
    <row r="31" spans="1:7" x14ac:dyDescent="0.25">
      <c r="A31" t="str">
        <f t="shared" si="0"/>
        <v>2009_rs_2_BAL_SD</v>
      </c>
      <c r="B31">
        <v>2009</v>
      </c>
      <c r="C31">
        <v>2</v>
      </c>
      <c r="D31" t="s">
        <v>67</v>
      </c>
      <c r="E31" t="s">
        <v>90</v>
      </c>
      <c r="F31">
        <v>31</v>
      </c>
      <c r="G31">
        <v>26</v>
      </c>
    </row>
    <row r="32" spans="1:7" x14ac:dyDescent="0.25">
      <c r="A32" t="str">
        <f t="shared" si="0"/>
        <v>2009_rs_2_NYG_DAL</v>
      </c>
      <c r="B32">
        <v>2009</v>
      </c>
      <c r="C32">
        <v>2</v>
      </c>
      <c r="D32" t="s">
        <v>85</v>
      </c>
      <c r="E32" t="s">
        <v>73</v>
      </c>
      <c r="F32">
        <v>33</v>
      </c>
      <c r="G32">
        <v>31</v>
      </c>
    </row>
    <row r="33" spans="1:7" x14ac:dyDescent="0.25">
      <c r="A33" t="str">
        <f t="shared" si="0"/>
        <v>2009_rs_2_IND_MIA</v>
      </c>
      <c r="B33">
        <v>2009</v>
      </c>
      <c r="C33">
        <v>2</v>
      </c>
      <c r="D33" t="s">
        <v>78</v>
      </c>
      <c r="E33" t="s">
        <v>81</v>
      </c>
      <c r="F33">
        <v>27</v>
      </c>
      <c r="G33">
        <v>23</v>
      </c>
    </row>
    <row r="34" spans="1:7" x14ac:dyDescent="0.25">
      <c r="A34" t="str">
        <f t="shared" si="0"/>
        <v>2009_rs_3_CLE_BAL</v>
      </c>
      <c r="B34">
        <v>2009</v>
      </c>
      <c r="C34">
        <v>3</v>
      </c>
      <c r="D34" t="s">
        <v>72</v>
      </c>
      <c r="E34" t="s">
        <v>67</v>
      </c>
      <c r="F34">
        <v>3</v>
      </c>
      <c r="G34">
        <v>34</v>
      </c>
    </row>
    <row r="35" spans="1:7" x14ac:dyDescent="0.25">
      <c r="A35" t="str">
        <f t="shared" si="0"/>
        <v>2009_rs_3_WAS_DET</v>
      </c>
      <c r="B35">
        <v>2009</v>
      </c>
      <c r="C35">
        <v>3</v>
      </c>
      <c r="D35" t="s">
        <v>96</v>
      </c>
      <c r="E35" t="s">
        <v>75</v>
      </c>
      <c r="F35">
        <v>14</v>
      </c>
      <c r="G35">
        <v>19</v>
      </c>
    </row>
    <row r="36" spans="1:7" x14ac:dyDescent="0.25">
      <c r="A36" t="str">
        <f t="shared" si="0"/>
        <v>2009_rs_3_JAX_HOU</v>
      </c>
      <c r="B36">
        <v>2009</v>
      </c>
      <c r="C36">
        <v>3</v>
      </c>
      <c r="D36" t="s">
        <v>79</v>
      </c>
      <c r="E36" t="s">
        <v>77</v>
      </c>
      <c r="F36">
        <v>31</v>
      </c>
      <c r="G36">
        <v>24</v>
      </c>
    </row>
    <row r="37" spans="1:7" x14ac:dyDescent="0.25">
      <c r="A37" t="str">
        <f t="shared" si="0"/>
        <v>2009_rs_3_SF_MIN</v>
      </c>
      <c r="B37">
        <v>2009</v>
      </c>
      <c r="C37">
        <v>3</v>
      </c>
      <c r="D37" t="s">
        <v>92</v>
      </c>
      <c r="E37" t="s">
        <v>82</v>
      </c>
      <c r="F37">
        <v>24</v>
      </c>
      <c r="G37">
        <v>27</v>
      </c>
    </row>
    <row r="38" spans="1:7" x14ac:dyDescent="0.25">
      <c r="A38" t="str">
        <f t="shared" si="0"/>
        <v>2009_rs_3_ATL_NE</v>
      </c>
      <c r="B38">
        <v>2009</v>
      </c>
      <c r="C38">
        <v>3</v>
      </c>
      <c r="D38" t="s">
        <v>22</v>
      </c>
      <c r="E38" t="s">
        <v>83</v>
      </c>
      <c r="F38">
        <v>10</v>
      </c>
      <c r="G38">
        <v>26</v>
      </c>
    </row>
    <row r="39" spans="1:7" x14ac:dyDescent="0.25">
      <c r="A39" t="str">
        <f t="shared" si="0"/>
        <v>2009_rs_3_TEN_NYJ</v>
      </c>
      <c r="B39">
        <v>2009</v>
      </c>
      <c r="C39">
        <v>3</v>
      </c>
      <c r="D39" t="s">
        <v>95</v>
      </c>
      <c r="E39" t="s">
        <v>86</v>
      </c>
      <c r="F39">
        <v>17</v>
      </c>
      <c r="G39">
        <v>24</v>
      </c>
    </row>
    <row r="40" spans="1:7" x14ac:dyDescent="0.25">
      <c r="A40" t="str">
        <f t="shared" si="0"/>
        <v>2009_rs_3_KC_PHI</v>
      </c>
      <c r="B40">
        <v>2009</v>
      </c>
      <c r="C40">
        <v>3</v>
      </c>
      <c r="D40" t="s">
        <v>80</v>
      </c>
      <c r="E40" t="s">
        <v>88</v>
      </c>
      <c r="F40">
        <v>14</v>
      </c>
      <c r="G40">
        <v>34</v>
      </c>
    </row>
    <row r="41" spans="1:7" x14ac:dyDescent="0.25">
      <c r="A41" t="str">
        <f t="shared" si="0"/>
        <v>2009_rs_3_GB_STL</v>
      </c>
      <c r="B41">
        <v>2009</v>
      </c>
      <c r="C41">
        <v>3</v>
      </c>
      <c r="D41" t="s">
        <v>76</v>
      </c>
      <c r="E41" t="s">
        <v>93</v>
      </c>
      <c r="F41">
        <v>36</v>
      </c>
      <c r="G41">
        <v>17</v>
      </c>
    </row>
    <row r="42" spans="1:7" x14ac:dyDescent="0.25">
      <c r="A42" t="str">
        <f t="shared" si="0"/>
        <v>2009_rs_3_NYG_TB</v>
      </c>
      <c r="B42">
        <v>2009</v>
      </c>
      <c r="C42">
        <v>3</v>
      </c>
      <c r="D42" t="s">
        <v>85</v>
      </c>
      <c r="E42" t="s">
        <v>94</v>
      </c>
      <c r="F42">
        <v>24</v>
      </c>
      <c r="G42">
        <v>0</v>
      </c>
    </row>
    <row r="43" spans="1:7" x14ac:dyDescent="0.25">
      <c r="A43" t="str">
        <f t="shared" si="0"/>
        <v>2009_rs_3_NO_BUF</v>
      </c>
      <c r="B43">
        <v>2009</v>
      </c>
      <c r="C43">
        <v>3</v>
      </c>
      <c r="D43" t="s">
        <v>84</v>
      </c>
      <c r="E43" t="s">
        <v>68</v>
      </c>
      <c r="F43">
        <v>27</v>
      </c>
      <c r="G43">
        <v>7</v>
      </c>
    </row>
    <row r="44" spans="1:7" x14ac:dyDescent="0.25">
      <c r="A44" t="str">
        <f t="shared" si="0"/>
        <v>2009_rs_3_CHI_SEA</v>
      </c>
      <c r="B44">
        <v>2009</v>
      </c>
      <c r="C44">
        <v>3</v>
      </c>
      <c r="D44" t="s">
        <v>70</v>
      </c>
      <c r="E44" t="s">
        <v>91</v>
      </c>
      <c r="F44">
        <v>25</v>
      </c>
      <c r="G44">
        <v>19</v>
      </c>
    </row>
    <row r="45" spans="1:7" x14ac:dyDescent="0.25">
      <c r="A45" t="str">
        <f t="shared" si="0"/>
        <v>2009_rs_3_PIT_CIN</v>
      </c>
      <c r="B45">
        <v>2009</v>
      </c>
      <c r="C45">
        <v>3</v>
      </c>
      <c r="D45" t="s">
        <v>89</v>
      </c>
      <c r="E45" t="s">
        <v>71</v>
      </c>
      <c r="F45">
        <v>20</v>
      </c>
      <c r="G45">
        <v>23</v>
      </c>
    </row>
    <row r="46" spans="1:7" x14ac:dyDescent="0.25">
      <c r="A46" t="str">
        <f t="shared" si="0"/>
        <v>2009_rs_3_DEN_OAK</v>
      </c>
      <c r="B46">
        <v>2009</v>
      </c>
      <c r="C46">
        <v>3</v>
      </c>
      <c r="D46" t="s">
        <v>74</v>
      </c>
      <c r="E46" t="s">
        <v>87</v>
      </c>
      <c r="F46">
        <v>23</v>
      </c>
      <c r="G46">
        <v>3</v>
      </c>
    </row>
    <row r="47" spans="1:7" x14ac:dyDescent="0.25">
      <c r="A47" t="str">
        <f t="shared" si="0"/>
        <v>2009_rs_3_MIA_SD</v>
      </c>
      <c r="B47">
        <v>2009</v>
      </c>
      <c r="C47">
        <v>3</v>
      </c>
      <c r="D47" t="s">
        <v>81</v>
      </c>
      <c r="E47" t="s">
        <v>90</v>
      </c>
      <c r="F47">
        <v>13</v>
      </c>
      <c r="G47">
        <v>23</v>
      </c>
    </row>
    <row r="48" spans="1:7" x14ac:dyDescent="0.25">
      <c r="A48" t="str">
        <f t="shared" si="0"/>
        <v>2009_rs_3_IND_ARI</v>
      </c>
      <c r="B48">
        <v>2009</v>
      </c>
      <c r="C48">
        <v>3</v>
      </c>
      <c r="D48" t="s">
        <v>78</v>
      </c>
      <c r="E48" t="s">
        <v>66</v>
      </c>
      <c r="F48">
        <v>31</v>
      </c>
      <c r="G48">
        <v>10</v>
      </c>
    </row>
    <row r="49" spans="1:7" x14ac:dyDescent="0.25">
      <c r="A49" t="str">
        <f t="shared" si="0"/>
        <v>2009_rs_3_CAR_DAL</v>
      </c>
      <c r="B49">
        <v>2009</v>
      </c>
      <c r="C49">
        <v>3</v>
      </c>
      <c r="D49" t="s">
        <v>69</v>
      </c>
      <c r="E49" t="s">
        <v>73</v>
      </c>
      <c r="F49">
        <v>7</v>
      </c>
      <c r="G49">
        <v>21</v>
      </c>
    </row>
    <row r="50" spans="1:7" x14ac:dyDescent="0.25">
      <c r="A50" t="str">
        <f t="shared" si="0"/>
        <v>2009_rs_4_DET_CHI</v>
      </c>
      <c r="B50">
        <v>2009</v>
      </c>
      <c r="C50">
        <v>4</v>
      </c>
      <c r="D50" t="s">
        <v>75</v>
      </c>
      <c r="E50" t="s">
        <v>70</v>
      </c>
      <c r="F50">
        <v>24</v>
      </c>
      <c r="G50">
        <v>48</v>
      </c>
    </row>
    <row r="51" spans="1:7" x14ac:dyDescent="0.25">
      <c r="A51" t="str">
        <f t="shared" si="0"/>
        <v>2009_rs_4_CIN_CLE</v>
      </c>
      <c r="B51">
        <v>2009</v>
      </c>
      <c r="C51">
        <v>4</v>
      </c>
      <c r="D51" t="s">
        <v>71</v>
      </c>
      <c r="E51" t="s">
        <v>72</v>
      </c>
      <c r="F51">
        <v>23</v>
      </c>
      <c r="G51">
        <v>20</v>
      </c>
    </row>
    <row r="52" spans="1:7" x14ac:dyDescent="0.25">
      <c r="A52" t="str">
        <f t="shared" si="0"/>
        <v>2009_rs_4_OAK_HOU</v>
      </c>
      <c r="B52">
        <v>2009</v>
      </c>
      <c r="C52">
        <v>4</v>
      </c>
      <c r="D52" t="s">
        <v>87</v>
      </c>
      <c r="E52" t="s">
        <v>77</v>
      </c>
      <c r="F52">
        <v>6</v>
      </c>
      <c r="G52">
        <v>29</v>
      </c>
    </row>
    <row r="53" spans="1:7" x14ac:dyDescent="0.25">
      <c r="A53" t="str">
        <f t="shared" si="0"/>
        <v>2009_rs_4_SEA_IND</v>
      </c>
      <c r="B53">
        <v>2009</v>
      </c>
      <c r="C53">
        <v>4</v>
      </c>
      <c r="D53" t="s">
        <v>91</v>
      </c>
      <c r="E53" t="s">
        <v>78</v>
      </c>
      <c r="F53">
        <v>17</v>
      </c>
      <c r="G53">
        <v>34</v>
      </c>
    </row>
    <row r="54" spans="1:7" x14ac:dyDescent="0.25">
      <c r="A54" t="str">
        <f t="shared" si="0"/>
        <v>2009_rs_4_TEN_JAX</v>
      </c>
      <c r="B54">
        <v>2009</v>
      </c>
      <c r="C54">
        <v>4</v>
      </c>
      <c r="D54" t="s">
        <v>95</v>
      </c>
      <c r="E54" t="s">
        <v>79</v>
      </c>
      <c r="F54">
        <v>17</v>
      </c>
      <c r="G54">
        <v>37</v>
      </c>
    </row>
    <row r="55" spans="1:7" x14ac:dyDescent="0.25">
      <c r="A55" t="str">
        <f t="shared" si="0"/>
        <v>2009_rs_4_NYG_KC</v>
      </c>
      <c r="B55">
        <v>2009</v>
      </c>
      <c r="C55">
        <v>4</v>
      </c>
      <c r="D55" t="s">
        <v>85</v>
      </c>
      <c r="E55" t="s">
        <v>80</v>
      </c>
      <c r="F55">
        <v>27</v>
      </c>
      <c r="G55">
        <v>16</v>
      </c>
    </row>
    <row r="56" spans="1:7" x14ac:dyDescent="0.25">
      <c r="A56" t="str">
        <f t="shared" si="0"/>
        <v>2009_rs_4_BAL_NE</v>
      </c>
      <c r="B56">
        <v>2009</v>
      </c>
      <c r="C56">
        <v>4</v>
      </c>
      <c r="D56" t="s">
        <v>67</v>
      </c>
      <c r="E56" t="s">
        <v>83</v>
      </c>
      <c r="F56">
        <v>21</v>
      </c>
      <c r="G56">
        <v>27</v>
      </c>
    </row>
    <row r="57" spans="1:7" x14ac:dyDescent="0.25">
      <c r="A57" t="str">
        <f t="shared" si="0"/>
        <v>2009_rs_4_TB_WAS</v>
      </c>
      <c r="B57">
        <v>2009</v>
      </c>
      <c r="C57">
        <v>4</v>
      </c>
      <c r="D57" t="s">
        <v>94</v>
      </c>
      <c r="E57" t="s">
        <v>96</v>
      </c>
      <c r="F57">
        <v>13</v>
      </c>
      <c r="G57">
        <v>16</v>
      </c>
    </row>
    <row r="58" spans="1:7" x14ac:dyDescent="0.25">
      <c r="A58" t="str">
        <f t="shared" si="0"/>
        <v>2009_rs_4_BUF_MIA</v>
      </c>
      <c r="B58">
        <v>2009</v>
      </c>
      <c r="C58">
        <v>4</v>
      </c>
      <c r="D58" t="s">
        <v>68</v>
      </c>
      <c r="E58" t="s">
        <v>81</v>
      </c>
      <c r="F58">
        <v>10</v>
      </c>
      <c r="G58">
        <v>38</v>
      </c>
    </row>
    <row r="59" spans="1:7" x14ac:dyDescent="0.25">
      <c r="A59" t="str">
        <f t="shared" si="0"/>
        <v>2009_rs_4_NYJ_NO</v>
      </c>
      <c r="B59">
        <v>2009</v>
      </c>
      <c r="C59">
        <v>4</v>
      </c>
      <c r="D59" t="s">
        <v>86</v>
      </c>
      <c r="E59" t="s">
        <v>84</v>
      </c>
      <c r="F59">
        <v>10</v>
      </c>
      <c r="G59">
        <v>24</v>
      </c>
    </row>
    <row r="60" spans="1:7" x14ac:dyDescent="0.25">
      <c r="A60" t="str">
        <f t="shared" si="0"/>
        <v>2009_rs_4_DAL_DEN</v>
      </c>
      <c r="B60">
        <v>2009</v>
      </c>
      <c r="C60">
        <v>4</v>
      </c>
      <c r="D60" t="s">
        <v>73</v>
      </c>
      <c r="E60" t="s">
        <v>74</v>
      </c>
      <c r="F60">
        <v>10</v>
      </c>
      <c r="G60">
        <v>17</v>
      </c>
    </row>
    <row r="61" spans="1:7" x14ac:dyDescent="0.25">
      <c r="A61" t="str">
        <f t="shared" si="0"/>
        <v>2009_rs_4_STL_SF</v>
      </c>
      <c r="B61">
        <v>2009</v>
      </c>
      <c r="C61">
        <v>4</v>
      </c>
      <c r="D61" t="s">
        <v>93</v>
      </c>
      <c r="E61" t="s">
        <v>92</v>
      </c>
      <c r="F61">
        <v>0</v>
      </c>
      <c r="G61">
        <v>35</v>
      </c>
    </row>
    <row r="62" spans="1:7" x14ac:dyDescent="0.25">
      <c r="A62" t="str">
        <f t="shared" si="0"/>
        <v>2009_rs_4_SD_PIT</v>
      </c>
      <c r="B62">
        <v>2009</v>
      </c>
      <c r="C62">
        <v>4</v>
      </c>
      <c r="D62" t="s">
        <v>90</v>
      </c>
      <c r="E62" t="s">
        <v>89</v>
      </c>
      <c r="F62">
        <v>28</v>
      </c>
      <c r="G62">
        <v>38</v>
      </c>
    </row>
    <row r="63" spans="1:7" x14ac:dyDescent="0.25">
      <c r="A63" t="str">
        <f t="shared" si="0"/>
        <v>2009_rs_4_GB_MIN</v>
      </c>
      <c r="B63">
        <v>2009</v>
      </c>
      <c r="C63">
        <v>4</v>
      </c>
      <c r="D63" t="s">
        <v>76</v>
      </c>
      <c r="E63" t="s">
        <v>82</v>
      </c>
      <c r="F63">
        <v>23</v>
      </c>
      <c r="G63">
        <v>30</v>
      </c>
    </row>
    <row r="64" spans="1:7" x14ac:dyDescent="0.25">
      <c r="A64" t="str">
        <f t="shared" si="0"/>
        <v>2009_rs_5_CIN_BAL</v>
      </c>
      <c r="B64">
        <v>2009</v>
      </c>
      <c r="C64">
        <v>5</v>
      </c>
      <c r="D64" t="s">
        <v>71</v>
      </c>
      <c r="E64" t="s">
        <v>67</v>
      </c>
      <c r="F64">
        <v>17</v>
      </c>
      <c r="G64">
        <v>14</v>
      </c>
    </row>
    <row r="65" spans="1:7" x14ac:dyDescent="0.25">
      <c r="A65" t="str">
        <f t="shared" si="0"/>
        <v>2009_rs_5_CLE_BUF</v>
      </c>
      <c r="B65">
        <v>2009</v>
      </c>
      <c r="C65">
        <v>5</v>
      </c>
      <c r="D65" t="s">
        <v>72</v>
      </c>
      <c r="E65" t="s">
        <v>68</v>
      </c>
      <c r="F65">
        <v>6</v>
      </c>
      <c r="G65">
        <v>3</v>
      </c>
    </row>
    <row r="66" spans="1:7" x14ac:dyDescent="0.25">
      <c r="A66" t="str">
        <f t="shared" ref="A66:A129" si="1">CONCATENATE(B66,"_rs_",C66,"_",D66,"_",E66)</f>
        <v>2009_rs_5_WAS_CAR</v>
      </c>
      <c r="B66">
        <v>2009</v>
      </c>
      <c r="C66">
        <v>5</v>
      </c>
      <c r="D66" t="s">
        <v>96</v>
      </c>
      <c r="E66" t="s">
        <v>69</v>
      </c>
      <c r="F66">
        <v>17</v>
      </c>
      <c r="G66">
        <v>20</v>
      </c>
    </row>
    <row r="67" spans="1:7" x14ac:dyDescent="0.25">
      <c r="A67" t="str">
        <f t="shared" si="1"/>
        <v>2009_rs_5_PIT_DET</v>
      </c>
      <c r="B67">
        <v>2009</v>
      </c>
      <c r="C67">
        <v>5</v>
      </c>
      <c r="D67" t="s">
        <v>89</v>
      </c>
      <c r="E67" t="s">
        <v>75</v>
      </c>
      <c r="F67">
        <v>28</v>
      </c>
      <c r="G67">
        <v>20</v>
      </c>
    </row>
    <row r="68" spans="1:7" x14ac:dyDescent="0.25">
      <c r="A68" t="str">
        <f t="shared" si="1"/>
        <v>2009_rs_5_DAL_KC</v>
      </c>
      <c r="B68">
        <v>2009</v>
      </c>
      <c r="C68">
        <v>5</v>
      </c>
      <c r="D68" t="s">
        <v>73</v>
      </c>
      <c r="E68" t="s">
        <v>80</v>
      </c>
      <c r="F68">
        <v>26</v>
      </c>
      <c r="G68">
        <v>20</v>
      </c>
    </row>
    <row r="69" spans="1:7" x14ac:dyDescent="0.25">
      <c r="A69" t="str">
        <f t="shared" si="1"/>
        <v>2009_rs_5_OAK_NYG</v>
      </c>
      <c r="B69">
        <v>2009</v>
      </c>
      <c r="C69">
        <v>5</v>
      </c>
      <c r="D69" t="s">
        <v>87</v>
      </c>
      <c r="E69" t="s">
        <v>85</v>
      </c>
      <c r="F69">
        <v>7</v>
      </c>
      <c r="G69">
        <v>44</v>
      </c>
    </row>
    <row r="70" spans="1:7" x14ac:dyDescent="0.25">
      <c r="A70" t="str">
        <f t="shared" si="1"/>
        <v>2009_rs_5_TB_PHI</v>
      </c>
      <c r="B70">
        <v>2009</v>
      </c>
      <c r="C70">
        <v>5</v>
      </c>
      <c r="D70" t="s">
        <v>94</v>
      </c>
      <c r="E70" t="s">
        <v>88</v>
      </c>
      <c r="F70">
        <v>14</v>
      </c>
      <c r="G70">
        <v>33</v>
      </c>
    </row>
    <row r="71" spans="1:7" x14ac:dyDescent="0.25">
      <c r="A71" t="str">
        <f t="shared" si="1"/>
        <v>2009_rs_5_MIN_STL</v>
      </c>
      <c r="B71">
        <v>2009</v>
      </c>
      <c r="C71">
        <v>5</v>
      </c>
      <c r="D71" t="s">
        <v>82</v>
      </c>
      <c r="E71" t="s">
        <v>93</v>
      </c>
      <c r="F71">
        <v>38</v>
      </c>
      <c r="G71">
        <v>10</v>
      </c>
    </row>
    <row r="72" spans="1:7" x14ac:dyDescent="0.25">
      <c r="A72" t="str">
        <f t="shared" si="1"/>
        <v>2009_rs_5_ATL_SF</v>
      </c>
      <c r="B72">
        <v>2009</v>
      </c>
      <c r="C72">
        <v>5</v>
      </c>
      <c r="D72" t="s">
        <v>22</v>
      </c>
      <c r="E72" t="s">
        <v>92</v>
      </c>
      <c r="F72">
        <v>45</v>
      </c>
      <c r="G72">
        <v>10</v>
      </c>
    </row>
    <row r="73" spans="1:7" x14ac:dyDescent="0.25">
      <c r="A73" t="str">
        <f t="shared" si="1"/>
        <v>2009_rs_5_HOU_ARI</v>
      </c>
      <c r="B73">
        <v>2009</v>
      </c>
      <c r="C73">
        <v>5</v>
      </c>
      <c r="D73" t="s">
        <v>77</v>
      </c>
      <c r="E73" t="s">
        <v>66</v>
      </c>
      <c r="F73">
        <v>21</v>
      </c>
      <c r="G73">
        <v>28</v>
      </c>
    </row>
    <row r="74" spans="1:7" x14ac:dyDescent="0.25">
      <c r="A74" t="str">
        <f t="shared" si="1"/>
        <v>2009_rs_5_NE_DEN</v>
      </c>
      <c r="B74">
        <v>2009</v>
      </c>
      <c r="C74">
        <v>5</v>
      </c>
      <c r="D74" t="s">
        <v>83</v>
      </c>
      <c r="E74" t="s">
        <v>74</v>
      </c>
      <c r="F74">
        <v>17</v>
      </c>
      <c r="G74">
        <v>20</v>
      </c>
    </row>
    <row r="75" spans="1:7" x14ac:dyDescent="0.25">
      <c r="A75" t="str">
        <f t="shared" si="1"/>
        <v>2009_rs_5_JAX_SEA</v>
      </c>
      <c r="B75">
        <v>2009</v>
      </c>
      <c r="C75">
        <v>5</v>
      </c>
      <c r="D75" t="s">
        <v>79</v>
      </c>
      <c r="E75" t="s">
        <v>91</v>
      </c>
      <c r="F75">
        <v>0</v>
      </c>
      <c r="G75">
        <v>41</v>
      </c>
    </row>
    <row r="76" spans="1:7" x14ac:dyDescent="0.25">
      <c r="A76" t="str">
        <f t="shared" si="1"/>
        <v>2009_rs_5_IND_TEN</v>
      </c>
      <c r="B76">
        <v>2009</v>
      </c>
      <c r="C76">
        <v>5</v>
      </c>
      <c r="D76" t="s">
        <v>78</v>
      </c>
      <c r="E76" t="s">
        <v>95</v>
      </c>
      <c r="F76">
        <v>31</v>
      </c>
      <c r="G76">
        <v>9</v>
      </c>
    </row>
    <row r="77" spans="1:7" x14ac:dyDescent="0.25">
      <c r="A77" t="str">
        <f t="shared" si="1"/>
        <v>2009_rs_5_NYJ_MIA</v>
      </c>
      <c r="B77">
        <v>2009</v>
      </c>
      <c r="C77">
        <v>5</v>
      </c>
      <c r="D77" t="s">
        <v>86</v>
      </c>
      <c r="E77" t="s">
        <v>81</v>
      </c>
      <c r="F77">
        <v>27</v>
      </c>
      <c r="G77">
        <v>31</v>
      </c>
    </row>
    <row r="78" spans="1:7" x14ac:dyDescent="0.25">
      <c r="A78" t="str">
        <f t="shared" si="1"/>
        <v>2009_rs_6_HOU_CIN</v>
      </c>
      <c r="B78">
        <v>2009</v>
      </c>
      <c r="C78">
        <v>6</v>
      </c>
      <c r="D78" t="s">
        <v>77</v>
      </c>
      <c r="E78" t="s">
        <v>71</v>
      </c>
      <c r="F78">
        <v>28</v>
      </c>
      <c r="G78">
        <v>17</v>
      </c>
    </row>
    <row r="79" spans="1:7" x14ac:dyDescent="0.25">
      <c r="A79" t="str">
        <f t="shared" si="1"/>
        <v>2009_rs_6_DET_GB</v>
      </c>
      <c r="B79">
        <v>2009</v>
      </c>
      <c r="C79">
        <v>6</v>
      </c>
      <c r="D79" t="s">
        <v>75</v>
      </c>
      <c r="E79" t="s">
        <v>76</v>
      </c>
      <c r="F79">
        <v>0</v>
      </c>
      <c r="G79">
        <v>26</v>
      </c>
    </row>
    <row r="80" spans="1:7" x14ac:dyDescent="0.25">
      <c r="A80" t="str">
        <f t="shared" si="1"/>
        <v>2009_rs_6_STL_JAX</v>
      </c>
      <c r="B80">
        <v>2009</v>
      </c>
      <c r="C80">
        <v>6</v>
      </c>
      <c r="D80" t="s">
        <v>93</v>
      </c>
      <c r="E80" t="s">
        <v>79</v>
      </c>
      <c r="F80">
        <v>20</v>
      </c>
      <c r="G80">
        <v>23</v>
      </c>
    </row>
    <row r="81" spans="1:7" x14ac:dyDescent="0.25">
      <c r="A81" t="str">
        <f t="shared" si="1"/>
        <v>2009_rs_6_BAL_MIN</v>
      </c>
      <c r="B81">
        <v>2009</v>
      </c>
      <c r="C81">
        <v>6</v>
      </c>
      <c r="D81" t="s">
        <v>67</v>
      </c>
      <c r="E81" t="s">
        <v>82</v>
      </c>
      <c r="F81">
        <v>31</v>
      </c>
      <c r="G81">
        <v>33</v>
      </c>
    </row>
    <row r="82" spans="1:7" x14ac:dyDescent="0.25">
      <c r="A82" t="str">
        <f t="shared" si="1"/>
        <v>2009_rs_6_NYG_NO</v>
      </c>
      <c r="B82">
        <v>2009</v>
      </c>
      <c r="C82">
        <v>6</v>
      </c>
      <c r="D82" t="s">
        <v>85</v>
      </c>
      <c r="E82" t="s">
        <v>84</v>
      </c>
      <c r="F82">
        <v>27</v>
      </c>
      <c r="G82">
        <v>48</v>
      </c>
    </row>
    <row r="83" spans="1:7" x14ac:dyDescent="0.25">
      <c r="A83" t="str">
        <f t="shared" si="1"/>
        <v>2009_rs_6_CLE_PIT</v>
      </c>
      <c r="B83">
        <v>2009</v>
      </c>
      <c r="C83">
        <v>6</v>
      </c>
      <c r="D83" t="s">
        <v>72</v>
      </c>
      <c r="E83" t="s">
        <v>89</v>
      </c>
      <c r="F83">
        <v>14</v>
      </c>
      <c r="G83">
        <v>27</v>
      </c>
    </row>
    <row r="84" spans="1:7" x14ac:dyDescent="0.25">
      <c r="A84" t="str">
        <f t="shared" si="1"/>
        <v>2009_rs_6_CAR_TB</v>
      </c>
      <c r="B84">
        <v>2009</v>
      </c>
      <c r="C84">
        <v>6</v>
      </c>
      <c r="D84" t="s">
        <v>69</v>
      </c>
      <c r="E84" t="s">
        <v>94</v>
      </c>
      <c r="F84">
        <v>28</v>
      </c>
      <c r="G84">
        <v>21</v>
      </c>
    </row>
    <row r="85" spans="1:7" x14ac:dyDescent="0.25">
      <c r="A85" t="str">
        <f t="shared" si="1"/>
        <v>2009_rs_6_KC_WAS</v>
      </c>
      <c r="B85">
        <v>2009</v>
      </c>
      <c r="C85">
        <v>6</v>
      </c>
      <c r="D85" t="s">
        <v>80</v>
      </c>
      <c r="E85" t="s">
        <v>96</v>
      </c>
      <c r="F85">
        <v>14</v>
      </c>
      <c r="G85">
        <v>6</v>
      </c>
    </row>
    <row r="86" spans="1:7" x14ac:dyDescent="0.25">
      <c r="A86" t="str">
        <f t="shared" si="1"/>
        <v>2009_rs_6_PHI_OAK</v>
      </c>
      <c r="B86">
        <v>2009</v>
      </c>
      <c r="C86">
        <v>6</v>
      </c>
      <c r="D86" t="s">
        <v>88</v>
      </c>
      <c r="E86" t="s">
        <v>87</v>
      </c>
      <c r="F86">
        <v>9</v>
      </c>
      <c r="G86">
        <v>13</v>
      </c>
    </row>
    <row r="87" spans="1:7" x14ac:dyDescent="0.25">
      <c r="A87" t="str">
        <f t="shared" si="1"/>
        <v>2009_rs_6_ARI_SEA</v>
      </c>
      <c r="B87">
        <v>2009</v>
      </c>
      <c r="C87">
        <v>6</v>
      </c>
      <c r="D87" t="s">
        <v>66</v>
      </c>
      <c r="E87" t="s">
        <v>91</v>
      </c>
      <c r="F87">
        <v>27</v>
      </c>
      <c r="G87">
        <v>3</v>
      </c>
    </row>
    <row r="88" spans="1:7" x14ac:dyDescent="0.25">
      <c r="A88" t="str">
        <f t="shared" si="1"/>
        <v>2009_rs_6_TEN_NE</v>
      </c>
      <c r="B88">
        <v>2009</v>
      </c>
      <c r="C88">
        <v>6</v>
      </c>
      <c r="D88" t="s">
        <v>95</v>
      </c>
      <c r="E88" t="s">
        <v>83</v>
      </c>
      <c r="F88">
        <v>0</v>
      </c>
      <c r="G88">
        <v>59</v>
      </c>
    </row>
    <row r="89" spans="1:7" x14ac:dyDescent="0.25">
      <c r="A89" t="str">
        <f t="shared" si="1"/>
        <v>2009_rs_6_BUF_NYJ</v>
      </c>
      <c r="B89">
        <v>2009</v>
      </c>
      <c r="C89">
        <v>6</v>
      </c>
      <c r="D89" t="s">
        <v>68</v>
      </c>
      <c r="E89" t="s">
        <v>86</v>
      </c>
      <c r="F89">
        <v>16</v>
      </c>
      <c r="G89">
        <v>13</v>
      </c>
    </row>
    <row r="90" spans="1:7" x14ac:dyDescent="0.25">
      <c r="A90" t="str">
        <f t="shared" si="1"/>
        <v>2009_rs_6_CHI_ATL</v>
      </c>
      <c r="B90">
        <v>2009</v>
      </c>
      <c r="C90">
        <v>6</v>
      </c>
      <c r="D90" t="s">
        <v>70</v>
      </c>
      <c r="E90" t="s">
        <v>22</v>
      </c>
      <c r="F90">
        <v>14</v>
      </c>
      <c r="G90">
        <v>21</v>
      </c>
    </row>
    <row r="91" spans="1:7" x14ac:dyDescent="0.25">
      <c r="A91" t="str">
        <f t="shared" si="1"/>
        <v>2009_rs_6_DEN_SD</v>
      </c>
      <c r="B91">
        <v>2009</v>
      </c>
      <c r="C91">
        <v>6</v>
      </c>
      <c r="D91" t="s">
        <v>74</v>
      </c>
      <c r="E91" t="s">
        <v>90</v>
      </c>
      <c r="F91">
        <v>34</v>
      </c>
      <c r="G91">
        <v>23</v>
      </c>
    </row>
    <row r="92" spans="1:7" x14ac:dyDescent="0.25">
      <c r="A92" t="str">
        <f t="shared" si="1"/>
        <v>2009_rs_7_GB_CLE</v>
      </c>
      <c r="B92">
        <v>2009</v>
      </c>
      <c r="C92">
        <v>7</v>
      </c>
      <c r="D92" t="s">
        <v>76</v>
      </c>
      <c r="E92" t="s">
        <v>72</v>
      </c>
      <c r="F92">
        <v>31</v>
      </c>
      <c r="G92">
        <v>3</v>
      </c>
    </row>
    <row r="93" spans="1:7" x14ac:dyDescent="0.25">
      <c r="A93" t="str">
        <f t="shared" si="1"/>
        <v>2009_rs_7_SF_HOU</v>
      </c>
      <c r="B93">
        <v>2009</v>
      </c>
      <c r="C93">
        <v>7</v>
      </c>
      <c r="D93" t="s">
        <v>92</v>
      </c>
      <c r="E93" t="s">
        <v>77</v>
      </c>
      <c r="F93">
        <v>21</v>
      </c>
      <c r="G93">
        <v>24</v>
      </c>
    </row>
    <row r="94" spans="1:7" x14ac:dyDescent="0.25">
      <c r="A94" t="str">
        <f t="shared" si="1"/>
        <v>2009_rs_7_SD_KC</v>
      </c>
      <c r="B94">
        <v>2009</v>
      </c>
      <c r="C94">
        <v>7</v>
      </c>
      <c r="D94" t="s">
        <v>90</v>
      </c>
      <c r="E94" t="s">
        <v>80</v>
      </c>
      <c r="F94">
        <v>37</v>
      </c>
      <c r="G94">
        <v>7</v>
      </c>
    </row>
    <row r="95" spans="1:7" x14ac:dyDescent="0.25">
      <c r="A95" t="str">
        <f t="shared" si="1"/>
        <v>2009_rs_7_MIN_PIT</v>
      </c>
      <c r="B95">
        <v>2009</v>
      </c>
      <c r="C95">
        <v>7</v>
      </c>
      <c r="D95" t="s">
        <v>82</v>
      </c>
      <c r="E95" t="s">
        <v>89</v>
      </c>
      <c r="F95">
        <v>17</v>
      </c>
      <c r="G95">
        <v>27</v>
      </c>
    </row>
    <row r="96" spans="1:7" x14ac:dyDescent="0.25">
      <c r="A96" t="str">
        <f t="shared" si="1"/>
        <v>2009_rs_7_IND_STL</v>
      </c>
      <c r="B96">
        <v>2009</v>
      </c>
      <c r="C96">
        <v>7</v>
      </c>
      <c r="D96" t="s">
        <v>78</v>
      </c>
      <c r="E96" t="s">
        <v>93</v>
      </c>
      <c r="F96">
        <v>42</v>
      </c>
      <c r="G96">
        <v>6</v>
      </c>
    </row>
    <row r="97" spans="1:7" x14ac:dyDescent="0.25">
      <c r="A97" t="str">
        <f t="shared" si="1"/>
        <v>2009_rs_7_NE_TB</v>
      </c>
      <c r="B97">
        <v>2009</v>
      </c>
      <c r="C97">
        <v>7</v>
      </c>
      <c r="D97" t="s">
        <v>83</v>
      </c>
      <c r="E97" t="s">
        <v>94</v>
      </c>
      <c r="F97">
        <v>35</v>
      </c>
      <c r="G97">
        <v>7</v>
      </c>
    </row>
    <row r="98" spans="1:7" x14ac:dyDescent="0.25">
      <c r="A98" t="str">
        <f t="shared" si="1"/>
        <v>2009_rs_7_BUF_CAR</v>
      </c>
      <c r="B98">
        <v>2009</v>
      </c>
      <c r="C98">
        <v>7</v>
      </c>
      <c r="D98" t="s">
        <v>68</v>
      </c>
      <c r="E98" t="s">
        <v>69</v>
      </c>
      <c r="F98">
        <v>20</v>
      </c>
      <c r="G98">
        <v>9</v>
      </c>
    </row>
    <row r="99" spans="1:7" x14ac:dyDescent="0.25">
      <c r="A99" t="str">
        <f t="shared" si="1"/>
        <v>2009_rs_7_NYJ_OAK</v>
      </c>
      <c r="B99">
        <v>2009</v>
      </c>
      <c r="C99">
        <v>7</v>
      </c>
      <c r="D99" t="s">
        <v>86</v>
      </c>
      <c r="E99" t="s">
        <v>87</v>
      </c>
      <c r="F99">
        <v>38</v>
      </c>
      <c r="G99">
        <v>0</v>
      </c>
    </row>
    <row r="100" spans="1:7" x14ac:dyDescent="0.25">
      <c r="A100" t="str">
        <f t="shared" si="1"/>
        <v>2009_rs_7_CHI_CIN</v>
      </c>
      <c r="B100">
        <v>2009</v>
      </c>
      <c r="C100">
        <v>7</v>
      </c>
      <c r="D100" t="s">
        <v>70</v>
      </c>
      <c r="E100" t="s">
        <v>71</v>
      </c>
      <c r="F100">
        <v>10</v>
      </c>
      <c r="G100">
        <v>45</v>
      </c>
    </row>
    <row r="101" spans="1:7" x14ac:dyDescent="0.25">
      <c r="A101" t="str">
        <f t="shared" si="1"/>
        <v>2009_rs_7_ATL_DAL</v>
      </c>
      <c r="B101">
        <v>2009</v>
      </c>
      <c r="C101">
        <v>7</v>
      </c>
      <c r="D101" t="s">
        <v>22</v>
      </c>
      <c r="E101" t="s">
        <v>73</v>
      </c>
      <c r="F101">
        <v>21</v>
      </c>
      <c r="G101">
        <v>37</v>
      </c>
    </row>
    <row r="102" spans="1:7" x14ac:dyDescent="0.25">
      <c r="A102" t="str">
        <f t="shared" si="1"/>
        <v>2009_rs_7_NO_MIA</v>
      </c>
      <c r="B102">
        <v>2009</v>
      </c>
      <c r="C102">
        <v>7</v>
      </c>
      <c r="D102" t="s">
        <v>84</v>
      </c>
      <c r="E102" t="s">
        <v>81</v>
      </c>
      <c r="F102">
        <v>46</v>
      </c>
      <c r="G102">
        <v>34</v>
      </c>
    </row>
    <row r="103" spans="1:7" x14ac:dyDescent="0.25">
      <c r="A103" t="str">
        <f t="shared" si="1"/>
        <v>2009_rs_7_ARI_NYG</v>
      </c>
      <c r="B103">
        <v>2009</v>
      </c>
      <c r="C103">
        <v>7</v>
      </c>
      <c r="D103" t="s">
        <v>66</v>
      </c>
      <c r="E103" t="s">
        <v>85</v>
      </c>
      <c r="F103">
        <v>24</v>
      </c>
      <c r="G103">
        <v>17</v>
      </c>
    </row>
    <row r="104" spans="1:7" x14ac:dyDescent="0.25">
      <c r="A104" t="str">
        <f t="shared" si="1"/>
        <v>2009_rs_7_PHI_WAS</v>
      </c>
      <c r="B104">
        <v>2009</v>
      </c>
      <c r="C104">
        <v>7</v>
      </c>
      <c r="D104" t="s">
        <v>88</v>
      </c>
      <c r="E104" t="s">
        <v>96</v>
      </c>
      <c r="F104">
        <v>27</v>
      </c>
      <c r="G104">
        <v>17</v>
      </c>
    </row>
    <row r="105" spans="1:7" x14ac:dyDescent="0.25">
      <c r="A105" t="str">
        <f t="shared" si="1"/>
        <v>2009_rs_8_DEN_BAL</v>
      </c>
      <c r="B105">
        <v>2009</v>
      </c>
      <c r="C105">
        <v>8</v>
      </c>
      <c r="D105" t="s">
        <v>74</v>
      </c>
      <c r="E105" t="s">
        <v>67</v>
      </c>
      <c r="F105">
        <v>7</v>
      </c>
      <c r="G105">
        <v>30</v>
      </c>
    </row>
    <row r="106" spans="1:7" x14ac:dyDescent="0.25">
      <c r="A106" t="str">
        <f t="shared" si="1"/>
        <v>2009_rs_8_HOU_BUF</v>
      </c>
      <c r="B106">
        <v>2009</v>
      </c>
      <c r="C106">
        <v>8</v>
      </c>
      <c r="D106" t="s">
        <v>77</v>
      </c>
      <c r="E106" t="s">
        <v>68</v>
      </c>
      <c r="F106">
        <v>31</v>
      </c>
      <c r="G106">
        <v>10</v>
      </c>
    </row>
    <row r="107" spans="1:7" x14ac:dyDescent="0.25">
      <c r="A107" t="str">
        <f t="shared" si="1"/>
        <v>2009_rs_8_CLE_CHI</v>
      </c>
      <c r="B107">
        <v>2009</v>
      </c>
      <c r="C107">
        <v>8</v>
      </c>
      <c r="D107" t="s">
        <v>72</v>
      </c>
      <c r="E107" t="s">
        <v>70</v>
      </c>
      <c r="F107">
        <v>6</v>
      </c>
      <c r="G107">
        <v>30</v>
      </c>
    </row>
    <row r="108" spans="1:7" x14ac:dyDescent="0.25">
      <c r="A108" t="str">
        <f t="shared" si="1"/>
        <v>2009_rs_8_SEA_DAL</v>
      </c>
      <c r="B108">
        <v>2009</v>
      </c>
      <c r="C108">
        <v>8</v>
      </c>
      <c r="D108" t="s">
        <v>91</v>
      </c>
      <c r="E108" t="s">
        <v>73</v>
      </c>
      <c r="F108">
        <v>17</v>
      </c>
      <c r="G108">
        <v>38</v>
      </c>
    </row>
    <row r="109" spans="1:7" x14ac:dyDescent="0.25">
      <c r="A109" t="str">
        <f t="shared" si="1"/>
        <v>2009_rs_8_STL_DET</v>
      </c>
      <c r="B109">
        <v>2009</v>
      </c>
      <c r="C109">
        <v>8</v>
      </c>
      <c r="D109" t="s">
        <v>93</v>
      </c>
      <c r="E109" t="s">
        <v>75</v>
      </c>
      <c r="F109">
        <v>17</v>
      </c>
      <c r="G109">
        <v>10</v>
      </c>
    </row>
    <row r="110" spans="1:7" x14ac:dyDescent="0.25">
      <c r="A110" t="str">
        <f t="shared" si="1"/>
        <v>2009_rs_8_SF_IND</v>
      </c>
      <c r="B110">
        <v>2009</v>
      </c>
      <c r="C110">
        <v>8</v>
      </c>
      <c r="D110" t="s">
        <v>92</v>
      </c>
      <c r="E110" t="s">
        <v>78</v>
      </c>
      <c r="F110">
        <v>14</v>
      </c>
      <c r="G110">
        <v>18</v>
      </c>
    </row>
    <row r="111" spans="1:7" x14ac:dyDescent="0.25">
      <c r="A111" t="str">
        <f t="shared" si="1"/>
        <v>2009_rs_8_MIA_NYJ</v>
      </c>
      <c r="B111">
        <v>2009</v>
      </c>
      <c r="C111">
        <v>8</v>
      </c>
      <c r="D111" t="s">
        <v>81</v>
      </c>
      <c r="E111" t="s">
        <v>86</v>
      </c>
      <c r="F111">
        <v>30</v>
      </c>
      <c r="G111">
        <v>25</v>
      </c>
    </row>
    <row r="112" spans="1:7" x14ac:dyDescent="0.25">
      <c r="A112" t="str">
        <f t="shared" si="1"/>
        <v>2009_rs_8_NYG_PHI</v>
      </c>
      <c r="B112">
        <v>2009</v>
      </c>
      <c r="C112">
        <v>8</v>
      </c>
      <c r="D112" t="s">
        <v>85</v>
      </c>
      <c r="E112" t="s">
        <v>88</v>
      </c>
      <c r="F112">
        <v>17</v>
      </c>
      <c r="G112">
        <v>40</v>
      </c>
    </row>
    <row r="113" spans="1:7" x14ac:dyDescent="0.25">
      <c r="A113" t="str">
        <f t="shared" si="1"/>
        <v>2009_rs_8_OAK_SD</v>
      </c>
      <c r="B113">
        <v>2009</v>
      </c>
      <c r="C113">
        <v>8</v>
      </c>
      <c r="D113" t="s">
        <v>87</v>
      </c>
      <c r="E113" t="s">
        <v>90</v>
      </c>
      <c r="F113">
        <v>16</v>
      </c>
      <c r="G113">
        <v>24</v>
      </c>
    </row>
    <row r="114" spans="1:7" x14ac:dyDescent="0.25">
      <c r="A114" t="str">
        <f t="shared" si="1"/>
        <v>2009_rs_8_JAX_TEN</v>
      </c>
      <c r="B114">
        <v>2009</v>
      </c>
      <c r="C114">
        <v>8</v>
      </c>
      <c r="D114" t="s">
        <v>79</v>
      </c>
      <c r="E114" t="s">
        <v>95</v>
      </c>
      <c r="F114">
        <v>13</v>
      </c>
      <c r="G114">
        <v>30</v>
      </c>
    </row>
    <row r="115" spans="1:7" x14ac:dyDescent="0.25">
      <c r="A115" t="str">
        <f t="shared" si="1"/>
        <v>2009_rs_8_CAR_ARI</v>
      </c>
      <c r="B115">
        <v>2009</v>
      </c>
      <c r="C115">
        <v>8</v>
      </c>
      <c r="D115" t="s">
        <v>69</v>
      </c>
      <c r="E115" t="s">
        <v>66</v>
      </c>
      <c r="F115">
        <v>34</v>
      </c>
      <c r="G115">
        <v>21</v>
      </c>
    </row>
    <row r="116" spans="1:7" x14ac:dyDescent="0.25">
      <c r="A116" t="str">
        <f t="shared" si="1"/>
        <v>2009_rs_8_MIN_GB</v>
      </c>
      <c r="B116">
        <v>2009</v>
      </c>
      <c r="C116">
        <v>8</v>
      </c>
      <c r="D116" t="s">
        <v>82</v>
      </c>
      <c r="E116" t="s">
        <v>76</v>
      </c>
      <c r="F116">
        <v>38</v>
      </c>
      <c r="G116">
        <v>26</v>
      </c>
    </row>
    <row r="117" spans="1:7" x14ac:dyDescent="0.25">
      <c r="A117" t="str">
        <f t="shared" si="1"/>
        <v>2009_rs_8_ATL_NO</v>
      </c>
      <c r="B117">
        <v>2009</v>
      </c>
      <c r="C117">
        <v>8</v>
      </c>
      <c r="D117" t="s">
        <v>22</v>
      </c>
      <c r="E117" t="s">
        <v>84</v>
      </c>
      <c r="F117">
        <v>27</v>
      </c>
      <c r="G117">
        <v>35</v>
      </c>
    </row>
    <row r="118" spans="1:7" x14ac:dyDescent="0.25">
      <c r="A118" t="str">
        <f t="shared" si="1"/>
        <v>2009_rs_9_WAS_ATL</v>
      </c>
      <c r="B118">
        <v>2009</v>
      </c>
      <c r="C118">
        <v>9</v>
      </c>
      <c r="D118" t="s">
        <v>96</v>
      </c>
      <c r="E118" t="s">
        <v>22</v>
      </c>
      <c r="F118">
        <v>17</v>
      </c>
      <c r="G118">
        <v>31</v>
      </c>
    </row>
    <row r="119" spans="1:7" x14ac:dyDescent="0.25">
      <c r="A119" t="str">
        <f t="shared" si="1"/>
        <v>2009_rs_9_ARI_CHI</v>
      </c>
      <c r="B119">
        <v>2009</v>
      </c>
      <c r="C119">
        <v>9</v>
      </c>
      <c r="D119" t="s">
        <v>66</v>
      </c>
      <c r="E119" t="s">
        <v>70</v>
      </c>
      <c r="F119">
        <v>41</v>
      </c>
      <c r="G119">
        <v>21</v>
      </c>
    </row>
    <row r="120" spans="1:7" x14ac:dyDescent="0.25">
      <c r="A120" t="str">
        <f t="shared" si="1"/>
        <v>2009_rs_9_BAL_CIN</v>
      </c>
      <c r="B120">
        <v>2009</v>
      </c>
      <c r="C120">
        <v>9</v>
      </c>
      <c r="D120" t="s">
        <v>67</v>
      </c>
      <c r="E120" t="s">
        <v>71</v>
      </c>
      <c r="F120">
        <v>7</v>
      </c>
      <c r="G120">
        <v>17</v>
      </c>
    </row>
    <row r="121" spans="1:7" x14ac:dyDescent="0.25">
      <c r="A121" t="str">
        <f t="shared" si="1"/>
        <v>2009_rs_9_HOU_IND</v>
      </c>
      <c r="B121">
        <v>2009</v>
      </c>
      <c r="C121">
        <v>9</v>
      </c>
      <c r="D121" t="s">
        <v>77</v>
      </c>
      <c r="E121" t="s">
        <v>78</v>
      </c>
      <c r="F121">
        <v>17</v>
      </c>
      <c r="G121">
        <v>20</v>
      </c>
    </row>
    <row r="122" spans="1:7" x14ac:dyDescent="0.25">
      <c r="A122" t="str">
        <f t="shared" si="1"/>
        <v>2009_rs_9_KC_JAX</v>
      </c>
      <c r="B122">
        <v>2009</v>
      </c>
      <c r="C122">
        <v>9</v>
      </c>
      <c r="D122" t="s">
        <v>80</v>
      </c>
      <c r="E122" t="s">
        <v>79</v>
      </c>
      <c r="F122">
        <v>21</v>
      </c>
      <c r="G122">
        <v>24</v>
      </c>
    </row>
    <row r="123" spans="1:7" x14ac:dyDescent="0.25">
      <c r="A123" t="str">
        <f t="shared" si="1"/>
        <v>2009_rs_9_MIA_NE</v>
      </c>
      <c r="B123">
        <v>2009</v>
      </c>
      <c r="C123">
        <v>9</v>
      </c>
      <c r="D123" t="s">
        <v>81</v>
      </c>
      <c r="E123" t="s">
        <v>83</v>
      </c>
      <c r="F123">
        <v>17</v>
      </c>
      <c r="G123">
        <v>27</v>
      </c>
    </row>
    <row r="124" spans="1:7" x14ac:dyDescent="0.25">
      <c r="A124" t="str">
        <f t="shared" si="1"/>
        <v>2009_rs_9_GB_TB</v>
      </c>
      <c r="B124">
        <v>2009</v>
      </c>
      <c r="C124">
        <v>9</v>
      </c>
      <c r="D124" t="s">
        <v>76</v>
      </c>
      <c r="E124" t="s">
        <v>94</v>
      </c>
      <c r="F124">
        <v>28</v>
      </c>
      <c r="G124">
        <v>38</v>
      </c>
    </row>
    <row r="125" spans="1:7" x14ac:dyDescent="0.25">
      <c r="A125" t="str">
        <f t="shared" si="1"/>
        <v>2009_rs_9_CAR_NO</v>
      </c>
      <c r="B125">
        <v>2009</v>
      </c>
      <c r="C125">
        <v>9</v>
      </c>
      <c r="D125" t="s">
        <v>69</v>
      </c>
      <c r="E125" t="s">
        <v>84</v>
      </c>
      <c r="F125">
        <v>20</v>
      </c>
      <c r="G125">
        <v>30</v>
      </c>
    </row>
    <row r="126" spans="1:7" x14ac:dyDescent="0.25">
      <c r="A126" t="str">
        <f t="shared" si="1"/>
        <v>2009_rs_9_DET_SEA</v>
      </c>
      <c r="B126">
        <v>2009</v>
      </c>
      <c r="C126">
        <v>9</v>
      </c>
      <c r="D126" t="s">
        <v>75</v>
      </c>
      <c r="E126" t="s">
        <v>91</v>
      </c>
      <c r="F126">
        <v>20</v>
      </c>
      <c r="G126">
        <v>32</v>
      </c>
    </row>
    <row r="127" spans="1:7" x14ac:dyDescent="0.25">
      <c r="A127" t="str">
        <f t="shared" si="1"/>
        <v>2009_rs_9_SD_NYG</v>
      </c>
      <c r="B127">
        <v>2009</v>
      </c>
      <c r="C127">
        <v>9</v>
      </c>
      <c r="D127" t="s">
        <v>90</v>
      </c>
      <c r="E127" t="s">
        <v>85</v>
      </c>
      <c r="F127">
        <v>21</v>
      </c>
      <c r="G127">
        <v>20</v>
      </c>
    </row>
    <row r="128" spans="1:7" x14ac:dyDescent="0.25">
      <c r="A128" t="str">
        <f t="shared" si="1"/>
        <v>2009_rs_9_TEN_SF</v>
      </c>
      <c r="B128">
        <v>2009</v>
      </c>
      <c r="C128">
        <v>9</v>
      </c>
      <c r="D128" t="s">
        <v>95</v>
      </c>
      <c r="E128" t="s">
        <v>92</v>
      </c>
      <c r="F128">
        <v>34</v>
      </c>
      <c r="G128">
        <v>27</v>
      </c>
    </row>
    <row r="129" spans="1:7" x14ac:dyDescent="0.25">
      <c r="A129" t="str">
        <f t="shared" si="1"/>
        <v>2009_rs_9_DAL_PHI</v>
      </c>
      <c r="B129">
        <v>2009</v>
      </c>
      <c r="C129">
        <v>9</v>
      </c>
      <c r="D129" t="s">
        <v>73</v>
      </c>
      <c r="E129" t="s">
        <v>88</v>
      </c>
      <c r="F129">
        <v>20</v>
      </c>
      <c r="G129">
        <v>16</v>
      </c>
    </row>
    <row r="130" spans="1:7" x14ac:dyDescent="0.25">
      <c r="A130" t="str">
        <f t="shared" ref="A130:A193" si="2">CONCATENATE(B130,"_rs_",C130,"_",D130,"_",E130)</f>
        <v>2009_rs_9_PIT_DEN</v>
      </c>
      <c r="B130">
        <v>2009</v>
      </c>
      <c r="C130">
        <v>9</v>
      </c>
      <c r="D130" t="s">
        <v>89</v>
      </c>
      <c r="E130" t="s">
        <v>74</v>
      </c>
      <c r="F130">
        <v>28</v>
      </c>
      <c r="G130">
        <v>10</v>
      </c>
    </row>
    <row r="131" spans="1:7" x14ac:dyDescent="0.25">
      <c r="A131" t="str">
        <f t="shared" si="2"/>
        <v>2009_rs_10_ATL_CAR</v>
      </c>
      <c r="B131">
        <v>2009</v>
      </c>
      <c r="C131">
        <v>10</v>
      </c>
      <c r="D131" t="s">
        <v>22</v>
      </c>
      <c r="E131" t="s">
        <v>69</v>
      </c>
      <c r="F131">
        <v>19</v>
      </c>
      <c r="G131">
        <v>28</v>
      </c>
    </row>
    <row r="132" spans="1:7" x14ac:dyDescent="0.25">
      <c r="A132" t="str">
        <f t="shared" si="2"/>
        <v>2009_rs_10_TB_MIA</v>
      </c>
      <c r="B132">
        <v>2009</v>
      </c>
      <c r="C132">
        <v>10</v>
      </c>
      <c r="D132" t="s">
        <v>94</v>
      </c>
      <c r="E132" t="s">
        <v>81</v>
      </c>
      <c r="F132">
        <v>23</v>
      </c>
      <c r="G132">
        <v>25</v>
      </c>
    </row>
    <row r="133" spans="1:7" x14ac:dyDescent="0.25">
      <c r="A133" t="str">
        <f t="shared" si="2"/>
        <v>2009_rs_10_DET_MIN</v>
      </c>
      <c r="B133">
        <v>2009</v>
      </c>
      <c r="C133">
        <v>10</v>
      </c>
      <c r="D133" t="s">
        <v>75</v>
      </c>
      <c r="E133" t="s">
        <v>82</v>
      </c>
      <c r="F133">
        <v>10</v>
      </c>
      <c r="G133">
        <v>27</v>
      </c>
    </row>
    <row r="134" spans="1:7" x14ac:dyDescent="0.25">
      <c r="A134" t="str">
        <f t="shared" si="2"/>
        <v>2009_rs_10_JAX_NYJ</v>
      </c>
      <c r="B134">
        <v>2009</v>
      </c>
      <c r="C134">
        <v>10</v>
      </c>
      <c r="D134" t="s">
        <v>79</v>
      </c>
      <c r="E134" t="s">
        <v>86</v>
      </c>
      <c r="F134">
        <v>24</v>
      </c>
      <c r="G134">
        <v>22</v>
      </c>
    </row>
    <row r="135" spans="1:7" x14ac:dyDescent="0.25">
      <c r="A135" t="str">
        <f t="shared" si="2"/>
        <v>2009_rs_10_CIN_PIT</v>
      </c>
      <c r="B135">
        <v>2009</v>
      </c>
      <c r="C135">
        <v>10</v>
      </c>
      <c r="D135" t="s">
        <v>71</v>
      </c>
      <c r="E135" t="s">
        <v>89</v>
      </c>
      <c r="F135">
        <v>18</v>
      </c>
      <c r="G135">
        <v>12</v>
      </c>
    </row>
    <row r="136" spans="1:7" x14ac:dyDescent="0.25">
      <c r="A136" t="str">
        <f t="shared" si="2"/>
        <v>2009_rs_10_NO_STL</v>
      </c>
      <c r="B136">
        <v>2009</v>
      </c>
      <c r="C136">
        <v>10</v>
      </c>
      <c r="D136" t="s">
        <v>84</v>
      </c>
      <c r="E136" t="s">
        <v>93</v>
      </c>
      <c r="F136">
        <v>28</v>
      </c>
      <c r="G136">
        <v>23</v>
      </c>
    </row>
    <row r="137" spans="1:7" x14ac:dyDescent="0.25">
      <c r="A137" t="str">
        <f t="shared" si="2"/>
        <v>2009_rs_10_BUF_TEN</v>
      </c>
      <c r="B137">
        <v>2009</v>
      </c>
      <c r="C137">
        <v>10</v>
      </c>
      <c r="D137" t="s">
        <v>68</v>
      </c>
      <c r="E137" t="s">
        <v>95</v>
      </c>
      <c r="F137">
        <v>17</v>
      </c>
      <c r="G137">
        <v>41</v>
      </c>
    </row>
    <row r="138" spans="1:7" x14ac:dyDescent="0.25">
      <c r="A138" t="str">
        <f t="shared" si="2"/>
        <v>2009_rs_10_DEN_WAS</v>
      </c>
      <c r="B138">
        <v>2009</v>
      </c>
      <c r="C138">
        <v>10</v>
      </c>
      <c r="D138" t="s">
        <v>74</v>
      </c>
      <c r="E138" t="s">
        <v>96</v>
      </c>
      <c r="F138">
        <v>17</v>
      </c>
      <c r="G138">
        <v>27</v>
      </c>
    </row>
    <row r="139" spans="1:7" x14ac:dyDescent="0.25">
      <c r="A139" t="str">
        <f t="shared" si="2"/>
        <v>2009_rs_10_KC_OAK</v>
      </c>
      <c r="B139">
        <v>2009</v>
      </c>
      <c r="C139">
        <v>10</v>
      </c>
      <c r="D139" t="s">
        <v>80</v>
      </c>
      <c r="E139" t="s">
        <v>87</v>
      </c>
      <c r="F139">
        <v>16</v>
      </c>
      <c r="G139">
        <v>10</v>
      </c>
    </row>
    <row r="140" spans="1:7" x14ac:dyDescent="0.25">
      <c r="A140" t="str">
        <f t="shared" si="2"/>
        <v>2009_rs_10_SEA_ARI</v>
      </c>
      <c r="B140">
        <v>2009</v>
      </c>
      <c r="C140">
        <v>10</v>
      </c>
      <c r="D140" t="s">
        <v>91</v>
      </c>
      <c r="E140" t="s">
        <v>66</v>
      </c>
      <c r="F140">
        <v>20</v>
      </c>
      <c r="G140">
        <v>31</v>
      </c>
    </row>
    <row r="141" spans="1:7" x14ac:dyDescent="0.25">
      <c r="A141" t="str">
        <f t="shared" si="2"/>
        <v>2009_rs_10_DAL_GB</v>
      </c>
      <c r="B141">
        <v>2009</v>
      </c>
      <c r="C141">
        <v>10</v>
      </c>
      <c r="D141" t="s">
        <v>73</v>
      </c>
      <c r="E141" t="s">
        <v>76</v>
      </c>
      <c r="F141">
        <v>7</v>
      </c>
      <c r="G141">
        <v>17</v>
      </c>
    </row>
    <row r="142" spans="1:7" x14ac:dyDescent="0.25">
      <c r="A142" t="str">
        <f t="shared" si="2"/>
        <v>2009_rs_10_PHI_SD</v>
      </c>
      <c r="B142">
        <v>2009</v>
      </c>
      <c r="C142">
        <v>10</v>
      </c>
      <c r="D142" t="s">
        <v>88</v>
      </c>
      <c r="E142" t="s">
        <v>90</v>
      </c>
      <c r="F142">
        <v>23</v>
      </c>
      <c r="G142">
        <v>31</v>
      </c>
    </row>
    <row r="143" spans="1:7" x14ac:dyDescent="0.25">
      <c r="A143" t="str">
        <f t="shared" si="2"/>
        <v>2009_rs_10_NE_IND</v>
      </c>
      <c r="B143">
        <v>2009</v>
      </c>
      <c r="C143">
        <v>10</v>
      </c>
      <c r="D143" t="s">
        <v>83</v>
      </c>
      <c r="E143" t="s">
        <v>78</v>
      </c>
      <c r="F143">
        <v>34</v>
      </c>
      <c r="G143">
        <v>35</v>
      </c>
    </row>
    <row r="144" spans="1:7" x14ac:dyDescent="0.25">
      <c r="A144" t="str">
        <f t="shared" si="2"/>
        <v>2009_rs_10_CHI_SF</v>
      </c>
      <c r="B144">
        <v>2009</v>
      </c>
      <c r="C144">
        <v>10</v>
      </c>
      <c r="D144" t="s">
        <v>70</v>
      </c>
      <c r="E144" t="s">
        <v>92</v>
      </c>
      <c r="F144">
        <v>6</v>
      </c>
      <c r="G144">
        <v>10</v>
      </c>
    </row>
    <row r="145" spans="1:7" x14ac:dyDescent="0.25">
      <c r="A145" t="str">
        <f t="shared" si="2"/>
        <v>2009_rs_10_BAL_CLE</v>
      </c>
      <c r="B145">
        <v>2009</v>
      </c>
      <c r="C145">
        <v>10</v>
      </c>
      <c r="D145" t="s">
        <v>67</v>
      </c>
      <c r="E145" t="s">
        <v>72</v>
      </c>
      <c r="F145">
        <v>16</v>
      </c>
      <c r="G145">
        <v>0</v>
      </c>
    </row>
    <row r="146" spans="1:7" x14ac:dyDescent="0.25">
      <c r="A146" t="str">
        <f t="shared" si="2"/>
        <v>2009_rs_11_IND_BAL</v>
      </c>
      <c r="B146">
        <v>2009</v>
      </c>
      <c r="C146">
        <v>11</v>
      </c>
      <c r="D146" t="s">
        <v>78</v>
      </c>
      <c r="E146" t="s">
        <v>67</v>
      </c>
      <c r="F146">
        <v>17</v>
      </c>
      <c r="G146">
        <v>15</v>
      </c>
    </row>
    <row r="147" spans="1:7" x14ac:dyDescent="0.25">
      <c r="A147" t="str">
        <f t="shared" si="2"/>
        <v>2009_rs_11_WAS_DAL</v>
      </c>
      <c r="B147">
        <v>2009</v>
      </c>
      <c r="C147">
        <v>11</v>
      </c>
      <c r="D147" t="s">
        <v>96</v>
      </c>
      <c r="E147" t="s">
        <v>73</v>
      </c>
      <c r="F147">
        <v>6</v>
      </c>
      <c r="G147">
        <v>7</v>
      </c>
    </row>
    <row r="148" spans="1:7" x14ac:dyDescent="0.25">
      <c r="A148" t="str">
        <f t="shared" si="2"/>
        <v>2009_rs_11_CLE_DET</v>
      </c>
      <c r="B148">
        <v>2009</v>
      </c>
      <c r="C148">
        <v>11</v>
      </c>
      <c r="D148" t="s">
        <v>72</v>
      </c>
      <c r="E148" t="s">
        <v>75</v>
      </c>
      <c r="F148">
        <v>37</v>
      </c>
      <c r="G148">
        <v>38</v>
      </c>
    </row>
    <row r="149" spans="1:7" x14ac:dyDescent="0.25">
      <c r="A149" t="str">
        <f t="shared" si="2"/>
        <v>2009_rs_11_SF_GB</v>
      </c>
      <c r="B149">
        <v>2009</v>
      </c>
      <c r="C149">
        <v>11</v>
      </c>
      <c r="D149" t="s">
        <v>92</v>
      </c>
      <c r="E149" t="s">
        <v>76</v>
      </c>
      <c r="F149">
        <v>24</v>
      </c>
      <c r="G149">
        <v>30</v>
      </c>
    </row>
    <row r="150" spans="1:7" x14ac:dyDescent="0.25">
      <c r="A150" t="str">
        <f t="shared" si="2"/>
        <v>2009_rs_11_BUF_JAX</v>
      </c>
      <c r="B150">
        <v>2009</v>
      </c>
      <c r="C150">
        <v>11</v>
      </c>
      <c r="D150" t="s">
        <v>68</v>
      </c>
      <c r="E150" t="s">
        <v>79</v>
      </c>
      <c r="F150">
        <v>15</v>
      </c>
      <c r="G150">
        <v>18</v>
      </c>
    </row>
    <row r="151" spans="1:7" x14ac:dyDescent="0.25">
      <c r="A151" t="str">
        <f t="shared" si="2"/>
        <v>2009_rs_11_PIT_KC</v>
      </c>
      <c r="B151">
        <v>2009</v>
      </c>
      <c r="C151">
        <v>11</v>
      </c>
      <c r="D151" t="s">
        <v>89</v>
      </c>
      <c r="E151" t="s">
        <v>80</v>
      </c>
      <c r="F151">
        <v>24</v>
      </c>
      <c r="G151">
        <v>27</v>
      </c>
    </row>
    <row r="152" spans="1:7" x14ac:dyDescent="0.25">
      <c r="A152" t="str">
        <f t="shared" si="2"/>
        <v>2009_rs_11_SEA_MIN</v>
      </c>
      <c r="B152">
        <v>2009</v>
      </c>
      <c r="C152">
        <v>11</v>
      </c>
      <c r="D152" t="s">
        <v>91</v>
      </c>
      <c r="E152" t="s">
        <v>82</v>
      </c>
      <c r="F152">
        <v>9</v>
      </c>
      <c r="G152">
        <v>35</v>
      </c>
    </row>
    <row r="153" spans="1:7" x14ac:dyDescent="0.25">
      <c r="A153" t="str">
        <f t="shared" si="2"/>
        <v>2009_rs_11_ATL_NYG</v>
      </c>
      <c r="B153">
        <v>2009</v>
      </c>
      <c r="C153">
        <v>11</v>
      </c>
      <c r="D153" t="s">
        <v>22</v>
      </c>
      <c r="E153" t="s">
        <v>85</v>
      </c>
      <c r="F153">
        <v>31</v>
      </c>
      <c r="G153">
        <v>34</v>
      </c>
    </row>
    <row r="154" spans="1:7" x14ac:dyDescent="0.25">
      <c r="A154" t="str">
        <f t="shared" si="2"/>
        <v>2009_rs_11_NO_TB</v>
      </c>
      <c r="B154">
        <v>2009</v>
      </c>
      <c r="C154">
        <v>11</v>
      </c>
      <c r="D154" t="s">
        <v>84</v>
      </c>
      <c r="E154" t="s">
        <v>94</v>
      </c>
      <c r="F154">
        <v>38</v>
      </c>
      <c r="G154">
        <v>7</v>
      </c>
    </row>
    <row r="155" spans="1:7" x14ac:dyDescent="0.25">
      <c r="A155" t="str">
        <f t="shared" si="2"/>
        <v>2009_rs_11_ARI_STL</v>
      </c>
      <c r="B155">
        <v>2009</v>
      </c>
      <c r="C155">
        <v>11</v>
      </c>
      <c r="D155" t="s">
        <v>66</v>
      </c>
      <c r="E155" t="s">
        <v>93</v>
      </c>
      <c r="F155">
        <v>21</v>
      </c>
      <c r="G155">
        <v>13</v>
      </c>
    </row>
    <row r="156" spans="1:7" x14ac:dyDescent="0.25">
      <c r="A156" t="str">
        <f t="shared" si="2"/>
        <v>2009_rs_11_SD_DEN</v>
      </c>
      <c r="B156">
        <v>2009</v>
      </c>
      <c r="C156">
        <v>11</v>
      </c>
      <c r="D156" t="s">
        <v>90</v>
      </c>
      <c r="E156" t="s">
        <v>74</v>
      </c>
      <c r="F156">
        <v>32</v>
      </c>
      <c r="G156">
        <v>3</v>
      </c>
    </row>
    <row r="157" spans="1:7" x14ac:dyDescent="0.25">
      <c r="A157" t="str">
        <f t="shared" si="2"/>
        <v>2009_rs_11_NYJ_NE</v>
      </c>
      <c r="B157">
        <v>2009</v>
      </c>
      <c r="C157">
        <v>11</v>
      </c>
      <c r="D157" t="s">
        <v>86</v>
      </c>
      <c r="E157" t="s">
        <v>83</v>
      </c>
      <c r="F157">
        <v>14</v>
      </c>
      <c r="G157">
        <v>31</v>
      </c>
    </row>
    <row r="158" spans="1:7" x14ac:dyDescent="0.25">
      <c r="A158" t="str">
        <f t="shared" si="2"/>
        <v>2009_rs_11_CIN_OAK</v>
      </c>
      <c r="B158">
        <v>2009</v>
      </c>
      <c r="C158">
        <v>11</v>
      </c>
      <c r="D158" t="s">
        <v>71</v>
      </c>
      <c r="E158" t="s">
        <v>87</v>
      </c>
      <c r="F158">
        <v>17</v>
      </c>
      <c r="G158">
        <v>20</v>
      </c>
    </row>
    <row r="159" spans="1:7" x14ac:dyDescent="0.25">
      <c r="A159" t="str">
        <f t="shared" si="2"/>
        <v>2009_rs_11_MIA_CAR</v>
      </c>
      <c r="B159">
        <v>2009</v>
      </c>
      <c r="C159">
        <v>11</v>
      </c>
      <c r="D159" t="s">
        <v>81</v>
      </c>
      <c r="E159" t="s">
        <v>69</v>
      </c>
      <c r="F159">
        <v>24</v>
      </c>
      <c r="G159">
        <v>17</v>
      </c>
    </row>
    <row r="160" spans="1:7" x14ac:dyDescent="0.25">
      <c r="A160" t="str">
        <f t="shared" si="2"/>
        <v>2009_rs_11_PHI_CHI</v>
      </c>
      <c r="B160">
        <v>2009</v>
      </c>
      <c r="C160">
        <v>11</v>
      </c>
      <c r="D160" t="s">
        <v>88</v>
      </c>
      <c r="E160" t="s">
        <v>70</v>
      </c>
      <c r="F160">
        <v>24</v>
      </c>
      <c r="G160">
        <v>20</v>
      </c>
    </row>
    <row r="161" spans="1:7" x14ac:dyDescent="0.25">
      <c r="A161" t="str">
        <f t="shared" si="2"/>
        <v>2009_rs_11_TEN_HOU</v>
      </c>
      <c r="B161">
        <v>2009</v>
      </c>
      <c r="C161">
        <v>11</v>
      </c>
      <c r="D161" t="s">
        <v>95</v>
      </c>
      <c r="E161" t="s">
        <v>77</v>
      </c>
      <c r="F161">
        <v>20</v>
      </c>
      <c r="G161">
        <v>17</v>
      </c>
    </row>
    <row r="162" spans="1:7" x14ac:dyDescent="0.25">
      <c r="A162" t="str">
        <f t="shared" si="2"/>
        <v>2009_rs_12_TB_ATL</v>
      </c>
      <c r="B162">
        <v>2009</v>
      </c>
      <c r="C162">
        <v>12</v>
      </c>
      <c r="D162" t="s">
        <v>94</v>
      </c>
      <c r="E162" t="s">
        <v>22</v>
      </c>
      <c r="F162">
        <v>17</v>
      </c>
      <c r="G162">
        <v>20</v>
      </c>
    </row>
    <row r="163" spans="1:7" x14ac:dyDescent="0.25">
      <c r="A163" t="str">
        <f t="shared" si="2"/>
        <v>2009_rs_12_MIA_BUF</v>
      </c>
      <c r="B163">
        <v>2009</v>
      </c>
      <c r="C163">
        <v>12</v>
      </c>
      <c r="D163" t="s">
        <v>81</v>
      </c>
      <c r="E163" t="s">
        <v>68</v>
      </c>
      <c r="F163">
        <v>14</v>
      </c>
      <c r="G163">
        <v>31</v>
      </c>
    </row>
    <row r="164" spans="1:7" x14ac:dyDescent="0.25">
      <c r="A164" t="str">
        <f t="shared" si="2"/>
        <v>2009_rs_12_CLE_CIN</v>
      </c>
      <c r="B164">
        <v>2009</v>
      </c>
      <c r="C164">
        <v>12</v>
      </c>
      <c r="D164" t="s">
        <v>72</v>
      </c>
      <c r="E164" t="s">
        <v>71</v>
      </c>
      <c r="F164">
        <v>7</v>
      </c>
      <c r="G164">
        <v>16</v>
      </c>
    </row>
    <row r="165" spans="1:7" x14ac:dyDescent="0.25">
      <c r="A165" t="str">
        <f t="shared" si="2"/>
        <v>2009_rs_12_IND_HOU</v>
      </c>
      <c r="B165">
        <v>2009</v>
      </c>
      <c r="C165">
        <v>12</v>
      </c>
      <c r="D165" t="s">
        <v>78</v>
      </c>
      <c r="E165" t="s">
        <v>77</v>
      </c>
      <c r="F165">
        <v>35</v>
      </c>
      <c r="G165">
        <v>27</v>
      </c>
    </row>
    <row r="166" spans="1:7" x14ac:dyDescent="0.25">
      <c r="A166" t="str">
        <f t="shared" si="2"/>
        <v>2009_rs_12_CAR_NYJ</v>
      </c>
      <c r="B166">
        <v>2009</v>
      </c>
      <c r="C166">
        <v>12</v>
      </c>
      <c r="D166" t="s">
        <v>69</v>
      </c>
      <c r="E166" t="s">
        <v>86</v>
      </c>
      <c r="F166">
        <v>6</v>
      </c>
      <c r="G166">
        <v>17</v>
      </c>
    </row>
    <row r="167" spans="1:7" x14ac:dyDescent="0.25">
      <c r="A167" t="str">
        <f t="shared" si="2"/>
        <v>2009_rs_12_WAS_PHI</v>
      </c>
      <c r="B167">
        <v>2009</v>
      </c>
      <c r="C167">
        <v>12</v>
      </c>
      <c r="D167" t="s">
        <v>96</v>
      </c>
      <c r="E167" t="s">
        <v>88</v>
      </c>
      <c r="F167">
        <v>24</v>
      </c>
      <c r="G167">
        <v>27</v>
      </c>
    </row>
    <row r="168" spans="1:7" x14ac:dyDescent="0.25">
      <c r="A168" t="str">
        <f t="shared" si="2"/>
        <v>2009_rs_12_SEA_STL</v>
      </c>
      <c r="B168">
        <v>2009</v>
      </c>
      <c r="C168">
        <v>12</v>
      </c>
      <c r="D168" t="s">
        <v>91</v>
      </c>
      <c r="E168" t="s">
        <v>93</v>
      </c>
      <c r="F168">
        <v>27</v>
      </c>
      <c r="G168">
        <v>17</v>
      </c>
    </row>
    <row r="169" spans="1:7" x14ac:dyDescent="0.25">
      <c r="A169" t="str">
        <f t="shared" si="2"/>
        <v>2009_rs_12_KC_SD</v>
      </c>
      <c r="B169">
        <v>2009</v>
      </c>
      <c r="C169">
        <v>12</v>
      </c>
      <c r="D169" t="s">
        <v>80</v>
      </c>
      <c r="E169" t="s">
        <v>90</v>
      </c>
      <c r="F169">
        <v>14</v>
      </c>
      <c r="G169">
        <v>43</v>
      </c>
    </row>
    <row r="170" spans="1:7" x14ac:dyDescent="0.25">
      <c r="A170" t="str">
        <f t="shared" si="2"/>
        <v>2009_rs_12_JAX_SF</v>
      </c>
      <c r="B170">
        <v>2009</v>
      </c>
      <c r="C170">
        <v>12</v>
      </c>
      <c r="D170" t="s">
        <v>79</v>
      </c>
      <c r="E170" t="s">
        <v>92</v>
      </c>
      <c r="F170">
        <v>3</v>
      </c>
      <c r="G170">
        <v>20</v>
      </c>
    </row>
    <row r="171" spans="1:7" x14ac:dyDescent="0.25">
      <c r="A171" t="str">
        <f t="shared" si="2"/>
        <v>2009_rs_12_OAK_DAL</v>
      </c>
      <c r="B171">
        <v>2009</v>
      </c>
      <c r="C171">
        <v>12</v>
      </c>
      <c r="D171" t="s">
        <v>87</v>
      </c>
      <c r="E171" t="s">
        <v>73</v>
      </c>
      <c r="F171">
        <v>7</v>
      </c>
      <c r="G171">
        <v>24</v>
      </c>
    </row>
    <row r="172" spans="1:7" x14ac:dyDescent="0.25">
      <c r="A172" t="str">
        <f t="shared" si="2"/>
        <v>2009_rs_12_CHI_MIN</v>
      </c>
      <c r="B172">
        <v>2009</v>
      </c>
      <c r="C172">
        <v>12</v>
      </c>
      <c r="D172" t="s">
        <v>70</v>
      </c>
      <c r="E172" t="s">
        <v>82</v>
      </c>
      <c r="F172">
        <v>10</v>
      </c>
      <c r="G172">
        <v>36</v>
      </c>
    </row>
    <row r="173" spans="1:7" x14ac:dyDescent="0.25">
      <c r="A173" t="str">
        <f t="shared" si="2"/>
        <v>2009_rs_12_ARI_TEN</v>
      </c>
      <c r="B173">
        <v>2009</v>
      </c>
      <c r="C173">
        <v>12</v>
      </c>
      <c r="D173" t="s">
        <v>66</v>
      </c>
      <c r="E173" t="s">
        <v>95</v>
      </c>
      <c r="F173">
        <v>17</v>
      </c>
      <c r="G173">
        <v>20</v>
      </c>
    </row>
    <row r="174" spans="1:7" x14ac:dyDescent="0.25">
      <c r="A174" t="str">
        <f t="shared" si="2"/>
        <v>2009_rs_12_PIT_BAL</v>
      </c>
      <c r="B174">
        <v>2009</v>
      </c>
      <c r="C174">
        <v>12</v>
      </c>
      <c r="D174" t="s">
        <v>89</v>
      </c>
      <c r="E174" t="s">
        <v>67</v>
      </c>
      <c r="F174">
        <v>17</v>
      </c>
      <c r="G174">
        <v>20</v>
      </c>
    </row>
    <row r="175" spans="1:7" x14ac:dyDescent="0.25">
      <c r="A175" t="str">
        <f t="shared" si="2"/>
        <v>2009_rs_12_NYG_DEN</v>
      </c>
      <c r="B175">
        <v>2009</v>
      </c>
      <c r="C175">
        <v>12</v>
      </c>
      <c r="D175" t="s">
        <v>85</v>
      </c>
      <c r="E175" t="s">
        <v>74</v>
      </c>
      <c r="F175">
        <v>6</v>
      </c>
      <c r="G175">
        <v>26</v>
      </c>
    </row>
    <row r="176" spans="1:7" x14ac:dyDescent="0.25">
      <c r="A176" t="str">
        <f t="shared" si="2"/>
        <v>2009_rs_12_NE_NO</v>
      </c>
      <c r="B176">
        <v>2009</v>
      </c>
      <c r="C176">
        <v>12</v>
      </c>
      <c r="D176" t="s">
        <v>83</v>
      </c>
      <c r="E176" t="s">
        <v>84</v>
      </c>
      <c r="F176">
        <v>17</v>
      </c>
      <c r="G176">
        <v>38</v>
      </c>
    </row>
    <row r="177" spans="1:7" x14ac:dyDescent="0.25">
      <c r="A177" t="str">
        <f t="shared" si="2"/>
        <v>2009_rs_12_GB_DET</v>
      </c>
      <c r="B177">
        <v>2009</v>
      </c>
      <c r="C177">
        <v>12</v>
      </c>
      <c r="D177" t="s">
        <v>76</v>
      </c>
      <c r="E177" t="s">
        <v>75</v>
      </c>
      <c r="F177">
        <v>34</v>
      </c>
      <c r="G177">
        <v>12</v>
      </c>
    </row>
    <row r="178" spans="1:7" x14ac:dyDescent="0.25">
      <c r="A178" t="str">
        <f t="shared" si="2"/>
        <v>2009_rs_13_PHI_ATL</v>
      </c>
      <c r="B178">
        <v>2009</v>
      </c>
      <c r="C178">
        <v>13</v>
      </c>
      <c r="D178" t="s">
        <v>88</v>
      </c>
      <c r="E178" t="s">
        <v>22</v>
      </c>
      <c r="F178">
        <v>34</v>
      </c>
      <c r="G178">
        <v>7</v>
      </c>
    </row>
    <row r="179" spans="1:7" x14ac:dyDescent="0.25">
      <c r="A179" t="str">
        <f t="shared" si="2"/>
        <v>2009_rs_13_TB_CAR</v>
      </c>
      <c r="B179">
        <v>2009</v>
      </c>
      <c r="C179">
        <v>13</v>
      </c>
      <c r="D179" t="s">
        <v>94</v>
      </c>
      <c r="E179" t="s">
        <v>69</v>
      </c>
      <c r="F179">
        <v>6</v>
      </c>
      <c r="G179">
        <v>16</v>
      </c>
    </row>
    <row r="180" spans="1:7" x14ac:dyDescent="0.25">
      <c r="A180" t="str">
        <f t="shared" si="2"/>
        <v>2009_rs_13_STL_CHI</v>
      </c>
      <c r="B180">
        <v>2009</v>
      </c>
      <c r="C180">
        <v>13</v>
      </c>
      <c r="D180" t="s">
        <v>93</v>
      </c>
      <c r="E180" t="s">
        <v>70</v>
      </c>
      <c r="F180">
        <v>9</v>
      </c>
      <c r="G180">
        <v>17</v>
      </c>
    </row>
    <row r="181" spans="1:7" x14ac:dyDescent="0.25">
      <c r="A181" t="str">
        <f t="shared" si="2"/>
        <v>2009_rs_13_DET_CIN</v>
      </c>
      <c r="B181">
        <v>2009</v>
      </c>
      <c r="C181">
        <v>13</v>
      </c>
      <c r="D181" t="s">
        <v>75</v>
      </c>
      <c r="E181" t="s">
        <v>71</v>
      </c>
      <c r="F181">
        <v>13</v>
      </c>
      <c r="G181">
        <v>23</v>
      </c>
    </row>
    <row r="182" spans="1:7" x14ac:dyDescent="0.25">
      <c r="A182" t="str">
        <f t="shared" si="2"/>
        <v>2009_rs_13_TEN_IND</v>
      </c>
      <c r="B182">
        <v>2009</v>
      </c>
      <c r="C182">
        <v>13</v>
      </c>
      <c r="D182" t="s">
        <v>95</v>
      </c>
      <c r="E182" t="s">
        <v>78</v>
      </c>
      <c r="F182">
        <v>17</v>
      </c>
      <c r="G182">
        <v>27</v>
      </c>
    </row>
    <row r="183" spans="1:7" x14ac:dyDescent="0.25">
      <c r="A183" t="str">
        <f t="shared" si="2"/>
        <v>2009_rs_13_HOU_JAX</v>
      </c>
      <c r="B183">
        <v>2009</v>
      </c>
      <c r="C183">
        <v>13</v>
      </c>
      <c r="D183" t="s">
        <v>77</v>
      </c>
      <c r="E183" t="s">
        <v>79</v>
      </c>
      <c r="F183">
        <v>18</v>
      </c>
      <c r="G183">
        <v>23</v>
      </c>
    </row>
    <row r="184" spans="1:7" x14ac:dyDescent="0.25">
      <c r="A184" t="str">
        <f t="shared" si="2"/>
        <v>2009_rs_13_DEN_KC</v>
      </c>
      <c r="B184">
        <v>2009</v>
      </c>
      <c r="C184">
        <v>13</v>
      </c>
      <c r="D184" t="s">
        <v>74</v>
      </c>
      <c r="E184" t="s">
        <v>80</v>
      </c>
      <c r="F184">
        <v>44</v>
      </c>
      <c r="G184">
        <v>13</v>
      </c>
    </row>
    <row r="185" spans="1:7" x14ac:dyDescent="0.25">
      <c r="A185" t="str">
        <f t="shared" si="2"/>
        <v>2009_rs_13_NE_MIA</v>
      </c>
      <c r="B185">
        <v>2009</v>
      </c>
      <c r="C185">
        <v>13</v>
      </c>
      <c r="D185" t="s">
        <v>83</v>
      </c>
      <c r="E185" t="s">
        <v>81</v>
      </c>
      <c r="F185">
        <v>21</v>
      </c>
      <c r="G185">
        <v>22</v>
      </c>
    </row>
    <row r="186" spans="1:7" x14ac:dyDescent="0.25">
      <c r="A186" t="str">
        <f t="shared" si="2"/>
        <v>2009_rs_13_OAK_PIT</v>
      </c>
      <c r="B186">
        <v>2009</v>
      </c>
      <c r="C186">
        <v>13</v>
      </c>
      <c r="D186" t="s">
        <v>87</v>
      </c>
      <c r="E186" t="s">
        <v>89</v>
      </c>
      <c r="F186">
        <v>27</v>
      </c>
      <c r="G186">
        <v>24</v>
      </c>
    </row>
    <row r="187" spans="1:7" x14ac:dyDescent="0.25">
      <c r="A187" t="str">
        <f t="shared" si="2"/>
        <v>2009_rs_13_NO_WAS</v>
      </c>
      <c r="B187">
        <v>2009</v>
      </c>
      <c r="C187">
        <v>13</v>
      </c>
      <c r="D187" t="s">
        <v>84</v>
      </c>
      <c r="E187" t="s">
        <v>96</v>
      </c>
      <c r="F187">
        <v>33</v>
      </c>
      <c r="G187">
        <v>30</v>
      </c>
    </row>
    <row r="188" spans="1:7" x14ac:dyDescent="0.25">
      <c r="A188" t="str">
        <f t="shared" si="2"/>
        <v>2009_rs_13_SD_CLE</v>
      </c>
      <c r="B188">
        <v>2009</v>
      </c>
      <c r="C188">
        <v>13</v>
      </c>
      <c r="D188" t="s">
        <v>90</v>
      </c>
      <c r="E188" t="s">
        <v>72</v>
      </c>
      <c r="F188">
        <v>30</v>
      </c>
      <c r="G188">
        <v>23</v>
      </c>
    </row>
    <row r="189" spans="1:7" x14ac:dyDescent="0.25">
      <c r="A189" t="str">
        <f t="shared" si="2"/>
        <v>2009_rs_13_DAL_NYG</v>
      </c>
      <c r="B189">
        <v>2009</v>
      </c>
      <c r="C189">
        <v>13</v>
      </c>
      <c r="D189" t="s">
        <v>73</v>
      </c>
      <c r="E189" t="s">
        <v>85</v>
      </c>
      <c r="F189">
        <v>24</v>
      </c>
      <c r="G189">
        <v>31</v>
      </c>
    </row>
    <row r="190" spans="1:7" x14ac:dyDescent="0.25">
      <c r="A190" t="str">
        <f t="shared" si="2"/>
        <v>2009_rs_13_SF_SEA</v>
      </c>
      <c r="B190">
        <v>2009</v>
      </c>
      <c r="C190">
        <v>13</v>
      </c>
      <c r="D190" t="s">
        <v>92</v>
      </c>
      <c r="E190" t="s">
        <v>91</v>
      </c>
      <c r="F190">
        <v>17</v>
      </c>
      <c r="G190">
        <v>20</v>
      </c>
    </row>
    <row r="191" spans="1:7" x14ac:dyDescent="0.25">
      <c r="A191" t="str">
        <f t="shared" si="2"/>
        <v>2009_rs_13_MIN_ARI</v>
      </c>
      <c r="B191">
        <v>2009</v>
      </c>
      <c r="C191">
        <v>13</v>
      </c>
      <c r="D191" t="s">
        <v>82</v>
      </c>
      <c r="E191" t="s">
        <v>66</v>
      </c>
      <c r="F191">
        <v>17</v>
      </c>
      <c r="G191">
        <v>30</v>
      </c>
    </row>
    <row r="192" spans="1:7" x14ac:dyDescent="0.25">
      <c r="A192" t="str">
        <f t="shared" si="2"/>
        <v>2009_rs_13_NYJ_BUF</v>
      </c>
      <c r="B192">
        <v>2009</v>
      </c>
      <c r="C192">
        <v>13</v>
      </c>
      <c r="D192" t="s">
        <v>86</v>
      </c>
      <c r="E192" t="s">
        <v>68</v>
      </c>
      <c r="F192">
        <v>19</v>
      </c>
      <c r="G192">
        <v>13</v>
      </c>
    </row>
    <row r="193" spans="1:7" x14ac:dyDescent="0.25">
      <c r="A193" t="str">
        <f t="shared" si="2"/>
        <v>2009_rs_13_BAL_GB</v>
      </c>
      <c r="B193">
        <v>2009</v>
      </c>
      <c r="C193">
        <v>13</v>
      </c>
      <c r="D193" t="s">
        <v>67</v>
      </c>
      <c r="E193" t="s">
        <v>76</v>
      </c>
      <c r="F193">
        <v>14</v>
      </c>
      <c r="G193">
        <v>27</v>
      </c>
    </row>
    <row r="194" spans="1:7" x14ac:dyDescent="0.25">
      <c r="A194" t="str">
        <f t="shared" ref="A194:A257" si="3">CONCATENATE(B194,"_rs_",C194,"_",D194,"_",E194)</f>
        <v>2009_rs_14_NO_ATL</v>
      </c>
      <c r="B194">
        <v>2009</v>
      </c>
      <c r="C194">
        <v>14</v>
      </c>
      <c r="D194" t="s">
        <v>84</v>
      </c>
      <c r="E194" t="s">
        <v>22</v>
      </c>
      <c r="F194">
        <v>26</v>
      </c>
      <c r="G194">
        <v>23</v>
      </c>
    </row>
    <row r="195" spans="1:7" x14ac:dyDescent="0.25">
      <c r="A195" t="str">
        <f t="shared" si="3"/>
        <v>2009_rs_14_DET_BAL</v>
      </c>
      <c r="B195">
        <v>2009</v>
      </c>
      <c r="C195">
        <v>14</v>
      </c>
      <c r="D195" t="s">
        <v>75</v>
      </c>
      <c r="E195" t="s">
        <v>67</v>
      </c>
      <c r="F195">
        <v>3</v>
      </c>
      <c r="G195">
        <v>48</v>
      </c>
    </row>
    <row r="196" spans="1:7" x14ac:dyDescent="0.25">
      <c r="A196" t="str">
        <f t="shared" si="3"/>
        <v>2009_rs_14_GB_CHI</v>
      </c>
      <c r="B196">
        <v>2009</v>
      </c>
      <c r="C196">
        <v>14</v>
      </c>
      <c r="D196" t="s">
        <v>76</v>
      </c>
      <c r="E196" t="s">
        <v>70</v>
      </c>
      <c r="F196">
        <v>21</v>
      </c>
      <c r="G196">
        <v>14</v>
      </c>
    </row>
    <row r="197" spans="1:7" x14ac:dyDescent="0.25">
      <c r="A197" t="str">
        <f t="shared" si="3"/>
        <v>2009_rs_14_SEA_HOU</v>
      </c>
      <c r="B197">
        <v>2009</v>
      </c>
      <c r="C197">
        <v>14</v>
      </c>
      <c r="D197" t="s">
        <v>91</v>
      </c>
      <c r="E197" t="s">
        <v>77</v>
      </c>
      <c r="F197">
        <v>7</v>
      </c>
      <c r="G197">
        <v>34</v>
      </c>
    </row>
    <row r="198" spans="1:7" x14ac:dyDescent="0.25">
      <c r="A198" t="str">
        <f t="shared" si="3"/>
        <v>2009_rs_14_DEN_IND</v>
      </c>
      <c r="B198">
        <v>2009</v>
      </c>
      <c r="C198">
        <v>14</v>
      </c>
      <c r="D198" t="s">
        <v>74</v>
      </c>
      <c r="E198" t="s">
        <v>78</v>
      </c>
      <c r="F198">
        <v>16</v>
      </c>
      <c r="G198">
        <v>28</v>
      </c>
    </row>
    <row r="199" spans="1:7" x14ac:dyDescent="0.25">
      <c r="A199" t="str">
        <f t="shared" si="3"/>
        <v>2009_rs_14_MIA_JAX</v>
      </c>
      <c r="B199">
        <v>2009</v>
      </c>
      <c r="C199">
        <v>14</v>
      </c>
      <c r="D199" t="s">
        <v>81</v>
      </c>
      <c r="E199" t="s">
        <v>79</v>
      </c>
      <c r="F199">
        <v>14</v>
      </c>
      <c r="G199">
        <v>10</v>
      </c>
    </row>
    <row r="200" spans="1:7" x14ac:dyDescent="0.25">
      <c r="A200" t="str">
        <f t="shared" si="3"/>
        <v>2009_rs_14_BUF_KC</v>
      </c>
      <c r="B200">
        <v>2009</v>
      </c>
      <c r="C200">
        <v>14</v>
      </c>
      <c r="D200" t="s">
        <v>68</v>
      </c>
      <c r="E200" t="s">
        <v>80</v>
      </c>
      <c r="F200">
        <v>16</v>
      </c>
      <c r="G200">
        <v>10</v>
      </c>
    </row>
    <row r="201" spans="1:7" x14ac:dyDescent="0.25">
      <c r="A201" t="str">
        <f t="shared" si="3"/>
        <v>2009_rs_14_CIN_MIN</v>
      </c>
      <c r="B201">
        <v>2009</v>
      </c>
      <c r="C201">
        <v>14</v>
      </c>
      <c r="D201" t="s">
        <v>71</v>
      </c>
      <c r="E201" t="s">
        <v>82</v>
      </c>
      <c r="F201">
        <v>10</v>
      </c>
      <c r="G201">
        <v>30</v>
      </c>
    </row>
    <row r="202" spans="1:7" x14ac:dyDescent="0.25">
      <c r="A202" t="str">
        <f t="shared" si="3"/>
        <v>2009_rs_14_CAR_NE</v>
      </c>
      <c r="B202">
        <v>2009</v>
      </c>
      <c r="C202">
        <v>14</v>
      </c>
      <c r="D202" t="s">
        <v>69</v>
      </c>
      <c r="E202" t="s">
        <v>83</v>
      </c>
      <c r="F202">
        <v>10</v>
      </c>
      <c r="G202">
        <v>20</v>
      </c>
    </row>
    <row r="203" spans="1:7" x14ac:dyDescent="0.25">
      <c r="A203" t="str">
        <f t="shared" si="3"/>
        <v>2009_rs_14_NYJ_TB</v>
      </c>
      <c r="B203">
        <v>2009</v>
      </c>
      <c r="C203">
        <v>14</v>
      </c>
      <c r="D203" t="s">
        <v>86</v>
      </c>
      <c r="E203" t="s">
        <v>94</v>
      </c>
      <c r="F203">
        <v>26</v>
      </c>
      <c r="G203">
        <v>3</v>
      </c>
    </row>
    <row r="204" spans="1:7" x14ac:dyDescent="0.25">
      <c r="A204" t="str">
        <f t="shared" si="3"/>
        <v>2009_rs_14_WAS_OAK</v>
      </c>
      <c r="B204">
        <v>2009</v>
      </c>
      <c r="C204">
        <v>14</v>
      </c>
      <c r="D204" t="s">
        <v>96</v>
      </c>
      <c r="E204" t="s">
        <v>87</v>
      </c>
      <c r="F204">
        <v>34</v>
      </c>
      <c r="G204">
        <v>13</v>
      </c>
    </row>
    <row r="205" spans="1:7" x14ac:dyDescent="0.25">
      <c r="A205" t="str">
        <f t="shared" si="3"/>
        <v>2009_rs_14_STL_TEN</v>
      </c>
      <c r="B205">
        <v>2009</v>
      </c>
      <c r="C205">
        <v>14</v>
      </c>
      <c r="D205" t="s">
        <v>93</v>
      </c>
      <c r="E205" t="s">
        <v>95</v>
      </c>
      <c r="F205">
        <v>7</v>
      </c>
      <c r="G205">
        <v>47</v>
      </c>
    </row>
    <row r="206" spans="1:7" x14ac:dyDescent="0.25">
      <c r="A206" t="str">
        <f t="shared" si="3"/>
        <v>2009_rs_14_SD_DAL</v>
      </c>
      <c r="B206">
        <v>2009</v>
      </c>
      <c r="C206">
        <v>14</v>
      </c>
      <c r="D206" t="s">
        <v>90</v>
      </c>
      <c r="E206" t="s">
        <v>73</v>
      </c>
      <c r="F206">
        <v>20</v>
      </c>
      <c r="G206">
        <v>17</v>
      </c>
    </row>
    <row r="207" spans="1:7" x14ac:dyDescent="0.25">
      <c r="A207" t="str">
        <f t="shared" si="3"/>
        <v>2009_rs_14_PIT_CLE</v>
      </c>
      <c r="B207">
        <v>2009</v>
      </c>
      <c r="C207">
        <v>14</v>
      </c>
      <c r="D207" t="s">
        <v>89</v>
      </c>
      <c r="E207" t="s">
        <v>72</v>
      </c>
      <c r="F207">
        <v>6</v>
      </c>
      <c r="G207">
        <v>13</v>
      </c>
    </row>
    <row r="208" spans="1:7" x14ac:dyDescent="0.25">
      <c r="A208" t="str">
        <f t="shared" si="3"/>
        <v>2009_rs_14_PHI_NYG</v>
      </c>
      <c r="B208">
        <v>2009</v>
      </c>
      <c r="C208">
        <v>14</v>
      </c>
      <c r="D208" t="s">
        <v>88</v>
      </c>
      <c r="E208" t="s">
        <v>85</v>
      </c>
      <c r="F208">
        <v>45</v>
      </c>
      <c r="G208">
        <v>38</v>
      </c>
    </row>
    <row r="209" spans="1:7" x14ac:dyDescent="0.25">
      <c r="A209" t="str">
        <f t="shared" si="3"/>
        <v>2009_rs_14_ARI_SF</v>
      </c>
      <c r="B209">
        <v>2009</v>
      </c>
      <c r="C209">
        <v>14</v>
      </c>
      <c r="D209" t="s">
        <v>66</v>
      </c>
      <c r="E209" t="s">
        <v>92</v>
      </c>
      <c r="F209">
        <v>9</v>
      </c>
      <c r="G209">
        <v>24</v>
      </c>
    </row>
    <row r="210" spans="1:7" x14ac:dyDescent="0.25">
      <c r="A210" t="str">
        <f t="shared" si="3"/>
        <v>2009_rs_15_NE_BUF</v>
      </c>
      <c r="B210">
        <v>2009</v>
      </c>
      <c r="C210">
        <v>15</v>
      </c>
      <c r="D210" t="s">
        <v>83</v>
      </c>
      <c r="E210" t="s">
        <v>68</v>
      </c>
      <c r="F210">
        <v>17</v>
      </c>
      <c r="G210">
        <v>10</v>
      </c>
    </row>
    <row r="211" spans="1:7" x14ac:dyDescent="0.25">
      <c r="A211" t="str">
        <f t="shared" si="3"/>
        <v>2009_rs_15_ARI_DET</v>
      </c>
      <c r="B211">
        <v>2009</v>
      </c>
      <c r="C211">
        <v>15</v>
      </c>
      <c r="D211" t="s">
        <v>66</v>
      </c>
      <c r="E211" t="s">
        <v>75</v>
      </c>
      <c r="F211">
        <v>31</v>
      </c>
      <c r="G211">
        <v>24</v>
      </c>
    </row>
    <row r="212" spans="1:7" x14ac:dyDescent="0.25">
      <c r="A212" t="str">
        <f t="shared" si="3"/>
        <v>2009_rs_15_CLE_KC</v>
      </c>
      <c r="B212">
        <v>2009</v>
      </c>
      <c r="C212">
        <v>15</v>
      </c>
      <c r="D212" t="s">
        <v>72</v>
      </c>
      <c r="E212" t="s">
        <v>80</v>
      </c>
      <c r="F212">
        <v>41</v>
      </c>
      <c r="G212">
        <v>34</v>
      </c>
    </row>
    <row r="213" spans="1:7" x14ac:dyDescent="0.25">
      <c r="A213" t="str">
        <f t="shared" si="3"/>
        <v>2009_rs_15_ATL_NYJ</v>
      </c>
      <c r="B213">
        <v>2009</v>
      </c>
      <c r="C213">
        <v>15</v>
      </c>
      <c r="D213" t="s">
        <v>22</v>
      </c>
      <c r="E213" t="s">
        <v>86</v>
      </c>
      <c r="F213">
        <v>10</v>
      </c>
      <c r="G213">
        <v>7</v>
      </c>
    </row>
    <row r="214" spans="1:7" x14ac:dyDescent="0.25">
      <c r="A214" t="str">
        <f t="shared" si="3"/>
        <v>2009_rs_15_HOU_STL</v>
      </c>
      <c r="B214">
        <v>2009</v>
      </c>
      <c r="C214">
        <v>15</v>
      </c>
      <c r="D214" t="s">
        <v>77</v>
      </c>
      <c r="E214" t="s">
        <v>93</v>
      </c>
      <c r="F214">
        <v>16</v>
      </c>
      <c r="G214">
        <v>13</v>
      </c>
    </row>
    <row r="215" spans="1:7" x14ac:dyDescent="0.25">
      <c r="A215" t="str">
        <f t="shared" si="3"/>
        <v>2009_rs_15_MIA_TEN</v>
      </c>
      <c r="B215">
        <v>2009</v>
      </c>
      <c r="C215">
        <v>15</v>
      </c>
      <c r="D215" t="s">
        <v>81</v>
      </c>
      <c r="E215" t="s">
        <v>95</v>
      </c>
      <c r="F215">
        <v>24</v>
      </c>
      <c r="G215">
        <v>27</v>
      </c>
    </row>
    <row r="216" spans="1:7" x14ac:dyDescent="0.25">
      <c r="A216" t="str">
        <f t="shared" si="3"/>
        <v>2009_rs_15_OAK_DEN</v>
      </c>
      <c r="B216">
        <v>2009</v>
      </c>
      <c r="C216">
        <v>15</v>
      </c>
      <c r="D216" t="s">
        <v>87</v>
      </c>
      <c r="E216" t="s">
        <v>74</v>
      </c>
      <c r="F216">
        <v>20</v>
      </c>
      <c r="G216">
        <v>19</v>
      </c>
    </row>
    <row r="217" spans="1:7" x14ac:dyDescent="0.25">
      <c r="A217" t="str">
        <f t="shared" si="3"/>
        <v>2009_rs_15_CIN_SD</v>
      </c>
      <c r="B217">
        <v>2009</v>
      </c>
      <c r="C217">
        <v>15</v>
      </c>
      <c r="D217" t="s">
        <v>71</v>
      </c>
      <c r="E217" t="s">
        <v>90</v>
      </c>
      <c r="F217">
        <v>24</v>
      </c>
      <c r="G217">
        <v>27</v>
      </c>
    </row>
    <row r="218" spans="1:7" x14ac:dyDescent="0.25">
      <c r="A218" t="str">
        <f t="shared" si="3"/>
        <v>2009_rs_15_CHI_BAL</v>
      </c>
      <c r="B218">
        <v>2009</v>
      </c>
      <c r="C218">
        <v>15</v>
      </c>
      <c r="D218" t="s">
        <v>70</v>
      </c>
      <c r="E218" t="s">
        <v>67</v>
      </c>
      <c r="F218">
        <v>7</v>
      </c>
      <c r="G218">
        <v>31</v>
      </c>
    </row>
    <row r="219" spans="1:7" x14ac:dyDescent="0.25">
      <c r="A219" t="str">
        <f t="shared" si="3"/>
        <v>2009_rs_15_SF_PHI</v>
      </c>
      <c r="B219">
        <v>2009</v>
      </c>
      <c r="C219">
        <v>15</v>
      </c>
      <c r="D219" t="s">
        <v>92</v>
      </c>
      <c r="E219" t="s">
        <v>88</v>
      </c>
      <c r="F219">
        <v>13</v>
      </c>
      <c r="G219">
        <v>27</v>
      </c>
    </row>
    <row r="220" spans="1:7" x14ac:dyDescent="0.25">
      <c r="A220" t="str">
        <f t="shared" si="3"/>
        <v>2009_rs_15_GB_PIT</v>
      </c>
      <c r="B220">
        <v>2009</v>
      </c>
      <c r="C220">
        <v>15</v>
      </c>
      <c r="D220" t="s">
        <v>76</v>
      </c>
      <c r="E220" t="s">
        <v>89</v>
      </c>
      <c r="F220">
        <v>36</v>
      </c>
      <c r="G220">
        <v>37</v>
      </c>
    </row>
    <row r="221" spans="1:7" x14ac:dyDescent="0.25">
      <c r="A221" t="str">
        <f t="shared" si="3"/>
        <v>2009_rs_15_TB_SEA</v>
      </c>
      <c r="B221">
        <v>2009</v>
      </c>
      <c r="C221">
        <v>15</v>
      </c>
      <c r="D221" t="s">
        <v>94</v>
      </c>
      <c r="E221" t="s">
        <v>91</v>
      </c>
      <c r="F221">
        <v>24</v>
      </c>
      <c r="G221">
        <v>7</v>
      </c>
    </row>
    <row r="222" spans="1:7" x14ac:dyDescent="0.25">
      <c r="A222" t="str">
        <f t="shared" si="3"/>
        <v>2009_rs_15_MIN_CAR</v>
      </c>
      <c r="B222">
        <v>2009</v>
      </c>
      <c r="C222">
        <v>15</v>
      </c>
      <c r="D222" t="s">
        <v>82</v>
      </c>
      <c r="E222" t="s">
        <v>69</v>
      </c>
      <c r="F222">
        <v>7</v>
      </c>
      <c r="G222">
        <v>26</v>
      </c>
    </row>
    <row r="223" spans="1:7" x14ac:dyDescent="0.25">
      <c r="A223" t="str">
        <f t="shared" si="3"/>
        <v>2009_rs_15_IND_JAX</v>
      </c>
      <c r="B223">
        <v>2009</v>
      </c>
      <c r="C223">
        <v>15</v>
      </c>
      <c r="D223" t="s">
        <v>78</v>
      </c>
      <c r="E223" t="s">
        <v>79</v>
      </c>
      <c r="F223">
        <v>35</v>
      </c>
      <c r="G223">
        <v>31</v>
      </c>
    </row>
    <row r="224" spans="1:7" x14ac:dyDescent="0.25">
      <c r="A224" t="str">
        <f t="shared" si="3"/>
        <v>2009_rs_15_DAL_NO</v>
      </c>
      <c r="B224">
        <v>2009</v>
      </c>
      <c r="C224">
        <v>15</v>
      </c>
      <c r="D224" t="s">
        <v>73</v>
      </c>
      <c r="E224" t="s">
        <v>84</v>
      </c>
      <c r="F224">
        <v>24</v>
      </c>
      <c r="G224">
        <v>17</v>
      </c>
    </row>
    <row r="225" spans="1:7" x14ac:dyDescent="0.25">
      <c r="A225" t="str">
        <f t="shared" si="3"/>
        <v>2009_rs_15_NYG_WAS</v>
      </c>
      <c r="B225">
        <v>2009</v>
      </c>
      <c r="C225">
        <v>15</v>
      </c>
      <c r="D225" t="s">
        <v>85</v>
      </c>
      <c r="E225" t="s">
        <v>96</v>
      </c>
      <c r="F225">
        <v>45</v>
      </c>
      <c r="G225">
        <v>12</v>
      </c>
    </row>
    <row r="226" spans="1:7" x14ac:dyDescent="0.25">
      <c r="A226" t="str">
        <f t="shared" si="3"/>
        <v>2009_rs_16_BUF_ATL</v>
      </c>
      <c r="B226">
        <v>2009</v>
      </c>
      <c r="C226">
        <v>16</v>
      </c>
      <c r="D226" t="s">
        <v>68</v>
      </c>
      <c r="E226" t="s">
        <v>22</v>
      </c>
      <c r="F226">
        <v>3</v>
      </c>
      <c r="G226">
        <v>31</v>
      </c>
    </row>
    <row r="227" spans="1:7" x14ac:dyDescent="0.25">
      <c r="A227" t="str">
        <f t="shared" si="3"/>
        <v>2009_rs_16_KC_CIN</v>
      </c>
      <c r="B227">
        <v>2009</v>
      </c>
      <c r="C227">
        <v>16</v>
      </c>
      <c r="D227" t="s">
        <v>80</v>
      </c>
      <c r="E227" t="s">
        <v>71</v>
      </c>
      <c r="F227">
        <v>10</v>
      </c>
      <c r="G227">
        <v>17</v>
      </c>
    </row>
    <row r="228" spans="1:7" x14ac:dyDescent="0.25">
      <c r="A228" t="str">
        <f t="shared" si="3"/>
        <v>2009_rs_16_OAK_CLE</v>
      </c>
      <c r="B228">
        <v>2009</v>
      </c>
      <c r="C228">
        <v>16</v>
      </c>
      <c r="D228" t="s">
        <v>87</v>
      </c>
      <c r="E228" t="s">
        <v>72</v>
      </c>
      <c r="F228">
        <v>9</v>
      </c>
      <c r="G228">
        <v>23</v>
      </c>
    </row>
    <row r="229" spans="1:7" x14ac:dyDescent="0.25">
      <c r="A229" t="str">
        <f t="shared" si="3"/>
        <v>2009_rs_16_SEA_GB</v>
      </c>
      <c r="B229">
        <v>2009</v>
      </c>
      <c r="C229">
        <v>16</v>
      </c>
      <c r="D229" t="s">
        <v>91</v>
      </c>
      <c r="E229" t="s">
        <v>76</v>
      </c>
      <c r="F229">
        <v>10</v>
      </c>
      <c r="G229">
        <v>48</v>
      </c>
    </row>
    <row r="230" spans="1:7" x14ac:dyDescent="0.25">
      <c r="A230" t="str">
        <f t="shared" si="3"/>
        <v>2009_rs_16_HOU_MIA</v>
      </c>
      <c r="B230">
        <v>2009</v>
      </c>
      <c r="C230">
        <v>16</v>
      </c>
      <c r="D230" t="s">
        <v>77</v>
      </c>
      <c r="E230" t="s">
        <v>81</v>
      </c>
      <c r="F230">
        <v>27</v>
      </c>
      <c r="G230">
        <v>20</v>
      </c>
    </row>
    <row r="231" spans="1:7" x14ac:dyDescent="0.25">
      <c r="A231" t="str">
        <f t="shared" si="3"/>
        <v>2009_rs_16_JAX_NE</v>
      </c>
      <c r="B231">
        <v>2009</v>
      </c>
      <c r="C231">
        <v>16</v>
      </c>
      <c r="D231" t="s">
        <v>79</v>
      </c>
      <c r="E231" t="s">
        <v>83</v>
      </c>
      <c r="F231">
        <v>7</v>
      </c>
      <c r="G231">
        <v>35</v>
      </c>
    </row>
    <row r="232" spans="1:7" x14ac:dyDescent="0.25">
      <c r="A232" t="str">
        <f t="shared" si="3"/>
        <v>2009_rs_16_TB_NO</v>
      </c>
      <c r="B232">
        <v>2009</v>
      </c>
      <c r="C232">
        <v>16</v>
      </c>
      <c r="D232" t="s">
        <v>94</v>
      </c>
      <c r="E232" t="s">
        <v>84</v>
      </c>
      <c r="F232">
        <v>20</v>
      </c>
      <c r="G232">
        <v>17</v>
      </c>
    </row>
    <row r="233" spans="1:7" x14ac:dyDescent="0.25">
      <c r="A233" t="str">
        <f t="shared" si="3"/>
        <v>2009_rs_16_CAR_NYG</v>
      </c>
      <c r="B233">
        <v>2009</v>
      </c>
      <c r="C233">
        <v>16</v>
      </c>
      <c r="D233" t="s">
        <v>69</v>
      </c>
      <c r="E233" t="s">
        <v>85</v>
      </c>
      <c r="F233">
        <v>41</v>
      </c>
      <c r="G233">
        <v>9</v>
      </c>
    </row>
    <row r="234" spans="1:7" x14ac:dyDescent="0.25">
      <c r="A234" t="str">
        <f t="shared" si="3"/>
        <v>2009_rs_16_BAL_PIT</v>
      </c>
      <c r="B234">
        <v>2009</v>
      </c>
      <c r="C234">
        <v>16</v>
      </c>
      <c r="D234" t="s">
        <v>67</v>
      </c>
      <c r="E234" t="s">
        <v>89</v>
      </c>
      <c r="F234">
        <v>20</v>
      </c>
      <c r="G234">
        <v>23</v>
      </c>
    </row>
    <row r="235" spans="1:7" x14ac:dyDescent="0.25">
      <c r="A235" t="str">
        <f t="shared" si="3"/>
        <v>2009_rs_16_STL_ARI</v>
      </c>
      <c r="B235">
        <v>2009</v>
      </c>
      <c r="C235">
        <v>16</v>
      </c>
      <c r="D235" t="s">
        <v>93</v>
      </c>
      <c r="E235" t="s">
        <v>66</v>
      </c>
      <c r="F235">
        <v>10</v>
      </c>
      <c r="G235">
        <v>31</v>
      </c>
    </row>
    <row r="236" spans="1:7" x14ac:dyDescent="0.25">
      <c r="A236" t="str">
        <f t="shared" si="3"/>
        <v>2009_rs_16_DET_SF</v>
      </c>
      <c r="B236">
        <v>2009</v>
      </c>
      <c r="C236">
        <v>16</v>
      </c>
      <c r="D236" t="s">
        <v>75</v>
      </c>
      <c r="E236" t="s">
        <v>92</v>
      </c>
      <c r="F236">
        <v>6</v>
      </c>
      <c r="G236">
        <v>20</v>
      </c>
    </row>
    <row r="237" spans="1:7" x14ac:dyDescent="0.25">
      <c r="A237" t="str">
        <f t="shared" si="3"/>
        <v>2009_rs_16_NYJ_IND</v>
      </c>
      <c r="B237">
        <v>2009</v>
      </c>
      <c r="C237">
        <v>16</v>
      </c>
      <c r="D237" t="s">
        <v>86</v>
      </c>
      <c r="E237" t="s">
        <v>78</v>
      </c>
      <c r="F237">
        <v>29</v>
      </c>
      <c r="G237">
        <v>15</v>
      </c>
    </row>
    <row r="238" spans="1:7" x14ac:dyDescent="0.25">
      <c r="A238" t="str">
        <f t="shared" si="3"/>
        <v>2009_rs_16_DEN_PHI</v>
      </c>
      <c r="B238">
        <v>2009</v>
      </c>
      <c r="C238">
        <v>16</v>
      </c>
      <c r="D238" t="s">
        <v>74</v>
      </c>
      <c r="E238" t="s">
        <v>88</v>
      </c>
      <c r="F238">
        <v>27</v>
      </c>
      <c r="G238">
        <v>30</v>
      </c>
    </row>
    <row r="239" spans="1:7" x14ac:dyDescent="0.25">
      <c r="A239" t="str">
        <f t="shared" si="3"/>
        <v>2009_rs_16_SD_TEN</v>
      </c>
      <c r="B239">
        <v>2009</v>
      </c>
      <c r="C239">
        <v>16</v>
      </c>
      <c r="D239" t="s">
        <v>90</v>
      </c>
      <c r="E239" t="s">
        <v>95</v>
      </c>
      <c r="F239">
        <v>42</v>
      </c>
      <c r="G239">
        <v>17</v>
      </c>
    </row>
    <row r="240" spans="1:7" x14ac:dyDescent="0.25">
      <c r="A240" t="str">
        <f t="shared" si="3"/>
        <v>2009_rs_16_DAL_WAS</v>
      </c>
      <c r="B240">
        <v>2009</v>
      </c>
      <c r="C240">
        <v>16</v>
      </c>
      <c r="D240" t="s">
        <v>73</v>
      </c>
      <c r="E240" t="s">
        <v>96</v>
      </c>
      <c r="F240">
        <v>17</v>
      </c>
      <c r="G240">
        <v>0</v>
      </c>
    </row>
    <row r="241" spans="1:7" x14ac:dyDescent="0.25">
      <c r="A241" t="str">
        <f t="shared" si="3"/>
        <v>2009_rs_16_MIN_CHI</v>
      </c>
      <c r="B241">
        <v>2009</v>
      </c>
      <c r="C241">
        <v>16</v>
      </c>
      <c r="D241" t="s">
        <v>82</v>
      </c>
      <c r="E241" t="s">
        <v>70</v>
      </c>
      <c r="F241">
        <v>30</v>
      </c>
      <c r="G241">
        <v>36</v>
      </c>
    </row>
    <row r="242" spans="1:7" x14ac:dyDescent="0.25">
      <c r="A242" t="str">
        <f t="shared" si="3"/>
        <v>2009_rs_17_IND_BUF</v>
      </c>
      <c r="B242">
        <v>2009</v>
      </c>
      <c r="C242">
        <v>17</v>
      </c>
      <c r="D242" t="s">
        <v>78</v>
      </c>
      <c r="E242" t="s">
        <v>68</v>
      </c>
      <c r="F242">
        <v>7</v>
      </c>
      <c r="G242">
        <v>30</v>
      </c>
    </row>
    <row r="243" spans="1:7" x14ac:dyDescent="0.25">
      <c r="A243" t="str">
        <f t="shared" si="3"/>
        <v>2009_rs_17_NO_CAR</v>
      </c>
      <c r="B243">
        <v>2009</v>
      </c>
      <c r="C243">
        <v>17</v>
      </c>
      <c r="D243" t="s">
        <v>84</v>
      </c>
      <c r="E243" t="s">
        <v>69</v>
      </c>
      <c r="F243">
        <v>10</v>
      </c>
      <c r="G243">
        <v>23</v>
      </c>
    </row>
    <row r="244" spans="1:7" x14ac:dyDescent="0.25">
      <c r="A244" t="str">
        <f t="shared" si="3"/>
        <v>2009_rs_17_JAX_CLE</v>
      </c>
      <c r="B244">
        <v>2009</v>
      </c>
      <c r="C244">
        <v>17</v>
      </c>
      <c r="D244" t="s">
        <v>79</v>
      </c>
      <c r="E244" t="s">
        <v>72</v>
      </c>
      <c r="F244">
        <v>17</v>
      </c>
      <c r="G244">
        <v>23</v>
      </c>
    </row>
    <row r="245" spans="1:7" x14ac:dyDescent="0.25">
      <c r="A245" t="str">
        <f t="shared" si="3"/>
        <v>2009_rs_17_CHI_DET</v>
      </c>
      <c r="B245">
        <v>2009</v>
      </c>
      <c r="C245">
        <v>17</v>
      </c>
      <c r="D245" t="s">
        <v>70</v>
      </c>
      <c r="E245" t="s">
        <v>75</v>
      </c>
      <c r="F245">
        <v>37</v>
      </c>
      <c r="G245">
        <v>23</v>
      </c>
    </row>
    <row r="246" spans="1:7" x14ac:dyDescent="0.25">
      <c r="A246" t="str">
        <f t="shared" si="3"/>
        <v>2009_rs_17_NE_HOU</v>
      </c>
      <c r="B246">
        <v>2009</v>
      </c>
      <c r="C246">
        <v>17</v>
      </c>
      <c r="D246" t="s">
        <v>83</v>
      </c>
      <c r="E246" t="s">
        <v>77</v>
      </c>
      <c r="F246">
        <v>27</v>
      </c>
      <c r="G246">
        <v>34</v>
      </c>
    </row>
    <row r="247" spans="1:7" x14ac:dyDescent="0.25">
      <c r="A247" t="str">
        <f t="shared" si="3"/>
        <v>2009_rs_17_PIT_MIA</v>
      </c>
      <c r="B247">
        <v>2009</v>
      </c>
      <c r="C247">
        <v>17</v>
      </c>
      <c r="D247" t="s">
        <v>89</v>
      </c>
      <c r="E247" t="s">
        <v>81</v>
      </c>
      <c r="F247">
        <v>30</v>
      </c>
      <c r="G247">
        <v>24</v>
      </c>
    </row>
    <row r="248" spans="1:7" x14ac:dyDescent="0.25">
      <c r="A248" t="str">
        <f t="shared" si="3"/>
        <v>2009_rs_17_NYG_MIN</v>
      </c>
      <c r="B248">
        <v>2009</v>
      </c>
      <c r="C248">
        <v>17</v>
      </c>
      <c r="D248" t="s">
        <v>85</v>
      </c>
      <c r="E248" t="s">
        <v>82</v>
      </c>
      <c r="F248">
        <v>7</v>
      </c>
      <c r="G248">
        <v>44</v>
      </c>
    </row>
    <row r="249" spans="1:7" x14ac:dyDescent="0.25">
      <c r="A249" t="str">
        <f t="shared" si="3"/>
        <v>2009_rs_17_SF_STL</v>
      </c>
      <c r="B249">
        <v>2009</v>
      </c>
      <c r="C249">
        <v>17</v>
      </c>
      <c r="D249" t="s">
        <v>92</v>
      </c>
      <c r="E249" t="s">
        <v>93</v>
      </c>
      <c r="F249">
        <v>28</v>
      </c>
      <c r="G249">
        <v>6</v>
      </c>
    </row>
    <row r="250" spans="1:7" x14ac:dyDescent="0.25">
      <c r="A250" t="str">
        <f t="shared" si="3"/>
        <v>2009_rs_17_ATL_TB</v>
      </c>
      <c r="B250">
        <v>2009</v>
      </c>
      <c r="C250">
        <v>17</v>
      </c>
      <c r="D250" t="s">
        <v>22</v>
      </c>
      <c r="E250" t="s">
        <v>94</v>
      </c>
      <c r="F250">
        <v>20</v>
      </c>
      <c r="G250">
        <v>10</v>
      </c>
    </row>
    <row r="251" spans="1:7" x14ac:dyDescent="0.25">
      <c r="A251" t="str">
        <f t="shared" si="3"/>
        <v>2009_rs_17_GB_ARI</v>
      </c>
      <c r="B251">
        <v>2009</v>
      </c>
      <c r="C251">
        <v>17</v>
      </c>
      <c r="D251" t="s">
        <v>76</v>
      </c>
      <c r="E251" t="s">
        <v>66</v>
      </c>
      <c r="F251">
        <v>33</v>
      </c>
      <c r="G251">
        <v>7</v>
      </c>
    </row>
    <row r="252" spans="1:7" x14ac:dyDescent="0.25">
      <c r="A252" t="str">
        <f t="shared" si="3"/>
        <v>2009_rs_17_PHI_DAL</v>
      </c>
      <c r="B252">
        <v>2009</v>
      </c>
      <c r="C252">
        <v>17</v>
      </c>
      <c r="D252" t="s">
        <v>88</v>
      </c>
      <c r="E252" t="s">
        <v>73</v>
      </c>
      <c r="F252">
        <v>0</v>
      </c>
      <c r="G252">
        <v>24</v>
      </c>
    </row>
    <row r="253" spans="1:7" x14ac:dyDescent="0.25">
      <c r="A253" t="str">
        <f t="shared" si="3"/>
        <v>2009_rs_17_KC_DEN</v>
      </c>
      <c r="B253">
        <v>2009</v>
      </c>
      <c r="C253">
        <v>17</v>
      </c>
      <c r="D253" t="s">
        <v>80</v>
      </c>
      <c r="E253" t="s">
        <v>74</v>
      </c>
      <c r="F253">
        <v>44</v>
      </c>
      <c r="G253">
        <v>24</v>
      </c>
    </row>
    <row r="254" spans="1:7" x14ac:dyDescent="0.25">
      <c r="A254" t="str">
        <f t="shared" si="3"/>
        <v>2009_rs_17_BAL_OAK</v>
      </c>
      <c r="B254">
        <v>2009</v>
      </c>
      <c r="C254">
        <v>17</v>
      </c>
      <c r="D254" t="s">
        <v>67</v>
      </c>
      <c r="E254" t="s">
        <v>87</v>
      </c>
      <c r="F254">
        <v>21</v>
      </c>
      <c r="G254">
        <v>13</v>
      </c>
    </row>
    <row r="255" spans="1:7" x14ac:dyDescent="0.25">
      <c r="A255" t="str">
        <f t="shared" si="3"/>
        <v>2009_rs_17_WAS_SD</v>
      </c>
      <c r="B255">
        <v>2009</v>
      </c>
      <c r="C255">
        <v>17</v>
      </c>
      <c r="D255" t="s">
        <v>96</v>
      </c>
      <c r="E255" t="s">
        <v>90</v>
      </c>
      <c r="F255">
        <v>20</v>
      </c>
      <c r="G255">
        <v>23</v>
      </c>
    </row>
    <row r="256" spans="1:7" x14ac:dyDescent="0.25">
      <c r="A256" t="str">
        <f t="shared" si="3"/>
        <v>2009_rs_17_TEN_SEA</v>
      </c>
      <c r="B256">
        <v>2009</v>
      </c>
      <c r="C256">
        <v>17</v>
      </c>
      <c r="D256" t="s">
        <v>95</v>
      </c>
      <c r="E256" t="s">
        <v>91</v>
      </c>
      <c r="F256">
        <v>17</v>
      </c>
      <c r="G256">
        <v>13</v>
      </c>
    </row>
    <row r="257" spans="1:7" x14ac:dyDescent="0.25">
      <c r="A257" t="str">
        <f t="shared" si="3"/>
        <v>2009_rs_17_CIN_NYJ</v>
      </c>
      <c r="B257">
        <v>2009</v>
      </c>
      <c r="C257">
        <v>17</v>
      </c>
      <c r="D257" t="s">
        <v>71</v>
      </c>
      <c r="E257" t="s">
        <v>86</v>
      </c>
      <c r="F257">
        <v>0</v>
      </c>
      <c r="G257">
        <v>37</v>
      </c>
    </row>
    <row r="258" spans="1:7" x14ac:dyDescent="0.25">
      <c r="A258" t="str">
        <f t="shared" ref="A258:A321" si="4">CONCATENATE(B258,"_rs_",C258,"_",D258,"_",E258)</f>
        <v>2010_rs_1_MIA_BUF</v>
      </c>
      <c r="B258">
        <v>2010</v>
      </c>
      <c r="C258">
        <v>1</v>
      </c>
      <c r="D258" t="s">
        <v>81</v>
      </c>
      <c r="E258" t="s">
        <v>68</v>
      </c>
      <c r="F258">
        <v>15</v>
      </c>
      <c r="G258">
        <v>10</v>
      </c>
    </row>
    <row r="259" spans="1:7" x14ac:dyDescent="0.25">
      <c r="A259" t="str">
        <f t="shared" si="4"/>
        <v>2010_rs_1_DET_CHI</v>
      </c>
      <c r="B259">
        <v>2010</v>
      </c>
      <c r="C259">
        <v>1</v>
      </c>
      <c r="D259" t="s">
        <v>75</v>
      </c>
      <c r="E259" t="s">
        <v>70</v>
      </c>
      <c r="F259">
        <v>14</v>
      </c>
      <c r="G259">
        <v>19</v>
      </c>
    </row>
    <row r="260" spans="1:7" x14ac:dyDescent="0.25">
      <c r="A260" t="str">
        <f t="shared" si="4"/>
        <v>2010_rs_1_IND_HOU</v>
      </c>
      <c r="B260">
        <v>2010</v>
      </c>
      <c r="C260">
        <v>1</v>
      </c>
      <c r="D260" t="s">
        <v>78</v>
      </c>
      <c r="E260" t="s">
        <v>77</v>
      </c>
      <c r="F260">
        <v>24</v>
      </c>
      <c r="G260">
        <v>34</v>
      </c>
    </row>
    <row r="261" spans="1:7" x14ac:dyDescent="0.25">
      <c r="A261" t="str">
        <f t="shared" si="4"/>
        <v>2010_rs_1_DEN_JAX</v>
      </c>
      <c r="B261">
        <v>2010</v>
      </c>
      <c r="C261">
        <v>1</v>
      </c>
      <c r="D261" t="s">
        <v>74</v>
      </c>
      <c r="E261" t="s">
        <v>79</v>
      </c>
      <c r="F261">
        <v>17</v>
      </c>
      <c r="G261">
        <v>24</v>
      </c>
    </row>
    <row r="262" spans="1:7" x14ac:dyDescent="0.25">
      <c r="A262" t="str">
        <f t="shared" si="4"/>
        <v>2010_rs_1_CIN_NE</v>
      </c>
      <c r="B262">
        <v>2010</v>
      </c>
      <c r="C262">
        <v>1</v>
      </c>
      <c r="D262" t="s">
        <v>71</v>
      </c>
      <c r="E262" t="s">
        <v>83</v>
      </c>
      <c r="F262">
        <v>24</v>
      </c>
      <c r="G262">
        <v>38</v>
      </c>
    </row>
    <row r="263" spans="1:7" x14ac:dyDescent="0.25">
      <c r="A263" t="str">
        <f t="shared" si="4"/>
        <v>2010_rs_1_CAR_NYG</v>
      </c>
      <c r="B263">
        <v>2010</v>
      </c>
      <c r="C263">
        <v>1</v>
      </c>
      <c r="D263" t="s">
        <v>69</v>
      </c>
      <c r="E263" t="s">
        <v>85</v>
      </c>
      <c r="F263">
        <v>18</v>
      </c>
      <c r="G263">
        <v>31</v>
      </c>
    </row>
    <row r="264" spans="1:7" x14ac:dyDescent="0.25">
      <c r="A264" t="str">
        <f t="shared" si="4"/>
        <v>2010_rs_1_ATL_PIT</v>
      </c>
      <c r="B264">
        <v>2010</v>
      </c>
      <c r="C264">
        <v>1</v>
      </c>
      <c r="D264" t="s">
        <v>22</v>
      </c>
      <c r="E264" t="s">
        <v>89</v>
      </c>
      <c r="F264">
        <v>9</v>
      </c>
      <c r="G264">
        <v>15</v>
      </c>
    </row>
    <row r="265" spans="1:7" x14ac:dyDescent="0.25">
      <c r="A265" t="str">
        <f t="shared" si="4"/>
        <v>2010_rs_1_CLE_TB</v>
      </c>
      <c r="B265">
        <v>2010</v>
      </c>
      <c r="C265">
        <v>1</v>
      </c>
      <c r="D265" t="s">
        <v>72</v>
      </c>
      <c r="E265" t="s">
        <v>94</v>
      </c>
      <c r="F265">
        <v>14</v>
      </c>
      <c r="G265">
        <v>17</v>
      </c>
    </row>
    <row r="266" spans="1:7" x14ac:dyDescent="0.25">
      <c r="A266" t="str">
        <f t="shared" si="4"/>
        <v>2010_rs_1_OAK_TEN</v>
      </c>
      <c r="B266">
        <v>2010</v>
      </c>
      <c r="C266">
        <v>1</v>
      </c>
      <c r="D266" t="s">
        <v>87</v>
      </c>
      <c r="E266" t="s">
        <v>95</v>
      </c>
      <c r="F266">
        <v>13</v>
      </c>
      <c r="G266">
        <v>38</v>
      </c>
    </row>
    <row r="267" spans="1:7" x14ac:dyDescent="0.25">
      <c r="A267" t="str">
        <f t="shared" si="4"/>
        <v>2010_rs_1_GB_PHI</v>
      </c>
      <c r="B267">
        <v>2010</v>
      </c>
      <c r="C267">
        <v>1</v>
      </c>
      <c r="D267" t="s">
        <v>76</v>
      </c>
      <c r="E267" t="s">
        <v>88</v>
      </c>
      <c r="F267">
        <v>27</v>
      </c>
      <c r="G267">
        <v>20</v>
      </c>
    </row>
    <row r="268" spans="1:7" x14ac:dyDescent="0.25">
      <c r="A268" t="str">
        <f t="shared" si="4"/>
        <v>2010_rs_1_SF_SEA</v>
      </c>
      <c r="B268">
        <v>2010</v>
      </c>
      <c r="C268">
        <v>1</v>
      </c>
      <c r="D268" t="s">
        <v>92</v>
      </c>
      <c r="E268" t="s">
        <v>91</v>
      </c>
      <c r="F268">
        <v>6</v>
      </c>
      <c r="G268">
        <v>31</v>
      </c>
    </row>
    <row r="269" spans="1:7" x14ac:dyDescent="0.25">
      <c r="A269" t="str">
        <f t="shared" si="4"/>
        <v>2010_rs_1_ARI_STL</v>
      </c>
      <c r="B269">
        <v>2010</v>
      </c>
      <c r="C269">
        <v>1</v>
      </c>
      <c r="D269" t="s">
        <v>66</v>
      </c>
      <c r="E269" t="s">
        <v>93</v>
      </c>
      <c r="F269">
        <v>17</v>
      </c>
      <c r="G269">
        <v>13</v>
      </c>
    </row>
    <row r="270" spans="1:7" x14ac:dyDescent="0.25">
      <c r="A270" t="str">
        <f t="shared" si="4"/>
        <v>2010_rs_1_BAL_NYJ</v>
      </c>
      <c r="B270">
        <v>2010</v>
      </c>
      <c r="C270">
        <v>1</v>
      </c>
      <c r="D270" t="s">
        <v>67</v>
      </c>
      <c r="E270" t="s">
        <v>86</v>
      </c>
      <c r="F270">
        <v>10</v>
      </c>
      <c r="G270">
        <v>9</v>
      </c>
    </row>
    <row r="271" spans="1:7" x14ac:dyDescent="0.25">
      <c r="A271" t="str">
        <f t="shared" si="4"/>
        <v>2010_rs_1_DAL_WAS</v>
      </c>
      <c r="B271">
        <v>2010</v>
      </c>
      <c r="C271">
        <v>1</v>
      </c>
      <c r="D271" t="s">
        <v>73</v>
      </c>
      <c r="E271" t="s">
        <v>96</v>
      </c>
      <c r="F271">
        <v>7</v>
      </c>
      <c r="G271">
        <v>13</v>
      </c>
    </row>
    <row r="272" spans="1:7" x14ac:dyDescent="0.25">
      <c r="A272" t="str">
        <f t="shared" si="4"/>
        <v>2010_rs_1_MIN_NO</v>
      </c>
      <c r="B272">
        <v>2010</v>
      </c>
      <c r="C272">
        <v>1</v>
      </c>
      <c r="D272" t="s">
        <v>82</v>
      </c>
      <c r="E272" t="s">
        <v>84</v>
      </c>
      <c r="F272">
        <v>9</v>
      </c>
      <c r="G272">
        <v>14</v>
      </c>
    </row>
    <row r="273" spans="1:7" x14ac:dyDescent="0.25">
      <c r="A273" t="str">
        <f t="shared" si="4"/>
        <v>2010_rs_1_SD_KC</v>
      </c>
      <c r="B273">
        <v>2010</v>
      </c>
      <c r="C273">
        <v>1</v>
      </c>
      <c r="D273" t="s">
        <v>90</v>
      </c>
      <c r="E273" t="s">
        <v>80</v>
      </c>
      <c r="F273">
        <v>14</v>
      </c>
      <c r="G273">
        <v>21</v>
      </c>
    </row>
    <row r="274" spans="1:7" x14ac:dyDescent="0.25">
      <c r="A274" t="str">
        <f t="shared" si="4"/>
        <v>2010_rs_2_ARI_ATL</v>
      </c>
      <c r="B274">
        <v>2010</v>
      </c>
      <c r="C274">
        <v>2</v>
      </c>
      <c r="D274" t="s">
        <v>66</v>
      </c>
      <c r="E274" t="s">
        <v>22</v>
      </c>
      <c r="F274">
        <v>7</v>
      </c>
      <c r="G274">
        <v>41</v>
      </c>
    </row>
    <row r="275" spans="1:7" x14ac:dyDescent="0.25">
      <c r="A275" t="str">
        <f t="shared" si="4"/>
        <v>2010_rs_2_TB_CAR</v>
      </c>
      <c r="B275">
        <v>2010</v>
      </c>
      <c r="C275">
        <v>2</v>
      </c>
      <c r="D275" t="s">
        <v>94</v>
      </c>
      <c r="E275" t="s">
        <v>69</v>
      </c>
      <c r="F275">
        <v>20</v>
      </c>
      <c r="G275">
        <v>7</v>
      </c>
    </row>
    <row r="276" spans="1:7" x14ac:dyDescent="0.25">
      <c r="A276" t="str">
        <f t="shared" si="4"/>
        <v>2010_rs_2_BAL_CIN</v>
      </c>
      <c r="B276">
        <v>2010</v>
      </c>
      <c r="C276">
        <v>2</v>
      </c>
      <c r="D276" t="s">
        <v>67</v>
      </c>
      <c r="E276" t="s">
        <v>71</v>
      </c>
      <c r="F276">
        <v>10</v>
      </c>
      <c r="G276">
        <v>15</v>
      </c>
    </row>
    <row r="277" spans="1:7" x14ac:dyDescent="0.25">
      <c r="A277" t="str">
        <f t="shared" si="4"/>
        <v>2010_rs_2_KC_CLE</v>
      </c>
      <c r="B277">
        <v>2010</v>
      </c>
      <c r="C277">
        <v>2</v>
      </c>
      <c r="D277" t="s">
        <v>80</v>
      </c>
      <c r="E277" t="s">
        <v>72</v>
      </c>
      <c r="F277">
        <v>16</v>
      </c>
      <c r="G277">
        <v>14</v>
      </c>
    </row>
    <row r="278" spans="1:7" x14ac:dyDescent="0.25">
      <c r="A278" t="str">
        <f t="shared" si="4"/>
        <v>2010_rs_2_CHI_DAL</v>
      </c>
      <c r="B278">
        <v>2010</v>
      </c>
      <c r="C278">
        <v>2</v>
      </c>
      <c r="D278" t="s">
        <v>70</v>
      </c>
      <c r="E278" t="s">
        <v>73</v>
      </c>
      <c r="F278">
        <v>27</v>
      </c>
      <c r="G278">
        <v>20</v>
      </c>
    </row>
    <row r="279" spans="1:7" x14ac:dyDescent="0.25">
      <c r="A279" t="str">
        <f t="shared" si="4"/>
        <v>2010_rs_2_PHI_DET</v>
      </c>
      <c r="B279">
        <v>2010</v>
      </c>
      <c r="C279">
        <v>2</v>
      </c>
      <c r="D279" t="s">
        <v>88</v>
      </c>
      <c r="E279" t="s">
        <v>75</v>
      </c>
      <c r="F279">
        <v>35</v>
      </c>
      <c r="G279">
        <v>32</v>
      </c>
    </row>
    <row r="280" spans="1:7" x14ac:dyDescent="0.25">
      <c r="A280" t="str">
        <f t="shared" si="4"/>
        <v>2010_rs_2_BUF_GB</v>
      </c>
      <c r="B280">
        <v>2010</v>
      </c>
      <c r="C280">
        <v>2</v>
      </c>
      <c r="D280" t="s">
        <v>68</v>
      </c>
      <c r="E280" t="s">
        <v>76</v>
      </c>
      <c r="F280">
        <v>7</v>
      </c>
      <c r="G280">
        <v>34</v>
      </c>
    </row>
    <row r="281" spans="1:7" x14ac:dyDescent="0.25">
      <c r="A281" t="str">
        <f t="shared" si="4"/>
        <v>2010_rs_2_MIA_MIN</v>
      </c>
      <c r="B281">
        <v>2010</v>
      </c>
      <c r="C281">
        <v>2</v>
      </c>
      <c r="D281" t="s">
        <v>81</v>
      </c>
      <c r="E281" t="s">
        <v>82</v>
      </c>
      <c r="F281">
        <v>14</v>
      </c>
      <c r="G281">
        <v>10</v>
      </c>
    </row>
    <row r="282" spans="1:7" x14ac:dyDescent="0.25">
      <c r="A282" t="str">
        <f t="shared" si="4"/>
        <v>2010_rs_2_PIT_TEN</v>
      </c>
      <c r="B282">
        <v>2010</v>
      </c>
      <c r="C282">
        <v>2</v>
      </c>
      <c r="D282" t="s">
        <v>89</v>
      </c>
      <c r="E282" t="s">
        <v>95</v>
      </c>
      <c r="F282">
        <v>19</v>
      </c>
      <c r="G282">
        <v>11</v>
      </c>
    </row>
    <row r="283" spans="1:7" x14ac:dyDescent="0.25">
      <c r="A283" t="str">
        <f t="shared" si="4"/>
        <v>2010_rs_2_SEA_DEN</v>
      </c>
      <c r="B283">
        <v>2010</v>
      </c>
      <c r="C283">
        <v>2</v>
      </c>
      <c r="D283" t="s">
        <v>91</v>
      </c>
      <c r="E283" t="s">
        <v>74</v>
      </c>
      <c r="F283">
        <v>14</v>
      </c>
      <c r="G283">
        <v>31</v>
      </c>
    </row>
    <row r="284" spans="1:7" x14ac:dyDescent="0.25">
      <c r="A284" t="str">
        <f t="shared" si="4"/>
        <v>2010_rs_2_STL_OAK</v>
      </c>
      <c r="B284">
        <v>2010</v>
      </c>
      <c r="C284">
        <v>2</v>
      </c>
      <c r="D284" t="s">
        <v>93</v>
      </c>
      <c r="E284" t="s">
        <v>87</v>
      </c>
      <c r="F284">
        <v>14</v>
      </c>
      <c r="G284">
        <v>16</v>
      </c>
    </row>
    <row r="285" spans="1:7" x14ac:dyDescent="0.25">
      <c r="A285" t="str">
        <f t="shared" si="4"/>
        <v>2010_rs_2_NE_NYJ</v>
      </c>
      <c r="B285">
        <v>2010</v>
      </c>
      <c r="C285">
        <v>2</v>
      </c>
      <c r="D285" t="s">
        <v>83</v>
      </c>
      <c r="E285" t="s">
        <v>86</v>
      </c>
      <c r="F285">
        <v>14</v>
      </c>
      <c r="G285">
        <v>28</v>
      </c>
    </row>
    <row r="286" spans="1:7" x14ac:dyDescent="0.25">
      <c r="A286" t="str">
        <f t="shared" si="4"/>
        <v>2010_rs_2_JAX_SD</v>
      </c>
      <c r="B286">
        <v>2010</v>
      </c>
      <c r="C286">
        <v>2</v>
      </c>
      <c r="D286" t="s">
        <v>79</v>
      </c>
      <c r="E286" t="s">
        <v>90</v>
      </c>
      <c r="F286">
        <v>13</v>
      </c>
      <c r="G286">
        <v>38</v>
      </c>
    </row>
    <row r="287" spans="1:7" x14ac:dyDescent="0.25">
      <c r="A287" t="str">
        <f t="shared" si="4"/>
        <v>2010_rs_2_HOU_WAS</v>
      </c>
      <c r="B287">
        <v>2010</v>
      </c>
      <c r="C287">
        <v>2</v>
      </c>
      <c r="D287" t="s">
        <v>77</v>
      </c>
      <c r="E287" t="s">
        <v>96</v>
      </c>
      <c r="F287">
        <v>30</v>
      </c>
      <c r="G287">
        <v>27</v>
      </c>
    </row>
    <row r="288" spans="1:7" x14ac:dyDescent="0.25">
      <c r="A288" t="str">
        <f t="shared" si="4"/>
        <v>2010_rs_2_NYG_IND</v>
      </c>
      <c r="B288">
        <v>2010</v>
      </c>
      <c r="C288">
        <v>2</v>
      </c>
      <c r="D288" t="s">
        <v>85</v>
      </c>
      <c r="E288" t="s">
        <v>78</v>
      </c>
      <c r="F288">
        <v>14</v>
      </c>
      <c r="G288">
        <v>38</v>
      </c>
    </row>
    <row r="289" spans="1:7" x14ac:dyDescent="0.25">
      <c r="A289" t="str">
        <f t="shared" si="4"/>
        <v>2010_rs_2_NO_SF</v>
      </c>
      <c r="B289">
        <v>2010</v>
      </c>
      <c r="C289">
        <v>2</v>
      </c>
      <c r="D289" t="s">
        <v>84</v>
      </c>
      <c r="E289" t="s">
        <v>92</v>
      </c>
      <c r="F289">
        <v>25</v>
      </c>
      <c r="G289">
        <v>22</v>
      </c>
    </row>
    <row r="290" spans="1:7" x14ac:dyDescent="0.25">
      <c r="A290" t="str">
        <f t="shared" si="4"/>
        <v>2010_rs_3_CLE_BAL</v>
      </c>
      <c r="B290">
        <v>2010</v>
      </c>
      <c r="C290">
        <v>3</v>
      </c>
      <c r="D290" t="s">
        <v>72</v>
      </c>
      <c r="E290" t="s">
        <v>67</v>
      </c>
      <c r="F290">
        <v>17</v>
      </c>
      <c r="G290">
        <v>24</v>
      </c>
    </row>
    <row r="291" spans="1:7" x14ac:dyDescent="0.25">
      <c r="A291" t="str">
        <f t="shared" si="4"/>
        <v>2010_rs_3_CIN_CAR</v>
      </c>
      <c r="B291">
        <v>2010</v>
      </c>
      <c r="C291">
        <v>3</v>
      </c>
      <c r="D291" t="s">
        <v>71</v>
      </c>
      <c r="E291" t="s">
        <v>69</v>
      </c>
      <c r="F291">
        <v>20</v>
      </c>
      <c r="G291">
        <v>7</v>
      </c>
    </row>
    <row r="292" spans="1:7" x14ac:dyDescent="0.25">
      <c r="A292" t="str">
        <f t="shared" si="4"/>
        <v>2010_rs_3_DAL_HOU</v>
      </c>
      <c r="B292">
        <v>2010</v>
      </c>
      <c r="C292">
        <v>3</v>
      </c>
      <c r="D292" t="s">
        <v>73</v>
      </c>
      <c r="E292" t="s">
        <v>77</v>
      </c>
      <c r="F292">
        <v>27</v>
      </c>
      <c r="G292">
        <v>13</v>
      </c>
    </row>
    <row r="293" spans="1:7" x14ac:dyDescent="0.25">
      <c r="A293" t="str">
        <f t="shared" si="4"/>
        <v>2010_rs_3_SF_KC</v>
      </c>
      <c r="B293">
        <v>2010</v>
      </c>
      <c r="C293">
        <v>3</v>
      </c>
      <c r="D293" t="s">
        <v>92</v>
      </c>
      <c r="E293" t="s">
        <v>80</v>
      </c>
      <c r="F293">
        <v>10</v>
      </c>
      <c r="G293">
        <v>31</v>
      </c>
    </row>
    <row r="294" spans="1:7" x14ac:dyDescent="0.25">
      <c r="A294" t="str">
        <f t="shared" si="4"/>
        <v>2010_rs_3_DET_MIN</v>
      </c>
      <c r="B294">
        <v>2010</v>
      </c>
      <c r="C294">
        <v>3</v>
      </c>
      <c r="D294" t="s">
        <v>75</v>
      </c>
      <c r="E294" t="s">
        <v>82</v>
      </c>
      <c r="F294">
        <v>10</v>
      </c>
      <c r="G294">
        <v>24</v>
      </c>
    </row>
    <row r="295" spans="1:7" x14ac:dyDescent="0.25">
      <c r="A295" t="str">
        <f t="shared" si="4"/>
        <v>2010_rs_3_BUF_NE</v>
      </c>
      <c r="B295">
        <v>2010</v>
      </c>
      <c r="C295">
        <v>3</v>
      </c>
      <c r="D295" t="s">
        <v>68</v>
      </c>
      <c r="E295" t="s">
        <v>83</v>
      </c>
      <c r="F295">
        <v>30</v>
      </c>
      <c r="G295">
        <v>38</v>
      </c>
    </row>
    <row r="296" spans="1:7" x14ac:dyDescent="0.25">
      <c r="A296" t="str">
        <f t="shared" si="4"/>
        <v>2010_rs_3_ATL_NO</v>
      </c>
      <c r="B296">
        <v>2010</v>
      </c>
      <c r="C296">
        <v>3</v>
      </c>
      <c r="D296" t="s">
        <v>22</v>
      </c>
      <c r="E296" t="s">
        <v>84</v>
      </c>
      <c r="F296">
        <v>27</v>
      </c>
      <c r="G296">
        <v>24</v>
      </c>
    </row>
    <row r="297" spans="1:7" x14ac:dyDescent="0.25">
      <c r="A297" t="str">
        <f t="shared" si="4"/>
        <v>2010_rs_3_TEN_NYG</v>
      </c>
      <c r="B297">
        <v>2010</v>
      </c>
      <c r="C297">
        <v>3</v>
      </c>
      <c r="D297" t="s">
        <v>95</v>
      </c>
      <c r="E297" t="s">
        <v>85</v>
      </c>
      <c r="F297">
        <v>29</v>
      </c>
      <c r="G297">
        <v>10</v>
      </c>
    </row>
    <row r="298" spans="1:7" x14ac:dyDescent="0.25">
      <c r="A298" t="str">
        <f t="shared" si="4"/>
        <v>2010_rs_3_PIT_TB</v>
      </c>
      <c r="B298">
        <v>2010</v>
      </c>
      <c r="C298">
        <v>3</v>
      </c>
      <c r="D298" t="s">
        <v>89</v>
      </c>
      <c r="E298" t="s">
        <v>94</v>
      </c>
      <c r="F298">
        <v>38</v>
      </c>
      <c r="G298">
        <v>13</v>
      </c>
    </row>
    <row r="299" spans="1:7" x14ac:dyDescent="0.25">
      <c r="A299" t="str">
        <f t="shared" si="4"/>
        <v>2010_rs_3_PHI_JAX</v>
      </c>
      <c r="B299">
        <v>2010</v>
      </c>
      <c r="C299">
        <v>3</v>
      </c>
      <c r="D299" t="s">
        <v>88</v>
      </c>
      <c r="E299" t="s">
        <v>79</v>
      </c>
      <c r="F299">
        <v>28</v>
      </c>
      <c r="G299">
        <v>3</v>
      </c>
    </row>
    <row r="300" spans="1:7" x14ac:dyDescent="0.25">
      <c r="A300" t="str">
        <f t="shared" si="4"/>
        <v>2010_rs_3_WAS_STL</v>
      </c>
      <c r="B300">
        <v>2010</v>
      </c>
      <c r="C300">
        <v>3</v>
      </c>
      <c r="D300" t="s">
        <v>96</v>
      </c>
      <c r="E300" t="s">
        <v>93</v>
      </c>
      <c r="F300">
        <v>16</v>
      </c>
      <c r="G300">
        <v>30</v>
      </c>
    </row>
    <row r="301" spans="1:7" x14ac:dyDescent="0.25">
      <c r="A301" t="str">
        <f t="shared" si="4"/>
        <v>2010_rs_3_OAK_ARI</v>
      </c>
      <c r="B301">
        <v>2010</v>
      </c>
      <c r="C301">
        <v>3</v>
      </c>
      <c r="D301" t="s">
        <v>87</v>
      </c>
      <c r="E301" t="s">
        <v>66</v>
      </c>
      <c r="F301">
        <v>23</v>
      </c>
      <c r="G301">
        <v>24</v>
      </c>
    </row>
    <row r="302" spans="1:7" x14ac:dyDescent="0.25">
      <c r="A302" t="str">
        <f t="shared" si="4"/>
        <v>2010_rs_3_IND_DEN</v>
      </c>
      <c r="B302">
        <v>2010</v>
      </c>
      <c r="C302">
        <v>3</v>
      </c>
      <c r="D302" t="s">
        <v>78</v>
      </c>
      <c r="E302" t="s">
        <v>74</v>
      </c>
      <c r="F302">
        <v>27</v>
      </c>
      <c r="G302">
        <v>13</v>
      </c>
    </row>
    <row r="303" spans="1:7" x14ac:dyDescent="0.25">
      <c r="A303" t="str">
        <f t="shared" si="4"/>
        <v>2010_rs_3_SD_SEA</v>
      </c>
      <c r="B303">
        <v>2010</v>
      </c>
      <c r="C303">
        <v>3</v>
      </c>
      <c r="D303" t="s">
        <v>90</v>
      </c>
      <c r="E303" t="s">
        <v>91</v>
      </c>
      <c r="F303">
        <v>20</v>
      </c>
      <c r="G303">
        <v>27</v>
      </c>
    </row>
    <row r="304" spans="1:7" x14ac:dyDescent="0.25">
      <c r="A304" t="str">
        <f t="shared" si="4"/>
        <v>2010_rs_3_NYJ_MIA</v>
      </c>
      <c r="B304">
        <v>2010</v>
      </c>
      <c r="C304">
        <v>3</v>
      </c>
      <c r="D304" t="s">
        <v>86</v>
      </c>
      <c r="E304" t="s">
        <v>81</v>
      </c>
      <c r="F304">
        <v>31</v>
      </c>
      <c r="G304">
        <v>23</v>
      </c>
    </row>
    <row r="305" spans="1:7" x14ac:dyDescent="0.25">
      <c r="A305" t="str">
        <f t="shared" si="4"/>
        <v>2010_rs_3_GB_CHI</v>
      </c>
      <c r="B305">
        <v>2010</v>
      </c>
      <c r="C305">
        <v>3</v>
      </c>
      <c r="D305" t="s">
        <v>76</v>
      </c>
      <c r="E305" t="s">
        <v>70</v>
      </c>
      <c r="F305">
        <v>17</v>
      </c>
      <c r="G305">
        <v>20</v>
      </c>
    </row>
    <row r="306" spans="1:7" x14ac:dyDescent="0.25">
      <c r="A306" t="str">
        <f t="shared" si="4"/>
        <v>2010_rs_4_SF_ATL</v>
      </c>
      <c r="B306">
        <v>2010</v>
      </c>
      <c r="C306">
        <v>4</v>
      </c>
      <c r="D306" t="s">
        <v>92</v>
      </c>
      <c r="E306" t="s">
        <v>22</v>
      </c>
      <c r="F306">
        <v>14</v>
      </c>
      <c r="G306">
        <v>16</v>
      </c>
    </row>
    <row r="307" spans="1:7" x14ac:dyDescent="0.25">
      <c r="A307" t="str">
        <f t="shared" si="4"/>
        <v>2010_rs_4_NYJ_BUF</v>
      </c>
      <c r="B307">
        <v>2010</v>
      </c>
      <c r="C307">
        <v>4</v>
      </c>
      <c r="D307" t="s">
        <v>86</v>
      </c>
      <c r="E307" t="s">
        <v>68</v>
      </c>
      <c r="F307">
        <v>38</v>
      </c>
      <c r="G307">
        <v>14</v>
      </c>
    </row>
    <row r="308" spans="1:7" x14ac:dyDescent="0.25">
      <c r="A308" t="str">
        <f t="shared" si="4"/>
        <v>2010_rs_4_CIN_CLE</v>
      </c>
      <c r="B308">
        <v>2010</v>
      </c>
      <c r="C308">
        <v>4</v>
      </c>
      <c r="D308" t="s">
        <v>71</v>
      </c>
      <c r="E308" t="s">
        <v>72</v>
      </c>
      <c r="F308">
        <v>20</v>
      </c>
      <c r="G308">
        <v>23</v>
      </c>
    </row>
    <row r="309" spans="1:7" x14ac:dyDescent="0.25">
      <c r="A309" t="str">
        <f t="shared" si="4"/>
        <v>2010_rs_4_DET_GB</v>
      </c>
      <c r="B309">
        <v>2010</v>
      </c>
      <c r="C309">
        <v>4</v>
      </c>
      <c r="D309" t="s">
        <v>75</v>
      </c>
      <c r="E309" t="s">
        <v>76</v>
      </c>
      <c r="F309">
        <v>26</v>
      </c>
      <c r="G309">
        <v>28</v>
      </c>
    </row>
    <row r="310" spans="1:7" x14ac:dyDescent="0.25">
      <c r="A310" t="str">
        <f t="shared" si="4"/>
        <v>2010_rs_4_CAR_NO</v>
      </c>
      <c r="B310">
        <v>2010</v>
      </c>
      <c r="C310">
        <v>4</v>
      </c>
      <c r="D310" t="s">
        <v>69</v>
      </c>
      <c r="E310" t="s">
        <v>84</v>
      </c>
      <c r="F310">
        <v>14</v>
      </c>
      <c r="G310">
        <v>16</v>
      </c>
    </row>
    <row r="311" spans="1:7" x14ac:dyDescent="0.25">
      <c r="A311" t="str">
        <f t="shared" si="4"/>
        <v>2010_rs_4_BAL_PIT</v>
      </c>
      <c r="B311">
        <v>2010</v>
      </c>
      <c r="C311">
        <v>4</v>
      </c>
      <c r="D311" t="s">
        <v>67</v>
      </c>
      <c r="E311" t="s">
        <v>89</v>
      </c>
      <c r="F311">
        <v>17</v>
      </c>
      <c r="G311">
        <v>14</v>
      </c>
    </row>
    <row r="312" spans="1:7" x14ac:dyDescent="0.25">
      <c r="A312" t="str">
        <f t="shared" si="4"/>
        <v>2010_rs_4_SEA_STL</v>
      </c>
      <c r="B312">
        <v>2010</v>
      </c>
      <c r="C312">
        <v>4</v>
      </c>
      <c r="D312" t="s">
        <v>91</v>
      </c>
      <c r="E312" t="s">
        <v>93</v>
      </c>
      <c r="F312">
        <v>3</v>
      </c>
      <c r="G312">
        <v>20</v>
      </c>
    </row>
    <row r="313" spans="1:7" x14ac:dyDescent="0.25">
      <c r="A313" t="str">
        <f t="shared" si="4"/>
        <v>2010_rs_4_DEN_TEN</v>
      </c>
      <c r="B313">
        <v>2010</v>
      </c>
      <c r="C313">
        <v>4</v>
      </c>
      <c r="D313" t="s">
        <v>74</v>
      </c>
      <c r="E313" t="s">
        <v>95</v>
      </c>
      <c r="F313">
        <v>26</v>
      </c>
      <c r="G313">
        <v>20</v>
      </c>
    </row>
    <row r="314" spans="1:7" x14ac:dyDescent="0.25">
      <c r="A314" t="str">
        <f t="shared" si="4"/>
        <v>2010_rs_4_IND_JAX</v>
      </c>
      <c r="B314">
        <v>2010</v>
      </c>
      <c r="C314">
        <v>4</v>
      </c>
      <c r="D314" t="s">
        <v>78</v>
      </c>
      <c r="E314" t="s">
        <v>79</v>
      </c>
      <c r="F314">
        <v>28</v>
      </c>
      <c r="G314">
        <v>31</v>
      </c>
    </row>
    <row r="315" spans="1:7" x14ac:dyDescent="0.25">
      <c r="A315" t="str">
        <f t="shared" si="4"/>
        <v>2010_rs_4_HOU_OAK</v>
      </c>
      <c r="B315">
        <v>2010</v>
      </c>
      <c r="C315">
        <v>4</v>
      </c>
      <c r="D315" t="s">
        <v>77</v>
      </c>
      <c r="E315" t="s">
        <v>87</v>
      </c>
      <c r="F315">
        <v>31</v>
      </c>
      <c r="G315">
        <v>24</v>
      </c>
    </row>
    <row r="316" spans="1:7" x14ac:dyDescent="0.25">
      <c r="A316" t="str">
        <f t="shared" si="4"/>
        <v>2010_rs_4_WAS_PHI</v>
      </c>
      <c r="B316">
        <v>2010</v>
      </c>
      <c r="C316">
        <v>4</v>
      </c>
      <c r="D316" t="s">
        <v>96</v>
      </c>
      <c r="E316" t="s">
        <v>88</v>
      </c>
      <c r="F316">
        <v>17</v>
      </c>
      <c r="G316">
        <v>12</v>
      </c>
    </row>
    <row r="317" spans="1:7" x14ac:dyDescent="0.25">
      <c r="A317" t="str">
        <f t="shared" si="4"/>
        <v>2010_rs_4_ARI_SD</v>
      </c>
      <c r="B317">
        <v>2010</v>
      </c>
      <c r="C317">
        <v>4</v>
      </c>
      <c r="D317" t="s">
        <v>66</v>
      </c>
      <c r="E317" t="s">
        <v>90</v>
      </c>
      <c r="F317">
        <v>10</v>
      </c>
      <c r="G317">
        <v>41</v>
      </c>
    </row>
    <row r="318" spans="1:7" x14ac:dyDescent="0.25">
      <c r="A318" t="str">
        <f t="shared" si="4"/>
        <v>2010_rs_4_CHI_NYG</v>
      </c>
      <c r="B318">
        <v>2010</v>
      </c>
      <c r="C318">
        <v>4</v>
      </c>
      <c r="D318" t="s">
        <v>70</v>
      </c>
      <c r="E318" t="s">
        <v>85</v>
      </c>
      <c r="F318">
        <v>3</v>
      </c>
      <c r="G318">
        <v>17</v>
      </c>
    </row>
    <row r="319" spans="1:7" x14ac:dyDescent="0.25">
      <c r="A319" t="str">
        <f t="shared" si="4"/>
        <v>2010_rs_4_NE_MIA</v>
      </c>
      <c r="B319">
        <v>2010</v>
      </c>
      <c r="C319">
        <v>4</v>
      </c>
      <c r="D319" t="s">
        <v>83</v>
      </c>
      <c r="E319" t="s">
        <v>81</v>
      </c>
      <c r="F319">
        <v>41</v>
      </c>
      <c r="G319">
        <v>14</v>
      </c>
    </row>
    <row r="320" spans="1:7" x14ac:dyDescent="0.25">
      <c r="A320" t="str">
        <f t="shared" si="4"/>
        <v>2010_rs_5_DEN_BAL</v>
      </c>
      <c r="B320">
        <v>2010</v>
      </c>
      <c r="C320">
        <v>5</v>
      </c>
      <c r="D320" t="s">
        <v>74</v>
      </c>
      <c r="E320" t="s">
        <v>67</v>
      </c>
      <c r="F320">
        <v>17</v>
      </c>
      <c r="G320">
        <v>31</v>
      </c>
    </row>
    <row r="321" spans="1:7" x14ac:dyDescent="0.25">
      <c r="A321" t="str">
        <f t="shared" si="4"/>
        <v>2010_rs_5_JAX_BUF</v>
      </c>
      <c r="B321">
        <v>2010</v>
      </c>
      <c r="C321">
        <v>5</v>
      </c>
      <c r="D321" t="s">
        <v>79</v>
      </c>
      <c r="E321" t="s">
        <v>68</v>
      </c>
      <c r="F321">
        <v>36</v>
      </c>
      <c r="G321">
        <v>26</v>
      </c>
    </row>
    <row r="322" spans="1:7" x14ac:dyDescent="0.25">
      <c r="A322" t="str">
        <f t="shared" ref="A322:A385" si="5">CONCATENATE(B322,"_rs_",C322,"_",D322,"_",E322)</f>
        <v>2010_rs_5_CHI_CAR</v>
      </c>
      <c r="B322">
        <v>2010</v>
      </c>
      <c r="C322">
        <v>5</v>
      </c>
      <c r="D322" t="s">
        <v>70</v>
      </c>
      <c r="E322" t="s">
        <v>69</v>
      </c>
      <c r="F322">
        <v>23</v>
      </c>
      <c r="G322">
        <v>6</v>
      </c>
    </row>
    <row r="323" spans="1:7" x14ac:dyDescent="0.25">
      <c r="A323" t="str">
        <f t="shared" si="5"/>
        <v>2010_rs_5_TB_CIN</v>
      </c>
      <c r="B323">
        <v>2010</v>
      </c>
      <c r="C323">
        <v>5</v>
      </c>
      <c r="D323" t="s">
        <v>94</v>
      </c>
      <c r="E323" t="s">
        <v>71</v>
      </c>
      <c r="F323">
        <v>24</v>
      </c>
      <c r="G323">
        <v>21</v>
      </c>
    </row>
    <row r="324" spans="1:7" x14ac:dyDescent="0.25">
      <c r="A324" t="str">
        <f t="shared" si="5"/>
        <v>2010_rs_5_ATL_CLE</v>
      </c>
      <c r="B324">
        <v>2010</v>
      </c>
      <c r="C324">
        <v>5</v>
      </c>
      <c r="D324" t="s">
        <v>22</v>
      </c>
      <c r="E324" t="s">
        <v>72</v>
      </c>
      <c r="F324">
        <v>20</v>
      </c>
      <c r="G324">
        <v>10</v>
      </c>
    </row>
    <row r="325" spans="1:7" x14ac:dyDescent="0.25">
      <c r="A325" t="str">
        <f t="shared" si="5"/>
        <v>2010_rs_5_STL_DET</v>
      </c>
      <c r="B325">
        <v>2010</v>
      </c>
      <c r="C325">
        <v>5</v>
      </c>
      <c r="D325" t="s">
        <v>93</v>
      </c>
      <c r="E325" t="s">
        <v>75</v>
      </c>
      <c r="F325">
        <v>6</v>
      </c>
      <c r="G325">
        <v>44</v>
      </c>
    </row>
    <row r="326" spans="1:7" x14ac:dyDescent="0.25">
      <c r="A326" t="str">
        <f t="shared" si="5"/>
        <v>2010_rs_5_NYG_HOU</v>
      </c>
      <c r="B326">
        <v>2010</v>
      </c>
      <c r="C326">
        <v>5</v>
      </c>
      <c r="D326" t="s">
        <v>85</v>
      </c>
      <c r="E326" t="s">
        <v>77</v>
      </c>
      <c r="F326">
        <v>34</v>
      </c>
      <c r="G326">
        <v>10</v>
      </c>
    </row>
    <row r="327" spans="1:7" x14ac:dyDescent="0.25">
      <c r="A327" t="str">
        <f t="shared" si="5"/>
        <v>2010_rs_5_KC_IND</v>
      </c>
      <c r="B327">
        <v>2010</v>
      </c>
      <c r="C327">
        <v>5</v>
      </c>
      <c r="D327" t="s">
        <v>80</v>
      </c>
      <c r="E327" t="s">
        <v>78</v>
      </c>
      <c r="F327">
        <v>9</v>
      </c>
      <c r="G327">
        <v>19</v>
      </c>
    </row>
    <row r="328" spans="1:7" x14ac:dyDescent="0.25">
      <c r="A328" t="str">
        <f t="shared" si="5"/>
        <v>2010_rs_5_GB_WAS</v>
      </c>
      <c r="B328">
        <v>2010</v>
      </c>
      <c r="C328">
        <v>5</v>
      </c>
      <c r="D328" t="s">
        <v>76</v>
      </c>
      <c r="E328" t="s">
        <v>96</v>
      </c>
      <c r="F328">
        <v>13</v>
      </c>
      <c r="G328">
        <v>16</v>
      </c>
    </row>
    <row r="329" spans="1:7" x14ac:dyDescent="0.25">
      <c r="A329" t="str">
        <f t="shared" si="5"/>
        <v>2010_rs_5_NO_ARI</v>
      </c>
      <c r="B329">
        <v>2010</v>
      </c>
      <c r="C329">
        <v>5</v>
      </c>
      <c r="D329" t="s">
        <v>84</v>
      </c>
      <c r="E329" t="s">
        <v>66</v>
      </c>
      <c r="F329">
        <v>20</v>
      </c>
      <c r="G329">
        <v>30</v>
      </c>
    </row>
    <row r="330" spans="1:7" x14ac:dyDescent="0.25">
      <c r="A330" t="str">
        <f t="shared" si="5"/>
        <v>2010_rs_5_TEN_DAL</v>
      </c>
      <c r="B330">
        <v>2010</v>
      </c>
      <c r="C330">
        <v>5</v>
      </c>
      <c r="D330" t="s">
        <v>95</v>
      </c>
      <c r="E330" t="s">
        <v>73</v>
      </c>
      <c r="F330">
        <v>34</v>
      </c>
      <c r="G330">
        <v>27</v>
      </c>
    </row>
    <row r="331" spans="1:7" x14ac:dyDescent="0.25">
      <c r="A331" t="str">
        <f t="shared" si="5"/>
        <v>2010_rs_5_SD_OAK</v>
      </c>
      <c r="B331">
        <v>2010</v>
      </c>
      <c r="C331">
        <v>5</v>
      </c>
      <c r="D331" t="s">
        <v>90</v>
      </c>
      <c r="E331" t="s">
        <v>87</v>
      </c>
      <c r="F331">
        <v>27</v>
      </c>
      <c r="G331">
        <v>35</v>
      </c>
    </row>
    <row r="332" spans="1:7" x14ac:dyDescent="0.25">
      <c r="A332" t="str">
        <f t="shared" si="5"/>
        <v>2010_rs_5_PHI_SF</v>
      </c>
      <c r="B332">
        <v>2010</v>
      </c>
      <c r="C332">
        <v>5</v>
      </c>
      <c r="D332" t="s">
        <v>88</v>
      </c>
      <c r="E332" t="s">
        <v>92</v>
      </c>
      <c r="F332">
        <v>27</v>
      </c>
      <c r="G332">
        <v>24</v>
      </c>
    </row>
    <row r="333" spans="1:7" x14ac:dyDescent="0.25">
      <c r="A333" t="str">
        <f t="shared" si="5"/>
        <v>2010_rs_5_MIN_NYJ</v>
      </c>
      <c r="B333">
        <v>2010</v>
      </c>
      <c r="C333">
        <v>5</v>
      </c>
      <c r="D333" t="s">
        <v>82</v>
      </c>
      <c r="E333" t="s">
        <v>86</v>
      </c>
      <c r="F333">
        <v>20</v>
      </c>
      <c r="G333">
        <v>29</v>
      </c>
    </row>
    <row r="334" spans="1:7" x14ac:dyDescent="0.25">
      <c r="A334" t="str">
        <f t="shared" si="5"/>
        <v>2010_rs_6_SEA_CHI</v>
      </c>
      <c r="B334">
        <v>2010</v>
      </c>
      <c r="C334">
        <v>6</v>
      </c>
      <c r="D334" t="s">
        <v>91</v>
      </c>
      <c r="E334" t="s">
        <v>70</v>
      </c>
      <c r="F334">
        <v>23</v>
      </c>
      <c r="G334">
        <v>20</v>
      </c>
    </row>
    <row r="335" spans="1:7" x14ac:dyDescent="0.25">
      <c r="A335" t="str">
        <f t="shared" si="5"/>
        <v>2010_rs_6_MIA_GB</v>
      </c>
      <c r="B335">
        <v>2010</v>
      </c>
      <c r="C335">
        <v>6</v>
      </c>
      <c r="D335" t="s">
        <v>81</v>
      </c>
      <c r="E335" t="s">
        <v>76</v>
      </c>
      <c r="F335">
        <v>23</v>
      </c>
      <c r="G335">
        <v>20</v>
      </c>
    </row>
    <row r="336" spans="1:7" x14ac:dyDescent="0.25">
      <c r="A336" t="str">
        <f t="shared" si="5"/>
        <v>2010_rs_6_KC_HOU</v>
      </c>
      <c r="B336">
        <v>2010</v>
      </c>
      <c r="C336">
        <v>6</v>
      </c>
      <c r="D336" t="s">
        <v>80</v>
      </c>
      <c r="E336" t="s">
        <v>77</v>
      </c>
      <c r="F336">
        <v>31</v>
      </c>
      <c r="G336">
        <v>35</v>
      </c>
    </row>
    <row r="337" spans="1:7" x14ac:dyDescent="0.25">
      <c r="A337" t="str">
        <f t="shared" si="5"/>
        <v>2010_rs_6_BAL_NE</v>
      </c>
      <c r="B337">
        <v>2010</v>
      </c>
      <c r="C337">
        <v>6</v>
      </c>
      <c r="D337" t="s">
        <v>67</v>
      </c>
      <c r="E337" t="s">
        <v>83</v>
      </c>
      <c r="F337">
        <v>20</v>
      </c>
      <c r="G337">
        <v>23</v>
      </c>
    </row>
    <row r="338" spans="1:7" x14ac:dyDescent="0.25">
      <c r="A338" t="str">
        <f t="shared" si="5"/>
        <v>2010_rs_6_DET_NYG</v>
      </c>
      <c r="B338">
        <v>2010</v>
      </c>
      <c r="C338">
        <v>6</v>
      </c>
      <c r="D338" t="s">
        <v>75</v>
      </c>
      <c r="E338" t="s">
        <v>85</v>
      </c>
      <c r="F338">
        <v>20</v>
      </c>
      <c r="G338">
        <v>28</v>
      </c>
    </row>
    <row r="339" spans="1:7" x14ac:dyDescent="0.25">
      <c r="A339" t="str">
        <f t="shared" si="5"/>
        <v>2010_rs_6_ATL_PHI</v>
      </c>
      <c r="B339">
        <v>2010</v>
      </c>
      <c r="C339">
        <v>6</v>
      </c>
      <c r="D339" t="s">
        <v>22</v>
      </c>
      <c r="E339" t="s">
        <v>88</v>
      </c>
      <c r="F339">
        <v>17</v>
      </c>
      <c r="G339">
        <v>31</v>
      </c>
    </row>
    <row r="340" spans="1:7" x14ac:dyDescent="0.25">
      <c r="A340" t="str">
        <f t="shared" si="5"/>
        <v>2010_rs_6_CLE_PIT</v>
      </c>
      <c r="B340">
        <v>2010</v>
      </c>
      <c r="C340">
        <v>6</v>
      </c>
      <c r="D340" t="s">
        <v>72</v>
      </c>
      <c r="E340" t="s">
        <v>89</v>
      </c>
      <c r="F340">
        <v>10</v>
      </c>
      <c r="G340">
        <v>28</v>
      </c>
    </row>
    <row r="341" spans="1:7" x14ac:dyDescent="0.25">
      <c r="A341" t="str">
        <f t="shared" si="5"/>
        <v>2010_rs_6_SD_STL</v>
      </c>
      <c r="B341">
        <v>2010</v>
      </c>
      <c r="C341">
        <v>6</v>
      </c>
      <c r="D341" t="s">
        <v>90</v>
      </c>
      <c r="E341" t="s">
        <v>93</v>
      </c>
      <c r="F341">
        <v>17</v>
      </c>
      <c r="G341">
        <v>20</v>
      </c>
    </row>
    <row r="342" spans="1:7" x14ac:dyDescent="0.25">
      <c r="A342" t="str">
        <f t="shared" si="5"/>
        <v>2010_rs_6_NO_TB</v>
      </c>
      <c r="B342">
        <v>2010</v>
      </c>
      <c r="C342">
        <v>6</v>
      </c>
      <c r="D342" t="s">
        <v>84</v>
      </c>
      <c r="E342" t="s">
        <v>94</v>
      </c>
      <c r="F342">
        <v>31</v>
      </c>
      <c r="G342">
        <v>6</v>
      </c>
    </row>
    <row r="343" spans="1:7" x14ac:dyDescent="0.25">
      <c r="A343" t="str">
        <f t="shared" si="5"/>
        <v>2010_rs_6_NYJ_DEN</v>
      </c>
      <c r="B343">
        <v>2010</v>
      </c>
      <c r="C343">
        <v>6</v>
      </c>
      <c r="D343" t="s">
        <v>86</v>
      </c>
      <c r="E343" t="s">
        <v>74</v>
      </c>
      <c r="F343">
        <v>24</v>
      </c>
      <c r="G343">
        <v>20</v>
      </c>
    </row>
    <row r="344" spans="1:7" x14ac:dyDescent="0.25">
      <c r="A344" t="str">
        <f t="shared" si="5"/>
        <v>2010_rs_6_OAK_SF</v>
      </c>
      <c r="B344">
        <v>2010</v>
      </c>
      <c r="C344">
        <v>6</v>
      </c>
      <c r="D344" t="s">
        <v>87</v>
      </c>
      <c r="E344" t="s">
        <v>92</v>
      </c>
      <c r="F344">
        <v>9</v>
      </c>
      <c r="G344">
        <v>17</v>
      </c>
    </row>
    <row r="345" spans="1:7" x14ac:dyDescent="0.25">
      <c r="A345" t="str">
        <f t="shared" si="5"/>
        <v>2010_rs_6_DAL_MIN</v>
      </c>
      <c r="B345">
        <v>2010</v>
      </c>
      <c r="C345">
        <v>6</v>
      </c>
      <c r="D345" t="s">
        <v>73</v>
      </c>
      <c r="E345" t="s">
        <v>82</v>
      </c>
      <c r="F345">
        <v>21</v>
      </c>
      <c r="G345">
        <v>24</v>
      </c>
    </row>
    <row r="346" spans="1:7" x14ac:dyDescent="0.25">
      <c r="A346" t="str">
        <f t="shared" si="5"/>
        <v>2010_rs_6_IND_WAS</v>
      </c>
      <c r="B346">
        <v>2010</v>
      </c>
      <c r="C346">
        <v>6</v>
      </c>
      <c r="D346" t="s">
        <v>78</v>
      </c>
      <c r="E346" t="s">
        <v>96</v>
      </c>
      <c r="F346">
        <v>27</v>
      </c>
      <c r="G346">
        <v>24</v>
      </c>
    </row>
    <row r="347" spans="1:7" x14ac:dyDescent="0.25">
      <c r="A347" t="str">
        <f t="shared" si="5"/>
        <v>2010_rs_6_TEN_JAX</v>
      </c>
      <c r="B347">
        <v>2010</v>
      </c>
      <c r="C347">
        <v>6</v>
      </c>
      <c r="D347" t="s">
        <v>95</v>
      </c>
      <c r="E347" t="s">
        <v>79</v>
      </c>
      <c r="F347">
        <v>30</v>
      </c>
      <c r="G347">
        <v>3</v>
      </c>
    </row>
    <row r="348" spans="1:7" x14ac:dyDescent="0.25">
      <c r="A348" t="str">
        <f t="shared" si="5"/>
        <v>2010_rs_7_CIN_ATL</v>
      </c>
      <c r="B348">
        <v>2010</v>
      </c>
      <c r="C348">
        <v>7</v>
      </c>
      <c r="D348" t="s">
        <v>71</v>
      </c>
      <c r="E348" t="s">
        <v>22</v>
      </c>
      <c r="F348">
        <v>32</v>
      </c>
      <c r="G348">
        <v>39</v>
      </c>
    </row>
    <row r="349" spans="1:7" x14ac:dyDescent="0.25">
      <c r="A349" t="str">
        <f t="shared" si="5"/>
        <v>2010_rs_7_BUF_BAL</v>
      </c>
      <c r="B349">
        <v>2010</v>
      </c>
      <c r="C349">
        <v>7</v>
      </c>
      <c r="D349" t="s">
        <v>68</v>
      </c>
      <c r="E349" t="s">
        <v>67</v>
      </c>
      <c r="F349">
        <v>34</v>
      </c>
      <c r="G349">
        <v>37</v>
      </c>
    </row>
    <row r="350" spans="1:7" x14ac:dyDescent="0.25">
      <c r="A350" t="str">
        <f t="shared" si="5"/>
        <v>2010_rs_7_SF_CAR</v>
      </c>
      <c r="B350">
        <v>2010</v>
      </c>
      <c r="C350">
        <v>7</v>
      </c>
      <c r="D350" t="s">
        <v>92</v>
      </c>
      <c r="E350" t="s">
        <v>69</v>
      </c>
      <c r="F350">
        <v>20</v>
      </c>
      <c r="G350">
        <v>23</v>
      </c>
    </row>
    <row r="351" spans="1:7" x14ac:dyDescent="0.25">
      <c r="A351" t="str">
        <f t="shared" si="5"/>
        <v>2010_rs_7_WAS_CHI</v>
      </c>
      <c r="B351">
        <v>2010</v>
      </c>
      <c r="C351">
        <v>7</v>
      </c>
      <c r="D351" t="s">
        <v>96</v>
      </c>
      <c r="E351" t="s">
        <v>70</v>
      </c>
      <c r="F351">
        <v>17</v>
      </c>
      <c r="G351">
        <v>14</v>
      </c>
    </row>
    <row r="352" spans="1:7" x14ac:dyDescent="0.25">
      <c r="A352" t="str">
        <f t="shared" si="5"/>
        <v>2010_rs_7_JAX_KC</v>
      </c>
      <c r="B352">
        <v>2010</v>
      </c>
      <c r="C352">
        <v>7</v>
      </c>
      <c r="D352" t="s">
        <v>79</v>
      </c>
      <c r="E352" t="s">
        <v>80</v>
      </c>
      <c r="F352">
        <v>20</v>
      </c>
      <c r="G352">
        <v>42</v>
      </c>
    </row>
    <row r="353" spans="1:7" x14ac:dyDescent="0.25">
      <c r="A353" t="str">
        <f t="shared" si="5"/>
        <v>2010_rs_7_PIT_MIA</v>
      </c>
      <c r="B353">
        <v>2010</v>
      </c>
      <c r="C353">
        <v>7</v>
      </c>
      <c r="D353" t="s">
        <v>89</v>
      </c>
      <c r="E353" t="s">
        <v>81</v>
      </c>
      <c r="F353">
        <v>23</v>
      </c>
      <c r="G353">
        <v>22</v>
      </c>
    </row>
    <row r="354" spans="1:7" x14ac:dyDescent="0.25">
      <c r="A354" t="str">
        <f t="shared" si="5"/>
        <v>2010_rs_7_CLE_NO</v>
      </c>
      <c r="B354">
        <v>2010</v>
      </c>
      <c r="C354">
        <v>7</v>
      </c>
      <c r="D354" t="s">
        <v>72</v>
      </c>
      <c r="E354" t="s">
        <v>84</v>
      </c>
      <c r="F354">
        <v>30</v>
      </c>
      <c r="G354">
        <v>17</v>
      </c>
    </row>
    <row r="355" spans="1:7" x14ac:dyDescent="0.25">
      <c r="A355" t="str">
        <f t="shared" si="5"/>
        <v>2010_rs_7_STL_TB</v>
      </c>
      <c r="B355">
        <v>2010</v>
      </c>
      <c r="C355">
        <v>7</v>
      </c>
      <c r="D355" t="s">
        <v>93</v>
      </c>
      <c r="E355" t="s">
        <v>94</v>
      </c>
      <c r="F355">
        <v>17</v>
      </c>
      <c r="G355">
        <v>18</v>
      </c>
    </row>
    <row r="356" spans="1:7" x14ac:dyDescent="0.25">
      <c r="A356" t="str">
        <f t="shared" si="5"/>
        <v>2010_rs_7_PHI_TEN</v>
      </c>
      <c r="B356">
        <v>2010</v>
      </c>
      <c r="C356">
        <v>7</v>
      </c>
      <c r="D356" t="s">
        <v>88</v>
      </c>
      <c r="E356" t="s">
        <v>95</v>
      </c>
      <c r="F356">
        <v>19</v>
      </c>
      <c r="G356">
        <v>37</v>
      </c>
    </row>
    <row r="357" spans="1:7" x14ac:dyDescent="0.25">
      <c r="A357" t="str">
        <f t="shared" si="5"/>
        <v>2010_rs_7_ARI_SEA</v>
      </c>
      <c r="B357">
        <v>2010</v>
      </c>
      <c r="C357">
        <v>7</v>
      </c>
      <c r="D357" t="s">
        <v>66</v>
      </c>
      <c r="E357" t="s">
        <v>91</v>
      </c>
      <c r="F357">
        <v>10</v>
      </c>
      <c r="G357">
        <v>22</v>
      </c>
    </row>
    <row r="358" spans="1:7" x14ac:dyDescent="0.25">
      <c r="A358" t="str">
        <f t="shared" si="5"/>
        <v>2010_rs_7_OAK_DEN</v>
      </c>
      <c r="B358">
        <v>2010</v>
      </c>
      <c r="C358">
        <v>7</v>
      </c>
      <c r="D358" t="s">
        <v>87</v>
      </c>
      <c r="E358" t="s">
        <v>74</v>
      </c>
      <c r="F358">
        <v>59</v>
      </c>
      <c r="G358">
        <v>14</v>
      </c>
    </row>
    <row r="359" spans="1:7" x14ac:dyDescent="0.25">
      <c r="A359" t="str">
        <f t="shared" si="5"/>
        <v>2010_rs_7_NE_SD</v>
      </c>
      <c r="B359">
        <v>2010</v>
      </c>
      <c r="C359">
        <v>7</v>
      </c>
      <c r="D359" t="s">
        <v>83</v>
      </c>
      <c r="E359" t="s">
        <v>90</v>
      </c>
      <c r="F359">
        <v>23</v>
      </c>
      <c r="G359">
        <v>20</v>
      </c>
    </row>
    <row r="360" spans="1:7" x14ac:dyDescent="0.25">
      <c r="A360" t="str">
        <f t="shared" si="5"/>
        <v>2010_rs_7_MIN_GB</v>
      </c>
      <c r="B360">
        <v>2010</v>
      </c>
      <c r="C360">
        <v>7</v>
      </c>
      <c r="D360" t="s">
        <v>82</v>
      </c>
      <c r="E360" t="s">
        <v>76</v>
      </c>
      <c r="F360">
        <v>24</v>
      </c>
      <c r="G360">
        <v>28</v>
      </c>
    </row>
    <row r="361" spans="1:7" x14ac:dyDescent="0.25">
      <c r="A361" t="str">
        <f t="shared" si="5"/>
        <v>2010_rs_7_NYG_DAL</v>
      </c>
      <c r="B361">
        <v>2010</v>
      </c>
      <c r="C361">
        <v>7</v>
      </c>
      <c r="D361" t="s">
        <v>85</v>
      </c>
      <c r="E361" t="s">
        <v>73</v>
      </c>
      <c r="F361">
        <v>41</v>
      </c>
      <c r="G361">
        <v>35</v>
      </c>
    </row>
    <row r="362" spans="1:7" x14ac:dyDescent="0.25">
      <c r="A362" t="str">
        <f t="shared" si="5"/>
        <v>2010_rs_8_MIA_CIN</v>
      </c>
      <c r="B362">
        <v>2010</v>
      </c>
      <c r="C362">
        <v>8</v>
      </c>
      <c r="D362" t="s">
        <v>81</v>
      </c>
      <c r="E362" t="s">
        <v>71</v>
      </c>
      <c r="F362">
        <v>22</v>
      </c>
      <c r="G362">
        <v>14</v>
      </c>
    </row>
    <row r="363" spans="1:7" x14ac:dyDescent="0.25">
      <c r="A363" t="str">
        <f t="shared" si="5"/>
        <v>2010_rs_8_JAX_DAL</v>
      </c>
      <c r="B363">
        <v>2010</v>
      </c>
      <c r="C363">
        <v>8</v>
      </c>
      <c r="D363" t="s">
        <v>79</v>
      </c>
      <c r="E363" t="s">
        <v>73</v>
      </c>
      <c r="F363">
        <v>35</v>
      </c>
      <c r="G363">
        <v>17</v>
      </c>
    </row>
    <row r="364" spans="1:7" x14ac:dyDescent="0.25">
      <c r="A364" t="str">
        <f t="shared" si="5"/>
        <v>2010_rs_8_WAS_DET</v>
      </c>
      <c r="B364">
        <v>2010</v>
      </c>
      <c r="C364">
        <v>8</v>
      </c>
      <c r="D364" t="s">
        <v>96</v>
      </c>
      <c r="E364" t="s">
        <v>75</v>
      </c>
      <c r="F364">
        <v>25</v>
      </c>
      <c r="G364">
        <v>37</v>
      </c>
    </row>
    <row r="365" spans="1:7" x14ac:dyDescent="0.25">
      <c r="A365" t="str">
        <f t="shared" si="5"/>
        <v>2010_rs_8_BUF_KC</v>
      </c>
      <c r="B365">
        <v>2010</v>
      </c>
      <c r="C365">
        <v>8</v>
      </c>
      <c r="D365" t="s">
        <v>68</v>
      </c>
      <c r="E365" t="s">
        <v>80</v>
      </c>
      <c r="F365">
        <v>10</v>
      </c>
      <c r="G365">
        <v>13</v>
      </c>
    </row>
    <row r="366" spans="1:7" x14ac:dyDescent="0.25">
      <c r="A366" t="str">
        <f t="shared" si="5"/>
        <v>2010_rs_8_GB_NYJ</v>
      </c>
      <c r="B366">
        <v>2010</v>
      </c>
      <c r="C366">
        <v>8</v>
      </c>
      <c r="D366" t="s">
        <v>76</v>
      </c>
      <c r="E366" t="s">
        <v>86</v>
      </c>
      <c r="F366">
        <v>9</v>
      </c>
      <c r="G366">
        <v>0</v>
      </c>
    </row>
    <row r="367" spans="1:7" x14ac:dyDescent="0.25">
      <c r="A367" t="str">
        <f t="shared" si="5"/>
        <v>2010_rs_8_DEN_SF</v>
      </c>
      <c r="B367">
        <v>2010</v>
      </c>
      <c r="C367">
        <v>8</v>
      </c>
      <c r="D367" t="s">
        <v>74</v>
      </c>
      <c r="E367" t="s">
        <v>92</v>
      </c>
      <c r="F367">
        <v>16</v>
      </c>
      <c r="G367">
        <v>24</v>
      </c>
    </row>
    <row r="368" spans="1:7" x14ac:dyDescent="0.25">
      <c r="A368" t="str">
        <f t="shared" si="5"/>
        <v>2010_rs_8_CAR_STL</v>
      </c>
      <c r="B368">
        <v>2010</v>
      </c>
      <c r="C368">
        <v>8</v>
      </c>
      <c r="D368" t="s">
        <v>69</v>
      </c>
      <c r="E368" t="s">
        <v>93</v>
      </c>
      <c r="F368">
        <v>10</v>
      </c>
      <c r="G368">
        <v>20</v>
      </c>
    </row>
    <row r="369" spans="1:7" x14ac:dyDescent="0.25">
      <c r="A369" t="str">
        <f t="shared" si="5"/>
        <v>2010_rs_8_TEN_SD</v>
      </c>
      <c r="B369">
        <v>2010</v>
      </c>
      <c r="C369">
        <v>8</v>
      </c>
      <c r="D369" t="s">
        <v>95</v>
      </c>
      <c r="E369" t="s">
        <v>90</v>
      </c>
      <c r="F369">
        <v>25</v>
      </c>
      <c r="G369">
        <v>33</v>
      </c>
    </row>
    <row r="370" spans="1:7" x14ac:dyDescent="0.25">
      <c r="A370" t="str">
        <f t="shared" si="5"/>
        <v>2010_rs_8_TB_ARI</v>
      </c>
      <c r="B370">
        <v>2010</v>
      </c>
      <c r="C370">
        <v>8</v>
      </c>
      <c r="D370" t="s">
        <v>94</v>
      </c>
      <c r="E370" t="s">
        <v>66</v>
      </c>
      <c r="F370">
        <v>38</v>
      </c>
      <c r="G370">
        <v>35</v>
      </c>
    </row>
    <row r="371" spans="1:7" x14ac:dyDescent="0.25">
      <c r="A371" t="str">
        <f t="shared" si="5"/>
        <v>2010_rs_8_MIN_NE</v>
      </c>
      <c r="B371">
        <v>2010</v>
      </c>
      <c r="C371">
        <v>8</v>
      </c>
      <c r="D371" t="s">
        <v>82</v>
      </c>
      <c r="E371" t="s">
        <v>83</v>
      </c>
      <c r="F371">
        <v>18</v>
      </c>
      <c r="G371">
        <v>28</v>
      </c>
    </row>
    <row r="372" spans="1:7" x14ac:dyDescent="0.25">
      <c r="A372" t="str">
        <f t="shared" si="5"/>
        <v>2010_rs_8_SEA_OAK</v>
      </c>
      <c r="B372">
        <v>2010</v>
      </c>
      <c r="C372">
        <v>8</v>
      </c>
      <c r="D372" t="s">
        <v>91</v>
      </c>
      <c r="E372" t="s">
        <v>87</v>
      </c>
      <c r="F372">
        <v>3</v>
      </c>
      <c r="G372">
        <v>33</v>
      </c>
    </row>
    <row r="373" spans="1:7" x14ac:dyDescent="0.25">
      <c r="A373" t="str">
        <f t="shared" si="5"/>
        <v>2010_rs_8_PIT_NO</v>
      </c>
      <c r="B373">
        <v>2010</v>
      </c>
      <c r="C373">
        <v>8</v>
      </c>
      <c r="D373" t="s">
        <v>89</v>
      </c>
      <c r="E373" t="s">
        <v>84</v>
      </c>
      <c r="F373">
        <v>10</v>
      </c>
      <c r="G373">
        <v>20</v>
      </c>
    </row>
    <row r="374" spans="1:7" x14ac:dyDescent="0.25">
      <c r="A374" t="str">
        <f t="shared" si="5"/>
        <v>2010_rs_8_HOU_IND</v>
      </c>
      <c r="B374">
        <v>2010</v>
      </c>
      <c r="C374">
        <v>8</v>
      </c>
      <c r="D374" t="s">
        <v>77</v>
      </c>
      <c r="E374" t="s">
        <v>78</v>
      </c>
      <c r="F374">
        <v>17</v>
      </c>
      <c r="G374">
        <v>30</v>
      </c>
    </row>
    <row r="375" spans="1:7" x14ac:dyDescent="0.25">
      <c r="A375" t="str">
        <f t="shared" si="5"/>
        <v>2010_rs_9_TB_ATL</v>
      </c>
      <c r="B375">
        <v>2010</v>
      </c>
      <c r="C375">
        <v>9</v>
      </c>
      <c r="D375" t="s">
        <v>94</v>
      </c>
      <c r="E375" t="s">
        <v>22</v>
      </c>
      <c r="F375">
        <v>21</v>
      </c>
      <c r="G375">
        <v>27</v>
      </c>
    </row>
    <row r="376" spans="1:7" x14ac:dyDescent="0.25">
      <c r="A376" t="str">
        <f t="shared" si="5"/>
        <v>2010_rs_9_MIA_BAL</v>
      </c>
      <c r="B376">
        <v>2010</v>
      </c>
      <c r="C376">
        <v>9</v>
      </c>
      <c r="D376" t="s">
        <v>81</v>
      </c>
      <c r="E376" t="s">
        <v>67</v>
      </c>
      <c r="F376">
        <v>10</v>
      </c>
      <c r="G376">
        <v>26</v>
      </c>
    </row>
    <row r="377" spans="1:7" x14ac:dyDescent="0.25">
      <c r="A377" t="str">
        <f t="shared" si="5"/>
        <v>2010_rs_9_CHI_BUF</v>
      </c>
      <c r="B377">
        <v>2010</v>
      </c>
      <c r="C377">
        <v>9</v>
      </c>
      <c r="D377" t="s">
        <v>70</v>
      </c>
      <c r="E377" t="s">
        <v>68</v>
      </c>
      <c r="F377">
        <v>22</v>
      </c>
      <c r="G377">
        <v>19</v>
      </c>
    </row>
    <row r="378" spans="1:7" x14ac:dyDescent="0.25">
      <c r="A378" t="str">
        <f t="shared" si="5"/>
        <v>2010_rs_9_NO_CAR</v>
      </c>
      <c r="B378">
        <v>2010</v>
      </c>
      <c r="C378">
        <v>9</v>
      </c>
      <c r="D378" t="s">
        <v>84</v>
      </c>
      <c r="E378" t="s">
        <v>69</v>
      </c>
      <c r="F378">
        <v>34</v>
      </c>
      <c r="G378">
        <v>3</v>
      </c>
    </row>
    <row r="379" spans="1:7" x14ac:dyDescent="0.25">
      <c r="A379" t="str">
        <f t="shared" si="5"/>
        <v>2010_rs_9_NE_CLE</v>
      </c>
      <c r="B379">
        <v>2010</v>
      </c>
      <c r="C379">
        <v>9</v>
      </c>
      <c r="D379" t="s">
        <v>83</v>
      </c>
      <c r="E379" t="s">
        <v>72</v>
      </c>
      <c r="F379">
        <v>14</v>
      </c>
      <c r="G379">
        <v>34</v>
      </c>
    </row>
    <row r="380" spans="1:7" x14ac:dyDescent="0.25">
      <c r="A380" t="str">
        <f t="shared" si="5"/>
        <v>2010_rs_9_NYJ_DET</v>
      </c>
      <c r="B380">
        <v>2010</v>
      </c>
      <c r="C380">
        <v>9</v>
      </c>
      <c r="D380" t="s">
        <v>86</v>
      </c>
      <c r="E380" t="s">
        <v>75</v>
      </c>
      <c r="F380">
        <v>23</v>
      </c>
      <c r="G380">
        <v>20</v>
      </c>
    </row>
    <row r="381" spans="1:7" x14ac:dyDescent="0.25">
      <c r="A381" t="str">
        <f t="shared" si="5"/>
        <v>2010_rs_9_SD_HOU</v>
      </c>
      <c r="B381">
        <v>2010</v>
      </c>
      <c r="C381">
        <v>9</v>
      </c>
      <c r="D381" t="s">
        <v>90</v>
      </c>
      <c r="E381" t="s">
        <v>77</v>
      </c>
      <c r="F381">
        <v>29</v>
      </c>
      <c r="G381">
        <v>23</v>
      </c>
    </row>
    <row r="382" spans="1:7" x14ac:dyDescent="0.25">
      <c r="A382" t="str">
        <f t="shared" si="5"/>
        <v>2010_rs_9_ARI_MIN</v>
      </c>
      <c r="B382">
        <v>2010</v>
      </c>
      <c r="C382">
        <v>9</v>
      </c>
      <c r="D382" t="s">
        <v>66</v>
      </c>
      <c r="E382" t="s">
        <v>82</v>
      </c>
      <c r="F382">
        <v>24</v>
      </c>
      <c r="G382">
        <v>27</v>
      </c>
    </row>
    <row r="383" spans="1:7" x14ac:dyDescent="0.25">
      <c r="A383" t="str">
        <f t="shared" si="5"/>
        <v>2010_rs_9_NYG_SEA</v>
      </c>
      <c r="B383">
        <v>2010</v>
      </c>
      <c r="C383">
        <v>9</v>
      </c>
      <c r="D383" t="s">
        <v>85</v>
      </c>
      <c r="E383" t="s">
        <v>91</v>
      </c>
      <c r="F383">
        <v>41</v>
      </c>
      <c r="G383">
        <v>7</v>
      </c>
    </row>
    <row r="384" spans="1:7" x14ac:dyDescent="0.25">
      <c r="A384" t="str">
        <f t="shared" si="5"/>
        <v>2010_rs_9_KC_OAK</v>
      </c>
      <c r="B384">
        <v>2010</v>
      </c>
      <c r="C384">
        <v>9</v>
      </c>
      <c r="D384" t="s">
        <v>80</v>
      </c>
      <c r="E384" t="s">
        <v>87</v>
      </c>
      <c r="F384">
        <v>20</v>
      </c>
      <c r="G384">
        <v>23</v>
      </c>
    </row>
    <row r="385" spans="1:7" x14ac:dyDescent="0.25">
      <c r="A385" t="str">
        <f t="shared" si="5"/>
        <v>2010_rs_9_IND_PHI</v>
      </c>
      <c r="B385">
        <v>2010</v>
      </c>
      <c r="C385">
        <v>9</v>
      </c>
      <c r="D385" t="s">
        <v>78</v>
      </c>
      <c r="E385" t="s">
        <v>88</v>
      </c>
      <c r="F385">
        <v>24</v>
      </c>
      <c r="G385">
        <v>26</v>
      </c>
    </row>
    <row r="386" spans="1:7" x14ac:dyDescent="0.25">
      <c r="A386" t="str">
        <f t="shared" ref="A386:A449" si="6">CONCATENATE(B386,"_rs_",C386,"_",D386,"_",E386)</f>
        <v>2010_rs_9_DAL_GB</v>
      </c>
      <c r="B386">
        <v>2010</v>
      </c>
      <c r="C386">
        <v>9</v>
      </c>
      <c r="D386" t="s">
        <v>73</v>
      </c>
      <c r="E386" t="s">
        <v>76</v>
      </c>
      <c r="F386">
        <v>7</v>
      </c>
      <c r="G386">
        <v>45</v>
      </c>
    </row>
    <row r="387" spans="1:7" x14ac:dyDescent="0.25">
      <c r="A387" t="str">
        <f t="shared" si="6"/>
        <v>2010_rs_9_PIT_CIN</v>
      </c>
      <c r="B387">
        <v>2010</v>
      </c>
      <c r="C387">
        <v>9</v>
      </c>
      <c r="D387" t="s">
        <v>89</v>
      </c>
      <c r="E387" t="s">
        <v>71</v>
      </c>
      <c r="F387">
        <v>27</v>
      </c>
      <c r="G387">
        <v>21</v>
      </c>
    </row>
    <row r="388" spans="1:7" x14ac:dyDescent="0.25">
      <c r="A388" t="str">
        <f t="shared" si="6"/>
        <v>2010_rs_10_DET_BUF</v>
      </c>
      <c r="B388">
        <v>2010</v>
      </c>
      <c r="C388">
        <v>10</v>
      </c>
      <c r="D388" t="s">
        <v>75</v>
      </c>
      <c r="E388" t="s">
        <v>68</v>
      </c>
      <c r="F388">
        <v>12</v>
      </c>
      <c r="G388">
        <v>14</v>
      </c>
    </row>
    <row r="389" spans="1:7" x14ac:dyDescent="0.25">
      <c r="A389" t="str">
        <f t="shared" si="6"/>
        <v>2010_rs_10_MIN_CHI</v>
      </c>
      <c r="B389">
        <v>2010</v>
      </c>
      <c r="C389">
        <v>10</v>
      </c>
      <c r="D389" t="s">
        <v>82</v>
      </c>
      <c r="E389" t="s">
        <v>70</v>
      </c>
      <c r="F389">
        <v>13</v>
      </c>
      <c r="G389">
        <v>27</v>
      </c>
    </row>
    <row r="390" spans="1:7" x14ac:dyDescent="0.25">
      <c r="A390" t="str">
        <f t="shared" si="6"/>
        <v>2010_rs_10_NYJ_CLE</v>
      </c>
      <c r="B390">
        <v>2010</v>
      </c>
      <c r="C390">
        <v>10</v>
      </c>
      <c r="D390" t="s">
        <v>86</v>
      </c>
      <c r="E390" t="s">
        <v>72</v>
      </c>
      <c r="F390">
        <v>26</v>
      </c>
      <c r="G390">
        <v>20</v>
      </c>
    </row>
    <row r="391" spans="1:7" x14ac:dyDescent="0.25">
      <c r="A391" t="str">
        <f t="shared" si="6"/>
        <v>2010_rs_10_CIN_IND</v>
      </c>
      <c r="B391">
        <v>2010</v>
      </c>
      <c r="C391">
        <v>10</v>
      </c>
      <c r="D391" t="s">
        <v>71</v>
      </c>
      <c r="E391" t="s">
        <v>78</v>
      </c>
      <c r="F391">
        <v>17</v>
      </c>
      <c r="G391">
        <v>23</v>
      </c>
    </row>
    <row r="392" spans="1:7" x14ac:dyDescent="0.25">
      <c r="A392" t="str">
        <f t="shared" si="6"/>
        <v>2010_rs_10_HOU_JAX</v>
      </c>
      <c r="B392">
        <v>2010</v>
      </c>
      <c r="C392">
        <v>10</v>
      </c>
      <c r="D392" t="s">
        <v>77</v>
      </c>
      <c r="E392" t="s">
        <v>79</v>
      </c>
      <c r="F392">
        <v>24</v>
      </c>
      <c r="G392">
        <v>31</v>
      </c>
    </row>
    <row r="393" spans="1:7" x14ac:dyDescent="0.25">
      <c r="A393" t="str">
        <f t="shared" si="6"/>
        <v>2010_rs_10_TEN_MIA</v>
      </c>
      <c r="B393">
        <v>2010</v>
      </c>
      <c r="C393">
        <v>10</v>
      </c>
      <c r="D393" t="s">
        <v>95</v>
      </c>
      <c r="E393" t="s">
        <v>81</v>
      </c>
      <c r="F393">
        <v>17</v>
      </c>
      <c r="G393">
        <v>29</v>
      </c>
    </row>
    <row r="394" spans="1:7" x14ac:dyDescent="0.25">
      <c r="A394" t="str">
        <f t="shared" si="6"/>
        <v>2010_rs_10_CAR_TB</v>
      </c>
      <c r="B394">
        <v>2010</v>
      </c>
      <c r="C394">
        <v>10</v>
      </c>
      <c r="D394" t="s">
        <v>69</v>
      </c>
      <c r="E394" t="s">
        <v>94</v>
      </c>
      <c r="F394">
        <v>16</v>
      </c>
      <c r="G394">
        <v>31</v>
      </c>
    </row>
    <row r="395" spans="1:7" x14ac:dyDescent="0.25">
      <c r="A395" t="str">
        <f t="shared" si="6"/>
        <v>2010_rs_10_KC_DEN</v>
      </c>
      <c r="B395">
        <v>2010</v>
      </c>
      <c r="C395">
        <v>10</v>
      </c>
      <c r="D395" t="s">
        <v>80</v>
      </c>
      <c r="E395" t="s">
        <v>74</v>
      </c>
      <c r="F395">
        <v>29</v>
      </c>
      <c r="G395">
        <v>49</v>
      </c>
    </row>
    <row r="396" spans="1:7" x14ac:dyDescent="0.25">
      <c r="A396" t="str">
        <f t="shared" si="6"/>
        <v>2010_rs_10_SEA_ARI</v>
      </c>
      <c r="B396">
        <v>2010</v>
      </c>
      <c r="C396">
        <v>10</v>
      </c>
      <c r="D396" t="s">
        <v>91</v>
      </c>
      <c r="E396" t="s">
        <v>66</v>
      </c>
      <c r="F396">
        <v>36</v>
      </c>
      <c r="G396">
        <v>18</v>
      </c>
    </row>
    <row r="397" spans="1:7" x14ac:dyDescent="0.25">
      <c r="A397" t="str">
        <f t="shared" si="6"/>
        <v>2010_rs_10_DAL_NYG</v>
      </c>
      <c r="B397">
        <v>2010</v>
      </c>
      <c r="C397">
        <v>10</v>
      </c>
      <c r="D397" t="s">
        <v>73</v>
      </c>
      <c r="E397" t="s">
        <v>85</v>
      </c>
      <c r="F397">
        <v>33</v>
      </c>
      <c r="G397">
        <v>20</v>
      </c>
    </row>
    <row r="398" spans="1:7" x14ac:dyDescent="0.25">
      <c r="A398" t="str">
        <f t="shared" si="6"/>
        <v>2010_rs_10_STL_SF</v>
      </c>
      <c r="B398">
        <v>2010</v>
      </c>
      <c r="C398">
        <v>10</v>
      </c>
      <c r="D398" t="s">
        <v>93</v>
      </c>
      <c r="E398" t="s">
        <v>92</v>
      </c>
      <c r="F398">
        <v>20</v>
      </c>
      <c r="G398">
        <v>23</v>
      </c>
    </row>
    <row r="399" spans="1:7" x14ac:dyDescent="0.25">
      <c r="A399" t="str">
        <f t="shared" si="6"/>
        <v>2010_rs_10_BAL_ATL</v>
      </c>
      <c r="B399">
        <v>2010</v>
      </c>
      <c r="C399">
        <v>10</v>
      </c>
      <c r="D399" t="s">
        <v>67</v>
      </c>
      <c r="E399" t="s">
        <v>22</v>
      </c>
      <c r="F399">
        <v>21</v>
      </c>
      <c r="G399">
        <v>26</v>
      </c>
    </row>
    <row r="400" spans="1:7" x14ac:dyDescent="0.25">
      <c r="A400" t="str">
        <f t="shared" si="6"/>
        <v>2010_rs_10_NE_PIT</v>
      </c>
      <c r="B400">
        <v>2010</v>
      </c>
      <c r="C400">
        <v>10</v>
      </c>
      <c r="D400" t="s">
        <v>83</v>
      </c>
      <c r="E400" t="s">
        <v>89</v>
      </c>
      <c r="F400">
        <v>39</v>
      </c>
      <c r="G400">
        <v>26</v>
      </c>
    </row>
    <row r="401" spans="1:7" x14ac:dyDescent="0.25">
      <c r="A401" t="str">
        <f t="shared" si="6"/>
        <v>2010_rs_10_PHI_WAS</v>
      </c>
      <c r="B401">
        <v>2010</v>
      </c>
      <c r="C401">
        <v>10</v>
      </c>
      <c r="D401" t="s">
        <v>88</v>
      </c>
      <c r="E401" t="s">
        <v>96</v>
      </c>
      <c r="F401">
        <v>59</v>
      </c>
      <c r="G401">
        <v>28</v>
      </c>
    </row>
    <row r="402" spans="1:7" x14ac:dyDescent="0.25">
      <c r="A402" t="str">
        <f t="shared" si="6"/>
        <v>2010_rs_11_BAL_CAR</v>
      </c>
      <c r="B402">
        <v>2010</v>
      </c>
      <c r="C402">
        <v>11</v>
      </c>
      <c r="D402" t="s">
        <v>67</v>
      </c>
      <c r="E402" t="s">
        <v>69</v>
      </c>
      <c r="F402">
        <v>37</v>
      </c>
      <c r="G402">
        <v>13</v>
      </c>
    </row>
    <row r="403" spans="1:7" x14ac:dyDescent="0.25">
      <c r="A403" t="str">
        <f t="shared" si="6"/>
        <v>2010_rs_11_BUF_CIN</v>
      </c>
      <c r="B403">
        <v>2010</v>
      </c>
      <c r="C403">
        <v>11</v>
      </c>
      <c r="D403" t="s">
        <v>68</v>
      </c>
      <c r="E403" t="s">
        <v>71</v>
      </c>
      <c r="F403">
        <v>49</v>
      </c>
      <c r="G403">
        <v>31</v>
      </c>
    </row>
    <row r="404" spans="1:7" x14ac:dyDescent="0.25">
      <c r="A404" t="str">
        <f t="shared" si="6"/>
        <v>2010_rs_11_DET_DAL</v>
      </c>
      <c r="B404">
        <v>2010</v>
      </c>
      <c r="C404">
        <v>11</v>
      </c>
      <c r="D404" t="s">
        <v>75</v>
      </c>
      <c r="E404" t="s">
        <v>73</v>
      </c>
      <c r="F404">
        <v>19</v>
      </c>
      <c r="G404">
        <v>35</v>
      </c>
    </row>
    <row r="405" spans="1:7" x14ac:dyDescent="0.25">
      <c r="A405" t="str">
        <f t="shared" si="6"/>
        <v>2010_rs_11_CLE_JAX</v>
      </c>
      <c r="B405">
        <v>2010</v>
      </c>
      <c r="C405">
        <v>11</v>
      </c>
      <c r="D405" t="s">
        <v>72</v>
      </c>
      <c r="E405" t="s">
        <v>79</v>
      </c>
      <c r="F405">
        <v>20</v>
      </c>
      <c r="G405">
        <v>24</v>
      </c>
    </row>
    <row r="406" spans="1:7" x14ac:dyDescent="0.25">
      <c r="A406" t="str">
        <f t="shared" si="6"/>
        <v>2010_rs_11_ARI_KC</v>
      </c>
      <c r="B406">
        <v>2010</v>
      </c>
      <c r="C406">
        <v>11</v>
      </c>
      <c r="D406" t="s">
        <v>66</v>
      </c>
      <c r="E406" t="s">
        <v>80</v>
      </c>
      <c r="F406">
        <v>13</v>
      </c>
      <c r="G406">
        <v>31</v>
      </c>
    </row>
    <row r="407" spans="1:7" x14ac:dyDescent="0.25">
      <c r="A407" t="str">
        <f t="shared" si="6"/>
        <v>2010_rs_11_GB_MIN</v>
      </c>
      <c r="B407">
        <v>2010</v>
      </c>
      <c r="C407">
        <v>11</v>
      </c>
      <c r="D407" t="s">
        <v>76</v>
      </c>
      <c r="E407" t="s">
        <v>82</v>
      </c>
      <c r="F407">
        <v>31</v>
      </c>
      <c r="G407">
        <v>3</v>
      </c>
    </row>
    <row r="408" spans="1:7" x14ac:dyDescent="0.25">
      <c r="A408" t="str">
        <f t="shared" si="6"/>
        <v>2010_rs_11_HOU_NYJ</v>
      </c>
      <c r="B408">
        <v>2010</v>
      </c>
      <c r="C408">
        <v>11</v>
      </c>
      <c r="D408" t="s">
        <v>77</v>
      </c>
      <c r="E408" t="s">
        <v>86</v>
      </c>
      <c r="F408">
        <v>27</v>
      </c>
      <c r="G408">
        <v>30</v>
      </c>
    </row>
    <row r="409" spans="1:7" x14ac:dyDescent="0.25">
      <c r="A409" t="str">
        <f t="shared" si="6"/>
        <v>2010_rs_11_OAK_PIT</v>
      </c>
      <c r="B409">
        <v>2010</v>
      </c>
      <c r="C409">
        <v>11</v>
      </c>
      <c r="D409" t="s">
        <v>87</v>
      </c>
      <c r="E409" t="s">
        <v>89</v>
      </c>
      <c r="F409">
        <v>3</v>
      </c>
      <c r="G409">
        <v>35</v>
      </c>
    </row>
    <row r="410" spans="1:7" x14ac:dyDescent="0.25">
      <c r="A410" t="str">
        <f t="shared" si="6"/>
        <v>2010_rs_11_WAS_TEN</v>
      </c>
      <c r="B410">
        <v>2010</v>
      </c>
      <c r="C410">
        <v>11</v>
      </c>
      <c r="D410" t="s">
        <v>96</v>
      </c>
      <c r="E410" t="s">
        <v>95</v>
      </c>
      <c r="F410">
        <v>19</v>
      </c>
      <c r="G410">
        <v>16</v>
      </c>
    </row>
    <row r="411" spans="1:7" x14ac:dyDescent="0.25">
      <c r="A411" t="str">
        <f t="shared" si="6"/>
        <v>2010_rs_11_SEA_NO</v>
      </c>
      <c r="B411">
        <v>2010</v>
      </c>
      <c r="C411">
        <v>11</v>
      </c>
      <c r="D411" t="s">
        <v>91</v>
      </c>
      <c r="E411" t="s">
        <v>84</v>
      </c>
      <c r="F411">
        <v>19</v>
      </c>
      <c r="G411">
        <v>34</v>
      </c>
    </row>
    <row r="412" spans="1:7" x14ac:dyDescent="0.25">
      <c r="A412" t="str">
        <f t="shared" si="6"/>
        <v>2010_rs_11_TB_SF</v>
      </c>
      <c r="B412">
        <v>2010</v>
      </c>
      <c r="C412">
        <v>11</v>
      </c>
      <c r="D412" t="s">
        <v>94</v>
      </c>
      <c r="E412" t="s">
        <v>92</v>
      </c>
      <c r="F412">
        <v>21</v>
      </c>
      <c r="G412">
        <v>0</v>
      </c>
    </row>
    <row r="413" spans="1:7" x14ac:dyDescent="0.25">
      <c r="A413" t="str">
        <f t="shared" si="6"/>
        <v>2010_rs_11_ATL_STL</v>
      </c>
      <c r="B413">
        <v>2010</v>
      </c>
      <c r="C413">
        <v>11</v>
      </c>
      <c r="D413" t="s">
        <v>22</v>
      </c>
      <c r="E413" t="s">
        <v>93</v>
      </c>
      <c r="F413">
        <v>34</v>
      </c>
      <c r="G413">
        <v>17</v>
      </c>
    </row>
    <row r="414" spans="1:7" x14ac:dyDescent="0.25">
      <c r="A414" t="str">
        <f t="shared" si="6"/>
        <v>2010_rs_11_IND_NE</v>
      </c>
      <c r="B414">
        <v>2010</v>
      </c>
      <c r="C414">
        <v>11</v>
      </c>
      <c r="D414" t="s">
        <v>78</v>
      </c>
      <c r="E414" t="s">
        <v>83</v>
      </c>
      <c r="F414">
        <v>28</v>
      </c>
      <c r="G414">
        <v>31</v>
      </c>
    </row>
    <row r="415" spans="1:7" x14ac:dyDescent="0.25">
      <c r="A415" t="str">
        <f t="shared" si="6"/>
        <v>2010_rs_11_CHI_MIA</v>
      </c>
      <c r="B415">
        <v>2010</v>
      </c>
      <c r="C415">
        <v>11</v>
      </c>
      <c r="D415" t="s">
        <v>70</v>
      </c>
      <c r="E415" t="s">
        <v>81</v>
      </c>
      <c r="F415">
        <v>16</v>
      </c>
      <c r="G415">
        <v>0</v>
      </c>
    </row>
    <row r="416" spans="1:7" x14ac:dyDescent="0.25">
      <c r="A416" t="str">
        <f t="shared" si="6"/>
        <v>2010_rs_11_NYG_PHI</v>
      </c>
      <c r="B416">
        <v>2010</v>
      </c>
      <c r="C416">
        <v>11</v>
      </c>
      <c r="D416" t="s">
        <v>85</v>
      </c>
      <c r="E416" t="s">
        <v>88</v>
      </c>
      <c r="F416">
        <v>17</v>
      </c>
      <c r="G416">
        <v>27</v>
      </c>
    </row>
    <row r="417" spans="1:7" x14ac:dyDescent="0.25">
      <c r="A417" t="str">
        <f t="shared" si="6"/>
        <v>2010_rs_11_DEN_SD</v>
      </c>
      <c r="B417">
        <v>2010</v>
      </c>
      <c r="C417">
        <v>11</v>
      </c>
      <c r="D417" t="s">
        <v>74</v>
      </c>
      <c r="E417" t="s">
        <v>90</v>
      </c>
      <c r="F417">
        <v>14</v>
      </c>
      <c r="G417">
        <v>35</v>
      </c>
    </row>
    <row r="418" spans="1:7" x14ac:dyDescent="0.25">
      <c r="A418" t="str">
        <f t="shared" si="6"/>
        <v>2010_rs_12_GB_ATL</v>
      </c>
      <c r="B418">
        <v>2010</v>
      </c>
      <c r="C418">
        <v>12</v>
      </c>
      <c r="D418" t="s">
        <v>76</v>
      </c>
      <c r="E418" t="s">
        <v>22</v>
      </c>
      <c r="F418">
        <v>17</v>
      </c>
      <c r="G418">
        <v>20</v>
      </c>
    </row>
    <row r="419" spans="1:7" x14ac:dyDescent="0.25">
      <c r="A419" t="str">
        <f t="shared" si="6"/>
        <v>2010_rs_12_PIT_BUF</v>
      </c>
      <c r="B419">
        <v>2010</v>
      </c>
      <c r="C419">
        <v>12</v>
      </c>
      <c r="D419" t="s">
        <v>89</v>
      </c>
      <c r="E419" t="s">
        <v>68</v>
      </c>
      <c r="F419">
        <v>19</v>
      </c>
      <c r="G419">
        <v>16</v>
      </c>
    </row>
    <row r="420" spans="1:7" x14ac:dyDescent="0.25">
      <c r="A420" t="str">
        <f t="shared" si="6"/>
        <v>2010_rs_12_CAR_CLE</v>
      </c>
      <c r="B420">
        <v>2010</v>
      </c>
      <c r="C420">
        <v>12</v>
      </c>
      <c r="D420" t="s">
        <v>69</v>
      </c>
      <c r="E420" t="s">
        <v>72</v>
      </c>
      <c r="F420">
        <v>23</v>
      </c>
      <c r="G420">
        <v>24</v>
      </c>
    </row>
    <row r="421" spans="1:7" x14ac:dyDescent="0.25">
      <c r="A421" t="str">
        <f t="shared" si="6"/>
        <v>2010_rs_12_TEN_HOU</v>
      </c>
      <c r="B421">
        <v>2010</v>
      </c>
      <c r="C421">
        <v>12</v>
      </c>
      <c r="D421" t="s">
        <v>95</v>
      </c>
      <c r="E421" t="s">
        <v>77</v>
      </c>
      <c r="F421">
        <v>0</v>
      </c>
      <c r="G421">
        <v>20</v>
      </c>
    </row>
    <row r="422" spans="1:7" x14ac:dyDescent="0.25">
      <c r="A422" t="str">
        <f t="shared" si="6"/>
        <v>2010_rs_12_JAX_NYG</v>
      </c>
      <c r="B422">
        <v>2010</v>
      </c>
      <c r="C422">
        <v>12</v>
      </c>
      <c r="D422" t="s">
        <v>79</v>
      </c>
      <c r="E422" t="s">
        <v>85</v>
      </c>
      <c r="F422">
        <v>20</v>
      </c>
      <c r="G422">
        <v>24</v>
      </c>
    </row>
    <row r="423" spans="1:7" x14ac:dyDescent="0.25">
      <c r="A423" t="str">
        <f t="shared" si="6"/>
        <v>2010_rs_12_MIN_WAS</v>
      </c>
      <c r="B423">
        <v>2010</v>
      </c>
      <c r="C423">
        <v>12</v>
      </c>
      <c r="D423" t="s">
        <v>82</v>
      </c>
      <c r="E423" t="s">
        <v>96</v>
      </c>
      <c r="F423">
        <v>17</v>
      </c>
      <c r="G423">
        <v>13</v>
      </c>
    </row>
    <row r="424" spans="1:7" x14ac:dyDescent="0.25">
      <c r="A424" t="str">
        <f t="shared" si="6"/>
        <v>2010_rs_12_MIA_OAK</v>
      </c>
      <c r="B424">
        <v>2010</v>
      </c>
      <c r="C424">
        <v>12</v>
      </c>
      <c r="D424" t="s">
        <v>81</v>
      </c>
      <c r="E424" t="s">
        <v>87</v>
      </c>
      <c r="F424">
        <v>33</v>
      </c>
      <c r="G424">
        <v>17</v>
      </c>
    </row>
    <row r="425" spans="1:7" x14ac:dyDescent="0.25">
      <c r="A425" t="str">
        <f t="shared" si="6"/>
        <v>2010_rs_12_KC_SEA</v>
      </c>
      <c r="B425">
        <v>2010</v>
      </c>
      <c r="C425">
        <v>12</v>
      </c>
      <c r="D425" t="s">
        <v>80</v>
      </c>
      <c r="E425" t="s">
        <v>91</v>
      </c>
      <c r="F425">
        <v>42</v>
      </c>
      <c r="G425">
        <v>24</v>
      </c>
    </row>
    <row r="426" spans="1:7" x14ac:dyDescent="0.25">
      <c r="A426" t="str">
        <f t="shared" si="6"/>
        <v>2010_rs_12_TB_BAL</v>
      </c>
      <c r="B426">
        <v>2010</v>
      </c>
      <c r="C426">
        <v>12</v>
      </c>
      <c r="D426" t="s">
        <v>94</v>
      </c>
      <c r="E426" t="s">
        <v>67</v>
      </c>
      <c r="F426">
        <v>10</v>
      </c>
      <c r="G426">
        <v>17</v>
      </c>
    </row>
    <row r="427" spans="1:7" x14ac:dyDescent="0.25">
      <c r="A427" t="str">
        <f t="shared" si="6"/>
        <v>2010_rs_12_PHI_CHI</v>
      </c>
      <c r="B427">
        <v>2010</v>
      </c>
      <c r="C427">
        <v>12</v>
      </c>
      <c r="D427" t="s">
        <v>88</v>
      </c>
      <c r="E427" t="s">
        <v>70</v>
      </c>
      <c r="F427">
        <v>26</v>
      </c>
      <c r="G427">
        <v>31</v>
      </c>
    </row>
    <row r="428" spans="1:7" x14ac:dyDescent="0.25">
      <c r="A428" t="str">
        <f t="shared" si="6"/>
        <v>2010_rs_12_NO_DAL</v>
      </c>
      <c r="B428">
        <v>2010</v>
      </c>
      <c r="C428">
        <v>12</v>
      </c>
      <c r="D428" t="s">
        <v>84</v>
      </c>
      <c r="E428" t="s">
        <v>73</v>
      </c>
      <c r="F428">
        <v>30</v>
      </c>
      <c r="G428">
        <v>27</v>
      </c>
    </row>
    <row r="429" spans="1:7" x14ac:dyDescent="0.25">
      <c r="A429" t="str">
        <f t="shared" si="6"/>
        <v>2010_rs_12_STL_DEN</v>
      </c>
      <c r="B429">
        <v>2010</v>
      </c>
      <c r="C429">
        <v>12</v>
      </c>
      <c r="D429" t="s">
        <v>93</v>
      </c>
      <c r="E429" t="s">
        <v>74</v>
      </c>
      <c r="F429">
        <v>36</v>
      </c>
      <c r="G429">
        <v>33</v>
      </c>
    </row>
    <row r="430" spans="1:7" x14ac:dyDescent="0.25">
      <c r="A430" t="str">
        <f t="shared" si="6"/>
        <v>2010_rs_12_SD_IND</v>
      </c>
      <c r="B430">
        <v>2010</v>
      </c>
      <c r="C430">
        <v>12</v>
      </c>
      <c r="D430" t="s">
        <v>90</v>
      </c>
      <c r="E430" t="s">
        <v>78</v>
      </c>
      <c r="F430">
        <v>36</v>
      </c>
      <c r="G430">
        <v>14</v>
      </c>
    </row>
    <row r="431" spans="1:7" x14ac:dyDescent="0.25">
      <c r="A431" t="str">
        <f t="shared" si="6"/>
        <v>2010_rs_12_CIN_NYJ</v>
      </c>
      <c r="B431">
        <v>2010</v>
      </c>
      <c r="C431">
        <v>12</v>
      </c>
      <c r="D431" t="s">
        <v>71</v>
      </c>
      <c r="E431" t="s">
        <v>86</v>
      </c>
      <c r="F431">
        <v>10</v>
      </c>
      <c r="G431">
        <v>26</v>
      </c>
    </row>
    <row r="432" spans="1:7" x14ac:dyDescent="0.25">
      <c r="A432" t="str">
        <f t="shared" si="6"/>
        <v>2010_rs_12_SF_ARI</v>
      </c>
      <c r="B432">
        <v>2010</v>
      </c>
      <c r="C432">
        <v>12</v>
      </c>
      <c r="D432" t="s">
        <v>92</v>
      </c>
      <c r="E432" t="s">
        <v>66</v>
      </c>
      <c r="F432">
        <v>27</v>
      </c>
      <c r="G432">
        <v>6</v>
      </c>
    </row>
    <row r="433" spans="1:7" x14ac:dyDescent="0.25">
      <c r="A433" t="str">
        <f t="shared" si="6"/>
        <v>2010_rs_12_NE_DET</v>
      </c>
      <c r="B433">
        <v>2010</v>
      </c>
      <c r="C433">
        <v>12</v>
      </c>
      <c r="D433" t="s">
        <v>83</v>
      </c>
      <c r="E433" t="s">
        <v>75</v>
      </c>
      <c r="F433">
        <v>45</v>
      </c>
      <c r="G433">
        <v>24</v>
      </c>
    </row>
    <row r="434" spans="1:7" x14ac:dyDescent="0.25">
      <c r="A434" t="str">
        <f t="shared" si="6"/>
        <v>2010_rs_13_NO_CIN</v>
      </c>
      <c r="B434">
        <v>2010</v>
      </c>
      <c r="C434">
        <v>13</v>
      </c>
      <c r="D434" t="s">
        <v>84</v>
      </c>
      <c r="E434" t="s">
        <v>71</v>
      </c>
      <c r="F434">
        <v>34</v>
      </c>
      <c r="G434">
        <v>30</v>
      </c>
    </row>
    <row r="435" spans="1:7" x14ac:dyDescent="0.25">
      <c r="A435" t="str">
        <f t="shared" si="6"/>
        <v>2010_rs_13_CHI_DET</v>
      </c>
      <c r="B435">
        <v>2010</v>
      </c>
      <c r="C435">
        <v>13</v>
      </c>
      <c r="D435" t="s">
        <v>70</v>
      </c>
      <c r="E435" t="s">
        <v>75</v>
      </c>
      <c r="F435">
        <v>24</v>
      </c>
      <c r="G435">
        <v>20</v>
      </c>
    </row>
    <row r="436" spans="1:7" x14ac:dyDescent="0.25">
      <c r="A436" t="str">
        <f t="shared" si="6"/>
        <v>2010_rs_13_SF_GB</v>
      </c>
      <c r="B436">
        <v>2010</v>
      </c>
      <c r="C436">
        <v>13</v>
      </c>
      <c r="D436" t="s">
        <v>92</v>
      </c>
      <c r="E436" t="s">
        <v>76</v>
      </c>
      <c r="F436">
        <v>16</v>
      </c>
      <c r="G436">
        <v>34</v>
      </c>
    </row>
    <row r="437" spans="1:7" x14ac:dyDescent="0.25">
      <c r="A437" t="str">
        <f t="shared" si="6"/>
        <v>2010_rs_13_DEN_KC</v>
      </c>
      <c r="B437">
        <v>2010</v>
      </c>
      <c r="C437">
        <v>13</v>
      </c>
      <c r="D437" t="s">
        <v>74</v>
      </c>
      <c r="E437" t="s">
        <v>80</v>
      </c>
      <c r="F437">
        <v>6</v>
      </c>
      <c r="G437">
        <v>10</v>
      </c>
    </row>
    <row r="438" spans="1:7" x14ac:dyDescent="0.25">
      <c r="A438" t="str">
        <f t="shared" si="6"/>
        <v>2010_rs_13_CLE_MIA</v>
      </c>
      <c r="B438">
        <v>2010</v>
      </c>
      <c r="C438">
        <v>13</v>
      </c>
      <c r="D438" t="s">
        <v>72</v>
      </c>
      <c r="E438" t="s">
        <v>81</v>
      </c>
      <c r="F438">
        <v>13</v>
      </c>
      <c r="G438">
        <v>10</v>
      </c>
    </row>
    <row r="439" spans="1:7" x14ac:dyDescent="0.25">
      <c r="A439" t="str">
        <f t="shared" si="6"/>
        <v>2010_rs_13_BUF_MIN</v>
      </c>
      <c r="B439">
        <v>2010</v>
      </c>
      <c r="C439">
        <v>13</v>
      </c>
      <c r="D439" t="s">
        <v>68</v>
      </c>
      <c r="E439" t="s">
        <v>82</v>
      </c>
      <c r="F439">
        <v>14</v>
      </c>
      <c r="G439">
        <v>38</v>
      </c>
    </row>
    <row r="440" spans="1:7" x14ac:dyDescent="0.25">
      <c r="A440" t="str">
        <f t="shared" si="6"/>
        <v>2010_rs_13_WAS_NYG</v>
      </c>
      <c r="B440">
        <v>2010</v>
      </c>
      <c r="C440">
        <v>13</v>
      </c>
      <c r="D440" t="s">
        <v>96</v>
      </c>
      <c r="E440" t="s">
        <v>85</v>
      </c>
      <c r="F440">
        <v>7</v>
      </c>
      <c r="G440">
        <v>31</v>
      </c>
    </row>
    <row r="441" spans="1:7" x14ac:dyDescent="0.25">
      <c r="A441" t="str">
        <f t="shared" si="6"/>
        <v>2010_rs_13_JAX_TEN</v>
      </c>
      <c r="B441">
        <v>2010</v>
      </c>
      <c r="C441">
        <v>13</v>
      </c>
      <c r="D441" t="s">
        <v>79</v>
      </c>
      <c r="E441" t="s">
        <v>95</v>
      </c>
      <c r="F441">
        <v>17</v>
      </c>
      <c r="G441">
        <v>6</v>
      </c>
    </row>
    <row r="442" spans="1:7" x14ac:dyDescent="0.25">
      <c r="A442" t="str">
        <f t="shared" si="6"/>
        <v>2010_rs_13_OAK_SD</v>
      </c>
      <c r="B442">
        <v>2010</v>
      </c>
      <c r="C442">
        <v>13</v>
      </c>
      <c r="D442" t="s">
        <v>87</v>
      </c>
      <c r="E442" t="s">
        <v>90</v>
      </c>
      <c r="F442">
        <v>28</v>
      </c>
      <c r="G442">
        <v>13</v>
      </c>
    </row>
    <row r="443" spans="1:7" x14ac:dyDescent="0.25">
      <c r="A443" t="str">
        <f t="shared" si="6"/>
        <v>2010_rs_13_STL_ARI</v>
      </c>
      <c r="B443">
        <v>2010</v>
      </c>
      <c r="C443">
        <v>13</v>
      </c>
      <c r="D443" t="s">
        <v>93</v>
      </c>
      <c r="E443" t="s">
        <v>66</v>
      </c>
      <c r="F443">
        <v>19</v>
      </c>
      <c r="G443">
        <v>6</v>
      </c>
    </row>
    <row r="444" spans="1:7" x14ac:dyDescent="0.25">
      <c r="A444" t="str">
        <f t="shared" si="6"/>
        <v>2010_rs_13_DAL_IND</v>
      </c>
      <c r="B444">
        <v>2010</v>
      </c>
      <c r="C444">
        <v>13</v>
      </c>
      <c r="D444" t="s">
        <v>73</v>
      </c>
      <c r="E444" t="s">
        <v>78</v>
      </c>
      <c r="F444">
        <v>38</v>
      </c>
      <c r="G444">
        <v>35</v>
      </c>
    </row>
    <row r="445" spans="1:7" x14ac:dyDescent="0.25">
      <c r="A445" t="str">
        <f t="shared" si="6"/>
        <v>2010_rs_13_CAR_SEA</v>
      </c>
      <c r="B445">
        <v>2010</v>
      </c>
      <c r="C445">
        <v>13</v>
      </c>
      <c r="D445" t="s">
        <v>69</v>
      </c>
      <c r="E445" t="s">
        <v>91</v>
      </c>
      <c r="F445">
        <v>14</v>
      </c>
      <c r="G445">
        <v>31</v>
      </c>
    </row>
    <row r="446" spans="1:7" x14ac:dyDescent="0.25">
      <c r="A446" t="str">
        <f t="shared" si="6"/>
        <v>2010_rs_13_ATL_TB</v>
      </c>
      <c r="B446">
        <v>2010</v>
      </c>
      <c r="C446">
        <v>13</v>
      </c>
      <c r="D446" t="s">
        <v>22</v>
      </c>
      <c r="E446" t="s">
        <v>94</v>
      </c>
      <c r="F446">
        <v>28</v>
      </c>
      <c r="G446">
        <v>24</v>
      </c>
    </row>
    <row r="447" spans="1:7" x14ac:dyDescent="0.25">
      <c r="A447" t="str">
        <f t="shared" si="6"/>
        <v>2010_rs_13_PIT_BAL</v>
      </c>
      <c r="B447">
        <v>2010</v>
      </c>
      <c r="C447">
        <v>13</v>
      </c>
      <c r="D447" t="s">
        <v>89</v>
      </c>
      <c r="E447" t="s">
        <v>67</v>
      </c>
      <c r="F447">
        <v>13</v>
      </c>
      <c r="G447">
        <v>10</v>
      </c>
    </row>
    <row r="448" spans="1:7" x14ac:dyDescent="0.25">
      <c r="A448" t="str">
        <f t="shared" si="6"/>
        <v>2010_rs_13_HOU_PHI</v>
      </c>
      <c r="B448">
        <v>2010</v>
      </c>
      <c r="C448">
        <v>13</v>
      </c>
      <c r="D448" t="s">
        <v>77</v>
      </c>
      <c r="E448" t="s">
        <v>88</v>
      </c>
      <c r="F448">
        <v>24</v>
      </c>
      <c r="G448">
        <v>34</v>
      </c>
    </row>
    <row r="449" spans="1:7" x14ac:dyDescent="0.25">
      <c r="A449" t="str">
        <f t="shared" si="6"/>
        <v>2010_rs_13_NYJ_NE</v>
      </c>
      <c r="B449">
        <v>2010</v>
      </c>
      <c r="C449">
        <v>13</v>
      </c>
      <c r="D449" t="s">
        <v>86</v>
      </c>
      <c r="E449" t="s">
        <v>83</v>
      </c>
      <c r="F449">
        <v>3</v>
      </c>
      <c r="G449">
        <v>45</v>
      </c>
    </row>
    <row r="450" spans="1:7" x14ac:dyDescent="0.25">
      <c r="A450" t="str">
        <f t="shared" ref="A450:A513" si="7">CONCATENATE(B450,"_rs_",C450,"_",D450,"_",E450)</f>
        <v>2010_rs_14_CLE_BUF</v>
      </c>
      <c r="B450">
        <v>2010</v>
      </c>
      <c r="C450">
        <v>14</v>
      </c>
      <c r="D450" t="s">
        <v>72</v>
      </c>
      <c r="E450" t="s">
        <v>68</v>
      </c>
      <c r="F450">
        <v>6</v>
      </c>
      <c r="G450">
        <v>13</v>
      </c>
    </row>
    <row r="451" spans="1:7" x14ac:dyDescent="0.25">
      <c r="A451" t="str">
        <f t="shared" si="7"/>
        <v>2010_rs_14_ATL_CAR</v>
      </c>
      <c r="B451">
        <v>2010</v>
      </c>
      <c r="C451">
        <v>14</v>
      </c>
      <c r="D451" t="s">
        <v>22</v>
      </c>
      <c r="E451" t="s">
        <v>69</v>
      </c>
      <c r="F451">
        <v>31</v>
      </c>
      <c r="G451">
        <v>10</v>
      </c>
    </row>
    <row r="452" spans="1:7" x14ac:dyDescent="0.25">
      <c r="A452" t="str">
        <f t="shared" si="7"/>
        <v>2010_rs_14_GB_DET</v>
      </c>
      <c r="B452">
        <v>2010</v>
      </c>
      <c r="C452">
        <v>14</v>
      </c>
      <c r="D452" t="s">
        <v>76</v>
      </c>
      <c r="E452" t="s">
        <v>75</v>
      </c>
      <c r="F452">
        <v>3</v>
      </c>
      <c r="G452">
        <v>7</v>
      </c>
    </row>
    <row r="453" spans="1:7" x14ac:dyDescent="0.25">
      <c r="A453" t="str">
        <f t="shared" si="7"/>
        <v>2010_rs_14_OAK_JAX</v>
      </c>
      <c r="B453">
        <v>2010</v>
      </c>
      <c r="C453">
        <v>14</v>
      </c>
      <c r="D453" t="s">
        <v>87</v>
      </c>
      <c r="E453" t="s">
        <v>79</v>
      </c>
      <c r="F453">
        <v>31</v>
      </c>
      <c r="G453">
        <v>38</v>
      </c>
    </row>
    <row r="454" spans="1:7" x14ac:dyDescent="0.25">
      <c r="A454" t="str">
        <f t="shared" si="7"/>
        <v>2010_rs_14_CIN_PIT</v>
      </c>
      <c r="B454">
        <v>2010</v>
      </c>
      <c r="C454">
        <v>14</v>
      </c>
      <c r="D454" t="s">
        <v>71</v>
      </c>
      <c r="E454" t="s">
        <v>89</v>
      </c>
      <c r="F454">
        <v>7</v>
      </c>
      <c r="G454">
        <v>23</v>
      </c>
    </row>
    <row r="455" spans="1:7" x14ac:dyDescent="0.25">
      <c r="A455" t="str">
        <f t="shared" si="7"/>
        <v>2010_rs_14_TB_WAS</v>
      </c>
      <c r="B455">
        <v>2010</v>
      </c>
      <c r="C455">
        <v>14</v>
      </c>
      <c r="D455" t="s">
        <v>94</v>
      </c>
      <c r="E455" t="s">
        <v>96</v>
      </c>
      <c r="F455">
        <v>17</v>
      </c>
      <c r="G455">
        <v>16</v>
      </c>
    </row>
    <row r="456" spans="1:7" x14ac:dyDescent="0.25">
      <c r="A456" t="str">
        <f t="shared" si="7"/>
        <v>2010_rs_14_STL_NO</v>
      </c>
      <c r="B456">
        <v>2010</v>
      </c>
      <c r="C456">
        <v>14</v>
      </c>
      <c r="D456" t="s">
        <v>93</v>
      </c>
      <c r="E456" t="s">
        <v>84</v>
      </c>
      <c r="F456">
        <v>13</v>
      </c>
      <c r="G456">
        <v>31</v>
      </c>
    </row>
    <row r="457" spans="1:7" x14ac:dyDescent="0.25">
      <c r="A457" t="str">
        <f t="shared" si="7"/>
        <v>2010_rs_14_SEA_SF</v>
      </c>
      <c r="B457">
        <v>2010</v>
      </c>
      <c r="C457">
        <v>14</v>
      </c>
      <c r="D457" t="s">
        <v>91</v>
      </c>
      <c r="E457" t="s">
        <v>92</v>
      </c>
      <c r="F457">
        <v>21</v>
      </c>
      <c r="G457">
        <v>40</v>
      </c>
    </row>
    <row r="458" spans="1:7" x14ac:dyDescent="0.25">
      <c r="A458" t="str">
        <f t="shared" si="7"/>
        <v>2010_rs_14_DEN_ARI</v>
      </c>
      <c r="B458">
        <v>2010</v>
      </c>
      <c r="C458">
        <v>14</v>
      </c>
      <c r="D458" t="s">
        <v>74</v>
      </c>
      <c r="E458" t="s">
        <v>66</v>
      </c>
      <c r="F458">
        <v>13</v>
      </c>
      <c r="G458">
        <v>43</v>
      </c>
    </row>
    <row r="459" spans="1:7" x14ac:dyDescent="0.25">
      <c r="A459" t="str">
        <f t="shared" si="7"/>
        <v>2010_rs_14_NE_CHI</v>
      </c>
      <c r="B459">
        <v>2010</v>
      </c>
      <c r="C459">
        <v>14</v>
      </c>
      <c r="D459" t="s">
        <v>83</v>
      </c>
      <c r="E459" t="s">
        <v>70</v>
      </c>
      <c r="F459">
        <v>36</v>
      </c>
      <c r="G459">
        <v>7</v>
      </c>
    </row>
    <row r="460" spans="1:7" x14ac:dyDescent="0.25">
      <c r="A460" t="str">
        <f t="shared" si="7"/>
        <v>2010_rs_14_MIA_NYJ</v>
      </c>
      <c r="B460">
        <v>2010</v>
      </c>
      <c r="C460">
        <v>14</v>
      </c>
      <c r="D460" t="s">
        <v>81</v>
      </c>
      <c r="E460" t="s">
        <v>86</v>
      </c>
      <c r="F460">
        <v>10</v>
      </c>
      <c r="G460">
        <v>6</v>
      </c>
    </row>
    <row r="461" spans="1:7" x14ac:dyDescent="0.25">
      <c r="A461" t="str">
        <f t="shared" si="7"/>
        <v>2010_rs_14_KC_SD</v>
      </c>
      <c r="B461">
        <v>2010</v>
      </c>
      <c r="C461">
        <v>14</v>
      </c>
      <c r="D461" t="s">
        <v>80</v>
      </c>
      <c r="E461" t="s">
        <v>90</v>
      </c>
      <c r="F461">
        <v>0</v>
      </c>
      <c r="G461">
        <v>31</v>
      </c>
    </row>
    <row r="462" spans="1:7" x14ac:dyDescent="0.25">
      <c r="A462" t="str">
        <f t="shared" si="7"/>
        <v>2010_rs_14_NYG_MIN</v>
      </c>
      <c r="B462">
        <v>2010</v>
      </c>
      <c r="C462">
        <v>14</v>
      </c>
      <c r="D462" t="s">
        <v>85</v>
      </c>
      <c r="E462" t="s">
        <v>82</v>
      </c>
      <c r="F462">
        <v>21</v>
      </c>
      <c r="G462">
        <v>3</v>
      </c>
    </row>
    <row r="463" spans="1:7" x14ac:dyDescent="0.25">
      <c r="A463" t="str">
        <f t="shared" si="7"/>
        <v>2010_rs_14_PHI_DAL</v>
      </c>
      <c r="B463">
        <v>2010</v>
      </c>
      <c r="C463">
        <v>14</v>
      </c>
      <c r="D463" t="s">
        <v>88</v>
      </c>
      <c r="E463" t="s">
        <v>73</v>
      </c>
      <c r="F463">
        <v>30</v>
      </c>
      <c r="G463">
        <v>27</v>
      </c>
    </row>
    <row r="464" spans="1:7" x14ac:dyDescent="0.25">
      <c r="A464" t="str">
        <f t="shared" si="7"/>
        <v>2010_rs_14_IND_TEN</v>
      </c>
      <c r="B464">
        <v>2010</v>
      </c>
      <c r="C464">
        <v>14</v>
      </c>
      <c r="D464" t="s">
        <v>78</v>
      </c>
      <c r="E464" t="s">
        <v>95</v>
      </c>
      <c r="F464">
        <v>30</v>
      </c>
      <c r="G464">
        <v>28</v>
      </c>
    </row>
    <row r="465" spans="1:7" x14ac:dyDescent="0.25">
      <c r="A465" t="str">
        <f t="shared" si="7"/>
        <v>2010_rs_14_BAL_HOU</v>
      </c>
      <c r="B465">
        <v>2010</v>
      </c>
      <c r="C465">
        <v>14</v>
      </c>
      <c r="D465" t="s">
        <v>67</v>
      </c>
      <c r="E465" t="s">
        <v>77</v>
      </c>
      <c r="F465">
        <v>34</v>
      </c>
      <c r="G465">
        <v>28</v>
      </c>
    </row>
    <row r="466" spans="1:7" x14ac:dyDescent="0.25">
      <c r="A466" t="str">
        <f t="shared" si="7"/>
        <v>2010_rs_15_NO_BAL</v>
      </c>
      <c r="B466">
        <v>2010</v>
      </c>
      <c r="C466">
        <v>15</v>
      </c>
      <c r="D466" t="s">
        <v>84</v>
      </c>
      <c r="E466" t="s">
        <v>67</v>
      </c>
      <c r="F466">
        <v>24</v>
      </c>
      <c r="G466">
        <v>30</v>
      </c>
    </row>
    <row r="467" spans="1:7" x14ac:dyDescent="0.25">
      <c r="A467" t="str">
        <f t="shared" si="7"/>
        <v>2010_rs_15_ARI_CAR</v>
      </c>
      <c r="B467">
        <v>2010</v>
      </c>
      <c r="C467">
        <v>15</v>
      </c>
      <c r="D467" t="s">
        <v>66</v>
      </c>
      <c r="E467" t="s">
        <v>69</v>
      </c>
      <c r="F467">
        <v>12</v>
      </c>
      <c r="G467">
        <v>19</v>
      </c>
    </row>
    <row r="468" spans="1:7" x14ac:dyDescent="0.25">
      <c r="A468" t="str">
        <f t="shared" si="7"/>
        <v>2010_rs_15_CLE_CIN</v>
      </c>
      <c r="B468">
        <v>2010</v>
      </c>
      <c r="C468">
        <v>15</v>
      </c>
      <c r="D468" t="s">
        <v>72</v>
      </c>
      <c r="E468" t="s">
        <v>71</v>
      </c>
      <c r="F468">
        <v>17</v>
      </c>
      <c r="G468">
        <v>19</v>
      </c>
    </row>
    <row r="469" spans="1:7" x14ac:dyDescent="0.25">
      <c r="A469" t="str">
        <f t="shared" si="7"/>
        <v>2010_rs_15_WAS_DAL</v>
      </c>
      <c r="B469">
        <v>2010</v>
      </c>
      <c r="C469">
        <v>15</v>
      </c>
      <c r="D469" t="s">
        <v>96</v>
      </c>
      <c r="E469" t="s">
        <v>73</v>
      </c>
      <c r="F469">
        <v>30</v>
      </c>
      <c r="G469">
        <v>33</v>
      </c>
    </row>
    <row r="470" spans="1:7" x14ac:dyDescent="0.25">
      <c r="A470" t="str">
        <f t="shared" si="7"/>
        <v>2010_rs_15_JAX_IND</v>
      </c>
      <c r="B470">
        <v>2010</v>
      </c>
      <c r="C470">
        <v>15</v>
      </c>
      <c r="D470" t="s">
        <v>79</v>
      </c>
      <c r="E470" t="s">
        <v>78</v>
      </c>
      <c r="F470">
        <v>24</v>
      </c>
      <c r="G470">
        <v>34</v>
      </c>
    </row>
    <row r="471" spans="1:7" x14ac:dyDescent="0.25">
      <c r="A471" t="str">
        <f t="shared" si="7"/>
        <v>2010_rs_15_BUF_MIA</v>
      </c>
      <c r="B471">
        <v>2010</v>
      </c>
      <c r="C471">
        <v>15</v>
      </c>
      <c r="D471" t="s">
        <v>68</v>
      </c>
      <c r="E471" t="s">
        <v>81</v>
      </c>
      <c r="F471">
        <v>17</v>
      </c>
      <c r="G471">
        <v>14</v>
      </c>
    </row>
    <row r="472" spans="1:7" x14ac:dyDescent="0.25">
      <c r="A472" t="str">
        <f t="shared" si="7"/>
        <v>2010_rs_15_PHI_NYG</v>
      </c>
      <c r="B472">
        <v>2010</v>
      </c>
      <c r="C472">
        <v>15</v>
      </c>
      <c r="D472" t="s">
        <v>88</v>
      </c>
      <c r="E472" t="s">
        <v>85</v>
      </c>
      <c r="F472">
        <v>38</v>
      </c>
      <c r="G472">
        <v>31</v>
      </c>
    </row>
    <row r="473" spans="1:7" x14ac:dyDescent="0.25">
      <c r="A473" t="str">
        <f t="shared" si="7"/>
        <v>2010_rs_15_KC_STL</v>
      </c>
      <c r="B473">
        <v>2010</v>
      </c>
      <c r="C473">
        <v>15</v>
      </c>
      <c r="D473" t="s">
        <v>80</v>
      </c>
      <c r="E473" t="s">
        <v>93</v>
      </c>
      <c r="F473">
        <v>27</v>
      </c>
      <c r="G473">
        <v>13</v>
      </c>
    </row>
    <row r="474" spans="1:7" x14ac:dyDescent="0.25">
      <c r="A474" t="str">
        <f t="shared" si="7"/>
        <v>2010_rs_15_DET_TB</v>
      </c>
      <c r="B474">
        <v>2010</v>
      </c>
      <c r="C474">
        <v>15</v>
      </c>
      <c r="D474" t="s">
        <v>75</v>
      </c>
      <c r="E474" t="s">
        <v>94</v>
      </c>
      <c r="F474">
        <v>23</v>
      </c>
      <c r="G474">
        <v>20</v>
      </c>
    </row>
    <row r="475" spans="1:7" x14ac:dyDescent="0.25">
      <c r="A475" t="str">
        <f t="shared" si="7"/>
        <v>2010_rs_15_HOU_TEN</v>
      </c>
      <c r="B475">
        <v>2010</v>
      </c>
      <c r="C475">
        <v>15</v>
      </c>
      <c r="D475" t="s">
        <v>77</v>
      </c>
      <c r="E475" t="s">
        <v>95</v>
      </c>
      <c r="F475">
        <v>17</v>
      </c>
      <c r="G475">
        <v>31</v>
      </c>
    </row>
    <row r="476" spans="1:7" x14ac:dyDescent="0.25">
      <c r="A476" t="str">
        <f t="shared" si="7"/>
        <v>2010_rs_15_ATL_SEA</v>
      </c>
      <c r="B476">
        <v>2010</v>
      </c>
      <c r="C476">
        <v>15</v>
      </c>
      <c r="D476" t="s">
        <v>22</v>
      </c>
      <c r="E476" t="s">
        <v>91</v>
      </c>
      <c r="F476">
        <v>34</v>
      </c>
      <c r="G476">
        <v>18</v>
      </c>
    </row>
    <row r="477" spans="1:7" x14ac:dyDescent="0.25">
      <c r="A477" t="str">
        <f t="shared" si="7"/>
        <v>2010_rs_15_DEN_OAK</v>
      </c>
      <c r="B477">
        <v>2010</v>
      </c>
      <c r="C477">
        <v>15</v>
      </c>
      <c r="D477" t="s">
        <v>74</v>
      </c>
      <c r="E477" t="s">
        <v>87</v>
      </c>
      <c r="F477">
        <v>23</v>
      </c>
      <c r="G477">
        <v>39</v>
      </c>
    </row>
    <row r="478" spans="1:7" x14ac:dyDescent="0.25">
      <c r="A478" t="str">
        <f t="shared" si="7"/>
        <v>2010_rs_15_NYJ_PIT</v>
      </c>
      <c r="B478">
        <v>2010</v>
      </c>
      <c r="C478">
        <v>15</v>
      </c>
      <c r="D478" t="s">
        <v>86</v>
      </c>
      <c r="E478" t="s">
        <v>89</v>
      </c>
      <c r="F478">
        <v>22</v>
      </c>
      <c r="G478">
        <v>17</v>
      </c>
    </row>
    <row r="479" spans="1:7" x14ac:dyDescent="0.25">
      <c r="A479" t="str">
        <f t="shared" si="7"/>
        <v>2010_rs_15_GB_NE</v>
      </c>
      <c r="B479">
        <v>2010</v>
      </c>
      <c r="C479">
        <v>15</v>
      </c>
      <c r="D479" t="s">
        <v>76</v>
      </c>
      <c r="E479" t="s">
        <v>83</v>
      </c>
      <c r="F479">
        <v>27</v>
      </c>
      <c r="G479">
        <v>31</v>
      </c>
    </row>
    <row r="480" spans="1:7" x14ac:dyDescent="0.25">
      <c r="A480" t="str">
        <f t="shared" si="7"/>
        <v>2010_rs_15_SF_SD</v>
      </c>
      <c r="B480">
        <v>2010</v>
      </c>
      <c r="C480">
        <v>15</v>
      </c>
      <c r="D480" t="s">
        <v>92</v>
      </c>
      <c r="E480" t="s">
        <v>90</v>
      </c>
      <c r="F480">
        <v>7</v>
      </c>
      <c r="G480">
        <v>34</v>
      </c>
    </row>
    <row r="481" spans="1:7" x14ac:dyDescent="0.25">
      <c r="A481" t="str">
        <f t="shared" si="7"/>
        <v>2010_rs_15_CHI_MIN</v>
      </c>
      <c r="B481">
        <v>2010</v>
      </c>
      <c r="C481">
        <v>15</v>
      </c>
      <c r="D481" t="s">
        <v>70</v>
      </c>
      <c r="E481" t="s">
        <v>82</v>
      </c>
      <c r="F481">
        <v>40</v>
      </c>
      <c r="G481">
        <v>14</v>
      </c>
    </row>
    <row r="482" spans="1:7" x14ac:dyDescent="0.25">
      <c r="A482" t="str">
        <f t="shared" si="7"/>
        <v>2010_rs_16_NE_BUF</v>
      </c>
      <c r="B482">
        <v>2010</v>
      </c>
      <c r="C482">
        <v>16</v>
      </c>
      <c r="D482" t="s">
        <v>83</v>
      </c>
      <c r="E482" t="s">
        <v>68</v>
      </c>
      <c r="F482">
        <v>34</v>
      </c>
      <c r="G482">
        <v>3</v>
      </c>
    </row>
    <row r="483" spans="1:7" x14ac:dyDescent="0.25">
      <c r="A483" t="str">
        <f t="shared" si="7"/>
        <v>2010_rs_16_NYJ_CHI</v>
      </c>
      <c r="B483">
        <v>2010</v>
      </c>
      <c r="C483">
        <v>16</v>
      </c>
      <c r="D483" t="s">
        <v>86</v>
      </c>
      <c r="E483" t="s">
        <v>70</v>
      </c>
      <c r="F483">
        <v>34</v>
      </c>
      <c r="G483">
        <v>38</v>
      </c>
    </row>
    <row r="484" spans="1:7" x14ac:dyDescent="0.25">
      <c r="A484" t="str">
        <f t="shared" si="7"/>
        <v>2010_rs_16_BAL_CLE</v>
      </c>
      <c r="B484">
        <v>2010</v>
      </c>
      <c r="C484">
        <v>16</v>
      </c>
      <c r="D484" t="s">
        <v>67</v>
      </c>
      <c r="E484" t="s">
        <v>72</v>
      </c>
      <c r="F484">
        <v>20</v>
      </c>
      <c r="G484">
        <v>10</v>
      </c>
    </row>
    <row r="485" spans="1:7" x14ac:dyDescent="0.25">
      <c r="A485" t="str">
        <f t="shared" si="7"/>
        <v>2010_rs_16_WAS_JAX</v>
      </c>
      <c r="B485">
        <v>2010</v>
      </c>
      <c r="C485">
        <v>16</v>
      </c>
      <c r="D485" t="s">
        <v>96</v>
      </c>
      <c r="E485" t="s">
        <v>79</v>
      </c>
      <c r="F485">
        <v>20</v>
      </c>
      <c r="G485">
        <v>17</v>
      </c>
    </row>
    <row r="486" spans="1:7" x14ac:dyDescent="0.25">
      <c r="A486" t="str">
        <f t="shared" si="7"/>
        <v>2010_rs_16_TEN_KC</v>
      </c>
      <c r="B486">
        <v>2010</v>
      </c>
      <c r="C486">
        <v>16</v>
      </c>
      <c r="D486" t="s">
        <v>95</v>
      </c>
      <c r="E486" t="s">
        <v>80</v>
      </c>
      <c r="F486">
        <v>14</v>
      </c>
      <c r="G486">
        <v>34</v>
      </c>
    </row>
    <row r="487" spans="1:7" x14ac:dyDescent="0.25">
      <c r="A487" t="str">
        <f t="shared" si="7"/>
        <v>2010_rs_16_DET_MIA</v>
      </c>
      <c r="B487">
        <v>2010</v>
      </c>
      <c r="C487">
        <v>16</v>
      </c>
      <c r="D487" t="s">
        <v>75</v>
      </c>
      <c r="E487" t="s">
        <v>81</v>
      </c>
      <c r="F487">
        <v>34</v>
      </c>
      <c r="G487">
        <v>27</v>
      </c>
    </row>
    <row r="488" spans="1:7" x14ac:dyDescent="0.25">
      <c r="A488" t="str">
        <f t="shared" si="7"/>
        <v>2010_rs_16_SF_STL</v>
      </c>
      <c r="B488">
        <v>2010</v>
      </c>
      <c r="C488">
        <v>16</v>
      </c>
      <c r="D488" t="s">
        <v>92</v>
      </c>
      <c r="E488" t="s">
        <v>93</v>
      </c>
      <c r="F488">
        <v>17</v>
      </c>
      <c r="G488">
        <v>25</v>
      </c>
    </row>
    <row r="489" spans="1:7" x14ac:dyDescent="0.25">
      <c r="A489" t="str">
        <f t="shared" si="7"/>
        <v>2010_rs_16_SD_CIN</v>
      </c>
      <c r="B489">
        <v>2010</v>
      </c>
      <c r="C489">
        <v>16</v>
      </c>
      <c r="D489" t="s">
        <v>90</v>
      </c>
      <c r="E489" t="s">
        <v>71</v>
      </c>
      <c r="F489">
        <v>20</v>
      </c>
      <c r="G489">
        <v>34</v>
      </c>
    </row>
    <row r="490" spans="1:7" x14ac:dyDescent="0.25">
      <c r="A490" t="str">
        <f t="shared" si="7"/>
        <v>2010_rs_16_HOU_DEN</v>
      </c>
      <c r="B490">
        <v>2010</v>
      </c>
      <c r="C490">
        <v>16</v>
      </c>
      <c r="D490" t="s">
        <v>77</v>
      </c>
      <c r="E490" t="s">
        <v>74</v>
      </c>
      <c r="F490">
        <v>23</v>
      </c>
      <c r="G490">
        <v>24</v>
      </c>
    </row>
    <row r="491" spans="1:7" x14ac:dyDescent="0.25">
      <c r="A491" t="str">
        <f t="shared" si="7"/>
        <v>2010_rs_16_IND_OAK</v>
      </c>
      <c r="B491">
        <v>2010</v>
      </c>
      <c r="C491">
        <v>16</v>
      </c>
      <c r="D491" t="s">
        <v>78</v>
      </c>
      <c r="E491" t="s">
        <v>87</v>
      </c>
      <c r="F491">
        <v>31</v>
      </c>
      <c r="G491">
        <v>26</v>
      </c>
    </row>
    <row r="492" spans="1:7" x14ac:dyDescent="0.25">
      <c r="A492" t="str">
        <f t="shared" si="7"/>
        <v>2010_rs_16_NYG_GB</v>
      </c>
      <c r="B492">
        <v>2010</v>
      </c>
      <c r="C492">
        <v>16</v>
      </c>
      <c r="D492" t="s">
        <v>85</v>
      </c>
      <c r="E492" t="s">
        <v>76</v>
      </c>
      <c r="F492">
        <v>17</v>
      </c>
      <c r="G492">
        <v>45</v>
      </c>
    </row>
    <row r="493" spans="1:7" x14ac:dyDescent="0.25">
      <c r="A493" t="str">
        <f t="shared" si="7"/>
        <v>2010_rs_16_SEA_TB</v>
      </c>
      <c r="B493">
        <v>2010</v>
      </c>
      <c r="C493">
        <v>16</v>
      </c>
      <c r="D493" t="s">
        <v>91</v>
      </c>
      <c r="E493" t="s">
        <v>94</v>
      </c>
      <c r="F493">
        <v>15</v>
      </c>
      <c r="G493">
        <v>38</v>
      </c>
    </row>
    <row r="494" spans="1:7" x14ac:dyDescent="0.25">
      <c r="A494" t="str">
        <f t="shared" si="7"/>
        <v>2010_rs_16_DAL_ARI</v>
      </c>
      <c r="B494">
        <v>2010</v>
      </c>
      <c r="C494">
        <v>16</v>
      </c>
      <c r="D494" t="s">
        <v>73</v>
      </c>
      <c r="E494" t="s">
        <v>66</v>
      </c>
      <c r="F494">
        <v>26</v>
      </c>
      <c r="G494">
        <v>27</v>
      </c>
    </row>
    <row r="495" spans="1:7" x14ac:dyDescent="0.25">
      <c r="A495" t="str">
        <f t="shared" si="7"/>
        <v>2010_rs_16_MIN_PHI</v>
      </c>
      <c r="B495">
        <v>2010</v>
      </c>
      <c r="C495">
        <v>16</v>
      </c>
      <c r="D495" t="s">
        <v>82</v>
      </c>
      <c r="E495" t="s">
        <v>88</v>
      </c>
      <c r="F495">
        <v>24</v>
      </c>
      <c r="G495">
        <v>14</v>
      </c>
    </row>
    <row r="496" spans="1:7" x14ac:dyDescent="0.25">
      <c r="A496" t="str">
        <f t="shared" si="7"/>
        <v>2010_rs_16_CAR_PIT</v>
      </c>
      <c r="B496">
        <v>2010</v>
      </c>
      <c r="C496">
        <v>16</v>
      </c>
      <c r="D496" t="s">
        <v>69</v>
      </c>
      <c r="E496" t="s">
        <v>89</v>
      </c>
      <c r="F496">
        <v>3</v>
      </c>
      <c r="G496">
        <v>27</v>
      </c>
    </row>
    <row r="497" spans="1:7" x14ac:dyDescent="0.25">
      <c r="A497" t="str">
        <f t="shared" si="7"/>
        <v>2010_rs_16_NO_ATL</v>
      </c>
      <c r="B497">
        <v>2010</v>
      </c>
      <c r="C497">
        <v>16</v>
      </c>
      <c r="D497" t="s">
        <v>84</v>
      </c>
      <c r="E497" t="s">
        <v>22</v>
      </c>
      <c r="F497">
        <v>17</v>
      </c>
      <c r="G497">
        <v>14</v>
      </c>
    </row>
    <row r="498" spans="1:7" x14ac:dyDescent="0.25">
      <c r="A498" t="str">
        <f t="shared" si="7"/>
        <v>2010_rs_17_CAR_ATL</v>
      </c>
      <c r="B498">
        <v>2010</v>
      </c>
      <c r="C498">
        <v>17</v>
      </c>
      <c r="D498" t="s">
        <v>69</v>
      </c>
      <c r="E498" t="s">
        <v>22</v>
      </c>
      <c r="F498">
        <v>10</v>
      </c>
      <c r="G498">
        <v>31</v>
      </c>
    </row>
    <row r="499" spans="1:7" x14ac:dyDescent="0.25">
      <c r="A499" t="str">
        <f t="shared" si="7"/>
        <v>2010_rs_17_CIN_BAL</v>
      </c>
      <c r="B499">
        <v>2010</v>
      </c>
      <c r="C499">
        <v>17</v>
      </c>
      <c r="D499" t="s">
        <v>71</v>
      </c>
      <c r="E499" t="s">
        <v>67</v>
      </c>
      <c r="F499">
        <v>7</v>
      </c>
      <c r="G499">
        <v>13</v>
      </c>
    </row>
    <row r="500" spans="1:7" x14ac:dyDescent="0.25">
      <c r="A500" t="str">
        <f t="shared" si="7"/>
        <v>2010_rs_17_PIT_CLE</v>
      </c>
      <c r="B500">
        <v>2010</v>
      </c>
      <c r="C500">
        <v>17</v>
      </c>
      <c r="D500" t="s">
        <v>89</v>
      </c>
      <c r="E500" t="s">
        <v>72</v>
      </c>
      <c r="F500">
        <v>41</v>
      </c>
      <c r="G500">
        <v>9</v>
      </c>
    </row>
    <row r="501" spans="1:7" x14ac:dyDescent="0.25">
      <c r="A501" t="str">
        <f t="shared" si="7"/>
        <v>2010_rs_17_MIN_DET</v>
      </c>
      <c r="B501">
        <v>2010</v>
      </c>
      <c r="C501">
        <v>17</v>
      </c>
      <c r="D501" t="s">
        <v>82</v>
      </c>
      <c r="E501" t="s">
        <v>75</v>
      </c>
      <c r="F501">
        <v>13</v>
      </c>
      <c r="G501">
        <v>20</v>
      </c>
    </row>
    <row r="502" spans="1:7" x14ac:dyDescent="0.25">
      <c r="A502" t="str">
        <f t="shared" si="7"/>
        <v>2010_rs_17_OAK_KC</v>
      </c>
      <c r="B502">
        <v>2010</v>
      </c>
      <c r="C502">
        <v>17</v>
      </c>
      <c r="D502" t="s">
        <v>87</v>
      </c>
      <c r="E502" t="s">
        <v>80</v>
      </c>
      <c r="F502">
        <v>31</v>
      </c>
      <c r="G502">
        <v>10</v>
      </c>
    </row>
    <row r="503" spans="1:7" x14ac:dyDescent="0.25">
      <c r="A503" t="str">
        <f t="shared" si="7"/>
        <v>2010_rs_17_MIA_NE</v>
      </c>
      <c r="B503">
        <v>2010</v>
      </c>
      <c r="C503">
        <v>17</v>
      </c>
      <c r="D503" t="s">
        <v>81</v>
      </c>
      <c r="E503" t="s">
        <v>83</v>
      </c>
      <c r="F503">
        <v>7</v>
      </c>
      <c r="G503">
        <v>38</v>
      </c>
    </row>
    <row r="504" spans="1:7" x14ac:dyDescent="0.25">
      <c r="A504" t="str">
        <f t="shared" si="7"/>
        <v>2010_rs_17_TB_NO</v>
      </c>
      <c r="B504">
        <v>2010</v>
      </c>
      <c r="C504">
        <v>17</v>
      </c>
      <c r="D504" t="s">
        <v>94</v>
      </c>
      <c r="E504" t="s">
        <v>84</v>
      </c>
      <c r="F504">
        <v>23</v>
      </c>
      <c r="G504">
        <v>13</v>
      </c>
    </row>
    <row r="505" spans="1:7" x14ac:dyDescent="0.25">
      <c r="A505" t="str">
        <f t="shared" si="7"/>
        <v>2010_rs_17_BUF_NYJ</v>
      </c>
      <c r="B505">
        <v>2010</v>
      </c>
      <c r="C505">
        <v>17</v>
      </c>
      <c r="D505" t="s">
        <v>68</v>
      </c>
      <c r="E505" t="s">
        <v>86</v>
      </c>
      <c r="F505">
        <v>7</v>
      </c>
      <c r="G505">
        <v>38</v>
      </c>
    </row>
    <row r="506" spans="1:7" x14ac:dyDescent="0.25">
      <c r="A506" t="str">
        <f t="shared" si="7"/>
        <v>2010_rs_17_SD_DEN</v>
      </c>
      <c r="B506">
        <v>2010</v>
      </c>
      <c r="C506">
        <v>17</v>
      </c>
      <c r="D506" t="s">
        <v>90</v>
      </c>
      <c r="E506" t="s">
        <v>74</v>
      </c>
      <c r="F506">
        <v>33</v>
      </c>
      <c r="G506">
        <v>28</v>
      </c>
    </row>
    <row r="507" spans="1:7" x14ac:dyDescent="0.25">
      <c r="A507" t="str">
        <f t="shared" si="7"/>
        <v>2010_rs_17_CHI_GB</v>
      </c>
      <c r="B507">
        <v>2010</v>
      </c>
      <c r="C507">
        <v>17</v>
      </c>
      <c r="D507" t="s">
        <v>70</v>
      </c>
      <c r="E507" t="s">
        <v>76</v>
      </c>
      <c r="F507">
        <v>3</v>
      </c>
      <c r="G507">
        <v>10</v>
      </c>
    </row>
    <row r="508" spans="1:7" x14ac:dyDescent="0.25">
      <c r="A508" t="str">
        <f t="shared" si="7"/>
        <v>2010_rs_17_JAX_HOU</v>
      </c>
      <c r="B508">
        <v>2010</v>
      </c>
      <c r="C508">
        <v>17</v>
      </c>
      <c r="D508" t="s">
        <v>79</v>
      </c>
      <c r="E508" t="s">
        <v>77</v>
      </c>
      <c r="F508">
        <v>17</v>
      </c>
      <c r="G508">
        <v>34</v>
      </c>
    </row>
    <row r="509" spans="1:7" x14ac:dyDescent="0.25">
      <c r="A509" t="str">
        <f t="shared" si="7"/>
        <v>2010_rs_17_TEN_IND</v>
      </c>
      <c r="B509">
        <v>2010</v>
      </c>
      <c r="C509">
        <v>17</v>
      </c>
      <c r="D509" t="s">
        <v>95</v>
      </c>
      <c r="E509" t="s">
        <v>78</v>
      </c>
      <c r="F509">
        <v>20</v>
      </c>
      <c r="G509">
        <v>23</v>
      </c>
    </row>
    <row r="510" spans="1:7" x14ac:dyDescent="0.25">
      <c r="A510" t="str">
        <f t="shared" si="7"/>
        <v>2010_rs_17_DAL_PHI</v>
      </c>
      <c r="B510">
        <v>2010</v>
      </c>
      <c r="C510">
        <v>17</v>
      </c>
      <c r="D510" t="s">
        <v>73</v>
      </c>
      <c r="E510" t="s">
        <v>88</v>
      </c>
      <c r="F510">
        <v>14</v>
      </c>
      <c r="G510">
        <v>13</v>
      </c>
    </row>
    <row r="511" spans="1:7" x14ac:dyDescent="0.25">
      <c r="A511" t="str">
        <f t="shared" si="7"/>
        <v>2010_rs_17_ARI_SF</v>
      </c>
      <c r="B511">
        <v>2010</v>
      </c>
      <c r="C511">
        <v>17</v>
      </c>
      <c r="D511" t="s">
        <v>66</v>
      </c>
      <c r="E511" t="s">
        <v>92</v>
      </c>
      <c r="F511">
        <v>7</v>
      </c>
      <c r="G511">
        <v>38</v>
      </c>
    </row>
    <row r="512" spans="1:7" x14ac:dyDescent="0.25">
      <c r="A512" t="str">
        <f t="shared" si="7"/>
        <v>2010_rs_17_NYG_WAS</v>
      </c>
      <c r="B512">
        <v>2010</v>
      </c>
      <c r="C512">
        <v>17</v>
      </c>
      <c r="D512" t="s">
        <v>85</v>
      </c>
      <c r="E512" t="s">
        <v>96</v>
      </c>
      <c r="F512">
        <v>17</v>
      </c>
      <c r="G512">
        <v>14</v>
      </c>
    </row>
    <row r="513" spans="1:7" x14ac:dyDescent="0.25">
      <c r="A513" t="str">
        <f t="shared" si="7"/>
        <v>2010_rs_17_STL_SEA</v>
      </c>
      <c r="B513">
        <v>2010</v>
      </c>
      <c r="C513">
        <v>17</v>
      </c>
      <c r="D513" t="s">
        <v>93</v>
      </c>
      <c r="E513" t="s">
        <v>91</v>
      </c>
      <c r="F513">
        <v>6</v>
      </c>
      <c r="G513">
        <v>16</v>
      </c>
    </row>
    <row r="514" spans="1:7" x14ac:dyDescent="0.25">
      <c r="A514" t="str">
        <f t="shared" ref="A514:A577" si="8">CONCATENATE(B514,"_rs_",C514,"_",D514,"_",E514)</f>
        <v>2011_rs_1_PIT_BAL</v>
      </c>
      <c r="B514">
        <v>2011</v>
      </c>
      <c r="C514">
        <v>1</v>
      </c>
      <c r="D514" t="s">
        <v>89</v>
      </c>
      <c r="E514" t="s">
        <v>67</v>
      </c>
      <c r="F514">
        <v>7</v>
      </c>
      <c r="G514">
        <v>35</v>
      </c>
    </row>
    <row r="515" spans="1:7" x14ac:dyDescent="0.25">
      <c r="A515" t="str">
        <f t="shared" si="8"/>
        <v>2011_rs_1_ATL_CHI</v>
      </c>
      <c r="B515">
        <v>2011</v>
      </c>
      <c r="C515">
        <v>1</v>
      </c>
      <c r="D515" t="s">
        <v>22</v>
      </c>
      <c r="E515" t="s">
        <v>70</v>
      </c>
      <c r="F515">
        <v>12</v>
      </c>
      <c r="G515">
        <v>30</v>
      </c>
    </row>
    <row r="516" spans="1:7" x14ac:dyDescent="0.25">
      <c r="A516" t="str">
        <f t="shared" si="8"/>
        <v>2011_rs_1_CIN_CLE</v>
      </c>
      <c r="B516">
        <v>2011</v>
      </c>
      <c r="C516">
        <v>1</v>
      </c>
      <c r="D516" t="s">
        <v>71</v>
      </c>
      <c r="E516" t="s">
        <v>72</v>
      </c>
      <c r="F516">
        <v>27</v>
      </c>
      <c r="G516">
        <v>17</v>
      </c>
    </row>
    <row r="517" spans="1:7" x14ac:dyDescent="0.25">
      <c r="A517" t="str">
        <f t="shared" si="8"/>
        <v>2011_rs_1_IND_HOU</v>
      </c>
      <c r="B517">
        <v>2011</v>
      </c>
      <c r="C517">
        <v>1</v>
      </c>
      <c r="D517" t="s">
        <v>78</v>
      </c>
      <c r="E517" t="s">
        <v>77</v>
      </c>
      <c r="F517">
        <v>7</v>
      </c>
      <c r="G517">
        <v>34</v>
      </c>
    </row>
    <row r="518" spans="1:7" x14ac:dyDescent="0.25">
      <c r="A518" t="str">
        <f t="shared" si="8"/>
        <v>2011_rs_1_TEN_JAX</v>
      </c>
      <c r="B518">
        <v>2011</v>
      </c>
      <c r="C518">
        <v>1</v>
      </c>
      <c r="D518" t="s">
        <v>95</v>
      </c>
      <c r="E518" t="s">
        <v>79</v>
      </c>
      <c r="F518">
        <v>14</v>
      </c>
      <c r="G518">
        <v>16</v>
      </c>
    </row>
    <row r="519" spans="1:7" x14ac:dyDescent="0.25">
      <c r="A519" t="str">
        <f t="shared" si="8"/>
        <v>2011_rs_1_BUF_KC</v>
      </c>
      <c r="B519">
        <v>2011</v>
      </c>
      <c r="C519">
        <v>1</v>
      </c>
      <c r="D519" t="s">
        <v>68</v>
      </c>
      <c r="E519" t="s">
        <v>80</v>
      </c>
      <c r="F519">
        <v>41</v>
      </c>
      <c r="G519">
        <v>7</v>
      </c>
    </row>
    <row r="520" spans="1:7" x14ac:dyDescent="0.25">
      <c r="A520" t="str">
        <f t="shared" si="8"/>
        <v>2011_rs_1_PHI_STL</v>
      </c>
      <c r="B520">
        <v>2011</v>
      </c>
      <c r="C520">
        <v>1</v>
      </c>
      <c r="D520" t="s">
        <v>88</v>
      </c>
      <c r="E520" t="s">
        <v>93</v>
      </c>
      <c r="F520">
        <v>31</v>
      </c>
      <c r="G520">
        <v>13</v>
      </c>
    </row>
    <row r="521" spans="1:7" x14ac:dyDescent="0.25">
      <c r="A521" t="str">
        <f t="shared" si="8"/>
        <v>2011_rs_1_DET_TB</v>
      </c>
      <c r="B521">
        <v>2011</v>
      </c>
      <c r="C521">
        <v>1</v>
      </c>
      <c r="D521" t="s">
        <v>75</v>
      </c>
      <c r="E521" t="s">
        <v>94</v>
      </c>
      <c r="F521">
        <v>27</v>
      </c>
      <c r="G521">
        <v>20</v>
      </c>
    </row>
    <row r="522" spans="1:7" x14ac:dyDescent="0.25">
      <c r="A522" t="str">
        <f t="shared" si="8"/>
        <v>2011_rs_1_CAR_ARI</v>
      </c>
      <c r="B522">
        <v>2011</v>
      </c>
      <c r="C522">
        <v>1</v>
      </c>
      <c r="D522" t="s">
        <v>69</v>
      </c>
      <c r="E522" t="s">
        <v>66</v>
      </c>
      <c r="F522">
        <v>21</v>
      </c>
      <c r="G522">
        <v>28</v>
      </c>
    </row>
    <row r="523" spans="1:7" x14ac:dyDescent="0.25">
      <c r="A523" t="str">
        <f t="shared" si="8"/>
        <v>2011_rs_1_MIN_SD</v>
      </c>
      <c r="B523">
        <v>2011</v>
      </c>
      <c r="C523">
        <v>1</v>
      </c>
      <c r="D523" t="s">
        <v>82</v>
      </c>
      <c r="E523" t="s">
        <v>90</v>
      </c>
      <c r="F523">
        <v>17</v>
      </c>
      <c r="G523">
        <v>24</v>
      </c>
    </row>
    <row r="524" spans="1:7" x14ac:dyDescent="0.25">
      <c r="A524" t="str">
        <f t="shared" si="8"/>
        <v>2011_rs_1_SEA_SF</v>
      </c>
      <c r="B524">
        <v>2011</v>
      </c>
      <c r="C524">
        <v>1</v>
      </c>
      <c r="D524" t="s">
        <v>91</v>
      </c>
      <c r="E524" t="s">
        <v>92</v>
      </c>
      <c r="F524">
        <v>17</v>
      </c>
      <c r="G524">
        <v>33</v>
      </c>
    </row>
    <row r="525" spans="1:7" x14ac:dyDescent="0.25">
      <c r="A525" t="str">
        <f t="shared" si="8"/>
        <v>2011_rs_1_NYG_WAS</v>
      </c>
      <c r="B525">
        <v>2011</v>
      </c>
      <c r="C525">
        <v>1</v>
      </c>
      <c r="D525" t="s">
        <v>85</v>
      </c>
      <c r="E525" t="s">
        <v>96</v>
      </c>
      <c r="F525">
        <v>14</v>
      </c>
      <c r="G525">
        <v>28</v>
      </c>
    </row>
    <row r="526" spans="1:7" x14ac:dyDescent="0.25">
      <c r="A526" t="str">
        <f t="shared" si="8"/>
        <v>2011_rs_1_NE_MIA</v>
      </c>
      <c r="B526">
        <v>2011</v>
      </c>
      <c r="C526">
        <v>1</v>
      </c>
      <c r="D526" t="s">
        <v>83</v>
      </c>
      <c r="E526" t="s">
        <v>81</v>
      </c>
      <c r="F526">
        <v>38</v>
      </c>
      <c r="G526">
        <v>24</v>
      </c>
    </row>
    <row r="527" spans="1:7" x14ac:dyDescent="0.25">
      <c r="A527" t="str">
        <f t="shared" si="8"/>
        <v>2011_rs_1_DAL_NYJ</v>
      </c>
      <c r="B527">
        <v>2011</v>
      </c>
      <c r="C527">
        <v>1</v>
      </c>
      <c r="D527" t="s">
        <v>73</v>
      </c>
      <c r="E527" t="s">
        <v>86</v>
      </c>
      <c r="F527">
        <v>24</v>
      </c>
      <c r="G527">
        <v>27</v>
      </c>
    </row>
    <row r="528" spans="1:7" x14ac:dyDescent="0.25">
      <c r="A528" t="str">
        <f t="shared" si="8"/>
        <v>2011_rs_1_NO_GB</v>
      </c>
      <c r="B528">
        <v>2011</v>
      </c>
      <c r="C528">
        <v>1</v>
      </c>
      <c r="D528" t="s">
        <v>84</v>
      </c>
      <c r="E528" t="s">
        <v>76</v>
      </c>
      <c r="F528">
        <v>34</v>
      </c>
      <c r="G528">
        <v>42</v>
      </c>
    </row>
    <row r="529" spans="1:7" x14ac:dyDescent="0.25">
      <c r="A529" t="str">
        <f t="shared" si="8"/>
        <v>2011_rs_1_OAK_DEN</v>
      </c>
      <c r="B529">
        <v>2011</v>
      </c>
      <c r="C529">
        <v>1</v>
      </c>
      <c r="D529" t="s">
        <v>87</v>
      </c>
      <c r="E529" t="s">
        <v>74</v>
      </c>
      <c r="F529">
        <v>23</v>
      </c>
      <c r="G529">
        <v>20</v>
      </c>
    </row>
    <row r="530" spans="1:7" x14ac:dyDescent="0.25">
      <c r="A530" t="str">
        <f t="shared" si="8"/>
        <v>2011_rs_2_OAK_BUF</v>
      </c>
      <c r="B530">
        <v>2011</v>
      </c>
      <c r="C530">
        <v>2</v>
      </c>
      <c r="D530" t="s">
        <v>87</v>
      </c>
      <c r="E530" t="s">
        <v>68</v>
      </c>
      <c r="F530">
        <v>35</v>
      </c>
      <c r="G530">
        <v>38</v>
      </c>
    </row>
    <row r="531" spans="1:7" x14ac:dyDescent="0.25">
      <c r="A531" t="str">
        <f t="shared" si="8"/>
        <v>2011_rs_2_GB_CAR</v>
      </c>
      <c r="B531">
        <v>2011</v>
      </c>
      <c r="C531">
        <v>2</v>
      </c>
      <c r="D531" t="s">
        <v>76</v>
      </c>
      <c r="E531" t="s">
        <v>69</v>
      </c>
      <c r="F531">
        <v>30</v>
      </c>
      <c r="G531">
        <v>23</v>
      </c>
    </row>
    <row r="532" spans="1:7" x14ac:dyDescent="0.25">
      <c r="A532" t="str">
        <f t="shared" si="8"/>
        <v>2011_rs_2_KC_DET</v>
      </c>
      <c r="B532">
        <v>2011</v>
      </c>
      <c r="C532">
        <v>2</v>
      </c>
      <c r="D532" t="s">
        <v>80</v>
      </c>
      <c r="E532" t="s">
        <v>75</v>
      </c>
      <c r="F532">
        <v>3</v>
      </c>
      <c r="G532">
        <v>48</v>
      </c>
    </row>
    <row r="533" spans="1:7" x14ac:dyDescent="0.25">
      <c r="A533" t="str">
        <f t="shared" si="8"/>
        <v>2011_rs_2_CLE_IND</v>
      </c>
      <c r="B533">
        <v>2011</v>
      </c>
      <c r="C533">
        <v>2</v>
      </c>
      <c r="D533" t="s">
        <v>72</v>
      </c>
      <c r="E533" t="s">
        <v>78</v>
      </c>
      <c r="F533">
        <v>27</v>
      </c>
      <c r="G533">
        <v>19</v>
      </c>
    </row>
    <row r="534" spans="1:7" x14ac:dyDescent="0.25">
      <c r="A534" t="str">
        <f t="shared" si="8"/>
        <v>2011_rs_2_TB_MIN</v>
      </c>
      <c r="B534">
        <v>2011</v>
      </c>
      <c r="C534">
        <v>2</v>
      </c>
      <c r="D534" t="s">
        <v>94</v>
      </c>
      <c r="E534" t="s">
        <v>82</v>
      </c>
      <c r="F534">
        <v>24</v>
      </c>
      <c r="G534">
        <v>20</v>
      </c>
    </row>
    <row r="535" spans="1:7" x14ac:dyDescent="0.25">
      <c r="A535" t="str">
        <f t="shared" si="8"/>
        <v>2011_rs_2_CHI_NO</v>
      </c>
      <c r="B535">
        <v>2011</v>
      </c>
      <c r="C535">
        <v>2</v>
      </c>
      <c r="D535" t="s">
        <v>70</v>
      </c>
      <c r="E535" t="s">
        <v>84</v>
      </c>
      <c r="F535">
        <v>13</v>
      </c>
      <c r="G535">
        <v>30</v>
      </c>
    </row>
    <row r="536" spans="1:7" x14ac:dyDescent="0.25">
      <c r="A536" t="str">
        <f t="shared" si="8"/>
        <v>2011_rs_2_JAX_NYJ</v>
      </c>
      <c r="B536">
        <v>2011</v>
      </c>
      <c r="C536">
        <v>2</v>
      </c>
      <c r="D536" t="s">
        <v>79</v>
      </c>
      <c r="E536" t="s">
        <v>86</v>
      </c>
      <c r="F536">
        <v>3</v>
      </c>
      <c r="G536">
        <v>32</v>
      </c>
    </row>
    <row r="537" spans="1:7" x14ac:dyDescent="0.25">
      <c r="A537" t="str">
        <f t="shared" si="8"/>
        <v>2011_rs_2_SEA_PIT</v>
      </c>
      <c r="B537">
        <v>2011</v>
      </c>
      <c r="C537">
        <v>2</v>
      </c>
      <c r="D537" t="s">
        <v>91</v>
      </c>
      <c r="E537" t="s">
        <v>89</v>
      </c>
      <c r="F537">
        <v>0</v>
      </c>
      <c r="G537">
        <v>24</v>
      </c>
    </row>
    <row r="538" spans="1:7" x14ac:dyDescent="0.25">
      <c r="A538" t="str">
        <f t="shared" si="8"/>
        <v>2011_rs_2_BAL_TEN</v>
      </c>
      <c r="B538">
        <v>2011</v>
      </c>
      <c r="C538">
        <v>2</v>
      </c>
      <c r="D538" t="s">
        <v>67</v>
      </c>
      <c r="E538" t="s">
        <v>95</v>
      </c>
      <c r="F538">
        <v>13</v>
      </c>
      <c r="G538">
        <v>26</v>
      </c>
    </row>
    <row r="539" spans="1:7" x14ac:dyDescent="0.25">
      <c r="A539" t="str">
        <f t="shared" si="8"/>
        <v>2011_rs_2_ARI_WAS</v>
      </c>
      <c r="B539">
        <v>2011</v>
      </c>
      <c r="C539">
        <v>2</v>
      </c>
      <c r="D539" t="s">
        <v>66</v>
      </c>
      <c r="E539" t="s">
        <v>96</v>
      </c>
      <c r="F539">
        <v>21</v>
      </c>
      <c r="G539">
        <v>22</v>
      </c>
    </row>
    <row r="540" spans="1:7" x14ac:dyDescent="0.25">
      <c r="A540" t="str">
        <f t="shared" si="8"/>
        <v>2011_rs_2_DAL_SF</v>
      </c>
      <c r="B540">
        <v>2011</v>
      </c>
      <c r="C540">
        <v>2</v>
      </c>
      <c r="D540" t="s">
        <v>73</v>
      </c>
      <c r="E540" t="s">
        <v>92</v>
      </c>
      <c r="F540">
        <v>27</v>
      </c>
      <c r="G540">
        <v>24</v>
      </c>
    </row>
    <row r="541" spans="1:7" x14ac:dyDescent="0.25">
      <c r="A541" t="str">
        <f t="shared" si="8"/>
        <v>2011_rs_2_CIN_DEN</v>
      </c>
      <c r="B541">
        <v>2011</v>
      </c>
      <c r="C541">
        <v>2</v>
      </c>
      <c r="D541" t="s">
        <v>71</v>
      </c>
      <c r="E541" t="s">
        <v>74</v>
      </c>
      <c r="F541">
        <v>22</v>
      </c>
      <c r="G541">
        <v>24</v>
      </c>
    </row>
    <row r="542" spans="1:7" x14ac:dyDescent="0.25">
      <c r="A542" t="str">
        <f t="shared" si="8"/>
        <v>2011_rs_2_HOU_MIA</v>
      </c>
      <c r="B542">
        <v>2011</v>
      </c>
      <c r="C542">
        <v>2</v>
      </c>
      <c r="D542" t="s">
        <v>77</v>
      </c>
      <c r="E542" t="s">
        <v>81</v>
      </c>
      <c r="F542">
        <v>23</v>
      </c>
      <c r="G542">
        <v>13</v>
      </c>
    </row>
    <row r="543" spans="1:7" x14ac:dyDescent="0.25">
      <c r="A543" t="str">
        <f t="shared" si="8"/>
        <v>2011_rs_2_SD_NE</v>
      </c>
      <c r="B543">
        <v>2011</v>
      </c>
      <c r="C543">
        <v>2</v>
      </c>
      <c r="D543" t="s">
        <v>90</v>
      </c>
      <c r="E543" t="s">
        <v>83</v>
      </c>
      <c r="F543">
        <v>21</v>
      </c>
      <c r="G543">
        <v>35</v>
      </c>
    </row>
    <row r="544" spans="1:7" x14ac:dyDescent="0.25">
      <c r="A544" t="str">
        <f t="shared" si="8"/>
        <v>2011_rs_2_PHI_ATL</v>
      </c>
      <c r="B544">
        <v>2011</v>
      </c>
      <c r="C544">
        <v>2</v>
      </c>
      <c r="D544" t="s">
        <v>88</v>
      </c>
      <c r="E544" t="s">
        <v>22</v>
      </c>
      <c r="F544">
        <v>31</v>
      </c>
      <c r="G544">
        <v>35</v>
      </c>
    </row>
    <row r="545" spans="1:7" x14ac:dyDescent="0.25">
      <c r="A545" t="str">
        <f t="shared" si="8"/>
        <v>2011_rs_2_STL_NYG</v>
      </c>
      <c r="B545">
        <v>2011</v>
      </c>
      <c r="C545">
        <v>2</v>
      </c>
      <c r="D545" t="s">
        <v>93</v>
      </c>
      <c r="E545" t="s">
        <v>85</v>
      </c>
      <c r="F545">
        <v>16</v>
      </c>
      <c r="G545">
        <v>28</v>
      </c>
    </row>
    <row r="546" spans="1:7" x14ac:dyDescent="0.25">
      <c r="A546" t="str">
        <f t="shared" si="8"/>
        <v>2011_rs_3_NE_BUF</v>
      </c>
      <c r="B546">
        <v>2011</v>
      </c>
      <c r="C546">
        <v>3</v>
      </c>
      <c r="D546" t="s">
        <v>83</v>
      </c>
      <c r="E546" t="s">
        <v>68</v>
      </c>
      <c r="F546">
        <v>31</v>
      </c>
      <c r="G546">
        <v>34</v>
      </c>
    </row>
    <row r="547" spans="1:7" x14ac:dyDescent="0.25">
      <c r="A547" t="str">
        <f t="shared" si="8"/>
        <v>2011_rs_3_JAX_CAR</v>
      </c>
      <c r="B547">
        <v>2011</v>
      </c>
      <c r="C547">
        <v>3</v>
      </c>
      <c r="D547" t="s">
        <v>79</v>
      </c>
      <c r="E547" t="s">
        <v>69</v>
      </c>
      <c r="F547">
        <v>10</v>
      </c>
      <c r="G547">
        <v>16</v>
      </c>
    </row>
    <row r="548" spans="1:7" x14ac:dyDescent="0.25">
      <c r="A548" t="str">
        <f t="shared" si="8"/>
        <v>2011_rs_3_SF_CIN</v>
      </c>
      <c r="B548">
        <v>2011</v>
      </c>
      <c r="C548">
        <v>3</v>
      </c>
      <c r="D548" t="s">
        <v>92</v>
      </c>
      <c r="E548" t="s">
        <v>71</v>
      </c>
      <c r="F548">
        <v>13</v>
      </c>
      <c r="G548">
        <v>8</v>
      </c>
    </row>
    <row r="549" spans="1:7" x14ac:dyDescent="0.25">
      <c r="A549" t="str">
        <f t="shared" si="8"/>
        <v>2011_rs_3_MIA_CLE</v>
      </c>
      <c r="B549">
        <v>2011</v>
      </c>
      <c r="C549">
        <v>3</v>
      </c>
      <c r="D549" t="s">
        <v>81</v>
      </c>
      <c r="E549" t="s">
        <v>72</v>
      </c>
      <c r="F549">
        <v>16</v>
      </c>
      <c r="G549">
        <v>17</v>
      </c>
    </row>
    <row r="550" spans="1:7" x14ac:dyDescent="0.25">
      <c r="A550" t="str">
        <f t="shared" si="8"/>
        <v>2011_rs_3_DET_MIN</v>
      </c>
      <c r="B550">
        <v>2011</v>
      </c>
      <c r="C550">
        <v>3</v>
      </c>
      <c r="D550" t="s">
        <v>75</v>
      </c>
      <c r="E550" t="s">
        <v>82</v>
      </c>
      <c r="F550">
        <v>26</v>
      </c>
      <c r="G550">
        <v>23</v>
      </c>
    </row>
    <row r="551" spans="1:7" x14ac:dyDescent="0.25">
      <c r="A551" t="str">
        <f t="shared" si="8"/>
        <v>2011_rs_3_HOU_NO</v>
      </c>
      <c r="B551">
        <v>2011</v>
      </c>
      <c r="C551">
        <v>3</v>
      </c>
      <c r="D551" t="s">
        <v>77</v>
      </c>
      <c r="E551" t="s">
        <v>84</v>
      </c>
      <c r="F551">
        <v>33</v>
      </c>
      <c r="G551">
        <v>40</v>
      </c>
    </row>
    <row r="552" spans="1:7" x14ac:dyDescent="0.25">
      <c r="A552" t="str">
        <f t="shared" si="8"/>
        <v>2011_rs_3_NYG_PHI</v>
      </c>
      <c r="B552">
        <v>2011</v>
      </c>
      <c r="C552">
        <v>3</v>
      </c>
      <c r="D552" t="s">
        <v>85</v>
      </c>
      <c r="E552" t="s">
        <v>88</v>
      </c>
      <c r="F552">
        <v>29</v>
      </c>
      <c r="G552">
        <v>16</v>
      </c>
    </row>
    <row r="553" spans="1:7" x14ac:dyDescent="0.25">
      <c r="A553" t="str">
        <f t="shared" si="8"/>
        <v>2011_rs_3_DEN_TEN</v>
      </c>
      <c r="B553">
        <v>2011</v>
      </c>
      <c r="C553">
        <v>3</v>
      </c>
      <c r="D553" t="s">
        <v>74</v>
      </c>
      <c r="E553" t="s">
        <v>95</v>
      </c>
      <c r="F553">
        <v>14</v>
      </c>
      <c r="G553">
        <v>17</v>
      </c>
    </row>
    <row r="554" spans="1:7" x14ac:dyDescent="0.25">
      <c r="A554" t="str">
        <f t="shared" si="8"/>
        <v>2011_rs_3_NYJ_OAK</v>
      </c>
      <c r="B554">
        <v>2011</v>
      </c>
      <c r="C554">
        <v>3</v>
      </c>
      <c r="D554" t="s">
        <v>86</v>
      </c>
      <c r="E554" t="s">
        <v>87</v>
      </c>
      <c r="F554">
        <v>24</v>
      </c>
      <c r="G554">
        <v>34</v>
      </c>
    </row>
    <row r="555" spans="1:7" x14ac:dyDescent="0.25">
      <c r="A555" t="str">
        <f t="shared" si="8"/>
        <v>2011_rs_3_KC_SD</v>
      </c>
      <c r="B555">
        <v>2011</v>
      </c>
      <c r="C555">
        <v>3</v>
      </c>
      <c r="D555" t="s">
        <v>80</v>
      </c>
      <c r="E555" t="s">
        <v>90</v>
      </c>
      <c r="F555">
        <v>17</v>
      </c>
      <c r="G555">
        <v>20</v>
      </c>
    </row>
    <row r="556" spans="1:7" x14ac:dyDescent="0.25">
      <c r="A556" t="str">
        <f t="shared" si="8"/>
        <v>2011_rs_3_BAL_STL</v>
      </c>
      <c r="B556">
        <v>2011</v>
      </c>
      <c r="C556">
        <v>3</v>
      </c>
      <c r="D556" t="s">
        <v>67</v>
      </c>
      <c r="E556" t="s">
        <v>93</v>
      </c>
      <c r="F556">
        <v>37</v>
      </c>
      <c r="G556">
        <v>7</v>
      </c>
    </row>
    <row r="557" spans="1:7" x14ac:dyDescent="0.25">
      <c r="A557" t="str">
        <f t="shared" si="8"/>
        <v>2011_rs_3_GB_CHI</v>
      </c>
      <c r="B557">
        <v>2011</v>
      </c>
      <c r="C557">
        <v>3</v>
      </c>
      <c r="D557" t="s">
        <v>76</v>
      </c>
      <c r="E557" t="s">
        <v>70</v>
      </c>
      <c r="F557">
        <v>27</v>
      </c>
      <c r="G557">
        <v>17</v>
      </c>
    </row>
    <row r="558" spans="1:7" x14ac:dyDescent="0.25">
      <c r="A558" t="str">
        <f t="shared" si="8"/>
        <v>2011_rs_3_ARI_SEA</v>
      </c>
      <c r="B558">
        <v>2011</v>
      </c>
      <c r="C558">
        <v>3</v>
      </c>
      <c r="D558" t="s">
        <v>66</v>
      </c>
      <c r="E558" t="s">
        <v>91</v>
      </c>
      <c r="F558">
        <v>10</v>
      </c>
      <c r="G558">
        <v>13</v>
      </c>
    </row>
    <row r="559" spans="1:7" x14ac:dyDescent="0.25">
      <c r="A559" t="str">
        <f t="shared" si="8"/>
        <v>2011_rs_3_ATL_TB</v>
      </c>
      <c r="B559">
        <v>2011</v>
      </c>
      <c r="C559">
        <v>3</v>
      </c>
      <c r="D559" t="s">
        <v>22</v>
      </c>
      <c r="E559" t="s">
        <v>94</v>
      </c>
      <c r="F559">
        <v>13</v>
      </c>
      <c r="G559">
        <v>16</v>
      </c>
    </row>
    <row r="560" spans="1:7" x14ac:dyDescent="0.25">
      <c r="A560" t="str">
        <f t="shared" si="8"/>
        <v>2011_rs_3_PIT_IND</v>
      </c>
      <c r="B560">
        <v>2011</v>
      </c>
      <c r="C560">
        <v>3</v>
      </c>
      <c r="D560" t="s">
        <v>89</v>
      </c>
      <c r="E560" t="s">
        <v>78</v>
      </c>
      <c r="F560">
        <v>23</v>
      </c>
      <c r="G560">
        <v>20</v>
      </c>
    </row>
    <row r="561" spans="1:7" x14ac:dyDescent="0.25">
      <c r="A561" t="str">
        <f t="shared" si="8"/>
        <v>2011_rs_3_WAS_DAL</v>
      </c>
      <c r="B561">
        <v>2011</v>
      </c>
      <c r="C561">
        <v>3</v>
      </c>
      <c r="D561" t="s">
        <v>96</v>
      </c>
      <c r="E561" t="s">
        <v>73</v>
      </c>
      <c r="F561">
        <v>16</v>
      </c>
      <c r="G561">
        <v>18</v>
      </c>
    </row>
    <row r="562" spans="1:7" x14ac:dyDescent="0.25">
      <c r="A562" t="str">
        <f t="shared" si="8"/>
        <v>2011_rs_4_CAR_CHI</v>
      </c>
      <c r="B562">
        <v>2011</v>
      </c>
      <c r="C562">
        <v>4</v>
      </c>
      <c r="D562" t="s">
        <v>69</v>
      </c>
      <c r="E562" t="s">
        <v>70</v>
      </c>
      <c r="F562">
        <v>29</v>
      </c>
      <c r="G562">
        <v>34</v>
      </c>
    </row>
    <row r="563" spans="1:7" x14ac:dyDescent="0.25">
      <c r="A563" t="str">
        <f t="shared" si="8"/>
        <v>2011_rs_4_BUF_CIN</v>
      </c>
      <c r="B563">
        <v>2011</v>
      </c>
      <c r="C563">
        <v>4</v>
      </c>
      <c r="D563" t="s">
        <v>68</v>
      </c>
      <c r="E563" t="s">
        <v>71</v>
      </c>
      <c r="F563">
        <v>20</v>
      </c>
      <c r="G563">
        <v>23</v>
      </c>
    </row>
    <row r="564" spans="1:7" x14ac:dyDescent="0.25">
      <c r="A564" t="str">
        <f t="shared" si="8"/>
        <v>2011_rs_4_TEN_CLE</v>
      </c>
      <c r="B564">
        <v>2011</v>
      </c>
      <c r="C564">
        <v>4</v>
      </c>
      <c r="D564" t="s">
        <v>95</v>
      </c>
      <c r="E564" t="s">
        <v>72</v>
      </c>
      <c r="F564">
        <v>31</v>
      </c>
      <c r="G564">
        <v>13</v>
      </c>
    </row>
    <row r="565" spans="1:7" x14ac:dyDescent="0.25">
      <c r="A565" t="str">
        <f t="shared" si="8"/>
        <v>2011_rs_4_DET_DAL</v>
      </c>
      <c r="B565">
        <v>2011</v>
      </c>
      <c r="C565">
        <v>4</v>
      </c>
      <c r="D565" t="s">
        <v>75</v>
      </c>
      <c r="E565" t="s">
        <v>73</v>
      </c>
      <c r="F565">
        <v>34</v>
      </c>
      <c r="G565">
        <v>30</v>
      </c>
    </row>
    <row r="566" spans="1:7" x14ac:dyDescent="0.25">
      <c r="A566" t="str">
        <f t="shared" si="8"/>
        <v>2011_rs_4_PIT_HOU</v>
      </c>
      <c r="B566">
        <v>2011</v>
      </c>
      <c r="C566">
        <v>4</v>
      </c>
      <c r="D566" t="s">
        <v>89</v>
      </c>
      <c r="E566" t="s">
        <v>77</v>
      </c>
      <c r="F566">
        <v>10</v>
      </c>
      <c r="G566">
        <v>17</v>
      </c>
    </row>
    <row r="567" spans="1:7" x14ac:dyDescent="0.25">
      <c r="A567" t="str">
        <f t="shared" si="8"/>
        <v>2011_rs_4_NO_JAX</v>
      </c>
      <c r="B567">
        <v>2011</v>
      </c>
      <c r="C567">
        <v>4</v>
      </c>
      <c r="D567" t="s">
        <v>84</v>
      </c>
      <c r="E567" t="s">
        <v>79</v>
      </c>
      <c r="F567">
        <v>23</v>
      </c>
      <c r="G567">
        <v>10</v>
      </c>
    </row>
    <row r="568" spans="1:7" x14ac:dyDescent="0.25">
      <c r="A568" t="str">
        <f t="shared" si="8"/>
        <v>2011_rs_4_MIN_KC</v>
      </c>
      <c r="B568">
        <v>2011</v>
      </c>
      <c r="C568">
        <v>4</v>
      </c>
      <c r="D568" t="s">
        <v>82</v>
      </c>
      <c r="E568" t="s">
        <v>80</v>
      </c>
      <c r="F568">
        <v>17</v>
      </c>
      <c r="G568">
        <v>22</v>
      </c>
    </row>
    <row r="569" spans="1:7" x14ac:dyDescent="0.25">
      <c r="A569" t="str">
        <f t="shared" si="8"/>
        <v>2011_rs_4_SF_PHI</v>
      </c>
      <c r="B569">
        <v>2011</v>
      </c>
      <c r="C569">
        <v>4</v>
      </c>
      <c r="D569" t="s">
        <v>92</v>
      </c>
      <c r="E569" t="s">
        <v>88</v>
      </c>
      <c r="F569">
        <v>24</v>
      </c>
      <c r="G569">
        <v>23</v>
      </c>
    </row>
    <row r="570" spans="1:7" x14ac:dyDescent="0.25">
      <c r="A570" t="str">
        <f t="shared" si="8"/>
        <v>2011_rs_4_WAS_STL</v>
      </c>
      <c r="B570">
        <v>2011</v>
      </c>
      <c r="C570">
        <v>4</v>
      </c>
      <c r="D570" t="s">
        <v>96</v>
      </c>
      <c r="E570" t="s">
        <v>93</v>
      </c>
      <c r="F570">
        <v>17</v>
      </c>
      <c r="G570">
        <v>10</v>
      </c>
    </row>
    <row r="571" spans="1:7" x14ac:dyDescent="0.25">
      <c r="A571" t="str">
        <f t="shared" si="8"/>
        <v>2011_rs_4_NYG_ARI</v>
      </c>
      <c r="B571">
        <v>2011</v>
      </c>
      <c r="C571">
        <v>4</v>
      </c>
      <c r="D571" t="s">
        <v>85</v>
      </c>
      <c r="E571" t="s">
        <v>66</v>
      </c>
      <c r="F571">
        <v>31</v>
      </c>
      <c r="G571">
        <v>27</v>
      </c>
    </row>
    <row r="572" spans="1:7" x14ac:dyDescent="0.25">
      <c r="A572" t="str">
        <f t="shared" si="8"/>
        <v>2011_rs_4_ATL_SEA</v>
      </c>
      <c r="B572">
        <v>2011</v>
      </c>
      <c r="C572">
        <v>4</v>
      </c>
      <c r="D572" t="s">
        <v>22</v>
      </c>
      <c r="E572" t="s">
        <v>91</v>
      </c>
      <c r="F572">
        <v>30</v>
      </c>
      <c r="G572">
        <v>28</v>
      </c>
    </row>
    <row r="573" spans="1:7" x14ac:dyDescent="0.25">
      <c r="A573" t="str">
        <f t="shared" si="8"/>
        <v>2011_rs_4_DEN_GB</v>
      </c>
      <c r="B573">
        <v>2011</v>
      </c>
      <c r="C573">
        <v>4</v>
      </c>
      <c r="D573" t="s">
        <v>74</v>
      </c>
      <c r="E573" t="s">
        <v>76</v>
      </c>
      <c r="F573">
        <v>23</v>
      </c>
      <c r="G573">
        <v>49</v>
      </c>
    </row>
    <row r="574" spans="1:7" x14ac:dyDescent="0.25">
      <c r="A574" t="str">
        <f t="shared" si="8"/>
        <v>2011_rs_4_NE_OAK</v>
      </c>
      <c r="B574">
        <v>2011</v>
      </c>
      <c r="C574">
        <v>4</v>
      </c>
      <c r="D574" t="s">
        <v>83</v>
      </c>
      <c r="E574" t="s">
        <v>87</v>
      </c>
      <c r="F574">
        <v>31</v>
      </c>
      <c r="G574">
        <v>19</v>
      </c>
    </row>
    <row r="575" spans="1:7" x14ac:dyDescent="0.25">
      <c r="A575" t="str">
        <f t="shared" si="8"/>
        <v>2011_rs_4_MIA_SD</v>
      </c>
      <c r="B575">
        <v>2011</v>
      </c>
      <c r="C575">
        <v>4</v>
      </c>
      <c r="D575" t="s">
        <v>81</v>
      </c>
      <c r="E575" t="s">
        <v>90</v>
      </c>
      <c r="F575">
        <v>16</v>
      </c>
      <c r="G575">
        <v>26</v>
      </c>
    </row>
    <row r="576" spans="1:7" x14ac:dyDescent="0.25">
      <c r="A576" t="str">
        <f t="shared" si="8"/>
        <v>2011_rs_4_NYJ_BAL</v>
      </c>
      <c r="B576">
        <v>2011</v>
      </c>
      <c r="C576">
        <v>4</v>
      </c>
      <c r="D576" t="s">
        <v>86</v>
      </c>
      <c r="E576" t="s">
        <v>67</v>
      </c>
      <c r="F576">
        <v>17</v>
      </c>
      <c r="G576">
        <v>34</v>
      </c>
    </row>
    <row r="577" spans="1:7" x14ac:dyDescent="0.25">
      <c r="A577" t="str">
        <f t="shared" si="8"/>
        <v>2011_rs_4_IND_TB</v>
      </c>
      <c r="B577">
        <v>2011</v>
      </c>
      <c r="C577">
        <v>4</v>
      </c>
      <c r="D577" t="s">
        <v>78</v>
      </c>
      <c r="E577" t="s">
        <v>94</v>
      </c>
      <c r="F577">
        <v>17</v>
      </c>
      <c r="G577">
        <v>24</v>
      </c>
    </row>
    <row r="578" spans="1:7" x14ac:dyDescent="0.25">
      <c r="A578" t="str">
        <f t="shared" ref="A578:A641" si="9">CONCATENATE(B578,"_rs_",C578,"_",D578,"_",E578)</f>
        <v>2011_rs_5_PHI_BUF</v>
      </c>
      <c r="B578">
        <v>2011</v>
      </c>
      <c r="C578">
        <v>5</v>
      </c>
      <c r="D578" t="s">
        <v>88</v>
      </c>
      <c r="E578" t="s">
        <v>68</v>
      </c>
      <c r="F578">
        <v>24</v>
      </c>
      <c r="G578">
        <v>31</v>
      </c>
    </row>
    <row r="579" spans="1:7" x14ac:dyDescent="0.25">
      <c r="A579" t="str">
        <f t="shared" si="9"/>
        <v>2011_rs_5_NO_CAR</v>
      </c>
      <c r="B579">
        <v>2011</v>
      </c>
      <c r="C579">
        <v>5</v>
      </c>
      <c r="D579" t="s">
        <v>84</v>
      </c>
      <c r="E579" t="s">
        <v>69</v>
      </c>
      <c r="F579">
        <v>30</v>
      </c>
      <c r="G579">
        <v>27</v>
      </c>
    </row>
    <row r="580" spans="1:7" x14ac:dyDescent="0.25">
      <c r="A580" t="str">
        <f t="shared" si="9"/>
        <v>2011_rs_5_OAK_HOU</v>
      </c>
      <c r="B580">
        <v>2011</v>
      </c>
      <c r="C580">
        <v>5</v>
      </c>
      <c r="D580" t="s">
        <v>87</v>
      </c>
      <c r="E580" t="s">
        <v>77</v>
      </c>
      <c r="F580">
        <v>25</v>
      </c>
      <c r="G580">
        <v>20</v>
      </c>
    </row>
    <row r="581" spans="1:7" x14ac:dyDescent="0.25">
      <c r="A581" t="str">
        <f t="shared" si="9"/>
        <v>2011_rs_5_KC_IND</v>
      </c>
      <c r="B581">
        <v>2011</v>
      </c>
      <c r="C581">
        <v>5</v>
      </c>
      <c r="D581" t="s">
        <v>80</v>
      </c>
      <c r="E581" t="s">
        <v>78</v>
      </c>
      <c r="F581">
        <v>28</v>
      </c>
      <c r="G581">
        <v>24</v>
      </c>
    </row>
    <row r="582" spans="1:7" x14ac:dyDescent="0.25">
      <c r="A582" t="str">
        <f t="shared" si="9"/>
        <v>2011_rs_5_CIN_JAX</v>
      </c>
      <c r="B582">
        <v>2011</v>
      </c>
      <c r="C582">
        <v>5</v>
      </c>
      <c r="D582" t="s">
        <v>71</v>
      </c>
      <c r="E582" t="s">
        <v>79</v>
      </c>
      <c r="F582">
        <v>30</v>
      </c>
      <c r="G582">
        <v>20</v>
      </c>
    </row>
    <row r="583" spans="1:7" x14ac:dyDescent="0.25">
      <c r="A583" t="str">
        <f t="shared" si="9"/>
        <v>2011_rs_5_ARI_MIN</v>
      </c>
      <c r="B583">
        <v>2011</v>
      </c>
      <c r="C583">
        <v>5</v>
      </c>
      <c r="D583" t="s">
        <v>66</v>
      </c>
      <c r="E583" t="s">
        <v>82</v>
      </c>
      <c r="F583">
        <v>10</v>
      </c>
      <c r="G583">
        <v>34</v>
      </c>
    </row>
    <row r="584" spans="1:7" x14ac:dyDescent="0.25">
      <c r="A584" t="str">
        <f t="shared" si="9"/>
        <v>2011_rs_5_SEA_NYG</v>
      </c>
      <c r="B584">
        <v>2011</v>
      </c>
      <c r="C584">
        <v>5</v>
      </c>
      <c r="D584" t="s">
        <v>91</v>
      </c>
      <c r="E584" t="s">
        <v>85</v>
      </c>
      <c r="F584">
        <v>36</v>
      </c>
      <c r="G584">
        <v>25</v>
      </c>
    </row>
    <row r="585" spans="1:7" x14ac:dyDescent="0.25">
      <c r="A585" t="str">
        <f t="shared" si="9"/>
        <v>2011_rs_5_TEN_PIT</v>
      </c>
      <c r="B585">
        <v>2011</v>
      </c>
      <c r="C585">
        <v>5</v>
      </c>
      <c r="D585" t="s">
        <v>95</v>
      </c>
      <c r="E585" t="s">
        <v>89</v>
      </c>
      <c r="F585">
        <v>17</v>
      </c>
      <c r="G585">
        <v>38</v>
      </c>
    </row>
    <row r="586" spans="1:7" x14ac:dyDescent="0.25">
      <c r="A586" t="str">
        <f t="shared" si="9"/>
        <v>2011_rs_5_TB_SF</v>
      </c>
      <c r="B586">
        <v>2011</v>
      </c>
      <c r="C586">
        <v>5</v>
      </c>
      <c r="D586" t="s">
        <v>94</v>
      </c>
      <c r="E586" t="s">
        <v>92</v>
      </c>
      <c r="F586">
        <v>3</v>
      </c>
      <c r="G586">
        <v>48</v>
      </c>
    </row>
    <row r="587" spans="1:7" x14ac:dyDescent="0.25">
      <c r="A587" t="str">
        <f t="shared" si="9"/>
        <v>2011_rs_5_SD_DEN</v>
      </c>
      <c r="B587">
        <v>2011</v>
      </c>
      <c r="C587">
        <v>5</v>
      </c>
      <c r="D587" t="s">
        <v>90</v>
      </c>
      <c r="E587" t="s">
        <v>74</v>
      </c>
      <c r="F587">
        <v>29</v>
      </c>
      <c r="G587">
        <v>24</v>
      </c>
    </row>
    <row r="588" spans="1:7" x14ac:dyDescent="0.25">
      <c r="A588" t="str">
        <f t="shared" si="9"/>
        <v>2011_rs_5_NYJ_NE</v>
      </c>
      <c r="B588">
        <v>2011</v>
      </c>
      <c r="C588">
        <v>5</v>
      </c>
      <c r="D588" t="s">
        <v>86</v>
      </c>
      <c r="E588" t="s">
        <v>83</v>
      </c>
      <c r="F588">
        <v>21</v>
      </c>
      <c r="G588">
        <v>30</v>
      </c>
    </row>
    <row r="589" spans="1:7" x14ac:dyDescent="0.25">
      <c r="A589" t="str">
        <f t="shared" si="9"/>
        <v>2011_rs_5_GB_ATL</v>
      </c>
      <c r="B589">
        <v>2011</v>
      </c>
      <c r="C589">
        <v>5</v>
      </c>
      <c r="D589" t="s">
        <v>76</v>
      </c>
      <c r="E589" t="s">
        <v>22</v>
      </c>
      <c r="F589">
        <v>25</v>
      </c>
      <c r="G589">
        <v>14</v>
      </c>
    </row>
    <row r="590" spans="1:7" x14ac:dyDescent="0.25">
      <c r="A590" t="str">
        <f t="shared" si="9"/>
        <v>2011_rs_5_CHI_DET</v>
      </c>
      <c r="B590">
        <v>2011</v>
      </c>
      <c r="C590">
        <v>5</v>
      </c>
      <c r="D590" t="s">
        <v>70</v>
      </c>
      <c r="E590" t="s">
        <v>75</v>
      </c>
      <c r="F590">
        <v>13</v>
      </c>
      <c r="G590">
        <v>24</v>
      </c>
    </row>
    <row r="591" spans="1:7" x14ac:dyDescent="0.25">
      <c r="A591" t="str">
        <f t="shared" si="9"/>
        <v>2011_rs_6_CAR_ATL</v>
      </c>
      <c r="B591">
        <v>2011</v>
      </c>
      <c r="C591">
        <v>6</v>
      </c>
      <c r="D591" t="s">
        <v>69</v>
      </c>
      <c r="E591" t="s">
        <v>22</v>
      </c>
      <c r="F591">
        <v>17</v>
      </c>
      <c r="G591">
        <v>31</v>
      </c>
    </row>
    <row r="592" spans="1:7" x14ac:dyDescent="0.25">
      <c r="A592" t="str">
        <f t="shared" si="9"/>
        <v>2011_rs_6_IND_CIN</v>
      </c>
      <c r="B592">
        <v>2011</v>
      </c>
      <c r="C592">
        <v>6</v>
      </c>
      <c r="D592" t="s">
        <v>78</v>
      </c>
      <c r="E592" t="s">
        <v>71</v>
      </c>
      <c r="F592">
        <v>17</v>
      </c>
      <c r="G592">
        <v>27</v>
      </c>
    </row>
    <row r="593" spans="1:7" x14ac:dyDescent="0.25">
      <c r="A593" t="str">
        <f t="shared" si="9"/>
        <v>2011_rs_6_SF_DET</v>
      </c>
      <c r="B593">
        <v>2011</v>
      </c>
      <c r="C593">
        <v>6</v>
      </c>
      <c r="D593" t="s">
        <v>92</v>
      </c>
      <c r="E593" t="s">
        <v>75</v>
      </c>
      <c r="F593">
        <v>25</v>
      </c>
      <c r="G593">
        <v>19</v>
      </c>
    </row>
    <row r="594" spans="1:7" x14ac:dyDescent="0.25">
      <c r="A594" t="str">
        <f t="shared" si="9"/>
        <v>2011_rs_6_STL_GB</v>
      </c>
      <c r="B594">
        <v>2011</v>
      </c>
      <c r="C594">
        <v>6</v>
      </c>
      <c r="D594" t="s">
        <v>93</v>
      </c>
      <c r="E594" t="s">
        <v>76</v>
      </c>
      <c r="F594">
        <v>3</v>
      </c>
      <c r="G594">
        <v>24</v>
      </c>
    </row>
    <row r="595" spans="1:7" x14ac:dyDescent="0.25">
      <c r="A595" t="str">
        <f t="shared" si="9"/>
        <v>2011_rs_6_BUF_NYG</v>
      </c>
      <c r="B595">
        <v>2011</v>
      </c>
      <c r="C595">
        <v>6</v>
      </c>
      <c r="D595" t="s">
        <v>68</v>
      </c>
      <c r="E595" t="s">
        <v>85</v>
      </c>
      <c r="F595">
        <v>24</v>
      </c>
      <c r="G595">
        <v>27</v>
      </c>
    </row>
    <row r="596" spans="1:7" x14ac:dyDescent="0.25">
      <c r="A596" t="str">
        <f t="shared" si="9"/>
        <v>2011_rs_6_JAX_PIT</v>
      </c>
      <c r="B596">
        <v>2011</v>
      </c>
      <c r="C596">
        <v>6</v>
      </c>
      <c r="D596" t="s">
        <v>79</v>
      </c>
      <c r="E596" t="s">
        <v>89</v>
      </c>
      <c r="F596">
        <v>13</v>
      </c>
      <c r="G596">
        <v>17</v>
      </c>
    </row>
    <row r="597" spans="1:7" x14ac:dyDescent="0.25">
      <c r="A597" t="str">
        <f t="shared" si="9"/>
        <v>2011_rs_6_PHI_WAS</v>
      </c>
      <c r="B597">
        <v>2011</v>
      </c>
      <c r="C597">
        <v>6</v>
      </c>
      <c r="D597" t="s">
        <v>88</v>
      </c>
      <c r="E597" t="s">
        <v>96</v>
      </c>
      <c r="F597">
        <v>20</v>
      </c>
      <c r="G597">
        <v>13</v>
      </c>
    </row>
    <row r="598" spans="1:7" x14ac:dyDescent="0.25">
      <c r="A598" t="str">
        <f t="shared" si="9"/>
        <v>2011_rs_6_HOU_BAL</v>
      </c>
      <c r="B598">
        <v>2011</v>
      </c>
      <c r="C598">
        <v>6</v>
      </c>
      <c r="D598" t="s">
        <v>77</v>
      </c>
      <c r="E598" t="s">
        <v>67</v>
      </c>
      <c r="F598">
        <v>14</v>
      </c>
      <c r="G598">
        <v>29</v>
      </c>
    </row>
    <row r="599" spans="1:7" x14ac:dyDescent="0.25">
      <c r="A599" t="str">
        <f t="shared" si="9"/>
        <v>2011_rs_6_CLE_OAK</v>
      </c>
      <c r="B599">
        <v>2011</v>
      </c>
      <c r="C599">
        <v>6</v>
      </c>
      <c r="D599" t="s">
        <v>72</v>
      </c>
      <c r="E599" t="s">
        <v>87</v>
      </c>
      <c r="F599">
        <v>17</v>
      </c>
      <c r="G599">
        <v>24</v>
      </c>
    </row>
    <row r="600" spans="1:7" x14ac:dyDescent="0.25">
      <c r="A600" t="str">
        <f t="shared" si="9"/>
        <v>2011_rs_6_DAL_NE</v>
      </c>
      <c r="B600">
        <v>2011</v>
      </c>
      <c r="C600">
        <v>6</v>
      </c>
      <c r="D600" t="s">
        <v>73</v>
      </c>
      <c r="E600" t="s">
        <v>83</v>
      </c>
      <c r="F600">
        <v>16</v>
      </c>
      <c r="G600">
        <v>20</v>
      </c>
    </row>
    <row r="601" spans="1:7" x14ac:dyDescent="0.25">
      <c r="A601" t="str">
        <f t="shared" si="9"/>
        <v>2011_rs_6_NO_TB</v>
      </c>
      <c r="B601">
        <v>2011</v>
      </c>
      <c r="C601">
        <v>6</v>
      </c>
      <c r="D601" t="s">
        <v>84</v>
      </c>
      <c r="E601" t="s">
        <v>94</v>
      </c>
      <c r="F601">
        <v>20</v>
      </c>
      <c r="G601">
        <v>26</v>
      </c>
    </row>
    <row r="602" spans="1:7" x14ac:dyDescent="0.25">
      <c r="A602" t="str">
        <f t="shared" si="9"/>
        <v>2011_rs_6_MIN_CHI</v>
      </c>
      <c r="B602">
        <v>2011</v>
      </c>
      <c r="C602">
        <v>6</v>
      </c>
      <c r="D602" t="s">
        <v>82</v>
      </c>
      <c r="E602" t="s">
        <v>70</v>
      </c>
      <c r="F602">
        <v>10</v>
      </c>
      <c r="G602">
        <v>39</v>
      </c>
    </row>
    <row r="603" spans="1:7" x14ac:dyDescent="0.25">
      <c r="A603" t="str">
        <f t="shared" si="9"/>
        <v>2011_rs_6_MIA_NYJ</v>
      </c>
      <c r="B603">
        <v>2011</v>
      </c>
      <c r="C603">
        <v>6</v>
      </c>
      <c r="D603" t="s">
        <v>81</v>
      </c>
      <c r="E603" t="s">
        <v>86</v>
      </c>
      <c r="F603">
        <v>6</v>
      </c>
      <c r="G603">
        <v>24</v>
      </c>
    </row>
    <row r="604" spans="1:7" x14ac:dyDescent="0.25">
      <c r="A604" t="str">
        <f t="shared" si="9"/>
        <v>2011_rs_7_WAS_CAR</v>
      </c>
      <c r="B604">
        <v>2011</v>
      </c>
      <c r="C604">
        <v>7</v>
      </c>
      <c r="D604" t="s">
        <v>96</v>
      </c>
      <c r="E604" t="s">
        <v>69</v>
      </c>
      <c r="F604">
        <v>20</v>
      </c>
      <c r="G604">
        <v>33</v>
      </c>
    </row>
    <row r="605" spans="1:7" x14ac:dyDescent="0.25">
      <c r="A605" t="str">
        <f t="shared" si="9"/>
        <v>2011_rs_7_SEA_CLE</v>
      </c>
      <c r="B605">
        <v>2011</v>
      </c>
      <c r="C605">
        <v>7</v>
      </c>
      <c r="D605" t="s">
        <v>91</v>
      </c>
      <c r="E605" t="s">
        <v>72</v>
      </c>
      <c r="F605">
        <v>3</v>
      </c>
      <c r="G605">
        <v>6</v>
      </c>
    </row>
    <row r="606" spans="1:7" x14ac:dyDescent="0.25">
      <c r="A606" t="str">
        <f t="shared" si="9"/>
        <v>2011_rs_7_ATL_DET</v>
      </c>
      <c r="B606">
        <v>2011</v>
      </c>
      <c r="C606">
        <v>7</v>
      </c>
      <c r="D606" t="s">
        <v>22</v>
      </c>
      <c r="E606" t="s">
        <v>75</v>
      </c>
      <c r="F606">
        <v>23</v>
      </c>
      <c r="G606">
        <v>16</v>
      </c>
    </row>
    <row r="607" spans="1:7" x14ac:dyDescent="0.25">
      <c r="A607" t="str">
        <f t="shared" si="9"/>
        <v>2011_rs_7_DEN_MIA</v>
      </c>
      <c r="B607">
        <v>2011</v>
      </c>
      <c r="C607">
        <v>7</v>
      </c>
      <c r="D607" t="s">
        <v>74</v>
      </c>
      <c r="E607" t="s">
        <v>81</v>
      </c>
      <c r="F607">
        <v>18</v>
      </c>
      <c r="G607">
        <v>15</v>
      </c>
    </row>
    <row r="608" spans="1:7" x14ac:dyDescent="0.25">
      <c r="A608" t="str">
        <f t="shared" si="9"/>
        <v>2011_rs_7_SD_NYJ</v>
      </c>
      <c r="B608">
        <v>2011</v>
      </c>
      <c r="C608">
        <v>7</v>
      </c>
      <c r="D608" t="s">
        <v>90</v>
      </c>
      <c r="E608" t="s">
        <v>86</v>
      </c>
      <c r="F608">
        <v>21</v>
      </c>
      <c r="G608">
        <v>27</v>
      </c>
    </row>
    <row r="609" spans="1:7" x14ac:dyDescent="0.25">
      <c r="A609" t="str">
        <f t="shared" si="9"/>
        <v>2011_rs_7_CHI_TB</v>
      </c>
      <c r="B609">
        <v>2011</v>
      </c>
      <c r="C609">
        <v>7</v>
      </c>
      <c r="D609" t="s">
        <v>70</v>
      </c>
      <c r="E609" t="s">
        <v>94</v>
      </c>
      <c r="F609">
        <v>24</v>
      </c>
      <c r="G609">
        <v>18</v>
      </c>
    </row>
    <row r="610" spans="1:7" x14ac:dyDescent="0.25">
      <c r="A610" t="str">
        <f t="shared" si="9"/>
        <v>2011_rs_7_HOU_TEN</v>
      </c>
      <c r="B610">
        <v>2011</v>
      </c>
      <c r="C610">
        <v>7</v>
      </c>
      <c r="D610" t="s">
        <v>77</v>
      </c>
      <c r="E610" t="s">
        <v>95</v>
      </c>
      <c r="F610">
        <v>41</v>
      </c>
      <c r="G610">
        <v>7</v>
      </c>
    </row>
    <row r="611" spans="1:7" x14ac:dyDescent="0.25">
      <c r="A611" t="str">
        <f t="shared" si="9"/>
        <v>2011_rs_7_PIT_ARI</v>
      </c>
      <c r="B611">
        <v>2011</v>
      </c>
      <c r="C611">
        <v>7</v>
      </c>
      <c r="D611" t="s">
        <v>89</v>
      </c>
      <c r="E611" t="s">
        <v>66</v>
      </c>
      <c r="F611">
        <v>32</v>
      </c>
      <c r="G611">
        <v>20</v>
      </c>
    </row>
    <row r="612" spans="1:7" x14ac:dyDescent="0.25">
      <c r="A612" t="str">
        <f t="shared" si="9"/>
        <v>2011_rs_7_KC_OAK</v>
      </c>
      <c r="B612">
        <v>2011</v>
      </c>
      <c r="C612">
        <v>7</v>
      </c>
      <c r="D612" t="s">
        <v>80</v>
      </c>
      <c r="E612" t="s">
        <v>87</v>
      </c>
      <c r="F612">
        <v>28</v>
      </c>
      <c r="G612">
        <v>0</v>
      </c>
    </row>
    <row r="613" spans="1:7" x14ac:dyDescent="0.25">
      <c r="A613" t="str">
        <f t="shared" si="9"/>
        <v>2011_rs_7_STL_DAL</v>
      </c>
      <c r="B613">
        <v>2011</v>
      </c>
      <c r="C613">
        <v>7</v>
      </c>
      <c r="D613" t="s">
        <v>93</v>
      </c>
      <c r="E613" t="s">
        <v>73</v>
      </c>
      <c r="F613">
        <v>7</v>
      </c>
      <c r="G613">
        <v>34</v>
      </c>
    </row>
    <row r="614" spans="1:7" x14ac:dyDescent="0.25">
      <c r="A614" t="str">
        <f t="shared" si="9"/>
        <v>2011_rs_7_GB_MIN</v>
      </c>
      <c r="B614">
        <v>2011</v>
      </c>
      <c r="C614">
        <v>7</v>
      </c>
      <c r="D614" t="s">
        <v>76</v>
      </c>
      <c r="E614" t="s">
        <v>82</v>
      </c>
      <c r="F614">
        <v>33</v>
      </c>
      <c r="G614">
        <v>27</v>
      </c>
    </row>
    <row r="615" spans="1:7" x14ac:dyDescent="0.25">
      <c r="A615" t="str">
        <f t="shared" si="9"/>
        <v>2011_rs_7_IND_NO</v>
      </c>
      <c r="B615">
        <v>2011</v>
      </c>
      <c r="C615">
        <v>7</v>
      </c>
      <c r="D615" t="s">
        <v>78</v>
      </c>
      <c r="E615" t="s">
        <v>84</v>
      </c>
      <c r="F615">
        <v>7</v>
      </c>
      <c r="G615">
        <v>62</v>
      </c>
    </row>
    <row r="616" spans="1:7" x14ac:dyDescent="0.25">
      <c r="A616" t="str">
        <f t="shared" si="9"/>
        <v>2011_rs_7_BAL_JAX</v>
      </c>
      <c r="B616">
        <v>2011</v>
      </c>
      <c r="C616">
        <v>7</v>
      </c>
      <c r="D616" t="s">
        <v>67</v>
      </c>
      <c r="E616" t="s">
        <v>79</v>
      </c>
      <c r="F616">
        <v>7</v>
      </c>
      <c r="G616">
        <v>12</v>
      </c>
    </row>
    <row r="617" spans="1:7" x14ac:dyDescent="0.25">
      <c r="A617" t="str">
        <f t="shared" si="9"/>
        <v>2011_rs_8_ARI_BAL</v>
      </c>
      <c r="B617">
        <v>2011</v>
      </c>
      <c r="C617">
        <v>8</v>
      </c>
      <c r="D617" t="s">
        <v>66</v>
      </c>
      <c r="E617" t="s">
        <v>67</v>
      </c>
      <c r="F617">
        <v>27</v>
      </c>
      <c r="G617">
        <v>30</v>
      </c>
    </row>
    <row r="618" spans="1:7" x14ac:dyDescent="0.25">
      <c r="A618" t="str">
        <f t="shared" si="9"/>
        <v>2011_rs_8_MIN_CAR</v>
      </c>
      <c r="B618">
        <v>2011</v>
      </c>
      <c r="C618">
        <v>8</v>
      </c>
      <c r="D618" t="s">
        <v>82</v>
      </c>
      <c r="E618" t="s">
        <v>69</v>
      </c>
      <c r="F618">
        <v>24</v>
      </c>
      <c r="G618">
        <v>21</v>
      </c>
    </row>
    <row r="619" spans="1:7" x14ac:dyDescent="0.25">
      <c r="A619" t="str">
        <f t="shared" si="9"/>
        <v>2011_rs_8_JAX_HOU</v>
      </c>
      <c r="B619">
        <v>2011</v>
      </c>
      <c r="C619">
        <v>8</v>
      </c>
      <c r="D619" t="s">
        <v>79</v>
      </c>
      <c r="E619" t="s">
        <v>77</v>
      </c>
      <c r="F619">
        <v>14</v>
      </c>
      <c r="G619">
        <v>24</v>
      </c>
    </row>
    <row r="620" spans="1:7" x14ac:dyDescent="0.25">
      <c r="A620" t="str">
        <f t="shared" si="9"/>
        <v>2011_rs_8_MIA_NYG</v>
      </c>
      <c r="B620">
        <v>2011</v>
      </c>
      <c r="C620">
        <v>8</v>
      </c>
      <c r="D620" t="s">
        <v>81</v>
      </c>
      <c r="E620" t="s">
        <v>85</v>
      </c>
      <c r="F620">
        <v>17</v>
      </c>
      <c r="G620">
        <v>20</v>
      </c>
    </row>
    <row r="621" spans="1:7" x14ac:dyDescent="0.25">
      <c r="A621" t="str">
        <f t="shared" si="9"/>
        <v>2011_rs_8_NO_STL</v>
      </c>
      <c r="B621">
        <v>2011</v>
      </c>
      <c r="C621">
        <v>8</v>
      </c>
      <c r="D621" t="s">
        <v>84</v>
      </c>
      <c r="E621" t="s">
        <v>93</v>
      </c>
      <c r="F621">
        <v>21</v>
      </c>
      <c r="G621">
        <v>31</v>
      </c>
    </row>
    <row r="622" spans="1:7" x14ac:dyDescent="0.25">
      <c r="A622" t="str">
        <f t="shared" si="9"/>
        <v>2011_rs_8_IND_TEN</v>
      </c>
      <c r="B622">
        <v>2011</v>
      </c>
      <c r="C622">
        <v>8</v>
      </c>
      <c r="D622" t="s">
        <v>78</v>
      </c>
      <c r="E622" t="s">
        <v>95</v>
      </c>
      <c r="F622">
        <v>10</v>
      </c>
      <c r="G622">
        <v>27</v>
      </c>
    </row>
    <row r="623" spans="1:7" x14ac:dyDescent="0.25">
      <c r="A623" t="str">
        <f t="shared" si="9"/>
        <v>2011_rs_8_WAS_BUF</v>
      </c>
      <c r="B623">
        <v>2011</v>
      </c>
      <c r="C623">
        <v>8</v>
      </c>
      <c r="D623" t="s">
        <v>96</v>
      </c>
      <c r="E623" t="s">
        <v>68</v>
      </c>
      <c r="F623">
        <v>0</v>
      </c>
      <c r="G623">
        <v>23</v>
      </c>
    </row>
    <row r="624" spans="1:7" x14ac:dyDescent="0.25">
      <c r="A624" t="str">
        <f t="shared" si="9"/>
        <v>2011_rs_8_DET_DEN</v>
      </c>
      <c r="B624">
        <v>2011</v>
      </c>
      <c r="C624">
        <v>8</v>
      </c>
      <c r="D624" t="s">
        <v>75</v>
      </c>
      <c r="E624" t="s">
        <v>74</v>
      </c>
      <c r="F624">
        <v>45</v>
      </c>
      <c r="G624">
        <v>10</v>
      </c>
    </row>
    <row r="625" spans="1:7" x14ac:dyDescent="0.25">
      <c r="A625" t="str">
        <f t="shared" si="9"/>
        <v>2011_rs_8_NE_PIT</v>
      </c>
      <c r="B625">
        <v>2011</v>
      </c>
      <c r="C625">
        <v>8</v>
      </c>
      <c r="D625" t="s">
        <v>83</v>
      </c>
      <c r="E625" t="s">
        <v>89</v>
      </c>
      <c r="F625">
        <v>17</v>
      </c>
      <c r="G625">
        <v>25</v>
      </c>
    </row>
    <row r="626" spans="1:7" x14ac:dyDescent="0.25">
      <c r="A626" t="str">
        <f t="shared" si="9"/>
        <v>2011_rs_8_CIN_SEA</v>
      </c>
      <c r="B626">
        <v>2011</v>
      </c>
      <c r="C626">
        <v>8</v>
      </c>
      <c r="D626" t="s">
        <v>71</v>
      </c>
      <c r="E626" t="s">
        <v>91</v>
      </c>
      <c r="F626">
        <v>34</v>
      </c>
      <c r="G626">
        <v>12</v>
      </c>
    </row>
    <row r="627" spans="1:7" x14ac:dyDescent="0.25">
      <c r="A627" t="str">
        <f t="shared" si="9"/>
        <v>2011_rs_8_CLE_SF</v>
      </c>
      <c r="B627">
        <v>2011</v>
      </c>
      <c r="C627">
        <v>8</v>
      </c>
      <c r="D627" t="s">
        <v>72</v>
      </c>
      <c r="E627" t="s">
        <v>92</v>
      </c>
      <c r="F627">
        <v>10</v>
      </c>
      <c r="G627">
        <v>20</v>
      </c>
    </row>
    <row r="628" spans="1:7" x14ac:dyDescent="0.25">
      <c r="A628" t="str">
        <f t="shared" si="9"/>
        <v>2011_rs_8_DAL_PHI</v>
      </c>
      <c r="B628">
        <v>2011</v>
      </c>
      <c r="C628">
        <v>8</v>
      </c>
      <c r="D628" t="s">
        <v>73</v>
      </c>
      <c r="E628" t="s">
        <v>88</v>
      </c>
      <c r="F628">
        <v>7</v>
      </c>
      <c r="G628">
        <v>34</v>
      </c>
    </row>
    <row r="629" spans="1:7" x14ac:dyDescent="0.25">
      <c r="A629" t="str">
        <f t="shared" si="9"/>
        <v>2011_rs_8_SD_KC</v>
      </c>
      <c r="B629">
        <v>2011</v>
      </c>
      <c r="C629">
        <v>8</v>
      </c>
      <c r="D629" t="s">
        <v>90</v>
      </c>
      <c r="E629" t="s">
        <v>80</v>
      </c>
      <c r="F629">
        <v>20</v>
      </c>
      <c r="G629">
        <v>23</v>
      </c>
    </row>
    <row r="630" spans="1:7" x14ac:dyDescent="0.25">
      <c r="A630" t="str">
        <f t="shared" si="9"/>
        <v>2011_rs_9_NYJ_BUF</v>
      </c>
      <c r="B630">
        <v>2011</v>
      </c>
      <c r="C630">
        <v>9</v>
      </c>
      <c r="D630" t="s">
        <v>86</v>
      </c>
      <c r="E630" t="s">
        <v>68</v>
      </c>
      <c r="F630">
        <v>27</v>
      </c>
      <c r="G630">
        <v>11</v>
      </c>
    </row>
    <row r="631" spans="1:7" x14ac:dyDescent="0.25">
      <c r="A631" t="str">
        <f t="shared" si="9"/>
        <v>2011_rs_9_SEA_DAL</v>
      </c>
      <c r="B631">
        <v>2011</v>
      </c>
      <c r="C631">
        <v>9</v>
      </c>
      <c r="D631" t="s">
        <v>91</v>
      </c>
      <c r="E631" t="s">
        <v>73</v>
      </c>
      <c r="F631">
        <v>13</v>
      </c>
      <c r="G631">
        <v>23</v>
      </c>
    </row>
    <row r="632" spans="1:7" x14ac:dyDescent="0.25">
      <c r="A632" t="str">
        <f t="shared" si="9"/>
        <v>2011_rs_9_CLE_HOU</v>
      </c>
      <c r="B632">
        <v>2011</v>
      </c>
      <c r="C632">
        <v>9</v>
      </c>
      <c r="D632" t="s">
        <v>72</v>
      </c>
      <c r="E632" t="s">
        <v>77</v>
      </c>
      <c r="F632">
        <v>12</v>
      </c>
      <c r="G632">
        <v>30</v>
      </c>
    </row>
    <row r="633" spans="1:7" x14ac:dyDescent="0.25">
      <c r="A633" t="str">
        <f t="shared" si="9"/>
        <v>2011_rs_9_ATL_IND</v>
      </c>
      <c r="B633">
        <v>2011</v>
      </c>
      <c r="C633">
        <v>9</v>
      </c>
      <c r="D633" t="s">
        <v>22</v>
      </c>
      <c r="E633" t="s">
        <v>78</v>
      </c>
      <c r="F633">
        <v>31</v>
      </c>
      <c r="G633">
        <v>7</v>
      </c>
    </row>
    <row r="634" spans="1:7" x14ac:dyDescent="0.25">
      <c r="A634" t="str">
        <f t="shared" si="9"/>
        <v>2011_rs_9_MIA_KC</v>
      </c>
      <c r="B634">
        <v>2011</v>
      </c>
      <c r="C634">
        <v>9</v>
      </c>
      <c r="D634" t="s">
        <v>81</v>
      </c>
      <c r="E634" t="s">
        <v>80</v>
      </c>
      <c r="F634">
        <v>31</v>
      </c>
      <c r="G634">
        <v>3</v>
      </c>
    </row>
    <row r="635" spans="1:7" x14ac:dyDescent="0.25">
      <c r="A635" t="str">
        <f t="shared" si="9"/>
        <v>2011_rs_9_TB_NO</v>
      </c>
      <c r="B635">
        <v>2011</v>
      </c>
      <c r="C635">
        <v>9</v>
      </c>
      <c r="D635" t="s">
        <v>94</v>
      </c>
      <c r="E635" t="s">
        <v>84</v>
      </c>
      <c r="F635">
        <v>16</v>
      </c>
      <c r="G635">
        <v>27</v>
      </c>
    </row>
    <row r="636" spans="1:7" x14ac:dyDescent="0.25">
      <c r="A636" t="str">
        <f t="shared" si="9"/>
        <v>2011_rs_9_SF_WAS</v>
      </c>
      <c r="B636">
        <v>2011</v>
      </c>
      <c r="C636">
        <v>9</v>
      </c>
      <c r="D636" t="s">
        <v>92</v>
      </c>
      <c r="E636" t="s">
        <v>96</v>
      </c>
      <c r="F636">
        <v>19</v>
      </c>
      <c r="G636">
        <v>11</v>
      </c>
    </row>
    <row r="637" spans="1:7" x14ac:dyDescent="0.25">
      <c r="A637" t="str">
        <f t="shared" si="9"/>
        <v>2011_rs_9_DEN_OAK</v>
      </c>
      <c r="B637">
        <v>2011</v>
      </c>
      <c r="C637">
        <v>9</v>
      </c>
      <c r="D637" t="s">
        <v>74</v>
      </c>
      <c r="E637" t="s">
        <v>87</v>
      </c>
      <c r="F637">
        <v>38</v>
      </c>
      <c r="G637">
        <v>24</v>
      </c>
    </row>
    <row r="638" spans="1:7" x14ac:dyDescent="0.25">
      <c r="A638" t="str">
        <f t="shared" si="9"/>
        <v>2011_rs_9_CIN_TEN</v>
      </c>
      <c r="B638">
        <v>2011</v>
      </c>
      <c r="C638">
        <v>9</v>
      </c>
      <c r="D638" t="s">
        <v>71</v>
      </c>
      <c r="E638" t="s">
        <v>95</v>
      </c>
      <c r="F638">
        <v>24</v>
      </c>
      <c r="G638">
        <v>17</v>
      </c>
    </row>
    <row r="639" spans="1:7" x14ac:dyDescent="0.25">
      <c r="A639" t="str">
        <f t="shared" si="9"/>
        <v>2011_rs_9_STL_ARI</v>
      </c>
      <c r="B639">
        <v>2011</v>
      </c>
      <c r="C639">
        <v>9</v>
      </c>
      <c r="D639" t="s">
        <v>93</v>
      </c>
      <c r="E639" t="s">
        <v>66</v>
      </c>
      <c r="F639">
        <v>13</v>
      </c>
      <c r="G639">
        <v>19</v>
      </c>
    </row>
    <row r="640" spans="1:7" x14ac:dyDescent="0.25">
      <c r="A640" t="str">
        <f t="shared" si="9"/>
        <v>2011_rs_9_NYG_NE</v>
      </c>
      <c r="B640">
        <v>2011</v>
      </c>
      <c r="C640">
        <v>9</v>
      </c>
      <c r="D640" t="s">
        <v>85</v>
      </c>
      <c r="E640" t="s">
        <v>83</v>
      </c>
      <c r="F640">
        <v>24</v>
      </c>
      <c r="G640">
        <v>20</v>
      </c>
    </row>
    <row r="641" spans="1:7" x14ac:dyDescent="0.25">
      <c r="A641" t="str">
        <f t="shared" si="9"/>
        <v>2011_rs_9_GB_SD</v>
      </c>
      <c r="B641">
        <v>2011</v>
      </c>
      <c r="C641">
        <v>9</v>
      </c>
      <c r="D641" t="s">
        <v>76</v>
      </c>
      <c r="E641" t="s">
        <v>90</v>
      </c>
      <c r="F641">
        <v>45</v>
      </c>
      <c r="G641">
        <v>38</v>
      </c>
    </row>
    <row r="642" spans="1:7" x14ac:dyDescent="0.25">
      <c r="A642" t="str">
        <f t="shared" ref="A642:A705" si="10">CONCATENATE(B642,"_rs_",C642,"_",D642,"_",E642)</f>
        <v>2011_rs_9_BAL_PIT</v>
      </c>
      <c r="B642">
        <v>2011</v>
      </c>
      <c r="C642">
        <v>9</v>
      </c>
      <c r="D642" t="s">
        <v>67</v>
      </c>
      <c r="E642" t="s">
        <v>89</v>
      </c>
      <c r="F642">
        <v>23</v>
      </c>
      <c r="G642">
        <v>20</v>
      </c>
    </row>
    <row r="643" spans="1:7" x14ac:dyDescent="0.25">
      <c r="A643" t="str">
        <f t="shared" si="10"/>
        <v>2011_rs_9_CHI_PHI</v>
      </c>
      <c r="B643">
        <v>2011</v>
      </c>
      <c r="C643">
        <v>9</v>
      </c>
      <c r="D643" t="s">
        <v>70</v>
      </c>
      <c r="E643" t="s">
        <v>88</v>
      </c>
      <c r="F643">
        <v>30</v>
      </c>
      <c r="G643">
        <v>24</v>
      </c>
    </row>
    <row r="644" spans="1:7" x14ac:dyDescent="0.25">
      <c r="A644" t="str">
        <f t="shared" si="10"/>
        <v>2011_rs_10_NO_ATL</v>
      </c>
      <c r="B644">
        <v>2011</v>
      </c>
      <c r="C644">
        <v>10</v>
      </c>
      <c r="D644" t="s">
        <v>84</v>
      </c>
      <c r="E644" t="s">
        <v>22</v>
      </c>
      <c r="F644">
        <v>26</v>
      </c>
      <c r="G644">
        <v>23</v>
      </c>
    </row>
    <row r="645" spans="1:7" x14ac:dyDescent="0.25">
      <c r="A645" t="str">
        <f t="shared" si="10"/>
        <v>2011_rs_10_TEN_CAR</v>
      </c>
      <c r="B645">
        <v>2011</v>
      </c>
      <c r="C645">
        <v>10</v>
      </c>
      <c r="D645" t="s">
        <v>95</v>
      </c>
      <c r="E645" t="s">
        <v>69</v>
      </c>
      <c r="F645">
        <v>30</v>
      </c>
      <c r="G645">
        <v>3</v>
      </c>
    </row>
    <row r="646" spans="1:7" x14ac:dyDescent="0.25">
      <c r="A646" t="str">
        <f t="shared" si="10"/>
        <v>2011_rs_10_PIT_CIN</v>
      </c>
      <c r="B646">
        <v>2011</v>
      </c>
      <c r="C646">
        <v>10</v>
      </c>
      <c r="D646" t="s">
        <v>89</v>
      </c>
      <c r="E646" t="s">
        <v>71</v>
      </c>
      <c r="F646">
        <v>24</v>
      </c>
      <c r="G646">
        <v>17</v>
      </c>
    </row>
    <row r="647" spans="1:7" x14ac:dyDescent="0.25">
      <c r="A647" t="str">
        <f t="shared" si="10"/>
        <v>2011_rs_10_STL_CLE</v>
      </c>
      <c r="B647">
        <v>2011</v>
      </c>
      <c r="C647">
        <v>10</v>
      </c>
      <c r="D647" t="s">
        <v>93</v>
      </c>
      <c r="E647" t="s">
        <v>72</v>
      </c>
      <c r="F647">
        <v>13</v>
      </c>
      <c r="G647">
        <v>12</v>
      </c>
    </row>
    <row r="648" spans="1:7" x14ac:dyDescent="0.25">
      <c r="A648" t="str">
        <f t="shared" si="10"/>
        <v>2011_rs_10_BUF_DAL</v>
      </c>
      <c r="B648">
        <v>2011</v>
      </c>
      <c r="C648">
        <v>10</v>
      </c>
      <c r="D648" t="s">
        <v>68</v>
      </c>
      <c r="E648" t="s">
        <v>73</v>
      </c>
      <c r="F648">
        <v>7</v>
      </c>
      <c r="G648">
        <v>44</v>
      </c>
    </row>
    <row r="649" spans="1:7" x14ac:dyDescent="0.25">
      <c r="A649" t="str">
        <f t="shared" si="10"/>
        <v>2011_rs_10_JAX_IND</v>
      </c>
      <c r="B649">
        <v>2011</v>
      </c>
      <c r="C649">
        <v>10</v>
      </c>
      <c r="D649" t="s">
        <v>79</v>
      </c>
      <c r="E649" t="s">
        <v>78</v>
      </c>
      <c r="F649">
        <v>17</v>
      </c>
      <c r="G649">
        <v>3</v>
      </c>
    </row>
    <row r="650" spans="1:7" x14ac:dyDescent="0.25">
      <c r="A650" t="str">
        <f t="shared" si="10"/>
        <v>2011_rs_10_DEN_KC</v>
      </c>
      <c r="B650">
        <v>2011</v>
      </c>
      <c r="C650">
        <v>10</v>
      </c>
      <c r="D650" t="s">
        <v>74</v>
      </c>
      <c r="E650" t="s">
        <v>80</v>
      </c>
      <c r="F650">
        <v>17</v>
      </c>
      <c r="G650">
        <v>10</v>
      </c>
    </row>
    <row r="651" spans="1:7" x14ac:dyDescent="0.25">
      <c r="A651" t="str">
        <f t="shared" si="10"/>
        <v>2011_rs_10_WAS_MIA</v>
      </c>
      <c r="B651">
        <v>2011</v>
      </c>
      <c r="C651">
        <v>10</v>
      </c>
      <c r="D651" t="s">
        <v>96</v>
      </c>
      <c r="E651" t="s">
        <v>81</v>
      </c>
      <c r="F651">
        <v>9</v>
      </c>
      <c r="G651">
        <v>20</v>
      </c>
    </row>
    <row r="652" spans="1:7" x14ac:dyDescent="0.25">
      <c r="A652" t="str">
        <f t="shared" si="10"/>
        <v>2011_rs_10_ARI_PHI</v>
      </c>
      <c r="B652">
        <v>2011</v>
      </c>
      <c r="C652">
        <v>10</v>
      </c>
      <c r="D652" t="s">
        <v>66</v>
      </c>
      <c r="E652" t="s">
        <v>88</v>
      </c>
      <c r="F652">
        <v>21</v>
      </c>
      <c r="G652">
        <v>17</v>
      </c>
    </row>
    <row r="653" spans="1:7" x14ac:dyDescent="0.25">
      <c r="A653" t="str">
        <f t="shared" si="10"/>
        <v>2011_rs_10_HOU_TB</v>
      </c>
      <c r="B653">
        <v>2011</v>
      </c>
      <c r="C653">
        <v>10</v>
      </c>
      <c r="D653" t="s">
        <v>77</v>
      </c>
      <c r="E653" t="s">
        <v>94</v>
      </c>
      <c r="F653">
        <v>37</v>
      </c>
      <c r="G653">
        <v>9</v>
      </c>
    </row>
    <row r="654" spans="1:7" x14ac:dyDescent="0.25">
      <c r="A654" t="str">
        <f t="shared" si="10"/>
        <v>2011_rs_10_BAL_SEA</v>
      </c>
      <c r="B654">
        <v>2011</v>
      </c>
      <c r="C654">
        <v>10</v>
      </c>
      <c r="D654" t="s">
        <v>67</v>
      </c>
      <c r="E654" t="s">
        <v>91</v>
      </c>
      <c r="F654">
        <v>17</v>
      </c>
      <c r="G654">
        <v>22</v>
      </c>
    </row>
    <row r="655" spans="1:7" x14ac:dyDescent="0.25">
      <c r="A655" t="str">
        <f t="shared" si="10"/>
        <v>2011_rs_10_DET_CHI</v>
      </c>
      <c r="B655">
        <v>2011</v>
      </c>
      <c r="C655">
        <v>10</v>
      </c>
      <c r="D655" t="s">
        <v>75</v>
      </c>
      <c r="E655" t="s">
        <v>70</v>
      </c>
      <c r="F655">
        <v>13</v>
      </c>
      <c r="G655">
        <v>37</v>
      </c>
    </row>
    <row r="656" spans="1:7" x14ac:dyDescent="0.25">
      <c r="A656" t="str">
        <f t="shared" si="10"/>
        <v>2011_rs_10_NYG_SF</v>
      </c>
      <c r="B656">
        <v>2011</v>
      </c>
      <c r="C656">
        <v>10</v>
      </c>
      <c r="D656" t="s">
        <v>85</v>
      </c>
      <c r="E656" t="s">
        <v>92</v>
      </c>
      <c r="F656">
        <v>20</v>
      </c>
      <c r="G656">
        <v>27</v>
      </c>
    </row>
    <row r="657" spans="1:7" x14ac:dyDescent="0.25">
      <c r="A657" t="str">
        <f t="shared" si="10"/>
        <v>2011_rs_10_NE_NYJ</v>
      </c>
      <c r="B657">
        <v>2011</v>
      </c>
      <c r="C657">
        <v>10</v>
      </c>
      <c r="D657" t="s">
        <v>83</v>
      </c>
      <c r="E657" t="s">
        <v>86</v>
      </c>
      <c r="F657">
        <v>37</v>
      </c>
      <c r="G657">
        <v>16</v>
      </c>
    </row>
    <row r="658" spans="1:7" x14ac:dyDescent="0.25">
      <c r="A658" t="str">
        <f t="shared" si="10"/>
        <v>2011_rs_10_OAK_SD</v>
      </c>
      <c r="B658">
        <v>2011</v>
      </c>
      <c r="C658">
        <v>10</v>
      </c>
      <c r="D658" t="s">
        <v>87</v>
      </c>
      <c r="E658" t="s">
        <v>90</v>
      </c>
      <c r="F658">
        <v>24</v>
      </c>
      <c r="G658">
        <v>17</v>
      </c>
    </row>
    <row r="659" spans="1:7" x14ac:dyDescent="0.25">
      <c r="A659" t="str">
        <f t="shared" si="10"/>
        <v>2011_rs_10_MIN_GB</v>
      </c>
      <c r="B659">
        <v>2011</v>
      </c>
      <c r="C659">
        <v>10</v>
      </c>
      <c r="D659" t="s">
        <v>82</v>
      </c>
      <c r="E659" t="s">
        <v>76</v>
      </c>
      <c r="F659">
        <v>7</v>
      </c>
      <c r="G659">
        <v>45</v>
      </c>
    </row>
    <row r="660" spans="1:7" x14ac:dyDescent="0.25">
      <c r="A660" t="str">
        <f t="shared" si="10"/>
        <v>2011_rs_11_CIN_BAL</v>
      </c>
      <c r="B660">
        <v>2011</v>
      </c>
      <c r="C660">
        <v>11</v>
      </c>
      <c r="D660" t="s">
        <v>71</v>
      </c>
      <c r="E660" t="s">
        <v>67</v>
      </c>
      <c r="F660">
        <v>24</v>
      </c>
      <c r="G660">
        <v>31</v>
      </c>
    </row>
    <row r="661" spans="1:7" x14ac:dyDescent="0.25">
      <c r="A661" t="str">
        <f t="shared" si="10"/>
        <v>2011_rs_11_JAX_CLE</v>
      </c>
      <c r="B661">
        <v>2011</v>
      </c>
      <c r="C661">
        <v>11</v>
      </c>
      <c r="D661" t="s">
        <v>79</v>
      </c>
      <c r="E661" t="s">
        <v>72</v>
      </c>
      <c r="F661">
        <v>10</v>
      </c>
      <c r="G661">
        <v>14</v>
      </c>
    </row>
    <row r="662" spans="1:7" x14ac:dyDescent="0.25">
      <c r="A662" t="str">
        <f t="shared" si="10"/>
        <v>2011_rs_11_CAR_DET</v>
      </c>
      <c r="B662">
        <v>2011</v>
      </c>
      <c r="C662">
        <v>11</v>
      </c>
      <c r="D662" t="s">
        <v>69</v>
      </c>
      <c r="E662" t="s">
        <v>75</v>
      </c>
      <c r="F662">
        <v>35</v>
      </c>
      <c r="G662">
        <v>49</v>
      </c>
    </row>
    <row r="663" spans="1:7" x14ac:dyDescent="0.25">
      <c r="A663" t="str">
        <f t="shared" si="10"/>
        <v>2011_rs_11_TB_GB</v>
      </c>
      <c r="B663">
        <v>2011</v>
      </c>
      <c r="C663">
        <v>11</v>
      </c>
      <c r="D663" t="s">
        <v>94</v>
      </c>
      <c r="E663" t="s">
        <v>76</v>
      </c>
      <c r="F663">
        <v>26</v>
      </c>
      <c r="G663">
        <v>35</v>
      </c>
    </row>
    <row r="664" spans="1:7" x14ac:dyDescent="0.25">
      <c r="A664" t="str">
        <f t="shared" si="10"/>
        <v>2011_rs_11_BUF_MIA</v>
      </c>
      <c r="B664">
        <v>2011</v>
      </c>
      <c r="C664">
        <v>11</v>
      </c>
      <c r="D664" t="s">
        <v>68</v>
      </c>
      <c r="E664" t="s">
        <v>81</v>
      </c>
      <c r="F664">
        <v>8</v>
      </c>
      <c r="G664">
        <v>35</v>
      </c>
    </row>
    <row r="665" spans="1:7" x14ac:dyDescent="0.25">
      <c r="A665" t="str">
        <f t="shared" si="10"/>
        <v>2011_rs_11_OAK_MIN</v>
      </c>
      <c r="B665">
        <v>2011</v>
      </c>
      <c r="C665">
        <v>11</v>
      </c>
      <c r="D665" t="s">
        <v>87</v>
      </c>
      <c r="E665" t="s">
        <v>82</v>
      </c>
      <c r="F665">
        <v>27</v>
      </c>
      <c r="G665">
        <v>21</v>
      </c>
    </row>
    <row r="666" spans="1:7" x14ac:dyDescent="0.25">
      <c r="A666" t="str">
        <f t="shared" si="10"/>
        <v>2011_rs_11_DAL_WAS</v>
      </c>
      <c r="B666">
        <v>2011</v>
      </c>
      <c r="C666">
        <v>11</v>
      </c>
      <c r="D666" t="s">
        <v>73</v>
      </c>
      <c r="E666" t="s">
        <v>96</v>
      </c>
      <c r="F666">
        <v>27</v>
      </c>
      <c r="G666">
        <v>24</v>
      </c>
    </row>
    <row r="667" spans="1:7" x14ac:dyDescent="0.25">
      <c r="A667" t="str">
        <f t="shared" si="10"/>
        <v>2011_rs_11_ARI_SF</v>
      </c>
      <c r="B667">
        <v>2011</v>
      </c>
      <c r="C667">
        <v>11</v>
      </c>
      <c r="D667" t="s">
        <v>66</v>
      </c>
      <c r="E667" t="s">
        <v>92</v>
      </c>
      <c r="F667">
        <v>7</v>
      </c>
      <c r="G667">
        <v>23</v>
      </c>
    </row>
    <row r="668" spans="1:7" x14ac:dyDescent="0.25">
      <c r="A668" t="str">
        <f t="shared" si="10"/>
        <v>2011_rs_11_SEA_STL</v>
      </c>
      <c r="B668">
        <v>2011</v>
      </c>
      <c r="C668">
        <v>11</v>
      </c>
      <c r="D668" t="s">
        <v>91</v>
      </c>
      <c r="E668" t="s">
        <v>93</v>
      </c>
      <c r="F668">
        <v>24</v>
      </c>
      <c r="G668">
        <v>7</v>
      </c>
    </row>
    <row r="669" spans="1:7" x14ac:dyDescent="0.25">
      <c r="A669" t="str">
        <f t="shared" si="10"/>
        <v>2011_rs_11_TEN_ATL</v>
      </c>
      <c r="B669">
        <v>2011</v>
      </c>
      <c r="C669">
        <v>11</v>
      </c>
      <c r="D669" t="s">
        <v>95</v>
      </c>
      <c r="E669" t="s">
        <v>22</v>
      </c>
      <c r="F669">
        <v>17</v>
      </c>
      <c r="G669">
        <v>23</v>
      </c>
    </row>
    <row r="670" spans="1:7" x14ac:dyDescent="0.25">
      <c r="A670" t="str">
        <f t="shared" si="10"/>
        <v>2011_rs_11_SD_CHI</v>
      </c>
      <c r="B670">
        <v>2011</v>
      </c>
      <c r="C670">
        <v>11</v>
      </c>
      <c r="D670" t="s">
        <v>90</v>
      </c>
      <c r="E670" t="s">
        <v>70</v>
      </c>
      <c r="F670">
        <v>20</v>
      </c>
      <c r="G670">
        <v>31</v>
      </c>
    </row>
    <row r="671" spans="1:7" x14ac:dyDescent="0.25">
      <c r="A671" t="str">
        <f t="shared" si="10"/>
        <v>2011_rs_11_NYJ_DEN</v>
      </c>
      <c r="B671">
        <v>2011</v>
      </c>
      <c r="C671">
        <v>11</v>
      </c>
      <c r="D671" t="s">
        <v>86</v>
      </c>
      <c r="E671" t="s">
        <v>74</v>
      </c>
      <c r="F671">
        <v>13</v>
      </c>
      <c r="G671">
        <v>17</v>
      </c>
    </row>
    <row r="672" spans="1:7" x14ac:dyDescent="0.25">
      <c r="A672" t="str">
        <f t="shared" si="10"/>
        <v>2011_rs_11_PHI_NYG</v>
      </c>
      <c r="B672">
        <v>2011</v>
      </c>
      <c r="C672">
        <v>11</v>
      </c>
      <c r="D672" t="s">
        <v>88</v>
      </c>
      <c r="E672" t="s">
        <v>85</v>
      </c>
      <c r="F672">
        <v>17</v>
      </c>
      <c r="G672">
        <v>10</v>
      </c>
    </row>
    <row r="673" spans="1:7" x14ac:dyDescent="0.25">
      <c r="A673" t="str">
        <f t="shared" si="10"/>
        <v>2011_rs_11_KC_NE</v>
      </c>
      <c r="B673">
        <v>2011</v>
      </c>
      <c r="C673">
        <v>11</v>
      </c>
      <c r="D673" t="s">
        <v>80</v>
      </c>
      <c r="E673" t="s">
        <v>83</v>
      </c>
      <c r="F673">
        <v>3</v>
      </c>
      <c r="G673">
        <v>34</v>
      </c>
    </row>
    <row r="674" spans="1:7" x14ac:dyDescent="0.25">
      <c r="A674" t="str">
        <f t="shared" si="10"/>
        <v>2011_rs_12_MIN_ATL</v>
      </c>
      <c r="B674">
        <v>2011</v>
      </c>
      <c r="C674">
        <v>12</v>
      </c>
      <c r="D674" t="s">
        <v>82</v>
      </c>
      <c r="E674" t="s">
        <v>22</v>
      </c>
      <c r="F674">
        <v>14</v>
      </c>
      <c r="G674">
        <v>24</v>
      </c>
    </row>
    <row r="675" spans="1:7" x14ac:dyDescent="0.25">
      <c r="A675" t="str">
        <f t="shared" si="10"/>
        <v>2011_rs_12_CLE_CIN</v>
      </c>
      <c r="B675">
        <v>2011</v>
      </c>
      <c r="C675">
        <v>12</v>
      </c>
      <c r="D675" t="s">
        <v>72</v>
      </c>
      <c r="E675" t="s">
        <v>71</v>
      </c>
      <c r="F675">
        <v>20</v>
      </c>
      <c r="G675">
        <v>23</v>
      </c>
    </row>
    <row r="676" spans="1:7" x14ac:dyDescent="0.25">
      <c r="A676" t="str">
        <f t="shared" si="10"/>
        <v>2011_rs_12_CAR_IND</v>
      </c>
      <c r="B676">
        <v>2011</v>
      </c>
      <c r="C676">
        <v>12</v>
      </c>
      <c r="D676" t="s">
        <v>69</v>
      </c>
      <c r="E676" t="s">
        <v>78</v>
      </c>
      <c r="F676">
        <v>27</v>
      </c>
      <c r="G676">
        <v>19</v>
      </c>
    </row>
    <row r="677" spans="1:7" x14ac:dyDescent="0.25">
      <c r="A677" t="str">
        <f t="shared" si="10"/>
        <v>2011_rs_12_HOU_JAX</v>
      </c>
      <c r="B677">
        <v>2011</v>
      </c>
      <c r="C677">
        <v>12</v>
      </c>
      <c r="D677" t="s">
        <v>77</v>
      </c>
      <c r="E677" t="s">
        <v>79</v>
      </c>
      <c r="F677">
        <v>20</v>
      </c>
      <c r="G677">
        <v>13</v>
      </c>
    </row>
    <row r="678" spans="1:7" x14ac:dyDescent="0.25">
      <c r="A678" t="str">
        <f t="shared" si="10"/>
        <v>2011_rs_12_BUF_NYJ</v>
      </c>
      <c r="B678">
        <v>2011</v>
      </c>
      <c r="C678">
        <v>12</v>
      </c>
      <c r="D678" t="s">
        <v>68</v>
      </c>
      <c r="E678" t="s">
        <v>86</v>
      </c>
      <c r="F678">
        <v>24</v>
      </c>
      <c r="G678">
        <v>28</v>
      </c>
    </row>
    <row r="679" spans="1:7" x14ac:dyDescent="0.25">
      <c r="A679" t="str">
        <f t="shared" si="10"/>
        <v>2011_rs_12_ARI_STL</v>
      </c>
      <c r="B679">
        <v>2011</v>
      </c>
      <c r="C679">
        <v>12</v>
      </c>
      <c r="D679" t="s">
        <v>66</v>
      </c>
      <c r="E679" t="s">
        <v>93</v>
      </c>
      <c r="F679">
        <v>23</v>
      </c>
      <c r="G679">
        <v>20</v>
      </c>
    </row>
    <row r="680" spans="1:7" x14ac:dyDescent="0.25">
      <c r="A680" t="str">
        <f t="shared" si="10"/>
        <v>2011_rs_12_TB_TEN</v>
      </c>
      <c r="B680">
        <v>2011</v>
      </c>
      <c r="C680">
        <v>12</v>
      </c>
      <c r="D680" t="s">
        <v>94</v>
      </c>
      <c r="E680" t="s">
        <v>95</v>
      </c>
      <c r="F680">
        <v>17</v>
      </c>
      <c r="G680">
        <v>23</v>
      </c>
    </row>
    <row r="681" spans="1:7" x14ac:dyDescent="0.25">
      <c r="A681" t="str">
        <f t="shared" si="10"/>
        <v>2011_rs_12_CHI_OAK</v>
      </c>
      <c r="B681">
        <v>2011</v>
      </c>
      <c r="C681">
        <v>12</v>
      </c>
      <c r="D681" t="s">
        <v>70</v>
      </c>
      <c r="E681" t="s">
        <v>87</v>
      </c>
      <c r="F681">
        <v>20</v>
      </c>
      <c r="G681">
        <v>25</v>
      </c>
    </row>
    <row r="682" spans="1:7" x14ac:dyDescent="0.25">
      <c r="A682" t="str">
        <f t="shared" si="10"/>
        <v>2011_rs_12_WAS_SEA</v>
      </c>
      <c r="B682">
        <v>2011</v>
      </c>
      <c r="C682">
        <v>12</v>
      </c>
      <c r="D682" t="s">
        <v>96</v>
      </c>
      <c r="E682" t="s">
        <v>91</v>
      </c>
      <c r="F682">
        <v>23</v>
      </c>
      <c r="G682">
        <v>17</v>
      </c>
    </row>
    <row r="683" spans="1:7" x14ac:dyDescent="0.25">
      <c r="A683" t="str">
        <f t="shared" si="10"/>
        <v>2011_rs_12_MIA_DAL</v>
      </c>
      <c r="B683">
        <v>2011</v>
      </c>
      <c r="C683">
        <v>12</v>
      </c>
      <c r="D683" t="s">
        <v>81</v>
      </c>
      <c r="E683" t="s">
        <v>73</v>
      </c>
      <c r="F683">
        <v>19</v>
      </c>
      <c r="G683">
        <v>20</v>
      </c>
    </row>
    <row r="684" spans="1:7" x14ac:dyDescent="0.25">
      <c r="A684" t="str">
        <f t="shared" si="10"/>
        <v>2011_rs_12_NE_PHI</v>
      </c>
      <c r="B684">
        <v>2011</v>
      </c>
      <c r="C684">
        <v>12</v>
      </c>
      <c r="D684" t="s">
        <v>83</v>
      </c>
      <c r="E684" t="s">
        <v>88</v>
      </c>
      <c r="F684">
        <v>38</v>
      </c>
      <c r="G684">
        <v>20</v>
      </c>
    </row>
    <row r="685" spans="1:7" x14ac:dyDescent="0.25">
      <c r="A685" t="str">
        <f t="shared" si="10"/>
        <v>2011_rs_12_DEN_SD</v>
      </c>
      <c r="B685">
        <v>2011</v>
      </c>
      <c r="C685">
        <v>12</v>
      </c>
      <c r="D685" t="s">
        <v>74</v>
      </c>
      <c r="E685" t="s">
        <v>90</v>
      </c>
      <c r="F685">
        <v>16</v>
      </c>
      <c r="G685">
        <v>13</v>
      </c>
    </row>
    <row r="686" spans="1:7" x14ac:dyDescent="0.25">
      <c r="A686" t="str">
        <f t="shared" si="10"/>
        <v>2011_rs_12_SF_BAL</v>
      </c>
      <c r="B686">
        <v>2011</v>
      </c>
      <c r="C686">
        <v>12</v>
      </c>
      <c r="D686" t="s">
        <v>92</v>
      </c>
      <c r="E686" t="s">
        <v>67</v>
      </c>
      <c r="F686">
        <v>6</v>
      </c>
      <c r="G686">
        <v>16</v>
      </c>
    </row>
    <row r="687" spans="1:7" x14ac:dyDescent="0.25">
      <c r="A687" t="str">
        <f t="shared" si="10"/>
        <v>2011_rs_12_PIT_KC</v>
      </c>
      <c r="B687">
        <v>2011</v>
      </c>
      <c r="C687">
        <v>12</v>
      </c>
      <c r="D687" t="s">
        <v>89</v>
      </c>
      <c r="E687" t="s">
        <v>80</v>
      </c>
      <c r="F687">
        <v>13</v>
      </c>
      <c r="G687">
        <v>9</v>
      </c>
    </row>
    <row r="688" spans="1:7" x14ac:dyDescent="0.25">
      <c r="A688" t="str">
        <f t="shared" si="10"/>
        <v>2011_rs_12_NYG_NO</v>
      </c>
      <c r="B688">
        <v>2011</v>
      </c>
      <c r="C688">
        <v>12</v>
      </c>
      <c r="D688" t="s">
        <v>85</v>
      </c>
      <c r="E688" t="s">
        <v>84</v>
      </c>
      <c r="F688">
        <v>24</v>
      </c>
      <c r="G688">
        <v>49</v>
      </c>
    </row>
    <row r="689" spans="1:7" x14ac:dyDescent="0.25">
      <c r="A689" t="str">
        <f t="shared" si="10"/>
        <v>2011_rs_12_GB_DET</v>
      </c>
      <c r="B689">
        <v>2011</v>
      </c>
      <c r="C689">
        <v>12</v>
      </c>
      <c r="D689" t="s">
        <v>76</v>
      </c>
      <c r="E689" t="s">
        <v>75</v>
      </c>
      <c r="F689">
        <v>27</v>
      </c>
      <c r="G689">
        <v>15</v>
      </c>
    </row>
    <row r="690" spans="1:7" x14ac:dyDescent="0.25">
      <c r="A690" t="str">
        <f t="shared" si="10"/>
        <v>2011_rs_13_TEN_BUF</v>
      </c>
      <c r="B690">
        <v>2011</v>
      </c>
      <c r="C690">
        <v>13</v>
      </c>
      <c r="D690" t="s">
        <v>95</v>
      </c>
      <c r="E690" t="s">
        <v>68</v>
      </c>
      <c r="F690">
        <v>23</v>
      </c>
      <c r="G690">
        <v>17</v>
      </c>
    </row>
    <row r="691" spans="1:7" x14ac:dyDescent="0.25">
      <c r="A691" t="str">
        <f t="shared" si="10"/>
        <v>2011_rs_13_KC_CHI</v>
      </c>
      <c r="B691">
        <v>2011</v>
      </c>
      <c r="C691">
        <v>13</v>
      </c>
      <c r="D691" t="s">
        <v>80</v>
      </c>
      <c r="E691" t="s">
        <v>70</v>
      </c>
      <c r="F691">
        <v>10</v>
      </c>
      <c r="G691">
        <v>3</v>
      </c>
    </row>
    <row r="692" spans="1:7" x14ac:dyDescent="0.25">
      <c r="A692" t="str">
        <f t="shared" si="10"/>
        <v>2011_rs_13_ATL_HOU</v>
      </c>
      <c r="B692">
        <v>2011</v>
      </c>
      <c r="C692">
        <v>13</v>
      </c>
      <c r="D692" t="s">
        <v>22</v>
      </c>
      <c r="E692" t="s">
        <v>77</v>
      </c>
      <c r="F692">
        <v>10</v>
      </c>
      <c r="G692">
        <v>17</v>
      </c>
    </row>
    <row r="693" spans="1:7" x14ac:dyDescent="0.25">
      <c r="A693" t="str">
        <f t="shared" si="10"/>
        <v>2011_rs_13_OAK_MIA</v>
      </c>
      <c r="B693">
        <v>2011</v>
      </c>
      <c r="C693">
        <v>13</v>
      </c>
      <c r="D693" t="s">
        <v>87</v>
      </c>
      <c r="E693" t="s">
        <v>81</v>
      </c>
      <c r="F693">
        <v>14</v>
      </c>
      <c r="G693">
        <v>34</v>
      </c>
    </row>
    <row r="694" spans="1:7" x14ac:dyDescent="0.25">
      <c r="A694" t="str">
        <f t="shared" si="10"/>
        <v>2011_rs_13_DEN_MIN</v>
      </c>
      <c r="B694">
        <v>2011</v>
      </c>
      <c r="C694">
        <v>13</v>
      </c>
      <c r="D694" t="s">
        <v>74</v>
      </c>
      <c r="E694" t="s">
        <v>82</v>
      </c>
      <c r="F694">
        <v>35</v>
      </c>
      <c r="G694">
        <v>32</v>
      </c>
    </row>
    <row r="695" spans="1:7" x14ac:dyDescent="0.25">
      <c r="A695" t="str">
        <f t="shared" si="10"/>
        <v>2011_rs_13_IND_NE</v>
      </c>
      <c r="B695">
        <v>2011</v>
      </c>
      <c r="C695">
        <v>13</v>
      </c>
      <c r="D695" t="s">
        <v>78</v>
      </c>
      <c r="E695" t="s">
        <v>83</v>
      </c>
      <c r="F695">
        <v>24</v>
      </c>
      <c r="G695">
        <v>31</v>
      </c>
    </row>
    <row r="696" spans="1:7" x14ac:dyDescent="0.25">
      <c r="A696" t="str">
        <f t="shared" si="10"/>
        <v>2011_rs_13_CIN_PIT</v>
      </c>
      <c r="B696">
        <v>2011</v>
      </c>
      <c r="C696">
        <v>13</v>
      </c>
      <c r="D696" t="s">
        <v>71</v>
      </c>
      <c r="E696" t="s">
        <v>89</v>
      </c>
      <c r="F696">
        <v>7</v>
      </c>
      <c r="G696">
        <v>35</v>
      </c>
    </row>
    <row r="697" spans="1:7" x14ac:dyDescent="0.25">
      <c r="A697" t="str">
        <f t="shared" si="10"/>
        <v>2011_rs_13_CAR_TB</v>
      </c>
      <c r="B697">
        <v>2011</v>
      </c>
      <c r="C697">
        <v>13</v>
      </c>
      <c r="D697" t="s">
        <v>69</v>
      </c>
      <c r="E697" t="s">
        <v>94</v>
      </c>
      <c r="F697">
        <v>38</v>
      </c>
      <c r="G697">
        <v>19</v>
      </c>
    </row>
    <row r="698" spans="1:7" x14ac:dyDescent="0.25">
      <c r="A698" t="str">
        <f t="shared" si="10"/>
        <v>2011_rs_13_NYJ_WAS</v>
      </c>
      <c r="B698">
        <v>2011</v>
      </c>
      <c r="C698">
        <v>13</v>
      </c>
      <c r="D698" t="s">
        <v>86</v>
      </c>
      <c r="E698" t="s">
        <v>96</v>
      </c>
      <c r="F698">
        <v>34</v>
      </c>
      <c r="G698">
        <v>19</v>
      </c>
    </row>
    <row r="699" spans="1:7" x14ac:dyDescent="0.25">
      <c r="A699" t="str">
        <f t="shared" si="10"/>
        <v>2011_rs_13_BAL_CLE</v>
      </c>
      <c r="B699">
        <v>2011</v>
      </c>
      <c r="C699">
        <v>13</v>
      </c>
      <c r="D699" t="s">
        <v>67</v>
      </c>
      <c r="E699" t="s">
        <v>72</v>
      </c>
      <c r="F699">
        <v>24</v>
      </c>
      <c r="G699">
        <v>10</v>
      </c>
    </row>
    <row r="700" spans="1:7" x14ac:dyDescent="0.25">
      <c r="A700" t="str">
        <f t="shared" si="10"/>
        <v>2011_rs_13_DAL_ARI</v>
      </c>
      <c r="B700">
        <v>2011</v>
      </c>
      <c r="C700">
        <v>13</v>
      </c>
      <c r="D700" t="s">
        <v>73</v>
      </c>
      <c r="E700" t="s">
        <v>66</v>
      </c>
      <c r="F700">
        <v>13</v>
      </c>
      <c r="G700">
        <v>19</v>
      </c>
    </row>
    <row r="701" spans="1:7" x14ac:dyDescent="0.25">
      <c r="A701" t="str">
        <f t="shared" si="10"/>
        <v>2011_rs_13_GB_NYG</v>
      </c>
      <c r="B701">
        <v>2011</v>
      </c>
      <c r="C701">
        <v>13</v>
      </c>
      <c r="D701" t="s">
        <v>76</v>
      </c>
      <c r="E701" t="s">
        <v>85</v>
      </c>
      <c r="F701">
        <v>38</v>
      </c>
      <c r="G701">
        <v>35</v>
      </c>
    </row>
    <row r="702" spans="1:7" x14ac:dyDescent="0.25">
      <c r="A702" t="str">
        <f t="shared" si="10"/>
        <v>2011_rs_13_STL_SF</v>
      </c>
      <c r="B702">
        <v>2011</v>
      </c>
      <c r="C702">
        <v>13</v>
      </c>
      <c r="D702" t="s">
        <v>93</v>
      </c>
      <c r="E702" t="s">
        <v>92</v>
      </c>
      <c r="F702">
        <v>0</v>
      </c>
      <c r="G702">
        <v>26</v>
      </c>
    </row>
    <row r="703" spans="1:7" x14ac:dyDescent="0.25">
      <c r="A703" t="str">
        <f t="shared" si="10"/>
        <v>2011_rs_13_DET_NO</v>
      </c>
      <c r="B703">
        <v>2011</v>
      </c>
      <c r="C703">
        <v>13</v>
      </c>
      <c r="D703" t="s">
        <v>75</v>
      </c>
      <c r="E703" t="s">
        <v>84</v>
      </c>
      <c r="F703">
        <v>17</v>
      </c>
      <c r="G703">
        <v>31</v>
      </c>
    </row>
    <row r="704" spans="1:7" x14ac:dyDescent="0.25">
      <c r="A704" t="str">
        <f t="shared" si="10"/>
        <v>2011_rs_13_PHI_SEA</v>
      </c>
      <c r="B704">
        <v>2011</v>
      </c>
      <c r="C704">
        <v>13</v>
      </c>
      <c r="D704" t="s">
        <v>88</v>
      </c>
      <c r="E704" t="s">
        <v>91</v>
      </c>
      <c r="F704">
        <v>14</v>
      </c>
      <c r="G704">
        <v>31</v>
      </c>
    </row>
    <row r="705" spans="1:7" x14ac:dyDescent="0.25">
      <c r="A705" t="str">
        <f t="shared" si="10"/>
        <v>2011_rs_13_SD_JAX</v>
      </c>
      <c r="B705">
        <v>2011</v>
      </c>
      <c r="C705">
        <v>13</v>
      </c>
      <c r="D705" t="s">
        <v>90</v>
      </c>
      <c r="E705" t="s">
        <v>79</v>
      </c>
      <c r="F705">
        <v>38</v>
      </c>
      <c r="G705">
        <v>14</v>
      </c>
    </row>
    <row r="706" spans="1:7" x14ac:dyDescent="0.25">
      <c r="A706" t="str">
        <f t="shared" ref="A706:A769" si="11">CONCATENATE(B706,"_rs_",C706,"_",D706,"_",E706)</f>
        <v>2011_rs_14_IND_BAL</v>
      </c>
      <c r="B706">
        <v>2011</v>
      </c>
      <c r="C706">
        <v>14</v>
      </c>
      <c r="D706" t="s">
        <v>78</v>
      </c>
      <c r="E706" t="s">
        <v>67</v>
      </c>
      <c r="F706">
        <v>10</v>
      </c>
      <c r="G706">
        <v>24</v>
      </c>
    </row>
    <row r="707" spans="1:7" x14ac:dyDescent="0.25">
      <c r="A707" t="str">
        <f t="shared" si="11"/>
        <v>2011_rs_14_ATL_CAR</v>
      </c>
      <c r="B707">
        <v>2011</v>
      </c>
      <c r="C707">
        <v>14</v>
      </c>
      <c r="D707" t="s">
        <v>22</v>
      </c>
      <c r="E707" t="s">
        <v>69</v>
      </c>
      <c r="F707">
        <v>31</v>
      </c>
      <c r="G707">
        <v>23</v>
      </c>
    </row>
    <row r="708" spans="1:7" x14ac:dyDescent="0.25">
      <c r="A708" t="str">
        <f t="shared" si="11"/>
        <v>2011_rs_14_HOU_CIN</v>
      </c>
      <c r="B708">
        <v>2011</v>
      </c>
      <c r="C708">
        <v>14</v>
      </c>
      <c r="D708" t="s">
        <v>77</v>
      </c>
      <c r="E708" t="s">
        <v>71</v>
      </c>
      <c r="F708">
        <v>20</v>
      </c>
      <c r="G708">
        <v>19</v>
      </c>
    </row>
    <row r="709" spans="1:7" x14ac:dyDescent="0.25">
      <c r="A709" t="str">
        <f t="shared" si="11"/>
        <v>2011_rs_14_MIN_DET</v>
      </c>
      <c r="B709">
        <v>2011</v>
      </c>
      <c r="C709">
        <v>14</v>
      </c>
      <c r="D709" t="s">
        <v>82</v>
      </c>
      <c r="E709" t="s">
        <v>75</v>
      </c>
      <c r="F709">
        <v>28</v>
      </c>
      <c r="G709">
        <v>34</v>
      </c>
    </row>
    <row r="710" spans="1:7" x14ac:dyDescent="0.25">
      <c r="A710" t="str">
        <f t="shared" si="11"/>
        <v>2011_rs_14_TB_JAX</v>
      </c>
      <c r="B710">
        <v>2011</v>
      </c>
      <c r="C710">
        <v>14</v>
      </c>
      <c r="D710" t="s">
        <v>94</v>
      </c>
      <c r="E710" t="s">
        <v>79</v>
      </c>
      <c r="F710">
        <v>14</v>
      </c>
      <c r="G710">
        <v>41</v>
      </c>
    </row>
    <row r="711" spans="1:7" x14ac:dyDescent="0.25">
      <c r="A711" t="str">
        <f t="shared" si="11"/>
        <v>2011_rs_14_PHI_MIA</v>
      </c>
      <c r="B711">
        <v>2011</v>
      </c>
      <c r="C711">
        <v>14</v>
      </c>
      <c r="D711" t="s">
        <v>88</v>
      </c>
      <c r="E711" t="s">
        <v>81</v>
      </c>
      <c r="F711">
        <v>26</v>
      </c>
      <c r="G711">
        <v>10</v>
      </c>
    </row>
    <row r="712" spans="1:7" x14ac:dyDescent="0.25">
      <c r="A712" t="str">
        <f t="shared" si="11"/>
        <v>2011_rs_14_KC_NYJ</v>
      </c>
      <c r="B712">
        <v>2011</v>
      </c>
      <c r="C712">
        <v>14</v>
      </c>
      <c r="D712" t="s">
        <v>80</v>
      </c>
      <c r="E712" t="s">
        <v>86</v>
      </c>
      <c r="F712">
        <v>10</v>
      </c>
      <c r="G712">
        <v>37</v>
      </c>
    </row>
    <row r="713" spans="1:7" x14ac:dyDescent="0.25">
      <c r="A713" t="str">
        <f t="shared" si="11"/>
        <v>2011_rs_14_NO_TEN</v>
      </c>
      <c r="B713">
        <v>2011</v>
      </c>
      <c r="C713">
        <v>14</v>
      </c>
      <c r="D713" t="s">
        <v>84</v>
      </c>
      <c r="E713" t="s">
        <v>95</v>
      </c>
      <c r="F713">
        <v>22</v>
      </c>
      <c r="G713">
        <v>17</v>
      </c>
    </row>
    <row r="714" spans="1:7" x14ac:dyDescent="0.25">
      <c r="A714" t="str">
        <f t="shared" si="11"/>
        <v>2011_rs_14_NE_WAS</v>
      </c>
      <c r="B714">
        <v>2011</v>
      </c>
      <c r="C714">
        <v>14</v>
      </c>
      <c r="D714" t="s">
        <v>83</v>
      </c>
      <c r="E714" t="s">
        <v>96</v>
      </c>
      <c r="F714">
        <v>34</v>
      </c>
      <c r="G714">
        <v>27</v>
      </c>
    </row>
    <row r="715" spans="1:7" x14ac:dyDescent="0.25">
      <c r="A715" t="str">
        <f t="shared" si="11"/>
        <v>2011_rs_14_SF_ARI</v>
      </c>
      <c r="B715">
        <v>2011</v>
      </c>
      <c r="C715">
        <v>14</v>
      </c>
      <c r="D715" t="s">
        <v>92</v>
      </c>
      <c r="E715" t="s">
        <v>66</v>
      </c>
      <c r="F715">
        <v>19</v>
      </c>
      <c r="G715">
        <v>21</v>
      </c>
    </row>
    <row r="716" spans="1:7" x14ac:dyDescent="0.25">
      <c r="A716" t="str">
        <f t="shared" si="11"/>
        <v>2011_rs_14_CHI_DEN</v>
      </c>
      <c r="B716">
        <v>2011</v>
      </c>
      <c r="C716">
        <v>14</v>
      </c>
      <c r="D716" t="s">
        <v>70</v>
      </c>
      <c r="E716" t="s">
        <v>74</v>
      </c>
      <c r="F716">
        <v>10</v>
      </c>
      <c r="G716">
        <v>13</v>
      </c>
    </row>
    <row r="717" spans="1:7" x14ac:dyDescent="0.25">
      <c r="A717" t="str">
        <f t="shared" si="11"/>
        <v>2011_rs_14_OAK_GB</v>
      </c>
      <c r="B717">
        <v>2011</v>
      </c>
      <c r="C717">
        <v>14</v>
      </c>
      <c r="D717" t="s">
        <v>87</v>
      </c>
      <c r="E717" t="s">
        <v>76</v>
      </c>
      <c r="F717">
        <v>16</v>
      </c>
      <c r="G717">
        <v>46</v>
      </c>
    </row>
    <row r="718" spans="1:7" x14ac:dyDescent="0.25">
      <c r="A718" t="str">
        <f t="shared" si="11"/>
        <v>2011_rs_14_BUF_SD</v>
      </c>
      <c r="B718">
        <v>2011</v>
      </c>
      <c r="C718">
        <v>14</v>
      </c>
      <c r="D718" t="s">
        <v>68</v>
      </c>
      <c r="E718" t="s">
        <v>90</v>
      </c>
      <c r="F718">
        <v>10</v>
      </c>
      <c r="G718">
        <v>37</v>
      </c>
    </row>
    <row r="719" spans="1:7" x14ac:dyDescent="0.25">
      <c r="A719" t="str">
        <f t="shared" si="11"/>
        <v>2011_rs_14_NYG_DAL</v>
      </c>
      <c r="B719">
        <v>2011</v>
      </c>
      <c r="C719">
        <v>14</v>
      </c>
      <c r="D719" t="s">
        <v>85</v>
      </c>
      <c r="E719" t="s">
        <v>73</v>
      </c>
      <c r="F719">
        <v>37</v>
      </c>
      <c r="G719">
        <v>34</v>
      </c>
    </row>
    <row r="720" spans="1:7" x14ac:dyDescent="0.25">
      <c r="A720" t="str">
        <f t="shared" si="11"/>
        <v>2011_rs_14_CLE_PIT</v>
      </c>
      <c r="B720">
        <v>2011</v>
      </c>
      <c r="C720">
        <v>14</v>
      </c>
      <c r="D720" t="s">
        <v>72</v>
      </c>
      <c r="E720" t="s">
        <v>89</v>
      </c>
      <c r="F720">
        <v>3</v>
      </c>
      <c r="G720">
        <v>14</v>
      </c>
    </row>
    <row r="721" spans="1:7" x14ac:dyDescent="0.25">
      <c r="A721" t="str">
        <f t="shared" si="11"/>
        <v>2011_rs_14_STL_SEA</v>
      </c>
      <c r="B721">
        <v>2011</v>
      </c>
      <c r="C721">
        <v>14</v>
      </c>
      <c r="D721" t="s">
        <v>93</v>
      </c>
      <c r="E721" t="s">
        <v>91</v>
      </c>
      <c r="F721">
        <v>13</v>
      </c>
      <c r="G721">
        <v>30</v>
      </c>
    </row>
    <row r="722" spans="1:7" x14ac:dyDescent="0.25">
      <c r="A722" t="str">
        <f t="shared" si="11"/>
        <v>2011_rs_15_MIA_BUF</v>
      </c>
      <c r="B722">
        <v>2011</v>
      </c>
      <c r="C722">
        <v>15</v>
      </c>
      <c r="D722" t="s">
        <v>81</v>
      </c>
      <c r="E722" t="s">
        <v>68</v>
      </c>
      <c r="F722">
        <v>30</v>
      </c>
      <c r="G722">
        <v>23</v>
      </c>
    </row>
    <row r="723" spans="1:7" x14ac:dyDescent="0.25">
      <c r="A723" t="str">
        <f t="shared" si="11"/>
        <v>2011_rs_15_SEA_CHI</v>
      </c>
      <c r="B723">
        <v>2011</v>
      </c>
      <c r="C723">
        <v>15</v>
      </c>
      <c r="D723" t="s">
        <v>91</v>
      </c>
      <c r="E723" t="s">
        <v>70</v>
      </c>
      <c r="F723">
        <v>38</v>
      </c>
      <c r="G723">
        <v>14</v>
      </c>
    </row>
    <row r="724" spans="1:7" x14ac:dyDescent="0.25">
      <c r="A724" t="str">
        <f t="shared" si="11"/>
        <v>2011_rs_15_CAR_HOU</v>
      </c>
      <c r="B724">
        <v>2011</v>
      </c>
      <c r="C724">
        <v>15</v>
      </c>
      <c r="D724" t="s">
        <v>69</v>
      </c>
      <c r="E724" t="s">
        <v>77</v>
      </c>
      <c r="F724">
        <v>28</v>
      </c>
      <c r="G724">
        <v>13</v>
      </c>
    </row>
    <row r="725" spans="1:7" x14ac:dyDescent="0.25">
      <c r="A725" t="str">
        <f t="shared" si="11"/>
        <v>2011_rs_15_TEN_IND</v>
      </c>
      <c r="B725">
        <v>2011</v>
      </c>
      <c r="C725">
        <v>15</v>
      </c>
      <c r="D725" t="s">
        <v>95</v>
      </c>
      <c r="E725" t="s">
        <v>78</v>
      </c>
      <c r="F725">
        <v>13</v>
      </c>
      <c r="G725">
        <v>27</v>
      </c>
    </row>
    <row r="726" spans="1:7" x14ac:dyDescent="0.25">
      <c r="A726" t="str">
        <f t="shared" si="11"/>
        <v>2011_rs_15_GB_KC</v>
      </c>
      <c r="B726">
        <v>2011</v>
      </c>
      <c r="C726">
        <v>15</v>
      </c>
      <c r="D726" t="s">
        <v>76</v>
      </c>
      <c r="E726" t="s">
        <v>80</v>
      </c>
      <c r="F726">
        <v>14</v>
      </c>
      <c r="G726">
        <v>19</v>
      </c>
    </row>
    <row r="727" spans="1:7" x14ac:dyDescent="0.25">
      <c r="A727" t="str">
        <f t="shared" si="11"/>
        <v>2011_rs_15_NO_MIN</v>
      </c>
      <c r="B727">
        <v>2011</v>
      </c>
      <c r="C727">
        <v>15</v>
      </c>
      <c r="D727" t="s">
        <v>84</v>
      </c>
      <c r="E727" t="s">
        <v>82</v>
      </c>
      <c r="F727">
        <v>42</v>
      </c>
      <c r="G727">
        <v>20</v>
      </c>
    </row>
    <row r="728" spans="1:7" x14ac:dyDescent="0.25">
      <c r="A728" t="str">
        <f t="shared" si="11"/>
        <v>2011_rs_15_WAS_NYG</v>
      </c>
      <c r="B728">
        <v>2011</v>
      </c>
      <c r="C728">
        <v>15</v>
      </c>
      <c r="D728" t="s">
        <v>96</v>
      </c>
      <c r="E728" t="s">
        <v>85</v>
      </c>
      <c r="F728">
        <v>23</v>
      </c>
      <c r="G728">
        <v>10</v>
      </c>
    </row>
    <row r="729" spans="1:7" x14ac:dyDescent="0.25">
      <c r="A729" t="str">
        <f t="shared" si="11"/>
        <v>2011_rs_15_CIN_STL</v>
      </c>
      <c r="B729">
        <v>2011</v>
      </c>
      <c r="C729">
        <v>15</v>
      </c>
      <c r="D729" t="s">
        <v>71</v>
      </c>
      <c r="E729" t="s">
        <v>93</v>
      </c>
      <c r="F729">
        <v>20</v>
      </c>
      <c r="G729">
        <v>13</v>
      </c>
    </row>
    <row r="730" spans="1:7" x14ac:dyDescent="0.25">
      <c r="A730" t="str">
        <f t="shared" si="11"/>
        <v>2011_rs_15_DET_OAK</v>
      </c>
      <c r="B730">
        <v>2011</v>
      </c>
      <c r="C730">
        <v>15</v>
      </c>
      <c r="D730" t="s">
        <v>75</v>
      </c>
      <c r="E730" t="s">
        <v>87</v>
      </c>
      <c r="F730">
        <v>28</v>
      </c>
      <c r="G730">
        <v>27</v>
      </c>
    </row>
    <row r="731" spans="1:7" x14ac:dyDescent="0.25">
      <c r="A731" t="str">
        <f t="shared" si="11"/>
        <v>2011_rs_15_CLE_ARI</v>
      </c>
      <c r="B731">
        <v>2011</v>
      </c>
      <c r="C731">
        <v>15</v>
      </c>
      <c r="D731" t="s">
        <v>72</v>
      </c>
      <c r="E731" t="s">
        <v>66</v>
      </c>
      <c r="F731">
        <v>17</v>
      </c>
      <c r="G731">
        <v>20</v>
      </c>
    </row>
    <row r="732" spans="1:7" x14ac:dyDescent="0.25">
      <c r="A732" t="str">
        <f t="shared" si="11"/>
        <v>2011_rs_15_NE_DEN</v>
      </c>
      <c r="B732">
        <v>2011</v>
      </c>
      <c r="C732">
        <v>15</v>
      </c>
      <c r="D732" t="s">
        <v>83</v>
      </c>
      <c r="E732" t="s">
        <v>74</v>
      </c>
      <c r="F732">
        <v>41</v>
      </c>
      <c r="G732">
        <v>23</v>
      </c>
    </row>
    <row r="733" spans="1:7" x14ac:dyDescent="0.25">
      <c r="A733" t="str">
        <f t="shared" si="11"/>
        <v>2011_rs_15_NYJ_PHI</v>
      </c>
      <c r="B733">
        <v>2011</v>
      </c>
      <c r="C733">
        <v>15</v>
      </c>
      <c r="D733" t="s">
        <v>86</v>
      </c>
      <c r="E733" t="s">
        <v>88</v>
      </c>
      <c r="F733">
        <v>19</v>
      </c>
      <c r="G733">
        <v>45</v>
      </c>
    </row>
    <row r="734" spans="1:7" x14ac:dyDescent="0.25">
      <c r="A734" t="str">
        <f t="shared" si="11"/>
        <v>2011_rs_15_JAX_ATL</v>
      </c>
      <c r="B734">
        <v>2011</v>
      </c>
      <c r="C734">
        <v>15</v>
      </c>
      <c r="D734" t="s">
        <v>79</v>
      </c>
      <c r="E734" t="s">
        <v>22</v>
      </c>
      <c r="F734">
        <v>14</v>
      </c>
      <c r="G734">
        <v>41</v>
      </c>
    </row>
    <row r="735" spans="1:7" x14ac:dyDescent="0.25">
      <c r="A735" t="str">
        <f t="shared" si="11"/>
        <v>2011_rs_15_BAL_SD</v>
      </c>
      <c r="B735">
        <v>2011</v>
      </c>
      <c r="C735">
        <v>15</v>
      </c>
      <c r="D735" t="s">
        <v>67</v>
      </c>
      <c r="E735" t="s">
        <v>90</v>
      </c>
      <c r="F735">
        <v>14</v>
      </c>
      <c r="G735">
        <v>34</v>
      </c>
    </row>
    <row r="736" spans="1:7" x14ac:dyDescent="0.25">
      <c r="A736" t="str">
        <f t="shared" si="11"/>
        <v>2011_rs_15_DAL_TB</v>
      </c>
      <c r="B736">
        <v>2011</v>
      </c>
      <c r="C736">
        <v>15</v>
      </c>
      <c r="D736" t="s">
        <v>73</v>
      </c>
      <c r="E736" t="s">
        <v>94</v>
      </c>
      <c r="F736">
        <v>31</v>
      </c>
      <c r="G736">
        <v>15</v>
      </c>
    </row>
    <row r="737" spans="1:7" x14ac:dyDescent="0.25">
      <c r="A737" t="str">
        <f t="shared" si="11"/>
        <v>2011_rs_15_PIT_SF</v>
      </c>
      <c r="B737">
        <v>2011</v>
      </c>
      <c r="C737">
        <v>15</v>
      </c>
      <c r="D737" t="s">
        <v>89</v>
      </c>
      <c r="E737" t="s">
        <v>92</v>
      </c>
      <c r="F737">
        <v>3</v>
      </c>
      <c r="G737">
        <v>20</v>
      </c>
    </row>
    <row r="738" spans="1:7" x14ac:dyDescent="0.25">
      <c r="A738" t="str">
        <f t="shared" si="11"/>
        <v>2011_rs_16_CLE_BAL</v>
      </c>
      <c r="B738">
        <v>2011</v>
      </c>
      <c r="C738">
        <v>16</v>
      </c>
      <c r="D738" t="s">
        <v>72</v>
      </c>
      <c r="E738" t="s">
        <v>67</v>
      </c>
      <c r="F738">
        <v>14</v>
      </c>
      <c r="G738">
        <v>20</v>
      </c>
    </row>
    <row r="739" spans="1:7" x14ac:dyDescent="0.25">
      <c r="A739" t="str">
        <f t="shared" si="11"/>
        <v>2011_rs_16_DEN_BUF</v>
      </c>
      <c r="B739">
        <v>2011</v>
      </c>
      <c r="C739">
        <v>16</v>
      </c>
      <c r="D739" t="s">
        <v>74</v>
      </c>
      <c r="E739" t="s">
        <v>68</v>
      </c>
      <c r="F739">
        <v>14</v>
      </c>
      <c r="G739">
        <v>40</v>
      </c>
    </row>
    <row r="740" spans="1:7" x14ac:dyDescent="0.25">
      <c r="A740" t="str">
        <f t="shared" si="11"/>
        <v>2011_rs_16_TB_CAR</v>
      </c>
      <c r="B740">
        <v>2011</v>
      </c>
      <c r="C740">
        <v>16</v>
      </c>
      <c r="D740" t="s">
        <v>94</v>
      </c>
      <c r="E740" t="s">
        <v>69</v>
      </c>
      <c r="F740">
        <v>16</v>
      </c>
      <c r="G740">
        <v>48</v>
      </c>
    </row>
    <row r="741" spans="1:7" x14ac:dyDescent="0.25">
      <c r="A741" t="str">
        <f t="shared" si="11"/>
        <v>2011_rs_16_ARI_CIN</v>
      </c>
      <c r="B741">
        <v>2011</v>
      </c>
      <c r="C741">
        <v>16</v>
      </c>
      <c r="D741" t="s">
        <v>66</v>
      </c>
      <c r="E741" t="s">
        <v>71</v>
      </c>
      <c r="F741">
        <v>16</v>
      </c>
      <c r="G741">
        <v>23</v>
      </c>
    </row>
    <row r="742" spans="1:7" x14ac:dyDescent="0.25">
      <c r="A742" t="str">
        <f t="shared" si="11"/>
        <v>2011_rs_16_OAK_KC</v>
      </c>
      <c r="B742">
        <v>2011</v>
      </c>
      <c r="C742">
        <v>16</v>
      </c>
      <c r="D742" t="s">
        <v>87</v>
      </c>
      <c r="E742" t="s">
        <v>80</v>
      </c>
      <c r="F742">
        <v>16</v>
      </c>
      <c r="G742">
        <v>13</v>
      </c>
    </row>
    <row r="743" spans="1:7" x14ac:dyDescent="0.25">
      <c r="A743" t="str">
        <f t="shared" si="11"/>
        <v>2011_rs_16_MIA_NE</v>
      </c>
      <c r="B743">
        <v>2011</v>
      </c>
      <c r="C743">
        <v>16</v>
      </c>
      <c r="D743" t="s">
        <v>81</v>
      </c>
      <c r="E743" t="s">
        <v>83</v>
      </c>
      <c r="F743">
        <v>24</v>
      </c>
      <c r="G743">
        <v>27</v>
      </c>
    </row>
    <row r="744" spans="1:7" x14ac:dyDescent="0.25">
      <c r="A744" t="str">
        <f t="shared" si="11"/>
        <v>2011_rs_16_NYG_NYJ</v>
      </c>
      <c r="B744">
        <v>2011</v>
      </c>
      <c r="C744">
        <v>16</v>
      </c>
      <c r="D744" t="s">
        <v>85</v>
      </c>
      <c r="E744" t="s">
        <v>86</v>
      </c>
      <c r="F744">
        <v>29</v>
      </c>
      <c r="G744">
        <v>14</v>
      </c>
    </row>
    <row r="745" spans="1:7" x14ac:dyDescent="0.25">
      <c r="A745" t="str">
        <f t="shared" si="11"/>
        <v>2011_rs_16_STL_PIT</v>
      </c>
      <c r="B745">
        <v>2011</v>
      </c>
      <c r="C745">
        <v>16</v>
      </c>
      <c r="D745" t="s">
        <v>93</v>
      </c>
      <c r="E745" t="s">
        <v>89</v>
      </c>
      <c r="F745">
        <v>0</v>
      </c>
      <c r="G745">
        <v>27</v>
      </c>
    </row>
    <row r="746" spans="1:7" x14ac:dyDescent="0.25">
      <c r="A746" t="str">
        <f t="shared" si="11"/>
        <v>2011_rs_16_JAX_TEN</v>
      </c>
      <c r="B746">
        <v>2011</v>
      </c>
      <c r="C746">
        <v>16</v>
      </c>
      <c r="D746" t="s">
        <v>79</v>
      </c>
      <c r="E746" t="s">
        <v>95</v>
      </c>
      <c r="F746">
        <v>17</v>
      </c>
      <c r="G746">
        <v>23</v>
      </c>
    </row>
    <row r="747" spans="1:7" x14ac:dyDescent="0.25">
      <c r="A747" t="str">
        <f t="shared" si="11"/>
        <v>2011_rs_16_MIN_WAS</v>
      </c>
      <c r="B747">
        <v>2011</v>
      </c>
      <c r="C747">
        <v>16</v>
      </c>
      <c r="D747" t="s">
        <v>82</v>
      </c>
      <c r="E747" t="s">
        <v>96</v>
      </c>
      <c r="F747">
        <v>33</v>
      </c>
      <c r="G747">
        <v>26</v>
      </c>
    </row>
    <row r="748" spans="1:7" x14ac:dyDescent="0.25">
      <c r="A748" t="str">
        <f t="shared" si="11"/>
        <v>2011_rs_16_SD_DET</v>
      </c>
      <c r="B748">
        <v>2011</v>
      </c>
      <c r="C748">
        <v>16</v>
      </c>
      <c r="D748" t="s">
        <v>90</v>
      </c>
      <c r="E748" t="s">
        <v>75</v>
      </c>
      <c r="F748">
        <v>10</v>
      </c>
      <c r="G748">
        <v>38</v>
      </c>
    </row>
    <row r="749" spans="1:7" x14ac:dyDescent="0.25">
      <c r="A749" t="str">
        <f t="shared" si="11"/>
        <v>2011_rs_16_PHI_DAL</v>
      </c>
      <c r="B749">
        <v>2011</v>
      </c>
      <c r="C749">
        <v>16</v>
      </c>
      <c r="D749" t="s">
        <v>88</v>
      </c>
      <c r="E749" t="s">
        <v>73</v>
      </c>
      <c r="F749">
        <v>20</v>
      </c>
      <c r="G749">
        <v>7</v>
      </c>
    </row>
    <row r="750" spans="1:7" x14ac:dyDescent="0.25">
      <c r="A750" t="str">
        <f t="shared" si="11"/>
        <v>2011_rs_16_SF_SEA</v>
      </c>
      <c r="B750">
        <v>2011</v>
      </c>
      <c r="C750">
        <v>16</v>
      </c>
      <c r="D750" t="s">
        <v>92</v>
      </c>
      <c r="E750" t="s">
        <v>91</v>
      </c>
      <c r="F750">
        <v>19</v>
      </c>
      <c r="G750">
        <v>17</v>
      </c>
    </row>
    <row r="751" spans="1:7" x14ac:dyDescent="0.25">
      <c r="A751" t="str">
        <f t="shared" si="11"/>
        <v>2011_rs_16_CHI_GB</v>
      </c>
      <c r="B751">
        <v>2011</v>
      </c>
      <c r="C751">
        <v>16</v>
      </c>
      <c r="D751" t="s">
        <v>70</v>
      </c>
      <c r="E751" t="s">
        <v>76</v>
      </c>
      <c r="F751">
        <v>21</v>
      </c>
      <c r="G751">
        <v>35</v>
      </c>
    </row>
    <row r="752" spans="1:7" x14ac:dyDescent="0.25">
      <c r="A752" t="str">
        <f t="shared" si="11"/>
        <v>2011_rs_16_HOU_IND</v>
      </c>
      <c r="B752">
        <v>2011</v>
      </c>
      <c r="C752">
        <v>16</v>
      </c>
      <c r="D752" t="s">
        <v>77</v>
      </c>
      <c r="E752" t="s">
        <v>78</v>
      </c>
      <c r="F752">
        <v>16</v>
      </c>
      <c r="G752">
        <v>19</v>
      </c>
    </row>
    <row r="753" spans="1:7" x14ac:dyDescent="0.25">
      <c r="A753" t="str">
        <f t="shared" si="11"/>
        <v>2011_rs_16_ATL_NO</v>
      </c>
      <c r="B753">
        <v>2011</v>
      </c>
      <c r="C753">
        <v>16</v>
      </c>
      <c r="D753" t="s">
        <v>22</v>
      </c>
      <c r="E753" t="s">
        <v>84</v>
      </c>
      <c r="F753">
        <v>16</v>
      </c>
      <c r="G753">
        <v>45</v>
      </c>
    </row>
    <row r="754" spans="1:7" x14ac:dyDescent="0.25">
      <c r="A754" t="str">
        <f t="shared" si="11"/>
        <v>2011_rs_17_DET_GB</v>
      </c>
      <c r="B754">
        <v>2011</v>
      </c>
      <c r="C754">
        <v>17</v>
      </c>
      <c r="D754" t="s">
        <v>75</v>
      </c>
      <c r="E754" t="s">
        <v>76</v>
      </c>
      <c r="F754">
        <v>41</v>
      </c>
      <c r="G754">
        <v>45</v>
      </c>
    </row>
    <row r="755" spans="1:7" x14ac:dyDescent="0.25">
      <c r="A755" t="str">
        <f t="shared" si="11"/>
        <v>2011_rs_17_TEN_HOU</v>
      </c>
      <c r="B755">
        <v>2011</v>
      </c>
      <c r="C755">
        <v>17</v>
      </c>
      <c r="D755" t="s">
        <v>95</v>
      </c>
      <c r="E755" t="s">
        <v>77</v>
      </c>
      <c r="F755">
        <v>23</v>
      </c>
      <c r="G755">
        <v>22</v>
      </c>
    </row>
    <row r="756" spans="1:7" x14ac:dyDescent="0.25">
      <c r="A756" t="str">
        <f t="shared" si="11"/>
        <v>2011_rs_17_IND_JAX</v>
      </c>
      <c r="B756">
        <v>2011</v>
      </c>
      <c r="C756">
        <v>17</v>
      </c>
      <c r="D756" t="s">
        <v>78</v>
      </c>
      <c r="E756" t="s">
        <v>79</v>
      </c>
      <c r="F756">
        <v>13</v>
      </c>
      <c r="G756">
        <v>19</v>
      </c>
    </row>
    <row r="757" spans="1:7" x14ac:dyDescent="0.25">
      <c r="A757" t="str">
        <f t="shared" si="11"/>
        <v>2011_rs_17_NYJ_MIA</v>
      </c>
      <c r="B757">
        <v>2011</v>
      </c>
      <c r="C757">
        <v>17</v>
      </c>
      <c r="D757" t="s">
        <v>86</v>
      </c>
      <c r="E757" t="s">
        <v>81</v>
      </c>
      <c r="F757">
        <v>17</v>
      </c>
      <c r="G757">
        <v>19</v>
      </c>
    </row>
    <row r="758" spans="1:7" x14ac:dyDescent="0.25">
      <c r="A758" t="str">
        <f t="shared" si="11"/>
        <v>2011_rs_17_CHI_MIN</v>
      </c>
      <c r="B758">
        <v>2011</v>
      </c>
      <c r="C758">
        <v>17</v>
      </c>
      <c r="D758" t="s">
        <v>70</v>
      </c>
      <c r="E758" t="s">
        <v>82</v>
      </c>
      <c r="F758">
        <v>17</v>
      </c>
      <c r="G758">
        <v>13</v>
      </c>
    </row>
    <row r="759" spans="1:7" x14ac:dyDescent="0.25">
      <c r="A759" t="str">
        <f t="shared" si="11"/>
        <v>2011_rs_17_BUF_NE</v>
      </c>
      <c r="B759">
        <v>2011</v>
      </c>
      <c r="C759">
        <v>17</v>
      </c>
      <c r="D759" t="s">
        <v>68</v>
      </c>
      <c r="E759" t="s">
        <v>83</v>
      </c>
      <c r="F759">
        <v>21</v>
      </c>
      <c r="G759">
        <v>49</v>
      </c>
    </row>
    <row r="760" spans="1:7" x14ac:dyDescent="0.25">
      <c r="A760" t="str">
        <f t="shared" si="11"/>
        <v>2011_rs_17_CAR_NO</v>
      </c>
      <c r="B760">
        <v>2011</v>
      </c>
      <c r="C760">
        <v>17</v>
      </c>
      <c r="D760" t="s">
        <v>69</v>
      </c>
      <c r="E760" t="s">
        <v>84</v>
      </c>
      <c r="F760">
        <v>17</v>
      </c>
      <c r="G760">
        <v>45</v>
      </c>
    </row>
    <row r="761" spans="1:7" x14ac:dyDescent="0.25">
      <c r="A761" t="str">
        <f t="shared" si="11"/>
        <v>2011_rs_17_WAS_PHI</v>
      </c>
      <c r="B761">
        <v>2011</v>
      </c>
      <c r="C761">
        <v>17</v>
      </c>
      <c r="D761" t="s">
        <v>96</v>
      </c>
      <c r="E761" t="s">
        <v>88</v>
      </c>
      <c r="F761">
        <v>10</v>
      </c>
      <c r="G761">
        <v>34</v>
      </c>
    </row>
    <row r="762" spans="1:7" x14ac:dyDescent="0.25">
      <c r="A762" t="str">
        <f t="shared" si="11"/>
        <v>2011_rs_17_SF_STL</v>
      </c>
      <c r="B762">
        <v>2011</v>
      </c>
      <c r="C762">
        <v>17</v>
      </c>
      <c r="D762" t="s">
        <v>92</v>
      </c>
      <c r="E762" t="s">
        <v>93</v>
      </c>
      <c r="F762">
        <v>34</v>
      </c>
      <c r="G762">
        <v>27</v>
      </c>
    </row>
    <row r="763" spans="1:7" x14ac:dyDescent="0.25">
      <c r="A763" t="str">
        <f t="shared" si="11"/>
        <v>2011_rs_17_SEA_ARI</v>
      </c>
      <c r="B763">
        <v>2011</v>
      </c>
      <c r="C763">
        <v>17</v>
      </c>
      <c r="D763" t="s">
        <v>91</v>
      </c>
      <c r="E763" t="s">
        <v>66</v>
      </c>
      <c r="F763">
        <v>20</v>
      </c>
      <c r="G763">
        <v>23</v>
      </c>
    </row>
    <row r="764" spans="1:7" x14ac:dyDescent="0.25">
      <c r="A764" t="str">
        <f t="shared" si="11"/>
        <v>2011_rs_17_TB_ATL</v>
      </c>
      <c r="B764">
        <v>2011</v>
      </c>
      <c r="C764">
        <v>17</v>
      </c>
      <c r="D764" t="s">
        <v>94</v>
      </c>
      <c r="E764" t="s">
        <v>22</v>
      </c>
      <c r="F764">
        <v>24</v>
      </c>
      <c r="G764">
        <v>45</v>
      </c>
    </row>
    <row r="765" spans="1:7" x14ac:dyDescent="0.25">
      <c r="A765" t="str">
        <f t="shared" si="11"/>
        <v>2011_rs_17_BAL_CIN</v>
      </c>
      <c r="B765">
        <v>2011</v>
      </c>
      <c r="C765">
        <v>17</v>
      </c>
      <c r="D765" t="s">
        <v>67</v>
      </c>
      <c r="E765" t="s">
        <v>71</v>
      </c>
      <c r="F765">
        <v>24</v>
      </c>
      <c r="G765">
        <v>16</v>
      </c>
    </row>
    <row r="766" spans="1:7" x14ac:dyDescent="0.25">
      <c r="A766" t="str">
        <f t="shared" si="11"/>
        <v>2011_rs_17_PIT_CLE</v>
      </c>
      <c r="B766">
        <v>2011</v>
      </c>
      <c r="C766">
        <v>17</v>
      </c>
      <c r="D766" t="s">
        <v>89</v>
      </c>
      <c r="E766" t="s">
        <v>72</v>
      </c>
      <c r="F766">
        <v>13</v>
      </c>
      <c r="G766">
        <v>9</v>
      </c>
    </row>
    <row r="767" spans="1:7" x14ac:dyDescent="0.25">
      <c r="A767" t="str">
        <f t="shared" si="11"/>
        <v>2011_rs_17_KC_DEN</v>
      </c>
      <c r="B767">
        <v>2011</v>
      </c>
      <c r="C767">
        <v>17</v>
      </c>
      <c r="D767" t="s">
        <v>80</v>
      </c>
      <c r="E767" t="s">
        <v>74</v>
      </c>
      <c r="F767">
        <v>7</v>
      </c>
      <c r="G767">
        <v>3</v>
      </c>
    </row>
    <row r="768" spans="1:7" x14ac:dyDescent="0.25">
      <c r="A768" t="str">
        <f t="shared" si="11"/>
        <v>2011_rs_17_SD_OAK</v>
      </c>
      <c r="B768">
        <v>2011</v>
      </c>
      <c r="C768">
        <v>17</v>
      </c>
      <c r="D768" t="s">
        <v>90</v>
      </c>
      <c r="E768" t="s">
        <v>87</v>
      </c>
      <c r="F768">
        <v>38</v>
      </c>
      <c r="G768">
        <v>26</v>
      </c>
    </row>
    <row r="769" spans="1:7" x14ac:dyDescent="0.25">
      <c r="A769" t="str">
        <f t="shared" si="11"/>
        <v>2011_rs_17_DAL_NYG</v>
      </c>
      <c r="B769">
        <v>2011</v>
      </c>
      <c r="C769">
        <v>17</v>
      </c>
      <c r="D769" t="s">
        <v>73</v>
      </c>
      <c r="E769" t="s">
        <v>85</v>
      </c>
      <c r="F769">
        <v>14</v>
      </c>
      <c r="G769">
        <v>31</v>
      </c>
    </row>
    <row r="770" spans="1:7" x14ac:dyDescent="0.25">
      <c r="A770" t="str">
        <f t="shared" ref="A770:A833" si="12">CONCATENATE(B770,"_rs_",C770,"_",D770,"_",E770)</f>
        <v>2012_rs_1_IND_CHI</v>
      </c>
      <c r="B770">
        <v>2012</v>
      </c>
      <c r="C770">
        <v>1</v>
      </c>
      <c r="D770" t="s">
        <v>78</v>
      </c>
      <c r="E770" t="s">
        <v>70</v>
      </c>
      <c r="F770">
        <v>21</v>
      </c>
      <c r="G770">
        <v>41</v>
      </c>
    </row>
    <row r="771" spans="1:7" x14ac:dyDescent="0.25">
      <c r="A771" t="str">
        <f t="shared" si="12"/>
        <v>2012_rs_1_PHI_CLE</v>
      </c>
      <c r="B771">
        <v>2012</v>
      </c>
      <c r="C771">
        <v>1</v>
      </c>
      <c r="D771" t="s">
        <v>88</v>
      </c>
      <c r="E771" t="s">
        <v>72</v>
      </c>
      <c r="F771">
        <v>17</v>
      </c>
      <c r="G771">
        <v>16</v>
      </c>
    </row>
    <row r="772" spans="1:7" x14ac:dyDescent="0.25">
      <c r="A772" t="str">
        <f t="shared" si="12"/>
        <v>2012_rs_1_STL_DET</v>
      </c>
      <c r="B772">
        <v>2012</v>
      </c>
      <c r="C772">
        <v>1</v>
      </c>
      <c r="D772" t="s">
        <v>93</v>
      </c>
      <c r="E772" t="s">
        <v>75</v>
      </c>
      <c r="F772">
        <v>23</v>
      </c>
      <c r="G772">
        <v>27</v>
      </c>
    </row>
    <row r="773" spans="1:7" x14ac:dyDescent="0.25">
      <c r="A773" t="str">
        <f t="shared" si="12"/>
        <v>2012_rs_1_MIA_HOU</v>
      </c>
      <c r="B773">
        <v>2012</v>
      </c>
      <c r="C773">
        <v>1</v>
      </c>
      <c r="D773" t="s">
        <v>81</v>
      </c>
      <c r="E773" t="s">
        <v>77</v>
      </c>
      <c r="F773">
        <v>10</v>
      </c>
      <c r="G773">
        <v>30</v>
      </c>
    </row>
    <row r="774" spans="1:7" x14ac:dyDescent="0.25">
      <c r="A774" t="str">
        <f t="shared" si="12"/>
        <v>2012_rs_1_ATL_KC</v>
      </c>
      <c r="B774">
        <v>2012</v>
      </c>
      <c r="C774">
        <v>1</v>
      </c>
      <c r="D774" t="s">
        <v>22</v>
      </c>
      <c r="E774" t="s">
        <v>80</v>
      </c>
      <c r="F774">
        <v>40</v>
      </c>
      <c r="G774">
        <v>24</v>
      </c>
    </row>
    <row r="775" spans="1:7" x14ac:dyDescent="0.25">
      <c r="A775" t="str">
        <f t="shared" si="12"/>
        <v>2012_rs_1_JAX_MIN</v>
      </c>
      <c r="B775">
        <v>2012</v>
      </c>
      <c r="C775">
        <v>1</v>
      </c>
      <c r="D775" t="s">
        <v>79</v>
      </c>
      <c r="E775" t="s">
        <v>82</v>
      </c>
      <c r="F775">
        <v>23</v>
      </c>
      <c r="G775">
        <v>26</v>
      </c>
    </row>
    <row r="776" spans="1:7" x14ac:dyDescent="0.25">
      <c r="A776" t="str">
        <f t="shared" si="12"/>
        <v>2012_rs_1_WAS_NO</v>
      </c>
      <c r="B776">
        <v>2012</v>
      </c>
      <c r="C776">
        <v>1</v>
      </c>
      <c r="D776" t="s">
        <v>96</v>
      </c>
      <c r="E776" t="s">
        <v>84</v>
      </c>
      <c r="F776">
        <v>40</v>
      </c>
      <c r="G776">
        <v>32</v>
      </c>
    </row>
    <row r="777" spans="1:7" x14ac:dyDescent="0.25">
      <c r="A777" t="str">
        <f t="shared" si="12"/>
        <v>2012_rs_1_BUF_NYJ</v>
      </c>
      <c r="B777">
        <v>2012</v>
      </c>
      <c r="C777">
        <v>1</v>
      </c>
      <c r="D777" t="s">
        <v>68</v>
      </c>
      <c r="E777" t="s">
        <v>86</v>
      </c>
      <c r="F777">
        <v>28</v>
      </c>
      <c r="G777">
        <v>48</v>
      </c>
    </row>
    <row r="778" spans="1:7" x14ac:dyDescent="0.25">
      <c r="A778" t="str">
        <f t="shared" si="12"/>
        <v>2012_rs_1_NE_TEN</v>
      </c>
      <c r="B778">
        <v>2012</v>
      </c>
      <c r="C778">
        <v>1</v>
      </c>
      <c r="D778" t="s">
        <v>83</v>
      </c>
      <c r="E778" t="s">
        <v>95</v>
      </c>
      <c r="F778">
        <v>34</v>
      </c>
      <c r="G778">
        <v>13</v>
      </c>
    </row>
    <row r="779" spans="1:7" x14ac:dyDescent="0.25">
      <c r="A779" t="str">
        <f t="shared" si="12"/>
        <v>2012_rs_1_SEA_ARI</v>
      </c>
      <c r="B779">
        <v>2012</v>
      </c>
      <c r="C779">
        <v>1</v>
      </c>
      <c r="D779" t="s">
        <v>91</v>
      </c>
      <c r="E779" t="s">
        <v>66</v>
      </c>
      <c r="F779">
        <v>16</v>
      </c>
      <c r="G779">
        <v>20</v>
      </c>
    </row>
    <row r="780" spans="1:7" x14ac:dyDescent="0.25">
      <c r="A780" t="str">
        <f t="shared" si="12"/>
        <v>2012_rs_1_SF_GB</v>
      </c>
      <c r="B780">
        <v>2012</v>
      </c>
      <c r="C780">
        <v>1</v>
      </c>
      <c r="D780" t="s">
        <v>92</v>
      </c>
      <c r="E780" t="s">
        <v>76</v>
      </c>
      <c r="F780">
        <v>30</v>
      </c>
      <c r="G780">
        <v>22</v>
      </c>
    </row>
    <row r="781" spans="1:7" x14ac:dyDescent="0.25">
      <c r="A781" t="str">
        <f t="shared" si="12"/>
        <v>2012_rs_1_CAR_TB</v>
      </c>
      <c r="B781">
        <v>2012</v>
      </c>
      <c r="C781">
        <v>1</v>
      </c>
      <c r="D781" t="s">
        <v>69</v>
      </c>
      <c r="E781" t="s">
        <v>94</v>
      </c>
      <c r="F781">
        <v>10</v>
      </c>
      <c r="G781">
        <v>16</v>
      </c>
    </row>
    <row r="782" spans="1:7" x14ac:dyDescent="0.25">
      <c r="A782" t="str">
        <f t="shared" si="12"/>
        <v>2012_rs_1_CIN_BAL</v>
      </c>
      <c r="B782">
        <v>2012</v>
      </c>
      <c r="C782">
        <v>1</v>
      </c>
      <c r="D782" t="s">
        <v>71</v>
      </c>
      <c r="E782" t="s">
        <v>67</v>
      </c>
      <c r="F782">
        <v>13</v>
      </c>
      <c r="G782">
        <v>44</v>
      </c>
    </row>
    <row r="783" spans="1:7" x14ac:dyDescent="0.25">
      <c r="A783" t="str">
        <f t="shared" si="12"/>
        <v>2012_rs_1_PIT_DEN</v>
      </c>
      <c r="B783">
        <v>2012</v>
      </c>
      <c r="C783">
        <v>1</v>
      </c>
      <c r="D783" t="s">
        <v>89</v>
      </c>
      <c r="E783" t="s">
        <v>74</v>
      </c>
      <c r="F783">
        <v>19</v>
      </c>
      <c r="G783">
        <v>31</v>
      </c>
    </row>
    <row r="784" spans="1:7" x14ac:dyDescent="0.25">
      <c r="A784" t="str">
        <f t="shared" si="12"/>
        <v>2012_rs_1_DAL_NYG</v>
      </c>
      <c r="B784">
        <v>2012</v>
      </c>
      <c r="C784">
        <v>1</v>
      </c>
      <c r="D784" t="s">
        <v>73</v>
      </c>
      <c r="E784" t="s">
        <v>85</v>
      </c>
      <c r="F784">
        <v>24</v>
      </c>
      <c r="G784">
        <v>17</v>
      </c>
    </row>
    <row r="785" spans="1:7" x14ac:dyDescent="0.25">
      <c r="A785" t="str">
        <f t="shared" si="12"/>
        <v>2012_rs_1_SD_OAK</v>
      </c>
      <c r="B785">
        <v>2012</v>
      </c>
      <c r="C785">
        <v>1</v>
      </c>
      <c r="D785" t="s">
        <v>90</v>
      </c>
      <c r="E785" t="s">
        <v>87</v>
      </c>
      <c r="F785">
        <v>22</v>
      </c>
      <c r="G785">
        <v>14</v>
      </c>
    </row>
    <row r="786" spans="1:7" x14ac:dyDescent="0.25">
      <c r="A786" t="str">
        <f t="shared" si="12"/>
        <v>2012_rs_2_KC_BUF</v>
      </c>
      <c r="B786">
        <v>2012</v>
      </c>
      <c r="C786">
        <v>2</v>
      </c>
      <c r="D786" t="s">
        <v>80</v>
      </c>
      <c r="E786" t="s">
        <v>68</v>
      </c>
      <c r="F786">
        <v>17</v>
      </c>
      <c r="G786">
        <v>35</v>
      </c>
    </row>
    <row r="787" spans="1:7" x14ac:dyDescent="0.25">
      <c r="A787" t="str">
        <f t="shared" si="12"/>
        <v>2012_rs_2_NO_CAR</v>
      </c>
      <c r="B787">
        <v>2012</v>
      </c>
      <c r="C787">
        <v>2</v>
      </c>
      <c r="D787" t="s">
        <v>84</v>
      </c>
      <c r="E787" t="s">
        <v>69</v>
      </c>
      <c r="F787">
        <v>27</v>
      </c>
      <c r="G787">
        <v>35</v>
      </c>
    </row>
    <row r="788" spans="1:7" x14ac:dyDescent="0.25">
      <c r="A788" t="str">
        <f t="shared" si="12"/>
        <v>2012_rs_2_CLE_CIN</v>
      </c>
      <c r="B788">
        <v>2012</v>
      </c>
      <c r="C788">
        <v>2</v>
      </c>
      <c r="D788" t="s">
        <v>72</v>
      </c>
      <c r="E788" t="s">
        <v>71</v>
      </c>
      <c r="F788">
        <v>27</v>
      </c>
      <c r="G788">
        <v>34</v>
      </c>
    </row>
    <row r="789" spans="1:7" x14ac:dyDescent="0.25">
      <c r="A789" t="str">
        <f t="shared" si="12"/>
        <v>2012_rs_2_MIN_IND</v>
      </c>
      <c r="B789">
        <v>2012</v>
      </c>
      <c r="C789">
        <v>2</v>
      </c>
      <c r="D789" t="s">
        <v>82</v>
      </c>
      <c r="E789" t="s">
        <v>78</v>
      </c>
      <c r="F789">
        <v>20</v>
      </c>
      <c r="G789">
        <v>23</v>
      </c>
    </row>
    <row r="790" spans="1:7" x14ac:dyDescent="0.25">
      <c r="A790" t="str">
        <f t="shared" si="12"/>
        <v>2012_rs_2_HOU_JAX</v>
      </c>
      <c r="B790">
        <v>2012</v>
      </c>
      <c r="C790">
        <v>2</v>
      </c>
      <c r="D790" t="s">
        <v>77</v>
      </c>
      <c r="E790" t="s">
        <v>79</v>
      </c>
      <c r="F790">
        <v>27</v>
      </c>
      <c r="G790">
        <v>7</v>
      </c>
    </row>
    <row r="791" spans="1:7" x14ac:dyDescent="0.25">
      <c r="A791" t="str">
        <f t="shared" si="12"/>
        <v>2012_rs_2_OAK_MIA</v>
      </c>
      <c r="B791">
        <v>2012</v>
      </c>
      <c r="C791">
        <v>2</v>
      </c>
      <c r="D791" t="s">
        <v>87</v>
      </c>
      <c r="E791" t="s">
        <v>81</v>
      </c>
      <c r="F791">
        <v>13</v>
      </c>
      <c r="G791">
        <v>35</v>
      </c>
    </row>
    <row r="792" spans="1:7" x14ac:dyDescent="0.25">
      <c r="A792" t="str">
        <f t="shared" si="12"/>
        <v>2012_rs_2_ARI_NE</v>
      </c>
      <c r="B792">
        <v>2012</v>
      </c>
      <c r="C792">
        <v>2</v>
      </c>
      <c r="D792" t="s">
        <v>66</v>
      </c>
      <c r="E792" t="s">
        <v>83</v>
      </c>
      <c r="F792">
        <v>20</v>
      </c>
      <c r="G792">
        <v>18</v>
      </c>
    </row>
    <row r="793" spans="1:7" x14ac:dyDescent="0.25">
      <c r="A793" t="str">
        <f t="shared" si="12"/>
        <v>2012_rs_2_TB_NYG</v>
      </c>
      <c r="B793">
        <v>2012</v>
      </c>
      <c r="C793">
        <v>2</v>
      </c>
      <c r="D793" t="s">
        <v>94</v>
      </c>
      <c r="E793" t="s">
        <v>85</v>
      </c>
      <c r="F793">
        <v>34</v>
      </c>
      <c r="G793">
        <v>41</v>
      </c>
    </row>
    <row r="794" spans="1:7" x14ac:dyDescent="0.25">
      <c r="A794" t="str">
        <f t="shared" si="12"/>
        <v>2012_rs_2_BAL_PHI</v>
      </c>
      <c r="B794">
        <v>2012</v>
      </c>
      <c r="C794">
        <v>2</v>
      </c>
      <c r="D794" t="s">
        <v>67</v>
      </c>
      <c r="E794" t="s">
        <v>88</v>
      </c>
      <c r="F794">
        <v>23</v>
      </c>
      <c r="G794">
        <v>24</v>
      </c>
    </row>
    <row r="795" spans="1:7" x14ac:dyDescent="0.25">
      <c r="A795" t="str">
        <f t="shared" si="12"/>
        <v>2012_rs_2_DAL_SEA</v>
      </c>
      <c r="B795">
        <v>2012</v>
      </c>
      <c r="C795">
        <v>2</v>
      </c>
      <c r="D795" t="s">
        <v>73</v>
      </c>
      <c r="E795" t="s">
        <v>91</v>
      </c>
      <c r="F795">
        <v>7</v>
      </c>
      <c r="G795">
        <v>27</v>
      </c>
    </row>
    <row r="796" spans="1:7" x14ac:dyDescent="0.25">
      <c r="A796" t="str">
        <f t="shared" si="12"/>
        <v>2012_rs_2_WAS_STL</v>
      </c>
      <c r="B796">
        <v>2012</v>
      </c>
      <c r="C796">
        <v>2</v>
      </c>
      <c r="D796" t="s">
        <v>96</v>
      </c>
      <c r="E796" t="s">
        <v>93</v>
      </c>
      <c r="F796">
        <v>28</v>
      </c>
      <c r="G796">
        <v>31</v>
      </c>
    </row>
    <row r="797" spans="1:7" x14ac:dyDescent="0.25">
      <c r="A797" t="str">
        <f t="shared" si="12"/>
        <v>2012_rs_2_NYJ_PIT</v>
      </c>
      <c r="B797">
        <v>2012</v>
      </c>
      <c r="C797">
        <v>2</v>
      </c>
      <c r="D797" t="s">
        <v>86</v>
      </c>
      <c r="E797" t="s">
        <v>89</v>
      </c>
      <c r="F797">
        <v>10</v>
      </c>
      <c r="G797">
        <v>27</v>
      </c>
    </row>
    <row r="798" spans="1:7" x14ac:dyDescent="0.25">
      <c r="A798" t="str">
        <f t="shared" si="12"/>
        <v>2012_rs_2_TEN_SD</v>
      </c>
      <c r="B798">
        <v>2012</v>
      </c>
      <c r="C798">
        <v>2</v>
      </c>
      <c r="D798" t="s">
        <v>95</v>
      </c>
      <c r="E798" t="s">
        <v>90</v>
      </c>
      <c r="F798">
        <v>10</v>
      </c>
      <c r="G798">
        <v>38</v>
      </c>
    </row>
    <row r="799" spans="1:7" x14ac:dyDescent="0.25">
      <c r="A799" t="str">
        <f t="shared" si="12"/>
        <v>2012_rs_2_CHI_GB</v>
      </c>
      <c r="B799">
        <v>2012</v>
      </c>
      <c r="C799">
        <v>2</v>
      </c>
      <c r="D799" t="s">
        <v>70</v>
      </c>
      <c r="E799" t="s">
        <v>76</v>
      </c>
      <c r="F799">
        <v>10</v>
      </c>
      <c r="G799">
        <v>23</v>
      </c>
    </row>
    <row r="800" spans="1:7" x14ac:dyDescent="0.25">
      <c r="A800" t="str">
        <f t="shared" si="12"/>
        <v>2012_rs_2_DET_SF</v>
      </c>
      <c r="B800">
        <v>2012</v>
      </c>
      <c r="C800">
        <v>2</v>
      </c>
      <c r="D800" t="s">
        <v>75</v>
      </c>
      <c r="E800" t="s">
        <v>92</v>
      </c>
      <c r="F800">
        <v>19</v>
      </c>
      <c r="G800">
        <v>27</v>
      </c>
    </row>
    <row r="801" spans="1:7" x14ac:dyDescent="0.25">
      <c r="A801" t="str">
        <f t="shared" si="12"/>
        <v>2012_rs_2_DEN_ATL</v>
      </c>
      <c r="B801">
        <v>2012</v>
      </c>
      <c r="C801">
        <v>2</v>
      </c>
      <c r="D801" t="s">
        <v>74</v>
      </c>
      <c r="E801" t="s">
        <v>22</v>
      </c>
      <c r="F801">
        <v>21</v>
      </c>
      <c r="G801">
        <v>27</v>
      </c>
    </row>
    <row r="802" spans="1:7" x14ac:dyDescent="0.25">
      <c r="A802" t="str">
        <f t="shared" si="12"/>
        <v>2012_rs_3_STL_CHI</v>
      </c>
      <c r="B802">
        <v>2012</v>
      </c>
      <c r="C802">
        <v>3</v>
      </c>
      <c r="D802" t="s">
        <v>93</v>
      </c>
      <c r="E802" t="s">
        <v>70</v>
      </c>
      <c r="F802">
        <v>6</v>
      </c>
      <c r="G802">
        <v>23</v>
      </c>
    </row>
    <row r="803" spans="1:7" x14ac:dyDescent="0.25">
      <c r="A803" t="str">
        <f t="shared" si="12"/>
        <v>2012_rs_3_BUF_CLE</v>
      </c>
      <c r="B803">
        <v>2012</v>
      </c>
      <c r="C803">
        <v>3</v>
      </c>
      <c r="D803" t="s">
        <v>68</v>
      </c>
      <c r="E803" t="s">
        <v>72</v>
      </c>
      <c r="F803">
        <v>24</v>
      </c>
      <c r="G803">
        <v>14</v>
      </c>
    </row>
    <row r="804" spans="1:7" x14ac:dyDescent="0.25">
      <c r="A804" t="str">
        <f t="shared" si="12"/>
        <v>2012_rs_3_TB_DAL</v>
      </c>
      <c r="B804">
        <v>2012</v>
      </c>
      <c r="C804">
        <v>3</v>
      </c>
      <c r="D804" t="s">
        <v>94</v>
      </c>
      <c r="E804" t="s">
        <v>73</v>
      </c>
      <c r="F804">
        <v>10</v>
      </c>
      <c r="G804">
        <v>16</v>
      </c>
    </row>
    <row r="805" spans="1:7" x14ac:dyDescent="0.25">
      <c r="A805" t="str">
        <f t="shared" si="12"/>
        <v>2012_rs_3_JAX_IND</v>
      </c>
      <c r="B805">
        <v>2012</v>
      </c>
      <c r="C805">
        <v>3</v>
      </c>
      <c r="D805" t="s">
        <v>79</v>
      </c>
      <c r="E805" t="s">
        <v>78</v>
      </c>
      <c r="F805">
        <v>22</v>
      </c>
      <c r="G805">
        <v>17</v>
      </c>
    </row>
    <row r="806" spans="1:7" x14ac:dyDescent="0.25">
      <c r="A806" t="str">
        <f t="shared" si="12"/>
        <v>2012_rs_3_NYJ_MIA</v>
      </c>
      <c r="B806">
        <v>2012</v>
      </c>
      <c r="C806">
        <v>3</v>
      </c>
      <c r="D806" t="s">
        <v>86</v>
      </c>
      <c r="E806" t="s">
        <v>81</v>
      </c>
      <c r="F806">
        <v>23</v>
      </c>
      <c r="G806">
        <v>20</v>
      </c>
    </row>
    <row r="807" spans="1:7" x14ac:dyDescent="0.25">
      <c r="A807" t="str">
        <f t="shared" si="12"/>
        <v>2012_rs_3_SF_MIN</v>
      </c>
      <c r="B807">
        <v>2012</v>
      </c>
      <c r="C807">
        <v>3</v>
      </c>
      <c r="D807" t="s">
        <v>92</v>
      </c>
      <c r="E807" t="s">
        <v>82</v>
      </c>
      <c r="F807">
        <v>13</v>
      </c>
      <c r="G807">
        <v>24</v>
      </c>
    </row>
    <row r="808" spans="1:7" x14ac:dyDescent="0.25">
      <c r="A808" t="str">
        <f t="shared" si="12"/>
        <v>2012_rs_3_KC_NO</v>
      </c>
      <c r="B808">
        <v>2012</v>
      </c>
      <c r="C808">
        <v>3</v>
      </c>
      <c r="D808" t="s">
        <v>80</v>
      </c>
      <c r="E808" t="s">
        <v>84</v>
      </c>
      <c r="F808">
        <v>27</v>
      </c>
      <c r="G808">
        <v>24</v>
      </c>
    </row>
    <row r="809" spans="1:7" x14ac:dyDescent="0.25">
      <c r="A809" t="str">
        <f t="shared" si="12"/>
        <v>2012_rs_3_DET_TEN</v>
      </c>
      <c r="B809">
        <v>2012</v>
      </c>
      <c r="C809">
        <v>3</v>
      </c>
      <c r="D809" t="s">
        <v>75</v>
      </c>
      <c r="E809" t="s">
        <v>95</v>
      </c>
      <c r="F809">
        <v>41</v>
      </c>
      <c r="G809">
        <v>44</v>
      </c>
    </row>
    <row r="810" spans="1:7" x14ac:dyDescent="0.25">
      <c r="A810" t="str">
        <f t="shared" si="12"/>
        <v>2012_rs_3_CIN_WAS</v>
      </c>
      <c r="B810">
        <v>2012</v>
      </c>
      <c r="C810">
        <v>3</v>
      </c>
      <c r="D810" t="s">
        <v>71</v>
      </c>
      <c r="E810" t="s">
        <v>96</v>
      </c>
      <c r="F810">
        <v>38</v>
      </c>
      <c r="G810">
        <v>31</v>
      </c>
    </row>
    <row r="811" spans="1:7" x14ac:dyDescent="0.25">
      <c r="A811" t="str">
        <f t="shared" si="12"/>
        <v>2012_rs_3_PHI_ARI</v>
      </c>
      <c r="B811">
        <v>2012</v>
      </c>
      <c r="C811">
        <v>3</v>
      </c>
      <c r="D811" t="s">
        <v>88</v>
      </c>
      <c r="E811" t="s">
        <v>66</v>
      </c>
      <c r="F811">
        <v>6</v>
      </c>
      <c r="G811">
        <v>27</v>
      </c>
    </row>
    <row r="812" spans="1:7" x14ac:dyDescent="0.25">
      <c r="A812" t="str">
        <f t="shared" si="12"/>
        <v>2012_rs_3_ATL_SD</v>
      </c>
      <c r="B812">
        <v>2012</v>
      </c>
      <c r="C812">
        <v>3</v>
      </c>
      <c r="D812" t="s">
        <v>22</v>
      </c>
      <c r="E812" t="s">
        <v>90</v>
      </c>
      <c r="F812">
        <v>27</v>
      </c>
      <c r="G812">
        <v>3</v>
      </c>
    </row>
    <row r="813" spans="1:7" x14ac:dyDescent="0.25">
      <c r="A813" t="str">
        <f t="shared" si="12"/>
        <v>2012_rs_3_HOU_DEN</v>
      </c>
      <c r="B813">
        <v>2012</v>
      </c>
      <c r="C813">
        <v>3</v>
      </c>
      <c r="D813" t="s">
        <v>77</v>
      </c>
      <c r="E813" t="s">
        <v>74</v>
      </c>
      <c r="F813">
        <v>31</v>
      </c>
      <c r="G813">
        <v>25</v>
      </c>
    </row>
    <row r="814" spans="1:7" x14ac:dyDescent="0.25">
      <c r="A814" t="str">
        <f t="shared" si="12"/>
        <v>2012_rs_3_PIT_OAK</v>
      </c>
      <c r="B814">
        <v>2012</v>
      </c>
      <c r="C814">
        <v>3</v>
      </c>
      <c r="D814" t="s">
        <v>89</v>
      </c>
      <c r="E814" t="s">
        <v>87</v>
      </c>
      <c r="F814">
        <v>31</v>
      </c>
      <c r="G814">
        <v>34</v>
      </c>
    </row>
    <row r="815" spans="1:7" x14ac:dyDescent="0.25">
      <c r="A815" t="str">
        <f t="shared" si="12"/>
        <v>2012_rs_3_NE_BAL</v>
      </c>
      <c r="B815">
        <v>2012</v>
      </c>
      <c r="C815">
        <v>3</v>
      </c>
      <c r="D815" t="s">
        <v>83</v>
      </c>
      <c r="E815" t="s">
        <v>67</v>
      </c>
      <c r="F815">
        <v>30</v>
      </c>
      <c r="G815">
        <v>31</v>
      </c>
    </row>
    <row r="816" spans="1:7" x14ac:dyDescent="0.25">
      <c r="A816" t="str">
        <f t="shared" si="12"/>
        <v>2012_rs_3_NYG_CAR</v>
      </c>
      <c r="B816">
        <v>2012</v>
      </c>
      <c r="C816">
        <v>3</v>
      </c>
      <c r="D816" t="s">
        <v>85</v>
      </c>
      <c r="E816" t="s">
        <v>69</v>
      </c>
      <c r="F816">
        <v>36</v>
      </c>
      <c r="G816">
        <v>7</v>
      </c>
    </row>
    <row r="817" spans="1:7" x14ac:dyDescent="0.25">
      <c r="A817" t="str">
        <f t="shared" si="12"/>
        <v>2012_rs_3_GB_SEA</v>
      </c>
      <c r="B817">
        <v>2012</v>
      </c>
      <c r="C817">
        <v>3</v>
      </c>
      <c r="D817" t="s">
        <v>76</v>
      </c>
      <c r="E817" t="s">
        <v>91</v>
      </c>
      <c r="F817">
        <v>12</v>
      </c>
      <c r="G817">
        <v>14</v>
      </c>
    </row>
    <row r="818" spans="1:7" x14ac:dyDescent="0.25">
      <c r="A818" t="str">
        <f t="shared" si="12"/>
        <v>2012_rs_4_CAR_ATL</v>
      </c>
      <c r="B818">
        <v>2012</v>
      </c>
      <c r="C818">
        <v>4</v>
      </c>
      <c r="D818" t="s">
        <v>69</v>
      </c>
      <c r="E818" t="s">
        <v>22</v>
      </c>
      <c r="F818">
        <v>28</v>
      </c>
      <c r="G818">
        <v>30</v>
      </c>
    </row>
    <row r="819" spans="1:7" x14ac:dyDescent="0.25">
      <c r="A819" t="str">
        <f t="shared" si="12"/>
        <v>2012_rs_4_NE_BUF</v>
      </c>
      <c r="B819">
        <v>2012</v>
      </c>
      <c r="C819">
        <v>4</v>
      </c>
      <c r="D819" t="s">
        <v>83</v>
      </c>
      <c r="E819" t="s">
        <v>68</v>
      </c>
      <c r="F819">
        <v>52</v>
      </c>
      <c r="G819">
        <v>28</v>
      </c>
    </row>
    <row r="820" spans="1:7" x14ac:dyDescent="0.25">
      <c r="A820" t="str">
        <f t="shared" si="12"/>
        <v>2012_rs_4_MIN_DET</v>
      </c>
      <c r="B820">
        <v>2012</v>
      </c>
      <c r="C820">
        <v>4</v>
      </c>
      <c r="D820" t="s">
        <v>82</v>
      </c>
      <c r="E820" t="s">
        <v>75</v>
      </c>
      <c r="F820">
        <v>20</v>
      </c>
      <c r="G820">
        <v>13</v>
      </c>
    </row>
    <row r="821" spans="1:7" x14ac:dyDescent="0.25">
      <c r="A821" t="str">
        <f t="shared" si="12"/>
        <v>2012_rs_4_TEN_HOU</v>
      </c>
      <c r="B821">
        <v>2012</v>
      </c>
      <c r="C821">
        <v>4</v>
      </c>
      <c r="D821" t="s">
        <v>95</v>
      </c>
      <c r="E821" t="s">
        <v>77</v>
      </c>
      <c r="F821">
        <v>14</v>
      </c>
      <c r="G821">
        <v>38</v>
      </c>
    </row>
    <row r="822" spans="1:7" x14ac:dyDescent="0.25">
      <c r="A822" t="str">
        <f t="shared" si="12"/>
        <v>2012_rs_4_SD_KC</v>
      </c>
      <c r="B822">
        <v>2012</v>
      </c>
      <c r="C822">
        <v>4</v>
      </c>
      <c r="D822" t="s">
        <v>90</v>
      </c>
      <c r="E822" t="s">
        <v>80</v>
      </c>
      <c r="F822">
        <v>37</v>
      </c>
      <c r="G822">
        <v>20</v>
      </c>
    </row>
    <row r="823" spans="1:7" x14ac:dyDescent="0.25">
      <c r="A823" t="str">
        <f t="shared" si="12"/>
        <v>2012_rs_4_SF_NYJ</v>
      </c>
      <c r="B823">
        <v>2012</v>
      </c>
      <c r="C823">
        <v>4</v>
      </c>
      <c r="D823" t="s">
        <v>92</v>
      </c>
      <c r="E823" t="s">
        <v>86</v>
      </c>
      <c r="F823">
        <v>34</v>
      </c>
      <c r="G823">
        <v>0</v>
      </c>
    </row>
    <row r="824" spans="1:7" x14ac:dyDescent="0.25">
      <c r="A824" t="str">
        <f t="shared" si="12"/>
        <v>2012_rs_4_SEA_STL</v>
      </c>
      <c r="B824">
        <v>2012</v>
      </c>
      <c r="C824">
        <v>4</v>
      </c>
      <c r="D824" t="s">
        <v>91</v>
      </c>
      <c r="E824" t="s">
        <v>93</v>
      </c>
      <c r="F824">
        <v>13</v>
      </c>
      <c r="G824">
        <v>19</v>
      </c>
    </row>
    <row r="825" spans="1:7" x14ac:dyDescent="0.25">
      <c r="A825" t="str">
        <f t="shared" si="12"/>
        <v>2012_rs_4_MIA_ARI</v>
      </c>
      <c r="B825">
        <v>2012</v>
      </c>
      <c r="C825">
        <v>4</v>
      </c>
      <c r="D825" t="s">
        <v>81</v>
      </c>
      <c r="E825" t="s">
        <v>66</v>
      </c>
      <c r="F825">
        <v>21</v>
      </c>
      <c r="G825">
        <v>24</v>
      </c>
    </row>
    <row r="826" spans="1:7" x14ac:dyDescent="0.25">
      <c r="A826" t="str">
        <f t="shared" si="12"/>
        <v>2012_rs_4_OAK_DEN</v>
      </c>
      <c r="B826">
        <v>2012</v>
      </c>
      <c r="C826">
        <v>4</v>
      </c>
      <c r="D826" t="s">
        <v>87</v>
      </c>
      <c r="E826" t="s">
        <v>74</v>
      </c>
      <c r="F826">
        <v>6</v>
      </c>
      <c r="G826">
        <v>37</v>
      </c>
    </row>
    <row r="827" spans="1:7" x14ac:dyDescent="0.25">
      <c r="A827" t="str">
        <f t="shared" si="12"/>
        <v>2012_rs_4_CIN_JAX</v>
      </c>
      <c r="B827">
        <v>2012</v>
      </c>
      <c r="C827">
        <v>4</v>
      </c>
      <c r="D827" t="s">
        <v>71</v>
      </c>
      <c r="E827" t="s">
        <v>79</v>
      </c>
      <c r="F827">
        <v>27</v>
      </c>
      <c r="G827">
        <v>10</v>
      </c>
    </row>
    <row r="828" spans="1:7" x14ac:dyDescent="0.25">
      <c r="A828" t="str">
        <f t="shared" si="12"/>
        <v>2012_rs_4_NO_GB</v>
      </c>
      <c r="B828">
        <v>2012</v>
      </c>
      <c r="C828">
        <v>4</v>
      </c>
      <c r="D828" t="s">
        <v>84</v>
      </c>
      <c r="E828" t="s">
        <v>76</v>
      </c>
      <c r="F828">
        <v>27</v>
      </c>
      <c r="G828">
        <v>28</v>
      </c>
    </row>
    <row r="829" spans="1:7" x14ac:dyDescent="0.25">
      <c r="A829" t="str">
        <f t="shared" si="12"/>
        <v>2012_rs_4_WAS_TB</v>
      </c>
      <c r="B829">
        <v>2012</v>
      </c>
      <c r="C829">
        <v>4</v>
      </c>
      <c r="D829" t="s">
        <v>96</v>
      </c>
      <c r="E829" t="s">
        <v>94</v>
      </c>
      <c r="F829">
        <v>24</v>
      </c>
      <c r="G829">
        <v>22</v>
      </c>
    </row>
    <row r="830" spans="1:7" x14ac:dyDescent="0.25">
      <c r="A830" t="str">
        <f t="shared" si="12"/>
        <v>2012_rs_4_CLE_BAL</v>
      </c>
      <c r="B830">
        <v>2012</v>
      </c>
      <c r="C830">
        <v>4</v>
      </c>
      <c r="D830" t="s">
        <v>72</v>
      </c>
      <c r="E830" t="s">
        <v>67</v>
      </c>
      <c r="F830">
        <v>16</v>
      </c>
      <c r="G830">
        <v>23</v>
      </c>
    </row>
    <row r="831" spans="1:7" x14ac:dyDescent="0.25">
      <c r="A831" t="str">
        <f t="shared" si="12"/>
        <v>2012_rs_4_NYG_PHI</v>
      </c>
      <c r="B831">
        <v>2012</v>
      </c>
      <c r="C831">
        <v>4</v>
      </c>
      <c r="D831" t="s">
        <v>85</v>
      </c>
      <c r="E831" t="s">
        <v>88</v>
      </c>
      <c r="F831">
        <v>17</v>
      </c>
      <c r="G831">
        <v>19</v>
      </c>
    </row>
    <row r="832" spans="1:7" x14ac:dyDescent="0.25">
      <c r="A832" t="str">
        <f t="shared" si="12"/>
        <v>2012_rs_4_CHI_DAL</v>
      </c>
      <c r="B832">
        <v>2012</v>
      </c>
      <c r="C832">
        <v>4</v>
      </c>
      <c r="D832" t="s">
        <v>70</v>
      </c>
      <c r="E832" t="s">
        <v>73</v>
      </c>
      <c r="F832">
        <v>34</v>
      </c>
      <c r="G832">
        <v>18</v>
      </c>
    </row>
    <row r="833" spans="1:7" x14ac:dyDescent="0.25">
      <c r="A833" t="str">
        <f t="shared" si="12"/>
        <v>2012_rs_5_MIA_CIN</v>
      </c>
      <c r="B833">
        <v>2012</v>
      </c>
      <c r="C833">
        <v>5</v>
      </c>
      <c r="D833" t="s">
        <v>81</v>
      </c>
      <c r="E833" t="s">
        <v>71</v>
      </c>
      <c r="F833">
        <v>17</v>
      </c>
      <c r="G833">
        <v>13</v>
      </c>
    </row>
    <row r="834" spans="1:7" x14ac:dyDescent="0.25">
      <c r="A834" t="str">
        <f t="shared" ref="A834:A897" si="13">CONCATENATE(B834,"_rs_",C834,"_",D834,"_",E834)</f>
        <v>2012_rs_5_GB_IND</v>
      </c>
      <c r="B834">
        <v>2012</v>
      </c>
      <c r="C834">
        <v>5</v>
      </c>
      <c r="D834" t="s">
        <v>76</v>
      </c>
      <c r="E834" t="s">
        <v>78</v>
      </c>
      <c r="F834">
        <v>27</v>
      </c>
      <c r="G834">
        <v>30</v>
      </c>
    </row>
    <row r="835" spans="1:7" x14ac:dyDescent="0.25">
      <c r="A835" t="str">
        <f t="shared" si="13"/>
        <v>2012_rs_5_BAL_KC</v>
      </c>
      <c r="B835">
        <v>2012</v>
      </c>
      <c r="C835">
        <v>5</v>
      </c>
      <c r="D835" t="s">
        <v>67</v>
      </c>
      <c r="E835" t="s">
        <v>80</v>
      </c>
      <c r="F835">
        <v>9</v>
      </c>
      <c r="G835">
        <v>6</v>
      </c>
    </row>
    <row r="836" spans="1:7" x14ac:dyDescent="0.25">
      <c r="A836" t="str">
        <f t="shared" si="13"/>
        <v>2012_rs_5_CLE_NYG</v>
      </c>
      <c r="B836">
        <v>2012</v>
      </c>
      <c r="C836">
        <v>5</v>
      </c>
      <c r="D836" t="s">
        <v>72</v>
      </c>
      <c r="E836" t="s">
        <v>85</v>
      </c>
      <c r="F836">
        <v>27</v>
      </c>
      <c r="G836">
        <v>41</v>
      </c>
    </row>
    <row r="837" spans="1:7" x14ac:dyDescent="0.25">
      <c r="A837" t="str">
        <f t="shared" si="13"/>
        <v>2012_rs_5_PHI_PIT</v>
      </c>
      <c r="B837">
        <v>2012</v>
      </c>
      <c r="C837">
        <v>5</v>
      </c>
      <c r="D837" t="s">
        <v>88</v>
      </c>
      <c r="E837" t="s">
        <v>89</v>
      </c>
      <c r="F837">
        <v>14</v>
      </c>
      <c r="G837">
        <v>16</v>
      </c>
    </row>
    <row r="838" spans="1:7" x14ac:dyDescent="0.25">
      <c r="A838" t="str">
        <f t="shared" si="13"/>
        <v>2012_rs_5_ATL_WAS</v>
      </c>
      <c r="B838">
        <v>2012</v>
      </c>
      <c r="C838">
        <v>5</v>
      </c>
      <c r="D838" t="s">
        <v>22</v>
      </c>
      <c r="E838" t="s">
        <v>96</v>
      </c>
      <c r="F838">
        <v>24</v>
      </c>
      <c r="G838">
        <v>17</v>
      </c>
    </row>
    <row r="839" spans="1:7" x14ac:dyDescent="0.25">
      <c r="A839" t="str">
        <f t="shared" si="13"/>
        <v>2012_rs_5_SEA_CAR</v>
      </c>
      <c r="B839">
        <v>2012</v>
      </c>
      <c r="C839">
        <v>5</v>
      </c>
      <c r="D839" t="s">
        <v>91</v>
      </c>
      <c r="E839" t="s">
        <v>69</v>
      </c>
      <c r="F839">
        <v>16</v>
      </c>
      <c r="G839">
        <v>12</v>
      </c>
    </row>
    <row r="840" spans="1:7" x14ac:dyDescent="0.25">
      <c r="A840" t="str">
        <f t="shared" si="13"/>
        <v>2012_rs_5_CHI_JAX</v>
      </c>
      <c r="B840">
        <v>2012</v>
      </c>
      <c r="C840">
        <v>5</v>
      </c>
      <c r="D840" t="s">
        <v>70</v>
      </c>
      <c r="E840" t="s">
        <v>79</v>
      </c>
      <c r="F840">
        <v>41</v>
      </c>
      <c r="G840">
        <v>3</v>
      </c>
    </row>
    <row r="841" spans="1:7" x14ac:dyDescent="0.25">
      <c r="A841" t="str">
        <f t="shared" si="13"/>
        <v>2012_rs_5_TEN_MIN</v>
      </c>
      <c r="B841">
        <v>2012</v>
      </c>
      <c r="C841">
        <v>5</v>
      </c>
      <c r="D841" t="s">
        <v>95</v>
      </c>
      <c r="E841" t="s">
        <v>82</v>
      </c>
      <c r="F841">
        <v>7</v>
      </c>
      <c r="G841">
        <v>30</v>
      </c>
    </row>
    <row r="842" spans="1:7" x14ac:dyDescent="0.25">
      <c r="A842" t="str">
        <f t="shared" si="13"/>
        <v>2012_rs_5_DEN_NE</v>
      </c>
      <c r="B842">
        <v>2012</v>
      </c>
      <c r="C842">
        <v>5</v>
      </c>
      <c r="D842" t="s">
        <v>74</v>
      </c>
      <c r="E842" t="s">
        <v>83</v>
      </c>
      <c r="F842">
        <v>21</v>
      </c>
      <c r="G842">
        <v>31</v>
      </c>
    </row>
    <row r="843" spans="1:7" x14ac:dyDescent="0.25">
      <c r="A843" t="str">
        <f t="shared" si="13"/>
        <v>2012_rs_5_BUF_SF</v>
      </c>
      <c r="B843">
        <v>2012</v>
      </c>
      <c r="C843">
        <v>5</v>
      </c>
      <c r="D843" t="s">
        <v>68</v>
      </c>
      <c r="E843" t="s">
        <v>92</v>
      </c>
      <c r="F843">
        <v>3</v>
      </c>
      <c r="G843">
        <v>45</v>
      </c>
    </row>
    <row r="844" spans="1:7" x14ac:dyDescent="0.25">
      <c r="A844" t="str">
        <f t="shared" si="13"/>
        <v>2012_rs_5_SD_NO</v>
      </c>
      <c r="B844">
        <v>2012</v>
      </c>
      <c r="C844">
        <v>5</v>
      </c>
      <c r="D844" t="s">
        <v>90</v>
      </c>
      <c r="E844" t="s">
        <v>84</v>
      </c>
      <c r="F844">
        <v>24</v>
      </c>
      <c r="G844">
        <v>31</v>
      </c>
    </row>
    <row r="845" spans="1:7" x14ac:dyDescent="0.25">
      <c r="A845" t="str">
        <f t="shared" si="13"/>
        <v>2012_rs_5_ARI_STL</v>
      </c>
      <c r="B845">
        <v>2012</v>
      </c>
      <c r="C845">
        <v>5</v>
      </c>
      <c r="D845" t="s">
        <v>66</v>
      </c>
      <c r="E845" t="s">
        <v>93</v>
      </c>
      <c r="F845">
        <v>3</v>
      </c>
      <c r="G845">
        <v>17</v>
      </c>
    </row>
    <row r="846" spans="1:7" x14ac:dyDescent="0.25">
      <c r="A846" t="str">
        <f t="shared" si="13"/>
        <v>2012_rs_5_HOU_NYJ</v>
      </c>
      <c r="B846">
        <v>2012</v>
      </c>
      <c r="C846">
        <v>5</v>
      </c>
      <c r="D846" t="s">
        <v>77</v>
      </c>
      <c r="E846" t="s">
        <v>86</v>
      </c>
      <c r="F846">
        <v>23</v>
      </c>
      <c r="G846">
        <v>17</v>
      </c>
    </row>
    <row r="847" spans="1:7" x14ac:dyDescent="0.25">
      <c r="A847" t="str">
        <f t="shared" si="13"/>
        <v>2012_rs_6_OAK_ATL</v>
      </c>
      <c r="B847">
        <v>2012</v>
      </c>
      <c r="C847">
        <v>6</v>
      </c>
      <c r="D847" t="s">
        <v>87</v>
      </c>
      <c r="E847" t="s">
        <v>22</v>
      </c>
      <c r="F847">
        <v>20</v>
      </c>
      <c r="G847">
        <v>23</v>
      </c>
    </row>
    <row r="848" spans="1:7" x14ac:dyDescent="0.25">
      <c r="A848" t="str">
        <f t="shared" si="13"/>
        <v>2012_rs_6_DAL_BAL</v>
      </c>
      <c r="B848">
        <v>2012</v>
      </c>
      <c r="C848">
        <v>6</v>
      </c>
      <c r="D848" t="s">
        <v>73</v>
      </c>
      <c r="E848" t="s">
        <v>67</v>
      </c>
      <c r="F848">
        <v>29</v>
      </c>
      <c r="G848">
        <v>31</v>
      </c>
    </row>
    <row r="849" spans="1:7" x14ac:dyDescent="0.25">
      <c r="A849" t="str">
        <f t="shared" si="13"/>
        <v>2012_rs_6_CIN_CLE</v>
      </c>
      <c r="B849">
        <v>2012</v>
      </c>
      <c r="C849">
        <v>6</v>
      </c>
      <c r="D849" t="s">
        <v>71</v>
      </c>
      <c r="E849" t="s">
        <v>72</v>
      </c>
      <c r="F849">
        <v>24</v>
      </c>
      <c r="G849">
        <v>34</v>
      </c>
    </row>
    <row r="850" spans="1:7" x14ac:dyDescent="0.25">
      <c r="A850" t="str">
        <f t="shared" si="13"/>
        <v>2012_rs_6_STL_MIA</v>
      </c>
      <c r="B850">
        <v>2012</v>
      </c>
      <c r="C850">
        <v>6</v>
      </c>
      <c r="D850" t="s">
        <v>93</v>
      </c>
      <c r="E850" t="s">
        <v>81</v>
      </c>
      <c r="F850">
        <v>14</v>
      </c>
      <c r="G850">
        <v>17</v>
      </c>
    </row>
    <row r="851" spans="1:7" x14ac:dyDescent="0.25">
      <c r="A851" t="str">
        <f t="shared" si="13"/>
        <v>2012_rs_6_IND_NYJ</v>
      </c>
      <c r="B851">
        <v>2012</v>
      </c>
      <c r="C851">
        <v>6</v>
      </c>
      <c r="D851" t="s">
        <v>78</v>
      </c>
      <c r="E851" t="s">
        <v>86</v>
      </c>
      <c r="F851">
        <v>9</v>
      </c>
      <c r="G851">
        <v>35</v>
      </c>
    </row>
    <row r="852" spans="1:7" x14ac:dyDescent="0.25">
      <c r="A852" t="str">
        <f t="shared" si="13"/>
        <v>2012_rs_6_DET_PHI</v>
      </c>
      <c r="B852">
        <v>2012</v>
      </c>
      <c r="C852">
        <v>6</v>
      </c>
      <c r="D852" t="s">
        <v>75</v>
      </c>
      <c r="E852" t="s">
        <v>88</v>
      </c>
      <c r="F852">
        <v>26</v>
      </c>
      <c r="G852">
        <v>23</v>
      </c>
    </row>
    <row r="853" spans="1:7" x14ac:dyDescent="0.25">
      <c r="A853" t="str">
        <f t="shared" si="13"/>
        <v>2012_rs_6_KC_TB</v>
      </c>
      <c r="B853">
        <v>2012</v>
      </c>
      <c r="C853">
        <v>6</v>
      </c>
      <c r="D853" t="s">
        <v>80</v>
      </c>
      <c r="E853" t="s">
        <v>94</v>
      </c>
      <c r="F853">
        <v>10</v>
      </c>
      <c r="G853">
        <v>38</v>
      </c>
    </row>
    <row r="854" spans="1:7" x14ac:dyDescent="0.25">
      <c r="A854" t="str">
        <f t="shared" si="13"/>
        <v>2012_rs_6_BUF_ARI</v>
      </c>
      <c r="B854">
        <v>2012</v>
      </c>
      <c r="C854">
        <v>6</v>
      </c>
      <c r="D854" t="s">
        <v>68</v>
      </c>
      <c r="E854" t="s">
        <v>66</v>
      </c>
      <c r="F854">
        <v>19</v>
      </c>
      <c r="G854">
        <v>16</v>
      </c>
    </row>
    <row r="855" spans="1:7" x14ac:dyDescent="0.25">
      <c r="A855" t="str">
        <f t="shared" si="13"/>
        <v>2012_rs_6_NE_SEA</v>
      </c>
      <c r="B855">
        <v>2012</v>
      </c>
      <c r="C855">
        <v>6</v>
      </c>
      <c r="D855" t="s">
        <v>83</v>
      </c>
      <c r="E855" t="s">
        <v>91</v>
      </c>
      <c r="F855">
        <v>23</v>
      </c>
      <c r="G855">
        <v>24</v>
      </c>
    </row>
    <row r="856" spans="1:7" x14ac:dyDescent="0.25">
      <c r="A856" t="str">
        <f t="shared" si="13"/>
        <v>2012_rs_6_NYG_SF</v>
      </c>
      <c r="B856">
        <v>2012</v>
      </c>
      <c r="C856">
        <v>6</v>
      </c>
      <c r="D856" t="s">
        <v>85</v>
      </c>
      <c r="E856" t="s">
        <v>92</v>
      </c>
      <c r="F856">
        <v>26</v>
      </c>
      <c r="G856">
        <v>3</v>
      </c>
    </row>
    <row r="857" spans="1:7" x14ac:dyDescent="0.25">
      <c r="A857" t="str">
        <f t="shared" si="13"/>
        <v>2012_rs_6_MIN_WAS</v>
      </c>
      <c r="B857">
        <v>2012</v>
      </c>
      <c r="C857">
        <v>6</v>
      </c>
      <c r="D857" t="s">
        <v>82</v>
      </c>
      <c r="E857" t="s">
        <v>96</v>
      </c>
      <c r="F857">
        <v>26</v>
      </c>
      <c r="G857">
        <v>38</v>
      </c>
    </row>
    <row r="858" spans="1:7" x14ac:dyDescent="0.25">
      <c r="A858" t="str">
        <f t="shared" si="13"/>
        <v>2012_rs_6_GB_HOU</v>
      </c>
      <c r="B858">
        <v>2012</v>
      </c>
      <c r="C858">
        <v>6</v>
      </c>
      <c r="D858" t="s">
        <v>76</v>
      </c>
      <c r="E858" t="s">
        <v>77</v>
      </c>
      <c r="F858">
        <v>42</v>
      </c>
      <c r="G858">
        <v>24</v>
      </c>
    </row>
    <row r="859" spans="1:7" x14ac:dyDescent="0.25">
      <c r="A859" t="str">
        <f t="shared" si="13"/>
        <v>2012_rs_6_PIT_TEN</v>
      </c>
      <c r="B859">
        <v>2012</v>
      </c>
      <c r="C859">
        <v>6</v>
      </c>
      <c r="D859" t="s">
        <v>89</v>
      </c>
      <c r="E859" t="s">
        <v>95</v>
      </c>
      <c r="F859">
        <v>23</v>
      </c>
      <c r="G859">
        <v>26</v>
      </c>
    </row>
    <row r="860" spans="1:7" x14ac:dyDescent="0.25">
      <c r="A860" t="str">
        <f t="shared" si="13"/>
        <v>2012_rs_6_DEN_SD</v>
      </c>
      <c r="B860">
        <v>2012</v>
      </c>
      <c r="C860">
        <v>6</v>
      </c>
      <c r="D860" t="s">
        <v>74</v>
      </c>
      <c r="E860" t="s">
        <v>90</v>
      </c>
      <c r="F860">
        <v>35</v>
      </c>
      <c r="G860">
        <v>24</v>
      </c>
    </row>
    <row r="861" spans="1:7" x14ac:dyDescent="0.25">
      <c r="A861" t="str">
        <f t="shared" si="13"/>
        <v>2012_rs_7_TEN_BUF</v>
      </c>
      <c r="B861">
        <v>2012</v>
      </c>
      <c r="C861">
        <v>7</v>
      </c>
      <c r="D861" t="s">
        <v>95</v>
      </c>
      <c r="E861" t="s">
        <v>68</v>
      </c>
      <c r="F861">
        <v>35</v>
      </c>
      <c r="G861">
        <v>34</v>
      </c>
    </row>
    <row r="862" spans="1:7" x14ac:dyDescent="0.25">
      <c r="A862" t="str">
        <f t="shared" si="13"/>
        <v>2012_rs_7_DAL_CAR</v>
      </c>
      <c r="B862">
        <v>2012</v>
      </c>
      <c r="C862">
        <v>7</v>
      </c>
      <c r="D862" t="s">
        <v>73</v>
      </c>
      <c r="E862" t="s">
        <v>69</v>
      </c>
      <c r="F862">
        <v>19</v>
      </c>
      <c r="G862">
        <v>14</v>
      </c>
    </row>
    <row r="863" spans="1:7" x14ac:dyDescent="0.25">
      <c r="A863" t="str">
        <f t="shared" si="13"/>
        <v>2012_rs_7_BAL_HOU</v>
      </c>
      <c r="B863">
        <v>2012</v>
      </c>
      <c r="C863">
        <v>7</v>
      </c>
      <c r="D863" t="s">
        <v>67</v>
      </c>
      <c r="E863" t="s">
        <v>77</v>
      </c>
      <c r="F863">
        <v>13</v>
      </c>
      <c r="G863">
        <v>43</v>
      </c>
    </row>
    <row r="864" spans="1:7" x14ac:dyDescent="0.25">
      <c r="A864" t="str">
        <f t="shared" si="13"/>
        <v>2012_rs_7_CLE_IND</v>
      </c>
      <c r="B864">
        <v>2012</v>
      </c>
      <c r="C864">
        <v>7</v>
      </c>
      <c r="D864" t="s">
        <v>72</v>
      </c>
      <c r="E864" t="s">
        <v>78</v>
      </c>
      <c r="F864">
        <v>13</v>
      </c>
      <c r="G864">
        <v>17</v>
      </c>
    </row>
    <row r="865" spans="1:7" x14ac:dyDescent="0.25">
      <c r="A865" t="str">
        <f t="shared" si="13"/>
        <v>2012_rs_7_ARI_MIN</v>
      </c>
      <c r="B865">
        <v>2012</v>
      </c>
      <c r="C865">
        <v>7</v>
      </c>
      <c r="D865" t="s">
        <v>66</v>
      </c>
      <c r="E865" t="s">
        <v>82</v>
      </c>
      <c r="F865">
        <v>14</v>
      </c>
      <c r="G865">
        <v>21</v>
      </c>
    </row>
    <row r="866" spans="1:7" x14ac:dyDescent="0.25">
      <c r="A866" t="str">
        <f t="shared" si="13"/>
        <v>2012_rs_7_WAS_NYG</v>
      </c>
      <c r="B866">
        <v>2012</v>
      </c>
      <c r="C866">
        <v>7</v>
      </c>
      <c r="D866" t="s">
        <v>96</v>
      </c>
      <c r="E866" t="s">
        <v>85</v>
      </c>
      <c r="F866">
        <v>23</v>
      </c>
      <c r="G866">
        <v>27</v>
      </c>
    </row>
    <row r="867" spans="1:7" x14ac:dyDescent="0.25">
      <c r="A867" t="str">
        <f t="shared" si="13"/>
        <v>2012_rs_7_GB_STL</v>
      </c>
      <c r="B867">
        <v>2012</v>
      </c>
      <c r="C867">
        <v>7</v>
      </c>
      <c r="D867" t="s">
        <v>76</v>
      </c>
      <c r="E867" t="s">
        <v>93</v>
      </c>
      <c r="F867">
        <v>30</v>
      </c>
      <c r="G867">
        <v>20</v>
      </c>
    </row>
    <row r="868" spans="1:7" x14ac:dyDescent="0.25">
      <c r="A868" t="str">
        <f t="shared" si="13"/>
        <v>2012_rs_7_NO_TB</v>
      </c>
      <c r="B868">
        <v>2012</v>
      </c>
      <c r="C868">
        <v>7</v>
      </c>
      <c r="D868" t="s">
        <v>84</v>
      </c>
      <c r="E868" t="s">
        <v>94</v>
      </c>
      <c r="F868">
        <v>35</v>
      </c>
      <c r="G868">
        <v>28</v>
      </c>
    </row>
    <row r="869" spans="1:7" x14ac:dyDescent="0.25">
      <c r="A869" t="str">
        <f t="shared" si="13"/>
        <v>2012_rs_7_NYJ_NE</v>
      </c>
      <c r="B869">
        <v>2012</v>
      </c>
      <c r="C869">
        <v>7</v>
      </c>
      <c r="D869" t="s">
        <v>86</v>
      </c>
      <c r="E869" t="s">
        <v>83</v>
      </c>
      <c r="F869">
        <v>26</v>
      </c>
      <c r="G869">
        <v>29</v>
      </c>
    </row>
    <row r="870" spans="1:7" x14ac:dyDescent="0.25">
      <c r="A870" t="str">
        <f t="shared" si="13"/>
        <v>2012_rs_7_JAX_OAK</v>
      </c>
      <c r="B870">
        <v>2012</v>
      </c>
      <c r="C870">
        <v>7</v>
      </c>
      <c r="D870" t="s">
        <v>79</v>
      </c>
      <c r="E870" t="s">
        <v>87</v>
      </c>
      <c r="F870">
        <v>23</v>
      </c>
      <c r="G870">
        <v>26</v>
      </c>
    </row>
    <row r="871" spans="1:7" x14ac:dyDescent="0.25">
      <c r="A871" t="str">
        <f t="shared" si="13"/>
        <v>2012_rs_7_PIT_CIN</v>
      </c>
      <c r="B871">
        <v>2012</v>
      </c>
      <c r="C871">
        <v>7</v>
      </c>
      <c r="D871" t="s">
        <v>89</v>
      </c>
      <c r="E871" t="s">
        <v>71</v>
      </c>
      <c r="F871">
        <v>24</v>
      </c>
      <c r="G871">
        <v>17</v>
      </c>
    </row>
    <row r="872" spans="1:7" x14ac:dyDescent="0.25">
      <c r="A872" t="str">
        <f t="shared" si="13"/>
        <v>2012_rs_7_SEA_SF</v>
      </c>
      <c r="B872">
        <v>2012</v>
      </c>
      <c r="C872">
        <v>7</v>
      </c>
      <c r="D872" t="s">
        <v>91</v>
      </c>
      <c r="E872" t="s">
        <v>92</v>
      </c>
      <c r="F872">
        <v>6</v>
      </c>
      <c r="G872">
        <v>13</v>
      </c>
    </row>
    <row r="873" spans="1:7" x14ac:dyDescent="0.25">
      <c r="A873" t="str">
        <f t="shared" si="13"/>
        <v>2012_rs_7_DET_CHI</v>
      </c>
      <c r="B873">
        <v>2012</v>
      </c>
      <c r="C873">
        <v>7</v>
      </c>
      <c r="D873" t="s">
        <v>75</v>
      </c>
      <c r="E873" t="s">
        <v>70</v>
      </c>
      <c r="F873">
        <v>7</v>
      </c>
      <c r="G873">
        <v>13</v>
      </c>
    </row>
    <row r="874" spans="1:7" x14ac:dyDescent="0.25">
      <c r="A874" t="str">
        <f t="shared" si="13"/>
        <v>2012_rs_8_CAR_CHI</v>
      </c>
      <c r="B874">
        <v>2012</v>
      </c>
      <c r="C874">
        <v>8</v>
      </c>
      <c r="D874" t="s">
        <v>69</v>
      </c>
      <c r="E874" t="s">
        <v>70</v>
      </c>
      <c r="F874">
        <v>22</v>
      </c>
      <c r="G874">
        <v>23</v>
      </c>
    </row>
    <row r="875" spans="1:7" x14ac:dyDescent="0.25">
      <c r="A875" t="str">
        <f t="shared" si="13"/>
        <v>2012_rs_8_SD_CLE</v>
      </c>
      <c r="B875">
        <v>2012</v>
      </c>
      <c r="C875">
        <v>8</v>
      </c>
      <c r="D875" t="s">
        <v>90</v>
      </c>
      <c r="E875" t="s">
        <v>72</v>
      </c>
      <c r="F875">
        <v>6</v>
      </c>
      <c r="G875">
        <v>7</v>
      </c>
    </row>
    <row r="876" spans="1:7" x14ac:dyDescent="0.25">
      <c r="A876" t="str">
        <f t="shared" si="13"/>
        <v>2012_rs_8_SEA_DET</v>
      </c>
      <c r="B876">
        <v>2012</v>
      </c>
      <c r="C876">
        <v>8</v>
      </c>
      <c r="D876" t="s">
        <v>91</v>
      </c>
      <c r="E876" t="s">
        <v>75</v>
      </c>
      <c r="F876">
        <v>24</v>
      </c>
      <c r="G876">
        <v>28</v>
      </c>
    </row>
    <row r="877" spans="1:7" x14ac:dyDescent="0.25">
      <c r="A877" t="str">
        <f t="shared" si="13"/>
        <v>2012_rs_8_JAX_GB</v>
      </c>
      <c r="B877">
        <v>2012</v>
      </c>
      <c r="C877">
        <v>8</v>
      </c>
      <c r="D877" t="s">
        <v>79</v>
      </c>
      <c r="E877" t="s">
        <v>76</v>
      </c>
      <c r="F877">
        <v>15</v>
      </c>
      <c r="G877">
        <v>24</v>
      </c>
    </row>
    <row r="878" spans="1:7" x14ac:dyDescent="0.25">
      <c r="A878" t="str">
        <f t="shared" si="13"/>
        <v>2012_rs_8_MIA_NYJ</v>
      </c>
      <c r="B878">
        <v>2012</v>
      </c>
      <c r="C878">
        <v>8</v>
      </c>
      <c r="D878" t="s">
        <v>81</v>
      </c>
      <c r="E878" t="s">
        <v>86</v>
      </c>
      <c r="F878">
        <v>30</v>
      </c>
      <c r="G878">
        <v>9</v>
      </c>
    </row>
    <row r="879" spans="1:7" x14ac:dyDescent="0.25">
      <c r="A879" t="str">
        <f t="shared" si="13"/>
        <v>2012_rs_8_ATL_PHI</v>
      </c>
      <c r="B879">
        <v>2012</v>
      </c>
      <c r="C879">
        <v>8</v>
      </c>
      <c r="D879" t="s">
        <v>22</v>
      </c>
      <c r="E879" t="s">
        <v>88</v>
      </c>
      <c r="F879">
        <v>30</v>
      </c>
      <c r="G879">
        <v>17</v>
      </c>
    </row>
    <row r="880" spans="1:7" x14ac:dyDescent="0.25">
      <c r="A880" t="str">
        <f t="shared" si="13"/>
        <v>2012_rs_8_WAS_PIT</v>
      </c>
      <c r="B880">
        <v>2012</v>
      </c>
      <c r="C880">
        <v>8</v>
      </c>
      <c r="D880" t="s">
        <v>96</v>
      </c>
      <c r="E880" t="s">
        <v>89</v>
      </c>
      <c r="F880">
        <v>12</v>
      </c>
      <c r="G880">
        <v>27</v>
      </c>
    </row>
    <row r="881" spans="1:7" x14ac:dyDescent="0.25">
      <c r="A881" t="str">
        <f t="shared" si="13"/>
        <v>2012_rs_8_NE_STL</v>
      </c>
      <c r="B881">
        <v>2012</v>
      </c>
      <c r="C881">
        <v>8</v>
      </c>
      <c r="D881" t="s">
        <v>83</v>
      </c>
      <c r="E881" t="s">
        <v>93</v>
      </c>
      <c r="F881">
        <v>45</v>
      </c>
      <c r="G881">
        <v>7</v>
      </c>
    </row>
    <row r="882" spans="1:7" x14ac:dyDescent="0.25">
      <c r="A882" t="str">
        <f t="shared" si="13"/>
        <v>2012_rs_8_IND_TEN</v>
      </c>
      <c r="B882">
        <v>2012</v>
      </c>
      <c r="C882">
        <v>8</v>
      </c>
      <c r="D882" t="s">
        <v>78</v>
      </c>
      <c r="E882" t="s">
        <v>95</v>
      </c>
      <c r="F882">
        <v>19</v>
      </c>
      <c r="G882">
        <v>13</v>
      </c>
    </row>
    <row r="883" spans="1:7" x14ac:dyDescent="0.25">
      <c r="A883" t="str">
        <f t="shared" si="13"/>
        <v>2012_rs_8_OAK_KC</v>
      </c>
      <c r="B883">
        <v>2012</v>
      </c>
      <c r="C883">
        <v>8</v>
      </c>
      <c r="D883" t="s">
        <v>87</v>
      </c>
      <c r="E883" t="s">
        <v>80</v>
      </c>
      <c r="F883">
        <v>26</v>
      </c>
      <c r="G883">
        <v>16</v>
      </c>
    </row>
    <row r="884" spans="1:7" x14ac:dyDescent="0.25">
      <c r="A884" t="str">
        <f t="shared" si="13"/>
        <v>2012_rs_8_NYG_DAL</v>
      </c>
      <c r="B884">
        <v>2012</v>
      </c>
      <c r="C884">
        <v>8</v>
      </c>
      <c r="D884" t="s">
        <v>85</v>
      </c>
      <c r="E884" t="s">
        <v>73</v>
      </c>
      <c r="F884">
        <v>29</v>
      </c>
      <c r="G884">
        <v>24</v>
      </c>
    </row>
    <row r="885" spans="1:7" x14ac:dyDescent="0.25">
      <c r="A885" t="str">
        <f t="shared" si="13"/>
        <v>2012_rs_8_NO_DEN</v>
      </c>
      <c r="B885">
        <v>2012</v>
      </c>
      <c r="C885">
        <v>8</v>
      </c>
      <c r="D885" t="s">
        <v>84</v>
      </c>
      <c r="E885" t="s">
        <v>74</v>
      </c>
      <c r="F885">
        <v>14</v>
      </c>
      <c r="G885">
        <v>34</v>
      </c>
    </row>
    <row r="886" spans="1:7" x14ac:dyDescent="0.25">
      <c r="A886" t="str">
        <f t="shared" si="13"/>
        <v>2012_rs_8_TB_MIN</v>
      </c>
      <c r="B886">
        <v>2012</v>
      </c>
      <c r="C886">
        <v>8</v>
      </c>
      <c r="D886" t="s">
        <v>94</v>
      </c>
      <c r="E886" t="s">
        <v>82</v>
      </c>
      <c r="F886">
        <v>36</v>
      </c>
      <c r="G886">
        <v>17</v>
      </c>
    </row>
    <row r="887" spans="1:7" x14ac:dyDescent="0.25">
      <c r="A887" t="str">
        <f t="shared" si="13"/>
        <v>2012_rs_8_SF_ARI</v>
      </c>
      <c r="B887">
        <v>2012</v>
      </c>
      <c r="C887">
        <v>8</v>
      </c>
      <c r="D887" t="s">
        <v>92</v>
      </c>
      <c r="E887" t="s">
        <v>66</v>
      </c>
      <c r="F887">
        <v>24</v>
      </c>
      <c r="G887">
        <v>3</v>
      </c>
    </row>
    <row r="888" spans="1:7" x14ac:dyDescent="0.25">
      <c r="A888" t="str">
        <f t="shared" si="13"/>
        <v>2012_rs_9_DEN_CIN</v>
      </c>
      <c r="B888">
        <v>2012</v>
      </c>
      <c r="C888">
        <v>9</v>
      </c>
      <c r="D888" t="s">
        <v>74</v>
      </c>
      <c r="E888" t="s">
        <v>71</v>
      </c>
      <c r="F888">
        <v>31</v>
      </c>
      <c r="G888">
        <v>23</v>
      </c>
    </row>
    <row r="889" spans="1:7" x14ac:dyDescent="0.25">
      <c r="A889" t="str">
        <f t="shared" si="13"/>
        <v>2012_rs_9_BAL_CLE</v>
      </c>
      <c r="B889">
        <v>2012</v>
      </c>
      <c r="C889">
        <v>9</v>
      </c>
      <c r="D889" t="s">
        <v>67</v>
      </c>
      <c r="E889" t="s">
        <v>72</v>
      </c>
      <c r="F889">
        <v>25</v>
      </c>
      <c r="G889">
        <v>15</v>
      </c>
    </row>
    <row r="890" spans="1:7" x14ac:dyDescent="0.25">
      <c r="A890" t="str">
        <f t="shared" si="13"/>
        <v>2012_rs_9_ARI_GB</v>
      </c>
      <c r="B890">
        <v>2012</v>
      </c>
      <c r="C890">
        <v>9</v>
      </c>
      <c r="D890" t="s">
        <v>66</v>
      </c>
      <c r="E890" t="s">
        <v>76</v>
      </c>
      <c r="F890">
        <v>17</v>
      </c>
      <c r="G890">
        <v>31</v>
      </c>
    </row>
    <row r="891" spans="1:7" x14ac:dyDescent="0.25">
      <c r="A891" t="str">
        <f t="shared" si="13"/>
        <v>2012_rs_9_BUF_HOU</v>
      </c>
      <c r="B891">
        <v>2012</v>
      </c>
      <c r="C891">
        <v>9</v>
      </c>
      <c r="D891" t="s">
        <v>68</v>
      </c>
      <c r="E891" t="s">
        <v>77</v>
      </c>
      <c r="F891">
        <v>9</v>
      </c>
      <c r="G891">
        <v>21</v>
      </c>
    </row>
    <row r="892" spans="1:7" x14ac:dyDescent="0.25">
      <c r="A892" t="str">
        <f t="shared" si="13"/>
        <v>2012_rs_9_MIA_IND</v>
      </c>
      <c r="B892">
        <v>2012</v>
      </c>
      <c r="C892">
        <v>9</v>
      </c>
      <c r="D892" t="s">
        <v>81</v>
      </c>
      <c r="E892" t="s">
        <v>78</v>
      </c>
      <c r="F892">
        <v>20</v>
      </c>
      <c r="G892">
        <v>23</v>
      </c>
    </row>
    <row r="893" spans="1:7" x14ac:dyDescent="0.25">
      <c r="A893" t="str">
        <f t="shared" si="13"/>
        <v>2012_rs_9_DET_JAX</v>
      </c>
      <c r="B893">
        <v>2012</v>
      </c>
      <c r="C893">
        <v>9</v>
      </c>
      <c r="D893" t="s">
        <v>75</v>
      </c>
      <c r="E893" t="s">
        <v>79</v>
      </c>
      <c r="F893">
        <v>31</v>
      </c>
      <c r="G893">
        <v>14</v>
      </c>
    </row>
    <row r="894" spans="1:7" x14ac:dyDescent="0.25">
      <c r="A894" t="str">
        <f t="shared" si="13"/>
        <v>2012_rs_9_CHI_TEN</v>
      </c>
      <c r="B894">
        <v>2012</v>
      </c>
      <c r="C894">
        <v>9</v>
      </c>
      <c r="D894" t="s">
        <v>70</v>
      </c>
      <c r="E894" t="s">
        <v>95</v>
      </c>
      <c r="F894">
        <v>51</v>
      </c>
      <c r="G894">
        <v>20</v>
      </c>
    </row>
    <row r="895" spans="1:7" x14ac:dyDescent="0.25">
      <c r="A895" t="str">
        <f t="shared" si="13"/>
        <v>2012_rs_9_CAR_WAS</v>
      </c>
      <c r="B895">
        <v>2012</v>
      </c>
      <c r="C895">
        <v>9</v>
      </c>
      <c r="D895" t="s">
        <v>69</v>
      </c>
      <c r="E895" t="s">
        <v>96</v>
      </c>
      <c r="F895">
        <v>21</v>
      </c>
      <c r="G895">
        <v>13</v>
      </c>
    </row>
    <row r="896" spans="1:7" x14ac:dyDescent="0.25">
      <c r="A896" t="str">
        <f t="shared" si="13"/>
        <v>2012_rs_9_TB_OAK</v>
      </c>
      <c r="B896">
        <v>2012</v>
      </c>
      <c r="C896">
        <v>9</v>
      </c>
      <c r="D896" t="s">
        <v>94</v>
      </c>
      <c r="E896" t="s">
        <v>87</v>
      </c>
      <c r="F896">
        <v>42</v>
      </c>
      <c r="G896">
        <v>32</v>
      </c>
    </row>
    <row r="897" spans="1:7" x14ac:dyDescent="0.25">
      <c r="A897" t="str">
        <f t="shared" si="13"/>
        <v>2012_rs_9_MIN_SEA</v>
      </c>
      <c r="B897">
        <v>2012</v>
      </c>
      <c r="C897">
        <v>9</v>
      </c>
      <c r="D897" t="s">
        <v>82</v>
      </c>
      <c r="E897" t="s">
        <v>91</v>
      </c>
      <c r="F897">
        <v>20</v>
      </c>
      <c r="G897">
        <v>30</v>
      </c>
    </row>
    <row r="898" spans="1:7" x14ac:dyDescent="0.25">
      <c r="A898" t="str">
        <f t="shared" ref="A898:A961" si="14">CONCATENATE(B898,"_rs_",C898,"_",D898,"_",E898)</f>
        <v>2012_rs_9_PIT_NYG</v>
      </c>
      <c r="B898">
        <v>2012</v>
      </c>
      <c r="C898">
        <v>9</v>
      </c>
      <c r="D898" t="s">
        <v>89</v>
      </c>
      <c r="E898" t="s">
        <v>85</v>
      </c>
      <c r="F898">
        <v>24</v>
      </c>
      <c r="G898">
        <v>20</v>
      </c>
    </row>
    <row r="899" spans="1:7" x14ac:dyDescent="0.25">
      <c r="A899" t="str">
        <f t="shared" si="14"/>
        <v>2012_rs_9_DAL_ATL</v>
      </c>
      <c r="B899">
        <v>2012</v>
      </c>
      <c r="C899">
        <v>9</v>
      </c>
      <c r="D899" t="s">
        <v>73</v>
      </c>
      <c r="E899" t="s">
        <v>22</v>
      </c>
      <c r="F899">
        <v>13</v>
      </c>
      <c r="G899">
        <v>19</v>
      </c>
    </row>
    <row r="900" spans="1:7" x14ac:dyDescent="0.25">
      <c r="A900" t="str">
        <f t="shared" si="14"/>
        <v>2012_rs_9_KC_SD</v>
      </c>
      <c r="B900">
        <v>2012</v>
      </c>
      <c r="C900">
        <v>9</v>
      </c>
      <c r="D900" t="s">
        <v>80</v>
      </c>
      <c r="E900" t="s">
        <v>90</v>
      </c>
      <c r="F900">
        <v>13</v>
      </c>
      <c r="G900">
        <v>31</v>
      </c>
    </row>
    <row r="901" spans="1:7" x14ac:dyDescent="0.25">
      <c r="A901" t="str">
        <f t="shared" si="14"/>
        <v>2012_rs_9_PHI_NO</v>
      </c>
      <c r="B901">
        <v>2012</v>
      </c>
      <c r="C901">
        <v>9</v>
      </c>
      <c r="D901" t="s">
        <v>88</v>
      </c>
      <c r="E901" t="s">
        <v>84</v>
      </c>
      <c r="F901">
        <v>13</v>
      </c>
      <c r="G901">
        <v>28</v>
      </c>
    </row>
    <row r="902" spans="1:7" x14ac:dyDescent="0.25">
      <c r="A902" t="str">
        <f t="shared" si="14"/>
        <v>2012_rs_10_OAK_BAL</v>
      </c>
      <c r="B902">
        <v>2012</v>
      </c>
      <c r="C902">
        <v>10</v>
      </c>
      <c r="D902" t="s">
        <v>87</v>
      </c>
      <c r="E902" t="s">
        <v>67</v>
      </c>
      <c r="F902">
        <v>20</v>
      </c>
      <c r="G902">
        <v>55</v>
      </c>
    </row>
    <row r="903" spans="1:7" x14ac:dyDescent="0.25">
      <c r="A903" t="str">
        <f t="shared" si="14"/>
        <v>2012_rs_10_DEN_CAR</v>
      </c>
      <c r="B903">
        <v>2012</v>
      </c>
      <c r="C903">
        <v>10</v>
      </c>
      <c r="D903" t="s">
        <v>74</v>
      </c>
      <c r="E903" t="s">
        <v>69</v>
      </c>
      <c r="F903">
        <v>36</v>
      </c>
      <c r="G903">
        <v>14</v>
      </c>
    </row>
    <row r="904" spans="1:7" x14ac:dyDescent="0.25">
      <c r="A904" t="str">
        <f t="shared" si="14"/>
        <v>2012_rs_10_NYG_CIN</v>
      </c>
      <c r="B904">
        <v>2012</v>
      </c>
      <c r="C904">
        <v>10</v>
      </c>
      <c r="D904" t="s">
        <v>85</v>
      </c>
      <c r="E904" t="s">
        <v>71</v>
      </c>
      <c r="F904">
        <v>13</v>
      </c>
      <c r="G904">
        <v>31</v>
      </c>
    </row>
    <row r="905" spans="1:7" x14ac:dyDescent="0.25">
      <c r="A905" t="str">
        <f t="shared" si="14"/>
        <v>2012_rs_10_TEN_MIA</v>
      </c>
      <c r="B905">
        <v>2012</v>
      </c>
      <c r="C905">
        <v>10</v>
      </c>
      <c r="D905" t="s">
        <v>95</v>
      </c>
      <c r="E905" t="s">
        <v>81</v>
      </c>
      <c r="F905">
        <v>37</v>
      </c>
      <c r="G905">
        <v>3</v>
      </c>
    </row>
    <row r="906" spans="1:7" x14ac:dyDescent="0.25">
      <c r="A906" t="str">
        <f t="shared" si="14"/>
        <v>2012_rs_10_DET_MIN</v>
      </c>
      <c r="B906">
        <v>2012</v>
      </c>
      <c r="C906">
        <v>10</v>
      </c>
      <c r="D906" t="s">
        <v>75</v>
      </c>
      <c r="E906" t="s">
        <v>82</v>
      </c>
      <c r="F906">
        <v>24</v>
      </c>
      <c r="G906">
        <v>34</v>
      </c>
    </row>
    <row r="907" spans="1:7" x14ac:dyDescent="0.25">
      <c r="A907" t="str">
        <f t="shared" si="14"/>
        <v>2012_rs_10_BUF_NE</v>
      </c>
      <c r="B907">
        <v>2012</v>
      </c>
      <c r="C907">
        <v>10</v>
      </c>
      <c r="D907" t="s">
        <v>68</v>
      </c>
      <c r="E907" t="s">
        <v>83</v>
      </c>
      <c r="F907">
        <v>31</v>
      </c>
      <c r="G907">
        <v>37</v>
      </c>
    </row>
    <row r="908" spans="1:7" x14ac:dyDescent="0.25">
      <c r="A908" t="str">
        <f t="shared" si="14"/>
        <v>2012_rs_10_ATL_NO</v>
      </c>
      <c r="B908">
        <v>2012</v>
      </c>
      <c r="C908">
        <v>10</v>
      </c>
      <c r="D908" t="s">
        <v>22</v>
      </c>
      <c r="E908" t="s">
        <v>84</v>
      </c>
      <c r="F908">
        <v>27</v>
      </c>
      <c r="G908">
        <v>31</v>
      </c>
    </row>
    <row r="909" spans="1:7" x14ac:dyDescent="0.25">
      <c r="A909" t="str">
        <f t="shared" si="14"/>
        <v>2012_rs_10_SD_TB</v>
      </c>
      <c r="B909">
        <v>2012</v>
      </c>
      <c r="C909">
        <v>10</v>
      </c>
      <c r="D909" t="s">
        <v>90</v>
      </c>
      <c r="E909" t="s">
        <v>94</v>
      </c>
      <c r="F909">
        <v>24</v>
      </c>
      <c r="G909">
        <v>34</v>
      </c>
    </row>
    <row r="910" spans="1:7" x14ac:dyDescent="0.25">
      <c r="A910" t="str">
        <f t="shared" si="14"/>
        <v>2012_rs_10_NYJ_SEA</v>
      </c>
      <c r="B910">
        <v>2012</v>
      </c>
      <c r="C910">
        <v>10</v>
      </c>
      <c r="D910" t="s">
        <v>86</v>
      </c>
      <c r="E910" t="s">
        <v>91</v>
      </c>
      <c r="F910">
        <v>7</v>
      </c>
      <c r="G910">
        <v>28</v>
      </c>
    </row>
    <row r="911" spans="1:7" x14ac:dyDescent="0.25">
      <c r="A911" t="str">
        <f t="shared" si="14"/>
        <v>2012_rs_10_DAL_PHI</v>
      </c>
      <c r="B911">
        <v>2012</v>
      </c>
      <c r="C911">
        <v>10</v>
      </c>
      <c r="D911" t="s">
        <v>73</v>
      </c>
      <c r="E911" t="s">
        <v>88</v>
      </c>
      <c r="F911">
        <v>38</v>
      </c>
      <c r="G911">
        <v>23</v>
      </c>
    </row>
    <row r="912" spans="1:7" x14ac:dyDescent="0.25">
      <c r="A912" t="str">
        <f t="shared" si="14"/>
        <v>2012_rs_10_STL_SF</v>
      </c>
      <c r="B912">
        <v>2012</v>
      </c>
      <c r="C912">
        <v>10</v>
      </c>
      <c r="D912" t="s">
        <v>93</v>
      </c>
      <c r="E912" t="s">
        <v>92</v>
      </c>
      <c r="F912">
        <v>24</v>
      </c>
      <c r="G912">
        <v>24</v>
      </c>
    </row>
    <row r="913" spans="1:7" x14ac:dyDescent="0.25">
      <c r="A913" t="str">
        <f t="shared" si="14"/>
        <v>2012_rs_10_HOU_CHI</v>
      </c>
      <c r="B913">
        <v>2012</v>
      </c>
      <c r="C913">
        <v>10</v>
      </c>
      <c r="D913" t="s">
        <v>77</v>
      </c>
      <c r="E913" t="s">
        <v>70</v>
      </c>
      <c r="F913">
        <v>13</v>
      </c>
      <c r="G913">
        <v>6</v>
      </c>
    </row>
    <row r="914" spans="1:7" x14ac:dyDescent="0.25">
      <c r="A914" t="str">
        <f t="shared" si="14"/>
        <v>2012_rs_10_IND_JAX</v>
      </c>
      <c r="B914">
        <v>2012</v>
      </c>
      <c r="C914">
        <v>10</v>
      </c>
      <c r="D914" t="s">
        <v>78</v>
      </c>
      <c r="E914" t="s">
        <v>79</v>
      </c>
      <c r="F914">
        <v>27</v>
      </c>
      <c r="G914">
        <v>10</v>
      </c>
    </row>
    <row r="915" spans="1:7" x14ac:dyDescent="0.25">
      <c r="A915" t="str">
        <f t="shared" si="14"/>
        <v>2012_rs_10_KC_PIT</v>
      </c>
      <c r="B915">
        <v>2012</v>
      </c>
      <c r="C915">
        <v>10</v>
      </c>
      <c r="D915" t="s">
        <v>80</v>
      </c>
      <c r="E915" t="s">
        <v>89</v>
      </c>
      <c r="F915">
        <v>13</v>
      </c>
      <c r="G915">
        <v>16</v>
      </c>
    </row>
    <row r="916" spans="1:7" x14ac:dyDescent="0.25">
      <c r="A916" t="str">
        <f t="shared" si="14"/>
        <v>2012_rs_11_ARI_ATL</v>
      </c>
      <c r="B916">
        <v>2012</v>
      </c>
      <c r="C916">
        <v>11</v>
      </c>
      <c r="D916" t="s">
        <v>66</v>
      </c>
      <c r="E916" t="s">
        <v>22</v>
      </c>
      <c r="F916">
        <v>19</v>
      </c>
      <c r="G916">
        <v>23</v>
      </c>
    </row>
    <row r="917" spans="1:7" x14ac:dyDescent="0.25">
      <c r="A917" t="str">
        <f t="shared" si="14"/>
        <v>2012_rs_11_TB_CAR</v>
      </c>
      <c r="B917">
        <v>2012</v>
      </c>
      <c r="C917">
        <v>11</v>
      </c>
      <c r="D917" t="s">
        <v>94</v>
      </c>
      <c r="E917" t="s">
        <v>69</v>
      </c>
      <c r="F917">
        <v>27</v>
      </c>
      <c r="G917">
        <v>21</v>
      </c>
    </row>
    <row r="918" spans="1:7" x14ac:dyDescent="0.25">
      <c r="A918" t="str">
        <f t="shared" si="14"/>
        <v>2012_rs_11_CLE_DAL</v>
      </c>
      <c r="B918">
        <v>2012</v>
      </c>
      <c r="C918">
        <v>11</v>
      </c>
      <c r="D918" t="s">
        <v>72</v>
      </c>
      <c r="E918" t="s">
        <v>73</v>
      </c>
      <c r="F918">
        <v>20</v>
      </c>
      <c r="G918">
        <v>23</v>
      </c>
    </row>
    <row r="919" spans="1:7" x14ac:dyDescent="0.25">
      <c r="A919" t="str">
        <f t="shared" si="14"/>
        <v>2012_rs_11_GB_DET</v>
      </c>
      <c r="B919">
        <v>2012</v>
      </c>
      <c r="C919">
        <v>11</v>
      </c>
      <c r="D919" t="s">
        <v>76</v>
      </c>
      <c r="E919" t="s">
        <v>75</v>
      </c>
      <c r="F919">
        <v>24</v>
      </c>
      <c r="G919">
        <v>20</v>
      </c>
    </row>
    <row r="920" spans="1:7" x14ac:dyDescent="0.25">
      <c r="A920" t="str">
        <f t="shared" si="14"/>
        <v>2012_rs_11_JAX_HOU</v>
      </c>
      <c r="B920">
        <v>2012</v>
      </c>
      <c r="C920">
        <v>11</v>
      </c>
      <c r="D920" t="s">
        <v>79</v>
      </c>
      <c r="E920" t="s">
        <v>77</v>
      </c>
      <c r="F920">
        <v>37</v>
      </c>
      <c r="G920">
        <v>43</v>
      </c>
    </row>
    <row r="921" spans="1:7" x14ac:dyDescent="0.25">
      <c r="A921" t="str">
        <f t="shared" si="14"/>
        <v>2012_rs_11_CIN_KC</v>
      </c>
      <c r="B921">
        <v>2012</v>
      </c>
      <c r="C921">
        <v>11</v>
      </c>
      <c r="D921" t="s">
        <v>71</v>
      </c>
      <c r="E921" t="s">
        <v>80</v>
      </c>
      <c r="F921">
        <v>28</v>
      </c>
      <c r="G921">
        <v>6</v>
      </c>
    </row>
    <row r="922" spans="1:7" x14ac:dyDescent="0.25">
      <c r="A922" t="str">
        <f t="shared" si="14"/>
        <v>2012_rs_11_NYJ_STL</v>
      </c>
      <c r="B922">
        <v>2012</v>
      </c>
      <c r="C922">
        <v>11</v>
      </c>
      <c r="D922" t="s">
        <v>86</v>
      </c>
      <c r="E922" t="s">
        <v>93</v>
      </c>
      <c r="F922">
        <v>27</v>
      </c>
      <c r="G922">
        <v>13</v>
      </c>
    </row>
    <row r="923" spans="1:7" x14ac:dyDescent="0.25">
      <c r="A923" t="str">
        <f t="shared" si="14"/>
        <v>2012_rs_11_PHI_WAS</v>
      </c>
      <c r="B923">
        <v>2012</v>
      </c>
      <c r="C923">
        <v>11</v>
      </c>
      <c r="D923" t="s">
        <v>88</v>
      </c>
      <c r="E923" t="s">
        <v>96</v>
      </c>
      <c r="F923">
        <v>6</v>
      </c>
      <c r="G923">
        <v>31</v>
      </c>
    </row>
    <row r="924" spans="1:7" x14ac:dyDescent="0.25">
      <c r="A924" t="str">
        <f t="shared" si="14"/>
        <v>2012_rs_11_NO_OAK</v>
      </c>
      <c r="B924">
        <v>2012</v>
      </c>
      <c r="C924">
        <v>11</v>
      </c>
      <c r="D924" t="s">
        <v>84</v>
      </c>
      <c r="E924" t="s">
        <v>87</v>
      </c>
      <c r="F924">
        <v>38</v>
      </c>
      <c r="G924">
        <v>17</v>
      </c>
    </row>
    <row r="925" spans="1:7" x14ac:dyDescent="0.25">
      <c r="A925" t="str">
        <f t="shared" si="14"/>
        <v>2012_rs_11_SD_DEN</v>
      </c>
      <c r="B925">
        <v>2012</v>
      </c>
      <c r="C925">
        <v>11</v>
      </c>
      <c r="D925" t="s">
        <v>90</v>
      </c>
      <c r="E925" t="s">
        <v>74</v>
      </c>
      <c r="F925">
        <v>23</v>
      </c>
      <c r="G925">
        <v>30</v>
      </c>
    </row>
    <row r="926" spans="1:7" x14ac:dyDescent="0.25">
      <c r="A926" t="str">
        <f t="shared" si="14"/>
        <v>2012_rs_11_IND_NE</v>
      </c>
      <c r="B926">
        <v>2012</v>
      </c>
      <c r="C926">
        <v>11</v>
      </c>
      <c r="D926" t="s">
        <v>78</v>
      </c>
      <c r="E926" t="s">
        <v>83</v>
      </c>
      <c r="F926">
        <v>24</v>
      </c>
      <c r="G926">
        <v>59</v>
      </c>
    </row>
    <row r="927" spans="1:7" x14ac:dyDescent="0.25">
      <c r="A927" t="str">
        <f t="shared" si="14"/>
        <v>2012_rs_11_MIA_BUF</v>
      </c>
      <c r="B927">
        <v>2012</v>
      </c>
      <c r="C927">
        <v>11</v>
      </c>
      <c r="D927" t="s">
        <v>81</v>
      </c>
      <c r="E927" t="s">
        <v>68</v>
      </c>
      <c r="F927">
        <v>14</v>
      </c>
      <c r="G927">
        <v>19</v>
      </c>
    </row>
    <row r="928" spans="1:7" x14ac:dyDescent="0.25">
      <c r="A928" t="str">
        <f t="shared" si="14"/>
        <v>2012_rs_11_BAL_PIT</v>
      </c>
      <c r="B928">
        <v>2012</v>
      </c>
      <c r="C928">
        <v>11</v>
      </c>
      <c r="D928" t="s">
        <v>67</v>
      </c>
      <c r="E928" t="s">
        <v>89</v>
      </c>
      <c r="F928">
        <v>13</v>
      </c>
      <c r="G928">
        <v>10</v>
      </c>
    </row>
    <row r="929" spans="1:7" x14ac:dyDescent="0.25">
      <c r="A929" t="str">
        <f t="shared" si="14"/>
        <v>2012_rs_11_CHI_SF</v>
      </c>
      <c r="B929">
        <v>2012</v>
      </c>
      <c r="C929">
        <v>11</v>
      </c>
      <c r="D929" t="s">
        <v>70</v>
      </c>
      <c r="E929" t="s">
        <v>92</v>
      </c>
      <c r="F929">
        <v>7</v>
      </c>
      <c r="G929">
        <v>32</v>
      </c>
    </row>
    <row r="930" spans="1:7" x14ac:dyDescent="0.25">
      <c r="A930" t="str">
        <f t="shared" si="14"/>
        <v>2012_rs_12_MIN_CHI</v>
      </c>
      <c r="B930">
        <v>2012</v>
      </c>
      <c r="C930">
        <v>12</v>
      </c>
      <c r="D930" t="s">
        <v>82</v>
      </c>
      <c r="E930" t="s">
        <v>70</v>
      </c>
      <c r="F930">
        <v>10</v>
      </c>
      <c r="G930">
        <v>28</v>
      </c>
    </row>
    <row r="931" spans="1:7" x14ac:dyDescent="0.25">
      <c r="A931" t="str">
        <f t="shared" si="14"/>
        <v>2012_rs_12_OAK_CIN</v>
      </c>
      <c r="B931">
        <v>2012</v>
      </c>
      <c r="C931">
        <v>12</v>
      </c>
      <c r="D931" t="s">
        <v>87</v>
      </c>
      <c r="E931" t="s">
        <v>71</v>
      </c>
      <c r="F931">
        <v>10</v>
      </c>
      <c r="G931">
        <v>34</v>
      </c>
    </row>
    <row r="932" spans="1:7" x14ac:dyDescent="0.25">
      <c r="A932" t="str">
        <f t="shared" si="14"/>
        <v>2012_rs_12_PIT_CLE</v>
      </c>
      <c r="B932">
        <v>2012</v>
      </c>
      <c r="C932">
        <v>12</v>
      </c>
      <c r="D932" t="s">
        <v>89</v>
      </c>
      <c r="E932" t="s">
        <v>72</v>
      </c>
      <c r="F932">
        <v>14</v>
      </c>
      <c r="G932">
        <v>20</v>
      </c>
    </row>
    <row r="933" spans="1:7" x14ac:dyDescent="0.25">
      <c r="A933" t="str">
        <f t="shared" si="14"/>
        <v>2012_rs_12_BUF_IND</v>
      </c>
      <c r="B933">
        <v>2012</v>
      </c>
      <c r="C933">
        <v>12</v>
      </c>
      <c r="D933" t="s">
        <v>68</v>
      </c>
      <c r="E933" t="s">
        <v>78</v>
      </c>
      <c r="F933">
        <v>13</v>
      </c>
      <c r="G933">
        <v>20</v>
      </c>
    </row>
    <row r="934" spans="1:7" x14ac:dyDescent="0.25">
      <c r="A934" t="str">
        <f t="shared" si="14"/>
        <v>2012_rs_12_TEN_JAX</v>
      </c>
      <c r="B934">
        <v>2012</v>
      </c>
      <c r="C934">
        <v>12</v>
      </c>
      <c r="D934" t="s">
        <v>95</v>
      </c>
      <c r="E934" t="s">
        <v>79</v>
      </c>
      <c r="F934">
        <v>19</v>
      </c>
      <c r="G934">
        <v>24</v>
      </c>
    </row>
    <row r="935" spans="1:7" x14ac:dyDescent="0.25">
      <c r="A935" t="str">
        <f t="shared" si="14"/>
        <v>2012_rs_12_DEN_KC</v>
      </c>
      <c r="B935">
        <v>2012</v>
      </c>
      <c r="C935">
        <v>12</v>
      </c>
      <c r="D935" t="s">
        <v>74</v>
      </c>
      <c r="E935" t="s">
        <v>80</v>
      </c>
      <c r="F935">
        <v>17</v>
      </c>
      <c r="G935">
        <v>9</v>
      </c>
    </row>
    <row r="936" spans="1:7" x14ac:dyDescent="0.25">
      <c r="A936" t="str">
        <f t="shared" si="14"/>
        <v>2012_rs_12_SEA_MIA</v>
      </c>
      <c r="B936">
        <v>2012</v>
      </c>
      <c r="C936">
        <v>12</v>
      </c>
      <c r="D936" t="s">
        <v>91</v>
      </c>
      <c r="E936" t="s">
        <v>81</v>
      </c>
      <c r="F936">
        <v>21</v>
      </c>
      <c r="G936">
        <v>24</v>
      </c>
    </row>
    <row r="937" spans="1:7" x14ac:dyDescent="0.25">
      <c r="A937" t="str">
        <f t="shared" si="14"/>
        <v>2012_rs_12_ATL_TB</v>
      </c>
      <c r="B937">
        <v>2012</v>
      </c>
      <c r="C937">
        <v>12</v>
      </c>
      <c r="D937" t="s">
        <v>22</v>
      </c>
      <c r="E937" t="s">
        <v>94</v>
      </c>
      <c r="F937">
        <v>24</v>
      </c>
      <c r="G937">
        <v>23</v>
      </c>
    </row>
    <row r="938" spans="1:7" x14ac:dyDescent="0.25">
      <c r="A938" t="str">
        <f t="shared" si="14"/>
        <v>2012_rs_12_BAL_SD</v>
      </c>
      <c r="B938">
        <v>2012</v>
      </c>
      <c r="C938">
        <v>12</v>
      </c>
      <c r="D938" t="s">
        <v>67</v>
      </c>
      <c r="E938" t="s">
        <v>90</v>
      </c>
      <c r="F938">
        <v>16</v>
      </c>
      <c r="G938">
        <v>13</v>
      </c>
    </row>
    <row r="939" spans="1:7" x14ac:dyDescent="0.25">
      <c r="A939" t="str">
        <f t="shared" si="14"/>
        <v>2012_rs_12_STL_ARI</v>
      </c>
      <c r="B939">
        <v>2012</v>
      </c>
      <c r="C939">
        <v>12</v>
      </c>
      <c r="D939" t="s">
        <v>93</v>
      </c>
      <c r="E939" t="s">
        <v>66</v>
      </c>
      <c r="F939">
        <v>31</v>
      </c>
      <c r="G939">
        <v>17</v>
      </c>
    </row>
    <row r="940" spans="1:7" x14ac:dyDescent="0.25">
      <c r="A940" t="str">
        <f t="shared" si="14"/>
        <v>2012_rs_12_WAS_DAL</v>
      </c>
      <c r="B940">
        <v>2012</v>
      </c>
      <c r="C940">
        <v>12</v>
      </c>
      <c r="D940" t="s">
        <v>96</v>
      </c>
      <c r="E940" t="s">
        <v>73</v>
      </c>
      <c r="F940">
        <v>38</v>
      </c>
      <c r="G940">
        <v>31</v>
      </c>
    </row>
    <row r="941" spans="1:7" x14ac:dyDescent="0.25">
      <c r="A941" t="str">
        <f t="shared" si="14"/>
        <v>2012_rs_12_SF_NO</v>
      </c>
      <c r="B941">
        <v>2012</v>
      </c>
      <c r="C941">
        <v>12</v>
      </c>
      <c r="D941" t="s">
        <v>92</v>
      </c>
      <c r="E941" t="s">
        <v>84</v>
      </c>
      <c r="F941">
        <v>31</v>
      </c>
      <c r="G941">
        <v>21</v>
      </c>
    </row>
    <row r="942" spans="1:7" x14ac:dyDescent="0.25">
      <c r="A942" t="str">
        <f t="shared" si="14"/>
        <v>2012_rs_12_GB_NYG</v>
      </c>
      <c r="B942">
        <v>2012</v>
      </c>
      <c r="C942">
        <v>12</v>
      </c>
      <c r="D942" t="s">
        <v>76</v>
      </c>
      <c r="E942" t="s">
        <v>85</v>
      </c>
      <c r="F942">
        <v>10</v>
      </c>
      <c r="G942">
        <v>38</v>
      </c>
    </row>
    <row r="943" spans="1:7" x14ac:dyDescent="0.25">
      <c r="A943" t="str">
        <f t="shared" si="14"/>
        <v>2012_rs_12_NE_NYJ</v>
      </c>
      <c r="B943">
        <v>2012</v>
      </c>
      <c r="C943">
        <v>12</v>
      </c>
      <c r="D943" t="s">
        <v>83</v>
      </c>
      <c r="E943" t="s">
        <v>86</v>
      </c>
      <c r="F943">
        <v>49</v>
      </c>
      <c r="G943">
        <v>19</v>
      </c>
    </row>
    <row r="944" spans="1:7" x14ac:dyDescent="0.25">
      <c r="A944" t="str">
        <f t="shared" si="14"/>
        <v>2012_rs_12_CAR_PHI</v>
      </c>
      <c r="B944">
        <v>2012</v>
      </c>
      <c r="C944">
        <v>12</v>
      </c>
      <c r="D944" t="s">
        <v>69</v>
      </c>
      <c r="E944" t="s">
        <v>88</v>
      </c>
      <c r="F944">
        <v>30</v>
      </c>
      <c r="G944">
        <v>22</v>
      </c>
    </row>
    <row r="945" spans="1:7" x14ac:dyDescent="0.25">
      <c r="A945" t="str">
        <f t="shared" si="14"/>
        <v>2012_rs_12_HOU_DET</v>
      </c>
      <c r="B945">
        <v>2012</v>
      </c>
      <c r="C945">
        <v>12</v>
      </c>
      <c r="D945" t="s">
        <v>77</v>
      </c>
      <c r="E945" t="s">
        <v>75</v>
      </c>
      <c r="F945">
        <v>34</v>
      </c>
      <c r="G945">
        <v>31</v>
      </c>
    </row>
    <row r="946" spans="1:7" x14ac:dyDescent="0.25">
      <c r="A946" t="str">
        <f t="shared" si="14"/>
        <v>2012_rs_13_JAX_BUF</v>
      </c>
      <c r="B946">
        <v>2012</v>
      </c>
      <c r="C946">
        <v>13</v>
      </c>
      <c r="D946" t="s">
        <v>79</v>
      </c>
      <c r="E946" t="s">
        <v>68</v>
      </c>
      <c r="F946">
        <v>18</v>
      </c>
      <c r="G946">
        <v>34</v>
      </c>
    </row>
    <row r="947" spans="1:7" x14ac:dyDescent="0.25">
      <c r="A947" t="str">
        <f t="shared" si="14"/>
        <v>2012_rs_13_SEA_CHI</v>
      </c>
      <c r="B947">
        <v>2012</v>
      </c>
      <c r="C947">
        <v>13</v>
      </c>
      <c r="D947" t="s">
        <v>91</v>
      </c>
      <c r="E947" t="s">
        <v>70</v>
      </c>
      <c r="F947">
        <v>23</v>
      </c>
      <c r="G947">
        <v>17</v>
      </c>
    </row>
    <row r="948" spans="1:7" x14ac:dyDescent="0.25">
      <c r="A948" t="str">
        <f t="shared" si="14"/>
        <v>2012_rs_13_IND_DET</v>
      </c>
      <c r="B948">
        <v>2012</v>
      </c>
      <c r="C948">
        <v>13</v>
      </c>
      <c r="D948" t="s">
        <v>78</v>
      </c>
      <c r="E948" t="s">
        <v>75</v>
      </c>
      <c r="F948">
        <v>35</v>
      </c>
      <c r="G948">
        <v>33</v>
      </c>
    </row>
    <row r="949" spans="1:7" x14ac:dyDescent="0.25">
      <c r="A949" t="str">
        <f t="shared" si="14"/>
        <v>2012_rs_13_MIN_GB</v>
      </c>
      <c r="B949">
        <v>2012</v>
      </c>
      <c r="C949">
        <v>13</v>
      </c>
      <c r="D949" t="s">
        <v>82</v>
      </c>
      <c r="E949" t="s">
        <v>76</v>
      </c>
      <c r="F949">
        <v>14</v>
      </c>
      <c r="G949">
        <v>23</v>
      </c>
    </row>
    <row r="950" spans="1:7" x14ac:dyDescent="0.25">
      <c r="A950" t="str">
        <f t="shared" si="14"/>
        <v>2012_rs_13_CAR_KC</v>
      </c>
      <c r="B950">
        <v>2012</v>
      </c>
      <c r="C950">
        <v>13</v>
      </c>
      <c r="D950" t="s">
        <v>69</v>
      </c>
      <c r="E950" t="s">
        <v>80</v>
      </c>
      <c r="F950">
        <v>21</v>
      </c>
      <c r="G950">
        <v>27</v>
      </c>
    </row>
    <row r="951" spans="1:7" x14ac:dyDescent="0.25">
      <c r="A951" t="str">
        <f t="shared" si="14"/>
        <v>2012_rs_13_NE_MIA</v>
      </c>
      <c r="B951">
        <v>2012</v>
      </c>
      <c r="C951">
        <v>13</v>
      </c>
      <c r="D951" t="s">
        <v>83</v>
      </c>
      <c r="E951" t="s">
        <v>81</v>
      </c>
      <c r="F951">
        <v>23</v>
      </c>
      <c r="G951">
        <v>16</v>
      </c>
    </row>
    <row r="952" spans="1:7" x14ac:dyDescent="0.25">
      <c r="A952" t="str">
        <f t="shared" si="14"/>
        <v>2012_rs_13_ARI_NYJ</v>
      </c>
      <c r="B952">
        <v>2012</v>
      </c>
      <c r="C952">
        <v>13</v>
      </c>
      <c r="D952" t="s">
        <v>66</v>
      </c>
      <c r="E952" t="s">
        <v>86</v>
      </c>
      <c r="F952">
        <v>6</v>
      </c>
      <c r="G952">
        <v>7</v>
      </c>
    </row>
    <row r="953" spans="1:7" x14ac:dyDescent="0.25">
      <c r="A953" t="str">
        <f t="shared" si="14"/>
        <v>2012_rs_13_SF_STL</v>
      </c>
      <c r="B953">
        <v>2012</v>
      </c>
      <c r="C953">
        <v>13</v>
      </c>
      <c r="D953" t="s">
        <v>92</v>
      </c>
      <c r="E953" t="s">
        <v>93</v>
      </c>
      <c r="F953">
        <v>13</v>
      </c>
      <c r="G953">
        <v>16</v>
      </c>
    </row>
    <row r="954" spans="1:7" x14ac:dyDescent="0.25">
      <c r="A954" t="str">
        <f t="shared" si="14"/>
        <v>2012_rs_13_HOU_TEN</v>
      </c>
      <c r="B954">
        <v>2012</v>
      </c>
      <c r="C954">
        <v>13</v>
      </c>
      <c r="D954" t="s">
        <v>77</v>
      </c>
      <c r="E954" t="s">
        <v>95</v>
      </c>
      <c r="F954">
        <v>24</v>
      </c>
      <c r="G954">
        <v>10</v>
      </c>
    </row>
    <row r="955" spans="1:7" x14ac:dyDescent="0.25">
      <c r="A955" t="str">
        <f t="shared" si="14"/>
        <v>2012_rs_13_TB_DEN</v>
      </c>
      <c r="B955">
        <v>2012</v>
      </c>
      <c r="C955">
        <v>13</v>
      </c>
      <c r="D955" t="s">
        <v>94</v>
      </c>
      <c r="E955" t="s">
        <v>74</v>
      </c>
      <c r="F955">
        <v>23</v>
      </c>
      <c r="G955">
        <v>31</v>
      </c>
    </row>
    <row r="956" spans="1:7" x14ac:dyDescent="0.25">
      <c r="A956" t="str">
        <f t="shared" si="14"/>
        <v>2012_rs_13_PIT_BAL</v>
      </c>
      <c r="B956">
        <v>2012</v>
      </c>
      <c r="C956">
        <v>13</v>
      </c>
      <c r="D956" t="s">
        <v>89</v>
      </c>
      <c r="E956" t="s">
        <v>67</v>
      </c>
      <c r="F956">
        <v>23</v>
      </c>
      <c r="G956">
        <v>20</v>
      </c>
    </row>
    <row r="957" spans="1:7" x14ac:dyDescent="0.25">
      <c r="A957" t="str">
        <f t="shared" si="14"/>
        <v>2012_rs_13_CLE_OAK</v>
      </c>
      <c r="B957">
        <v>2012</v>
      </c>
      <c r="C957">
        <v>13</v>
      </c>
      <c r="D957" t="s">
        <v>72</v>
      </c>
      <c r="E957" t="s">
        <v>87</v>
      </c>
      <c r="F957">
        <v>20</v>
      </c>
      <c r="G957">
        <v>17</v>
      </c>
    </row>
    <row r="958" spans="1:7" x14ac:dyDescent="0.25">
      <c r="A958" t="str">
        <f t="shared" si="14"/>
        <v>2012_rs_13_CIN_SD</v>
      </c>
      <c r="B958">
        <v>2012</v>
      </c>
      <c r="C958">
        <v>13</v>
      </c>
      <c r="D958" t="s">
        <v>71</v>
      </c>
      <c r="E958" t="s">
        <v>90</v>
      </c>
      <c r="F958">
        <v>20</v>
      </c>
      <c r="G958">
        <v>13</v>
      </c>
    </row>
    <row r="959" spans="1:7" x14ac:dyDescent="0.25">
      <c r="A959" t="str">
        <f t="shared" si="14"/>
        <v>2012_rs_13_NO_ATL</v>
      </c>
      <c r="B959">
        <v>2012</v>
      </c>
      <c r="C959">
        <v>13</v>
      </c>
      <c r="D959" t="s">
        <v>84</v>
      </c>
      <c r="E959" t="s">
        <v>22</v>
      </c>
      <c r="F959">
        <v>13</v>
      </c>
      <c r="G959">
        <v>23</v>
      </c>
    </row>
    <row r="960" spans="1:7" x14ac:dyDescent="0.25">
      <c r="A960" t="str">
        <f t="shared" si="14"/>
        <v>2012_rs_13_PHI_DAL</v>
      </c>
      <c r="B960">
        <v>2012</v>
      </c>
      <c r="C960">
        <v>13</v>
      </c>
      <c r="D960" t="s">
        <v>88</v>
      </c>
      <c r="E960" t="s">
        <v>73</v>
      </c>
      <c r="F960">
        <v>33</v>
      </c>
      <c r="G960">
        <v>38</v>
      </c>
    </row>
    <row r="961" spans="1:7" x14ac:dyDescent="0.25">
      <c r="A961" t="str">
        <f t="shared" si="14"/>
        <v>2012_rs_13_NYG_WAS</v>
      </c>
      <c r="B961">
        <v>2012</v>
      </c>
      <c r="C961">
        <v>13</v>
      </c>
      <c r="D961" t="s">
        <v>85</v>
      </c>
      <c r="E961" t="s">
        <v>96</v>
      </c>
      <c r="F961">
        <v>16</v>
      </c>
      <c r="G961">
        <v>17</v>
      </c>
    </row>
    <row r="962" spans="1:7" x14ac:dyDescent="0.25">
      <c r="A962" t="str">
        <f t="shared" ref="A962:A1025" si="15">CONCATENATE(B962,"_rs_",C962,"_",D962,"_",E962)</f>
        <v>2012_rs_14_STL_BUF</v>
      </c>
      <c r="B962">
        <v>2012</v>
      </c>
      <c r="C962">
        <v>14</v>
      </c>
      <c r="D962" t="s">
        <v>93</v>
      </c>
      <c r="E962" t="s">
        <v>68</v>
      </c>
      <c r="F962">
        <v>15</v>
      </c>
      <c r="G962">
        <v>12</v>
      </c>
    </row>
    <row r="963" spans="1:7" x14ac:dyDescent="0.25">
      <c r="A963" t="str">
        <f t="shared" si="15"/>
        <v>2012_rs_14_ATL_CAR</v>
      </c>
      <c r="B963">
        <v>2012</v>
      </c>
      <c r="C963">
        <v>14</v>
      </c>
      <c r="D963" t="s">
        <v>22</v>
      </c>
      <c r="E963" t="s">
        <v>69</v>
      </c>
      <c r="F963">
        <v>20</v>
      </c>
      <c r="G963">
        <v>30</v>
      </c>
    </row>
    <row r="964" spans="1:7" x14ac:dyDescent="0.25">
      <c r="A964" t="str">
        <f t="shared" si="15"/>
        <v>2012_rs_14_DAL_CIN</v>
      </c>
      <c r="B964">
        <v>2012</v>
      </c>
      <c r="C964">
        <v>14</v>
      </c>
      <c r="D964" t="s">
        <v>73</v>
      </c>
      <c r="E964" t="s">
        <v>71</v>
      </c>
      <c r="F964">
        <v>20</v>
      </c>
      <c r="G964">
        <v>19</v>
      </c>
    </row>
    <row r="965" spans="1:7" x14ac:dyDescent="0.25">
      <c r="A965" t="str">
        <f t="shared" si="15"/>
        <v>2012_rs_14_KC_CLE</v>
      </c>
      <c r="B965">
        <v>2012</v>
      </c>
      <c r="C965">
        <v>14</v>
      </c>
      <c r="D965" t="s">
        <v>80</v>
      </c>
      <c r="E965" t="s">
        <v>72</v>
      </c>
      <c r="F965">
        <v>7</v>
      </c>
      <c r="G965">
        <v>30</v>
      </c>
    </row>
    <row r="966" spans="1:7" x14ac:dyDescent="0.25">
      <c r="A966" t="str">
        <f t="shared" si="15"/>
        <v>2012_rs_14_TEN_IND</v>
      </c>
      <c r="B966">
        <v>2012</v>
      </c>
      <c r="C966">
        <v>14</v>
      </c>
      <c r="D966" t="s">
        <v>95</v>
      </c>
      <c r="E966" t="s">
        <v>78</v>
      </c>
      <c r="F966">
        <v>23</v>
      </c>
      <c r="G966">
        <v>27</v>
      </c>
    </row>
    <row r="967" spans="1:7" x14ac:dyDescent="0.25">
      <c r="A967" t="str">
        <f t="shared" si="15"/>
        <v>2012_rs_14_NYJ_JAX</v>
      </c>
      <c r="B967">
        <v>2012</v>
      </c>
      <c r="C967">
        <v>14</v>
      </c>
      <c r="D967" t="s">
        <v>86</v>
      </c>
      <c r="E967" t="s">
        <v>79</v>
      </c>
      <c r="F967">
        <v>17</v>
      </c>
      <c r="G967">
        <v>10</v>
      </c>
    </row>
    <row r="968" spans="1:7" x14ac:dyDescent="0.25">
      <c r="A968" t="str">
        <f t="shared" si="15"/>
        <v>2012_rs_14_CHI_MIN</v>
      </c>
      <c r="B968">
        <v>2012</v>
      </c>
      <c r="C968">
        <v>14</v>
      </c>
      <c r="D968" t="s">
        <v>70</v>
      </c>
      <c r="E968" t="s">
        <v>82</v>
      </c>
      <c r="F968">
        <v>14</v>
      </c>
      <c r="G968">
        <v>21</v>
      </c>
    </row>
    <row r="969" spans="1:7" x14ac:dyDescent="0.25">
      <c r="A969" t="str">
        <f t="shared" si="15"/>
        <v>2012_rs_14_SD_PIT</v>
      </c>
      <c r="B969">
        <v>2012</v>
      </c>
      <c r="C969">
        <v>14</v>
      </c>
      <c r="D969" t="s">
        <v>90</v>
      </c>
      <c r="E969" t="s">
        <v>89</v>
      </c>
      <c r="F969">
        <v>34</v>
      </c>
      <c r="G969">
        <v>24</v>
      </c>
    </row>
    <row r="970" spans="1:7" x14ac:dyDescent="0.25">
      <c r="A970" t="str">
        <f t="shared" si="15"/>
        <v>2012_rs_14_PHI_TB</v>
      </c>
      <c r="B970">
        <v>2012</v>
      </c>
      <c r="C970">
        <v>14</v>
      </c>
      <c r="D970" t="s">
        <v>88</v>
      </c>
      <c r="E970" t="s">
        <v>94</v>
      </c>
      <c r="F970">
        <v>23</v>
      </c>
      <c r="G970">
        <v>21</v>
      </c>
    </row>
    <row r="971" spans="1:7" x14ac:dyDescent="0.25">
      <c r="A971" t="str">
        <f t="shared" si="15"/>
        <v>2012_rs_14_BAL_WAS</v>
      </c>
      <c r="B971">
        <v>2012</v>
      </c>
      <c r="C971">
        <v>14</v>
      </c>
      <c r="D971" t="s">
        <v>67</v>
      </c>
      <c r="E971" t="s">
        <v>96</v>
      </c>
      <c r="F971">
        <v>28</v>
      </c>
      <c r="G971">
        <v>31</v>
      </c>
    </row>
    <row r="972" spans="1:7" x14ac:dyDescent="0.25">
      <c r="A972" t="str">
        <f t="shared" si="15"/>
        <v>2012_rs_14_MIA_SF</v>
      </c>
      <c r="B972">
        <v>2012</v>
      </c>
      <c r="C972">
        <v>14</v>
      </c>
      <c r="D972" t="s">
        <v>81</v>
      </c>
      <c r="E972" t="s">
        <v>92</v>
      </c>
      <c r="F972">
        <v>13</v>
      </c>
      <c r="G972">
        <v>27</v>
      </c>
    </row>
    <row r="973" spans="1:7" x14ac:dyDescent="0.25">
      <c r="A973" t="str">
        <f t="shared" si="15"/>
        <v>2012_rs_14_NO_NYG</v>
      </c>
      <c r="B973">
        <v>2012</v>
      </c>
      <c r="C973">
        <v>14</v>
      </c>
      <c r="D973" t="s">
        <v>84</v>
      </c>
      <c r="E973" t="s">
        <v>85</v>
      </c>
      <c r="F973">
        <v>27</v>
      </c>
      <c r="G973">
        <v>52</v>
      </c>
    </row>
    <row r="974" spans="1:7" x14ac:dyDescent="0.25">
      <c r="A974" t="str">
        <f t="shared" si="15"/>
        <v>2012_rs_14_ARI_SEA</v>
      </c>
      <c r="B974">
        <v>2012</v>
      </c>
      <c r="C974">
        <v>14</v>
      </c>
      <c r="D974" t="s">
        <v>66</v>
      </c>
      <c r="E974" t="s">
        <v>91</v>
      </c>
      <c r="F974">
        <v>0</v>
      </c>
      <c r="G974">
        <v>58</v>
      </c>
    </row>
    <row r="975" spans="1:7" x14ac:dyDescent="0.25">
      <c r="A975" t="str">
        <f t="shared" si="15"/>
        <v>2012_rs_14_DET_GB</v>
      </c>
      <c r="B975">
        <v>2012</v>
      </c>
      <c r="C975">
        <v>14</v>
      </c>
      <c r="D975" t="s">
        <v>75</v>
      </c>
      <c r="E975" t="s">
        <v>76</v>
      </c>
      <c r="F975">
        <v>20</v>
      </c>
      <c r="G975">
        <v>27</v>
      </c>
    </row>
    <row r="976" spans="1:7" x14ac:dyDescent="0.25">
      <c r="A976" t="str">
        <f t="shared" si="15"/>
        <v>2012_rs_14_DEN_OAK</v>
      </c>
      <c r="B976">
        <v>2012</v>
      </c>
      <c r="C976">
        <v>14</v>
      </c>
      <c r="D976" t="s">
        <v>74</v>
      </c>
      <c r="E976" t="s">
        <v>87</v>
      </c>
      <c r="F976">
        <v>26</v>
      </c>
      <c r="G976">
        <v>13</v>
      </c>
    </row>
    <row r="977" spans="1:7" x14ac:dyDescent="0.25">
      <c r="A977" t="str">
        <f t="shared" si="15"/>
        <v>2012_rs_14_HOU_NE</v>
      </c>
      <c r="B977">
        <v>2012</v>
      </c>
      <c r="C977">
        <v>14</v>
      </c>
      <c r="D977" t="s">
        <v>77</v>
      </c>
      <c r="E977" t="s">
        <v>83</v>
      </c>
      <c r="F977">
        <v>14</v>
      </c>
      <c r="G977">
        <v>42</v>
      </c>
    </row>
    <row r="978" spans="1:7" x14ac:dyDescent="0.25">
      <c r="A978" t="str">
        <f t="shared" si="15"/>
        <v>2012_rs_15_NYG_ATL</v>
      </c>
      <c r="B978">
        <v>2012</v>
      </c>
      <c r="C978">
        <v>15</v>
      </c>
      <c r="D978" t="s">
        <v>85</v>
      </c>
      <c r="E978" t="s">
        <v>22</v>
      </c>
      <c r="F978">
        <v>0</v>
      </c>
      <c r="G978">
        <v>34</v>
      </c>
    </row>
    <row r="979" spans="1:7" x14ac:dyDescent="0.25">
      <c r="A979" t="str">
        <f t="shared" si="15"/>
        <v>2012_rs_15_DEN_BAL</v>
      </c>
      <c r="B979">
        <v>2012</v>
      </c>
      <c r="C979">
        <v>15</v>
      </c>
      <c r="D979" t="s">
        <v>74</v>
      </c>
      <c r="E979" t="s">
        <v>67</v>
      </c>
      <c r="F979">
        <v>34</v>
      </c>
      <c r="G979">
        <v>17</v>
      </c>
    </row>
    <row r="980" spans="1:7" x14ac:dyDescent="0.25">
      <c r="A980" t="str">
        <f t="shared" si="15"/>
        <v>2012_rs_15_GB_CHI</v>
      </c>
      <c r="B980">
        <v>2012</v>
      </c>
      <c r="C980">
        <v>15</v>
      </c>
      <c r="D980" t="s">
        <v>76</v>
      </c>
      <c r="E980" t="s">
        <v>70</v>
      </c>
      <c r="F980">
        <v>21</v>
      </c>
      <c r="G980">
        <v>13</v>
      </c>
    </row>
    <row r="981" spans="1:7" x14ac:dyDescent="0.25">
      <c r="A981" t="str">
        <f t="shared" si="15"/>
        <v>2012_rs_15_WAS_CLE</v>
      </c>
      <c r="B981">
        <v>2012</v>
      </c>
      <c r="C981">
        <v>15</v>
      </c>
      <c r="D981" t="s">
        <v>96</v>
      </c>
      <c r="E981" t="s">
        <v>72</v>
      </c>
      <c r="F981">
        <v>38</v>
      </c>
      <c r="G981">
        <v>21</v>
      </c>
    </row>
    <row r="982" spans="1:7" x14ac:dyDescent="0.25">
      <c r="A982" t="str">
        <f t="shared" si="15"/>
        <v>2012_rs_15_IND_HOU</v>
      </c>
      <c r="B982">
        <v>2012</v>
      </c>
      <c r="C982">
        <v>15</v>
      </c>
      <c r="D982" t="s">
        <v>78</v>
      </c>
      <c r="E982" t="s">
        <v>77</v>
      </c>
      <c r="F982">
        <v>17</v>
      </c>
      <c r="G982">
        <v>29</v>
      </c>
    </row>
    <row r="983" spans="1:7" x14ac:dyDescent="0.25">
      <c r="A983" t="str">
        <f t="shared" si="15"/>
        <v>2012_rs_15_JAX_MIA</v>
      </c>
      <c r="B983">
        <v>2012</v>
      </c>
      <c r="C983">
        <v>15</v>
      </c>
      <c r="D983" t="s">
        <v>79</v>
      </c>
      <c r="E983" t="s">
        <v>81</v>
      </c>
      <c r="F983">
        <v>3</v>
      </c>
      <c r="G983">
        <v>24</v>
      </c>
    </row>
    <row r="984" spans="1:7" x14ac:dyDescent="0.25">
      <c r="A984" t="str">
        <f t="shared" si="15"/>
        <v>2012_rs_15_TB_NO</v>
      </c>
      <c r="B984">
        <v>2012</v>
      </c>
      <c r="C984">
        <v>15</v>
      </c>
      <c r="D984" t="s">
        <v>94</v>
      </c>
      <c r="E984" t="s">
        <v>84</v>
      </c>
      <c r="F984">
        <v>0</v>
      </c>
      <c r="G984">
        <v>41</v>
      </c>
    </row>
    <row r="985" spans="1:7" x14ac:dyDescent="0.25">
      <c r="A985" t="str">
        <f t="shared" si="15"/>
        <v>2012_rs_15_MIN_STL</v>
      </c>
      <c r="B985">
        <v>2012</v>
      </c>
      <c r="C985">
        <v>15</v>
      </c>
      <c r="D985" t="s">
        <v>82</v>
      </c>
      <c r="E985" t="s">
        <v>93</v>
      </c>
      <c r="F985">
        <v>36</v>
      </c>
      <c r="G985">
        <v>22</v>
      </c>
    </row>
    <row r="986" spans="1:7" x14ac:dyDescent="0.25">
      <c r="A986" t="str">
        <f t="shared" si="15"/>
        <v>2012_rs_15_DET_ARI</v>
      </c>
      <c r="B986">
        <v>2012</v>
      </c>
      <c r="C986">
        <v>15</v>
      </c>
      <c r="D986" t="s">
        <v>75</v>
      </c>
      <c r="E986" t="s">
        <v>66</v>
      </c>
      <c r="F986">
        <v>10</v>
      </c>
      <c r="G986">
        <v>38</v>
      </c>
    </row>
    <row r="987" spans="1:7" x14ac:dyDescent="0.25">
      <c r="A987" t="str">
        <f t="shared" si="15"/>
        <v>2012_rs_15_SEA_BUF</v>
      </c>
      <c r="B987">
        <v>2012</v>
      </c>
      <c r="C987">
        <v>15</v>
      </c>
      <c r="D987" t="s">
        <v>91</v>
      </c>
      <c r="E987" t="s">
        <v>68</v>
      </c>
      <c r="F987">
        <v>50</v>
      </c>
      <c r="G987">
        <v>17</v>
      </c>
    </row>
    <row r="988" spans="1:7" x14ac:dyDescent="0.25">
      <c r="A988" t="str">
        <f t="shared" si="15"/>
        <v>2012_rs_15_CAR_SD</v>
      </c>
      <c r="B988">
        <v>2012</v>
      </c>
      <c r="C988">
        <v>15</v>
      </c>
      <c r="D988" t="s">
        <v>69</v>
      </c>
      <c r="E988" t="s">
        <v>90</v>
      </c>
      <c r="F988">
        <v>31</v>
      </c>
      <c r="G988">
        <v>7</v>
      </c>
    </row>
    <row r="989" spans="1:7" x14ac:dyDescent="0.25">
      <c r="A989" t="str">
        <f t="shared" si="15"/>
        <v>2012_rs_15_PIT_DAL</v>
      </c>
      <c r="B989">
        <v>2012</v>
      </c>
      <c r="C989">
        <v>15</v>
      </c>
      <c r="D989" t="s">
        <v>89</v>
      </c>
      <c r="E989" t="s">
        <v>73</v>
      </c>
      <c r="F989">
        <v>24</v>
      </c>
      <c r="G989">
        <v>27</v>
      </c>
    </row>
    <row r="990" spans="1:7" x14ac:dyDescent="0.25">
      <c r="A990" t="str">
        <f t="shared" si="15"/>
        <v>2012_rs_15_KC_OAK</v>
      </c>
      <c r="B990">
        <v>2012</v>
      </c>
      <c r="C990">
        <v>15</v>
      </c>
      <c r="D990" t="s">
        <v>80</v>
      </c>
      <c r="E990" t="s">
        <v>87</v>
      </c>
      <c r="F990">
        <v>0</v>
      </c>
      <c r="G990">
        <v>15</v>
      </c>
    </row>
    <row r="991" spans="1:7" x14ac:dyDescent="0.25">
      <c r="A991" t="str">
        <f t="shared" si="15"/>
        <v>2012_rs_15_SF_NE</v>
      </c>
      <c r="B991">
        <v>2012</v>
      </c>
      <c r="C991">
        <v>15</v>
      </c>
      <c r="D991" t="s">
        <v>92</v>
      </c>
      <c r="E991" t="s">
        <v>83</v>
      </c>
      <c r="F991">
        <v>41</v>
      </c>
      <c r="G991">
        <v>34</v>
      </c>
    </row>
    <row r="992" spans="1:7" x14ac:dyDescent="0.25">
      <c r="A992" t="str">
        <f t="shared" si="15"/>
        <v>2012_rs_15_CIN_PHI</v>
      </c>
      <c r="B992">
        <v>2012</v>
      </c>
      <c r="C992">
        <v>15</v>
      </c>
      <c r="D992" t="s">
        <v>71</v>
      </c>
      <c r="E992" t="s">
        <v>88</v>
      </c>
      <c r="F992">
        <v>34</v>
      </c>
      <c r="G992">
        <v>13</v>
      </c>
    </row>
    <row r="993" spans="1:7" x14ac:dyDescent="0.25">
      <c r="A993" t="str">
        <f t="shared" si="15"/>
        <v>2012_rs_15_NYJ_TEN</v>
      </c>
      <c r="B993">
        <v>2012</v>
      </c>
      <c r="C993">
        <v>15</v>
      </c>
      <c r="D993" t="s">
        <v>86</v>
      </c>
      <c r="E993" t="s">
        <v>95</v>
      </c>
      <c r="F993">
        <v>10</v>
      </c>
      <c r="G993">
        <v>14</v>
      </c>
    </row>
    <row r="994" spans="1:7" x14ac:dyDescent="0.25">
      <c r="A994" t="str">
        <f t="shared" si="15"/>
        <v>2012_rs_16_OAK_CAR</v>
      </c>
      <c r="B994">
        <v>2012</v>
      </c>
      <c r="C994">
        <v>16</v>
      </c>
      <c r="D994" t="s">
        <v>87</v>
      </c>
      <c r="E994" t="s">
        <v>69</v>
      </c>
      <c r="F994">
        <v>6</v>
      </c>
      <c r="G994">
        <v>17</v>
      </c>
    </row>
    <row r="995" spans="1:7" x14ac:dyDescent="0.25">
      <c r="A995" t="str">
        <f t="shared" si="15"/>
        <v>2012_rs_16_NO_DAL</v>
      </c>
      <c r="B995">
        <v>2012</v>
      </c>
      <c r="C995">
        <v>16</v>
      </c>
      <c r="D995" t="s">
        <v>84</v>
      </c>
      <c r="E995" t="s">
        <v>73</v>
      </c>
      <c r="F995">
        <v>34</v>
      </c>
      <c r="G995">
        <v>31</v>
      </c>
    </row>
    <row r="996" spans="1:7" x14ac:dyDescent="0.25">
      <c r="A996" t="str">
        <f t="shared" si="15"/>
        <v>2012_rs_16_TEN_GB</v>
      </c>
      <c r="B996">
        <v>2012</v>
      </c>
      <c r="C996">
        <v>16</v>
      </c>
      <c r="D996" t="s">
        <v>95</v>
      </c>
      <c r="E996" t="s">
        <v>76</v>
      </c>
      <c r="F996">
        <v>7</v>
      </c>
      <c r="G996">
        <v>55</v>
      </c>
    </row>
    <row r="997" spans="1:7" x14ac:dyDescent="0.25">
      <c r="A997" t="str">
        <f t="shared" si="15"/>
        <v>2012_rs_16_MIN_HOU</v>
      </c>
      <c r="B997">
        <v>2012</v>
      </c>
      <c r="C997">
        <v>16</v>
      </c>
      <c r="D997" t="s">
        <v>82</v>
      </c>
      <c r="E997" t="s">
        <v>77</v>
      </c>
      <c r="F997">
        <v>23</v>
      </c>
      <c r="G997">
        <v>6</v>
      </c>
    </row>
    <row r="998" spans="1:7" x14ac:dyDescent="0.25">
      <c r="A998" t="str">
        <f t="shared" si="15"/>
        <v>2012_rs_16_NE_JAX</v>
      </c>
      <c r="B998">
        <v>2012</v>
      </c>
      <c r="C998">
        <v>16</v>
      </c>
      <c r="D998" t="s">
        <v>83</v>
      </c>
      <c r="E998" t="s">
        <v>79</v>
      </c>
      <c r="F998">
        <v>23</v>
      </c>
      <c r="G998">
        <v>16</v>
      </c>
    </row>
    <row r="999" spans="1:7" x14ac:dyDescent="0.25">
      <c r="A999" t="str">
        <f t="shared" si="15"/>
        <v>2012_rs_16_IND_KC</v>
      </c>
      <c r="B999">
        <v>2012</v>
      </c>
      <c r="C999">
        <v>16</v>
      </c>
      <c r="D999" t="s">
        <v>78</v>
      </c>
      <c r="E999" t="s">
        <v>80</v>
      </c>
      <c r="F999">
        <v>20</v>
      </c>
      <c r="G999">
        <v>13</v>
      </c>
    </row>
    <row r="1000" spans="1:7" x14ac:dyDescent="0.25">
      <c r="A1000" t="str">
        <f t="shared" si="15"/>
        <v>2012_rs_16_BUF_MIA</v>
      </c>
      <c r="B1000">
        <v>2012</v>
      </c>
      <c r="C1000">
        <v>16</v>
      </c>
      <c r="D1000" t="s">
        <v>68</v>
      </c>
      <c r="E1000" t="s">
        <v>81</v>
      </c>
      <c r="F1000">
        <v>10</v>
      </c>
      <c r="G1000">
        <v>24</v>
      </c>
    </row>
    <row r="1001" spans="1:7" x14ac:dyDescent="0.25">
      <c r="A1001" t="str">
        <f t="shared" si="15"/>
        <v>2012_rs_16_SD_NYJ</v>
      </c>
      <c r="B1001">
        <v>2012</v>
      </c>
      <c r="C1001">
        <v>16</v>
      </c>
      <c r="D1001" t="s">
        <v>90</v>
      </c>
      <c r="E1001" t="s">
        <v>86</v>
      </c>
      <c r="F1001">
        <v>27</v>
      </c>
      <c r="G1001">
        <v>17</v>
      </c>
    </row>
    <row r="1002" spans="1:7" x14ac:dyDescent="0.25">
      <c r="A1002" t="str">
        <f t="shared" si="15"/>
        <v>2012_rs_16_WAS_PHI</v>
      </c>
      <c r="B1002">
        <v>2012</v>
      </c>
      <c r="C1002">
        <v>16</v>
      </c>
      <c r="D1002" t="s">
        <v>96</v>
      </c>
      <c r="E1002" t="s">
        <v>88</v>
      </c>
      <c r="F1002">
        <v>27</v>
      </c>
      <c r="G1002">
        <v>20</v>
      </c>
    </row>
    <row r="1003" spans="1:7" x14ac:dyDescent="0.25">
      <c r="A1003" t="str">
        <f t="shared" si="15"/>
        <v>2012_rs_16_CIN_PIT</v>
      </c>
      <c r="B1003">
        <v>2012</v>
      </c>
      <c r="C1003">
        <v>16</v>
      </c>
      <c r="D1003" t="s">
        <v>71</v>
      </c>
      <c r="E1003" t="s">
        <v>89</v>
      </c>
      <c r="F1003">
        <v>13</v>
      </c>
      <c r="G1003">
        <v>10</v>
      </c>
    </row>
    <row r="1004" spans="1:7" x14ac:dyDescent="0.25">
      <c r="A1004" t="str">
        <f t="shared" si="15"/>
        <v>2012_rs_16_STL_TB</v>
      </c>
      <c r="B1004">
        <v>2012</v>
      </c>
      <c r="C1004">
        <v>16</v>
      </c>
      <c r="D1004" t="s">
        <v>93</v>
      </c>
      <c r="E1004" t="s">
        <v>94</v>
      </c>
      <c r="F1004">
        <v>28</v>
      </c>
      <c r="G1004">
        <v>13</v>
      </c>
    </row>
    <row r="1005" spans="1:7" x14ac:dyDescent="0.25">
      <c r="A1005" t="str">
        <f t="shared" si="15"/>
        <v>2012_rs_16_CLE_DEN</v>
      </c>
      <c r="B1005">
        <v>2012</v>
      </c>
      <c r="C1005">
        <v>16</v>
      </c>
      <c r="D1005" t="s">
        <v>72</v>
      </c>
      <c r="E1005" t="s">
        <v>74</v>
      </c>
      <c r="F1005">
        <v>12</v>
      </c>
      <c r="G1005">
        <v>34</v>
      </c>
    </row>
    <row r="1006" spans="1:7" x14ac:dyDescent="0.25">
      <c r="A1006" t="str">
        <f t="shared" si="15"/>
        <v>2012_rs_16_CHI_ARI</v>
      </c>
      <c r="B1006">
        <v>2012</v>
      </c>
      <c r="C1006">
        <v>16</v>
      </c>
      <c r="D1006" t="s">
        <v>70</v>
      </c>
      <c r="E1006" t="s">
        <v>66</v>
      </c>
      <c r="F1006">
        <v>28</v>
      </c>
      <c r="G1006">
        <v>13</v>
      </c>
    </row>
    <row r="1007" spans="1:7" x14ac:dyDescent="0.25">
      <c r="A1007" t="str">
        <f t="shared" si="15"/>
        <v>2012_rs_16_NYG_BAL</v>
      </c>
      <c r="B1007">
        <v>2012</v>
      </c>
      <c r="C1007">
        <v>16</v>
      </c>
      <c r="D1007" t="s">
        <v>85</v>
      </c>
      <c r="E1007" t="s">
        <v>67</v>
      </c>
      <c r="F1007">
        <v>14</v>
      </c>
      <c r="G1007">
        <v>33</v>
      </c>
    </row>
    <row r="1008" spans="1:7" x14ac:dyDescent="0.25">
      <c r="A1008" t="str">
        <f t="shared" si="15"/>
        <v>2012_rs_16_SF_SEA</v>
      </c>
      <c r="B1008">
        <v>2012</v>
      </c>
      <c r="C1008">
        <v>16</v>
      </c>
      <c r="D1008" t="s">
        <v>92</v>
      </c>
      <c r="E1008" t="s">
        <v>91</v>
      </c>
      <c r="F1008">
        <v>13</v>
      </c>
      <c r="G1008">
        <v>42</v>
      </c>
    </row>
    <row r="1009" spans="1:7" x14ac:dyDescent="0.25">
      <c r="A1009" t="str">
        <f t="shared" si="15"/>
        <v>2012_rs_16_ATL_DET</v>
      </c>
      <c r="B1009">
        <v>2012</v>
      </c>
      <c r="C1009">
        <v>16</v>
      </c>
      <c r="D1009" t="s">
        <v>22</v>
      </c>
      <c r="E1009" t="s">
        <v>75</v>
      </c>
      <c r="F1009">
        <v>31</v>
      </c>
      <c r="G1009">
        <v>18</v>
      </c>
    </row>
    <row r="1010" spans="1:7" x14ac:dyDescent="0.25">
      <c r="A1010" t="str">
        <f t="shared" si="15"/>
        <v>2012_rs_17_TB_ATL</v>
      </c>
      <c r="B1010">
        <v>2012</v>
      </c>
      <c r="C1010">
        <v>17</v>
      </c>
      <c r="D1010" t="s">
        <v>94</v>
      </c>
      <c r="E1010" t="s">
        <v>22</v>
      </c>
      <c r="F1010">
        <v>22</v>
      </c>
      <c r="G1010">
        <v>17</v>
      </c>
    </row>
    <row r="1011" spans="1:7" x14ac:dyDescent="0.25">
      <c r="A1011" t="str">
        <f t="shared" si="15"/>
        <v>2012_rs_17_NYJ_BUF</v>
      </c>
      <c r="B1011">
        <v>2012</v>
      </c>
      <c r="C1011">
        <v>17</v>
      </c>
      <c r="D1011" t="s">
        <v>86</v>
      </c>
      <c r="E1011" t="s">
        <v>68</v>
      </c>
      <c r="F1011">
        <v>9</v>
      </c>
      <c r="G1011">
        <v>28</v>
      </c>
    </row>
    <row r="1012" spans="1:7" x14ac:dyDescent="0.25">
      <c r="A1012" t="str">
        <f t="shared" si="15"/>
        <v>2012_rs_17_BAL_CIN</v>
      </c>
      <c r="B1012">
        <v>2012</v>
      </c>
      <c r="C1012">
        <v>17</v>
      </c>
      <c r="D1012" t="s">
        <v>67</v>
      </c>
      <c r="E1012" t="s">
        <v>71</v>
      </c>
      <c r="F1012">
        <v>17</v>
      </c>
      <c r="G1012">
        <v>23</v>
      </c>
    </row>
    <row r="1013" spans="1:7" x14ac:dyDescent="0.25">
      <c r="A1013" t="str">
        <f t="shared" si="15"/>
        <v>2012_rs_17_CHI_DET</v>
      </c>
      <c r="B1013">
        <v>2012</v>
      </c>
      <c r="C1013">
        <v>17</v>
      </c>
      <c r="D1013" t="s">
        <v>70</v>
      </c>
      <c r="E1013" t="s">
        <v>75</v>
      </c>
      <c r="F1013">
        <v>26</v>
      </c>
      <c r="G1013">
        <v>24</v>
      </c>
    </row>
    <row r="1014" spans="1:7" x14ac:dyDescent="0.25">
      <c r="A1014" t="str">
        <f t="shared" si="15"/>
        <v>2012_rs_17_HOU_IND</v>
      </c>
      <c r="B1014">
        <v>2012</v>
      </c>
      <c r="C1014">
        <v>17</v>
      </c>
      <c r="D1014" t="s">
        <v>77</v>
      </c>
      <c r="E1014" t="s">
        <v>78</v>
      </c>
      <c r="F1014">
        <v>16</v>
      </c>
      <c r="G1014">
        <v>28</v>
      </c>
    </row>
    <row r="1015" spans="1:7" x14ac:dyDescent="0.25">
      <c r="A1015" t="str">
        <f t="shared" si="15"/>
        <v>2012_rs_17_CAR_NO</v>
      </c>
      <c r="B1015">
        <v>2012</v>
      </c>
      <c r="C1015">
        <v>17</v>
      </c>
      <c r="D1015" t="s">
        <v>69</v>
      </c>
      <c r="E1015" t="s">
        <v>84</v>
      </c>
      <c r="F1015">
        <v>44</v>
      </c>
      <c r="G1015">
        <v>38</v>
      </c>
    </row>
    <row r="1016" spans="1:7" x14ac:dyDescent="0.25">
      <c r="A1016" t="str">
        <f t="shared" si="15"/>
        <v>2012_rs_17_PHI_NYG</v>
      </c>
      <c r="B1016">
        <v>2012</v>
      </c>
      <c r="C1016">
        <v>17</v>
      </c>
      <c r="D1016" t="s">
        <v>88</v>
      </c>
      <c r="E1016" t="s">
        <v>85</v>
      </c>
      <c r="F1016">
        <v>7</v>
      </c>
      <c r="G1016">
        <v>42</v>
      </c>
    </row>
    <row r="1017" spans="1:7" x14ac:dyDescent="0.25">
      <c r="A1017" t="str">
        <f t="shared" si="15"/>
        <v>2012_rs_17_CLE_PIT</v>
      </c>
      <c r="B1017">
        <v>2012</v>
      </c>
      <c r="C1017">
        <v>17</v>
      </c>
      <c r="D1017" t="s">
        <v>72</v>
      </c>
      <c r="E1017" t="s">
        <v>89</v>
      </c>
      <c r="F1017">
        <v>10</v>
      </c>
      <c r="G1017">
        <v>24</v>
      </c>
    </row>
    <row r="1018" spans="1:7" x14ac:dyDescent="0.25">
      <c r="A1018" t="str">
        <f t="shared" si="15"/>
        <v>2012_rs_17_JAX_TEN</v>
      </c>
      <c r="B1018">
        <v>2012</v>
      </c>
      <c r="C1018">
        <v>17</v>
      </c>
      <c r="D1018" t="s">
        <v>79</v>
      </c>
      <c r="E1018" t="s">
        <v>95</v>
      </c>
      <c r="F1018">
        <v>20</v>
      </c>
      <c r="G1018">
        <v>38</v>
      </c>
    </row>
    <row r="1019" spans="1:7" x14ac:dyDescent="0.25">
      <c r="A1019" t="str">
        <f t="shared" si="15"/>
        <v>2012_rs_17_KC_DEN</v>
      </c>
      <c r="B1019">
        <v>2012</v>
      </c>
      <c r="C1019">
        <v>17</v>
      </c>
      <c r="D1019" t="s">
        <v>80</v>
      </c>
      <c r="E1019" t="s">
        <v>74</v>
      </c>
      <c r="F1019">
        <v>3</v>
      </c>
      <c r="G1019">
        <v>38</v>
      </c>
    </row>
    <row r="1020" spans="1:7" x14ac:dyDescent="0.25">
      <c r="A1020" t="str">
        <f t="shared" si="15"/>
        <v>2012_rs_17_GB_MIN</v>
      </c>
      <c r="B1020">
        <v>2012</v>
      </c>
      <c r="C1020">
        <v>17</v>
      </c>
      <c r="D1020" t="s">
        <v>76</v>
      </c>
      <c r="E1020" t="s">
        <v>82</v>
      </c>
      <c r="F1020">
        <v>34</v>
      </c>
      <c r="G1020">
        <v>37</v>
      </c>
    </row>
    <row r="1021" spans="1:7" x14ac:dyDescent="0.25">
      <c r="A1021" t="str">
        <f t="shared" si="15"/>
        <v>2012_rs_17_MIA_NE</v>
      </c>
      <c r="B1021">
        <v>2012</v>
      </c>
      <c r="C1021">
        <v>17</v>
      </c>
      <c r="D1021" t="s">
        <v>81</v>
      </c>
      <c r="E1021" t="s">
        <v>83</v>
      </c>
      <c r="F1021">
        <v>0</v>
      </c>
      <c r="G1021">
        <v>28</v>
      </c>
    </row>
    <row r="1022" spans="1:7" x14ac:dyDescent="0.25">
      <c r="A1022" t="str">
        <f t="shared" si="15"/>
        <v>2012_rs_17_OAK_SD</v>
      </c>
      <c r="B1022">
        <v>2012</v>
      </c>
      <c r="C1022">
        <v>17</v>
      </c>
      <c r="D1022" t="s">
        <v>87</v>
      </c>
      <c r="E1022" t="s">
        <v>90</v>
      </c>
      <c r="F1022">
        <v>21</v>
      </c>
      <c r="G1022">
        <v>24</v>
      </c>
    </row>
    <row r="1023" spans="1:7" x14ac:dyDescent="0.25">
      <c r="A1023" t="str">
        <f t="shared" si="15"/>
        <v>2012_rs_17_STL_SEA</v>
      </c>
      <c r="B1023">
        <v>2012</v>
      </c>
      <c r="C1023">
        <v>17</v>
      </c>
      <c r="D1023" t="s">
        <v>93</v>
      </c>
      <c r="E1023" t="s">
        <v>91</v>
      </c>
      <c r="F1023">
        <v>13</v>
      </c>
      <c r="G1023">
        <v>20</v>
      </c>
    </row>
    <row r="1024" spans="1:7" x14ac:dyDescent="0.25">
      <c r="A1024" t="str">
        <f t="shared" si="15"/>
        <v>2012_rs_17_ARI_SF</v>
      </c>
      <c r="B1024">
        <v>2012</v>
      </c>
      <c r="C1024">
        <v>17</v>
      </c>
      <c r="D1024" t="s">
        <v>66</v>
      </c>
      <c r="E1024" t="s">
        <v>92</v>
      </c>
      <c r="F1024">
        <v>13</v>
      </c>
      <c r="G1024">
        <v>27</v>
      </c>
    </row>
    <row r="1025" spans="1:7" x14ac:dyDescent="0.25">
      <c r="A1025" t="str">
        <f t="shared" si="15"/>
        <v>2012_rs_17_DAL_WAS</v>
      </c>
      <c r="B1025">
        <v>2012</v>
      </c>
      <c r="C1025">
        <v>17</v>
      </c>
      <c r="D1025" t="s">
        <v>73</v>
      </c>
      <c r="E1025" t="s">
        <v>96</v>
      </c>
      <c r="F1025">
        <v>18</v>
      </c>
      <c r="G1025">
        <v>28</v>
      </c>
    </row>
    <row r="1026" spans="1:7" x14ac:dyDescent="0.25">
      <c r="A1026" t="str">
        <f t="shared" ref="A1026:A1089" si="16">CONCATENATE(B1026,"_rs_",C1026,"_",D1026,"_",E1026)</f>
        <v>2013_rs_1_NE_BUF</v>
      </c>
      <c r="B1026">
        <v>2013</v>
      </c>
      <c r="C1026">
        <v>1</v>
      </c>
      <c r="D1026" t="s">
        <v>83</v>
      </c>
      <c r="E1026" t="s">
        <v>68</v>
      </c>
      <c r="F1026">
        <v>23</v>
      </c>
      <c r="G1026">
        <v>21</v>
      </c>
    </row>
    <row r="1027" spans="1:7" x14ac:dyDescent="0.25">
      <c r="A1027" t="str">
        <f t="shared" si="16"/>
        <v>2013_rs_1_SEA_CAR</v>
      </c>
      <c r="B1027">
        <v>2013</v>
      </c>
      <c r="C1027">
        <v>1</v>
      </c>
      <c r="D1027" t="s">
        <v>91</v>
      </c>
      <c r="E1027" t="s">
        <v>69</v>
      </c>
      <c r="F1027">
        <v>12</v>
      </c>
      <c r="G1027">
        <v>7</v>
      </c>
    </row>
    <row r="1028" spans="1:7" x14ac:dyDescent="0.25">
      <c r="A1028" t="str">
        <f t="shared" si="16"/>
        <v>2013_rs_1_CIN_CHI</v>
      </c>
      <c r="B1028">
        <v>2013</v>
      </c>
      <c r="C1028">
        <v>1</v>
      </c>
      <c r="D1028" t="s">
        <v>71</v>
      </c>
      <c r="E1028" t="s">
        <v>70</v>
      </c>
      <c r="F1028">
        <v>21</v>
      </c>
      <c r="G1028">
        <v>24</v>
      </c>
    </row>
    <row r="1029" spans="1:7" x14ac:dyDescent="0.25">
      <c r="A1029" t="str">
        <f t="shared" si="16"/>
        <v>2013_rs_1_MIA_CLE</v>
      </c>
      <c r="B1029">
        <v>2013</v>
      </c>
      <c r="C1029">
        <v>1</v>
      </c>
      <c r="D1029" t="s">
        <v>81</v>
      </c>
      <c r="E1029" t="s">
        <v>72</v>
      </c>
      <c r="F1029">
        <v>23</v>
      </c>
      <c r="G1029">
        <v>10</v>
      </c>
    </row>
    <row r="1030" spans="1:7" x14ac:dyDescent="0.25">
      <c r="A1030" t="str">
        <f t="shared" si="16"/>
        <v>2013_rs_1_MIN_DET</v>
      </c>
      <c r="B1030">
        <v>2013</v>
      </c>
      <c r="C1030">
        <v>1</v>
      </c>
      <c r="D1030" t="s">
        <v>82</v>
      </c>
      <c r="E1030" t="s">
        <v>75</v>
      </c>
      <c r="F1030">
        <v>24</v>
      </c>
      <c r="G1030">
        <v>34</v>
      </c>
    </row>
    <row r="1031" spans="1:7" x14ac:dyDescent="0.25">
      <c r="A1031" t="str">
        <f t="shared" si="16"/>
        <v>2013_rs_1_OAK_IND</v>
      </c>
      <c r="B1031">
        <v>2013</v>
      </c>
      <c r="C1031">
        <v>1</v>
      </c>
      <c r="D1031" t="s">
        <v>87</v>
      </c>
      <c r="E1031" t="s">
        <v>78</v>
      </c>
      <c r="F1031">
        <v>17</v>
      </c>
      <c r="G1031">
        <v>21</v>
      </c>
    </row>
    <row r="1032" spans="1:7" x14ac:dyDescent="0.25">
      <c r="A1032" t="str">
        <f t="shared" si="16"/>
        <v>2013_rs_1_KC_JAX</v>
      </c>
      <c r="B1032">
        <v>2013</v>
      </c>
      <c r="C1032">
        <v>1</v>
      </c>
      <c r="D1032" t="s">
        <v>80</v>
      </c>
      <c r="E1032" t="s">
        <v>79</v>
      </c>
      <c r="F1032">
        <v>28</v>
      </c>
      <c r="G1032">
        <v>2</v>
      </c>
    </row>
    <row r="1033" spans="1:7" x14ac:dyDescent="0.25">
      <c r="A1033" t="str">
        <f t="shared" si="16"/>
        <v>2013_rs_1_ATL_NO</v>
      </c>
      <c r="B1033">
        <v>2013</v>
      </c>
      <c r="C1033">
        <v>1</v>
      </c>
      <c r="D1033" t="s">
        <v>22</v>
      </c>
      <c r="E1033" t="s">
        <v>84</v>
      </c>
      <c r="F1033">
        <v>17</v>
      </c>
      <c r="G1033">
        <v>23</v>
      </c>
    </row>
    <row r="1034" spans="1:7" x14ac:dyDescent="0.25">
      <c r="A1034" t="str">
        <f t="shared" si="16"/>
        <v>2013_rs_1_TB_NYJ</v>
      </c>
      <c r="B1034">
        <v>2013</v>
      </c>
      <c r="C1034">
        <v>1</v>
      </c>
      <c r="D1034" t="s">
        <v>94</v>
      </c>
      <c r="E1034" t="s">
        <v>86</v>
      </c>
      <c r="F1034">
        <v>17</v>
      </c>
      <c r="G1034">
        <v>18</v>
      </c>
    </row>
    <row r="1035" spans="1:7" x14ac:dyDescent="0.25">
      <c r="A1035" t="str">
        <f t="shared" si="16"/>
        <v>2013_rs_1_TEN_PIT</v>
      </c>
      <c r="B1035">
        <v>2013</v>
      </c>
      <c r="C1035">
        <v>1</v>
      </c>
      <c r="D1035" t="s">
        <v>95</v>
      </c>
      <c r="E1035" t="s">
        <v>89</v>
      </c>
      <c r="F1035">
        <v>16</v>
      </c>
      <c r="G1035">
        <v>9</v>
      </c>
    </row>
    <row r="1036" spans="1:7" x14ac:dyDescent="0.25">
      <c r="A1036" t="str">
        <f t="shared" si="16"/>
        <v>2013_rs_1_GB_SF</v>
      </c>
      <c r="B1036">
        <v>2013</v>
      </c>
      <c r="C1036">
        <v>1</v>
      </c>
      <c r="D1036" t="s">
        <v>76</v>
      </c>
      <c r="E1036" t="s">
        <v>92</v>
      </c>
      <c r="F1036">
        <v>28</v>
      </c>
      <c r="G1036">
        <v>34</v>
      </c>
    </row>
    <row r="1037" spans="1:7" x14ac:dyDescent="0.25">
      <c r="A1037" t="str">
        <f t="shared" si="16"/>
        <v>2013_rs_1_ARI_STL</v>
      </c>
      <c r="B1037">
        <v>2013</v>
      </c>
      <c r="C1037">
        <v>1</v>
      </c>
      <c r="D1037" t="s">
        <v>66</v>
      </c>
      <c r="E1037" t="s">
        <v>93</v>
      </c>
      <c r="F1037">
        <v>24</v>
      </c>
      <c r="G1037">
        <v>27</v>
      </c>
    </row>
    <row r="1038" spans="1:7" x14ac:dyDescent="0.25">
      <c r="A1038" t="str">
        <f t="shared" si="16"/>
        <v>2013_rs_1_PHI_WAS</v>
      </c>
      <c r="B1038">
        <v>2013</v>
      </c>
      <c r="C1038">
        <v>1</v>
      </c>
      <c r="D1038" t="s">
        <v>88</v>
      </c>
      <c r="E1038" t="s">
        <v>96</v>
      </c>
      <c r="F1038">
        <v>33</v>
      </c>
      <c r="G1038">
        <v>27</v>
      </c>
    </row>
    <row r="1039" spans="1:7" x14ac:dyDescent="0.25">
      <c r="A1039" t="str">
        <f t="shared" si="16"/>
        <v>2013_rs_1_NYG_DAL</v>
      </c>
      <c r="B1039">
        <v>2013</v>
      </c>
      <c r="C1039">
        <v>1</v>
      </c>
      <c r="D1039" t="s">
        <v>85</v>
      </c>
      <c r="E1039" t="s">
        <v>73</v>
      </c>
      <c r="F1039">
        <v>31</v>
      </c>
      <c r="G1039">
        <v>36</v>
      </c>
    </row>
    <row r="1040" spans="1:7" x14ac:dyDescent="0.25">
      <c r="A1040" t="str">
        <f t="shared" si="16"/>
        <v>2013_rs_1_BAL_DEN</v>
      </c>
      <c r="B1040">
        <v>2013</v>
      </c>
      <c r="C1040">
        <v>1</v>
      </c>
      <c r="D1040" t="s">
        <v>67</v>
      </c>
      <c r="E1040" t="s">
        <v>74</v>
      </c>
      <c r="F1040">
        <v>27</v>
      </c>
      <c r="G1040">
        <v>49</v>
      </c>
    </row>
    <row r="1041" spans="1:7" x14ac:dyDescent="0.25">
      <c r="A1041" t="str">
        <f t="shared" si="16"/>
        <v>2013_rs_1_HOU_SD</v>
      </c>
      <c r="B1041">
        <v>2013</v>
      </c>
      <c r="C1041">
        <v>1</v>
      </c>
      <c r="D1041" t="s">
        <v>77</v>
      </c>
      <c r="E1041" t="s">
        <v>90</v>
      </c>
      <c r="F1041">
        <v>31</v>
      </c>
      <c r="G1041">
        <v>28</v>
      </c>
    </row>
    <row r="1042" spans="1:7" x14ac:dyDescent="0.25">
      <c r="A1042" t="str">
        <f t="shared" si="16"/>
        <v>2013_rs_2_STL_ATL</v>
      </c>
      <c r="B1042">
        <v>2013</v>
      </c>
      <c r="C1042">
        <v>2</v>
      </c>
      <c r="D1042" t="s">
        <v>93</v>
      </c>
      <c r="E1042" t="s">
        <v>22</v>
      </c>
      <c r="F1042">
        <v>24</v>
      </c>
      <c r="G1042">
        <v>31</v>
      </c>
    </row>
    <row r="1043" spans="1:7" x14ac:dyDescent="0.25">
      <c r="A1043" t="str">
        <f t="shared" si="16"/>
        <v>2013_rs_2_CLE_BAL</v>
      </c>
      <c r="B1043">
        <v>2013</v>
      </c>
      <c r="C1043">
        <v>2</v>
      </c>
      <c r="D1043" t="s">
        <v>72</v>
      </c>
      <c r="E1043" t="s">
        <v>67</v>
      </c>
      <c r="F1043">
        <v>6</v>
      </c>
      <c r="G1043">
        <v>14</v>
      </c>
    </row>
    <row r="1044" spans="1:7" x14ac:dyDescent="0.25">
      <c r="A1044" t="str">
        <f t="shared" si="16"/>
        <v>2013_rs_2_CAR_BUF</v>
      </c>
      <c r="B1044">
        <v>2013</v>
      </c>
      <c r="C1044">
        <v>2</v>
      </c>
      <c r="D1044" t="s">
        <v>69</v>
      </c>
      <c r="E1044" t="s">
        <v>68</v>
      </c>
      <c r="F1044">
        <v>23</v>
      </c>
      <c r="G1044">
        <v>24</v>
      </c>
    </row>
    <row r="1045" spans="1:7" x14ac:dyDescent="0.25">
      <c r="A1045" t="str">
        <f t="shared" si="16"/>
        <v>2013_rs_2_MIN_CHI</v>
      </c>
      <c r="B1045">
        <v>2013</v>
      </c>
      <c r="C1045">
        <v>2</v>
      </c>
      <c r="D1045" t="s">
        <v>82</v>
      </c>
      <c r="E1045" t="s">
        <v>70</v>
      </c>
      <c r="F1045">
        <v>30</v>
      </c>
      <c r="G1045">
        <v>31</v>
      </c>
    </row>
    <row r="1046" spans="1:7" x14ac:dyDescent="0.25">
      <c r="A1046" t="str">
        <f t="shared" si="16"/>
        <v>2013_rs_2_WAS_GB</v>
      </c>
      <c r="B1046">
        <v>2013</v>
      </c>
      <c r="C1046">
        <v>2</v>
      </c>
      <c r="D1046" t="s">
        <v>96</v>
      </c>
      <c r="E1046" t="s">
        <v>76</v>
      </c>
      <c r="F1046">
        <v>20</v>
      </c>
      <c r="G1046">
        <v>38</v>
      </c>
    </row>
    <row r="1047" spans="1:7" x14ac:dyDescent="0.25">
      <c r="A1047" t="str">
        <f t="shared" si="16"/>
        <v>2013_rs_2_TEN_HOU</v>
      </c>
      <c r="B1047">
        <v>2013</v>
      </c>
      <c r="C1047">
        <v>2</v>
      </c>
      <c r="D1047" t="s">
        <v>95</v>
      </c>
      <c r="E1047" t="s">
        <v>77</v>
      </c>
      <c r="F1047">
        <v>24</v>
      </c>
      <c r="G1047">
        <v>30</v>
      </c>
    </row>
    <row r="1048" spans="1:7" x14ac:dyDescent="0.25">
      <c r="A1048" t="str">
        <f t="shared" si="16"/>
        <v>2013_rs_2_MIA_IND</v>
      </c>
      <c r="B1048">
        <v>2013</v>
      </c>
      <c r="C1048">
        <v>2</v>
      </c>
      <c r="D1048" t="s">
        <v>81</v>
      </c>
      <c r="E1048" t="s">
        <v>78</v>
      </c>
      <c r="F1048">
        <v>24</v>
      </c>
      <c r="G1048">
        <v>20</v>
      </c>
    </row>
    <row r="1049" spans="1:7" x14ac:dyDescent="0.25">
      <c r="A1049" t="str">
        <f t="shared" si="16"/>
        <v>2013_rs_2_DAL_KC</v>
      </c>
      <c r="B1049">
        <v>2013</v>
      </c>
      <c r="C1049">
        <v>2</v>
      </c>
      <c r="D1049" t="s">
        <v>73</v>
      </c>
      <c r="E1049" t="s">
        <v>80</v>
      </c>
      <c r="F1049">
        <v>16</v>
      </c>
      <c r="G1049">
        <v>17</v>
      </c>
    </row>
    <row r="1050" spans="1:7" x14ac:dyDescent="0.25">
      <c r="A1050" t="str">
        <f t="shared" si="16"/>
        <v>2013_rs_2_SD_PHI</v>
      </c>
      <c r="B1050">
        <v>2013</v>
      </c>
      <c r="C1050">
        <v>2</v>
      </c>
      <c r="D1050" t="s">
        <v>90</v>
      </c>
      <c r="E1050" t="s">
        <v>88</v>
      </c>
      <c r="F1050">
        <v>33</v>
      </c>
      <c r="G1050">
        <v>30</v>
      </c>
    </row>
    <row r="1051" spans="1:7" x14ac:dyDescent="0.25">
      <c r="A1051" t="str">
        <f t="shared" si="16"/>
        <v>2013_rs_2_DET_ARI</v>
      </c>
      <c r="B1051">
        <v>2013</v>
      </c>
      <c r="C1051">
        <v>2</v>
      </c>
      <c r="D1051" t="s">
        <v>75</v>
      </c>
      <c r="E1051" t="s">
        <v>66</v>
      </c>
      <c r="F1051">
        <v>21</v>
      </c>
      <c r="G1051">
        <v>25</v>
      </c>
    </row>
    <row r="1052" spans="1:7" x14ac:dyDescent="0.25">
      <c r="A1052" t="str">
        <f t="shared" si="16"/>
        <v>2013_rs_2_NO_TB</v>
      </c>
      <c r="B1052">
        <v>2013</v>
      </c>
      <c r="C1052">
        <v>2</v>
      </c>
      <c r="D1052" t="s">
        <v>84</v>
      </c>
      <c r="E1052" t="s">
        <v>94</v>
      </c>
      <c r="F1052">
        <v>16</v>
      </c>
      <c r="G1052">
        <v>14</v>
      </c>
    </row>
    <row r="1053" spans="1:7" x14ac:dyDescent="0.25">
      <c r="A1053" t="str">
        <f t="shared" si="16"/>
        <v>2013_rs_2_DEN_NYG</v>
      </c>
      <c r="B1053">
        <v>2013</v>
      </c>
      <c r="C1053">
        <v>2</v>
      </c>
      <c r="D1053" t="s">
        <v>74</v>
      </c>
      <c r="E1053" t="s">
        <v>85</v>
      </c>
      <c r="F1053">
        <v>41</v>
      </c>
      <c r="G1053">
        <v>23</v>
      </c>
    </row>
    <row r="1054" spans="1:7" x14ac:dyDescent="0.25">
      <c r="A1054" t="str">
        <f t="shared" si="16"/>
        <v>2013_rs_2_JAX_OAK</v>
      </c>
      <c r="B1054">
        <v>2013</v>
      </c>
      <c r="C1054">
        <v>2</v>
      </c>
      <c r="D1054" t="s">
        <v>79</v>
      </c>
      <c r="E1054" t="s">
        <v>87</v>
      </c>
      <c r="F1054">
        <v>9</v>
      </c>
      <c r="G1054">
        <v>19</v>
      </c>
    </row>
    <row r="1055" spans="1:7" x14ac:dyDescent="0.25">
      <c r="A1055" t="str">
        <f t="shared" si="16"/>
        <v>2013_rs_2_NYJ_NE</v>
      </c>
      <c r="B1055">
        <v>2013</v>
      </c>
      <c r="C1055">
        <v>2</v>
      </c>
      <c r="D1055" t="s">
        <v>86</v>
      </c>
      <c r="E1055" t="s">
        <v>83</v>
      </c>
      <c r="F1055">
        <v>10</v>
      </c>
      <c r="G1055">
        <v>13</v>
      </c>
    </row>
    <row r="1056" spans="1:7" x14ac:dyDescent="0.25">
      <c r="A1056" t="str">
        <f t="shared" si="16"/>
        <v>2013_rs_2_SF_SEA</v>
      </c>
      <c r="B1056">
        <v>2013</v>
      </c>
      <c r="C1056">
        <v>2</v>
      </c>
      <c r="D1056" t="s">
        <v>92</v>
      </c>
      <c r="E1056" t="s">
        <v>91</v>
      </c>
      <c r="F1056">
        <v>3</v>
      </c>
      <c r="G1056">
        <v>29</v>
      </c>
    </row>
    <row r="1057" spans="1:7" x14ac:dyDescent="0.25">
      <c r="A1057" t="str">
        <f t="shared" si="16"/>
        <v>2013_rs_2_PIT_CIN</v>
      </c>
      <c r="B1057">
        <v>2013</v>
      </c>
      <c r="C1057">
        <v>2</v>
      </c>
      <c r="D1057" t="s">
        <v>89</v>
      </c>
      <c r="E1057" t="s">
        <v>71</v>
      </c>
      <c r="F1057">
        <v>10</v>
      </c>
      <c r="G1057">
        <v>20</v>
      </c>
    </row>
    <row r="1058" spans="1:7" x14ac:dyDescent="0.25">
      <c r="A1058" t="str">
        <f t="shared" si="16"/>
        <v>2013_rs_3_HOU_BAL</v>
      </c>
      <c r="B1058">
        <v>2013</v>
      </c>
      <c r="C1058">
        <v>3</v>
      </c>
      <c r="D1058" t="s">
        <v>77</v>
      </c>
      <c r="E1058" t="s">
        <v>67</v>
      </c>
      <c r="F1058">
        <v>9</v>
      </c>
      <c r="G1058">
        <v>30</v>
      </c>
    </row>
    <row r="1059" spans="1:7" x14ac:dyDescent="0.25">
      <c r="A1059" t="str">
        <f t="shared" si="16"/>
        <v>2013_rs_3_NYG_CAR</v>
      </c>
      <c r="B1059">
        <v>2013</v>
      </c>
      <c r="C1059">
        <v>3</v>
      </c>
      <c r="D1059" t="s">
        <v>85</v>
      </c>
      <c r="E1059" t="s">
        <v>69</v>
      </c>
      <c r="F1059">
        <v>0</v>
      </c>
      <c r="G1059">
        <v>38</v>
      </c>
    </row>
    <row r="1060" spans="1:7" x14ac:dyDescent="0.25">
      <c r="A1060" t="str">
        <f t="shared" si="16"/>
        <v>2013_rs_3_GB_CIN</v>
      </c>
      <c r="B1060">
        <v>2013</v>
      </c>
      <c r="C1060">
        <v>3</v>
      </c>
      <c r="D1060" t="s">
        <v>76</v>
      </c>
      <c r="E1060" t="s">
        <v>71</v>
      </c>
      <c r="F1060">
        <v>30</v>
      </c>
      <c r="G1060">
        <v>34</v>
      </c>
    </row>
    <row r="1061" spans="1:7" x14ac:dyDescent="0.25">
      <c r="A1061" t="str">
        <f t="shared" si="16"/>
        <v>2013_rs_3_STL_DAL</v>
      </c>
      <c r="B1061">
        <v>2013</v>
      </c>
      <c r="C1061">
        <v>3</v>
      </c>
      <c r="D1061" t="s">
        <v>93</v>
      </c>
      <c r="E1061" t="s">
        <v>73</v>
      </c>
      <c r="F1061">
        <v>7</v>
      </c>
      <c r="G1061">
        <v>31</v>
      </c>
    </row>
    <row r="1062" spans="1:7" x14ac:dyDescent="0.25">
      <c r="A1062" t="str">
        <f t="shared" si="16"/>
        <v>2013_rs_3_CLE_MIN</v>
      </c>
      <c r="B1062">
        <v>2013</v>
      </c>
      <c r="C1062">
        <v>3</v>
      </c>
      <c r="D1062" t="s">
        <v>72</v>
      </c>
      <c r="E1062" t="s">
        <v>82</v>
      </c>
      <c r="F1062">
        <v>31</v>
      </c>
      <c r="G1062">
        <v>27</v>
      </c>
    </row>
    <row r="1063" spans="1:7" x14ac:dyDescent="0.25">
      <c r="A1063" t="str">
        <f t="shared" si="16"/>
        <v>2013_rs_3_TB_NE</v>
      </c>
      <c r="B1063">
        <v>2013</v>
      </c>
      <c r="C1063">
        <v>3</v>
      </c>
      <c r="D1063" t="s">
        <v>94</v>
      </c>
      <c r="E1063" t="s">
        <v>83</v>
      </c>
      <c r="F1063">
        <v>3</v>
      </c>
      <c r="G1063">
        <v>23</v>
      </c>
    </row>
    <row r="1064" spans="1:7" x14ac:dyDescent="0.25">
      <c r="A1064" t="str">
        <f t="shared" si="16"/>
        <v>2013_rs_3_ARI_NO</v>
      </c>
      <c r="B1064">
        <v>2013</v>
      </c>
      <c r="C1064">
        <v>3</v>
      </c>
      <c r="D1064" t="s">
        <v>66</v>
      </c>
      <c r="E1064" t="s">
        <v>84</v>
      </c>
      <c r="F1064">
        <v>7</v>
      </c>
      <c r="G1064">
        <v>31</v>
      </c>
    </row>
    <row r="1065" spans="1:7" x14ac:dyDescent="0.25">
      <c r="A1065" t="str">
        <f t="shared" si="16"/>
        <v>2013_rs_3_SD_TEN</v>
      </c>
      <c r="B1065">
        <v>2013</v>
      </c>
      <c r="C1065">
        <v>3</v>
      </c>
      <c r="D1065" t="s">
        <v>90</v>
      </c>
      <c r="E1065" t="s">
        <v>95</v>
      </c>
      <c r="F1065">
        <v>17</v>
      </c>
      <c r="G1065">
        <v>20</v>
      </c>
    </row>
    <row r="1066" spans="1:7" x14ac:dyDescent="0.25">
      <c r="A1066" t="str">
        <f t="shared" si="16"/>
        <v>2013_rs_3_DET_WAS</v>
      </c>
      <c r="B1066">
        <v>2013</v>
      </c>
      <c r="C1066">
        <v>3</v>
      </c>
      <c r="D1066" t="s">
        <v>75</v>
      </c>
      <c r="E1066" t="s">
        <v>96</v>
      </c>
      <c r="F1066">
        <v>27</v>
      </c>
      <c r="G1066">
        <v>20</v>
      </c>
    </row>
    <row r="1067" spans="1:7" x14ac:dyDescent="0.25">
      <c r="A1067" t="str">
        <f t="shared" si="16"/>
        <v>2013_rs_3_ATL_MIA</v>
      </c>
      <c r="B1067">
        <v>2013</v>
      </c>
      <c r="C1067">
        <v>3</v>
      </c>
      <c r="D1067" t="s">
        <v>22</v>
      </c>
      <c r="E1067" t="s">
        <v>81</v>
      </c>
      <c r="F1067">
        <v>23</v>
      </c>
      <c r="G1067">
        <v>27</v>
      </c>
    </row>
    <row r="1068" spans="1:7" x14ac:dyDescent="0.25">
      <c r="A1068" t="str">
        <f t="shared" si="16"/>
        <v>2013_rs_3_BUF_NYJ</v>
      </c>
      <c r="B1068">
        <v>2013</v>
      </c>
      <c r="C1068">
        <v>3</v>
      </c>
      <c r="D1068" t="s">
        <v>68</v>
      </c>
      <c r="E1068" t="s">
        <v>86</v>
      </c>
      <c r="F1068">
        <v>20</v>
      </c>
      <c r="G1068">
        <v>27</v>
      </c>
    </row>
    <row r="1069" spans="1:7" x14ac:dyDescent="0.25">
      <c r="A1069" t="str">
        <f t="shared" si="16"/>
        <v>2013_rs_3_JAX_SEA</v>
      </c>
      <c r="B1069">
        <v>2013</v>
      </c>
      <c r="C1069">
        <v>3</v>
      </c>
      <c r="D1069" t="s">
        <v>79</v>
      </c>
      <c r="E1069" t="s">
        <v>91</v>
      </c>
      <c r="F1069">
        <v>17</v>
      </c>
      <c r="G1069">
        <v>45</v>
      </c>
    </row>
    <row r="1070" spans="1:7" x14ac:dyDescent="0.25">
      <c r="A1070" t="str">
        <f t="shared" si="16"/>
        <v>2013_rs_3_IND_SF</v>
      </c>
      <c r="B1070">
        <v>2013</v>
      </c>
      <c r="C1070">
        <v>3</v>
      </c>
      <c r="D1070" t="s">
        <v>78</v>
      </c>
      <c r="E1070" t="s">
        <v>92</v>
      </c>
      <c r="F1070">
        <v>27</v>
      </c>
      <c r="G1070">
        <v>7</v>
      </c>
    </row>
    <row r="1071" spans="1:7" x14ac:dyDescent="0.25">
      <c r="A1071" t="str">
        <f t="shared" si="16"/>
        <v>2013_rs_3_KC_PHI</v>
      </c>
      <c r="B1071">
        <v>2013</v>
      </c>
      <c r="C1071">
        <v>3</v>
      </c>
      <c r="D1071" t="s">
        <v>80</v>
      </c>
      <c r="E1071" t="s">
        <v>88</v>
      </c>
      <c r="F1071">
        <v>26</v>
      </c>
      <c r="G1071">
        <v>16</v>
      </c>
    </row>
    <row r="1072" spans="1:7" x14ac:dyDescent="0.25">
      <c r="A1072" t="str">
        <f t="shared" si="16"/>
        <v>2013_rs_3_CHI_PIT</v>
      </c>
      <c r="B1072">
        <v>2013</v>
      </c>
      <c r="C1072">
        <v>3</v>
      </c>
      <c r="D1072" t="s">
        <v>70</v>
      </c>
      <c r="E1072" t="s">
        <v>89</v>
      </c>
      <c r="F1072">
        <v>40</v>
      </c>
      <c r="G1072">
        <v>23</v>
      </c>
    </row>
    <row r="1073" spans="1:7" x14ac:dyDescent="0.25">
      <c r="A1073" t="str">
        <f t="shared" si="16"/>
        <v>2013_rs_3_OAK_DEN</v>
      </c>
      <c r="B1073">
        <v>2013</v>
      </c>
      <c r="C1073">
        <v>3</v>
      </c>
      <c r="D1073" t="s">
        <v>87</v>
      </c>
      <c r="E1073" t="s">
        <v>74</v>
      </c>
      <c r="F1073">
        <v>21</v>
      </c>
      <c r="G1073">
        <v>37</v>
      </c>
    </row>
    <row r="1074" spans="1:7" x14ac:dyDescent="0.25">
      <c r="A1074" t="str">
        <f t="shared" si="16"/>
        <v>2013_rs_4_BAL_BUF</v>
      </c>
      <c r="B1074">
        <v>2013</v>
      </c>
      <c r="C1074">
        <v>4</v>
      </c>
      <c r="D1074" t="s">
        <v>67</v>
      </c>
      <c r="E1074" t="s">
        <v>68</v>
      </c>
      <c r="F1074">
        <v>20</v>
      </c>
      <c r="G1074">
        <v>23</v>
      </c>
    </row>
    <row r="1075" spans="1:7" x14ac:dyDescent="0.25">
      <c r="A1075" t="str">
        <f t="shared" si="16"/>
        <v>2013_rs_4_CIN_CLE</v>
      </c>
      <c r="B1075">
        <v>2013</v>
      </c>
      <c r="C1075">
        <v>4</v>
      </c>
      <c r="D1075" t="s">
        <v>71</v>
      </c>
      <c r="E1075" t="s">
        <v>72</v>
      </c>
      <c r="F1075">
        <v>6</v>
      </c>
      <c r="G1075">
        <v>17</v>
      </c>
    </row>
    <row r="1076" spans="1:7" x14ac:dyDescent="0.25">
      <c r="A1076" t="str">
        <f t="shared" si="16"/>
        <v>2013_rs_4_CHI_DET</v>
      </c>
      <c r="B1076">
        <v>2013</v>
      </c>
      <c r="C1076">
        <v>4</v>
      </c>
      <c r="D1076" t="s">
        <v>70</v>
      </c>
      <c r="E1076" t="s">
        <v>75</v>
      </c>
      <c r="F1076">
        <v>32</v>
      </c>
      <c r="G1076">
        <v>40</v>
      </c>
    </row>
    <row r="1077" spans="1:7" x14ac:dyDescent="0.25">
      <c r="A1077" t="str">
        <f t="shared" si="16"/>
        <v>2013_rs_4_SEA_HOU</v>
      </c>
      <c r="B1077">
        <v>2013</v>
      </c>
      <c r="C1077">
        <v>4</v>
      </c>
      <c r="D1077" t="s">
        <v>91</v>
      </c>
      <c r="E1077" t="s">
        <v>77</v>
      </c>
      <c r="F1077">
        <v>23</v>
      </c>
      <c r="G1077">
        <v>20</v>
      </c>
    </row>
    <row r="1078" spans="1:7" x14ac:dyDescent="0.25">
      <c r="A1078" t="str">
        <f t="shared" si="16"/>
        <v>2013_rs_4_IND_JAX</v>
      </c>
      <c r="B1078">
        <v>2013</v>
      </c>
      <c r="C1078">
        <v>4</v>
      </c>
      <c r="D1078" t="s">
        <v>78</v>
      </c>
      <c r="E1078" t="s">
        <v>79</v>
      </c>
      <c r="F1078">
        <v>37</v>
      </c>
      <c r="G1078">
        <v>3</v>
      </c>
    </row>
    <row r="1079" spans="1:7" x14ac:dyDescent="0.25">
      <c r="A1079" t="str">
        <f t="shared" si="16"/>
        <v>2013_rs_4_NYG_KC</v>
      </c>
      <c r="B1079">
        <v>2013</v>
      </c>
      <c r="C1079">
        <v>4</v>
      </c>
      <c r="D1079" t="s">
        <v>85</v>
      </c>
      <c r="E1079" t="s">
        <v>80</v>
      </c>
      <c r="F1079">
        <v>7</v>
      </c>
      <c r="G1079">
        <v>31</v>
      </c>
    </row>
    <row r="1080" spans="1:7" x14ac:dyDescent="0.25">
      <c r="A1080" t="str">
        <f t="shared" si="16"/>
        <v>2013_rs_4_PIT_MIN</v>
      </c>
      <c r="B1080">
        <v>2013</v>
      </c>
      <c r="C1080">
        <v>4</v>
      </c>
      <c r="D1080" t="s">
        <v>89</v>
      </c>
      <c r="E1080" t="s">
        <v>82</v>
      </c>
      <c r="F1080">
        <v>27</v>
      </c>
      <c r="G1080">
        <v>34</v>
      </c>
    </row>
    <row r="1081" spans="1:7" x14ac:dyDescent="0.25">
      <c r="A1081" t="str">
        <f t="shared" si="16"/>
        <v>2013_rs_4_ARI_TB</v>
      </c>
      <c r="B1081">
        <v>2013</v>
      </c>
      <c r="C1081">
        <v>4</v>
      </c>
      <c r="D1081" t="s">
        <v>66</v>
      </c>
      <c r="E1081" t="s">
        <v>94</v>
      </c>
      <c r="F1081">
        <v>13</v>
      </c>
      <c r="G1081">
        <v>10</v>
      </c>
    </row>
    <row r="1082" spans="1:7" x14ac:dyDescent="0.25">
      <c r="A1082" t="str">
        <f t="shared" si="16"/>
        <v>2013_rs_4_NYJ_TEN</v>
      </c>
      <c r="B1082">
        <v>2013</v>
      </c>
      <c r="C1082">
        <v>4</v>
      </c>
      <c r="D1082" t="s">
        <v>86</v>
      </c>
      <c r="E1082" t="s">
        <v>95</v>
      </c>
      <c r="F1082">
        <v>13</v>
      </c>
      <c r="G1082">
        <v>38</v>
      </c>
    </row>
    <row r="1083" spans="1:7" x14ac:dyDescent="0.25">
      <c r="A1083" t="str">
        <f t="shared" si="16"/>
        <v>2013_rs_4_PHI_DEN</v>
      </c>
      <c r="B1083">
        <v>2013</v>
      </c>
      <c r="C1083">
        <v>4</v>
      </c>
      <c r="D1083" t="s">
        <v>88</v>
      </c>
      <c r="E1083" t="s">
        <v>74</v>
      </c>
      <c r="F1083">
        <v>20</v>
      </c>
      <c r="G1083">
        <v>52</v>
      </c>
    </row>
    <row r="1084" spans="1:7" x14ac:dyDescent="0.25">
      <c r="A1084" t="str">
        <f t="shared" si="16"/>
        <v>2013_rs_4_WAS_OAK</v>
      </c>
      <c r="B1084">
        <v>2013</v>
      </c>
      <c r="C1084">
        <v>4</v>
      </c>
      <c r="D1084" t="s">
        <v>96</v>
      </c>
      <c r="E1084" t="s">
        <v>87</v>
      </c>
      <c r="F1084">
        <v>24</v>
      </c>
      <c r="G1084">
        <v>14</v>
      </c>
    </row>
    <row r="1085" spans="1:7" x14ac:dyDescent="0.25">
      <c r="A1085" t="str">
        <f t="shared" si="16"/>
        <v>2013_rs_4_DAL_SD</v>
      </c>
      <c r="B1085">
        <v>2013</v>
      </c>
      <c r="C1085">
        <v>4</v>
      </c>
      <c r="D1085" t="s">
        <v>73</v>
      </c>
      <c r="E1085" t="s">
        <v>90</v>
      </c>
      <c r="F1085">
        <v>21</v>
      </c>
      <c r="G1085">
        <v>30</v>
      </c>
    </row>
    <row r="1086" spans="1:7" x14ac:dyDescent="0.25">
      <c r="A1086" t="str">
        <f t="shared" si="16"/>
        <v>2013_rs_4_SF_STL</v>
      </c>
      <c r="B1086">
        <v>2013</v>
      </c>
      <c r="C1086">
        <v>4</v>
      </c>
      <c r="D1086" t="s">
        <v>92</v>
      </c>
      <c r="E1086" t="s">
        <v>93</v>
      </c>
      <c r="F1086">
        <v>35</v>
      </c>
      <c r="G1086">
        <v>11</v>
      </c>
    </row>
    <row r="1087" spans="1:7" x14ac:dyDescent="0.25">
      <c r="A1087" t="str">
        <f t="shared" si="16"/>
        <v>2013_rs_4_NE_ATL</v>
      </c>
      <c r="B1087">
        <v>2013</v>
      </c>
      <c r="C1087">
        <v>4</v>
      </c>
      <c r="D1087" t="s">
        <v>83</v>
      </c>
      <c r="E1087" t="s">
        <v>22</v>
      </c>
      <c r="F1087">
        <v>30</v>
      </c>
      <c r="G1087">
        <v>23</v>
      </c>
    </row>
    <row r="1088" spans="1:7" x14ac:dyDescent="0.25">
      <c r="A1088" t="str">
        <f t="shared" si="16"/>
        <v>2013_rs_4_MIA_NO</v>
      </c>
      <c r="B1088">
        <v>2013</v>
      </c>
      <c r="C1088">
        <v>4</v>
      </c>
      <c r="D1088" t="s">
        <v>81</v>
      </c>
      <c r="E1088" t="s">
        <v>84</v>
      </c>
      <c r="F1088">
        <v>17</v>
      </c>
      <c r="G1088">
        <v>38</v>
      </c>
    </row>
    <row r="1089" spans="1:7" x14ac:dyDescent="0.25">
      <c r="A1089" t="str">
        <f t="shared" si="16"/>
        <v>2013_rs_5_NO_CHI</v>
      </c>
      <c r="B1089">
        <v>2013</v>
      </c>
      <c r="C1089">
        <v>5</v>
      </c>
      <c r="D1089" t="s">
        <v>84</v>
      </c>
      <c r="E1089" t="s">
        <v>70</v>
      </c>
      <c r="F1089">
        <v>26</v>
      </c>
      <c r="G1089">
        <v>18</v>
      </c>
    </row>
    <row r="1090" spans="1:7" x14ac:dyDescent="0.25">
      <c r="A1090" t="str">
        <f t="shared" ref="A1090:A1153" si="17">CONCATENATE(B1090,"_rs_",C1090,"_",D1090,"_",E1090)</f>
        <v>2013_rs_5_NE_CIN</v>
      </c>
      <c r="B1090">
        <v>2013</v>
      </c>
      <c r="C1090">
        <v>5</v>
      </c>
      <c r="D1090" t="s">
        <v>83</v>
      </c>
      <c r="E1090" t="s">
        <v>71</v>
      </c>
      <c r="F1090">
        <v>6</v>
      </c>
      <c r="G1090">
        <v>13</v>
      </c>
    </row>
    <row r="1091" spans="1:7" x14ac:dyDescent="0.25">
      <c r="A1091" t="str">
        <f t="shared" si="17"/>
        <v>2013_rs_5_DET_GB</v>
      </c>
      <c r="B1091">
        <v>2013</v>
      </c>
      <c r="C1091">
        <v>5</v>
      </c>
      <c r="D1091" t="s">
        <v>75</v>
      </c>
      <c r="E1091" t="s">
        <v>76</v>
      </c>
      <c r="F1091">
        <v>9</v>
      </c>
      <c r="G1091">
        <v>22</v>
      </c>
    </row>
    <row r="1092" spans="1:7" x14ac:dyDescent="0.25">
      <c r="A1092" t="str">
        <f t="shared" si="17"/>
        <v>2013_rs_5_SEA_IND</v>
      </c>
      <c r="B1092">
        <v>2013</v>
      </c>
      <c r="C1092">
        <v>5</v>
      </c>
      <c r="D1092" t="s">
        <v>91</v>
      </c>
      <c r="E1092" t="s">
        <v>78</v>
      </c>
      <c r="F1092">
        <v>28</v>
      </c>
      <c r="G1092">
        <v>34</v>
      </c>
    </row>
    <row r="1093" spans="1:7" x14ac:dyDescent="0.25">
      <c r="A1093" t="str">
        <f t="shared" si="17"/>
        <v>2013_rs_5_BAL_MIA</v>
      </c>
      <c r="B1093">
        <v>2013</v>
      </c>
      <c r="C1093">
        <v>5</v>
      </c>
      <c r="D1093" t="s">
        <v>67</v>
      </c>
      <c r="E1093" t="s">
        <v>81</v>
      </c>
      <c r="F1093">
        <v>26</v>
      </c>
      <c r="G1093">
        <v>23</v>
      </c>
    </row>
    <row r="1094" spans="1:7" x14ac:dyDescent="0.25">
      <c r="A1094" t="str">
        <f t="shared" si="17"/>
        <v>2013_rs_5_PHI_NYG</v>
      </c>
      <c r="B1094">
        <v>2013</v>
      </c>
      <c r="C1094">
        <v>5</v>
      </c>
      <c r="D1094" t="s">
        <v>88</v>
      </c>
      <c r="E1094" t="s">
        <v>85</v>
      </c>
      <c r="F1094">
        <v>36</v>
      </c>
      <c r="G1094">
        <v>21</v>
      </c>
    </row>
    <row r="1095" spans="1:7" x14ac:dyDescent="0.25">
      <c r="A1095" t="str">
        <f t="shared" si="17"/>
        <v>2013_rs_5_JAX_STL</v>
      </c>
      <c r="B1095">
        <v>2013</v>
      </c>
      <c r="C1095">
        <v>5</v>
      </c>
      <c r="D1095" t="s">
        <v>79</v>
      </c>
      <c r="E1095" t="s">
        <v>93</v>
      </c>
      <c r="F1095">
        <v>20</v>
      </c>
      <c r="G1095">
        <v>34</v>
      </c>
    </row>
    <row r="1096" spans="1:7" x14ac:dyDescent="0.25">
      <c r="A1096" t="str">
        <f t="shared" si="17"/>
        <v>2013_rs_5_KC_TEN</v>
      </c>
      <c r="B1096">
        <v>2013</v>
      </c>
      <c r="C1096">
        <v>5</v>
      </c>
      <c r="D1096" t="s">
        <v>80</v>
      </c>
      <c r="E1096" t="s">
        <v>95</v>
      </c>
      <c r="F1096">
        <v>26</v>
      </c>
      <c r="G1096">
        <v>17</v>
      </c>
    </row>
    <row r="1097" spans="1:7" x14ac:dyDescent="0.25">
      <c r="A1097" t="str">
        <f t="shared" si="17"/>
        <v>2013_rs_5_CAR_ARI</v>
      </c>
      <c r="B1097">
        <v>2013</v>
      </c>
      <c r="C1097">
        <v>5</v>
      </c>
      <c r="D1097" t="s">
        <v>69</v>
      </c>
      <c r="E1097" t="s">
        <v>66</v>
      </c>
      <c r="F1097">
        <v>6</v>
      </c>
      <c r="G1097">
        <v>22</v>
      </c>
    </row>
    <row r="1098" spans="1:7" x14ac:dyDescent="0.25">
      <c r="A1098" t="str">
        <f t="shared" si="17"/>
        <v>2013_rs_5_DEN_DAL</v>
      </c>
      <c r="B1098">
        <v>2013</v>
      </c>
      <c r="C1098">
        <v>5</v>
      </c>
      <c r="D1098" t="s">
        <v>74</v>
      </c>
      <c r="E1098" t="s">
        <v>73</v>
      </c>
      <c r="F1098">
        <v>51</v>
      </c>
      <c r="G1098">
        <v>48</v>
      </c>
    </row>
    <row r="1099" spans="1:7" x14ac:dyDescent="0.25">
      <c r="A1099" t="str">
        <f t="shared" si="17"/>
        <v>2013_rs_5_BUF_CLE</v>
      </c>
      <c r="B1099">
        <v>2013</v>
      </c>
      <c r="C1099">
        <v>5</v>
      </c>
      <c r="D1099" t="s">
        <v>68</v>
      </c>
      <c r="E1099" t="s">
        <v>72</v>
      </c>
      <c r="F1099">
        <v>24</v>
      </c>
      <c r="G1099">
        <v>37</v>
      </c>
    </row>
    <row r="1100" spans="1:7" x14ac:dyDescent="0.25">
      <c r="A1100" t="str">
        <f t="shared" si="17"/>
        <v>2013_rs_5_HOU_SF</v>
      </c>
      <c r="B1100">
        <v>2013</v>
      </c>
      <c r="C1100">
        <v>5</v>
      </c>
      <c r="D1100" t="s">
        <v>77</v>
      </c>
      <c r="E1100" t="s">
        <v>92</v>
      </c>
      <c r="F1100">
        <v>3</v>
      </c>
      <c r="G1100">
        <v>34</v>
      </c>
    </row>
    <row r="1101" spans="1:7" x14ac:dyDescent="0.25">
      <c r="A1101" t="str">
        <f t="shared" si="17"/>
        <v>2013_rs_5_NYJ_ATL</v>
      </c>
      <c r="B1101">
        <v>2013</v>
      </c>
      <c r="C1101">
        <v>5</v>
      </c>
      <c r="D1101" t="s">
        <v>86</v>
      </c>
      <c r="E1101" t="s">
        <v>22</v>
      </c>
      <c r="F1101">
        <v>30</v>
      </c>
      <c r="G1101">
        <v>28</v>
      </c>
    </row>
    <row r="1102" spans="1:7" x14ac:dyDescent="0.25">
      <c r="A1102" t="str">
        <f t="shared" si="17"/>
        <v>2013_rs_5_SD_OAK</v>
      </c>
      <c r="B1102">
        <v>2013</v>
      </c>
      <c r="C1102">
        <v>5</v>
      </c>
      <c r="D1102" t="s">
        <v>90</v>
      </c>
      <c r="E1102" t="s">
        <v>87</v>
      </c>
      <c r="F1102">
        <v>17</v>
      </c>
      <c r="G1102">
        <v>27</v>
      </c>
    </row>
    <row r="1103" spans="1:7" x14ac:dyDescent="0.25">
      <c r="A1103" t="str">
        <f t="shared" si="17"/>
        <v>2013_rs_6_GB_BAL</v>
      </c>
      <c r="B1103">
        <v>2013</v>
      </c>
      <c r="C1103">
        <v>6</v>
      </c>
      <c r="D1103" t="s">
        <v>76</v>
      </c>
      <c r="E1103" t="s">
        <v>67</v>
      </c>
      <c r="F1103">
        <v>19</v>
      </c>
      <c r="G1103">
        <v>17</v>
      </c>
    </row>
    <row r="1104" spans="1:7" x14ac:dyDescent="0.25">
      <c r="A1104" t="str">
        <f t="shared" si="17"/>
        <v>2013_rs_6_CIN_BUF</v>
      </c>
      <c r="B1104">
        <v>2013</v>
      </c>
      <c r="C1104">
        <v>6</v>
      </c>
      <c r="D1104" t="s">
        <v>71</v>
      </c>
      <c r="E1104" t="s">
        <v>68</v>
      </c>
      <c r="F1104">
        <v>27</v>
      </c>
      <c r="G1104">
        <v>24</v>
      </c>
    </row>
    <row r="1105" spans="1:7" x14ac:dyDescent="0.25">
      <c r="A1105" t="str">
        <f t="shared" si="17"/>
        <v>2013_rs_6_DET_CLE</v>
      </c>
      <c r="B1105">
        <v>2013</v>
      </c>
      <c r="C1105">
        <v>6</v>
      </c>
      <c r="D1105" t="s">
        <v>75</v>
      </c>
      <c r="E1105" t="s">
        <v>72</v>
      </c>
      <c r="F1105">
        <v>31</v>
      </c>
      <c r="G1105">
        <v>17</v>
      </c>
    </row>
    <row r="1106" spans="1:7" x14ac:dyDescent="0.25">
      <c r="A1106" t="str">
        <f t="shared" si="17"/>
        <v>2013_rs_6_STL_HOU</v>
      </c>
      <c r="B1106">
        <v>2013</v>
      </c>
      <c r="C1106">
        <v>6</v>
      </c>
      <c r="D1106" t="s">
        <v>93</v>
      </c>
      <c r="E1106" t="s">
        <v>77</v>
      </c>
      <c r="F1106">
        <v>38</v>
      </c>
      <c r="G1106">
        <v>13</v>
      </c>
    </row>
    <row r="1107" spans="1:7" x14ac:dyDescent="0.25">
      <c r="A1107" t="str">
        <f t="shared" si="17"/>
        <v>2013_rs_6_OAK_KC</v>
      </c>
      <c r="B1107">
        <v>2013</v>
      </c>
      <c r="C1107">
        <v>6</v>
      </c>
      <c r="D1107" t="s">
        <v>87</v>
      </c>
      <c r="E1107" t="s">
        <v>80</v>
      </c>
      <c r="F1107">
        <v>7</v>
      </c>
      <c r="G1107">
        <v>24</v>
      </c>
    </row>
    <row r="1108" spans="1:7" x14ac:dyDescent="0.25">
      <c r="A1108" t="str">
        <f t="shared" si="17"/>
        <v>2013_rs_6_CAR_MIN</v>
      </c>
      <c r="B1108">
        <v>2013</v>
      </c>
      <c r="C1108">
        <v>6</v>
      </c>
      <c r="D1108" t="s">
        <v>69</v>
      </c>
      <c r="E1108" t="s">
        <v>82</v>
      </c>
      <c r="F1108">
        <v>35</v>
      </c>
      <c r="G1108">
        <v>10</v>
      </c>
    </row>
    <row r="1109" spans="1:7" x14ac:dyDescent="0.25">
      <c r="A1109" t="str">
        <f t="shared" si="17"/>
        <v>2013_rs_6_PIT_NYJ</v>
      </c>
      <c r="B1109">
        <v>2013</v>
      </c>
      <c r="C1109">
        <v>6</v>
      </c>
      <c r="D1109" t="s">
        <v>89</v>
      </c>
      <c r="E1109" t="s">
        <v>86</v>
      </c>
      <c r="F1109">
        <v>19</v>
      </c>
      <c r="G1109">
        <v>6</v>
      </c>
    </row>
    <row r="1110" spans="1:7" x14ac:dyDescent="0.25">
      <c r="A1110" t="str">
        <f t="shared" si="17"/>
        <v>2013_rs_6_PHI_TB</v>
      </c>
      <c r="B1110">
        <v>2013</v>
      </c>
      <c r="C1110">
        <v>6</v>
      </c>
      <c r="D1110" t="s">
        <v>88</v>
      </c>
      <c r="E1110" t="s">
        <v>94</v>
      </c>
      <c r="F1110">
        <v>31</v>
      </c>
      <c r="G1110">
        <v>20</v>
      </c>
    </row>
    <row r="1111" spans="1:7" x14ac:dyDescent="0.25">
      <c r="A1111" t="str">
        <f t="shared" si="17"/>
        <v>2013_rs_6_JAX_DEN</v>
      </c>
      <c r="B1111">
        <v>2013</v>
      </c>
      <c r="C1111">
        <v>6</v>
      </c>
      <c r="D1111" t="s">
        <v>79</v>
      </c>
      <c r="E1111" t="s">
        <v>74</v>
      </c>
      <c r="F1111">
        <v>19</v>
      </c>
      <c r="G1111">
        <v>35</v>
      </c>
    </row>
    <row r="1112" spans="1:7" x14ac:dyDescent="0.25">
      <c r="A1112" t="str">
        <f t="shared" si="17"/>
        <v>2013_rs_6_TEN_SEA</v>
      </c>
      <c r="B1112">
        <v>2013</v>
      </c>
      <c r="C1112">
        <v>6</v>
      </c>
      <c r="D1112" t="s">
        <v>95</v>
      </c>
      <c r="E1112" t="s">
        <v>91</v>
      </c>
      <c r="F1112">
        <v>13</v>
      </c>
      <c r="G1112">
        <v>20</v>
      </c>
    </row>
    <row r="1113" spans="1:7" x14ac:dyDescent="0.25">
      <c r="A1113" t="str">
        <f t="shared" si="17"/>
        <v>2013_rs_6_NO_NE</v>
      </c>
      <c r="B1113">
        <v>2013</v>
      </c>
      <c r="C1113">
        <v>6</v>
      </c>
      <c r="D1113" t="s">
        <v>84</v>
      </c>
      <c r="E1113" t="s">
        <v>83</v>
      </c>
      <c r="F1113">
        <v>27</v>
      </c>
      <c r="G1113">
        <v>30</v>
      </c>
    </row>
    <row r="1114" spans="1:7" x14ac:dyDescent="0.25">
      <c r="A1114" t="str">
        <f t="shared" si="17"/>
        <v>2013_rs_6_ARI_SF</v>
      </c>
      <c r="B1114">
        <v>2013</v>
      </c>
      <c r="C1114">
        <v>6</v>
      </c>
      <c r="D1114" t="s">
        <v>66</v>
      </c>
      <c r="E1114" t="s">
        <v>92</v>
      </c>
      <c r="F1114">
        <v>20</v>
      </c>
      <c r="G1114">
        <v>32</v>
      </c>
    </row>
    <row r="1115" spans="1:7" x14ac:dyDescent="0.25">
      <c r="A1115" t="str">
        <f t="shared" si="17"/>
        <v>2013_rs_6_NYG_CHI</v>
      </c>
      <c r="B1115">
        <v>2013</v>
      </c>
      <c r="C1115">
        <v>6</v>
      </c>
      <c r="D1115" t="s">
        <v>85</v>
      </c>
      <c r="E1115" t="s">
        <v>70</v>
      </c>
      <c r="F1115">
        <v>21</v>
      </c>
      <c r="G1115">
        <v>27</v>
      </c>
    </row>
    <row r="1116" spans="1:7" x14ac:dyDescent="0.25">
      <c r="A1116" t="str">
        <f t="shared" si="17"/>
        <v>2013_rs_6_WAS_DAL</v>
      </c>
      <c r="B1116">
        <v>2013</v>
      </c>
      <c r="C1116">
        <v>6</v>
      </c>
      <c r="D1116" t="s">
        <v>96</v>
      </c>
      <c r="E1116" t="s">
        <v>73</v>
      </c>
      <c r="F1116">
        <v>16</v>
      </c>
      <c r="G1116">
        <v>31</v>
      </c>
    </row>
    <row r="1117" spans="1:7" x14ac:dyDescent="0.25">
      <c r="A1117" t="str">
        <f t="shared" si="17"/>
        <v>2013_rs_6_IND_SD</v>
      </c>
      <c r="B1117">
        <v>2013</v>
      </c>
      <c r="C1117">
        <v>6</v>
      </c>
      <c r="D1117" t="s">
        <v>78</v>
      </c>
      <c r="E1117" t="s">
        <v>90</v>
      </c>
      <c r="F1117">
        <v>9</v>
      </c>
      <c r="G1117">
        <v>19</v>
      </c>
    </row>
    <row r="1118" spans="1:7" x14ac:dyDescent="0.25">
      <c r="A1118" t="str">
        <f t="shared" si="17"/>
        <v>2013_rs_7_TB_ATL</v>
      </c>
      <c r="B1118">
        <v>2013</v>
      </c>
      <c r="C1118">
        <v>7</v>
      </c>
      <c r="D1118" t="s">
        <v>94</v>
      </c>
      <c r="E1118" t="s">
        <v>22</v>
      </c>
      <c r="F1118">
        <v>23</v>
      </c>
      <c r="G1118">
        <v>31</v>
      </c>
    </row>
    <row r="1119" spans="1:7" x14ac:dyDescent="0.25">
      <c r="A1119" t="str">
        <f t="shared" si="17"/>
        <v>2013_rs_7_STL_CAR</v>
      </c>
      <c r="B1119">
        <v>2013</v>
      </c>
      <c r="C1119">
        <v>7</v>
      </c>
      <c r="D1119" t="s">
        <v>93</v>
      </c>
      <c r="E1119" t="s">
        <v>69</v>
      </c>
      <c r="F1119">
        <v>15</v>
      </c>
      <c r="G1119">
        <v>30</v>
      </c>
    </row>
    <row r="1120" spans="1:7" x14ac:dyDescent="0.25">
      <c r="A1120" t="str">
        <f t="shared" si="17"/>
        <v>2013_rs_7_CIN_DET</v>
      </c>
      <c r="B1120">
        <v>2013</v>
      </c>
      <c r="C1120">
        <v>7</v>
      </c>
      <c r="D1120" t="s">
        <v>71</v>
      </c>
      <c r="E1120" t="s">
        <v>75</v>
      </c>
      <c r="F1120">
        <v>27</v>
      </c>
      <c r="G1120">
        <v>24</v>
      </c>
    </row>
    <row r="1121" spans="1:7" x14ac:dyDescent="0.25">
      <c r="A1121" t="str">
        <f t="shared" si="17"/>
        <v>2013_rs_7_SD_JAX</v>
      </c>
      <c r="B1121">
        <v>2013</v>
      </c>
      <c r="C1121">
        <v>7</v>
      </c>
      <c r="D1121" t="s">
        <v>90</v>
      </c>
      <c r="E1121" t="s">
        <v>79</v>
      </c>
      <c r="F1121">
        <v>24</v>
      </c>
      <c r="G1121">
        <v>6</v>
      </c>
    </row>
    <row r="1122" spans="1:7" x14ac:dyDescent="0.25">
      <c r="A1122" t="str">
        <f t="shared" si="17"/>
        <v>2013_rs_7_BUF_MIA</v>
      </c>
      <c r="B1122">
        <v>2013</v>
      </c>
      <c r="C1122">
        <v>7</v>
      </c>
      <c r="D1122" t="s">
        <v>68</v>
      </c>
      <c r="E1122" t="s">
        <v>81</v>
      </c>
      <c r="F1122">
        <v>23</v>
      </c>
      <c r="G1122">
        <v>21</v>
      </c>
    </row>
    <row r="1123" spans="1:7" x14ac:dyDescent="0.25">
      <c r="A1123" t="str">
        <f t="shared" si="17"/>
        <v>2013_rs_7_NE_NYJ</v>
      </c>
      <c r="B1123">
        <v>2013</v>
      </c>
      <c r="C1123">
        <v>7</v>
      </c>
      <c r="D1123" t="s">
        <v>83</v>
      </c>
      <c r="E1123" t="s">
        <v>86</v>
      </c>
      <c r="F1123">
        <v>27</v>
      </c>
      <c r="G1123">
        <v>30</v>
      </c>
    </row>
    <row r="1124" spans="1:7" x14ac:dyDescent="0.25">
      <c r="A1124" t="str">
        <f t="shared" si="17"/>
        <v>2013_rs_7_DAL_PHI</v>
      </c>
      <c r="B1124">
        <v>2013</v>
      </c>
      <c r="C1124">
        <v>7</v>
      </c>
      <c r="D1124" t="s">
        <v>73</v>
      </c>
      <c r="E1124" t="s">
        <v>88</v>
      </c>
      <c r="F1124">
        <v>17</v>
      </c>
      <c r="G1124">
        <v>3</v>
      </c>
    </row>
    <row r="1125" spans="1:7" x14ac:dyDescent="0.25">
      <c r="A1125" t="str">
        <f t="shared" si="17"/>
        <v>2013_rs_7_CHI_WAS</v>
      </c>
      <c r="B1125">
        <v>2013</v>
      </c>
      <c r="C1125">
        <v>7</v>
      </c>
      <c r="D1125" t="s">
        <v>70</v>
      </c>
      <c r="E1125" t="s">
        <v>96</v>
      </c>
      <c r="F1125">
        <v>41</v>
      </c>
      <c r="G1125">
        <v>45</v>
      </c>
    </row>
    <row r="1126" spans="1:7" x14ac:dyDescent="0.25">
      <c r="A1126" t="str">
        <f t="shared" si="17"/>
        <v>2013_rs_7_SF_TEN</v>
      </c>
      <c r="B1126">
        <v>2013</v>
      </c>
      <c r="C1126">
        <v>7</v>
      </c>
      <c r="D1126" t="s">
        <v>92</v>
      </c>
      <c r="E1126" t="s">
        <v>95</v>
      </c>
      <c r="F1126">
        <v>31</v>
      </c>
      <c r="G1126">
        <v>17</v>
      </c>
    </row>
    <row r="1127" spans="1:7" x14ac:dyDescent="0.25">
      <c r="A1127" t="str">
        <f t="shared" si="17"/>
        <v>2013_rs_7_CLE_GB</v>
      </c>
      <c r="B1127">
        <v>2013</v>
      </c>
      <c r="C1127">
        <v>7</v>
      </c>
      <c r="D1127" t="s">
        <v>72</v>
      </c>
      <c r="E1127" t="s">
        <v>76</v>
      </c>
      <c r="F1127">
        <v>13</v>
      </c>
      <c r="G1127">
        <v>31</v>
      </c>
    </row>
    <row r="1128" spans="1:7" x14ac:dyDescent="0.25">
      <c r="A1128" t="str">
        <f t="shared" si="17"/>
        <v>2013_rs_7_HOU_KC</v>
      </c>
      <c r="B1128">
        <v>2013</v>
      </c>
      <c r="C1128">
        <v>7</v>
      </c>
      <c r="D1128" t="s">
        <v>77</v>
      </c>
      <c r="E1128" t="s">
        <v>80</v>
      </c>
      <c r="F1128">
        <v>16</v>
      </c>
      <c r="G1128">
        <v>17</v>
      </c>
    </row>
    <row r="1129" spans="1:7" x14ac:dyDescent="0.25">
      <c r="A1129" t="str">
        <f t="shared" si="17"/>
        <v>2013_rs_7_BAL_PIT</v>
      </c>
      <c r="B1129">
        <v>2013</v>
      </c>
      <c r="C1129">
        <v>7</v>
      </c>
      <c r="D1129" t="s">
        <v>67</v>
      </c>
      <c r="E1129" t="s">
        <v>89</v>
      </c>
      <c r="F1129">
        <v>16</v>
      </c>
      <c r="G1129">
        <v>19</v>
      </c>
    </row>
    <row r="1130" spans="1:7" x14ac:dyDescent="0.25">
      <c r="A1130" t="str">
        <f t="shared" si="17"/>
        <v>2013_rs_7_SEA_ARI</v>
      </c>
      <c r="B1130">
        <v>2013</v>
      </c>
      <c r="C1130">
        <v>7</v>
      </c>
      <c r="D1130" t="s">
        <v>91</v>
      </c>
      <c r="E1130" t="s">
        <v>66</v>
      </c>
      <c r="F1130">
        <v>34</v>
      </c>
      <c r="G1130">
        <v>22</v>
      </c>
    </row>
    <row r="1131" spans="1:7" x14ac:dyDescent="0.25">
      <c r="A1131" t="str">
        <f t="shared" si="17"/>
        <v>2013_rs_7_DEN_IND</v>
      </c>
      <c r="B1131">
        <v>2013</v>
      </c>
      <c r="C1131">
        <v>7</v>
      </c>
      <c r="D1131" t="s">
        <v>74</v>
      </c>
      <c r="E1131" t="s">
        <v>78</v>
      </c>
      <c r="F1131">
        <v>33</v>
      </c>
      <c r="G1131">
        <v>39</v>
      </c>
    </row>
    <row r="1132" spans="1:7" x14ac:dyDescent="0.25">
      <c r="A1132" t="str">
        <f t="shared" si="17"/>
        <v>2013_rs_7_MIN_NYG</v>
      </c>
      <c r="B1132">
        <v>2013</v>
      </c>
      <c r="C1132">
        <v>7</v>
      </c>
      <c r="D1132" t="s">
        <v>82</v>
      </c>
      <c r="E1132" t="s">
        <v>85</v>
      </c>
      <c r="F1132">
        <v>7</v>
      </c>
      <c r="G1132">
        <v>23</v>
      </c>
    </row>
    <row r="1133" spans="1:7" x14ac:dyDescent="0.25">
      <c r="A1133" t="str">
        <f t="shared" si="17"/>
        <v>2013_rs_8_DAL_DET</v>
      </c>
      <c r="B1133">
        <v>2013</v>
      </c>
      <c r="C1133">
        <v>8</v>
      </c>
      <c r="D1133" t="s">
        <v>73</v>
      </c>
      <c r="E1133" t="s">
        <v>75</v>
      </c>
      <c r="F1133">
        <v>30</v>
      </c>
      <c r="G1133">
        <v>31</v>
      </c>
    </row>
    <row r="1134" spans="1:7" x14ac:dyDescent="0.25">
      <c r="A1134" t="str">
        <f t="shared" si="17"/>
        <v>2013_rs_8_SF_JAX</v>
      </c>
      <c r="B1134">
        <v>2013</v>
      </c>
      <c r="C1134">
        <v>8</v>
      </c>
      <c r="D1134" t="s">
        <v>92</v>
      </c>
      <c r="E1134" t="s">
        <v>79</v>
      </c>
      <c r="F1134">
        <v>42</v>
      </c>
      <c r="G1134">
        <v>10</v>
      </c>
    </row>
    <row r="1135" spans="1:7" x14ac:dyDescent="0.25">
      <c r="A1135" t="str">
        <f t="shared" si="17"/>
        <v>2013_rs_8_CLE_KC</v>
      </c>
      <c r="B1135">
        <v>2013</v>
      </c>
      <c r="C1135">
        <v>8</v>
      </c>
      <c r="D1135" t="s">
        <v>72</v>
      </c>
      <c r="E1135" t="s">
        <v>80</v>
      </c>
      <c r="F1135">
        <v>17</v>
      </c>
      <c r="G1135">
        <v>23</v>
      </c>
    </row>
    <row r="1136" spans="1:7" x14ac:dyDescent="0.25">
      <c r="A1136" t="str">
        <f t="shared" si="17"/>
        <v>2013_rs_8_MIA_NE</v>
      </c>
      <c r="B1136">
        <v>2013</v>
      </c>
      <c r="C1136">
        <v>8</v>
      </c>
      <c r="D1136" t="s">
        <v>81</v>
      </c>
      <c r="E1136" t="s">
        <v>83</v>
      </c>
      <c r="F1136">
        <v>17</v>
      </c>
      <c r="G1136">
        <v>27</v>
      </c>
    </row>
    <row r="1137" spans="1:7" x14ac:dyDescent="0.25">
      <c r="A1137" t="str">
        <f t="shared" si="17"/>
        <v>2013_rs_8_BUF_NO</v>
      </c>
      <c r="B1137">
        <v>2013</v>
      </c>
      <c r="C1137">
        <v>8</v>
      </c>
      <c r="D1137" t="s">
        <v>68</v>
      </c>
      <c r="E1137" t="s">
        <v>84</v>
      </c>
      <c r="F1137">
        <v>17</v>
      </c>
      <c r="G1137">
        <v>35</v>
      </c>
    </row>
    <row r="1138" spans="1:7" x14ac:dyDescent="0.25">
      <c r="A1138" t="str">
        <f t="shared" si="17"/>
        <v>2013_rs_8_NYG_PHI</v>
      </c>
      <c r="B1138">
        <v>2013</v>
      </c>
      <c r="C1138">
        <v>8</v>
      </c>
      <c r="D1138" t="s">
        <v>85</v>
      </c>
      <c r="E1138" t="s">
        <v>88</v>
      </c>
      <c r="F1138">
        <v>15</v>
      </c>
      <c r="G1138">
        <v>7</v>
      </c>
    </row>
    <row r="1139" spans="1:7" x14ac:dyDescent="0.25">
      <c r="A1139" t="str">
        <f t="shared" si="17"/>
        <v>2013_rs_8_NYJ_CIN</v>
      </c>
      <c r="B1139">
        <v>2013</v>
      </c>
      <c r="C1139">
        <v>8</v>
      </c>
      <c r="D1139" t="s">
        <v>86</v>
      </c>
      <c r="E1139" t="s">
        <v>71</v>
      </c>
      <c r="F1139">
        <v>9</v>
      </c>
      <c r="G1139">
        <v>49</v>
      </c>
    </row>
    <row r="1140" spans="1:7" x14ac:dyDescent="0.25">
      <c r="A1140" t="str">
        <f t="shared" si="17"/>
        <v>2013_rs_8_PIT_OAK</v>
      </c>
      <c r="B1140">
        <v>2013</v>
      </c>
      <c r="C1140">
        <v>8</v>
      </c>
      <c r="D1140" t="s">
        <v>89</v>
      </c>
      <c r="E1140" t="s">
        <v>87</v>
      </c>
      <c r="F1140">
        <v>18</v>
      </c>
      <c r="G1140">
        <v>21</v>
      </c>
    </row>
    <row r="1141" spans="1:7" x14ac:dyDescent="0.25">
      <c r="A1141" t="str">
        <f t="shared" si="17"/>
        <v>2013_rs_8_ATL_ARI</v>
      </c>
      <c r="B1141">
        <v>2013</v>
      </c>
      <c r="C1141">
        <v>8</v>
      </c>
      <c r="D1141" t="s">
        <v>22</v>
      </c>
      <c r="E1141" t="s">
        <v>66</v>
      </c>
      <c r="F1141">
        <v>13</v>
      </c>
      <c r="G1141">
        <v>27</v>
      </c>
    </row>
    <row r="1142" spans="1:7" x14ac:dyDescent="0.25">
      <c r="A1142" t="str">
        <f t="shared" si="17"/>
        <v>2013_rs_8_WAS_DEN</v>
      </c>
      <c r="B1142">
        <v>2013</v>
      </c>
      <c r="C1142">
        <v>8</v>
      </c>
      <c r="D1142" t="s">
        <v>96</v>
      </c>
      <c r="E1142" t="s">
        <v>74</v>
      </c>
      <c r="F1142">
        <v>21</v>
      </c>
      <c r="G1142">
        <v>45</v>
      </c>
    </row>
    <row r="1143" spans="1:7" x14ac:dyDescent="0.25">
      <c r="A1143" t="str">
        <f t="shared" si="17"/>
        <v>2013_rs_8_CAR_TB</v>
      </c>
      <c r="B1143">
        <v>2013</v>
      </c>
      <c r="C1143">
        <v>8</v>
      </c>
      <c r="D1143" t="s">
        <v>69</v>
      </c>
      <c r="E1143" t="s">
        <v>94</v>
      </c>
      <c r="F1143">
        <v>31</v>
      </c>
      <c r="G1143">
        <v>13</v>
      </c>
    </row>
    <row r="1144" spans="1:7" x14ac:dyDescent="0.25">
      <c r="A1144" t="str">
        <f t="shared" si="17"/>
        <v>2013_rs_8_GB_MIN</v>
      </c>
      <c r="B1144">
        <v>2013</v>
      </c>
      <c r="C1144">
        <v>8</v>
      </c>
      <c r="D1144" t="s">
        <v>76</v>
      </c>
      <c r="E1144" t="s">
        <v>82</v>
      </c>
      <c r="F1144">
        <v>44</v>
      </c>
      <c r="G1144">
        <v>31</v>
      </c>
    </row>
    <row r="1145" spans="1:7" x14ac:dyDescent="0.25">
      <c r="A1145" t="str">
        <f t="shared" si="17"/>
        <v>2013_rs_8_SEA_STL</v>
      </c>
      <c r="B1145">
        <v>2013</v>
      </c>
      <c r="C1145">
        <v>8</v>
      </c>
      <c r="D1145" t="s">
        <v>91</v>
      </c>
      <c r="E1145" t="s">
        <v>93</v>
      </c>
      <c r="F1145">
        <v>14</v>
      </c>
      <c r="G1145">
        <v>9</v>
      </c>
    </row>
    <row r="1146" spans="1:7" x14ac:dyDescent="0.25">
      <c r="A1146" t="str">
        <f t="shared" si="17"/>
        <v>2013_rs_9_KC_BUF</v>
      </c>
      <c r="B1146">
        <v>2013</v>
      </c>
      <c r="C1146">
        <v>9</v>
      </c>
      <c r="D1146" t="s">
        <v>80</v>
      </c>
      <c r="E1146" t="s">
        <v>68</v>
      </c>
      <c r="F1146">
        <v>23</v>
      </c>
      <c r="G1146">
        <v>13</v>
      </c>
    </row>
    <row r="1147" spans="1:7" x14ac:dyDescent="0.25">
      <c r="A1147" t="str">
        <f t="shared" si="17"/>
        <v>2013_rs_9_ATL_CAR</v>
      </c>
      <c r="B1147">
        <v>2013</v>
      </c>
      <c r="C1147">
        <v>9</v>
      </c>
      <c r="D1147" t="s">
        <v>22</v>
      </c>
      <c r="E1147" t="s">
        <v>69</v>
      </c>
      <c r="F1147">
        <v>10</v>
      </c>
      <c r="G1147">
        <v>34</v>
      </c>
    </row>
    <row r="1148" spans="1:7" x14ac:dyDescent="0.25">
      <c r="A1148" t="str">
        <f t="shared" si="17"/>
        <v>2013_rs_9_MIN_DAL</v>
      </c>
      <c r="B1148">
        <v>2013</v>
      </c>
      <c r="C1148">
        <v>9</v>
      </c>
      <c r="D1148" t="s">
        <v>82</v>
      </c>
      <c r="E1148" t="s">
        <v>73</v>
      </c>
      <c r="F1148">
        <v>23</v>
      </c>
      <c r="G1148">
        <v>27</v>
      </c>
    </row>
    <row r="1149" spans="1:7" x14ac:dyDescent="0.25">
      <c r="A1149" t="str">
        <f t="shared" si="17"/>
        <v>2013_rs_9_NO_NYJ</v>
      </c>
      <c r="B1149">
        <v>2013</v>
      </c>
      <c r="C1149">
        <v>9</v>
      </c>
      <c r="D1149" t="s">
        <v>84</v>
      </c>
      <c r="E1149" t="s">
        <v>86</v>
      </c>
      <c r="F1149">
        <v>20</v>
      </c>
      <c r="G1149">
        <v>26</v>
      </c>
    </row>
    <row r="1150" spans="1:7" x14ac:dyDescent="0.25">
      <c r="A1150" t="str">
        <f t="shared" si="17"/>
        <v>2013_rs_9_TEN_STL</v>
      </c>
      <c r="B1150">
        <v>2013</v>
      </c>
      <c r="C1150">
        <v>9</v>
      </c>
      <c r="D1150" t="s">
        <v>95</v>
      </c>
      <c r="E1150" t="s">
        <v>93</v>
      </c>
      <c r="F1150">
        <v>28</v>
      </c>
      <c r="G1150">
        <v>21</v>
      </c>
    </row>
    <row r="1151" spans="1:7" x14ac:dyDescent="0.25">
      <c r="A1151" t="str">
        <f t="shared" si="17"/>
        <v>2013_rs_9_SD_WAS</v>
      </c>
      <c r="B1151">
        <v>2013</v>
      </c>
      <c r="C1151">
        <v>9</v>
      </c>
      <c r="D1151" t="s">
        <v>90</v>
      </c>
      <c r="E1151" t="s">
        <v>96</v>
      </c>
      <c r="F1151">
        <v>24</v>
      </c>
      <c r="G1151">
        <v>30</v>
      </c>
    </row>
    <row r="1152" spans="1:7" x14ac:dyDescent="0.25">
      <c r="A1152" t="str">
        <f t="shared" si="17"/>
        <v>2013_rs_9_PHI_OAK</v>
      </c>
      <c r="B1152">
        <v>2013</v>
      </c>
      <c r="C1152">
        <v>9</v>
      </c>
      <c r="D1152" t="s">
        <v>88</v>
      </c>
      <c r="E1152" t="s">
        <v>87</v>
      </c>
      <c r="F1152">
        <v>49</v>
      </c>
      <c r="G1152">
        <v>20</v>
      </c>
    </row>
    <row r="1153" spans="1:7" x14ac:dyDescent="0.25">
      <c r="A1153" t="str">
        <f t="shared" si="17"/>
        <v>2013_rs_9_TB_SEA</v>
      </c>
      <c r="B1153">
        <v>2013</v>
      </c>
      <c r="C1153">
        <v>9</v>
      </c>
      <c r="D1153" t="s">
        <v>94</v>
      </c>
      <c r="E1153" t="s">
        <v>91</v>
      </c>
      <c r="F1153">
        <v>24</v>
      </c>
      <c r="G1153">
        <v>27</v>
      </c>
    </row>
    <row r="1154" spans="1:7" x14ac:dyDescent="0.25">
      <c r="A1154" t="str">
        <f t="shared" ref="A1154:A1217" si="18">CONCATENATE(B1154,"_rs_",C1154,"_",D1154,"_",E1154)</f>
        <v>2013_rs_9_BAL_CLE</v>
      </c>
      <c r="B1154">
        <v>2013</v>
      </c>
      <c r="C1154">
        <v>9</v>
      </c>
      <c r="D1154" t="s">
        <v>67</v>
      </c>
      <c r="E1154" t="s">
        <v>72</v>
      </c>
      <c r="F1154">
        <v>18</v>
      </c>
      <c r="G1154">
        <v>24</v>
      </c>
    </row>
    <row r="1155" spans="1:7" x14ac:dyDescent="0.25">
      <c r="A1155" t="str">
        <f t="shared" si="18"/>
        <v>2013_rs_9_PIT_NE</v>
      </c>
      <c r="B1155">
        <v>2013</v>
      </c>
      <c r="C1155">
        <v>9</v>
      </c>
      <c r="D1155" t="s">
        <v>89</v>
      </c>
      <c r="E1155" t="s">
        <v>83</v>
      </c>
      <c r="F1155">
        <v>31</v>
      </c>
      <c r="G1155">
        <v>55</v>
      </c>
    </row>
    <row r="1156" spans="1:7" x14ac:dyDescent="0.25">
      <c r="A1156" t="str">
        <f t="shared" si="18"/>
        <v>2013_rs_9_CIN_MIA</v>
      </c>
      <c r="B1156">
        <v>2013</v>
      </c>
      <c r="C1156">
        <v>9</v>
      </c>
      <c r="D1156" t="s">
        <v>71</v>
      </c>
      <c r="E1156" t="s">
        <v>81</v>
      </c>
      <c r="F1156">
        <v>20</v>
      </c>
      <c r="G1156">
        <v>22</v>
      </c>
    </row>
    <row r="1157" spans="1:7" x14ac:dyDescent="0.25">
      <c r="A1157" t="str">
        <f t="shared" si="18"/>
        <v>2013_rs_9_IND_HOU</v>
      </c>
      <c r="B1157">
        <v>2013</v>
      </c>
      <c r="C1157">
        <v>9</v>
      </c>
      <c r="D1157" t="s">
        <v>78</v>
      </c>
      <c r="E1157" t="s">
        <v>77</v>
      </c>
      <c r="F1157">
        <v>27</v>
      </c>
      <c r="G1157">
        <v>24</v>
      </c>
    </row>
    <row r="1158" spans="1:7" x14ac:dyDescent="0.25">
      <c r="A1158" t="str">
        <f t="shared" si="18"/>
        <v>2013_rs_9_CHI_GB</v>
      </c>
      <c r="B1158">
        <v>2013</v>
      </c>
      <c r="C1158">
        <v>9</v>
      </c>
      <c r="D1158" t="s">
        <v>70</v>
      </c>
      <c r="E1158" t="s">
        <v>76</v>
      </c>
      <c r="F1158">
        <v>27</v>
      </c>
      <c r="G1158">
        <v>20</v>
      </c>
    </row>
    <row r="1159" spans="1:7" x14ac:dyDescent="0.25">
      <c r="A1159" t="str">
        <f t="shared" si="18"/>
        <v>2013_rs_10_SEA_ATL</v>
      </c>
      <c r="B1159">
        <v>2013</v>
      </c>
      <c r="C1159">
        <v>10</v>
      </c>
      <c r="D1159" t="s">
        <v>91</v>
      </c>
      <c r="E1159" t="s">
        <v>22</v>
      </c>
      <c r="F1159">
        <v>33</v>
      </c>
      <c r="G1159">
        <v>10</v>
      </c>
    </row>
    <row r="1160" spans="1:7" x14ac:dyDescent="0.25">
      <c r="A1160" t="str">
        <f t="shared" si="18"/>
        <v>2013_rs_10_CIN_BAL</v>
      </c>
      <c r="B1160">
        <v>2013</v>
      </c>
      <c r="C1160">
        <v>10</v>
      </c>
      <c r="D1160" t="s">
        <v>71</v>
      </c>
      <c r="E1160" t="s">
        <v>67</v>
      </c>
      <c r="F1160">
        <v>17</v>
      </c>
      <c r="G1160">
        <v>20</v>
      </c>
    </row>
    <row r="1161" spans="1:7" x14ac:dyDescent="0.25">
      <c r="A1161" t="str">
        <f t="shared" si="18"/>
        <v>2013_rs_10_DET_CHI</v>
      </c>
      <c r="B1161">
        <v>2013</v>
      </c>
      <c r="C1161">
        <v>10</v>
      </c>
      <c r="D1161" t="s">
        <v>75</v>
      </c>
      <c r="E1161" t="s">
        <v>70</v>
      </c>
      <c r="F1161">
        <v>21</v>
      </c>
      <c r="G1161">
        <v>19</v>
      </c>
    </row>
    <row r="1162" spans="1:7" x14ac:dyDescent="0.25">
      <c r="A1162" t="str">
        <f t="shared" si="18"/>
        <v>2013_rs_10_PHI_GB</v>
      </c>
      <c r="B1162">
        <v>2013</v>
      </c>
      <c r="C1162">
        <v>10</v>
      </c>
      <c r="D1162" t="s">
        <v>88</v>
      </c>
      <c r="E1162" t="s">
        <v>76</v>
      </c>
      <c r="F1162">
        <v>27</v>
      </c>
      <c r="G1162">
        <v>13</v>
      </c>
    </row>
    <row r="1163" spans="1:7" x14ac:dyDescent="0.25">
      <c r="A1163" t="str">
        <f t="shared" si="18"/>
        <v>2013_rs_10_STL_IND</v>
      </c>
      <c r="B1163">
        <v>2013</v>
      </c>
      <c r="C1163">
        <v>10</v>
      </c>
      <c r="D1163" t="s">
        <v>93</v>
      </c>
      <c r="E1163" t="s">
        <v>78</v>
      </c>
      <c r="F1163">
        <v>38</v>
      </c>
      <c r="G1163">
        <v>8</v>
      </c>
    </row>
    <row r="1164" spans="1:7" x14ac:dyDescent="0.25">
      <c r="A1164" t="str">
        <f t="shared" si="18"/>
        <v>2013_rs_10_OAK_NYG</v>
      </c>
      <c r="B1164">
        <v>2013</v>
      </c>
      <c r="C1164">
        <v>10</v>
      </c>
      <c r="D1164" t="s">
        <v>87</v>
      </c>
      <c r="E1164" t="s">
        <v>85</v>
      </c>
      <c r="F1164">
        <v>20</v>
      </c>
      <c r="G1164">
        <v>24</v>
      </c>
    </row>
    <row r="1165" spans="1:7" x14ac:dyDescent="0.25">
      <c r="A1165" t="str">
        <f t="shared" si="18"/>
        <v>2013_rs_10_BUF_PIT</v>
      </c>
      <c r="B1165">
        <v>2013</v>
      </c>
      <c r="C1165">
        <v>10</v>
      </c>
      <c r="D1165" t="s">
        <v>68</v>
      </c>
      <c r="E1165" t="s">
        <v>89</v>
      </c>
      <c r="F1165">
        <v>10</v>
      </c>
      <c r="G1165">
        <v>23</v>
      </c>
    </row>
    <row r="1166" spans="1:7" x14ac:dyDescent="0.25">
      <c r="A1166" t="str">
        <f t="shared" si="18"/>
        <v>2013_rs_10_JAX_TEN</v>
      </c>
      <c r="B1166">
        <v>2013</v>
      </c>
      <c r="C1166">
        <v>10</v>
      </c>
      <c r="D1166" t="s">
        <v>79</v>
      </c>
      <c r="E1166" t="s">
        <v>95</v>
      </c>
      <c r="F1166">
        <v>29</v>
      </c>
      <c r="G1166">
        <v>27</v>
      </c>
    </row>
    <row r="1167" spans="1:7" x14ac:dyDescent="0.25">
      <c r="A1167" t="str">
        <f t="shared" si="18"/>
        <v>2013_rs_10_CAR_SF</v>
      </c>
      <c r="B1167">
        <v>2013</v>
      </c>
      <c r="C1167">
        <v>10</v>
      </c>
      <c r="D1167" t="s">
        <v>69</v>
      </c>
      <c r="E1167" t="s">
        <v>92</v>
      </c>
      <c r="F1167">
        <v>10</v>
      </c>
      <c r="G1167">
        <v>9</v>
      </c>
    </row>
    <row r="1168" spans="1:7" x14ac:dyDescent="0.25">
      <c r="A1168" t="str">
        <f t="shared" si="18"/>
        <v>2013_rs_10_HOU_ARI</v>
      </c>
      <c r="B1168">
        <v>2013</v>
      </c>
      <c r="C1168">
        <v>10</v>
      </c>
      <c r="D1168" t="s">
        <v>77</v>
      </c>
      <c r="E1168" t="s">
        <v>66</v>
      </c>
      <c r="F1168">
        <v>24</v>
      </c>
      <c r="G1168">
        <v>27</v>
      </c>
    </row>
    <row r="1169" spans="1:7" x14ac:dyDescent="0.25">
      <c r="A1169" t="str">
        <f t="shared" si="18"/>
        <v>2013_rs_10_DEN_SD</v>
      </c>
      <c r="B1169">
        <v>2013</v>
      </c>
      <c r="C1169">
        <v>10</v>
      </c>
      <c r="D1169" t="s">
        <v>74</v>
      </c>
      <c r="E1169" t="s">
        <v>90</v>
      </c>
      <c r="F1169">
        <v>28</v>
      </c>
      <c r="G1169">
        <v>20</v>
      </c>
    </row>
    <row r="1170" spans="1:7" x14ac:dyDescent="0.25">
      <c r="A1170" t="str">
        <f t="shared" si="18"/>
        <v>2013_rs_10_WAS_MIN</v>
      </c>
      <c r="B1170">
        <v>2013</v>
      </c>
      <c r="C1170">
        <v>10</v>
      </c>
      <c r="D1170" t="s">
        <v>96</v>
      </c>
      <c r="E1170" t="s">
        <v>82</v>
      </c>
      <c r="F1170">
        <v>27</v>
      </c>
      <c r="G1170">
        <v>34</v>
      </c>
    </row>
    <row r="1171" spans="1:7" x14ac:dyDescent="0.25">
      <c r="A1171" t="str">
        <f t="shared" si="18"/>
        <v>2013_rs_10_DAL_NO</v>
      </c>
      <c r="B1171">
        <v>2013</v>
      </c>
      <c r="C1171">
        <v>10</v>
      </c>
      <c r="D1171" t="s">
        <v>73</v>
      </c>
      <c r="E1171" t="s">
        <v>84</v>
      </c>
      <c r="F1171">
        <v>17</v>
      </c>
      <c r="G1171">
        <v>49</v>
      </c>
    </row>
    <row r="1172" spans="1:7" x14ac:dyDescent="0.25">
      <c r="A1172" t="str">
        <f t="shared" si="18"/>
        <v>2013_rs_10_MIA_TB</v>
      </c>
      <c r="B1172">
        <v>2013</v>
      </c>
      <c r="C1172">
        <v>10</v>
      </c>
      <c r="D1172" t="s">
        <v>81</v>
      </c>
      <c r="E1172" t="s">
        <v>94</v>
      </c>
      <c r="F1172">
        <v>19</v>
      </c>
      <c r="G1172">
        <v>22</v>
      </c>
    </row>
    <row r="1173" spans="1:7" x14ac:dyDescent="0.25">
      <c r="A1173" t="str">
        <f t="shared" si="18"/>
        <v>2013_rs_11_NYJ_BUF</v>
      </c>
      <c r="B1173">
        <v>2013</v>
      </c>
      <c r="C1173">
        <v>11</v>
      </c>
      <c r="D1173" t="s">
        <v>86</v>
      </c>
      <c r="E1173" t="s">
        <v>68</v>
      </c>
      <c r="F1173">
        <v>14</v>
      </c>
      <c r="G1173">
        <v>37</v>
      </c>
    </row>
    <row r="1174" spans="1:7" x14ac:dyDescent="0.25">
      <c r="A1174" t="str">
        <f t="shared" si="18"/>
        <v>2013_rs_11_BAL_CHI</v>
      </c>
      <c r="B1174">
        <v>2013</v>
      </c>
      <c r="C1174">
        <v>11</v>
      </c>
      <c r="D1174" t="s">
        <v>67</v>
      </c>
      <c r="E1174" t="s">
        <v>70</v>
      </c>
      <c r="F1174">
        <v>20</v>
      </c>
      <c r="G1174">
        <v>23</v>
      </c>
    </row>
    <row r="1175" spans="1:7" x14ac:dyDescent="0.25">
      <c r="A1175" t="str">
        <f t="shared" si="18"/>
        <v>2013_rs_11_CLE_CIN</v>
      </c>
      <c r="B1175">
        <v>2013</v>
      </c>
      <c r="C1175">
        <v>11</v>
      </c>
      <c r="D1175" t="s">
        <v>72</v>
      </c>
      <c r="E1175" t="s">
        <v>71</v>
      </c>
      <c r="F1175">
        <v>20</v>
      </c>
      <c r="G1175">
        <v>41</v>
      </c>
    </row>
    <row r="1176" spans="1:7" x14ac:dyDescent="0.25">
      <c r="A1176" t="str">
        <f t="shared" si="18"/>
        <v>2013_rs_11_OAK_HOU</v>
      </c>
      <c r="B1176">
        <v>2013</v>
      </c>
      <c r="C1176">
        <v>11</v>
      </c>
      <c r="D1176" t="s">
        <v>87</v>
      </c>
      <c r="E1176" t="s">
        <v>77</v>
      </c>
      <c r="F1176">
        <v>28</v>
      </c>
      <c r="G1176">
        <v>23</v>
      </c>
    </row>
    <row r="1177" spans="1:7" x14ac:dyDescent="0.25">
      <c r="A1177" t="str">
        <f t="shared" si="18"/>
        <v>2013_rs_11_ARI_JAX</v>
      </c>
      <c r="B1177">
        <v>2013</v>
      </c>
      <c r="C1177">
        <v>11</v>
      </c>
      <c r="D1177" t="s">
        <v>66</v>
      </c>
      <c r="E1177" t="s">
        <v>79</v>
      </c>
      <c r="F1177">
        <v>27</v>
      </c>
      <c r="G1177">
        <v>14</v>
      </c>
    </row>
    <row r="1178" spans="1:7" x14ac:dyDescent="0.25">
      <c r="A1178" t="str">
        <f t="shared" si="18"/>
        <v>2013_rs_11_WAS_PHI</v>
      </c>
      <c r="B1178">
        <v>2013</v>
      </c>
      <c r="C1178">
        <v>11</v>
      </c>
      <c r="D1178" t="s">
        <v>96</v>
      </c>
      <c r="E1178" t="s">
        <v>88</v>
      </c>
      <c r="F1178">
        <v>16</v>
      </c>
      <c r="G1178">
        <v>24</v>
      </c>
    </row>
    <row r="1179" spans="1:7" x14ac:dyDescent="0.25">
      <c r="A1179" t="str">
        <f t="shared" si="18"/>
        <v>2013_rs_11_DET_PIT</v>
      </c>
      <c r="B1179">
        <v>2013</v>
      </c>
      <c r="C1179">
        <v>11</v>
      </c>
      <c r="D1179" t="s">
        <v>75</v>
      </c>
      <c r="E1179" t="s">
        <v>89</v>
      </c>
      <c r="F1179">
        <v>27</v>
      </c>
      <c r="G1179">
        <v>37</v>
      </c>
    </row>
    <row r="1180" spans="1:7" x14ac:dyDescent="0.25">
      <c r="A1180" t="str">
        <f t="shared" si="18"/>
        <v>2013_rs_11_ATL_TB</v>
      </c>
      <c r="B1180">
        <v>2013</v>
      </c>
      <c r="C1180">
        <v>11</v>
      </c>
      <c r="D1180" t="s">
        <v>22</v>
      </c>
      <c r="E1180" t="s">
        <v>94</v>
      </c>
      <c r="F1180">
        <v>28</v>
      </c>
      <c r="G1180">
        <v>41</v>
      </c>
    </row>
    <row r="1181" spans="1:7" x14ac:dyDescent="0.25">
      <c r="A1181" t="str">
        <f t="shared" si="18"/>
        <v>2013_rs_11_SD_MIA</v>
      </c>
      <c r="B1181">
        <v>2013</v>
      </c>
      <c r="C1181">
        <v>11</v>
      </c>
      <c r="D1181" t="s">
        <v>90</v>
      </c>
      <c r="E1181" t="s">
        <v>81</v>
      </c>
      <c r="F1181">
        <v>16</v>
      </c>
      <c r="G1181">
        <v>20</v>
      </c>
    </row>
    <row r="1182" spans="1:7" x14ac:dyDescent="0.25">
      <c r="A1182" t="str">
        <f t="shared" si="18"/>
        <v>2013_rs_11_SF_NO</v>
      </c>
      <c r="B1182">
        <v>2013</v>
      </c>
      <c r="C1182">
        <v>11</v>
      </c>
      <c r="D1182" t="s">
        <v>92</v>
      </c>
      <c r="E1182" t="s">
        <v>84</v>
      </c>
      <c r="F1182">
        <v>20</v>
      </c>
      <c r="G1182">
        <v>23</v>
      </c>
    </row>
    <row r="1183" spans="1:7" x14ac:dyDescent="0.25">
      <c r="A1183" t="str">
        <f t="shared" si="18"/>
        <v>2013_rs_11_GB_NYG</v>
      </c>
      <c r="B1183">
        <v>2013</v>
      </c>
      <c r="C1183">
        <v>11</v>
      </c>
      <c r="D1183" t="s">
        <v>76</v>
      </c>
      <c r="E1183" t="s">
        <v>85</v>
      </c>
      <c r="F1183">
        <v>13</v>
      </c>
      <c r="G1183">
        <v>27</v>
      </c>
    </row>
    <row r="1184" spans="1:7" x14ac:dyDescent="0.25">
      <c r="A1184" t="str">
        <f t="shared" si="18"/>
        <v>2013_rs_11_MIN_SEA</v>
      </c>
      <c r="B1184">
        <v>2013</v>
      </c>
      <c r="C1184">
        <v>11</v>
      </c>
      <c r="D1184" t="s">
        <v>82</v>
      </c>
      <c r="E1184" t="s">
        <v>91</v>
      </c>
      <c r="F1184">
        <v>20</v>
      </c>
      <c r="G1184">
        <v>41</v>
      </c>
    </row>
    <row r="1185" spans="1:7" x14ac:dyDescent="0.25">
      <c r="A1185" t="str">
        <f t="shared" si="18"/>
        <v>2013_rs_11_IND_TEN</v>
      </c>
      <c r="B1185">
        <v>2013</v>
      </c>
      <c r="C1185">
        <v>11</v>
      </c>
      <c r="D1185" t="s">
        <v>78</v>
      </c>
      <c r="E1185" t="s">
        <v>95</v>
      </c>
      <c r="F1185">
        <v>30</v>
      </c>
      <c r="G1185">
        <v>27</v>
      </c>
    </row>
    <row r="1186" spans="1:7" x14ac:dyDescent="0.25">
      <c r="A1186" t="str">
        <f t="shared" si="18"/>
        <v>2013_rs_11_KC_DEN</v>
      </c>
      <c r="B1186">
        <v>2013</v>
      </c>
      <c r="C1186">
        <v>11</v>
      </c>
      <c r="D1186" t="s">
        <v>80</v>
      </c>
      <c r="E1186" t="s">
        <v>74</v>
      </c>
      <c r="F1186">
        <v>17</v>
      </c>
      <c r="G1186">
        <v>27</v>
      </c>
    </row>
    <row r="1187" spans="1:7" x14ac:dyDescent="0.25">
      <c r="A1187" t="str">
        <f t="shared" si="18"/>
        <v>2013_rs_11_NE_CAR</v>
      </c>
      <c r="B1187">
        <v>2013</v>
      </c>
      <c r="C1187">
        <v>11</v>
      </c>
      <c r="D1187" t="s">
        <v>83</v>
      </c>
      <c r="E1187" t="s">
        <v>69</v>
      </c>
      <c r="F1187">
        <v>20</v>
      </c>
      <c r="G1187">
        <v>24</v>
      </c>
    </row>
    <row r="1188" spans="1:7" x14ac:dyDescent="0.25">
      <c r="A1188" t="str">
        <f t="shared" si="18"/>
        <v>2013_rs_12_NYJ_BAL</v>
      </c>
      <c r="B1188">
        <v>2013</v>
      </c>
      <c r="C1188">
        <v>12</v>
      </c>
      <c r="D1188" t="s">
        <v>86</v>
      </c>
      <c r="E1188" t="s">
        <v>67</v>
      </c>
      <c r="F1188">
        <v>3</v>
      </c>
      <c r="G1188">
        <v>19</v>
      </c>
    </row>
    <row r="1189" spans="1:7" x14ac:dyDescent="0.25">
      <c r="A1189" t="str">
        <f t="shared" si="18"/>
        <v>2013_rs_12_PIT_CLE</v>
      </c>
      <c r="B1189">
        <v>2013</v>
      </c>
      <c r="C1189">
        <v>12</v>
      </c>
      <c r="D1189" t="s">
        <v>89</v>
      </c>
      <c r="E1189" t="s">
        <v>72</v>
      </c>
      <c r="F1189">
        <v>27</v>
      </c>
      <c r="G1189">
        <v>11</v>
      </c>
    </row>
    <row r="1190" spans="1:7" x14ac:dyDescent="0.25">
      <c r="A1190" t="str">
        <f t="shared" si="18"/>
        <v>2013_rs_12_TB_DET</v>
      </c>
      <c r="B1190">
        <v>2013</v>
      </c>
      <c r="C1190">
        <v>12</v>
      </c>
      <c r="D1190" t="s">
        <v>94</v>
      </c>
      <c r="E1190" t="s">
        <v>75</v>
      </c>
      <c r="F1190">
        <v>24</v>
      </c>
      <c r="G1190">
        <v>21</v>
      </c>
    </row>
    <row r="1191" spans="1:7" x14ac:dyDescent="0.25">
      <c r="A1191" t="str">
        <f t="shared" si="18"/>
        <v>2013_rs_12_MIN_GB</v>
      </c>
      <c r="B1191">
        <v>2013</v>
      </c>
      <c r="C1191">
        <v>12</v>
      </c>
      <c r="D1191" t="s">
        <v>82</v>
      </c>
      <c r="E1191" t="s">
        <v>76</v>
      </c>
      <c r="F1191">
        <v>26</v>
      </c>
      <c r="G1191">
        <v>26</v>
      </c>
    </row>
    <row r="1192" spans="1:7" x14ac:dyDescent="0.25">
      <c r="A1192" t="str">
        <f t="shared" si="18"/>
        <v>2013_rs_12_JAX_HOU</v>
      </c>
      <c r="B1192">
        <v>2013</v>
      </c>
      <c r="C1192">
        <v>12</v>
      </c>
      <c r="D1192" t="s">
        <v>79</v>
      </c>
      <c r="E1192" t="s">
        <v>77</v>
      </c>
      <c r="F1192">
        <v>13</v>
      </c>
      <c r="G1192">
        <v>6</v>
      </c>
    </row>
    <row r="1193" spans="1:7" x14ac:dyDescent="0.25">
      <c r="A1193" t="str">
        <f t="shared" si="18"/>
        <v>2013_rs_12_SD_KC</v>
      </c>
      <c r="B1193">
        <v>2013</v>
      </c>
      <c r="C1193">
        <v>12</v>
      </c>
      <c r="D1193" t="s">
        <v>90</v>
      </c>
      <c r="E1193" t="s">
        <v>80</v>
      </c>
      <c r="F1193">
        <v>41</v>
      </c>
      <c r="G1193">
        <v>38</v>
      </c>
    </row>
    <row r="1194" spans="1:7" x14ac:dyDescent="0.25">
      <c r="A1194" t="str">
        <f t="shared" si="18"/>
        <v>2013_rs_12_CAR_MIA</v>
      </c>
      <c r="B1194">
        <v>2013</v>
      </c>
      <c r="C1194">
        <v>12</v>
      </c>
      <c r="D1194" t="s">
        <v>69</v>
      </c>
      <c r="E1194" t="s">
        <v>81</v>
      </c>
      <c r="F1194">
        <v>20</v>
      </c>
      <c r="G1194">
        <v>16</v>
      </c>
    </row>
    <row r="1195" spans="1:7" x14ac:dyDescent="0.25">
      <c r="A1195" t="str">
        <f t="shared" si="18"/>
        <v>2013_rs_12_CHI_STL</v>
      </c>
      <c r="B1195">
        <v>2013</v>
      </c>
      <c r="C1195">
        <v>12</v>
      </c>
      <c r="D1195" t="s">
        <v>70</v>
      </c>
      <c r="E1195" t="s">
        <v>93</v>
      </c>
      <c r="F1195">
        <v>21</v>
      </c>
      <c r="G1195">
        <v>42</v>
      </c>
    </row>
    <row r="1196" spans="1:7" x14ac:dyDescent="0.25">
      <c r="A1196" t="str">
        <f t="shared" si="18"/>
        <v>2013_rs_12_IND_ARI</v>
      </c>
      <c r="B1196">
        <v>2013</v>
      </c>
      <c r="C1196">
        <v>12</v>
      </c>
      <c r="D1196" t="s">
        <v>78</v>
      </c>
      <c r="E1196" t="s">
        <v>66</v>
      </c>
      <c r="F1196">
        <v>11</v>
      </c>
      <c r="G1196">
        <v>40</v>
      </c>
    </row>
    <row r="1197" spans="1:7" x14ac:dyDescent="0.25">
      <c r="A1197" t="str">
        <f t="shared" si="18"/>
        <v>2013_rs_12_TEN_OAK</v>
      </c>
      <c r="B1197">
        <v>2013</v>
      </c>
      <c r="C1197">
        <v>12</v>
      </c>
      <c r="D1197" t="s">
        <v>95</v>
      </c>
      <c r="E1197" t="s">
        <v>87</v>
      </c>
      <c r="F1197">
        <v>23</v>
      </c>
      <c r="G1197">
        <v>19</v>
      </c>
    </row>
    <row r="1198" spans="1:7" x14ac:dyDescent="0.25">
      <c r="A1198" t="str">
        <f t="shared" si="18"/>
        <v>2013_rs_12_DAL_NYG</v>
      </c>
      <c r="B1198">
        <v>2013</v>
      </c>
      <c r="C1198">
        <v>12</v>
      </c>
      <c r="D1198" t="s">
        <v>73</v>
      </c>
      <c r="E1198" t="s">
        <v>85</v>
      </c>
      <c r="F1198">
        <v>24</v>
      </c>
      <c r="G1198">
        <v>21</v>
      </c>
    </row>
    <row r="1199" spans="1:7" x14ac:dyDescent="0.25">
      <c r="A1199" t="str">
        <f t="shared" si="18"/>
        <v>2013_rs_12_NO_ATL</v>
      </c>
      <c r="B1199">
        <v>2013</v>
      </c>
      <c r="C1199">
        <v>12</v>
      </c>
      <c r="D1199" t="s">
        <v>84</v>
      </c>
      <c r="E1199" t="s">
        <v>22</v>
      </c>
      <c r="F1199">
        <v>17</v>
      </c>
      <c r="G1199">
        <v>13</v>
      </c>
    </row>
    <row r="1200" spans="1:7" x14ac:dyDescent="0.25">
      <c r="A1200" t="str">
        <f t="shared" si="18"/>
        <v>2013_rs_12_DEN_NE</v>
      </c>
      <c r="B1200">
        <v>2013</v>
      </c>
      <c r="C1200">
        <v>12</v>
      </c>
      <c r="D1200" t="s">
        <v>74</v>
      </c>
      <c r="E1200" t="s">
        <v>83</v>
      </c>
      <c r="F1200">
        <v>31</v>
      </c>
      <c r="G1200">
        <v>34</v>
      </c>
    </row>
    <row r="1201" spans="1:7" x14ac:dyDescent="0.25">
      <c r="A1201" t="str">
        <f t="shared" si="18"/>
        <v>2013_rs_12_SF_WAS</v>
      </c>
      <c r="B1201">
        <v>2013</v>
      </c>
      <c r="C1201">
        <v>12</v>
      </c>
      <c r="D1201" t="s">
        <v>92</v>
      </c>
      <c r="E1201" t="s">
        <v>96</v>
      </c>
      <c r="F1201">
        <v>27</v>
      </c>
      <c r="G1201">
        <v>6</v>
      </c>
    </row>
    <row r="1202" spans="1:7" x14ac:dyDescent="0.25">
      <c r="A1202" t="str">
        <f t="shared" si="18"/>
        <v>2013_rs_13_TB_CAR</v>
      </c>
      <c r="B1202">
        <v>2013</v>
      </c>
      <c r="C1202">
        <v>13</v>
      </c>
      <c r="D1202" t="s">
        <v>94</v>
      </c>
      <c r="E1202" t="s">
        <v>69</v>
      </c>
      <c r="F1202">
        <v>6</v>
      </c>
      <c r="G1202">
        <v>27</v>
      </c>
    </row>
    <row r="1203" spans="1:7" x14ac:dyDescent="0.25">
      <c r="A1203" t="str">
        <f t="shared" si="18"/>
        <v>2013_rs_13_JAX_CLE</v>
      </c>
      <c r="B1203">
        <v>2013</v>
      </c>
      <c r="C1203">
        <v>13</v>
      </c>
      <c r="D1203" t="s">
        <v>79</v>
      </c>
      <c r="E1203" t="s">
        <v>72</v>
      </c>
      <c r="F1203">
        <v>32</v>
      </c>
      <c r="G1203">
        <v>28</v>
      </c>
    </row>
    <row r="1204" spans="1:7" x14ac:dyDescent="0.25">
      <c r="A1204" t="str">
        <f t="shared" si="18"/>
        <v>2013_rs_13_NE_HOU</v>
      </c>
      <c r="B1204">
        <v>2013</v>
      </c>
      <c r="C1204">
        <v>13</v>
      </c>
      <c r="D1204" t="s">
        <v>83</v>
      </c>
      <c r="E1204" t="s">
        <v>77</v>
      </c>
      <c r="F1204">
        <v>34</v>
      </c>
      <c r="G1204">
        <v>31</v>
      </c>
    </row>
    <row r="1205" spans="1:7" x14ac:dyDescent="0.25">
      <c r="A1205" t="str">
        <f t="shared" si="18"/>
        <v>2013_rs_13_TEN_IND</v>
      </c>
      <c r="B1205">
        <v>2013</v>
      </c>
      <c r="C1205">
        <v>13</v>
      </c>
      <c r="D1205" t="s">
        <v>95</v>
      </c>
      <c r="E1205" t="s">
        <v>78</v>
      </c>
      <c r="F1205">
        <v>14</v>
      </c>
      <c r="G1205">
        <v>22</v>
      </c>
    </row>
    <row r="1206" spans="1:7" x14ac:dyDescent="0.25">
      <c r="A1206" t="str">
        <f t="shared" si="18"/>
        <v>2013_rs_13_CHI_MIN</v>
      </c>
      <c r="B1206">
        <v>2013</v>
      </c>
      <c r="C1206">
        <v>13</v>
      </c>
      <c r="D1206" t="s">
        <v>70</v>
      </c>
      <c r="E1206" t="s">
        <v>82</v>
      </c>
      <c r="F1206">
        <v>20</v>
      </c>
      <c r="G1206">
        <v>23</v>
      </c>
    </row>
    <row r="1207" spans="1:7" x14ac:dyDescent="0.25">
      <c r="A1207" t="str">
        <f t="shared" si="18"/>
        <v>2013_rs_13_MIA_NYJ</v>
      </c>
      <c r="B1207">
        <v>2013</v>
      </c>
      <c r="C1207">
        <v>13</v>
      </c>
      <c r="D1207" t="s">
        <v>81</v>
      </c>
      <c r="E1207" t="s">
        <v>86</v>
      </c>
      <c r="F1207">
        <v>23</v>
      </c>
      <c r="G1207">
        <v>3</v>
      </c>
    </row>
    <row r="1208" spans="1:7" x14ac:dyDescent="0.25">
      <c r="A1208" t="str">
        <f t="shared" si="18"/>
        <v>2013_rs_13_ARI_PHI</v>
      </c>
      <c r="B1208">
        <v>2013</v>
      </c>
      <c r="C1208">
        <v>13</v>
      </c>
      <c r="D1208" t="s">
        <v>66</v>
      </c>
      <c r="E1208" t="s">
        <v>88</v>
      </c>
      <c r="F1208">
        <v>21</v>
      </c>
      <c r="G1208">
        <v>24</v>
      </c>
    </row>
    <row r="1209" spans="1:7" x14ac:dyDescent="0.25">
      <c r="A1209" t="str">
        <f t="shared" si="18"/>
        <v>2013_rs_13_ATL_BUF</v>
      </c>
      <c r="B1209">
        <v>2013</v>
      </c>
      <c r="C1209">
        <v>13</v>
      </c>
      <c r="D1209" t="s">
        <v>22</v>
      </c>
      <c r="E1209" t="s">
        <v>68</v>
      </c>
      <c r="F1209">
        <v>34</v>
      </c>
      <c r="G1209">
        <v>31</v>
      </c>
    </row>
    <row r="1210" spans="1:7" x14ac:dyDescent="0.25">
      <c r="A1210" t="str">
        <f t="shared" si="18"/>
        <v>2013_rs_13_STL_SF</v>
      </c>
      <c r="B1210">
        <v>2013</v>
      </c>
      <c r="C1210">
        <v>13</v>
      </c>
      <c r="D1210" t="s">
        <v>93</v>
      </c>
      <c r="E1210" t="s">
        <v>92</v>
      </c>
      <c r="F1210">
        <v>13</v>
      </c>
      <c r="G1210">
        <v>23</v>
      </c>
    </row>
    <row r="1211" spans="1:7" x14ac:dyDescent="0.25">
      <c r="A1211" t="str">
        <f t="shared" si="18"/>
        <v>2013_rs_13_DEN_KC</v>
      </c>
      <c r="B1211">
        <v>2013</v>
      </c>
      <c r="C1211">
        <v>13</v>
      </c>
      <c r="D1211" t="s">
        <v>74</v>
      </c>
      <c r="E1211" t="s">
        <v>80</v>
      </c>
      <c r="F1211">
        <v>35</v>
      </c>
      <c r="G1211">
        <v>28</v>
      </c>
    </row>
    <row r="1212" spans="1:7" x14ac:dyDescent="0.25">
      <c r="A1212" t="str">
        <f t="shared" si="18"/>
        <v>2013_rs_13_CIN_SD</v>
      </c>
      <c r="B1212">
        <v>2013</v>
      </c>
      <c r="C1212">
        <v>13</v>
      </c>
      <c r="D1212" t="s">
        <v>71</v>
      </c>
      <c r="E1212" t="s">
        <v>90</v>
      </c>
      <c r="F1212">
        <v>17</v>
      </c>
      <c r="G1212">
        <v>10</v>
      </c>
    </row>
    <row r="1213" spans="1:7" x14ac:dyDescent="0.25">
      <c r="A1213" t="str">
        <f t="shared" si="18"/>
        <v>2013_rs_13_OAK_DAL</v>
      </c>
      <c r="B1213">
        <v>2013</v>
      </c>
      <c r="C1213">
        <v>13</v>
      </c>
      <c r="D1213" t="s">
        <v>87</v>
      </c>
      <c r="E1213" t="s">
        <v>73</v>
      </c>
      <c r="F1213">
        <v>24</v>
      </c>
      <c r="G1213">
        <v>31</v>
      </c>
    </row>
    <row r="1214" spans="1:7" x14ac:dyDescent="0.25">
      <c r="A1214" t="str">
        <f t="shared" si="18"/>
        <v>2013_rs_13_PIT_BAL</v>
      </c>
      <c r="B1214">
        <v>2013</v>
      </c>
      <c r="C1214">
        <v>13</v>
      </c>
      <c r="D1214" t="s">
        <v>89</v>
      </c>
      <c r="E1214" t="s">
        <v>67</v>
      </c>
      <c r="F1214">
        <v>20</v>
      </c>
      <c r="G1214">
        <v>22</v>
      </c>
    </row>
    <row r="1215" spans="1:7" x14ac:dyDescent="0.25">
      <c r="A1215" t="str">
        <f t="shared" si="18"/>
        <v>2013_rs_13_NYG_WAS</v>
      </c>
      <c r="B1215">
        <v>2013</v>
      </c>
      <c r="C1215">
        <v>13</v>
      </c>
      <c r="D1215" t="s">
        <v>85</v>
      </c>
      <c r="E1215" t="s">
        <v>96</v>
      </c>
      <c r="F1215">
        <v>24</v>
      </c>
      <c r="G1215">
        <v>17</v>
      </c>
    </row>
    <row r="1216" spans="1:7" x14ac:dyDescent="0.25">
      <c r="A1216" t="str">
        <f t="shared" si="18"/>
        <v>2013_rs_13_NO_SEA</v>
      </c>
      <c r="B1216">
        <v>2013</v>
      </c>
      <c r="C1216">
        <v>13</v>
      </c>
      <c r="D1216" t="s">
        <v>84</v>
      </c>
      <c r="E1216" t="s">
        <v>91</v>
      </c>
      <c r="F1216">
        <v>7</v>
      </c>
      <c r="G1216">
        <v>34</v>
      </c>
    </row>
    <row r="1217" spans="1:7" x14ac:dyDescent="0.25">
      <c r="A1217" t="str">
        <f t="shared" si="18"/>
        <v>2013_rs_13_GB_DET</v>
      </c>
      <c r="B1217">
        <v>2013</v>
      </c>
      <c r="C1217">
        <v>13</v>
      </c>
      <c r="D1217" t="s">
        <v>76</v>
      </c>
      <c r="E1217" t="s">
        <v>75</v>
      </c>
      <c r="F1217">
        <v>10</v>
      </c>
      <c r="G1217">
        <v>40</v>
      </c>
    </row>
    <row r="1218" spans="1:7" x14ac:dyDescent="0.25">
      <c r="A1218" t="str">
        <f t="shared" ref="A1218:A1281" si="19">CONCATENATE(B1218,"_rs_",C1218,"_",D1218,"_",E1218)</f>
        <v>2013_rs_14_MIN_BAL</v>
      </c>
      <c r="B1218">
        <v>2013</v>
      </c>
      <c r="C1218">
        <v>14</v>
      </c>
      <c r="D1218" t="s">
        <v>82</v>
      </c>
      <c r="E1218" t="s">
        <v>67</v>
      </c>
      <c r="F1218">
        <v>26</v>
      </c>
      <c r="G1218">
        <v>29</v>
      </c>
    </row>
    <row r="1219" spans="1:7" x14ac:dyDescent="0.25">
      <c r="A1219" t="str">
        <f t="shared" si="19"/>
        <v>2013_rs_14_IND_CIN</v>
      </c>
      <c r="B1219">
        <v>2013</v>
      </c>
      <c r="C1219">
        <v>14</v>
      </c>
      <c r="D1219" t="s">
        <v>78</v>
      </c>
      <c r="E1219" t="s">
        <v>71</v>
      </c>
      <c r="F1219">
        <v>28</v>
      </c>
      <c r="G1219">
        <v>42</v>
      </c>
    </row>
    <row r="1220" spans="1:7" x14ac:dyDescent="0.25">
      <c r="A1220" t="str">
        <f t="shared" si="19"/>
        <v>2013_rs_14_ATL_GB</v>
      </c>
      <c r="B1220">
        <v>2013</v>
      </c>
      <c r="C1220">
        <v>14</v>
      </c>
      <c r="D1220" t="s">
        <v>22</v>
      </c>
      <c r="E1220" t="s">
        <v>76</v>
      </c>
      <c r="F1220">
        <v>21</v>
      </c>
      <c r="G1220">
        <v>22</v>
      </c>
    </row>
    <row r="1221" spans="1:7" x14ac:dyDescent="0.25">
      <c r="A1221" t="str">
        <f t="shared" si="19"/>
        <v>2013_rs_14_CLE_NE</v>
      </c>
      <c r="B1221">
        <v>2013</v>
      </c>
      <c r="C1221">
        <v>14</v>
      </c>
      <c r="D1221" t="s">
        <v>72</v>
      </c>
      <c r="E1221" t="s">
        <v>83</v>
      </c>
      <c r="F1221">
        <v>26</v>
      </c>
      <c r="G1221">
        <v>27</v>
      </c>
    </row>
    <row r="1222" spans="1:7" x14ac:dyDescent="0.25">
      <c r="A1222" t="str">
        <f t="shared" si="19"/>
        <v>2013_rs_14_OAK_NYJ</v>
      </c>
      <c r="B1222">
        <v>2013</v>
      </c>
      <c r="C1222">
        <v>14</v>
      </c>
      <c r="D1222" t="s">
        <v>87</v>
      </c>
      <c r="E1222" t="s">
        <v>86</v>
      </c>
      <c r="F1222">
        <v>27</v>
      </c>
      <c r="G1222">
        <v>37</v>
      </c>
    </row>
    <row r="1223" spans="1:7" x14ac:dyDescent="0.25">
      <c r="A1223" t="str">
        <f t="shared" si="19"/>
        <v>2013_rs_14_DET_PHI</v>
      </c>
      <c r="B1223">
        <v>2013</v>
      </c>
      <c r="C1223">
        <v>14</v>
      </c>
      <c r="D1223" t="s">
        <v>75</v>
      </c>
      <c r="E1223" t="s">
        <v>88</v>
      </c>
      <c r="F1223">
        <v>20</v>
      </c>
      <c r="G1223">
        <v>34</v>
      </c>
    </row>
    <row r="1224" spans="1:7" x14ac:dyDescent="0.25">
      <c r="A1224" t="str">
        <f t="shared" si="19"/>
        <v>2013_rs_14_MIA_PIT</v>
      </c>
      <c r="B1224">
        <v>2013</v>
      </c>
      <c r="C1224">
        <v>14</v>
      </c>
      <c r="D1224" t="s">
        <v>81</v>
      </c>
      <c r="E1224" t="s">
        <v>89</v>
      </c>
      <c r="F1224">
        <v>34</v>
      </c>
      <c r="G1224">
        <v>28</v>
      </c>
    </row>
    <row r="1225" spans="1:7" x14ac:dyDescent="0.25">
      <c r="A1225" t="str">
        <f t="shared" si="19"/>
        <v>2013_rs_14_BUF_TB</v>
      </c>
      <c r="B1225">
        <v>2013</v>
      </c>
      <c r="C1225">
        <v>14</v>
      </c>
      <c r="D1225" t="s">
        <v>68</v>
      </c>
      <c r="E1225" t="s">
        <v>94</v>
      </c>
      <c r="F1225">
        <v>6</v>
      </c>
      <c r="G1225">
        <v>27</v>
      </c>
    </row>
    <row r="1226" spans="1:7" x14ac:dyDescent="0.25">
      <c r="A1226" t="str">
        <f t="shared" si="19"/>
        <v>2013_rs_14_KC_WAS</v>
      </c>
      <c r="B1226">
        <v>2013</v>
      </c>
      <c r="C1226">
        <v>14</v>
      </c>
      <c r="D1226" t="s">
        <v>80</v>
      </c>
      <c r="E1226" t="s">
        <v>96</v>
      </c>
      <c r="F1226">
        <v>45</v>
      </c>
      <c r="G1226">
        <v>10</v>
      </c>
    </row>
    <row r="1227" spans="1:7" x14ac:dyDescent="0.25">
      <c r="A1227" t="str">
        <f t="shared" si="19"/>
        <v>2013_rs_14_TEN_DEN</v>
      </c>
      <c r="B1227">
        <v>2013</v>
      </c>
      <c r="C1227">
        <v>14</v>
      </c>
      <c r="D1227" t="s">
        <v>95</v>
      </c>
      <c r="E1227" t="s">
        <v>74</v>
      </c>
      <c r="F1227">
        <v>28</v>
      </c>
      <c r="G1227">
        <v>51</v>
      </c>
    </row>
    <row r="1228" spans="1:7" x14ac:dyDescent="0.25">
      <c r="A1228" t="str">
        <f t="shared" si="19"/>
        <v>2013_rs_14_STL_ARI</v>
      </c>
      <c r="B1228">
        <v>2013</v>
      </c>
      <c r="C1228">
        <v>14</v>
      </c>
      <c r="D1228" t="s">
        <v>93</v>
      </c>
      <c r="E1228" t="s">
        <v>66</v>
      </c>
      <c r="F1228">
        <v>10</v>
      </c>
      <c r="G1228">
        <v>30</v>
      </c>
    </row>
    <row r="1229" spans="1:7" x14ac:dyDescent="0.25">
      <c r="A1229" t="str">
        <f t="shared" si="19"/>
        <v>2013_rs_14_NYG_SD</v>
      </c>
      <c r="B1229">
        <v>2013</v>
      </c>
      <c r="C1229">
        <v>14</v>
      </c>
      <c r="D1229" t="s">
        <v>85</v>
      </c>
      <c r="E1229" t="s">
        <v>90</v>
      </c>
      <c r="F1229">
        <v>14</v>
      </c>
      <c r="G1229">
        <v>37</v>
      </c>
    </row>
    <row r="1230" spans="1:7" x14ac:dyDescent="0.25">
      <c r="A1230" t="str">
        <f t="shared" si="19"/>
        <v>2013_rs_14_SEA_SF</v>
      </c>
      <c r="B1230">
        <v>2013</v>
      </c>
      <c r="C1230">
        <v>14</v>
      </c>
      <c r="D1230" t="s">
        <v>91</v>
      </c>
      <c r="E1230" t="s">
        <v>92</v>
      </c>
      <c r="F1230">
        <v>17</v>
      </c>
      <c r="G1230">
        <v>19</v>
      </c>
    </row>
    <row r="1231" spans="1:7" x14ac:dyDescent="0.25">
      <c r="A1231" t="str">
        <f t="shared" si="19"/>
        <v>2013_rs_14_HOU_JAX</v>
      </c>
      <c r="B1231">
        <v>2013</v>
      </c>
      <c r="C1231">
        <v>14</v>
      </c>
      <c r="D1231" t="s">
        <v>77</v>
      </c>
      <c r="E1231" t="s">
        <v>79</v>
      </c>
      <c r="F1231">
        <v>20</v>
      </c>
      <c r="G1231">
        <v>27</v>
      </c>
    </row>
    <row r="1232" spans="1:7" x14ac:dyDescent="0.25">
      <c r="A1232" t="str">
        <f t="shared" si="19"/>
        <v>2013_rs_14_CAR_NO</v>
      </c>
      <c r="B1232">
        <v>2013</v>
      </c>
      <c r="C1232">
        <v>14</v>
      </c>
      <c r="D1232" t="s">
        <v>69</v>
      </c>
      <c r="E1232" t="s">
        <v>84</v>
      </c>
      <c r="F1232">
        <v>13</v>
      </c>
      <c r="G1232">
        <v>31</v>
      </c>
    </row>
    <row r="1233" spans="1:7" x14ac:dyDescent="0.25">
      <c r="A1233" t="str">
        <f t="shared" si="19"/>
        <v>2013_rs_14_DAL_CHI</v>
      </c>
      <c r="B1233">
        <v>2013</v>
      </c>
      <c r="C1233">
        <v>14</v>
      </c>
      <c r="D1233" t="s">
        <v>73</v>
      </c>
      <c r="E1233" t="s">
        <v>70</v>
      </c>
      <c r="F1233">
        <v>28</v>
      </c>
      <c r="G1233">
        <v>45</v>
      </c>
    </row>
    <row r="1234" spans="1:7" x14ac:dyDescent="0.25">
      <c r="A1234" t="str">
        <f t="shared" si="19"/>
        <v>2013_rs_15_WAS_ATL</v>
      </c>
      <c r="B1234">
        <v>2013</v>
      </c>
      <c r="C1234">
        <v>15</v>
      </c>
      <c r="D1234" t="s">
        <v>96</v>
      </c>
      <c r="E1234" t="s">
        <v>22</v>
      </c>
      <c r="F1234">
        <v>26</v>
      </c>
      <c r="G1234">
        <v>27</v>
      </c>
    </row>
    <row r="1235" spans="1:7" x14ac:dyDescent="0.25">
      <c r="A1235" t="str">
        <f t="shared" si="19"/>
        <v>2013_rs_15_CHI_CLE</v>
      </c>
      <c r="B1235">
        <v>2013</v>
      </c>
      <c r="C1235">
        <v>15</v>
      </c>
      <c r="D1235" t="s">
        <v>70</v>
      </c>
      <c r="E1235" t="s">
        <v>72</v>
      </c>
      <c r="F1235">
        <v>38</v>
      </c>
      <c r="G1235">
        <v>31</v>
      </c>
    </row>
    <row r="1236" spans="1:7" x14ac:dyDescent="0.25">
      <c r="A1236" t="str">
        <f t="shared" si="19"/>
        <v>2013_rs_15_HOU_IND</v>
      </c>
      <c r="B1236">
        <v>2013</v>
      </c>
      <c r="C1236">
        <v>15</v>
      </c>
      <c r="D1236" t="s">
        <v>77</v>
      </c>
      <c r="E1236" t="s">
        <v>78</v>
      </c>
      <c r="F1236">
        <v>3</v>
      </c>
      <c r="G1236">
        <v>25</v>
      </c>
    </row>
    <row r="1237" spans="1:7" x14ac:dyDescent="0.25">
      <c r="A1237" t="str">
        <f t="shared" si="19"/>
        <v>2013_rs_15_BUF_JAX</v>
      </c>
      <c r="B1237">
        <v>2013</v>
      </c>
      <c r="C1237">
        <v>15</v>
      </c>
      <c r="D1237" t="s">
        <v>68</v>
      </c>
      <c r="E1237" t="s">
        <v>79</v>
      </c>
      <c r="F1237">
        <v>27</v>
      </c>
      <c r="G1237">
        <v>20</v>
      </c>
    </row>
    <row r="1238" spans="1:7" x14ac:dyDescent="0.25">
      <c r="A1238" t="str">
        <f t="shared" si="19"/>
        <v>2013_rs_15_NE_MIA</v>
      </c>
      <c r="B1238">
        <v>2013</v>
      </c>
      <c r="C1238">
        <v>15</v>
      </c>
      <c r="D1238" t="s">
        <v>83</v>
      </c>
      <c r="E1238" t="s">
        <v>81</v>
      </c>
      <c r="F1238">
        <v>20</v>
      </c>
      <c r="G1238">
        <v>24</v>
      </c>
    </row>
    <row r="1239" spans="1:7" x14ac:dyDescent="0.25">
      <c r="A1239" t="str">
        <f t="shared" si="19"/>
        <v>2013_rs_15_PHI_MIN</v>
      </c>
      <c r="B1239">
        <v>2013</v>
      </c>
      <c r="C1239">
        <v>15</v>
      </c>
      <c r="D1239" t="s">
        <v>88</v>
      </c>
      <c r="E1239" t="s">
        <v>82</v>
      </c>
      <c r="F1239">
        <v>30</v>
      </c>
      <c r="G1239">
        <v>48</v>
      </c>
    </row>
    <row r="1240" spans="1:7" x14ac:dyDescent="0.25">
      <c r="A1240" t="str">
        <f t="shared" si="19"/>
        <v>2013_rs_15_SEA_NYG</v>
      </c>
      <c r="B1240">
        <v>2013</v>
      </c>
      <c r="C1240">
        <v>15</v>
      </c>
      <c r="D1240" t="s">
        <v>91</v>
      </c>
      <c r="E1240" t="s">
        <v>85</v>
      </c>
      <c r="F1240">
        <v>23</v>
      </c>
      <c r="G1240">
        <v>0</v>
      </c>
    </row>
    <row r="1241" spans="1:7" x14ac:dyDescent="0.25">
      <c r="A1241" t="str">
        <f t="shared" si="19"/>
        <v>2013_rs_15_SF_TB</v>
      </c>
      <c r="B1241">
        <v>2013</v>
      </c>
      <c r="C1241">
        <v>15</v>
      </c>
      <c r="D1241" t="s">
        <v>92</v>
      </c>
      <c r="E1241" t="s">
        <v>94</v>
      </c>
      <c r="F1241">
        <v>33</v>
      </c>
      <c r="G1241">
        <v>14</v>
      </c>
    </row>
    <row r="1242" spans="1:7" x14ac:dyDescent="0.25">
      <c r="A1242" t="str">
        <f t="shared" si="19"/>
        <v>2013_rs_15_NYJ_CAR</v>
      </c>
      <c r="B1242">
        <v>2013</v>
      </c>
      <c r="C1242">
        <v>15</v>
      </c>
      <c r="D1242" t="s">
        <v>86</v>
      </c>
      <c r="E1242" t="s">
        <v>69</v>
      </c>
      <c r="F1242">
        <v>20</v>
      </c>
      <c r="G1242">
        <v>30</v>
      </c>
    </row>
    <row r="1243" spans="1:7" x14ac:dyDescent="0.25">
      <c r="A1243" t="str">
        <f t="shared" si="19"/>
        <v>2013_rs_15_KC_OAK</v>
      </c>
      <c r="B1243">
        <v>2013</v>
      </c>
      <c r="C1243">
        <v>15</v>
      </c>
      <c r="D1243" t="s">
        <v>80</v>
      </c>
      <c r="E1243" t="s">
        <v>87</v>
      </c>
      <c r="F1243">
        <v>56</v>
      </c>
      <c r="G1243">
        <v>31</v>
      </c>
    </row>
    <row r="1244" spans="1:7" x14ac:dyDescent="0.25">
      <c r="A1244" t="str">
        <f t="shared" si="19"/>
        <v>2013_rs_15_GB_DAL</v>
      </c>
      <c r="B1244">
        <v>2013</v>
      </c>
      <c r="C1244">
        <v>15</v>
      </c>
      <c r="D1244" t="s">
        <v>76</v>
      </c>
      <c r="E1244" t="s">
        <v>73</v>
      </c>
      <c r="F1244">
        <v>37</v>
      </c>
      <c r="G1244">
        <v>36</v>
      </c>
    </row>
    <row r="1245" spans="1:7" x14ac:dyDescent="0.25">
      <c r="A1245" t="str">
        <f t="shared" si="19"/>
        <v>2013_rs_15_NO_STL</v>
      </c>
      <c r="B1245">
        <v>2013</v>
      </c>
      <c r="C1245">
        <v>15</v>
      </c>
      <c r="D1245" t="s">
        <v>84</v>
      </c>
      <c r="E1245" t="s">
        <v>93</v>
      </c>
      <c r="F1245">
        <v>16</v>
      </c>
      <c r="G1245">
        <v>27</v>
      </c>
    </row>
    <row r="1246" spans="1:7" x14ac:dyDescent="0.25">
      <c r="A1246" t="str">
        <f t="shared" si="19"/>
        <v>2013_rs_15_ARI_TEN</v>
      </c>
      <c r="B1246">
        <v>2013</v>
      </c>
      <c r="C1246">
        <v>15</v>
      </c>
      <c r="D1246" t="s">
        <v>66</v>
      </c>
      <c r="E1246" t="s">
        <v>95</v>
      </c>
      <c r="F1246">
        <v>37</v>
      </c>
      <c r="G1246">
        <v>34</v>
      </c>
    </row>
    <row r="1247" spans="1:7" x14ac:dyDescent="0.25">
      <c r="A1247" t="str">
        <f t="shared" si="19"/>
        <v>2013_rs_15_SD_DEN</v>
      </c>
      <c r="B1247">
        <v>2013</v>
      </c>
      <c r="C1247">
        <v>15</v>
      </c>
      <c r="D1247" t="s">
        <v>90</v>
      </c>
      <c r="E1247" t="s">
        <v>74</v>
      </c>
      <c r="F1247">
        <v>27</v>
      </c>
      <c r="G1247">
        <v>20</v>
      </c>
    </row>
    <row r="1248" spans="1:7" x14ac:dyDescent="0.25">
      <c r="A1248" t="str">
        <f t="shared" si="19"/>
        <v>2013_rs_15_CIN_PIT</v>
      </c>
      <c r="B1248">
        <v>2013</v>
      </c>
      <c r="C1248">
        <v>15</v>
      </c>
      <c r="D1248" t="s">
        <v>71</v>
      </c>
      <c r="E1248" t="s">
        <v>89</v>
      </c>
      <c r="F1248">
        <v>20</v>
      </c>
      <c r="G1248">
        <v>30</v>
      </c>
    </row>
    <row r="1249" spans="1:7" x14ac:dyDescent="0.25">
      <c r="A1249" t="str">
        <f t="shared" si="19"/>
        <v>2013_rs_15_BAL_DET</v>
      </c>
      <c r="B1249">
        <v>2013</v>
      </c>
      <c r="C1249">
        <v>15</v>
      </c>
      <c r="D1249" t="s">
        <v>67</v>
      </c>
      <c r="E1249" t="s">
        <v>75</v>
      </c>
      <c r="F1249">
        <v>18</v>
      </c>
      <c r="G1249">
        <v>16</v>
      </c>
    </row>
    <row r="1250" spans="1:7" x14ac:dyDescent="0.25">
      <c r="A1250" t="str">
        <f t="shared" si="19"/>
        <v>2013_rs_16_MIA_BUF</v>
      </c>
      <c r="B1250">
        <v>2013</v>
      </c>
      <c r="C1250">
        <v>16</v>
      </c>
      <c r="D1250" t="s">
        <v>81</v>
      </c>
      <c r="E1250" t="s">
        <v>68</v>
      </c>
      <c r="F1250">
        <v>0</v>
      </c>
      <c r="G1250">
        <v>19</v>
      </c>
    </row>
    <row r="1251" spans="1:7" x14ac:dyDescent="0.25">
      <c r="A1251" t="str">
        <f t="shared" si="19"/>
        <v>2013_rs_16_NO_CAR</v>
      </c>
      <c r="B1251">
        <v>2013</v>
      </c>
      <c r="C1251">
        <v>16</v>
      </c>
      <c r="D1251" t="s">
        <v>84</v>
      </c>
      <c r="E1251" t="s">
        <v>69</v>
      </c>
      <c r="F1251">
        <v>13</v>
      </c>
      <c r="G1251">
        <v>17</v>
      </c>
    </row>
    <row r="1252" spans="1:7" x14ac:dyDescent="0.25">
      <c r="A1252" t="str">
        <f t="shared" si="19"/>
        <v>2013_rs_16_MIN_CIN</v>
      </c>
      <c r="B1252">
        <v>2013</v>
      </c>
      <c r="C1252">
        <v>16</v>
      </c>
      <c r="D1252" t="s">
        <v>82</v>
      </c>
      <c r="E1252" t="s">
        <v>71</v>
      </c>
      <c r="F1252">
        <v>14</v>
      </c>
      <c r="G1252">
        <v>42</v>
      </c>
    </row>
    <row r="1253" spans="1:7" x14ac:dyDescent="0.25">
      <c r="A1253" t="str">
        <f t="shared" si="19"/>
        <v>2013_rs_16_DEN_HOU</v>
      </c>
      <c r="B1253">
        <v>2013</v>
      </c>
      <c r="C1253">
        <v>16</v>
      </c>
      <c r="D1253" t="s">
        <v>74</v>
      </c>
      <c r="E1253" t="s">
        <v>77</v>
      </c>
      <c r="F1253">
        <v>37</v>
      </c>
      <c r="G1253">
        <v>13</v>
      </c>
    </row>
    <row r="1254" spans="1:7" x14ac:dyDescent="0.25">
      <c r="A1254" t="str">
        <f t="shared" si="19"/>
        <v>2013_rs_16_TEN_JAX</v>
      </c>
      <c r="B1254">
        <v>2013</v>
      </c>
      <c r="C1254">
        <v>16</v>
      </c>
      <c r="D1254" t="s">
        <v>95</v>
      </c>
      <c r="E1254" t="s">
        <v>79</v>
      </c>
      <c r="F1254">
        <v>20</v>
      </c>
      <c r="G1254">
        <v>16</v>
      </c>
    </row>
    <row r="1255" spans="1:7" x14ac:dyDescent="0.25">
      <c r="A1255" t="str">
        <f t="shared" si="19"/>
        <v>2013_rs_16_IND_KC</v>
      </c>
      <c r="B1255">
        <v>2013</v>
      </c>
      <c r="C1255">
        <v>16</v>
      </c>
      <c r="D1255" t="s">
        <v>78</v>
      </c>
      <c r="E1255" t="s">
        <v>80</v>
      </c>
      <c r="F1255">
        <v>23</v>
      </c>
      <c r="G1255">
        <v>7</v>
      </c>
    </row>
    <row r="1256" spans="1:7" x14ac:dyDescent="0.25">
      <c r="A1256" t="str">
        <f t="shared" si="19"/>
        <v>2013_rs_16_CLE_NYJ</v>
      </c>
      <c r="B1256">
        <v>2013</v>
      </c>
      <c r="C1256">
        <v>16</v>
      </c>
      <c r="D1256" t="s">
        <v>72</v>
      </c>
      <c r="E1256" t="s">
        <v>86</v>
      </c>
      <c r="F1256">
        <v>13</v>
      </c>
      <c r="G1256">
        <v>24</v>
      </c>
    </row>
    <row r="1257" spans="1:7" x14ac:dyDescent="0.25">
      <c r="A1257" t="str">
        <f t="shared" si="19"/>
        <v>2013_rs_16_TB_STL</v>
      </c>
      <c r="B1257">
        <v>2013</v>
      </c>
      <c r="C1257">
        <v>16</v>
      </c>
      <c r="D1257" t="s">
        <v>94</v>
      </c>
      <c r="E1257" t="s">
        <v>93</v>
      </c>
      <c r="F1257">
        <v>13</v>
      </c>
      <c r="G1257">
        <v>23</v>
      </c>
    </row>
    <row r="1258" spans="1:7" x14ac:dyDescent="0.25">
      <c r="A1258" t="str">
        <f t="shared" si="19"/>
        <v>2013_rs_16_DAL_WAS</v>
      </c>
      <c r="B1258">
        <v>2013</v>
      </c>
      <c r="C1258">
        <v>16</v>
      </c>
      <c r="D1258" t="s">
        <v>73</v>
      </c>
      <c r="E1258" t="s">
        <v>96</v>
      </c>
      <c r="F1258">
        <v>24</v>
      </c>
      <c r="G1258">
        <v>23</v>
      </c>
    </row>
    <row r="1259" spans="1:7" x14ac:dyDescent="0.25">
      <c r="A1259" t="str">
        <f t="shared" si="19"/>
        <v>2013_rs_16_NYG_DET</v>
      </c>
      <c r="B1259">
        <v>2013</v>
      </c>
      <c r="C1259">
        <v>16</v>
      </c>
      <c r="D1259" t="s">
        <v>85</v>
      </c>
      <c r="E1259" t="s">
        <v>75</v>
      </c>
      <c r="F1259">
        <v>23</v>
      </c>
      <c r="G1259">
        <v>20</v>
      </c>
    </row>
    <row r="1260" spans="1:7" x14ac:dyDescent="0.25">
      <c r="A1260" t="str">
        <f t="shared" si="19"/>
        <v>2013_rs_16_ARI_SEA</v>
      </c>
      <c r="B1260">
        <v>2013</v>
      </c>
      <c r="C1260">
        <v>16</v>
      </c>
      <c r="D1260" t="s">
        <v>66</v>
      </c>
      <c r="E1260" t="s">
        <v>91</v>
      </c>
      <c r="F1260">
        <v>17</v>
      </c>
      <c r="G1260">
        <v>10</v>
      </c>
    </row>
    <row r="1261" spans="1:7" x14ac:dyDescent="0.25">
      <c r="A1261" t="str">
        <f t="shared" si="19"/>
        <v>2013_rs_16_NE_BAL</v>
      </c>
      <c r="B1261">
        <v>2013</v>
      </c>
      <c r="C1261">
        <v>16</v>
      </c>
      <c r="D1261" t="s">
        <v>83</v>
      </c>
      <c r="E1261" t="s">
        <v>67</v>
      </c>
      <c r="F1261">
        <v>41</v>
      </c>
      <c r="G1261">
        <v>7</v>
      </c>
    </row>
    <row r="1262" spans="1:7" x14ac:dyDescent="0.25">
      <c r="A1262" t="str">
        <f t="shared" si="19"/>
        <v>2013_rs_16_PIT_GB</v>
      </c>
      <c r="B1262">
        <v>2013</v>
      </c>
      <c r="C1262">
        <v>16</v>
      </c>
      <c r="D1262" t="s">
        <v>89</v>
      </c>
      <c r="E1262" t="s">
        <v>76</v>
      </c>
      <c r="F1262">
        <v>38</v>
      </c>
      <c r="G1262">
        <v>31</v>
      </c>
    </row>
    <row r="1263" spans="1:7" x14ac:dyDescent="0.25">
      <c r="A1263" t="str">
        <f t="shared" si="19"/>
        <v>2013_rs_16_OAK_SD</v>
      </c>
      <c r="B1263">
        <v>2013</v>
      </c>
      <c r="C1263">
        <v>16</v>
      </c>
      <c r="D1263" t="s">
        <v>87</v>
      </c>
      <c r="E1263" t="s">
        <v>90</v>
      </c>
      <c r="F1263">
        <v>13</v>
      </c>
      <c r="G1263">
        <v>26</v>
      </c>
    </row>
    <row r="1264" spans="1:7" x14ac:dyDescent="0.25">
      <c r="A1264" t="str">
        <f t="shared" si="19"/>
        <v>2013_rs_16_CHI_PHI</v>
      </c>
      <c r="B1264">
        <v>2013</v>
      </c>
      <c r="C1264">
        <v>16</v>
      </c>
      <c r="D1264" t="s">
        <v>70</v>
      </c>
      <c r="E1264" t="s">
        <v>88</v>
      </c>
      <c r="F1264">
        <v>11</v>
      </c>
      <c r="G1264">
        <v>54</v>
      </c>
    </row>
    <row r="1265" spans="1:7" x14ac:dyDescent="0.25">
      <c r="A1265" t="str">
        <f t="shared" si="19"/>
        <v>2013_rs_16_ATL_SF</v>
      </c>
      <c r="B1265">
        <v>2013</v>
      </c>
      <c r="C1265">
        <v>16</v>
      </c>
      <c r="D1265" t="s">
        <v>22</v>
      </c>
      <c r="E1265" t="s">
        <v>92</v>
      </c>
      <c r="F1265">
        <v>24</v>
      </c>
      <c r="G1265">
        <v>34</v>
      </c>
    </row>
    <row r="1266" spans="1:7" x14ac:dyDescent="0.25">
      <c r="A1266" t="str">
        <f t="shared" si="19"/>
        <v>2013_rs_17_CAR_ATL</v>
      </c>
      <c r="B1266">
        <v>2013</v>
      </c>
      <c r="C1266">
        <v>17</v>
      </c>
      <c r="D1266" t="s">
        <v>69</v>
      </c>
      <c r="E1266" t="s">
        <v>22</v>
      </c>
      <c r="F1266">
        <v>21</v>
      </c>
      <c r="G1266">
        <v>20</v>
      </c>
    </row>
    <row r="1267" spans="1:7" x14ac:dyDescent="0.25">
      <c r="A1267" t="str">
        <f t="shared" si="19"/>
        <v>2013_rs_17_BAL_CIN</v>
      </c>
      <c r="B1267">
        <v>2013</v>
      </c>
      <c r="C1267">
        <v>17</v>
      </c>
      <c r="D1267" t="s">
        <v>67</v>
      </c>
      <c r="E1267" t="s">
        <v>71</v>
      </c>
      <c r="F1267">
        <v>17</v>
      </c>
      <c r="G1267">
        <v>34</v>
      </c>
    </row>
    <row r="1268" spans="1:7" x14ac:dyDescent="0.25">
      <c r="A1268" t="str">
        <f t="shared" si="19"/>
        <v>2013_rs_17_JAX_IND</v>
      </c>
      <c r="B1268">
        <v>2013</v>
      </c>
      <c r="C1268">
        <v>17</v>
      </c>
      <c r="D1268" t="s">
        <v>79</v>
      </c>
      <c r="E1268" t="s">
        <v>78</v>
      </c>
      <c r="F1268">
        <v>10</v>
      </c>
      <c r="G1268">
        <v>30</v>
      </c>
    </row>
    <row r="1269" spans="1:7" x14ac:dyDescent="0.25">
      <c r="A1269" t="str">
        <f t="shared" si="19"/>
        <v>2013_rs_17_NYJ_MIA</v>
      </c>
      <c r="B1269">
        <v>2013</v>
      </c>
      <c r="C1269">
        <v>17</v>
      </c>
      <c r="D1269" t="s">
        <v>86</v>
      </c>
      <c r="E1269" t="s">
        <v>81</v>
      </c>
      <c r="F1269">
        <v>20</v>
      </c>
      <c r="G1269">
        <v>7</v>
      </c>
    </row>
    <row r="1270" spans="1:7" x14ac:dyDescent="0.25">
      <c r="A1270" t="str">
        <f t="shared" si="19"/>
        <v>2013_rs_17_DET_MIN</v>
      </c>
      <c r="B1270">
        <v>2013</v>
      </c>
      <c r="C1270">
        <v>17</v>
      </c>
      <c r="D1270" t="s">
        <v>75</v>
      </c>
      <c r="E1270" t="s">
        <v>82</v>
      </c>
      <c r="F1270">
        <v>13</v>
      </c>
      <c r="G1270">
        <v>14</v>
      </c>
    </row>
    <row r="1271" spans="1:7" x14ac:dyDescent="0.25">
      <c r="A1271" t="str">
        <f t="shared" si="19"/>
        <v>2013_rs_17_WAS_NYG</v>
      </c>
      <c r="B1271">
        <v>2013</v>
      </c>
      <c r="C1271">
        <v>17</v>
      </c>
      <c r="D1271" t="s">
        <v>96</v>
      </c>
      <c r="E1271" t="s">
        <v>85</v>
      </c>
      <c r="F1271">
        <v>6</v>
      </c>
      <c r="G1271">
        <v>20</v>
      </c>
    </row>
    <row r="1272" spans="1:7" x14ac:dyDescent="0.25">
      <c r="A1272" t="str">
        <f t="shared" si="19"/>
        <v>2013_rs_17_CLE_PIT</v>
      </c>
      <c r="B1272">
        <v>2013</v>
      </c>
      <c r="C1272">
        <v>17</v>
      </c>
      <c r="D1272" t="s">
        <v>72</v>
      </c>
      <c r="E1272" t="s">
        <v>89</v>
      </c>
      <c r="F1272">
        <v>7</v>
      </c>
      <c r="G1272">
        <v>20</v>
      </c>
    </row>
    <row r="1273" spans="1:7" x14ac:dyDescent="0.25">
      <c r="A1273" t="str">
        <f t="shared" si="19"/>
        <v>2013_rs_17_HOU_TEN</v>
      </c>
      <c r="B1273">
        <v>2013</v>
      </c>
      <c r="C1273">
        <v>17</v>
      </c>
      <c r="D1273" t="s">
        <v>77</v>
      </c>
      <c r="E1273" t="s">
        <v>95</v>
      </c>
      <c r="F1273">
        <v>10</v>
      </c>
      <c r="G1273">
        <v>16</v>
      </c>
    </row>
    <row r="1274" spans="1:7" x14ac:dyDescent="0.25">
      <c r="A1274" t="str">
        <f t="shared" si="19"/>
        <v>2013_rs_17_SF_ARI</v>
      </c>
      <c r="B1274">
        <v>2013</v>
      </c>
      <c r="C1274">
        <v>17</v>
      </c>
      <c r="D1274" t="s">
        <v>92</v>
      </c>
      <c r="E1274" t="s">
        <v>66</v>
      </c>
      <c r="F1274">
        <v>23</v>
      </c>
      <c r="G1274">
        <v>20</v>
      </c>
    </row>
    <row r="1275" spans="1:7" x14ac:dyDescent="0.25">
      <c r="A1275" t="str">
        <f t="shared" si="19"/>
        <v>2013_rs_17_GB_CHI</v>
      </c>
      <c r="B1275">
        <v>2013</v>
      </c>
      <c r="C1275">
        <v>17</v>
      </c>
      <c r="D1275" t="s">
        <v>76</v>
      </c>
      <c r="E1275" t="s">
        <v>70</v>
      </c>
      <c r="F1275">
        <v>33</v>
      </c>
      <c r="G1275">
        <v>28</v>
      </c>
    </row>
    <row r="1276" spans="1:7" x14ac:dyDescent="0.25">
      <c r="A1276" t="str">
        <f t="shared" si="19"/>
        <v>2013_rs_17_BUF_NE</v>
      </c>
      <c r="B1276">
        <v>2013</v>
      </c>
      <c r="C1276">
        <v>17</v>
      </c>
      <c r="D1276" t="s">
        <v>68</v>
      </c>
      <c r="E1276" t="s">
        <v>83</v>
      </c>
      <c r="F1276">
        <v>20</v>
      </c>
      <c r="G1276">
        <v>34</v>
      </c>
    </row>
    <row r="1277" spans="1:7" x14ac:dyDescent="0.25">
      <c r="A1277" t="str">
        <f t="shared" si="19"/>
        <v>2013_rs_17_TB_NO</v>
      </c>
      <c r="B1277">
        <v>2013</v>
      </c>
      <c r="C1277">
        <v>17</v>
      </c>
      <c r="D1277" t="s">
        <v>94</v>
      </c>
      <c r="E1277" t="s">
        <v>84</v>
      </c>
      <c r="F1277">
        <v>17</v>
      </c>
      <c r="G1277">
        <v>42</v>
      </c>
    </row>
    <row r="1278" spans="1:7" x14ac:dyDescent="0.25">
      <c r="A1278" t="str">
        <f t="shared" si="19"/>
        <v>2013_rs_17_DEN_OAK</v>
      </c>
      <c r="B1278">
        <v>2013</v>
      </c>
      <c r="C1278">
        <v>17</v>
      </c>
      <c r="D1278" t="s">
        <v>74</v>
      </c>
      <c r="E1278" t="s">
        <v>87</v>
      </c>
      <c r="F1278">
        <v>34</v>
      </c>
      <c r="G1278">
        <v>14</v>
      </c>
    </row>
    <row r="1279" spans="1:7" x14ac:dyDescent="0.25">
      <c r="A1279" t="str">
        <f t="shared" si="19"/>
        <v>2013_rs_17_KC_SD</v>
      </c>
      <c r="B1279">
        <v>2013</v>
      </c>
      <c r="C1279">
        <v>17</v>
      </c>
      <c r="D1279" t="s">
        <v>80</v>
      </c>
      <c r="E1279" t="s">
        <v>90</v>
      </c>
      <c r="F1279">
        <v>24</v>
      </c>
      <c r="G1279">
        <v>27</v>
      </c>
    </row>
    <row r="1280" spans="1:7" x14ac:dyDescent="0.25">
      <c r="A1280" t="str">
        <f t="shared" si="19"/>
        <v>2013_rs_17_STL_SEA</v>
      </c>
      <c r="B1280">
        <v>2013</v>
      </c>
      <c r="C1280">
        <v>17</v>
      </c>
      <c r="D1280" t="s">
        <v>93</v>
      </c>
      <c r="E1280" t="s">
        <v>91</v>
      </c>
      <c r="F1280">
        <v>9</v>
      </c>
      <c r="G1280">
        <v>27</v>
      </c>
    </row>
    <row r="1281" spans="1:7" x14ac:dyDescent="0.25">
      <c r="A1281" t="str">
        <f t="shared" si="19"/>
        <v>2013_rs_17_PHI_DAL</v>
      </c>
      <c r="B1281">
        <v>2013</v>
      </c>
      <c r="C1281">
        <v>17</v>
      </c>
      <c r="D1281" t="s">
        <v>88</v>
      </c>
      <c r="E1281" t="s">
        <v>73</v>
      </c>
      <c r="F1281">
        <v>24</v>
      </c>
      <c r="G1281">
        <v>22</v>
      </c>
    </row>
    <row r="1282" spans="1:7" x14ac:dyDescent="0.25">
      <c r="A1282" t="str">
        <f t="shared" ref="A1282:A1345" si="20">CONCATENATE(B1282,"_rs_",C1282,"_",D1282,"_",E1282)</f>
        <v>2014_rs_1_NO_ATL</v>
      </c>
      <c r="B1282">
        <v>2014</v>
      </c>
      <c r="C1282">
        <v>1</v>
      </c>
      <c r="D1282" t="s">
        <v>84</v>
      </c>
      <c r="E1282" t="s">
        <v>22</v>
      </c>
      <c r="F1282">
        <v>34</v>
      </c>
      <c r="G1282">
        <v>37</v>
      </c>
    </row>
    <row r="1283" spans="1:7" x14ac:dyDescent="0.25">
      <c r="A1283" t="str">
        <f t="shared" si="20"/>
        <v>2014_rs_1_CIN_BAL</v>
      </c>
      <c r="B1283">
        <v>2014</v>
      </c>
      <c r="C1283">
        <v>1</v>
      </c>
      <c r="D1283" t="s">
        <v>71</v>
      </c>
      <c r="E1283" t="s">
        <v>67</v>
      </c>
      <c r="F1283">
        <v>23</v>
      </c>
      <c r="G1283">
        <v>16</v>
      </c>
    </row>
    <row r="1284" spans="1:7" x14ac:dyDescent="0.25">
      <c r="A1284" t="str">
        <f t="shared" si="20"/>
        <v>2014_rs_1_BUF_CHI</v>
      </c>
      <c r="B1284">
        <v>2014</v>
      </c>
      <c r="C1284">
        <v>1</v>
      </c>
      <c r="D1284" t="s">
        <v>68</v>
      </c>
      <c r="E1284" t="s">
        <v>70</v>
      </c>
      <c r="F1284">
        <v>23</v>
      </c>
      <c r="G1284">
        <v>20</v>
      </c>
    </row>
    <row r="1285" spans="1:7" x14ac:dyDescent="0.25">
      <c r="A1285" t="str">
        <f t="shared" si="20"/>
        <v>2014_rs_1_WAS_HOU</v>
      </c>
      <c r="B1285">
        <v>2014</v>
      </c>
      <c r="C1285">
        <v>1</v>
      </c>
      <c r="D1285" t="s">
        <v>96</v>
      </c>
      <c r="E1285" t="s">
        <v>77</v>
      </c>
      <c r="F1285">
        <v>6</v>
      </c>
      <c r="G1285">
        <v>17</v>
      </c>
    </row>
    <row r="1286" spans="1:7" x14ac:dyDescent="0.25">
      <c r="A1286" t="str">
        <f t="shared" si="20"/>
        <v>2014_rs_1_TEN_KC</v>
      </c>
      <c r="B1286">
        <v>2014</v>
      </c>
      <c r="C1286">
        <v>1</v>
      </c>
      <c r="D1286" t="s">
        <v>95</v>
      </c>
      <c r="E1286" t="s">
        <v>80</v>
      </c>
      <c r="F1286">
        <v>26</v>
      </c>
      <c r="G1286">
        <v>10</v>
      </c>
    </row>
    <row r="1287" spans="1:7" x14ac:dyDescent="0.25">
      <c r="A1287" t="str">
        <f t="shared" si="20"/>
        <v>2014_rs_1_NE_MIA</v>
      </c>
      <c r="B1287">
        <v>2014</v>
      </c>
      <c r="C1287">
        <v>1</v>
      </c>
      <c r="D1287" t="s">
        <v>83</v>
      </c>
      <c r="E1287" t="s">
        <v>81</v>
      </c>
      <c r="F1287">
        <v>20</v>
      </c>
      <c r="G1287">
        <v>33</v>
      </c>
    </row>
    <row r="1288" spans="1:7" x14ac:dyDescent="0.25">
      <c r="A1288" t="str">
        <f t="shared" si="20"/>
        <v>2014_rs_1_OAK_NYJ</v>
      </c>
      <c r="B1288">
        <v>2014</v>
      </c>
      <c r="C1288">
        <v>1</v>
      </c>
      <c r="D1288" t="s">
        <v>87</v>
      </c>
      <c r="E1288" t="s">
        <v>86</v>
      </c>
      <c r="F1288">
        <v>14</v>
      </c>
      <c r="G1288">
        <v>19</v>
      </c>
    </row>
    <row r="1289" spans="1:7" x14ac:dyDescent="0.25">
      <c r="A1289" t="str">
        <f t="shared" si="20"/>
        <v>2014_rs_1_JAX_PHI</v>
      </c>
      <c r="B1289">
        <v>2014</v>
      </c>
      <c r="C1289">
        <v>1</v>
      </c>
      <c r="D1289" t="s">
        <v>79</v>
      </c>
      <c r="E1289" t="s">
        <v>88</v>
      </c>
      <c r="F1289">
        <v>17</v>
      </c>
      <c r="G1289">
        <v>34</v>
      </c>
    </row>
    <row r="1290" spans="1:7" x14ac:dyDescent="0.25">
      <c r="A1290" t="str">
        <f t="shared" si="20"/>
        <v>2014_rs_1_CLE_PIT</v>
      </c>
      <c r="B1290">
        <v>2014</v>
      </c>
      <c r="C1290">
        <v>1</v>
      </c>
      <c r="D1290" t="s">
        <v>72</v>
      </c>
      <c r="E1290" t="s">
        <v>89</v>
      </c>
      <c r="F1290">
        <v>27</v>
      </c>
      <c r="G1290">
        <v>30</v>
      </c>
    </row>
    <row r="1291" spans="1:7" x14ac:dyDescent="0.25">
      <c r="A1291" t="str">
        <f t="shared" si="20"/>
        <v>2014_rs_1_MIN_STL</v>
      </c>
      <c r="B1291">
        <v>2014</v>
      </c>
      <c r="C1291">
        <v>1</v>
      </c>
      <c r="D1291" t="s">
        <v>82</v>
      </c>
      <c r="E1291" t="s">
        <v>93</v>
      </c>
      <c r="F1291">
        <v>34</v>
      </c>
      <c r="G1291">
        <v>6</v>
      </c>
    </row>
    <row r="1292" spans="1:7" x14ac:dyDescent="0.25">
      <c r="A1292" t="str">
        <f t="shared" si="20"/>
        <v>2014_rs_1_SF_DAL</v>
      </c>
      <c r="B1292">
        <v>2014</v>
      </c>
      <c r="C1292">
        <v>1</v>
      </c>
      <c r="D1292" t="s">
        <v>92</v>
      </c>
      <c r="E1292" t="s">
        <v>73</v>
      </c>
      <c r="F1292">
        <v>28</v>
      </c>
      <c r="G1292">
        <v>17</v>
      </c>
    </row>
    <row r="1293" spans="1:7" x14ac:dyDescent="0.25">
      <c r="A1293" t="str">
        <f t="shared" si="20"/>
        <v>2014_rs_1_CAR_TB</v>
      </c>
      <c r="B1293">
        <v>2014</v>
      </c>
      <c r="C1293">
        <v>1</v>
      </c>
      <c r="D1293" t="s">
        <v>69</v>
      </c>
      <c r="E1293" t="s">
        <v>94</v>
      </c>
      <c r="F1293">
        <v>20</v>
      </c>
      <c r="G1293">
        <v>14</v>
      </c>
    </row>
    <row r="1294" spans="1:7" x14ac:dyDescent="0.25">
      <c r="A1294" t="str">
        <f t="shared" si="20"/>
        <v>2014_rs_1_NYG_DET</v>
      </c>
      <c r="B1294">
        <v>2014</v>
      </c>
      <c r="C1294">
        <v>1</v>
      </c>
      <c r="D1294" t="s">
        <v>85</v>
      </c>
      <c r="E1294" t="s">
        <v>75</v>
      </c>
      <c r="F1294">
        <v>14</v>
      </c>
      <c r="G1294">
        <v>35</v>
      </c>
    </row>
    <row r="1295" spans="1:7" x14ac:dyDescent="0.25">
      <c r="A1295" t="str">
        <f t="shared" si="20"/>
        <v>2014_rs_1_IND_DEN</v>
      </c>
      <c r="B1295">
        <v>2014</v>
      </c>
      <c r="C1295">
        <v>1</v>
      </c>
      <c r="D1295" t="s">
        <v>78</v>
      </c>
      <c r="E1295" t="s">
        <v>74</v>
      </c>
      <c r="F1295">
        <v>24</v>
      </c>
      <c r="G1295">
        <v>31</v>
      </c>
    </row>
    <row r="1296" spans="1:7" x14ac:dyDescent="0.25">
      <c r="A1296" t="str">
        <f t="shared" si="20"/>
        <v>2014_rs_1_GB_SEA</v>
      </c>
      <c r="B1296">
        <v>2014</v>
      </c>
      <c r="C1296">
        <v>1</v>
      </c>
      <c r="D1296" t="s">
        <v>76</v>
      </c>
      <c r="E1296" t="s">
        <v>91</v>
      </c>
      <c r="F1296">
        <v>16</v>
      </c>
      <c r="G1296">
        <v>36</v>
      </c>
    </row>
    <row r="1297" spans="1:7" x14ac:dyDescent="0.25">
      <c r="A1297" t="str">
        <f t="shared" si="20"/>
        <v>2014_rs_1_SD_ARI</v>
      </c>
      <c r="B1297">
        <v>2014</v>
      </c>
      <c r="C1297">
        <v>1</v>
      </c>
      <c r="D1297" t="s">
        <v>90</v>
      </c>
      <c r="E1297" t="s">
        <v>66</v>
      </c>
      <c r="F1297">
        <v>17</v>
      </c>
      <c r="G1297">
        <v>18</v>
      </c>
    </row>
    <row r="1298" spans="1:7" x14ac:dyDescent="0.25">
      <c r="A1298" t="str">
        <f t="shared" si="20"/>
        <v>2014_rs_2_MIA_BUF</v>
      </c>
      <c r="B1298">
        <v>2014</v>
      </c>
      <c r="C1298">
        <v>2</v>
      </c>
      <c r="D1298" t="s">
        <v>81</v>
      </c>
      <c r="E1298" t="s">
        <v>68</v>
      </c>
      <c r="F1298">
        <v>10</v>
      </c>
      <c r="G1298">
        <v>29</v>
      </c>
    </row>
    <row r="1299" spans="1:7" x14ac:dyDescent="0.25">
      <c r="A1299" t="str">
        <f t="shared" si="20"/>
        <v>2014_rs_2_DET_CAR</v>
      </c>
      <c r="B1299">
        <v>2014</v>
      </c>
      <c r="C1299">
        <v>2</v>
      </c>
      <c r="D1299" t="s">
        <v>75</v>
      </c>
      <c r="E1299" t="s">
        <v>69</v>
      </c>
      <c r="F1299">
        <v>7</v>
      </c>
      <c r="G1299">
        <v>24</v>
      </c>
    </row>
    <row r="1300" spans="1:7" x14ac:dyDescent="0.25">
      <c r="A1300" t="str">
        <f t="shared" si="20"/>
        <v>2014_rs_2_ATL_CIN</v>
      </c>
      <c r="B1300">
        <v>2014</v>
      </c>
      <c r="C1300">
        <v>2</v>
      </c>
      <c r="D1300" t="s">
        <v>22</v>
      </c>
      <c r="E1300" t="s">
        <v>71</v>
      </c>
      <c r="F1300">
        <v>10</v>
      </c>
      <c r="G1300">
        <v>24</v>
      </c>
    </row>
    <row r="1301" spans="1:7" x14ac:dyDescent="0.25">
      <c r="A1301" t="str">
        <f t="shared" si="20"/>
        <v>2014_rs_2_NO_CLE</v>
      </c>
      <c r="B1301">
        <v>2014</v>
      </c>
      <c r="C1301">
        <v>2</v>
      </c>
      <c r="D1301" t="s">
        <v>84</v>
      </c>
      <c r="E1301" t="s">
        <v>72</v>
      </c>
      <c r="F1301">
        <v>24</v>
      </c>
      <c r="G1301">
        <v>26</v>
      </c>
    </row>
    <row r="1302" spans="1:7" x14ac:dyDescent="0.25">
      <c r="A1302" t="str">
        <f t="shared" si="20"/>
        <v>2014_rs_2_NE_MIN</v>
      </c>
      <c r="B1302">
        <v>2014</v>
      </c>
      <c r="C1302">
        <v>2</v>
      </c>
      <c r="D1302" t="s">
        <v>83</v>
      </c>
      <c r="E1302" t="s">
        <v>82</v>
      </c>
      <c r="F1302">
        <v>30</v>
      </c>
      <c r="G1302">
        <v>7</v>
      </c>
    </row>
    <row r="1303" spans="1:7" x14ac:dyDescent="0.25">
      <c r="A1303" t="str">
        <f t="shared" si="20"/>
        <v>2014_rs_2_ARI_NYG</v>
      </c>
      <c r="B1303">
        <v>2014</v>
      </c>
      <c r="C1303">
        <v>2</v>
      </c>
      <c r="D1303" t="s">
        <v>66</v>
      </c>
      <c r="E1303" t="s">
        <v>85</v>
      </c>
      <c r="F1303">
        <v>25</v>
      </c>
      <c r="G1303">
        <v>14</v>
      </c>
    </row>
    <row r="1304" spans="1:7" x14ac:dyDescent="0.25">
      <c r="A1304" t="str">
        <f t="shared" si="20"/>
        <v>2014_rs_2_DAL_TEN</v>
      </c>
      <c r="B1304">
        <v>2014</v>
      </c>
      <c r="C1304">
        <v>2</v>
      </c>
      <c r="D1304" t="s">
        <v>73</v>
      </c>
      <c r="E1304" t="s">
        <v>95</v>
      </c>
      <c r="F1304">
        <v>26</v>
      </c>
      <c r="G1304">
        <v>10</v>
      </c>
    </row>
    <row r="1305" spans="1:7" x14ac:dyDescent="0.25">
      <c r="A1305" t="str">
        <f t="shared" si="20"/>
        <v>2014_rs_2_JAX_WAS</v>
      </c>
      <c r="B1305">
        <v>2014</v>
      </c>
      <c r="C1305">
        <v>2</v>
      </c>
      <c r="D1305" t="s">
        <v>79</v>
      </c>
      <c r="E1305" t="s">
        <v>96</v>
      </c>
      <c r="F1305">
        <v>10</v>
      </c>
      <c r="G1305">
        <v>41</v>
      </c>
    </row>
    <row r="1306" spans="1:7" x14ac:dyDescent="0.25">
      <c r="A1306" t="str">
        <f t="shared" si="20"/>
        <v>2014_rs_2_SEA_SD</v>
      </c>
      <c r="B1306">
        <v>2014</v>
      </c>
      <c r="C1306">
        <v>2</v>
      </c>
      <c r="D1306" t="s">
        <v>91</v>
      </c>
      <c r="E1306" t="s">
        <v>90</v>
      </c>
      <c r="F1306">
        <v>21</v>
      </c>
      <c r="G1306">
        <v>30</v>
      </c>
    </row>
    <row r="1307" spans="1:7" x14ac:dyDescent="0.25">
      <c r="A1307" t="str">
        <f t="shared" si="20"/>
        <v>2014_rs_2_STL_TB</v>
      </c>
      <c r="B1307">
        <v>2014</v>
      </c>
      <c r="C1307">
        <v>2</v>
      </c>
      <c r="D1307" t="s">
        <v>93</v>
      </c>
      <c r="E1307" t="s">
        <v>94</v>
      </c>
      <c r="F1307">
        <v>19</v>
      </c>
      <c r="G1307">
        <v>17</v>
      </c>
    </row>
    <row r="1308" spans="1:7" x14ac:dyDescent="0.25">
      <c r="A1308" t="str">
        <f t="shared" si="20"/>
        <v>2014_rs_2_KC_DEN</v>
      </c>
      <c r="B1308">
        <v>2014</v>
      </c>
      <c r="C1308">
        <v>2</v>
      </c>
      <c r="D1308" t="s">
        <v>80</v>
      </c>
      <c r="E1308" t="s">
        <v>74</v>
      </c>
      <c r="F1308">
        <v>17</v>
      </c>
      <c r="G1308">
        <v>24</v>
      </c>
    </row>
    <row r="1309" spans="1:7" x14ac:dyDescent="0.25">
      <c r="A1309" t="str">
        <f t="shared" si="20"/>
        <v>2014_rs_2_NYJ_GB</v>
      </c>
      <c r="B1309">
        <v>2014</v>
      </c>
      <c r="C1309">
        <v>2</v>
      </c>
      <c r="D1309" t="s">
        <v>86</v>
      </c>
      <c r="E1309" t="s">
        <v>76</v>
      </c>
      <c r="F1309">
        <v>24</v>
      </c>
      <c r="G1309">
        <v>31</v>
      </c>
    </row>
    <row r="1310" spans="1:7" x14ac:dyDescent="0.25">
      <c r="A1310" t="str">
        <f t="shared" si="20"/>
        <v>2014_rs_2_HOU_OAK</v>
      </c>
      <c r="B1310">
        <v>2014</v>
      </c>
      <c r="C1310">
        <v>2</v>
      </c>
      <c r="D1310" t="s">
        <v>77</v>
      </c>
      <c r="E1310" t="s">
        <v>87</v>
      </c>
      <c r="F1310">
        <v>30</v>
      </c>
      <c r="G1310">
        <v>14</v>
      </c>
    </row>
    <row r="1311" spans="1:7" x14ac:dyDescent="0.25">
      <c r="A1311" t="str">
        <f t="shared" si="20"/>
        <v>2014_rs_2_PIT_BAL</v>
      </c>
      <c r="B1311">
        <v>2014</v>
      </c>
      <c r="C1311">
        <v>2</v>
      </c>
      <c r="D1311" t="s">
        <v>89</v>
      </c>
      <c r="E1311" t="s">
        <v>67</v>
      </c>
      <c r="F1311">
        <v>6</v>
      </c>
      <c r="G1311">
        <v>26</v>
      </c>
    </row>
    <row r="1312" spans="1:7" x14ac:dyDescent="0.25">
      <c r="A1312" t="str">
        <f t="shared" si="20"/>
        <v>2014_rs_2_PHI_IND</v>
      </c>
      <c r="B1312">
        <v>2014</v>
      </c>
      <c r="C1312">
        <v>2</v>
      </c>
      <c r="D1312" t="s">
        <v>88</v>
      </c>
      <c r="E1312" t="s">
        <v>78</v>
      </c>
      <c r="F1312">
        <v>30</v>
      </c>
      <c r="G1312">
        <v>27</v>
      </c>
    </row>
    <row r="1313" spans="1:7" x14ac:dyDescent="0.25">
      <c r="A1313" t="str">
        <f t="shared" si="20"/>
        <v>2014_rs_2_CHI_SF</v>
      </c>
      <c r="B1313">
        <v>2014</v>
      </c>
      <c r="C1313">
        <v>2</v>
      </c>
      <c r="D1313" t="s">
        <v>70</v>
      </c>
      <c r="E1313" t="s">
        <v>92</v>
      </c>
      <c r="F1313">
        <v>28</v>
      </c>
      <c r="G1313">
        <v>20</v>
      </c>
    </row>
    <row r="1314" spans="1:7" x14ac:dyDescent="0.25">
      <c r="A1314" t="str">
        <f t="shared" si="20"/>
        <v>2014_rs_3_SD_BUF</v>
      </c>
      <c r="B1314">
        <v>2014</v>
      </c>
      <c r="C1314">
        <v>3</v>
      </c>
      <c r="D1314" t="s">
        <v>90</v>
      </c>
      <c r="E1314" t="s">
        <v>68</v>
      </c>
      <c r="F1314">
        <v>22</v>
      </c>
      <c r="G1314">
        <v>10</v>
      </c>
    </row>
    <row r="1315" spans="1:7" x14ac:dyDescent="0.25">
      <c r="A1315" t="str">
        <f t="shared" si="20"/>
        <v>2014_rs_3_TEN_CIN</v>
      </c>
      <c r="B1315">
        <v>2014</v>
      </c>
      <c r="C1315">
        <v>3</v>
      </c>
      <c r="D1315" t="s">
        <v>95</v>
      </c>
      <c r="E1315" t="s">
        <v>71</v>
      </c>
      <c r="F1315">
        <v>7</v>
      </c>
      <c r="G1315">
        <v>33</v>
      </c>
    </row>
    <row r="1316" spans="1:7" x14ac:dyDescent="0.25">
      <c r="A1316" t="str">
        <f t="shared" si="20"/>
        <v>2014_rs_3_BAL_CLE</v>
      </c>
      <c r="B1316">
        <v>2014</v>
      </c>
      <c r="C1316">
        <v>3</v>
      </c>
      <c r="D1316" t="s">
        <v>67</v>
      </c>
      <c r="E1316" t="s">
        <v>72</v>
      </c>
      <c r="F1316">
        <v>23</v>
      </c>
      <c r="G1316">
        <v>21</v>
      </c>
    </row>
    <row r="1317" spans="1:7" x14ac:dyDescent="0.25">
      <c r="A1317" t="str">
        <f t="shared" si="20"/>
        <v>2014_rs_3_GB_DET</v>
      </c>
      <c r="B1317">
        <v>2014</v>
      </c>
      <c r="C1317">
        <v>3</v>
      </c>
      <c r="D1317" t="s">
        <v>76</v>
      </c>
      <c r="E1317" t="s">
        <v>75</v>
      </c>
      <c r="F1317">
        <v>7</v>
      </c>
      <c r="G1317">
        <v>19</v>
      </c>
    </row>
    <row r="1318" spans="1:7" x14ac:dyDescent="0.25">
      <c r="A1318" t="str">
        <f t="shared" si="20"/>
        <v>2014_rs_3_IND_JAX</v>
      </c>
      <c r="B1318">
        <v>2014</v>
      </c>
      <c r="C1318">
        <v>3</v>
      </c>
      <c r="D1318" t="s">
        <v>78</v>
      </c>
      <c r="E1318" t="s">
        <v>79</v>
      </c>
      <c r="F1318">
        <v>44</v>
      </c>
      <c r="G1318">
        <v>17</v>
      </c>
    </row>
    <row r="1319" spans="1:7" x14ac:dyDescent="0.25">
      <c r="A1319" t="str">
        <f t="shared" si="20"/>
        <v>2014_rs_3_OAK_NE</v>
      </c>
      <c r="B1319">
        <v>2014</v>
      </c>
      <c r="C1319">
        <v>3</v>
      </c>
      <c r="D1319" t="s">
        <v>87</v>
      </c>
      <c r="E1319" t="s">
        <v>83</v>
      </c>
      <c r="F1319">
        <v>9</v>
      </c>
      <c r="G1319">
        <v>16</v>
      </c>
    </row>
    <row r="1320" spans="1:7" x14ac:dyDescent="0.25">
      <c r="A1320" t="str">
        <f t="shared" si="20"/>
        <v>2014_rs_3_MIN_NO</v>
      </c>
      <c r="B1320">
        <v>2014</v>
      </c>
      <c r="C1320">
        <v>3</v>
      </c>
      <c r="D1320" t="s">
        <v>82</v>
      </c>
      <c r="E1320" t="s">
        <v>84</v>
      </c>
      <c r="F1320">
        <v>9</v>
      </c>
      <c r="G1320">
        <v>20</v>
      </c>
    </row>
    <row r="1321" spans="1:7" x14ac:dyDescent="0.25">
      <c r="A1321" t="str">
        <f t="shared" si="20"/>
        <v>2014_rs_3_HOU_NYG</v>
      </c>
      <c r="B1321">
        <v>2014</v>
      </c>
      <c r="C1321">
        <v>3</v>
      </c>
      <c r="D1321" t="s">
        <v>77</v>
      </c>
      <c r="E1321" t="s">
        <v>85</v>
      </c>
      <c r="F1321">
        <v>17</v>
      </c>
      <c r="G1321">
        <v>30</v>
      </c>
    </row>
    <row r="1322" spans="1:7" x14ac:dyDescent="0.25">
      <c r="A1322" t="str">
        <f t="shared" si="20"/>
        <v>2014_rs_3_WAS_PHI</v>
      </c>
      <c r="B1322">
        <v>2014</v>
      </c>
      <c r="C1322">
        <v>3</v>
      </c>
      <c r="D1322" t="s">
        <v>96</v>
      </c>
      <c r="E1322" t="s">
        <v>88</v>
      </c>
      <c r="F1322">
        <v>34</v>
      </c>
      <c r="G1322">
        <v>37</v>
      </c>
    </row>
    <row r="1323" spans="1:7" x14ac:dyDescent="0.25">
      <c r="A1323" t="str">
        <f t="shared" si="20"/>
        <v>2014_rs_3_DAL_STL</v>
      </c>
      <c r="B1323">
        <v>2014</v>
      </c>
      <c r="C1323">
        <v>3</v>
      </c>
      <c r="D1323" t="s">
        <v>73</v>
      </c>
      <c r="E1323" t="s">
        <v>93</v>
      </c>
      <c r="F1323">
        <v>34</v>
      </c>
      <c r="G1323">
        <v>31</v>
      </c>
    </row>
    <row r="1324" spans="1:7" x14ac:dyDescent="0.25">
      <c r="A1324" t="str">
        <f t="shared" si="20"/>
        <v>2014_rs_3_SF_ARI</v>
      </c>
      <c r="B1324">
        <v>2014</v>
      </c>
      <c r="C1324">
        <v>3</v>
      </c>
      <c r="D1324" t="s">
        <v>92</v>
      </c>
      <c r="E1324" t="s">
        <v>66</v>
      </c>
      <c r="F1324">
        <v>14</v>
      </c>
      <c r="G1324">
        <v>23</v>
      </c>
    </row>
    <row r="1325" spans="1:7" x14ac:dyDescent="0.25">
      <c r="A1325" t="str">
        <f t="shared" si="20"/>
        <v>2014_rs_3_KC_MIA</v>
      </c>
      <c r="B1325">
        <v>2014</v>
      </c>
      <c r="C1325">
        <v>3</v>
      </c>
      <c r="D1325" t="s">
        <v>80</v>
      </c>
      <c r="E1325" t="s">
        <v>81</v>
      </c>
      <c r="F1325">
        <v>34</v>
      </c>
      <c r="G1325">
        <v>15</v>
      </c>
    </row>
    <row r="1326" spans="1:7" x14ac:dyDescent="0.25">
      <c r="A1326" t="str">
        <f t="shared" si="20"/>
        <v>2014_rs_3_DEN_SEA</v>
      </c>
      <c r="B1326">
        <v>2014</v>
      </c>
      <c r="C1326">
        <v>3</v>
      </c>
      <c r="D1326" t="s">
        <v>74</v>
      </c>
      <c r="E1326" t="s">
        <v>91</v>
      </c>
      <c r="F1326">
        <v>20</v>
      </c>
      <c r="G1326">
        <v>26</v>
      </c>
    </row>
    <row r="1327" spans="1:7" x14ac:dyDescent="0.25">
      <c r="A1327" t="str">
        <f t="shared" si="20"/>
        <v>2014_rs_3_TB_ATL</v>
      </c>
      <c r="B1327">
        <v>2014</v>
      </c>
      <c r="C1327">
        <v>3</v>
      </c>
      <c r="D1327" t="s">
        <v>94</v>
      </c>
      <c r="E1327" t="s">
        <v>22</v>
      </c>
      <c r="F1327">
        <v>14</v>
      </c>
      <c r="G1327">
        <v>56</v>
      </c>
    </row>
    <row r="1328" spans="1:7" x14ac:dyDescent="0.25">
      <c r="A1328" t="str">
        <f t="shared" si="20"/>
        <v>2014_rs_3_PIT_CAR</v>
      </c>
      <c r="B1328">
        <v>2014</v>
      </c>
      <c r="C1328">
        <v>3</v>
      </c>
      <c r="D1328" t="s">
        <v>89</v>
      </c>
      <c r="E1328" t="s">
        <v>69</v>
      </c>
      <c r="F1328">
        <v>37</v>
      </c>
      <c r="G1328">
        <v>19</v>
      </c>
    </row>
    <row r="1329" spans="1:7" x14ac:dyDescent="0.25">
      <c r="A1329" t="str">
        <f t="shared" si="20"/>
        <v>2014_rs_3_CHI_NYJ</v>
      </c>
      <c r="B1329">
        <v>2014</v>
      </c>
      <c r="C1329">
        <v>3</v>
      </c>
      <c r="D1329" t="s">
        <v>70</v>
      </c>
      <c r="E1329" t="s">
        <v>86</v>
      </c>
      <c r="F1329">
        <v>27</v>
      </c>
      <c r="G1329">
        <v>19</v>
      </c>
    </row>
    <row r="1330" spans="1:7" x14ac:dyDescent="0.25">
      <c r="A1330" t="str">
        <f t="shared" si="20"/>
        <v>2014_rs_4_CAR_BAL</v>
      </c>
      <c r="B1330">
        <v>2014</v>
      </c>
      <c r="C1330">
        <v>4</v>
      </c>
      <c r="D1330" t="s">
        <v>69</v>
      </c>
      <c r="E1330" t="s">
        <v>67</v>
      </c>
      <c r="F1330">
        <v>10</v>
      </c>
      <c r="G1330">
        <v>38</v>
      </c>
    </row>
    <row r="1331" spans="1:7" x14ac:dyDescent="0.25">
      <c r="A1331" t="str">
        <f t="shared" si="20"/>
        <v>2014_rs_4_GB_CHI</v>
      </c>
      <c r="B1331">
        <v>2014</v>
      </c>
      <c r="C1331">
        <v>4</v>
      </c>
      <c r="D1331" t="s">
        <v>76</v>
      </c>
      <c r="E1331" t="s">
        <v>70</v>
      </c>
      <c r="F1331">
        <v>38</v>
      </c>
      <c r="G1331">
        <v>17</v>
      </c>
    </row>
    <row r="1332" spans="1:7" x14ac:dyDescent="0.25">
      <c r="A1332" t="str">
        <f t="shared" si="20"/>
        <v>2014_rs_4_BUF_HOU</v>
      </c>
      <c r="B1332">
        <v>2014</v>
      </c>
      <c r="C1332">
        <v>4</v>
      </c>
      <c r="D1332" t="s">
        <v>68</v>
      </c>
      <c r="E1332" t="s">
        <v>77</v>
      </c>
      <c r="F1332">
        <v>17</v>
      </c>
      <c r="G1332">
        <v>23</v>
      </c>
    </row>
    <row r="1333" spans="1:7" x14ac:dyDescent="0.25">
      <c r="A1333" t="str">
        <f t="shared" si="20"/>
        <v>2014_rs_4_TEN_IND</v>
      </c>
      <c r="B1333">
        <v>2014</v>
      </c>
      <c r="C1333">
        <v>4</v>
      </c>
      <c r="D1333" t="s">
        <v>95</v>
      </c>
      <c r="E1333" t="s">
        <v>78</v>
      </c>
      <c r="F1333">
        <v>17</v>
      </c>
      <c r="G1333">
        <v>41</v>
      </c>
    </row>
    <row r="1334" spans="1:7" x14ac:dyDescent="0.25">
      <c r="A1334" t="str">
        <f t="shared" si="20"/>
        <v>2014_rs_4_DET_NYJ</v>
      </c>
      <c r="B1334">
        <v>2014</v>
      </c>
      <c r="C1334">
        <v>4</v>
      </c>
      <c r="D1334" t="s">
        <v>75</v>
      </c>
      <c r="E1334" t="s">
        <v>86</v>
      </c>
      <c r="F1334">
        <v>24</v>
      </c>
      <c r="G1334">
        <v>17</v>
      </c>
    </row>
    <row r="1335" spans="1:7" x14ac:dyDescent="0.25">
      <c r="A1335" t="str">
        <f t="shared" si="20"/>
        <v>2014_rs_4_MIA_OAK</v>
      </c>
      <c r="B1335">
        <v>2014</v>
      </c>
      <c r="C1335">
        <v>4</v>
      </c>
      <c r="D1335" t="s">
        <v>81</v>
      </c>
      <c r="E1335" t="s">
        <v>87</v>
      </c>
      <c r="F1335">
        <v>38</v>
      </c>
      <c r="G1335">
        <v>14</v>
      </c>
    </row>
    <row r="1336" spans="1:7" x14ac:dyDescent="0.25">
      <c r="A1336" t="str">
        <f t="shared" si="20"/>
        <v>2014_rs_4_TB_PIT</v>
      </c>
      <c r="B1336">
        <v>2014</v>
      </c>
      <c r="C1336">
        <v>4</v>
      </c>
      <c r="D1336" t="s">
        <v>94</v>
      </c>
      <c r="E1336" t="s">
        <v>89</v>
      </c>
      <c r="F1336">
        <v>27</v>
      </c>
      <c r="G1336">
        <v>24</v>
      </c>
    </row>
    <row r="1337" spans="1:7" x14ac:dyDescent="0.25">
      <c r="A1337" t="str">
        <f t="shared" si="20"/>
        <v>2014_rs_4_JAX_SD</v>
      </c>
      <c r="B1337">
        <v>2014</v>
      </c>
      <c r="C1337">
        <v>4</v>
      </c>
      <c r="D1337" t="s">
        <v>79</v>
      </c>
      <c r="E1337" t="s">
        <v>90</v>
      </c>
      <c r="F1337">
        <v>14</v>
      </c>
      <c r="G1337">
        <v>33</v>
      </c>
    </row>
    <row r="1338" spans="1:7" x14ac:dyDescent="0.25">
      <c r="A1338" t="str">
        <f t="shared" si="20"/>
        <v>2014_rs_4_ATL_MIN</v>
      </c>
      <c r="B1338">
        <v>2014</v>
      </c>
      <c r="C1338">
        <v>4</v>
      </c>
      <c r="D1338" t="s">
        <v>22</v>
      </c>
      <c r="E1338" t="s">
        <v>82</v>
      </c>
      <c r="F1338">
        <v>28</v>
      </c>
      <c r="G1338">
        <v>41</v>
      </c>
    </row>
    <row r="1339" spans="1:7" x14ac:dyDescent="0.25">
      <c r="A1339" t="str">
        <f t="shared" si="20"/>
        <v>2014_rs_4_PHI_SF</v>
      </c>
      <c r="B1339">
        <v>2014</v>
      </c>
      <c r="C1339">
        <v>4</v>
      </c>
      <c r="D1339" t="s">
        <v>88</v>
      </c>
      <c r="E1339" t="s">
        <v>92</v>
      </c>
      <c r="F1339">
        <v>21</v>
      </c>
      <c r="G1339">
        <v>26</v>
      </c>
    </row>
    <row r="1340" spans="1:7" x14ac:dyDescent="0.25">
      <c r="A1340" t="str">
        <f t="shared" si="20"/>
        <v>2014_rs_4_NYG_WAS</v>
      </c>
      <c r="B1340">
        <v>2014</v>
      </c>
      <c r="C1340">
        <v>4</v>
      </c>
      <c r="D1340" t="s">
        <v>85</v>
      </c>
      <c r="E1340" t="s">
        <v>96</v>
      </c>
      <c r="F1340">
        <v>45</v>
      </c>
      <c r="G1340">
        <v>14</v>
      </c>
    </row>
    <row r="1341" spans="1:7" x14ac:dyDescent="0.25">
      <c r="A1341" t="str">
        <f t="shared" si="20"/>
        <v>2014_rs_4_NO_DAL</v>
      </c>
      <c r="B1341">
        <v>2014</v>
      </c>
      <c r="C1341">
        <v>4</v>
      </c>
      <c r="D1341" t="s">
        <v>84</v>
      </c>
      <c r="E1341" t="s">
        <v>73</v>
      </c>
      <c r="F1341">
        <v>17</v>
      </c>
      <c r="G1341">
        <v>38</v>
      </c>
    </row>
    <row r="1342" spans="1:7" x14ac:dyDescent="0.25">
      <c r="A1342" t="str">
        <f t="shared" si="20"/>
        <v>2014_rs_4_NE_KC</v>
      </c>
      <c r="B1342">
        <v>2014</v>
      </c>
      <c r="C1342">
        <v>4</v>
      </c>
      <c r="D1342" t="s">
        <v>83</v>
      </c>
      <c r="E1342" t="s">
        <v>80</v>
      </c>
      <c r="F1342">
        <v>14</v>
      </c>
      <c r="G1342">
        <v>41</v>
      </c>
    </row>
    <row r="1343" spans="1:7" x14ac:dyDescent="0.25">
      <c r="A1343" t="str">
        <f t="shared" si="20"/>
        <v>2014_rs_5_CHI_CAR</v>
      </c>
      <c r="B1343">
        <v>2014</v>
      </c>
      <c r="C1343">
        <v>5</v>
      </c>
      <c r="D1343" t="s">
        <v>70</v>
      </c>
      <c r="E1343" t="s">
        <v>69</v>
      </c>
      <c r="F1343">
        <v>24</v>
      </c>
      <c r="G1343">
        <v>31</v>
      </c>
    </row>
    <row r="1344" spans="1:7" x14ac:dyDescent="0.25">
      <c r="A1344" t="str">
        <f t="shared" si="20"/>
        <v>2014_rs_5_HOU_DAL</v>
      </c>
      <c r="B1344">
        <v>2014</v>
      </c>
      <c r="C1344">
        <v>5</v>
      </c>
      <c r="D1344" t="s">
        <v>77</v>
      </c>
      <c r="E1344" t="s">
        <v>73</v>
      </c>
      <c r="F1344">
        <v>17</v>
      </c>
      <c r="G1344">
        <v>20</v>
      </c>
    </row>
    <row r="1345" spans="1:7" x14ac:dyDescent="0.25">
      <c r="A1345" t="str">
        <f t="shared" si="20"/>
        <v>2014_rs_5_BUF_DET</v>
      </c>
      <c r="B1345">
        <v>2014</v>
      </c>
      <c r="C1345">
        <v>5</v>
      </c>
      <c r="D1345" t="s">
        <v>68</v>
      </c>
      <c r="E1345" t="s">
        <v>75</v>
      </c>
      <c r="F1345">
        <v>17</v>
      </c>
      <c r="G1345">
        <v>14</v>
      </c>
    </row>
    <row r="1346" spans="1:7" x14ac:dyDescent="0.25">
      <c r="A1346" t="str">
        <f t="shared" ref="A1346:A1409" si="21">CONCATENATE(B1346,"_rs_",C1346,"_",D1346,"_",E1346)</f>
        <v>2014_rs_5_BAL_IND</v>
      </c>
      <c r="B1346">
        <v>2014</v>
      </c>
      <c r="C1346">
        <v>5</v>
      </c>
      <c r="D1346" t="s">
        <v>67</v>
      </c>
      <c r="E1346" t="s">
        <v>78</v>
      </c>
      <c r="F1346">
        <v>13</v>
      </c>
      <c r="G1346">
        <v>20</v>
      </c>
    </row>
    <row r="1347" spans="1:7" x14ac:dyDescent="0.25">
      <c r="A1347" t="str">
        <f t="shared" si="21"/>
        <v>2014_rs_5_PIT_JAX</v>
      </c>
      <c r="B1347">
        <v>2014</v>
      </c>
      <c r="C1347">
        <v>5</v>
      </c>
      <c r="D1347" t="s">
        <v>89</v>
      </c>
      <c r="E1347" t="s">
        <v>79</v>
      </c>
      <c r="F1347">
        <v>17</v>
      </c>
      <c r="G1347">
        <v>9</v>
      </c>
    </row>
    <row r="1348" spans="1:7" x14ac:dyDescent="0.25">
      <c r="A1348" t="str">
        <f t="shared" si="21"/>
        <v>2014_rs_5_TB_NO</v>
      </c>
      <c r="B1348">
        <v>2014</v>
      </c>
      <c r="C1348">
        <v>5</v>
      </c>
      <c r="D1348" t="s">
        <v>94</v>
      </c>
      <c r="E1348" t="s">
        <v>84</v>
      </c>
      <c r="F1348">
        <v>31</v>
      </c>
      <c r="G1348">
        <v>37</v>
      </c>
    </row>
    <row r="1349" spans="1:7" x14ac:dyDescent="0.25">
      <c r="A1349" t="str">
        <f t="shared" si="21"/>
        <v>2014_rs_5_ATL_NYG</v>
      </c>
      <c r="B1349">
        <v>2014</v>
      </c>
      <c r="C1349">
        <v>5</v>
      </c>
      <c r="D1349" t="s">
        <v>22</v>
      </c>
      <c r="E1349" t="s">
        <v>85</v>
      </c>
      <c r="F1349">
        <v>20</v>
      </c>
      <c r="G1349">
        <v>30</v>
      </c>
    </row>
    <row r="1350" spans="1:7" x14ac:dyDescent="0.25">
      <c r="A1350" t="str">
        <f t="shared" si="21"/>
        <v>2014_rs_5_STL_PHI</v>
      </c>
      <c r="B1350">
        <v>2014</v>
      </c>
      <c r="C1350">
        <v>5</v>
      </c>
      <c r="D1350" t="s">
        <v>93</v>
      </c>
      <c r="E1350" t="s">
        <v>88</v>
      </c>
      <c r="F1350">
        <v>28</v>
      </c>
      <c r="G1350">
        <v>34</v>
      </c>
    </row>
    <row r="1351" spans="1:7" x14ac:dyDescent="0.25">
      <c r="A1351" t="str">
        <f t="shared" si="21"/>
        <v>2014_rs_5_CLE_TEN</v>
      </c>
      <c r="B1351">
        <v>2014</v>
      </c>
      <c r="C1351">
        <v>5</v>
      </c>
      <c r="D1351" t="s">
        <v>72</v>
      </c>
      <c r="E1351" t="s">
        <v>95</v>
      </c>
      <c r="F1351">
        <v>29</v>
      </c>
      <c r="G1351">
        <v>28</v>
      </c>
    </row>
    <row r="1352" spans="1:7" x14ac:dyDescent="0.25">
      <c r="A1352" t="str">
        <f t="shared" si="21"/>
        <v>2014_rs_5_ARI_DEN</v>
      </c>
      <c r="B1352">
        <v>2014</v>
      </c>
      <c r="C1352">
        <v>5</v>
      </c>
      <c r="D1352" t="s">
        <v>66</v>
      </c>
      <c r="E1352" t="s">
        <v>74</v>
      </c>
      <c r="F1352">
        <v>20</v>
      </c>
      <c r="G1352">
        <v>41</v>
      </c>
    </row>
    <row r="1353" spans="1:7" x14ac:dyDescent="0.25">
      <c r="A1353" t="str">
        <f t="shared" si="21"/>
        <v>2014_rs_5_NYJ_SD</v>
      </c>
      <c r="B1353">
        <v>2014</v>
      </c>
      <c r="C1353">
        <v>5</v>
      </c>
      <c r="D1353" t="s">
        <v>86</v>
      </c>
      <c r="E1353" t="s">
        <v>90</v>
      </c>
      <c r="F1353">
        <v>0</v>
      </c>
      <c r="G1353">
        <v>31</v>
      </c>
    </row>
    <row r="1354" spans="1:7" x14ac:dyDescent="0.25">
      <c r="A1354" t="str">
        <f t="shared" si="21"/>
        <v>2014_rs_5_KC_SF</v>
      </c>
      <c r="B1354">
        <v>2014</v>
      </c>
      <c r="C1354">
        <v>5</v>
      </c>
      <c r="D1354" t="s">
        <v>80</v>
      </c>
      <c r="E1354" t="s">
        <v>92</v>
      </c>
      <c r="F1354">
        <v>17</v>
      </c>
      <c r="G1354">
        <v>22</v>
      </c>
    </row>
    <row r="1355" spans="1:7" x14ac:dyDescent="0.25">
      <c r="A1355" t="str">
        <f t="shared" si="21"/>
        <v>2014_rs_5_MIN_GB</v>
      </c>
      <c r="B1355">
        <v>2014</v>
      </c>
      <c r="C1355">
        <v>5</v>
      </c>
      <c r="D1355" t="s">
        <v>82</v>
      </c>
      <c r="E1355" t="s">
        <v>76</v>
      </c>
      <c r="F1355">
        <v>10</v>
      </c>
      <c r="G1355">
        <v>42</v>
      </c>
    </row>
    <row r="1356" spans="1:7" x14ac:dyDescent="0.25">
      <c r="A1356" t="str">
        <f t="shared" si="21"/>
        <v>2014_rs_5_CIN_NE</v>
      </c>
      <c r="B1356">
        <v>2014</v>
      </c>
      <c r="C1356">
        <v>5</v>
      </c>
      <c r="D1356" t="s">
        <v>71</v>
      </c>
      <c r="E1356" t="s">
        <v>83</v>
      </c>
      <c r="F1356">
        <v>17</v>
      </c>
      <c r="G1356">
        <v>43</v>
      </c>
    </row>
    <row r="1357" spans="1:7" x14ac:dyDescent="0.25">
      <c r="A1357" t="str">
        <f t="shared" si="21"/>
        <v>2014_rs_5_SEA_WAS</v>
      </c>
      <c r="B1357">
        <v>2014</v>
      </c>
      <c r="C1357">
        <v>5</v>
      </c>
      <c r="D1357" t="s">
        <v>91</v>
      </c>
      <c r="E1357" t="s">
        <v>96</v>
      </c>
      <c r="F1357">
        <v>27</v>
      </c>
      <c r="G1357">
        <v>17</v>
      </c>
    </row>
    <row r="1358" spans="1:7" x14ac:dyDescent="0.25">
      <c r="A1358" t="str">
        <f t="shared" si="21"/>
        <v>2014_rs_6_NE_BUF</v>
      </c>
      <c r="B1358">
        <v>2014</v>
      </c>
      <c r="C1358">
        <v>6</v>
      </c>
      <c r="D1358" t="s">
        <v>83</v>
      </c>
      <c r="E1358" t="s">
        <v>68</v>
      </c>
      <c r="F1358">
        <v>37</v>
      </c>
      <c r="G1358">
        <v>22</v>
      </c>
    </row>
    <row r="1359" spans="1:7" x14ac:dyDescent="0.25">
      <c r="A1359" t="str">
        <f t="shared" si="21"/>
        <v>2014_rs_6_CAR_CIN</v>
      </c>
      <c r="B1359">
        <v>2014</v>
      </c>
      <c r="C1359">
        <v>6</v>
      </c>
      <c r="D1359" t="s">
        <v>69</v>
      </c>
      <c r="E1359" t="s">
        <v>71</v>
      </c>
      <c r="F1359">
        <v>37</v>
      </c>
      <c r="G1359">
        <v>37</v>
      </c>
    </row>
    <row r="1360" spans="1:7" x14ac:dyDescent="0.25">
      <c r="A1360" t="str">
        <f t="shared" si="21"/>
        <v>2014_rs_6_PIT_CLE</v>
      </c>
      <c r="B1360">
        <v>2014</v>
      </c>
      <c r="C1360">
        <v>6</v>
      </c>
      <c r="D1360" t="s">
        <v>89</v>
      </c>
      <c r="E1360" t="s">
        <v>72</v>
      </c>
      <c r="F1360">
        <v>10</v>
      </c>
      <c r="G1360">
        <v>31</v>
      </c>
    </row>
    <row r="1361" spans="1:7" x14ac:dyDescent="0.25">
      <c r="A1361" t="str">
        <f t="shared" si="21"/>
        <v>2014_rs_6_GB_MIA</v>
      </c>
      <c r="B1361">
        <v>2014</v>
      </c>
      <c r="C1361">
        <v>6</v>
      </c>
      <c r="D1361" t="s">
        <v>76</v>
      </c>
      <c r="E1361" t="s">
        <v>81</v>
      </c>
      <c r="F1361">
        <v>27</v>
      </c>
      <c r="G1361">
        <v>24</v>
      </c>
    </row>
    <row r="1362" spans="1:7" x14ac:dyDescent="0.25">
      <c r="A1362" t="str">
        <f t="shared" si="21"/>
        <v>2014_rs_6_DET_MIN</v>
      </c>
      <c r="B1362">
        <v>2014</v>
      </c>
      <c r="C1362">
        <v>6</v>
      </c>
      <c r="D1362" t="s">
        <v>75</v>
      </c>
      <c r="E1362" t="s">
        <v>82</v>
      </c>
      <c r="F1362">
        <v>17</v>
      </c>
      <c r="G1362">
        <v>3</v>
      </c>
    </row>
    <row r="1363" spans="1:7" x14ac:dyDescent="0.25">
      <c r="A1363" t="str">
        <f t="shared" si="21"/>
        <v>2014_rs_6_DEN_NYJ</v>
      </c>
      <c r="B1363">
        <v>2014</v>
      </c>
      <c r="C1363">
        <v>6</v>
      </c>
      <c r="D1363" t="s">
        <v>74</v>
      </c>
      <c r="E1363" t="s">
        <v>86</v>
      </c>
      <c r="F1363">
        <v>31</v>
      </c>
      <c r="G1363">
        <v>17</v>
      </c>
    </row>
    <row r="1364" spans="1:7" x14ac:dyDescent="0.25">
      <c r="A1364" t="str">
        <f t="shared" si="21"/>
        <v>2014_rs_6_BAL_TB</v>
      </c>
      <c r="B1364">
        <v>2014</v>
      </c>
      <c r="C1364">
        <v>6</v>
      </c>
      <c r="D1364" t="s">
        <v>67</v>
      </c>
      <c r="E1364" t="s">
        <v>94</v>
      </c>
      <c r="F1364">
        <v>48</v>
      </c>
      <c r="G1364">
        <v>17</v>
      </c>
    </row>
    <row r="1365" spans="1:7" x14ac:dyDescent="0.25">
      <c r="A1365" t="str">
        <f t="shared" si="21"/>
        <v>2014_rs_6_JAX_TEN</v>
      </c>
      <c r="B1365">
        <v>2014</v>
      </c>
      <c r="C1365">
        <v>6</v>
      </c>
      <c r="D1365" t="s">
        <v>79</v>
      </c>
      <c r="E1365" t="s">
        <v>95</v>
      </c>
      <c r="F1365">
        <v>14</v>
      </c>
      <c r="G1365">
        <v>16</v>
      </c>
    </row>
    <row r="1366" spans="1:7" x14ac:dyDescent="0.25">
      <c r="A1366" t="str">
        <f t="shared" si="21"/>
        <v>2014_rs_6_SD_OAK</v>
      </c>
      <c r="B1366">
        <v>2014</v>
      </c>
      <c r="C1366">
        <v>6</v>
      </c>
      <c r="D1366" t="s">
        <v>90</v>
      </c>
      <c r="E1366" t="s">
        <v>87</v>
      </c>
      <c r="F1366">
        <v>31</v>
      </c>
      <c r="G1366">
        <v>28</v>
      </c>
    </row>
    <row r="1367" spans="1:7" x14ac:dyDescent="0.25">
      <c r="A1367" t="str">
        <f t="shared" si="21"/>
        <v>2014_rs_6_WAS_ARI</v>
      </c>
      <c r="B1367">
        <v>2014</v>
      </c>
      <c r="C1367">
        <v>6</v>
      </c>
      <c r="D1367" t="s">
        <v>96</v>
      </c>
      <c r="E1367" t="s">
        <v>66</v>
      </c>
      <c r="F1367">
        <v>20</v>
      </c>
      <c r="G1367">
        <v>30</v>
      </c>
    </row>
    <row r="1368" spans="1:7" x14ac:dyDescent="0.25">
      <c r="A1368" t="str">
        <f t="shared" si="21"/>
        <v>2014_rs_6_CHI_ATL</v>
      </c>
      <c r="B1368">
        <v>2014</v>
      </c>
      <c r="C1368">
        <v>6</v>
      </c>
      <c r="D1368" t="s">
        <v>70</v>
      </c>
      <c r="E1368" t="s">
        <v>22</v>
      </c>
      <c r="F1368">
        <v>27</v>
      </c>
      <c r="G1368">
        <v>13</v>
      </c>
    </row>
    <row r="1369" spans="1:7" x14ac:dyDescent="0.25">
      <c r="A1369" t="str">
        <f t="shared" si="21"/>
        <v>2014_rs_6_DAL_SEA</v>
      </c>
      <c r="B1369">
        <v>2014</v>
      </c>
      <c r="C1369">
        <v>6</v>
      </c>
      <c r="D1369" t="s">
        <v>73</v>
      </c>
      <c r="E1369" t="s">
        <v>91</v>
      </c>
      <c r="F1369">
        <v>30</v>
      </c>
      <c r="G1369">
        <v>23</v>
      </c>
    </row>
    <row r="1370" spans="1:7" x14ac:dyDescent="0.25">
      <c r="A1370" t="str">
        <f t="shared" si="21"/>
        <v>2014_rs_6_IND_HOU</v>
      </c>
      <c r="B1370">
        <v>2014</v>
      </c>
      <c r="C1370">
        <v>6</v>
      </c>
      <c r="D1370" t="s">
        <v>78</v>
      </c>
      <c r="E1370" t="s">
        <v>77</v>
      </c>
      <c r="F1370">
        <v>33</v>
      </c>
      <c r="G1370">
        <v>28</v>
      </c>
    </row>
    <row r="1371" spans="1:7" x14ac:dyDescent="0.25">
      <c r="A1371" t="str">
        <f t="shared" si="21"/>
        <v>2014_rs_6_NYG_PHI</v>
      </c>
      <c r="B1371">
        <v>2014</v>
      </c>
      <c r="C1371">
        <v>6</v>
      </c>
      <c r="D1371" t="s">
        <v>85</v>
      </c>
      <c r="E1371" t="s">
        <v>88</v>
      </c>
      <c r="F1371">
        <v>0</v>
      </c>
      <c r="G1371">
        <v>27</v>
      </c>
    </row>
    <row r="1372" spans="1:7" x14ac:dyDescent="0.25">
      <c r="A1372" t="str">
        <f t="shared" si="21"/>
        <v>2014_rs_6_SF_STL</v>
      </c>
      <c r="B1372">
        <v>2014</v>
      </c>
      <c r="C1372">
        <v>6</v>
      </c>
      <c r="D1372" t="s">
        <v>92</v>
      </c>
      <c r="E1372" t="s">
        <v>93</v>
      </c>
      <c r="F1372">
        <v>31</v>
      </c>
      <c r="G1372">
        <v>17</v>
      </c>
    </row>
    <row r="1373" spans="1:7" x14ac:dyDescent="0.25">
      <c r="A1373" t="str">
        <f t="shared" si="21"/>
        <v>2014_rs_7_ATL_BAL</v>
      </c>
      <c r="B1373">
        <v>2014</v>
      </c>
      <c r="C1373">
        <v>7</v>
      </c>
      <c r="D1373" t="s">
        <v>22</v>
      </c>
      <c r="E1373" t="s">
        <v>67</v>
      </c>
      <c r="F1373">
        <v>7</v>
      </c>
      <c r="G1373">
        <v>29</v>
      </c>
    </row>
    <row r="1374" spans="1:7" x14ac:dyDescent="0.25">
      <c r="A1374" t="str">
        <f t="shared" si="21"/>
        <v>2014_rs_7_MIN_BUF</v>
      </c>
      <c r="B1374">
        <v>2014</v>
      </c>
      <c r="C1374">
        <v>7</v>
      </c>
      <c r="D1374" t="s">
        <v>82</v>
      </c>
      <c r="E1374" t="s">
        <v>68</v>
      </c>
      <c r="F1374">
        <v>16</v>
      </c>
      <c r="G1374">
        <v>17</v>
      </c>
    </row>
    <row r="1375" spans="1:7" x14ac:dyDescent="0.25">
      <c r="A1375" t="str">
        <f t="shared" si="21"/>
        <v>2014_rs_7_MIA_CHI</v>
      </c>
      <c r="B1375">
        <v>2014</v>
      </c>
      <c r="C1375">
        <v>7</v>
      </c>
      <c r="D1375" t="s">
        <v>81</v>
      </c>
      <c r="E1375" t="s">
        <v>70</v>
      </c>
      <c r="F1375">
        <v>27</v>
      </c>
      <c r="G1375">
        <v>14</v>
      </c>
    </row>
    <row r="1376" spans="1:7" x14ac:dyDescent="0.25">
      <c r="A1376" t="str">
        <f t="shared" si="21"/>
        <v>2014_rs_7_NO_DET</v>
      </c>
      <c r="B1376">
        <v>2014</v>
      </c>
      <c r="C1376">
        <v>7</v>
      </c>
      <c r="D1376" t="s">
        <v>84</v>
      </c>
      <c r="E1376" t="s">
        <v>75</v>
      </c>
      <c r="F1376">
        <v>23</v>
      </c>
      <c r="G1376">
        <v>24</v>
      </c>
    </row>
    <row r="1377" spans="1:7" x14ac:dyDescent="0.25">
      <c r="A1377" t="str">
        <f t="shared" si="21"/>
        <v>2014_rs_7_CAR_GB</v>
      </c>
      <c r="B1377">
        <v>2014</v>
      </c>
      <c r="C1377">
        <v>7</v>
      </c>
      <c r="D1377" t="s">
        <v>69</v>
      </c>
      <c r="E1377" t="s">
        <v>76</v>
      </c>
      <c r="F1377">
        <v>17</v>
      </c>
      <c r="G1377">
        <v>38</v>
      </c>
    </row>
    <row r="1378" spans="1:7" x14ac:dyDescent="0.25">
      <c r="A1378" t="str">
        <f t="shared" si="21"/>
        <v>2014_rs_7_CIN_IND</v>
      </c>
      <c r="B1378">
        <v>2014</v>
      </c>
      <c r="C1378">
        <v>7</v>
      </c>
      <c r="D1378" t="s">
        <v>71</v>
      </c>
      <c r="E1378" t="s">
        <v>78</v>
      </c>
      <c r="F1378">
        <v>0</v>
      </c>
      <c r="G1378">
        <v>27</v>
      </c>
    </row>
    <row r="1379" spans="1:7" x14ac:dyDescent="0.25">
      <c r="A1379" t="str">
        <f t="shared" si="21"/>
        <v>2014_rs_7_CLE_JAX</v>
      </c>
      <c r="B1379">
        <v>2014</v>
      </c>
      <c r="C1379">
        <v>7</v>
      </c>
      <c r="D1379" t="s">
        <v>72</v>
      </c>
      <c r="E1379" t="s">
        <v>79</v>
      </c>
      <c r="F1379">
        <v>6</v>
      </c>
      <c r="G1379">
        <v>24</v>
      </c>
    </row>
    <row r="1380" spans="1:7" x14ac:dyDescent="0.25">
      <c r="A1380" t="str">
        <f t="shared" si="21"/>
        <v>2014_rs_7_SEA_STL</v>
      </c>
      <c r="B1380">
        <v>2014</v>
      </c>
      <c r="C1380">
        <v>7</v>
      </c>
      <c r="D1380" t="s">
        <v>91</v>
      </c>
      <c r="E1380" t="s">
        <v>93</v>
      </c>
      <c r="F1380">
        <v>26</v>
      </c>
      <c r="G1380">
        <v>28</v>
      </c>
    </row>
    <row r="1381" spans="1:7" x14ac:dyDescent="0.25">
      <c r="A1381" t="str">
        <f t="shared" si="21"/>
        <v>2014_rs_7_TEN_WAS</v>
      </c>
      <c r="B1381">
        <v>2014</v>
      </c>
      <c r="C1381">
        <v>7</v>
      </c>
      <c r="D1381" t="s">
        <v>95</v>
      </c>
      <c r="E1381" t="s">
        <v>96</v>
      </c>
      <c r="F1381">
        <v>17</v>
      </c>
      <c r="G1381">
        <v>19</v>
      </c>
    </row>
    <row r="1382" spans="1:7" x14ac:dyDescent="0.25">
      <c r="A1382" t="str">
        <f t="shared" si="21"/>
        <v>2014_rs_7_KC_SD</v>
      </c>
      <c r="B1382">
        <v>2014</v>
      </c>
      <c r="C1382">
        <v>7</v>
      </c>
      <c r="D1382" t="s">
        <v>80</v>
      </c>
      <c r="E1382" t="s">
        <v>90</v>
      </c>
      <c r="F1382">
        <v>23</v>
      </c>
      <c r="G1382">
        <v>20</v>
      </c>
    </row>
    <row r="1383" spans="1:7" x14ac:dyDescent="0.25">
      <c r="A1383" t="str">
        <f t="shared" si="21"/>
        <v>2014_rs_7_NYG_DAL</v>
      </c>
      <c r="B1383">
        <v>2014</v>
      </c>
      <c r="C1383">
        <v>7</v>
      </c>
      <c r="D1383" t="s">
        <v>85</v>
      </c>
      <c r="E1383" t="s">
        <v>73</v>
      </c>
      <c r="F1383">
        <v>21</v>
      </c>
      <c r="G1383">
        <v>31</v>
      </c>
    </row>
    <row r="1384" spans="1:7" x14ac:dyDescent="0.25">
      <c r="A1384" t="str">
        <f t="shared" si="21"/>
        <v>2014_rs_7_ARI_OAK</v>
      </c>
      <c r="B1384">
        <v>2014</v>
      </c>
      <c r="C1384">
        <v>7</v>
      </c>
      <c r="D1384" t="s">
        <v>66</v>
      </c>
      <c r="E1384" t="s">
        <v>87</v>
      </c>
      <c r="F1384">
        <v>24</v>
      </c>
      <c r="G1384">
        <v>13</v>
      </c>
    </row>
    <row r="1385" spans="1:7" x14ac:dyDescent="0.25">
      <c r="A1385" t="str">
        <f t="shared" si="21"/>
        <v>2014_rs_7_NYJ_NE</v>
      </c>
      <c r="B1385">
        <v>2014</v>
      </c>
      <c r="C1385">
        <v>7</v>
      </c>
      <c r="D1385" t="s">
        <v>86</v>
      </c>
      <c r="E1385" t="s">
        <v>83</v>
      </c>
      <c r="F1385">
        <v>25</v>
      </c>
      <c r="G1385">
        <v>27</v>
      </c>
    </row>
    <row r="1386" spans="1:7" x14ac:dyDescent="0.25">
      <c r="A1386" t="str">
        <f t="shared" si="21"/>
        <v>2014_rs_7_SF_DEN</v>
      </c>
      <c r="B1386">
        <v>2014</v>
      </c>
      <c r="C1386">
        <v>7</v>
      </c>
      <c r="D1386" t="s">
        <v>92</v>
      </c>
      <c r="E1386" t="s">
        <v>74</v>
      </c>
      <c r="F1386">
        <v>17</v>
      </c>
      <c r="G1386">
        <v>42</v>
      </c>
    </row>
    <row r="1387" spans="1:7" x14ac:dyDescent="0.25">
      <c r="A1387" t="str">
        <f t="shared" si="21"/>
        <v>2014_rs_7_HOU_PIT</v>
      </c>
      <c r="B1387">
        <v>2014</v>
      </c>
      <c r="C1387">
        <v>7</v>
      </c>
      <c r="D1387" t="s">
        <v>77</v>
      </c>
      <c r="E1387" t="s">
        <v>89</v>
      </c>
      <c r="F1387">
        <v>23</v>
      </c>
      <c r="G1387">
        <v>30</v>
      </c>
    </row>
    <row r="1388" spans="1:7" x14ac:dyDescent="0.25">
      <c r="A1388" t="str">
        <f t="shared" si="21"/>
        <v>2014_rs_8_SEA_CAR</v>
      </c>
      <c r="B1388">
        <v>2014</v>
      </c>
      <c r="C1388">
        <v>8</v>
      </c>
      <c r="D1388" t="s">
        <v>91</v>
      </c>
      <c r="E1388" t="s">
        <v>69</v>
      </c>
      <c r="F1388">
        <v>13</v>
      </c>
      <c r="G1388">
        <v>9</v>
      </c>
    </row>
    <row r="1389" spans="1:7" x14ac:dyDescent="0.25">
      <c r="A1389" t="str">
        <f t="shared" si="21"/>
        <v>2014_rs_8_BAL_CIN</v>
      </c>
      <c r="B1389">
        <v>2014</v>
      </c>
      <c r="C1389">
        <v>8</v>
      </c>
      <c r="D1389" t="s">
        <v>67</v>
      </c>
      <c r="E1389" t="s">
        <v>71</v>
      </c>
      <c r="F1389">
        <v>24</v>
      </c>
      <c r="G1389">
        <v>27</v>
      </c>
    </row>
    <row r="1390" spans="1:7" x14ac:dyDescent="0.25">
      <c r="A1390" t="str">
        <f t="shared" si="21"/>
        <v>2014_rs_8_MIA_JAX</v>
      </c>
      <c r="B1390">
        <v>2014</v>
      </c>
      <c r="C1390">
        <v>8</v>
      </c>
      <c r="D1390" t="s">
        <v>81</v>
      </c>
      <c r="E1390" t="s">
        <v>79</v>
      </c>
      <c r="F1390">
        <v>27</v>
      </c>
      <c r="G1390">
        <v>13</v>
      </c>
    </row>
    <row r="1391" spans="1:7" x14ac:dyDescent="0.25">
      <c r="A1391" t="str">
        <f t="shared" si="21"/>
        <v>2014_rs_8_STL_KC</v>
      </c>
      <c r="B1391">
        <v>2014</v>
      </c>
      <c r="C1391">
        <v>8</v>
      </c>
      <c r="D1391" t="s">
        <v>93</v>
      </c>
      <c r="E1391" t="s">
        <v>80</v>
      </c>
      <c r="F1391">
        <v>7</v>
      </c>
      <c r="G1391">
        <v>34</v>
      </c>
    </row>
    <row r="1392" spans="1:7" x14ac:dyDescent="0.25">
      <c r="A1392" t="str">
        <f t="shared" si="21"/>
        <v>2014_rs_8_CHI_NE</v>
      </c>
      <c r="B1392">
        <v>2014</v>
      </c>
      <c r="C1392">
        <v>8</v>
      </c>
      <c r="D1392" t="s">
        <v>70</v>
      </c>
      <c r="E1392" t="s">
        <v>83</v>
      </c>
      <c r="F1392">
        <v>23</v>
      </c>
      <c r="G1392">
        <v>51</v>
      </c>
    </row>
    <row r="1393" spans="1:7" x14ac:dyDescent="0.25">
      <c r="A1393" t="str">
        <f t="shared" si="21"/>
        <v>2014_rs_8_BUF_NYJ</v>
      </c>
      <c r="B1393">
        <v>2014</v>
      </c>
      <c r="C1393">
        <v>8</v>
      </c>
      <c r="D1393" t="s">
        <v>68</v>
      </c>
      <c r="E1393" t="s">
        <v>86</v>
      </c>
      <c r="F1393">
        <v>43</v>
      </c>
      <c r="G1393">
        <v>23</v>
      </c>
    </row>
    <row r="1394" spans="1:7" x14ac:dyDescent="0.25">
      <c r="A1394" t="str">
        <f t="shared" si="21"/>
        <v>2014_rs_8_MIN_TB</v>
      </c>
      <c r="B1394">
        <v>2014</v>
      </c>
      <c r="C1394">
        <v>8</v>
      </c>
      <c r="D1394" t="s">
        <v>82</v>
      </c>
      <c r="E1394" t="s">
        <v>94</v>
      </c>
      <c r="F1394">
        <v>19</v>
      </c>
      <c r="G1394">
        <v>13</v>
      </c>
    </row>
    <row r="1395" spans="1:7" x14ac:dyDescent="0.25">
      <c r="A1395" t="str">
        <f t="shared" si="21"/>
        <v>2014_rs_8_HOU_TEN</v>
      </c>
      <c r="B1395">
        <v>2014</v>
      </c>
      <c r="C1395">
        <v>8</v>
      </c>
      <c r="D1395" t="s">
        <v>77</v>
      </c>
      <c r="E1395" t="s">
        <v>95</v>
      </c>
      <c r="F1395">
        <v>30</v>
      </c>
      <c r="G1395">
        <v>16</v>
      </c>
    </row>
    <row r="1396" spans="1:7" x14ac:dyDescent="0.25">
      <c r="A1396" t="str">
        <f t="shared" si="21"/>
        <v>2014_rs_8_PHI_ARI</v>
      </c>
      <c r="B1396">
        <v>2014</v>
      </c>
      <c r="C1396">
        <v>8</v>
      </c>
      <c r="D1396" t="s">
        <v>88</v>
      </c>
      <c r="E1396" t="s">
        <v>66</v>
      </c>
      <c r="F1396">
        <v>20</v>
      </c>
      <c r="G1396">
        <v>24</v>
      </c>
    </row>
    <row r="1397" spans="1:7" x14ac:dyDescent="0.25">
      <c r="A1397" t="str">
        <f t="shared" si="21"/>
        <v>2014_rs_8_OAK_CLE</v>
      </c>
      <c r="B1397">
        <v>2014</v>
      </c>
      <c r="C1397">
        <v>8</v>
      </c>
      <c r="D1397" t="s">
        <v>87</v>
      </c>
      <c r="E1397" t="s">
        <v>72</v>
      </c>
      <c r="F1397">
        <v>13</v>
      </c>
      <c r="G1397">
        <v>23</v>
      </c>
    </row>
    <row r="1398" spans="1:7" x14ac:dyDescent="0.25">
      <c r="A1398" t="str">
        <f t="shared" si="21"/>
        <v>2014_rs_8_IND_PIT</v>
      </c>
      <c r="B1398">
        <v>2014</v>
      </c>
      <c r="C1398">
        <v>8</v>
      </c>
      <c r="D1398" t="s">
        <v>78</v>
      </c>
      <c r="E1398" t="s">
        <v>89</v>
      </c>
      <c r="F1398">
        <v>34</v>
      </c>
      <c r="G1398">
        <v>51</v>
      </c>
    </row>
    <row r="1399" spans="1:7" x14ac:dyDescent="0.25">
      <c r="A1399" t="str">
        <f t="shared" si="21"/>
        <v>2014_rs_8_SD_DEN</v>
      </c>
      <c r="B1399">
        <v>2014</v>
      </c>
      <c r="C1399">
        <v>8</v>
      </c>
      <c r="D1399" t="s">
        <v>90</v>
      </c>
      <c r="E1399" t="s">
        <v>74</v>
      </c>
      <c r="F1399">
        <v>21</v>
      </c>
      <c r="G1399">
        <v>35</v>
      </c>
    </row>
    <row r="1400" spans="1:7" x14ac:dyDescent="0.25">
      <c r="A1400" t="str">
        <f t="shared" si="21"/>
        <v>2014_rs_8_WAS_DAL</v>
      </c>
      <c r="B1400">
        <v>2014</v>
      </c>
      <c r="C1400">
        <v>8</v>
      </c>
      <c r="D1400" t="s">
        <v>96</v>
      </c>
      <c r="E1400" t="s">
        <v>73</v>
      </c>
      <c r="F1400">
        <v>20</v>
      </c>
      <c r="G1400">
        <v>17</v>
      </c>
    </row>
    <row r="1401" spans="1:7" x14ac:dyDescent="0.25">
      <c r="A1401" t="str">
        <f t="shared" si="21"/>
        <v>2014_rs_8_GB_NO</v>
      </c>
      <c r="B1401">
        <v>2014</v>
      </c>
      <c r="C1401">
        <v>8</v>
      </c>
      <c r="D1401" t="s">
        <v>76</v>
      </c>
      <c r="E1401" t="s">
        <v>84</v>
      </c>
      <c r="F1401">
        <v>23</v>
      </c>
      <c r="G1401">
        <v>44</v>
      </c>
    </row>
    <row r="1402" spans="1:7" x14ac:dyDescent="0.25">
      <c r="A1402" t="str">
        <f t="shared" si="21"/>
        <v>2014_rs_8_DET_ATL</v>
      </c>
      <c r="B1402">
        <v>2014</v>
      </c>
      <c r="C1402">
        <v>8</v>
      </c>
      <c r="D1402" t="s">
        <v>75</v>
      </c>
      <c r="E1402" t="s">
        <v>22</v>
      </c>
      <c r="F1402">
        <v>22</v>
      </c>
      <c r="G1402">
        <v>21</v>
      </c>
    </row>
    <row r="1403" spans="1:7" x14ac:dyDescent="0.25">
      <c r="A1403" t="str">
        <f t="shared" si="21"/>
        <v>2014_rs_9_JAX_CIN</v>
      </c>
      <c r="B1403">
        <v>2014</v>
      </c>
      <c r="C1403">
        <v>9</v>
      </c>
      <c r="D1403" t="s">
        <v>79</v>
      </c>
      <c r="E1403" t="s">
        <v>71</v>
      </c>
      <c r="F1403">
        <v>23</v>
      </c>
      <c r="G1403">
        <v>33</v>
      </c>
    </row>
    <row r="1404" spans="1:7" x14ac:dyDescent="0.25">
      <c r="A1404" t="str">
        <f t="shared" si="21"/>
        <v>2014_rs_9_TB_CLE</v>
      </c>
      <c r="B1404">
        <v>2014</v>
      </c>
      <c r="C1404">
        <v>9</v>
      </c>
      <c r="D1404" t="s">
        <v>94</v>
      </c>
      <c r="E1404" t="s">
        <v>72</v>
      </c>
      <c r="F1404">
        <v>17</v>
      </c>
      <c r="G1404">
        <v>22</v>
      </c>
    </row>
    <row r="1405" spans="1:7" x14ac:dyDescent="0.25">
      <c r="A1405" t="str">
        <f t="shared" si="21"/>
        <v>2014_rs_9_ARI_DAL</v>
      </c>
      <c r="B1405">
        <v>2014</v>
      </c>
      <c r="C1405">
        <v>9</v>
      </c>
      <c r="D1405" t="s">
        <v>66</v>
      </c>
      <c r="E1405" t="s">
        <v>73</v>
      </c>
      <c r="F1405">
        <v>28</v>
      </c>
      <c r="G1405">
        <v>17</v>
      </c>
    </row>
    <row r="1406" spans="1:7" x14ac:dyDescent="0.25">
      <c r="A1406" t="str">
        <f t="shared" si="21"/>
        <v>2014_rs_9_PHI_HOU</v>
      </c>
      <c r="B1406">
        <v>2014</v>
      </c>
      <c r="C1406">
        <v>9</v>
      </c>
      <c r="D1406" t="s">
        <v>88</v>
      </c>
      <c r="E1406" t="s">
        <v>77</v>
      </c>
      <c r="F1406">
        <v>31</v>
      </c>
      <c r="G1406">
        <v>21</v>
      </c>
    </row>
    <row r="1407" spans="1:7" x14ac:dyDescent="0.25">
      <c r="A1407" t="str">
        <f t="shared" si="21"/>
        <v>2014_rs_9_NYJ_KC</v>
      </c>
      <c r="B1407">
        <v>2014</v>
      </c>
      <c r="C1407">
        <v>9</v>
      </c>
      <c r="D1407" t="s">
        <v>86</v>
      </c>
      <c r="E1407" t="s">
        <v>80</v>
      </c>
      <c r="F1407">
        <v>10</v>
      </c>
      <c r="G1407">
        <v>24</v>
      </c>
    </row>
    <row r="1408" spans="1:7" x14ac:dyDescent="0.25">
      <c r="A1408" t="str">
        <f t="shared" si="21"/>
        <v>2014_rs_9_SD_MIA</v>
      </c>
      <c r="B1408">
        <v>2014</v>
      </c>
      <c r="C1408">
        <v>9</v>
      </c>
      <c r="D1408" t="s">
        <v>90</v>
      </c>
      <c r="E1408" t="s">
        <v>81</v>
      </c>
      <c r="F1408">
        <v>0</v>
      </c>
      <c r="G1408">
        <v>37</v>
      </c>
    </row>
    <row r="1409" spans="1:7" x14ac:dyDescent="0.25">
      <c r="A1409" t="str">
        <f t="shared" si="21"/>
        <v>2014_rs_9_WAS_MIN</v>
      </c>
      <c r="B1409">
        <v>2014</v>
      </c>
      <c r="C1409">
        <v>9</v>
      </c>
      <c r="D1409" t="s">
        <v>96</v>
      </c>
      <c r="E1409" t="s">
        <v>82</v>
      </c>
      <c r="F1409">
        <v>26</v>
      </c>
      <c r="G1409">
        <v>29</v>
      </c>
    </row>
    <row r="1410" spans="1:7" x14ac:dyDescent="0.25">
      <c r="A1410" t="str">
        <f t="shared" ref="A1410:A1473" si="22">CONCATENATE(B1410,"_rs_",C1410,"_",D1410,"_",E1410)</f>
        <v>2014_rs_9_STL_SF</v>
      </c>
      <c r="B1410">
        <v>2014</v>
      </c>
      <c r="C1410">
        <v>9</v>
      </c>
      <c r="D1410" t="s">
        <v>93</v>
      </c>
      <c r="E1410" t="s">
        <v>92</v>
      </c>
      <c r="F1410">
        <v>13</v>
      </c>
      <c r="G1410">
        <v>10</v>
      </c>
    </row>
    <row r="1411" spans="1:7" x14ac:dyDescent="0.25">
      <c r="A1411" t="str">
        <f t="shared" si="22"/>
        <v>2014_rs_9_DEN_NE</v>
      </c>
      <c r="B1411">
        <v>2014</v>
      </c>
      <c r="C1411">
        <v>9</v>
      </c>
      <c r="D1411" t="s">
        <v>74</v>
      </c>
      <c r="E1411" t="s">
        <v>83</v>
      </c>
      <c r="F1411">
        <v>21</v>
      </c>
      <c r="G1411">
        <v>43</v>
      </c>
    </row>
    <row r="1412" spans="1:7" x14ac:dyDescent="0.25">
      <c r="A1412" t="str">
        <f t="shared" si="22"/>
        <v>2014_rs_9_OAK_SEA</v>
      </c>
      <c r="B1412">
        <v>2014</v>
      </c>
      <c r="C1412">
        <v>9</v>
      </c>
      <c r="D1412" t="s">
        <v>87</v>
      </c>
      <c r="E1412" t="s">
        <v>91</v>
      </c>
      <c r="F1412">
        <v>24</v>
      </c>
      <c r="G1412">
        <v>30</v>
      </c>
    </row>
    <row r="1413" spans="1:7" x14ac:dyDescent="0.25">
      <c r="A1413" t="str">
        <f t="shared" si="22"/>
        <v>2014_rs_9_NO_CAR</v>
      </c>
      <c r="B1413">
        <v>2014</v>
      </c>
      <c r="C1413">
        <v>9</v>
      </c>
      <c r="D1413" t="s">
        <v>84</v>
      </c>
      <c r="E1413" t="s">
        <v>69</v>
      </c>
      <c r="F1413">
        <v>28</v>
      </c>
      <c r="G1413">
        <v>10</v>
      </c>
    </row>
    <row r="1414" spans="1:7" x14ac:dyDescent="0.25">
      <c r="A1414" t="str">
        <f t="shared" si="22"/>
        <v>2014_rs_9_IND_NYG</v>
      </c>
      <c r="B1414">
        <v>2014</v>
      </c>
      <c r="C1414">
        <v>9</v>
      </c>
      <c r="D1414" t="s">
        <v>78</v>
      </c>
      <c r="E1414" t="s">
        <v>85</v>
      </c>
      <c r="F1414">
        <v>40</v>
      </c>
      <c r="G1414">
        <v>24</v>
      </c>
    </row>
    <row r="1415" spans="1:7" x14ac:dyDescent="0.25">
      <c r="A1415" t="str">
        <f t="shared" si="22"/>
        <v>2014_rs_9_BAL_PIT</v>
      </c>
      <c r="B1415">
        <v>2014</v>
      </c>
      <c r="C1415">
        <v>9</v>
      </c>
      <c r="D1415" t="s">
        <v>67</v>
      </c>
      <c r="E1415" t="s">
        <v>89</v>
      </c>
      <c r="F1415">
        <v>23</v>
      </c>
      <c r="G1415">
        <v>43</v>
      </c>
    </row>
    <row r="1416" spans="1:7" x14ac:dyDescent="0.25">
      <c r="A1416" t="str">
        <f t="shared" si="22"/>
        <v>2014_rs_10_TEN_BAL</v>
      </c>
      <c r="B1416">
        <v>2014</v>
      </c>
      <c r="C1416">
        <v>10</v>
      </c>
      <c r="D1416" t="s">
        <v>95</v>
      </c>
      <c r="E1416" t="s">
        <v>67</v>
      </c>
      <c r="F1416">
        <v>7</v>
      </c>
      <c r="G1416">
        <v>21</v>
      </c>
    </row>
    <row r="1417" spans="1:7" x14ac:dyDescent="0.25">
      <c r="A1417" t="str">
        <f t="shared" si="22"/>
        <v>2014_rs_10_KC_BUF</v>
      </c>
      <c r="B1417">
        <v>2014</v>
      </c>
      <c r="C1417">
        <v>10</v>
      </c>
      <c r="D1417" t="s">
        <v>80</v>
      </c>
      <c r="E1417" t="s">
        <v>68</v>
      </c>
      <c r="F1417">
        <v>17</v>
      </c>
      <c r="G1417">
        <v>13</v>
      </c>
    </row>
    <row r="1418" spans="1:7" x14ac:dyDescent="0.25">
      <c r="A1418" t="str">
        <f t="shared" si="22"/>
        <v>2014_rs_10_MIA_DET</v>
      </c>
      <c r="B1418">
        <v>2014</v>
      </c>
      <c r="C1418">
        <v>10</v>
      </c>
      <c r="D1418" t="s">
        <v>81</v>
      </c>
      <c r="E1418" t="s">
        <v>75</v>
      </c>
      <c r="F1418">
        <v>16</v>
      </c>
      <c r="G1418">
        <v>20</v>
      </c>
    </row>
    <row r="1419" spans="1:7" x14ac:dyDescent="0.25">
      <c r="A1419" t="str">
        <f t="shared" si="22"/>
        <v>2014_rs_10_DAL_JAX</v>
      </c>
      <c r="B1419">
        <v>2014</v>
      </c>
      <c r="C1419">
        <v>10</v>
      </c>
      <c r="D1419" t="s">
        <v>73</v>
      </c>
      <c r="E1419" t="s">
        <v>79</v>
      </c>
      <c r="F1419">
        <v>31</v>
      </c>
      <c r="G1419">
        <v>17</v>
      </c>
    </row>
    <row r="1420" spans="1:7" x14ac:dyDescent="0.25">
      <c r="A1420" t="str">
        <f t="shared" si="22"/>
        <v>2014_rs_10_SF_NO</v>
      </c>
      <c r="B1420">
        <v>2014</v>
      </c>
      <c r="C1420">
        <v>10</v>
      </c>
      <c r="D1420" t="s">
        <v>92</v>
      </c>
      <c r="E1420" t="s">
        <v>84</v>
      </c>
      <c r="F1420">
        <v>27</v>
      </c>
      <c r="G1420">
        <v>24</v>
      </c>
    </row>
    <row r="1421" spans="1:7" x14ac:dyDescent="0.25">
      <c r="A1421" t="str">
        <f t="shared" si="22"/>
        <v>2014_rs_10_PIT_NYJ</v>
      </c>
      <c r="B1421">
        <v>2014</v>
      </c>
      <c r="C1421">
        <v>10</v>
      </c>
      <c r="D1421" t="s">
        <v>89</v>
      </c>
      <c r="E1421" t="s">
        <v>86</v>
      </c>
      <c r="F1421">
        <v>13</v>
      </c>
      <c r="G1421">
        <v>20</v>
      </c>
    </row>
    <row r="1422" spans="1:7" x14ac:dyDescent="0.25">
      <c r="A1422" t="str">
        <f t="shared" si="22"/>
        <v>2014_rs_10_ATL_TB</v>
      </c>
      <c r="B1422">
        <v>2014</v>
      </c>
      <c r="C1422">
        <v>10</v>
      </c>
      <c r="D1422" t="s">
        <v>22</v>
      </c>
      <c r="E1422" t="s">
        <v>94</v>
      </c>
      <c r="F1422">
        <v>27</v>
      </c>
      <c r="G1422">
        <v>17</v>
      </c>
    </row>
    <row r="1423" spans="1:7" x14ac:dyDescent="0.25">
      <c r="A1423" t="str">
        <f t="shared" si="22"/>
        <v>2014_rs_10_DEN_OAK</v>
      </c>
      <c r="B1423">
        <v>2014</v>
      </c>
      <c r="C1423">
        <v>10</v>
      </c>
      <c r="D1423" t="s">
        <v>74</v>
      </c>
      <c r="E1423" t="s">
        <v>87</v>
      </c>
      <c r="F1423">
        <v>41</v>
      </c>
      <c r="G1423">
        <v>17</v>
      </c>
    </row>
    <row r="1424" spans="1:7" x14ac:dyDescent="0.25">
      <c r="A1424" t="str">
        <f t="shared" si="22"/>
        <v>2014_rs_10_STL_ARI</v>
      </c>
      <c r="B1424">
        <v>2014</v>
      </c>
      <c r="C1424">
        <v>10</v>
      </c>
      <c r="D1424" t="s">
        <v>93</v>
      </c>
      <c r="E1424" t="s">
        <v>66</v>
      </c>
      <c r="F1424">
        <v>14</v>
      </c>
      <c r="G1424">
        <v>31</v>
      </c>
    </row>
    <row r="1425" spans="1:7" x14ac:dyDescent="0.25">
      <c r="A1425" t="str">
        <f t="shared" si="22"/>
        <v>2014_rs_10_NYG_SEA</v>
      </c>
      <c r="B1425">
        <v>2014</v>
      </c>
      <c r="C1425">
        <v>10</v>
      </c>
      <c r="D1425" t="s">
        <v>85</v>
      </c>
      <c r="E1425" t="s">
        <v>91</v>
      </c>
      <c r="F1425">
        <v>17</v>
      </c>
      <c r="G1425">
        <v>38</v>
      </c>
    </row>
    <row r="1426" spans="1:7" x14ac:dyDescent="0.25">
      <c r="A1426" t="str">
        <f t="shared" si="22"/>
        <v>2014_rs_10_CLE_CIN</v>
      </c>
      <c r="B1426">
        <v>2014</v>
      </c>
      <c r="C1426">
        <v>10</v>
      </c>
      <c r="D1426" t="s">
        <v>72</v>
      </c>
      <c r="E1426" t="s">
        <v>71</v>
      </c>
      <c r="F1426">
        <v>24</v>
      </c>
      <c r="G1426">
        <v>3</v>
      </c>
    </row>
    <row r="1427" spans="1:7" x14ac:dyDescent="0.25">
      <c r="A1427" t="str">
        <f t="shared" si="22"/>
        <v>2014_rs_10_CHI_GB</v>
      </c>
      <c r="B1427">
        <v>2014</v>
      </c>
      <c r="C1427">
        <v>10</v>
      </c>
      <c r="D1427" t="s">
        <v>70</v>
      </c>
      <c r="E1427" t="s">
        <v>76</v>
      </c>
      <c r="F1427">
        <v>14</v>
      </c>
      <c r="G1427">
        <v>55</v>
      </c>
    </row>
    <row r="1428" spans="1:7" x14ac:dyDescent="0.25">
      <c r="A1428" t="str">
        <f t="shared" si="22"/>
        <v>2014_rs_10_CAR_PHI</v>
      </c>
      <c r="B1428">
        <v>2014</v>
      </c>
      <c r="C1428">
        <v>10</v>
      </c>
      <c r="D1428" t="s">
        <v>69</v>
      </c>
      <c r="E1428" t="s">
        <v>88</v>
      </c>
      <c r="F1428">
        <v>21</v>
      </c>
      <c r="G1428">
        <v>45</v>
      </c>
    </row>
    <row r="1429" spans="1:7" x14ac:dyDescent="0.25">
      <c r="A1429" t="str">
        <f t="shared" si="22"/>
        <v>2014_rs_11_ATL_CAR</v>
      </c>
      <c r="B1429">
        <v>2014</v>
      </c>
      <c r="C1429">
        <v>11</v>
      </c>
      <c r="D1429" t="s">
        <v>22</v>
      </c>
      <c r="E1429" t="s">
        <v>69</v>
      </c>
      <c r="F1429">
        <v>19</v>
      </c>
      <c r="G1429">
        <v>17</v>
      </c>
    </row>
    <row r="1430" spans="1:7" x14ac:dyDescent="0.25">
      <c r="A1430" t="str">
        <f t="shared" si="22"/>
        <v>2014_rs_11_MIN_CHI</v>
      </c>
      <c r="B1430">
        <v>2014</v>
      </c>
      <c r="C1430">
        <v>11</v>
      </c>
      <c r="D1430" t="s">
        <v>82</v>
      </c>
      <c r="E1430" t="s">
        <v>70</v>
      </c>
      <c r="F1430">
        <v>13</v>
      </c>
      <c r="G1430">
        <v>21</v>
      </c>
    </row>
    <row r="1431" spans="1:7" x14ac:dyDescent="0.25">
      <c r="A1431" t="str">
        <f t="shared" si="22"/>
        <v>2014_rs_11_HOU_CLE</v>
      </c>
      <c r="B1431">
        <v>2014</v>
      </c>
      <c r="C1431">
        <v>11</v>
      </c>
      <c r="D1431" t="s">
        <v>77</v>
      </c>
      <c r="E1431" t="s">
        <v>72</v>
      </c>
      <c r="F1431">
        <v>23</v>
      </c>
      <c r="G1431">
        <v>7</v>
      </c>
    </row>
    <row r="1432" spans="1:7" x14ac:dyDescent="0.25">
      <c r="A1432" t="str">
        <f t="shared" si="22"/>
        <v>2014_rs_11_SEA_KC</v>
      </c>
      <c r="B1432">
        <v>2014</v>
      </c>
      <c r="C1432">
        <v>11</v>
      </c>
      <c r="D1432" t="s">
        <v>91</v>
      </c>
      <c r="E1432" t="s">
        <v>80</v>
      </c>
      <c r="F1432">
        <v>20</v>
      </c>
      <c r="G1432">
        <v>24</v>
      </c>
    </row>
    <row r="1433" spans="1:7" x14ac:dyDescent="0.25">
      <c r="A1433" t="str">
        <f t="shared" si="22"/>
        <v>2014_rs_11_CIN_NO</v>
      </c>
      <c r="B1433">
        <v>2014</v>
      </c>
      <c r="C1433">
        <v>11</v>
      </c>
      <c r="D1433" t="s">
        <v>71</v>
      </c>
      <c r="E1433" t="s">
        <v>84</v>
      </c>
      <c r="F1433">
        <v>27</v>
      </c>
      <c r="G1433">
        <v>10</v>
      </c>
    </row>
    <row r="1434" spans="1:7" x14ac:dyDescent="0.25">
      <c r="A1434" t="str">
        <f t="shared" si="22"/>
        <v>2014_rs_11_SF_NYG</v>
      </c>
      <c r="B1434">
        <v>2014</v>
      </c>
      <c r="C1434">
        <v>11</v>
      </c>
      <c r="D1434" t="s">
        <v>92</v>
      </c>
      <c r="E1434" t="s">
        <v>85</v>
      </c>
      <c r="F1434">
        <v>16</v>
      </c>
      <c r="G1434">
        <v>10</v>
      </c>
    </row>
    <row r="1435" spans="1:7" x14ac:dyDescent="0.25">
      <c r="A1435" t="str">
        <f t="shared" si="22"/>
        <v>2014_rs_11_DEN_STL</v>
      </c>
      <c r="B1435">
        <v>2014</v>
      </c>
      <c r="C1435">
        <v>11</v>
      </c>
      <c r="D1435" t="s">
        <v>74</v>
      </c>
      <c r="E1435" t="s">
        <v>93</v>
      </c>
      <c r="F1435">
        <v>7</v>
      </c>
      <c r="G1435">
        <v>22</v>
      </c>
    </row>
    <row r="1436" spans="1:7" x14ac:dyDescent="0.25">
      <c r="A1436" t="str">
        <f t="shared" si="22"/>
        <v>2014_rs_11_TB_WAS</v>
      </c>
      <c r="B1436">
        <v>2014</v>
      </c>
      <c r="C1436">
        <v>11</v>
      </c>
      <c r="D1436" t="s">
        <v>94</v>
      </c>
      <c r="E1436" t="s">
        <v>96</v>
      </c>
      <c r="F1436">
        <v>27</v>
      </c>
      <c r="G1436">
        <v>7</v>
      </c>
    </row>
    <row r="1437" spans="1:7" x14ac:dyDescent="0.25">
      <c r="A1437" t="str">
        <f t="shared" si="22"/>
        <v>2014_rs_11_OAK_SD</v>
      </c>
      <c r="B1437">
        <v>2014</v>
      </c>
      <c r="C1437">
        <v>11</v>
      </c>
      <c r="D1437" t="s">
        <v>87</v>
      </c>
      <c r="E1437" t="s">
        <v>90</v>
      </c>
      <c r="F1437">
        <v>6</v>
      </c>
      <c r="G1437">
        <v>13</v>
      </c>
    </row>
    <row r="1438" spans="1:7" x14ac:dyDescent="0.25">
      <c r="A1438" t="str">
        <f t="shared" si="22"/>
        <v>2014_rs_11_DET_ARI</v>
      </c>
      <c r="B1438">
        <v>2014</v>
      </c>
      <c r="C1438">
        <v>11</v>
      </c>
      <c r="D1438" t="s">
        <v>75</v>
      </c>
      <c r="E1438" t="s">
        <v>66</v>
      </c>
      <c r="F1438">
        <v>6</v>
      </c>
      <c r="G1438">
        <v>14</v>
      </c>
    </row>
    <row r="1439" spans="1:7" x14ac:dyDescent="0.25">
      <c r="A1439" t="str">
        <f t="shared" si="22"/>
        <v>2014_rs_11_PHI_GB</v>
      </c>
      <c r="B1439">
        <v>2014</v>
      </c>
      <c r="C1439">
        <v>11</v>
      </c>
      <c r="D1439" t="s">
        <v>88</v>
      </c>
      <c r="E1439" t="s">
        <v>76</v>
      </c>
      <c r="F1439">
        <v>20</v>
      </c>
      <c r="G1439">
        <v>53</v>
      </c>
    </row>
    <row r="1440" spans="1:7" x14ac:dyDescent="0.25">
      <c r="A1440" t="str">
        <f t="shared" si="22"/>
        <v>2014_rs_11_BUF_MIA</v>
      </c>
      <c r="B1440">
        <v>2014</v>
      </c>
      <c r="C1440">
        <v>11</v>
      </c>
      <c r="D1440" t="s">
        <v>68</v>
      </c>
      <c r="E1440" t="s">
        <v>81</v>
      </c>
      <c r="F1440">
        <v>9</v>
      </c>
      <c r="G1440">
        <v>22</v>
      </c>
    </row>
    <row r="1441" spans="1:7" x14ac:dyDescent="0.25">
      <c r="A1441" t="str">
        <f t="shared" si="22"/>
        <v>2014_rs_11_NE_IND</v>
      </c>
      <c r="B1441">
        <v>2014</v>
      </c>
      <c r="C1441">
        <v>11</v>
      </c>
      <c r="D1441" t="s">
        <v>83</v>
      </c>
      <c r="E1441" t="s">
        <v>78</v>
      </c>
      <c r="F1441">
        <v>42</v>
      </c>
      <c r="G1441">
        <v>20</v>
      </c>
    </row>
    <row r="1442" spans="1:7" x14ac:dyDescent="0.25">
      <c r="A1442" t="str">
        <f t="shared" si="22"/>
        <v>2014_rs_11_PIT_TEN</v>
      </c>
      <c r="B1442">
        <v>2014</v>
      </c>
      <c r="C1442">
        <v>11</v>
      </c>
      <c r="D1442" t="s">
        <v>89</v>
      </c>
      <c r="E1442" t="s">
        <v>95</v>
      </c>
      <c r="F1442">
        <v>27</v>
      </c>
      <c r="G1442">
        <v>24</v>
      </c>
    </row>
    <row r="1443" spans="1:7" x14ac:dyDescent="0.25">
      <c r="A1443" t="str">
        <f t="shared" si="22"/>
        <v>2014_rs_12_CLE_ATL</v>
      </c>
      <c r="B1443">
        <v>2014</v>
      </c>
      <c r="C1443">
        <v>12</v>
      </c>
      <c r="D1443" t="s">
        <v>72</v>
      </c>
      <c r="E1443" t="s">
        <v>22</v>
      </c>
      <c r="F1443">
        <v>26</v>
      </c>
      <c r="G1443">
        <v>24</v>
      </c>
    </row>
    <row r="1444" spans="1:7" x14ac:dyDescent="0.25">
      <c r="A1444" t="str">
        <f t="shared" si="22"/>
        <v>2014_rs_12_TB_CHI</v>
      </c>
      <c r="B1444">
        <v>2014</v>
      </c>
      <c r="C1444">
        <v>12</v>
      </c>
      <c r="D1444" t="s">
        <v>94</v>
      </c>
      <c r="E1444" t="s">
        <v>70</v>
      </c>
      <c r="F1444">
        <v>13</v>
      </c>
      <c r="G1444">
        <v>21</v>
      </c>
    </row>
    <row r="1445" spans="1:7" x14ac:dyDescent="0.25">
      <c r="A1445" t="str">
        <f t="shared" si="22"/>
        <v>2014_rs_12_CIN_HOU</v>
      </c>
      <c r="B1445">
        <v>2014</v>
      </c>
      <c r="C1445">
        <v>12</v>
      </c>
      <c r="D1445" t="s">
        <v>71</v>
      </c>
      <c r="E1445" t="s">
        <v>77</v>
      </c>
      <c r="F1445">
        <v>22</v>
      </c>
      <c r="G1445">
        <v>13</v>
      </c>
    </row>
    <row r="1446" spans="1:7" x14ac:dyDescent="0.25">
      <c r="A1446" t="str">
        <f t="shared" si="22"/>
        <v>2014_rs_12_JAX_IND</v>
      </c>
      <c r="B1446">
        <v>2014</v>
      </c>
      <c r="C1446">
        <v>12</v>
      </c>
      <c r="D1446" t="s">
        <v>79</v>
      </c>
      <c r="E1446" t="s">
        <v>78</v>
      </c>
      <c r="F1446">
        <v>3</v>
      </c>
      <c r="G1446">
        <v>23</v>
      </c>
    </row>
    <row r="1447" spans="1:7" x14ac:dyDescent="0.25">
      <c r="A1447" t="str">
        <f t="shared" si="22"/>
        <v>2014_rs_12_GB_MIN</v>
      </c>
      <c r="B1447">
        <v>2014</v>
      </c>
      <c r="C1447">
        <v>12</v>
      </c>
      <c r="D1447" t="s">
        <v>76</v>
      </c>
      <c r="E1447" t="s">
        <v>82</v>
      </c>
      <c r="F1447">
        <v>24</v>
      </c>
      <c r="G1447">
        <v>21</v>
      </c>
    </row>
    <row r="1448" spans="1:7" x14ac:dyDescent="0.25">
      <c r="A1448" t="str">
        <f t="shared" si="22"/>
        <v>2014_rs_12_DET_NE</v>
      </c>
      <c r="B1448">
        <v>2014</v>
      </c>
      <c r="C1448">
        <v>12</v>
      </c>
      <c r="D1448" t="s">
        <v>75</v>
      </c>
      <c r="E1448" t="s">
        <v>83</v>
      </c>
      <c r="F1448">
        <v>9</v>
      </c>
      <c r="G1448">
        <v>34</v>
      </c>
    </row>
    <row r="1449" spans="1:7" x14ac:dyDescent="0.25">
      <c r="A1449" t="str">
        <f t="shared" si="22"/>
        <v>2014_rs_12_TEN_PHI</v>
      </c>
      <c r="B1449">
        <v>2014</v>
      </c>
      <c r="C1449">
        <v>12</v>
      </c>
      <c r="D1449" t="s">
        <v>95</v>
      </c>
      <c r="E1449" t="s">
        <v>88</v>
      </c>
      <c r="F1449">
        <v>24</v>
      </c>
      <c r="G1449">
        <v>43</v>
      </c>
    </row>
    <row r="1450" spans="1:7" x14ac:dyDescent="0.25">
      <c r="A1450" t="str">
        <f t="shared" si="22"/>
        <v>2014_rs_12_STL_SD</v>
      </c>
      <c r="B1450">
        <v>2014</v>
      </c>
      <c r="C1450">
        <v>12</v>
      </c>
      <c r="D1450" t="s">
        <v>93</v>
      </c>
      <c r="E1450" t="s">
        <v>90</v>
      </c>
      <c r="F1450">
        <v>24</v>
      </c>
      <c r="G1450">
        <v>27</v>
      </c>
    </row>
    <row r="1451" spans="1:7" x14ac:dyDescent="0.25">
      <c r="A1451" t="str">
        <f t="shared" si="22"/>
        <v>2014_rs_12_ARI_SEA</v>
      </c>
      <c r="B1451">
        <v>2014</v>
      </c>
      <c r="C1451">
        <v>12</v>
      </c>
      <c r="D1451" t="s">
        <v>66</v>
      </c>
      <c r="E1451" t="s">
        <v>91</v>
      </c>
      <c r="F1451">
        <v>3</v>
      </c>
      <c r="G1451">
        <v>19</v>
      </c>
    </row>
    <row r="1452" spans="1:7" x14ac:dyDescent="0.25">
      <c r="A1452" t="str">
        <f t="shared" si="22"/>
        <v>2014_rs_12_MIA_DEN</v>
      </c>
      <c r="B1452">
        <v>2014</v>
      </c>
      <c r="C1452">
        <v>12</v>
      </c>
      <c r="D1452" t="s">
        <v>81</v>
      </c>
      <c r="E1452" t="s">
        <v>74</v>
      </c>
      <c r="F1452">
        <v>36</v>
      </c>
      <c r="G1452">
        <v>39</v>
      </c>
    </row>
    <row r="1453" spans="1:7" x14ac:dyDescent="0.25">
      <c r="A1453" t="str">
        <f t="shared" si="22"/>
        <v>2014_rs_12_WAS_SF</v>
      </c>
      <c r="B1453">
        <v>2014</v>
      </c>
      <c r="C1453">
        <v>12</v>
      </c>
      <c r="D1453" t="s">
        <v>96</v>
      </c>
      <c r="E1453" t="s">
        <v>92</v>
      </c>
      <c r="F1453">
        <v>13</v>
      </c>
      <c r="G1453">
        <v>17</v>
      </c>
    </row>
    <row r="1454" spans="1:7" x14ac:dyDescent="0.25">
      <c r="A1454" t="str">
        <f t="shared" si="22"/>
        <v>2014_rs_12_NYJ_BUF</v>
      </c>
      <c r="B1454">
        <v>2014</v>
      </c>
      <c r="C1454">
        <v>12</v>
      </c>
      <c r="D1454" t="s">
        <v>86</v>
      </c>
      <c r="E1454" t="s">
        <v>68</v>
      </c>
      <c r="F1454">
        <v>3</v>
      </c>
      <c r="G1454">
        <v>38</v>
      </c>
    </row>
    <row r="1455" spans="1:7" x14ac:dyDescent="0.25">
      <c r="A1455" t="str">
        <f t="shared" si="22"/>
        <v>2014_rs_12_KC_OAK</v>
      </c>
      <c r="B1455">
        <v>2014</v>
      </c>
      <c r="C1455">
        <v>12</v>
      </c>
      <c r="D1455" t="s">
        <v>80</v>
      </c>
      <c r="E1455" t="s">
        <v>87</v>
      </c>
      <c r="F1455">
        <v>20</v>
      </c>
      <c r="G1455">
        <v>24</v>
      </c>
    </row>
    <row r="1456" spans="1:7" x14ac:dyDescent="0.25">
      <c r="A1456" t="str">
        <f t="shared" si="22"/>
        <v>2014_rs_12_BAL_NO</v>
      </c>
      <c r="B1456">
        <v>2014</v>
      </c>
      <c r="C1456">
        <v>12</v>
      </c>
      <c r="D1456" t="s">
        <v>67</v>
      </c>
      <c r="E1456" t="s">
        <v>84</v>
      </c>
      <c r="F1456">
        <v>34</v>
      </c>
      <c r="G1456">
        <v>27</v>
      </c>
    </row>
    <row r="1457" spans="1:7" x14ac:dyDescent="0.25">
      <c r="A1457" t="str">
        <f t="shared" si="22"/>
        <v>2014_rs_12_DAL_NYG</v>
      </c>
      <c r="B1457">
        <v>2014</v>
      </c>
      <c r="C1457">
        <v>12</v>
      </c>
      <c r="D1457" t="s">
        <v>73</v>
      </c>
      <c r="E1457" t="s">
        <v>85</v>
      </c>
      <c r="F1457">
        <v>31</v>
      </c>
      <c r="G1457">
        <v>28</v>
      </c>
    </row>
    <row r="1458" spans="1:7" x14ac:dyDescent="0.25">
      <c r="A1458" t="str">
        <f t="shared" si="22"/>
        <v>2014_rs_13_SD_BAL</v>
      </c>
      <c r="B1458">
        <v>2014</v>
      </c>
      <c r="C1458">
        <v>13</v>
      </c>
      <c r="D1458" t="s">
        <v>90</v>
      </c>
      <c r="E1458" t="s">
        <v>67</v>
      </c>
      <c r="F1458">
        <v>34</v>
      </c>
      <c r="G1458">
        <v>33</v>
      </c>
    </row>
    <row r="1459" spans="1:7" x14ac:dyDescent="0.25">
      <c r="A1459" t="str">
        <f t="shared" si="22"/>
        <v>2014_rs_13_CLE_BUF</v>
      </c>
      <c r="B1459">
        <v>2014</v>
      </c>
      <c r="C1459">
        <v>13</v>
      </c>
      <c r="D1459" t="s">
        <v>72</v>
      </c>
      <c r="E1459" t="s">
        <v>68</v>
      </c>
      <c r="F1459">
        <v>10</v>
      </c>
      <c r="G1459">
        <v>26</v>
      </c>
    </row>
    <row r="1460" spans="1:7" x14ac:dyDescent="0.25">
      <c r="A1460" t="str">
        <f t="shared" si="22"/>
        <v>2014_rs_13_TEN_HOU</v>
      </c>
      <c r="B1460">
        <v>2014</v>
      </c>
      <c r="C1460">
        <v>13</v>
      </c>
      <c r="D1460" t="s">
        <v>95</v>
      </c>
      <c r="E1460" t="s">
        <v>77</v>
      </c>
      <c r="F1460">
        <v>21</v>
      </c>
      <c r="G1460">
        <v>45</v>
      </c>
    </row>
    <row r="1461" spans="1:7" x14ac:dyDescent="0.25">
      <c r="A1461" t="str">
        <f t="shared" si="22"/>
        <v>2014_rs_13_WAS_IND</v>
      </c>
      <c r="B1461">
        <v>2014</v>
      </c>
      <c r="C1461">
        <v>13</v>
      </c>
      <c r="D1461" t="s">
        <v>96</v>
      </c>
      <c r="E1461" t="s">
        <v>78</v>
      </c>
      <c r="F1461">
        <v>27</v>
      </c>
      <c r="G1461">
        <v>49</v>
      </c>
    </row>
    <row r="1462" spans="1:7" x14ac:dyDescent="0.25">
      <c r="A1462" t="str">
        <f t="shared" si="22"/>
        <v>2014_rs_13_NYG_JAX</v>
      </c>
      <c r="B1462">
        <v>2014</v>
      </c>
      <c r="C1462">
        <v>13</v>
      </c>
      <c r="D1462" t="s">
        <v>85</v>
      </c>
      <c r="E1462" t="s">
        <v>79</v>
      </c>
      <c r="F1462">
        <v>24</v>
      </c>
      <c r="G1462">
        <v>25</v>
      </c>
    </row>
    <row r="1463" spans="1:7" x14ac:dyDescent="0.25">
      <c r="A1463" t="str">
        <f t="shared" si="22"/>
        <v>2014_rs_13_CAR_MIN</v>
      </c>
      <c r="B1463">
        <v>2014</v>
      </c>
      <c r="C1463">
        <v>13</v>
      </c>
      <c r="D1463" t="s">
        <v>69</v>
      </c>
      <c r="E1463" t="s">
        <v>82</v>
      </c>
      <c r="F1463">
        <v>13</v>
      </c>
      <c r="G1463">
        <v>31</v>
      </c>
    </row>
    <row r="1464" spans="1:7" x14ac:dyDescent="0.25">
      <c r="A1464" t="str">
        <f t="shared" si="22"/>
        <v>2014_rs_13_NO_PIT</v>
      </c>
      <c r="B1464">
        <v>2014</v>
      </c>
      <c r="C1464">
        <v>13</v>
      </c>
      <c r="D1464" t="s">
        <v>84</v>
      </c>
      <c r="E1464" t="s">
        <v>89</v>
      </c>
      <c r="F1464">
        <v>35</v>
      </c>
      <c r="G1464">
        <v>32</v>
      </c>
    </row>
    <row r="1465" spans="1:7" x14ac:dyDescent="0.25">
      <c r="A1465" t="str">
        <f t="shared" si="22"/>
        <v>2014_rs_13_OAK_STL</v>
      </c>
      <c r="B1465">
        <v>2014</v>
      </c>
      <c r="C1465">
        <v>13</v>
      </c>
      <c r="D1465" t="s">
        <v>87</v>
      </c>
      <c r="E1465" t="s">
        <v>93</v>
      </c>
      <c r="F1465">
        <v>0</v>
      </c>
      <c r="G1465">
        <v>52</v>
      </c>
    </row>
    <row r="1466" spans="1:7" x14ac:dyDescent="0.25">
      <c r="A1466" t="str">
        <f t="shared" si="22"/>
        <v>2014_rs_13_CIN_TB</v>
      </c>
      <c r="B1466">
        <v>2014</v>
      </c>
      <c r="C1466">
        <v>13</v>
      </c>
      <c r="D1466" t="s">
        <v>71</v>
      </c>
      <c r="E1466" t="s">
        <v>94</v>
      </c>
      <c r="F1466">
        <v>14</v>
      </c>
      <c r="G1466">
        <v>13</v>
      </c>
    </row>
    <row r="1467" spans="1:7" x14ac:dyDescent="0.25">
      <c r="A1467" t="str">
        <f t="shared" si="22"/>
        <v>2014_rs_13_ARI_ATL</v>
      </c>
      <c r="B1467">
        <v>2014</v>
      </c>
      <c r="C1467">
        <v>13</v>
      </c>
      <c r="D1467" t="s">
        <v>66</v>
      </c>
      <c r="E1467" t="s">
        <v>22</v>
      </c>
      <c r="F1467">
        <v>18</v>
      </c>
      <c r="G1467">
        <v>29</v>
      </c>
    </row>
    <row r="1468" spans="1:7" x14ac:dyDescent="0.25">
      <c r="A1468" t="str">
        <f t="shared" si="22"/>
        <v>2014_rs_13_NE_GB</v>
      </c>
      <c r="B1468">
        <v>2014</v>
      </c>
      <c r="C1468">
        <v>13</v>
      </c>
      <c r="D1468" t="s">
        <v>83</v>
      </c>
      <c r="E1468" t="s">
        <v>76</v>
      </c>
      <c r="F1468">
        <v>21</v>
      </c>
      <c r="G1468">
        <v>26</v>
      </c>
    </row>
    <row r="1469" spans="1:7" x14ac:dyDescent="0.25">
      <c r="A1469" t="str">
        <f t="shared" si="22"/>
        <v>2014_rs_13_PHI_DAL</v>
      </c>
      <c r="B1469">
        <v>2014</v>
      </c>
      <c r="C1469">
        <v>13</v>
      </c>
      <c r="D1469" t="s">
        <v>88</v>
      </c>
      <c r="E1469" t="s">
        <v>73</v>
      </c>
      <c r="F1469">
        <v>33</v>
      </c>
      <c r="G1469">
        <v>10</v>
      </c>
    </row>
    <row r="1470" spans="1:7" x14ac:dyDescent="0.25">
      <c r="A1470" t="str">
        <f t="shared" si="22"/>
        <v>2014_rs_13_DEN_KC</v>
      </c>
      <c r="B1470">
        <v>2014</v>
      </c>
      <c r="C1470">
        <v>13</v>
      </c>
      <c r="D1470" t="s">
        <v>74</v>
      </c>
      <c r="E1470" t="s">
        <v>80</v>
      </c>
      <c r="F1470">
        <v>29</v>
      </c>
      <c r="G1470">
        <v>16</v>
      </c>
    </row>
    <row r="1471" spans="1:7" x14ac:dyDescent="0.25">
      <c r="A1471" t="str">
        <f t="shared" si="22"/>
        <v>2014_rs_13_MIA_NYJ</v>
      </c>
      <c r="B1471">
        <v>2014</v>
      </c>
      <c r="C1471">
        <v>13</v>
      </c>
      <c r="D1471" t="s">
        <v>81</v>
      </c>
      <c r="E1471" t="s">
        <v>86</v>
      </c>
      <c r="F1471">
        <v>16</v>
      </c>
      <c r="G1471">
        <v>13</v>
      </c>
    </row>
    <row r="1472" spans="1:7" x14ac:dyDescent="0.25">
      <c r="A1472" t="str">
        <f t="shared" si="22"/>
        <v>2014_rs_13_SEA_SF</v>
      </c>
      <c r="B1472">
        <v>2014</v>
      </c>
      <c r="C1472">
        <v>13</v>
      </c>
      <c r="D1472" t="s">
        <v>91</v>
      </c>
      <c r="E1472" t="s">
        <v>92</v>
      </c>
      <c r="F1472">
        <v>19</v>
      </c>
      <c r="G1472">
        <v>3</v>
      </c>
    </row>
    <row r="1473" spans="1:7" x14ac:dyDescent="0.25">
      <c r="A1473" t="str">
        <f t="shared" si="22"/>
        <v>2014_rs_13_CHI_DET</v>
      </c>
      <c r="B1473">
        <v>2014</v>
      </c>
      <c r="C1473">
        <v>13</v>
      </c>
      <c r="D1473" t="s">
        <v>70</v>
      </c>
      <c r="E1473" t="s">
        <v>75</v>
      </c>
      <c r="F1473">
        <v>17</v>
      </c>
      <c r="G1473">
        <v>34</v>
      </c>
    </row>
    <row r="1474" spans="1:7" x14ac:dyDescent="0.25">
      <c r="A1474" t="str">
        <f t="shared" ref="A1474:A1537" si="23">CONCATENATE(B1474,"_rs_",C1474,"_",D1474,"_",E1474)</f>
        <v>2014_rs_14_PIT_CIN</v>
      </c>
      <c r="B1474">
        <v>2014</v>
      </c>
      <c r="C1474">
        <v>14</v>
      </c>
      <c r="D1474" t="s">
        <v>89</v>
      </c>
      <c r="E1474" t="s">
        <v>71</v>
      </c>
      <c r="F1474">
        <v>42</v>
      </c>
      <c r="G1474">
        <v>21</v>
      </c>
    </row>
    <row r="1475" spans="1:7" x14ac:dyDescent="0.25">
      <c r="A1475" t="str">
        <f t="shared" si="23"/>
        <v>2014_rs_14_IND_CLE</v>
      </c>
      <c r="B1475">
        <v>2014</v>
      </c>
      <c r="C1475">
        <v>14</v>
      </c>
      <c r="D1475" t="s">
        <v>78</v>
      </c>
      <c r="E1475" t="s">
        <v>72</v>
      </c>
      <c r="F1475">
        <v>25</v>
      </c>
      <c r="G1475">
        <v>24</v>
      </c>
    </row>
    <row r="1476" spans="1:7" x14ac:dyDescent="0.25">
      <c r="A1476" t="str">
        <f t="shared" si="23"/>
        <v>2014_rs_14_TB_DET</v>
      </c>
      <c r="B1476">
        <v>2014</v>
      </c>
      <c r="C1476">
        <v>14</v>
      </c>
      <c r="D1476" t="s">
        <v>94</v>
      </c>
      <c r="E1476" t="s">
        <v>75</v>
      </c>
      <c r="F1476">
        <v>17</v>
      </c>
      <c r="G1476">
        <v>34</v>
      </c>
    </row>
    <row r="1477" spans="1:7" x14ac:dyDescent="0.25">
      <c r="A1477" t="str">
        <f t="shared" si="23"/>
        <v>2014_rs_14_HOU_JAX</v>
      </c>
      <c r="B1477">
        <v>2014</v>
      </c>
      <c r="C1477">
        <v>14</v>
      </c>
      <c r="D1477" t="s">
        <v>77</v>
      </c>
      <c r="E1477" t="s">
        <v>79</v>
      </c>
      <c r="F1477">
        <v>27</v>
      </c>
      <c r="G1477">
        <v>13</v>
      </c>
    </row>
    <row r="1478" spans="1:7" x14ac:dyDescent="0.25">
      <c r="A1478" t="str">
        <f t="shared" si="23"/>
        <v>2014_rs_14_BAL_MIA</v>
      </c>
      <c r="B1478">
        <v>2014</v>
      </c>
      <c r="C1478">
        <v>14</v>
      </c>
      <c r="D1478" t="s">
        <v>67</v>
      </c>
      <c r="E1478" t="s">
        <v>81</v>
      </c>
      <c r="F1478">
        <v>28</v>
      </c>
      <c r="G1478">
        <v>13</v>
      </c>
    </row>
    <row r="1479" spans="1:7" x14ac:dyDescent="0.25">
      <c r="A1479" t="str">
        <f t="shared" si="23"/>
        <v>2014_rs_14_NYJ_MIN</v>
      </c>
      <c r="B1479">
        <v>2014</v>
      </c>
      <c r="C1479">
        <v>14</v>
      </c>
      <c r="D1479" t="s">
        <v>86</v>
      </c>
      <c r="E1479" t="s">
        <v>82</v>
      </c>
      <c r="F1479">
        <v>24</v>
      </c>
      <c r="G1479">
        <v>30</v>
      </c>
    </row>
    <row r="1480" spans="1:7" x14ac:dyDescent="0.25">
      <c r="A1480" t="str">
        <f t="shared" si="23"/>
        <v>2014_rs_14_CAR_NO</v>
      </c>
      <c r="B1480">
        <v>2014</v>
      </c>
      <c r="C1480">
        <v>14</v>
      </c>
      <c r="D1480" t="s">
        <v>69</v>
      </c>
      <c r="E1480" t="s">
        <v>84</v>
      </c>
      <c r="F1480">
        <v>41</v>
      </c>
      <c r="G1480">
        <v>10</v>
      </c>
    </row>
    <row r="1481" spans="1:7" x14ac:dyDescent="0.25">
      <c r="A1481" t="str">
        <f t="shared" si="23"/>
        <v>2014_rs_14_NYG_TEN</v>
      </c>
      <c r="B1481">
        <v>2014</v>
      </c>
      <c r="C1481">
        <v>14</v>
      </c>
      <c r="D1481" t="s">
        <v>85</v>
      </c>
      <c r="E1481" t="s">
        <v>95</v>
      </c>
      <c r="F1481">
        <v>36</v>
      </c>
      <c r="G1481">
        <v>7</v>
      </c>
    </row>
    <row r="1482" spans="1:7" x14ac:dyDescent="0.25">
      <c r="A1482" t="str">
        <f t="shared" si="23"/>
        <v>2014_rs_14_STL_WAS</v>
      </c>
      <c r="B1482">
        <v>2014</v>
      </c>
      <c r="C1482">
        <v>14</v>
      </c>
      <c r="D1482" t="s">
        <v>93</v>
      </c>
      <c r="E1482" t="s">
        <v>96</v>
      </c>
      <c r="F1482">
        <v>24</v>
      </c>
      <c r="G1482">
        <v>0</v>
      </c>
    </row>
    <row r="1483" spans="1:7" x14ac:dyDescent="0.25">
      <c r="A1483" t="str">
        <f t="shared" si="23"/>
        <v>2014_rs_14_KC_ARI</v>
      </c>
      <c r="B1483">
        <v>2014</v>
      </c>
      <c r="C1483">
        <v>14</v>
      </c>
      <c r="D1483" t="s">
        <v>80</v>
      </c>
      <c r="E1483" t="s">
        <v>66</v>
      </c>
      <c r="F1483">
        <v>14</v>
      </c>
      <c r="G1483">
        <v>17</v>
      </c>
    </row>
    <row r="1484" spans="1:7" x14ac:dyDescent="0.25">
      <c r="A1484" t="str">
        <f t="shared" si="23"/>
        <v>2014_rs_14_BUF_DEN</v>
      </c>
      <c r="B1484">
        <v>2014</v>
      </c>
      <c r="C1484">
        <v>14</v>
      </c>
      <c r="D1484" t="s">
        <v>68</v>
      </c>
      <c r="E1484" t="s">
        <v>74</v>
      </c>
      <c r="F1484">
        <v>17</v>
      </c>
      <c r="G1484">
        <v>24</v>
      </c>
    </row>
    <row r="1485" spans="1:7" x14ac:dyDescent="0.25">
      <c r="A1485" t="str">
        <f t="shared" si="23"/>
        <v>2014_rs_14_SF_OAK</v>
      </c>
      <c r="B1485">
        <v>2014</v>
      </c>
      <c r="C1485">
        <v>14</v>
      </c>
      <c r="D1485" t="s">
        <v>92</v>
      </c>
      <c r="E1485" t="s">
        <v>87</v>
      </c>
      <c r="F1485">
        <v>13</v>
      </c>
      <c r="G1485">
        <v>24</v>
      </c>
    </row>
    <row r="1486" spans="1:7" x14ac:dyDescent="0.25">
      <c r="A1486" t="str">
        <f t="shared" si="23"/>
        <v>2014_rs_14_SEA_PHI</v>
      </c>
      <c r="B1486">
        <v>2014</v>
      </c>
      <c r="C1486">
        <v>14</v>
      </c>
      <c r="D1486" t="s">
        <v>91</v>
      </c>
      <c r="E1486" t="s">
        <v>88</v>
      </c>
      <c r="F1486">
        <v>24</v>
      </c>
      <c r="G1486">
        <v>14</v>
      </c>
    </row>
    <row r="1487" spans="1:7" x14ac:dyDescent="0.25">
      <c r="A1487" t="str">
        <f t="shared" si="23"/>
        <v>2014_rs_14_DAL_CHI</v>
      </c>
      <c r="B1487">
        <v>2014</v>
      </c>
      <c r="C1487">
        <v>14</v>
      </c>
      <c r="D1487" t="s">
        <v>73</v>
      </c>
      <c r="E1487" t="s">
        <v>70</v>
      </c>
      <c r="F1487">
        <v>41</v>
      </c>
      <c r="G1487">
        <v>28</v>
      </c>
    </row>
    <row r="1488" spans="1:7" x14ac:dyDescent="0.25">
      <c r="A1488" t="str">
        <f t="shared" si="23"/>
        <v>2014_rs_14_ATL_GB</v>
      </c>
      <c r="B1488">
        <v>2014</v>
      </c>
      <c r="C1488">
        <v>14</v>
      </c>
      <c r="D1488" t="s">
        <v>22</v>
      </c>
      <c r="E1488" t="s">
        <v>76</v>
      </c>
      <c r="F1488">
        <v>37</v>
      </c>
      <c r="G1488">
        <v>43</v>
      </c>
    </row>
    <row r="1489" spans="1:7" x14ac:dyDescent="0.25">
      <c r="A1489" t="str">
        <f t="shared" si="23"/>
        <v>2014_rs_14_NE_SD</v>
      </c>
      <c r="B1489">
        <v>2014</v>
      </c>
      <c r="C1489">
        <v>14</v>
      </c>
      <c r="D1489" t="s">
        <v>83</v>
      </c>
      <c r="E1489" t="s">
        <v>90</v>
      </c>
      <c r="F1489">
        <v>23</v>
      </c>
      <c r="G1489">
        <v>14</v>
      </c>
    </row>
    <row r="1490" spans="1:7" x14ac:dyDescent="0.25">
      <c r="A1490" t="str">
        <f t="shared" si="23"/>
        <v>2014_rs_15_PIT_ATL</v>
      </c>
      <c r="B1490">
        <v>2014</v>
      </c>
      <c r="C1490">
        <v>15</v>
      </c>
      <c r="D1490" t="s">
        <v>89</v>
      </c>
      <c r="E1490" t="s">
        <v>22</v>
      </c>
      <c r="F1490">
        <v>27</v>
      </c>
      <c r="G1490">
        <v>20</v>
      </c>
    </row>
    <row r="1491" spans="1:7" x14ac:dyDescent="0.25">
      <c r="A1491" t="str">
        <f t="shared" si="23"/>
        <v>2014_rs_15_JAX_BAL</v>
      </c>
      <c r="B1491">
        <v>2014</v>
      </c>
      <c r="C1491">
        <v>15</v>
      </c>
      <c r="D1491" t="s">
        <v>79</v>
      </c>
      <c r="E1491" t="s">
        <v>67</v>
      </c>
      <c r="F1491">
        <v>12</v>
      </c>
      <c r="G1491">
        <v>20</v>
      </c>
    </row>
    <row r="1492" spans="1:7" x14ac:dyDescent="0.25">
      <c r="A1492" t="str">
        <f t="shared" si="23"/>
        <v>2014_rs_15_GB_BUF</v>
      </c>
      <c r="B1492">
        <v>2014</v>
      </c>
      <c r="C1492">
        <v>15</v>
      </c>
      <c r="D1492" t="s">
        <v>76</v>
      </c>
      <c r="E1492" t="s">
        <v>68</v>
      </c>
      <c r="F1492">
        <v>13</v>
      </c>
      <c r="G1492">
        <v>21</v>
      </c>
    </row>
    <row r="1493" spans="1:7" x14ac:dyDescent="0.25">
      <c r="A1493" t="str">
        <f t="shared" si="23"/>
        <v>2014_rs_15_TB_CAR</v>
      </c>
      <c r="B1493">
        <v>2014</v>
      </c>
      <c r="C1493">
        <v>15</v>
      </c>
      <c r="D1493" t="s">
        <v>94</v>
      </c>
      <c r="E1493" t="s">
        <v>69</v>
      </c>
      <c r="F1493">
        <v>17</v>
      </c>
      <c r="G1493">
        <v>19</v>
      </c>
    </row>
    <row r="1494" spans="1:7" x14ac:dyDescent="0.25">
      <c r="A1494" t="str">
        <f t="shared" si="23"/>
        <v>2014_rs_15_CIN_CLE</v>
      </c>
      <c r="B1494">
        <v>2014</v>
      </c>
      <c r="C1494">
        <v>15</v>
      </c>
      <c r="D1494" t="s">
        <v>71</v>
      </c>
      <c r="E1494" t="s">
        <v>72</v>
      </c>
      <c r="F1494">
        <v>30</v>
      </c>
      <c r="G1494">
        <v>0</v>
      </c>
    </row>
    <row r="1495" spans="1:7" x14ac:dyDescent="0.25">
      <c r="A1495" t="str">
        <f t="shared" si="23"/>
        <v>2014_rs_15_MIN_DET</v>
      </c>
      <c r="B1495">
        <v>2014</v>
      </c>
      <c r="C1495">
        <v>15</v>
      </c>
      <c r="D1495" t="s">
        <v>82</v>
      </c>
      <c r="E1495" t="s">
        <v>75</v>
      </c>
      <c r="F1495">
        <v>14</v>
      </c>
      <c r="G1495">
        <v>16</v>
      </c>
    </row>
    <row r="1496" spans="1:7" x14ac:dyDescent="0.25">
      <c r="A1496" t="str">
        <f t="shared" si="23"/>
        <v>2014_rs_15_HOU_IND</v>
      </c>
      <c r="B1496">
        <v>2014</v>
      </c>
      <c r="C1496">
        <v>15</v>
      </c>
      <c r="D1496" t="s">
        <v>77</v>
      </c>
      <c r="E1496" t="s">
        <v>78</v>
      </c>
      <c r="F1496">
        <v>10</v>
      </c>
      <c r="G1496">
        <v>17</v>
      </c>
    </row>
    <row r="1497" spans="1:7" x14ac:dyDescent="0.25">
      <c r="A1497" t="str">
        <f t="shared" si="23"/>
        <v>2014_rs_15_OAK_KC</v>
      </c>
      <c r="B1497">
        <v>2014</v>
      </c>
      <c r="C1497">
        <v>15</v>
      </c>
      <c r="D1497" t="s">
        <v>87</v>
      </c>
      <c r="E1497" t="s">
        <v>80</v>
      </c>
      <c r="F1497">
        <v>13</v>
      </c>
      <c r="G1497">
        <v>31</v>
      </c>
    </row>
    <row r="1498" spans="1:7" x14ac:dyDescent="0.25">
      <c r="A1498" t="str">
        <f t="shared" si="23"/>
        <v>2014_rs_15_MIA_NE</v>
      </c>
      <c r="B1498">
        <v>2014</v>
      </c>
      <c r="C1498">
        <v>15</v>
      </c>
      <c r="D1498" t="s">
        <v>81</v>
      </c>
      <c r="E1498" t="s">
        <v>83</v>
      </c>
      <c r="F1498">
        <v>13</v>
      </c>
      <c r="G1498">
        <v>41</v>
      </c>
    </row>
    <row r="1499" spans="1:7" x14ac:dyDescent="0.25">
      <c r="A1499" t="str">
        <f t="shared" si="23"/>
        <v>2014_rs_15_WAS_NYG</v>
      </c>
      <c r="B1499">
        <v>2014</v>
      </c>
      <c r="C1499">
        <v>15</v>
      </c>
      <c r="D1499" t="s">
        <v>96</v>
      </c>
      <c r="E1499" t="s">
        <v>85</v>
      </c>
      <c r="F1499">
        <v>13</v>
      </c>
      <c r="G1499">
        <v>24</v>
      </c>
    </row>
    <row r="1500" spans="1:7" x14ac:dyDescent="0.25">
      <c r="A1500" t="str">
        <f t="shared" si="23"/>
        <v>2014_rs_15_DEN_SD</v>
      </c>
      <c r="B1500">
        <v>2014</v>
      </c>
      <c r="C1500">
        <v>15</v>
      </c>
      <c r="D1500" t="s">
        <v>74</v>
      </c>
      <c r="E1500" t="s">
        <v>90</v>
      </c>
      <c r="F1500">
        <v>22</v>
      </c>
      <c r="G1500">
        <v>10</v>
      </c>
    </row>
    <row r="1501" spans="1:7" x14ac:dyDescent="0.25">
      <c r="A1501" t="str">
        <f t="shared" si="23"/>
        <v>2014_rs_15_NYJ_TEN</v>
      </c>
      <c r="B1501">
        <v>2014</v>
      </c>
      <c r="C1501">
        <v>15</v>
      </c>
      <c r="D1501" t="s">
        <v>86</v>
      </c>
      <c r="E1501" t="s">
        <v>95</v>
      </c>
      <c r="F1501">
        <v>16</v>
      </c>
      <c r="G1501">
        <v>11</v>
      </c>
    </row>
    <row r="1502" spans="1:7" x14ac:dyDescent="0.25">
      <c r="A1502" t="str">
        <f t="shared" si="23"/>
        <v>2014_rs_15_SF_SEA</v>
      </c>
      <c r="B1502">
        <v>2014</v>
      </c>
      <c r="C1502">
        <v>15</v>
      </c>
      <c r="D1502" t="s">
        <v>92</v>
      </c>
      <c r="E1502" t="s">
        <v>91</v>
      </c>
      <c r="F1502">
        <v>7</v>
      </c>
      <c r="G1502">
        <v>17</v>
      </c>
    </row>
    <row r="1503" spans="1:7" x14ac:dyDescent="0.25">
      <c r="A1503" t="str">
        <f t="shared" si="23"/>
        <v>2014_rs_15_ARI_STL</v>
      </c>
      <c r="B1503">
        <v>2014</v>
      </c>
      <c r="C1503">
        <v>15</v>
      </c>
      <c r="D1503" t="s">
        <v>66</v>
      </c>
      <c r="E1503" t="s">
        <v>93</v>
      </c>
      <c r="F1503">
        <v>12</v>
      </c>
      <c r="G1503">
        <v>6</v>
      </c>
    </row>
    <row r="1504" spans="1:7" x14ac:dyDescent="0.25">
      <c r="A1504" t="str">
        <f t="shared" si="23"/>
        <v>2014_rs_15_NO_CHI</v>
      </c>
      <c r="B1504">
        <v>2014</v>
      </c>
      <c r="C1504">
        <v>15</v>
      </c>
      <c r="D1504" t="s">
        <v>84</v>
      </c>
      <c r="E1504" t="s">
        <v>70</v>
      </c>
      <c r="F1504">
        <v>31</v>
      </c>
      <c r="G1504">
        <v>15</v>
      </c>
    </row>
    <row r="1505" spans="1:7" x14ac:dyDescent="0.25">
      <c r="A1505" t="str">
        <f t="shared" si="23"/>
        <v>2014_rs_15_DAL_PHI</v>
      </c>
      <c r="B1505">
        <v>2014</v>
      </c>
      <c r="C1505">
        <v>15</v>
      </c>
      <c r="D1505" t="s">
        <v>73</v>
      </c>
      <c r="E1505" t="s">
        <v>88</v>
      </c>
      <c r="F1505">
        <v>38</v>
      </c>
      <c r="G1505">
        <v>27</v>
      </c>
    </row>
    <row r="1506" spans="1:7" x14ac:dyDescent="0.25">
      <c r="A1506" t="str">
        <f t="shared" si="23"/>
        <v>2014_rs_16_CLE_CAR</v>
      </c>
      <c r="B1506">
        <v>2014</v>
      </c>
      <c r="C1506">
        <v>16</v>
      </c>
      <c r="D1506" t="s">
        <v>72</v>
      </c>
      <c r="E1506" t="s">
        <v>69</v>
      </c>
      <c r="F1506">
        <v>13</v>
      </c>
      <c r="G1506">
        <v>17</v>
      </c>
    </row>
    <row r="1507" spans="1:7" x14ac:dyDescent="0.25">
      <c r="A1507" t="str">
        <f t="shared" si="23"/>
        <v>2014_rs_16_DET_CHI</v>
      </c>
      <c r="B1507">
        <v>2014</v>
      </c>
      <c r="C1507">
        <v>16</v>
      </c>
      <c r="D1507" t="s">
        <v>75</v>
      </c>
      <c r="E1507" t="s">
        <v>70</v>
      </c>
      <c r="F1507">
        <v>20</v>
      </c>
      <c r="G1507">
        <v>14</v>
      </c>
    </row>
    <row r="1508" spans="1:7" x14ac:dyDescent="0.25">
      <c r="A1508" t="str">
        <f t="shared" si="23"/>
        <v>2014_rs_16_BAL_HOU</v>
      </c>
      <c r="B1508">
        <v>2014</v>
      </c>
      <c r="C1508">
        <v>16</v>
      </c>
      <c r="D1508" t="s">
        <v>67</v>
      </c>
      <c r="E1508" t="s">
        <v>77</v>
      </c>
      <c r="F1508">
        <v>13</v>
      </c>
      <c r="G1508">
        <v>25</v>
      </c>
    </row>
    <row r="1509" spans="1:7" x14ac:dyDescent="0.25">
      <c r="A1509" t="str">
        <f t="shared" si="23"/>
        <v>2014_rs_16_MIN_MIA</v>
      </c>
      <c r="B1509">
        <v>2014</v>
      </c>
      <c r="C1509">
        <v>16</v>
      </c>
      <c r="D1509" t="s">
        <v>82</v>
      </c>
      <c r="E1509" t="s">
        <v>81</v>
      </c>
      <c r="F1509">
        <v>35</v>
      </c>
      <c r="G1509">
        <v>37</v>
      </c>
    </row>
    <row r="1510" spans="1:7" x14ac:dyDescent="0.25">
      <c r="A1510" t="str">
        <f t="shared" si="23"/>
        <v>2014_rs_16_ATL_NO</v>
      </c>
      <c r="B1510">
        <v>2014</v>
      </c>
      <c r="C1510">
        <v>16</v>
      </c>
      <c r="D1510" t="s">
        <v>22</v>
      </c>
      <c r="E1510" t="s">
        <v>84</v>
      </c>
      <c r="F1510">
        <v>30</v>
      </c>
      <c r="G1510">
        <v>14</v>
      </c>
    </row>
    <row r="1511" spans="1:7" x14ac:dyDescent="0.25">
      <c r="A1511" t="str">
        <f t="shared" si="23"/>
        <v>2014_rs_16_NE_NYJ</v>
      </c>
      <c r="B1511">
        <v>2014</v>
      </c>
      <c r="C1511">
        <v>16</v>
      </c>
      <c r="D1511" t="s">
        <v>83</v>
      </c>
      <c r="E1511" t="s">
        <v>86</v>
      </c>
      <c r="F1511">
        <v>17</v>
      </c>
      <c r="G1511">
        <v>16</v>
      </c>
    </row>
    <row r="1512" spans="1:7" x14ac:dyDescent="0.25">
      <c r="A1512" t="str">
        <f t="shared" si="23"/>
        <v>2014_rs_16_KC_PIT</v>
      </c>
      <c r="B1512">
        <v>2014</v>
      </c>
      <c r="C1512">
        <v>16</v>
      </c>
      <c r="D1512" t="s">
        <v>80</v>
      </c>
      <c r="E1512" t="s">
        <v>89</v>
      </c>
      <c r="F1512">
        <v>12</v>
      </c>
      <c r="G1512">
        <v>20</v>
      </c>
    </row>
    <row r="1513" spans="1:7" x14ac:dyDescent="0.25">
      <c r="A1513" t="str">
        <f t="shared" si="23"/>
        <v>2014_rs_16_GB_TB</v>
      </c>
      <c r="B1513">
        <v>2014</v>
      </c>
      <c r="C1513">
        <v>16</v>
      </c>
      <c r="D1513" t="s">
        <v>76</v>
      </c>
      <c r="E1513" t="s">
        <v>94</v>
      </c>
      <c r="F1513">
        <v>20</v>
      </c>
      <c r="G1513">
        <v>3</v>
      </c>
    </row>
    <row r="1514" spans="1:7" x14ac:dyDescent="0.25">
      <c r="A1514" t="str">
        <f t="shared" si="23"/>
        <v>2014_rs_16_NYG_STL</v>
      </c>
      <c r="B1514">
        <v>2014</v>
      </c>
      <c r="C1514">
        <v>16</v>
      </c>
      <c r="D1514" t="s">
        <v>85</v>
      </c>
      <c r="E1514" t="s">
        <v>93</v>
      </c>
      <c r="F1514">
        <v>37</v>
      </c>
      <c r="G1514">
        <v>27</v>
      </c>
    </row>
    <row r="1515" spans="1:7" x14ac:dyDescent="0.25">
      <c r="A1515" t="str">
        <f t="shared" si="23"/>
        <v>2014_rs_16_IND_DAL</v>
      </c>
      <c r="B1515">
        <v>2014</v>
      </c>
      <c r="C1515">
        <v>16</v>
      </c>
      <c r="D1515" t="s">
        <v>78</v>
      </c>
      <c r="E1515" t="s">
        <v>73</v>
      </c>
      <c r="F1515">
        <v>7</v>
      </c>
      <c r="G1515">
        <v>42</v>
      </c>
    </row>
    <row r="1516" spans="1:7" x14ac:dyDescent="0.25">
      <c r="A1516" t="str">
        <f t="shared" si="23"/>
        <v>2014_rs_16_BUF_OAK</v>
      </c>
      <c r="B1516">
        <v>2014</v>
      </c>
      <c r="C1516">
        <v>16</v>
      </c>
      <c r="D1516" t="s">
        <v>68</v>
      </c>
      <c r="E1516" t="s">
        <v>87</v>
      </c>
      <c r="F1516">
        <v>24</v>
      </c>
      <c r="G1516">
        <v>26</v>
      </c>
    </row>
    <row r="1517" spans="1:7" x14ac:dyDescent="0.25">
      <c r="A1517" t="str">
        <f t="shared" si="23"/>
        <v>2014_rs_16_SD_SF</v>
      </c>
      <c r="B1517">
        <v>2014</v>
      </c>
      <c r="C1517">
        <v>16</v>
      </c>
      <c r="D1517" t="s">
        <v>90</v>
      </c>
      <c r="E1517" t="s">
        <v>92</v>
      </c>
      <c r="F1517">
        <v>38</v>
      </c>
      <c r="G1517">
        <v>35</v>
      </c>
    </row>
    <row r="1518" spans="1:7" x14ac:dyDescent="0.25">
      <c r="A1518" t="str">
        <f t="shared" si="23"/>
        <v>2014_rs_16_PHI_WAS</v>
      </c>
      <c r="B1518">
        <v>2014</v>
      </c>
      <c r="C1518">
        <v>16</v>
      </c>
      <c r="D1518" t="s">
        <v>88</v>
      </c>
      <c r="E1518" t="s">
        <v>96</v>
      </c>
      <c r="F1518">
        <v>24</v>
      </c>
      <c r="G1518">
        <v>27</v>
      </c>
    </row>
    <row r="1519" spans="1:7" x14ac:dyDescent="0.25">
      <c r="A1519" t="str">
        <f t="shared" si="23"/>
        <v>2014_rs_16_TEN_JAX</v>
      </c>
      <c r="B1519">
        <v>2014</v>
      </c>
      <c r="C1519">
        <v>16</v>
      </c>
      <c r="D1519" t="s">
        <v>95</v>
      </c>
      <c r="E1519" t="s">
        <v>79</v>
      </c>
      <c r="F1519">
        <v>13</v>
      </c>
      <c r="G1519">
        <v>21</v>
      </c>
    </row>
    <row r="1520" spans="1:7" x14ac:dyDescent="0.25">
      <c r="A1520" t="str">
        <f t="shared" si="23"/>
        <v>2014_rs_16_SEA_ARI</v>
      </c>
      <c r="B1520">
        <v>2014</v>
      </c>
      <c r="C1520">
        <v>16</v>
      </c>
      <c r="D1520" t="s">
        <v>91</v>
      </c>
      <c r="E1520" t="s">
        <v>66</v>
      </c>
      <c r="F1520">
        <v>35</v>
      </c>
      <c r="G1520">
        <v>6</v>
      </c>
    </row>
    <row r="1521" spans="1:7" x14ac:dyDescent="0.25">
      <c r="A1521" t="str">
        <f t="shared" si="23"/>
        <v>2014_rs_16_DEN_CIN</v>
      </c>
      <c r="B1521">
        <v>2014</v>
      </c>
      <c r="C1521">
        <v>16</v>
      </c>
      <c r="D1521" t="s">
        <v>74</v>
      </c>
      <c r="E1521" t="s">
        <v>71</v>
      </c>
      <c r="F1521">
        <v>28</v>
      </c>
      <c r="G1521">
        <v>37</v>
      </c>
    </row>
    <row r="1522" spans="1:7" x14ac:dyDescent="0.25">
      <c r="A1522" t="str">
        <f t="shared" si="23"/>
        <v>2014_rs_17_CAR_ATL</v>
      </c>
      <c r="B1522">
        <v>2014</v>
      </c>
      <c r="C1522">
        <v>17</v>
      </c>
      <c r="D1522" t="s">
        <v>69</v>
      </c>
      <c r="E1522" t="s">
        <v>22</v>
      </c>
      <c r="F1522">
        <v>34</v>
      </c>
      <c r="G1522">
        <v>3</v>
      </c>
    </row>
    <row r="1523" spans="1:7" x14ac:dyDescent="0.25">
      <c r="A1523" t="str">
        <f t="shared" si="23"/>
        <v>2014_rs_17_CLE_BAL</v>
      </c>
      <c r="B1523">
        <v>2014</v>
      </c>
      <c r="C1523">
        <v>17</v>
      </c>
      <c r="D1523" t="s">
        <v>72</v>
      </c>
      <c r="E1523" t="s">
        <v>67</v>
      </c>
      <c r="F1523">
        <v>10</v>
      </c>
      <c r="G1523">
        <v>20</v>
      </c>
    </row>
    <row r="1524" spans="1:7" x14ac:dyDescent="0.25">
      <c r="A1524" t="str">
        <f t="shared" si="23"/>
        <v>2014_rs_17_DET_GB</v>
      </c>
      <c r="B1524">
        <v>2014</v>
      </c>
      <c r="C1524">
        <v>17</v>
      </c>
      <c r="D1524" t="s">
        <v>75</v>
      </c>
      <c r="E1524" t="s">
        <v>76</v>
      </c>
      <c r="F1524">
        <v>20</v>
      </c>
      <c r="G1524">
        <v>30</v>
      </c>
    </row>
    <row r="1525" spans="1:7" x14ac:dyDescent="0.25">
      <c r="A1525" t="str">
        <f t="shared" si="23"/>
        <v>2014_rs_17_JAX_HOU</v>
      </c>
      <c r="B1525">
        <v>2014</v>
      </c>
      <c r="C1525">
        <v>17</v>
      </c>
      <c r="D1525" t="s">
        <v>79</v>
      </c>
      <c r="E1525" t="s">
        <v>77</v>
      </c>
      <c r="F1525">
        <v>17</v>
      </c>
      <c r="G1525">
        <v>23</v>
      </c>
    </row>
    <row r="1526" spans="1:7" x14ac:dyDescent="0.25">
      <c r="A1526" t="str">
        <f t="shared" si="23"/>
        <v>2014_rs_17_SD_KC</v>
      </c>
      <c r="B1526">
        <v>2014</v>
      </c>
      <c r="C1526">
        <v>17</v>
      </c>
      <c r="D1526" t="s">
        <v>90</v>
      </c>
      <c r="E1526" t="s">
        <v>80</v>
      </c>
      <c r="F1526">
        <v>7</v>
      </c>
      <c r="G1526">
        <v>19</v>
      </c>
    </row>
    <row r="1527" spans="1:7" x14ac:dyDescent="0.25">
      <c r="A1527" t="str">
        <f t="shared" si="23"/>
        <v>2014_rs_17_NYJ_MIA</v>
      </c>
      <c r="B1527">
        <v>2014</v>
      </c>
      <c r="C1527">
        <v>17</v>
      </c>
      <c r="D1527" t="s">
        <v>86</v>
      </c>
      <c r="E1527" t="s">
        <v>81</v>
      </c>
      <c r="F1527">
        <v>37</v>
      </c>
      <c r="G1527">
        <v>24</v>
      </c>
    </row>
    <row r="1528" spans="1:7" x14ac:dyDescent="0.25">
      <c r="A1528" t="str">
        <f t="shared" si="23"/>
        <v>2014_rs_17_CHI_MIN</v>
      </c>
      <c r="B1528">
        <v>2014</v>
      </c>
      <c r="C1528">
        <v>17</v>
      </c>
      <c r="D1528" t="s">
        <v>70</v>
      </c>
      <c r="E1528" t="s">
        <v>82</v>
      </c>
      <c r="F1528">
        <v>9</v>
      </c>
      <c r="G1528">
        <v>13</v>
      </c>
    </row>
    <row r="1529" spans="1:7" x14ac:dyDescent="0.25">
      <c r="A1529" t="str">
        <f t="shared" si="23"/>
        <v>2014_rs_17_BUF_NE</v>
      </c>
      <c r="B1529">
        <v>2014</v>
      </c>
      <c r="C1529">
        <v>17</v>
      </c>
      <c r="D1529" t="s">
        <v>68</v>
      </c>
      <c r="E1529" t="s">
        <v>83</v>
      </c>
      <c r="F1529">
        <v>17</v>
      </c>
      <c r="G1529">
        <v>9</v>
      </c>
    </row>
    <row r="1530" spans="1:7" x14ac:dyDescent="0.25">
      <c r="A1530" t="str">
        <f t="shared" si="23"/>
        <v>2014_rs_17_PHI_NYG</v>
      </c>
      <c r="B1530">
        <v>2014</v>
      </c>
      <c r="C1530">
        <v>17</v>
      </c>
      <c r="D1530" t="s">
        <v>88</v>
      </c>
      <c r="E1530" t="s">
        <v>85</v>
      </c>
      <c r="F1530">
        <v>34</v>
      </c>
      <c r="G1530">
        <v>26</v>
      </c>
    </row>
    <row r="1531" spans="1:7" x14ac:dyDescent="0.25">
      <c r="A1531" t="str">
        <f t="shared" si="23"/>
        <v>2014_rs_17_CIN_PIT</v>
      </c>
      <c r="B1531">
        <v>2014</v>
      </c>
      <c r="C1531">
        <v>17</v>
      </c>
      <c r="D1531" t="s">
        <v>71</v>
      </c>
      <c r="E1531" t="s">
        <v>89</v>
      </c>
      <c r="F1531">
        <v>17</v>
      </c>
      <c r="G1531">
        <v>27</v>
      </c>
    </row>
    <row r="1532" spans="1:7" x14ac:dyDescent="0.25">
      <c r="A1532" t="str">
        <f t="shared" si="23"/>
        <v>2014_rs_17_NO_TB</v>
      </c>
      <c r="B1532">
        <v>2014</v>
      </c>
      <c r="C1532">
        <v>17</v>
      </c>
      <c r="D1532" t="s">
        <v>84</v>
      </c>
      <c r="E1532" t="s">
        <v>94</v>
      </c>
      <c r="F1532">
        <v>23</v>
      </c>
      <c r="G1532">
        <v>20</v>
      </c>
    </row>
    <row r="1533" spans="1:7" x14ac:dyDescent="0.25">
      <c r="A1533" t="str">
        <f t="shared" si="23"/>
        <v>2014_rs_17_IND_TEN</v>
      </c>
      <c r="B1533">
        <v>2014</v>
      </c>
      <c r="C1533">
        <v>17</v>
      </c>
      <c r="D1533" t="s">
        <v>78</v>
      </c>
      <c r="E1533" t="s">
        <v>95</v>
      </c>
      <c r="F1533">
        <v>27</v>
      </c>
      <c r="G1533">
        <v>10</v>
      </c>
    </row>
    <row r="1534" spans="1:7" x14ac:dyDescent="0.25">
      <c r="A1534" t="str">
        <f t="shared" si="23"/>
        <v>2014_rs_17_DAL_WAS</v>
      </c>
      <c r="B1534">
        <v>2014</v>
      </c>
      <c r="C1534">
        <v>17</v>
      </c>
      <c r="D1534" t="s">
        <v>73</v>
      </c>
      <c r="E1534" t="s">
        <v>96</v>
      </c>
      <c r="F1534">
        <v>44</v>
      </c>
      <c r="G1534">
        <v>17</v>
      </c>
    </row>
    <row r="1535" spans="1:7" x14ac:dyDescent="0.25">
      <c r="A1535" t="str">
        <f t="shared" si="23"/>
        <v>2014_rs_17_OAK_DEN</v>
      </c>
      <c r="B1535">
        <v>2014</v>
      </c>
      <c r="C1535">
        <v>17</v>
      </c>
      <c r="D1535" t="s">
        <v>87</v>
      </c>
      <c r="E1535" t="s">
        <v>74</v>
      </c>
      <c r="F1535">
        <v>14</v>
      </c>
      <c r="G1535">
        <v>47</v>
      </c>
    </row>
    <row r="1536" spans="1:7" x14ac:dyDescent="0.25">
      <c r="A1536" t="str">
        <f t="shared" si="23"/>
        <v>2014_rs_17_STL_SEA</v>
      </c>
      <c r="B1536">
        <v>2014</v>
      </c>
      <c r="C1536">
        <v>17</v>
      </c>
      <c r="D1536" t="s">
        <v>93</v>
      </c>
      <c r="E1536" t="s">
        <v>91</v>
      </c>
      <c r="F1536">
        <v>6</v>
      </c>
      <c r="G1536">
        <v>20</v>
      </c>
    </row>
    <row r="1537" spans="1:7" x14ac:dyDescent="0.25">
      <c r="A1537" t="str">
        <f t="shared" si="23"/>
        <v>2014_rs_17_ARI_SF</v>
      </c>
      <c r="B1537">
        <v>2014</v>
      </c>
      <c r="C1537">
        <v>17</v>
      </c>
      <c r="D1537" t="s">
        <v>66</v>
      </c>
      <c r="E1537" t="s">
        <v>92</v>
      </c>
      <c r="F1537">
        <v>17</v>
      </c>
      <c r="G1537">
        <v>20</v>
      </c>
    </row>
    <row r="1538" spans="1:7" x14ac:dyDescent="0.25">
      <c r="A1538" t="str">
        <f t="shared" ref="A1538:A1601" si="24">CONCATENATE(B1538,"_rs_",C1538,"_",D1538,"_",E1538)</f>
        <v>2015_rs_1_IND_BUF</v>
      </c>
      <c r="B1538">
        <v>2015</v>
      </c>
      <c r="C1538">
        <v>1</v>
      </c>
      <c r="D1538" t="s">
        <v>78</v>
      </c>
      <c r="E1538" t="s">
        <v>68</v>
      </c>
      <c r="F1538">
        <v>14</v>
      </c>
      <c r="G1538">
        <v>27</v>
      </c>
    </row>
    <row r="1539" spans="1:7" x14ac:dyDescent="0.25">
      <c r="A1539" t="str">
        <f t="shared" si="24"/>
        <v>2015_rs_1_GB_CHI</v>
      </c>
      <c r="B1539">
        <v>2015</v>
      </c>
      <c r="C1539">
        <v>1</v>
      </c>
      <c r="D1539" t="s">
        <v>76</v>
      </c>
      <c r="E1539" t="s">
        <v>70</v>
      </c>
      <c r="F1539">
        <v>31</v>
      </c>
      <c r="G1539">
        <v>23</v>
      </c>
    </row>
    <row r="1540" spans="1:7" x14ac:dyDescent="0.25">
      <c r="A1540" t="str">
        <f t="shared" si="24"/>
        <v>2015_rs_1_KC_HOU</v>
      </c>
      <c r="B1540">
        <v>2015</v>
      </c>
      <c r="C1540">
        <v>1</v>
      </c>
      <c r="D1540" t="s">
        <v>80</v>
      </c>
      <c r="E1540" t="s">
        <v>77</v>
      </c>
      <c r="F1540">
        <v>27</v>
      </c>
      <c r="G1540">
        <v>20</v>
      </c>
    </row>
    <row r="1541" spans="1:7" x14ac:dyDescent="0.25">
      <c r="A1541" t="str">
        <f t="shared" si="24"/>
        <v>2015_rs_1_CAR_JAX</v>
      </c>
      <c r="B1541">
        <v>2015</v>
      </c>
      <c r="C1541">
        <v>1</v>
      </c>
      <c r="D1541" t="s">
        <v>69</v>
      </c>
      <c r="E1541" t="s">
        <v>79</v>
      </c>
      <c r="F1541">
        <v>20</v>
      </c>
      <c r="G1541">
        <v>9</v>
      </c>
    </row>
    <row r="1542" spans="1:7" x14ac:dyDescent="0.25">
      <c r="A1542" t="str">
        <f t="shared" si="24"/>
        <v>2015_rs_1_CLE_NYJ</v>
      </c>
      <c r="B1542">
        <v>2015</v>
      </c>
      <c r="C1542">
        <v>1</v>
      </c>
      <c r="D1542" t="s">
        <v>72</v>
      </c>
      <c r="E1542" t="s">
        <v>86</v>
      </c>
      <c r="F1542">
        <v>10</v>
      </c>
      <c r="G1542">
        <v>31</v>
      </c>
    </row>
    <row r="1543" spans="1:7" x14ac:dyDescent="0.25">
      <c r="A1543" t="str">
        <f t="shared" si="24"/>
        <v>2015_rs_1_SEA_STL</v>
      </c>
      <c r="B1543">
        <v>2015</v>
      </c>
      <c r="C1543">
        <v>1</v>
      </c>
      <c r="D1543" t="s">
        <v>91</v>
      </c>
      <c r="E1543" t="s">
        <v>93</v>
      </c>
      <c r="F1543">
        <v>31</v>
      </c>
      <c r="G1543">
        <v>34</v>
      </c>
    </row>
    <row r="1544" spans="1:7" x14ac:dyDescent="0.25">
      <c r="A1544" t="str">
        <f t="shared" si="24"/>
        <v>2015_rs_1_MIA_WAS</v>
      </c>
      <c r="B1544">
        <v>2015</v>
      </c>
      <c r="C1544">
        <v>1</v>
      </c>
      <c r="D1544" t="s">
        <v>81</v>
      </c>
      <c r="E1544" t="s">
        <v>96</v>
      </c>
      <c r="F1544">
        <v>17</v>
      </c>
      <c r="G1544">
        <v>10</v>
      </c>
    </row>
    <row r="1545" spans="1:7" x14ac:dyDescent="0.25">
      <c r="A1545" t="str">
        <f t="shared" si="24"/>
        <v>2015_rs_1_NO_ARI</v>
      </c>
      <c r="B1545">
        <v>2015</v>
      </c>
      <c r="C1545">
        <v>1</v>
      </c>
      <c r="D1545" t="s">
        <v>84</v>
      </c>
      <c r="E1545" t="s">
        <v>66</v>
      </c>
      <c r="F1545">
        <v>19</v>
      </c>
      <c r="G1545">
        <v>31</v>
      </c>
    </row>
    <row r="1546" spans="1:7" x14ac:dyDescent="0.25">
      <c r="A1546" t="str">
        <f t="shared" si="24"/>
        <v>2015_rs_1_DET_SD</v>
      </c>
      <c r="B1546">
        <v>2015</v>
      </c>
      <c r="C1546">
        <v>1</v>
      </c>
      <c r="D1546" t="s">
        <v>75</v>
      </c>
      <c r="E1546" t="s">
        <v>90</v>
      </c>
      <c r="F1546">
        <v>28</v>
      </c>
      <c r="G1546">
        <v>33</v>
      </c>
    </row>
    <row r="1547" spans="1:7" x14ac:dyDescent="0.25">
      <c r="A1547" t="str">
        <f t="shared" si="24"/>
        <v>2015_rs_1_BAL_DEN</v>
      </c>
      <c r="B1547">
        <v>2015</v>
      </c>
      <c r="C1547">
        <v>1</v>
      </c>
      <c r="D1547" t="s">
        <v>67</v>
      </c>
      <c r="E1547" t="s">
        <v>74</v>
      </c>
      <c r="F1547">
        <v>13</v>
      </c>
      <c r="G1547">
        <v>19</v>
      </c>
    </row>
    <row r="1548" spans="1:7" x14ac:dyDescent="0.25">
      <c r="A1548" t="str">
        <f t="shared" si="24"/>
        <v>2015_rs_1_CIN_OAK</v>
      </c>
      <c r="B1548">
        <v>2015</v>
      </c>
      <c r="C1548">
        <v>1</v>
      </c>
      <c r="D1548" t="s">
        <v>71</v>
      </c>
      <c r="E1548" t="s">
        <v>87</v>
      </c>
      <c r="F1548">
        <v>33</v>
      </c>
      <c r="G1548">
        <v>13</v>
      </c>
    </row>
    <row r="1549" spans="1:7" x14ac:dyDescent="0.25">
      <c r="A1549" t="str">
        <f t="shared" si="24"/>
        <v>2015_rs_1_TEN_TB</v>
      </c>
      <c r="B1549">
        <v>2015</v>
      </c>
      <c r="C1549">
        <v>1</v>
      </c>
      <c r="D1549" t="s">
        <v>95</v>
      </c>
      <c r="E1549" t="s">
        <v>94</v>
      </c>
      <c r="F1549">
        <v>42</v>
      </c>
      <c r="G1549">
        <v>14</v>
      </c>
    </row>
    <row r="1550" spans="1:7" x14ac:dyDescent="0.25">
      <c r="A1550" t="str">
        <f t="shared" si="24"/>
        <v>2015_rs_1_PHI_ATL</v>
      </c>
      <c r="B1550">
        <v>2015</v>
      </c>
      <c r="C1550">
        <v>1</v>
      </c>
      <c r="D1550" t="s">
        <v>88</v>
      </c>
      <c r="E1550" t="s">
        <v>22</v>
      </c>
      <c r="F1550">
        <v>24</v>
      </c>
      <c r="G1550">
        <v>26</v>
      </c>
    </row>
    <row r="1551" spans="1:7" x14ac:dyDescent="0.25">
      <c r="A1551" t="str">
        <f t="shared" si="24"/>
        <v>2015_rs_1_NYG_DAL</v>
      </c>
      <c r="B1551">
        <v>2015</v>
      </c>
      <c r="C1551">
        <v>1</v>
      </c>
      <c r="D1551" t="s">
        <v>85</v>
      </c>
      <c r="E1551" t="s">
        <v>73</v>
      </c>
      <c r="F1551">
        <v>26</v>
      </c>
      <c r="G1551">
        <v>27</v>
      </c>
    </row>
    <row r="1552" spans="1:7" x14ac:dyDescent="0.25">
      <c r="A1552" t="str">
        <f t="shared" si="24"/>
        <v>2015_rs_1_PIT_NE</v>
      </c>
      <c r="B1552">
        <v>2015</v>
      </c>
      <c r="C1552">
        <v>1</v>
      </c>
      <c r="D1552" t="s">
        <v>89</v>
      </c>
      <c r="E1552" t="s">
        <v>83</v>
      </c>
      <c r="F1552">
        <v>21</v>
      </c>
      <c r="G1552">
        <v>28</v>
      </c>
    </row>
    <row r="1553" spans="1:7" x14ac:dyDescent="0.25">
      <c r="A1553" t="str">
        <f t="shared" si="24"/>
        <v>2015_rs_1_MIN_SF</v>
      </c>
      <c r="B1553">
        <v>2015</v>
      </c>
      <c r="C1553">
        <v>1</v>
      </c>
      <c r="D1553" t="s">
        <v>82</v>
      </c>
      <c r="E1553" t="s">
        <v>92</v>
      </c>
      <c r="F1553">
        <v>3</v>
      </c>
      <c r="G1553">
        <v>20</v>
      </c>
    </row>
    <row r="1554" spans="1:7" x14ac:dyDescent="0.25">
      <c r="A1554" t="str">
        <f t="shared" si="24"/>
        <v>2015_rs_2_NE_BUF</v>
      </c>
      <c r="B1554">
        <v>2015</v>
      </c>
      <c r="C1554">
        <v>2</v>
      </c>
      <c r="D1554" t="s">
        <v>83</v>
      </c>
      <c r="E1554" t="s">
        <v>68</v>
      </c>
      <c r="F1554">
        <v>40</v>
      </c>
      <c r="G1554">
        <v>32</v>
      </c>
    </row>
    <row r="1555" spans="1:7" x14ac:dyDescent="0.25">
      <c r="A1555" t="str">
        <f t="shared" si="24"/>
        <v>2015_rs_2_HOU_CAR</v>
      </c>
      <c r="B1555">
        <v>2015</v>
      </c>
      <c r="C1555">
        <v>2</v>
      </c>
      <c r="D1555" t="s">
        <v>77</v>
      </c>
      <c r="E1555" t="s">
        <v>69</v>
      </c>
      <c r="F1555">
        <v>17</v>
      </c>
      <c r="G1555">
        <v>24</v>
      </c>
    </row>
    <row r="1556" spans="1:7" x14ac:dyDescent="0.25">
      <c r="A1556" t="str">
        <f t="shared" si="24"/>
        <v>2015_rs_2_ARI_CHI</v>
      </c>
      <c r="B1556">
        <v>2015</v>
      </c>
      <c r="C1556">
        <v>2</v>
      </c>
      <c r="D1556" t="s">
        <v>66</v>
      </c>
      <c r="E1556" t="s">
        <v>70</v>
      </c>
      <c r="F1556">
        <v>48</v>
      </c>
      <c r="G1556">
        <v>23</v>
      </c>
    </row>
    <row r="1557" spans="1:7" x14ac:dyDescent="0.25">
      <c r="A1557" t="str">
        <f t="shared" si="24"/>
        <v>2015_rs_2_SD_CIN</v>
      </c>
      <c r="B1557">
        <v>2015</v>
      </c>
      <c r="C1557">
        <v>2</v>
      </c>
      <c r="D1557" t="s">
        <v>90</v>
      </c>
      <c r="E1557" t="s">
        <v>71</v>
      </c>
      <c r="F1557">
        <v>19</v>
      </c>
      <c r="G1557">
        <v>24</v>
      </c>
    </row>
    <row r="1558" spans="1:7" x14ac:dyDescent="0.25">
      <c r="A1558" t="str">
        <f t="shared" si="24"/>
        <v>2015_rs_2_TEN_CLE</v>
      </c>
      <c r="B1558">
        <v>2015</v>
      </c>
      <c r="C1558">
        <v>2</v>
      </c>
      <c r="D1558" t="s">
        <v>95</v>
      </c>
      <c r="E1558" t="s">
        <v>72</v>
      </c>
      <c r="F1558">
        <v>14</v>
      </c>
      <c r="G1558">
        <v>28</v>
      </c>
    </row>
    <row r="1559" spans="1:7" x14ac:dyDescent="0.25">
      <c r="A1559" t="str">
        <f t="shared" si="24"/>
        <v>2015_rs_2_DET_MIN</v>
      </c>
      <c r="B1559">
        <v>2015</v>
      </c>
      <c r="C1559">
        <v>2</v>
      </c>
      <c r="D1559" t="s">
        <v>75</v>
      </c>
      <c r="E1559" t="s">
        <v>82</v>
      </c>
      <c r="F1559">
        <v>16</v>
      </c>
      <c r="G1559">
        <v>26</v>
      </c>
    </row>
    <row r="1560" spans="1:7" x14ac:dyDescent="0.25">
      <c r="A1560" t="str">
        <f t="shared" si="24"/>
        <v>2015_rs_2_TB_NO</v>
      </c>
      <c r="B1560">
        <v>2015</v>
      </c>
      <c r="C1560">
        <v>2</v>
      </c>
      <c r="D1560" t="s">
        <v>94</v>
      </c>
      <c r="E1560" t="s">
        <v>84</v>
      </c>
      <c r="F1560">
        <v>26</v>
      </c>
      <c r="G1560">
        <v>19</v>
      </c>
    </row>
    <row r="1561" spans="1:7" x14ac:dyDescent="0.25">
      <c r="A1561" t="str">
        <f t="shared" si="24"/>
        <v>2015_rs_2_ATL_NYG</v>
      </c>
      <c r="B1561">
        <v>2015</v>
      </c>
      <c r="C1561">
        <v>2</v>
      </c>
      <c r="D1561" t="s">
        <v>22</v>
      </c>
      <c r="E1561" t="s">
        <v>85</v>
      </c>
      <c r="F1561">
        <v>24</v>
      </c>
      <c r="G1561">
        <v>20</v>
      </c>
    </row>
    <row r="1562" spans="1:7" x14ac:dyDescent="0.25">
      <c r="A1562" t="str">
        <f t="shared" si="24"/>
        <v>2015_rs_2_SF_PIT</v>
      </c>
      <c r="B1562">
        <v>2015</v>
      </c>
      <c r="C1562">
        <v>2</v>
      </c>
      <c r="D1562" t="s">
        <v>92</v>
      </c>
      <c r="E1562" t="s">
        <v>89</v>
      </c>
      <c r="F1562">
        <v>18</v>
      </c>
      <c r="G1562">
        <v>43</v>
      </c>
    </row>
    <row r="1563" spans="1:7" x14ac:dyDescent="0.25">
      <c r="A1563" t="str">
        <f t="shared" si="24"/>
        <v>2015_rs_2_STL_WAS</v>
      </c>
      <c r="B1563">
        <v>2015</v>
      </c>
      <c r="C1563">
        <v>2</v>
      </c>
      <c r="D1563" t="s">
        <v>93</v>
      </c>
      <c r="E1563" t="s">
        <v>96</v>
      </c>
      <c r="F1563">
        <v>10</v>
      </c>
      <c r="G1563">
        <v>24</v>
      </c>
    </row>
    <row r="1564" spans="1:7" x14ac:dyDescent="0.25">
      <c r="A1564" t="str">
        <f t="shared" si="24"/>
        <v>2015_rs_2_MIA_JAX</v>
      </c>
      <c r="B1564">
        <v>2015</v>
      </c>
      <c r="C1564">
        <v>2</v>
      </c>
      <c r="D1564" t="s">
        <v>81</v>
      </c>
      <c r="E1564" t="s">
        <v>79</v>
      </c>
      <c r="F1564">
        <v>20</v>
      </c>
      <c r="G1564">
        <v>23</v>
      </c>
    </row>
    <row r="1565" spans="1:7" x14ac:dyDescent="0.25">
      <c r="A1565" t="str">
        <f t="shared" si="24"/>
        <v>2015_rs_2_BAL_OAK</v>
      </c>
      <c r="B1565">
        <v>2015</v>
      </c>
      <c r="C1565">
        <v>2</v>
      </c>
      <c r="D1565" t="s">
        <v>67</v>
      </c>
      <c r="E1565" t="s">
        <v>87</v>
      </c>
      <c r="F1565">
        <v>33</v>
      </c>
      <c r="G1565">
        <v>37</v>
      </c>
    </row>
    <row r="1566" spans="1:7" x14ac:dyDescent="0.25">
      <c r="A1566" t="str">
        <f t="shared" si="24"/>
        <v>2015_rs_2_DAL_PHI</v>
      </c>
      <c r="B1566">
        <v>2015</v>
      </c>
      <c r="C1566">
        <v>2</v>
      </c>
      <c r="D1566" t="s">
        <v>73</v>
      </c>
      <c r="E1566" t="s">
        <v>88</v>
      </c>
      <c r="F1566">
        <v>20</v>
      </c>
      <c r="G1566">
        <v>10</v>
      </c>
    </row>
    <row r="1567" spans="1:7" x14ac:dyDescent="0.25">
      <c r="A1567" t="str">
        <f t="shared" si="24"/>
        <v>2015_rs_2_DEN_KC</v>
      </c>
      <c r="B1567">
        <v>2015</v>
      </c>
      <c r="C1567">
        <v>2</v>
      </c>
      <c r="D1567" t="s">
        <v>74</v>
      </c>
      <c r="E1567" t="s">
        <v>80</v>
      </c>
      <c r="F1567">
        <v>31</v>
      </c>
      <c r="G1567">
        <v>24</v>
      </c>
    </row>
    <row r="1568" spans="1:7" x14ac:dyDescent="0.25">
      <c r="A1568" t="str">
        <f t="shared" si="24"/>
        <v>2015_rs_2_SEA_GB</v>
      </c>
      <c r="B1568">
        <v>2015</v>
      </c>
      <c r="C1568">
        <v>2</v>
      </c>
      <c r="D1568" t="s">
        <v>91</v>
      </c>
      <c r="E1568" t="s">
        <v>76</v>
      </c>
      <c r="F1568">
        <v>17</v>
      </c>
      <c r="G1568">
        <v>27</v>
      </c>
    </row>
    <row r="1569" spans="1:7" x14ac:dyDescent="0.25">
      <c r="A1569" t="str">
        <f t="shared" si="24"/>
        <v>2015_rs_2_NYJ_IND</v>
      </c>
      <c r="B1569">
        <v>2015</v>
      </c>
      <c r="C1569">
        <v>2</v>
      </c>
      <c r="D1569" t="s">
        <v>86</v>
      </c>
      <c r="E1569" t="s">
        <v>78</v>
      </c>
      <c r="F1569">
        <v>20</v>
      </c>
      <c r="G1569">
        <v>7</v>
      </c>
    </row>
    <row r="1570" spans="1:7" x14ac:dyDescent="0.25">
      <c r="A1570" t="str">
        <f t="shared" si="24"/>
        <v>2015_rs_3_CIN_BAL</v>
      </c>
      <c r="B1570">
        <v>2015</v>
      </c>
      <c r="C1570">
        <v>3</v>
      </c>
      <c r="D1570" t="s">
        <v>71</v>
      </c>
      <c r="E1570" t="s">
        <v>67</v>
      </c>
      <c r="F1570">
        <v>28</v>
      </c>
      <c r="G1570">
        <v>24</v>
      </c>
    </row>
    <row r="1571" spans="1:7" x14ac:dyDescent="0.25">
      <c r="A1571" t="str">
        <f t="shared" si="24"/>
        <v>2015_rs_3_NO_CAR</v>
      </c>
      <c r="B1571">
        <v>2015</v>
      </c>
      <c r="C1571">
        <v>3</v>
      </c>
      <c r="D1571" t="s">
        <v>84</v>
      </c>
      <c r="E1571" t="s">
        <v>69</v>
      </c>
      <c r="F1571">
        <v>22</v>
      </c>
      <c r="G1571">
        <v>27</v>
      </c>
    </row>
    <row r="1572" spans="1:7" x14ac:dyDescent="0.25">
      <c r="A1572" t="str">
        <f t="shared" si="24"/>
        <v>2015_rs_3_OAK_CLE</v>
      </c>
      <c r="B1572">
        <v>2015</v>
      </c>
      <c r="C1572">
        <v>3</v>
      </c>
      <c r="D1572" t="s">
        <v>87</v>
      </c>
      <c r="E1572" t="s">
        <v>72</v>
      </c>
      <c r="F1572">
        <v>27</v>
      </c>
      <c r="G1572">
        <v>20</v>
      </c>
    </row>
    <row r="1573" spans="1:7" x14ac:dyDescent="0.25">
      <c r="A1573" t="str">
        <f t="shared" si="24"/>
        <v>2015_rs_3_ATL_DAL</v>
      </c>
      <c r="B1573">
        <v>2015</v>
      </c>
      <c r="C1573">
        <v>3</v>
      </c>
      <c r="D1573" t="s">
        <v>22</v>
      </c>
      <c r="E1573" t="s">
        <v>73</v>
      </c>
      <c r="F1573">
        <v>39</v>
      </c>
      <c r="G1573">
        <v>28</v>
      </c>
    </row>
    <row r="1574" spans="1:7" x14ac:dyDescent="0.25">
      <c r="A1574" t="str">
        <f t="shared" si="24"/>
        <v>2015_rs_3_TB_HOU</v>
      </c>
      <c r="B1574">
        <v>2015</v>
      </c>
      <c r="C1574">
        <v>3</v>
      </c>
      <c r="D1574" t="s">
        <v>94</v>
      </c>
      <c r="E1574" t="s">
        <v>77</v>
      </c>
      <c r="F1574">
        <v>9</v>
      </c>
      <c r="G1574">
        <v>19</v>
      </c>
    </row>
    <row r="1575" spans="1:7" x14ac:dyDescent="0.25">
      <c r="A1575" t="str">
        <f t="shared" si="24"/>
        <v>2015_rs_3_SD_MIN</v>
      </c>
      <c r="B1575">
        <v>2015</v>
      </c>
      <c r="C1575">
        <v>3</v>
      </c>
      <c r="D1575" t="s">
        <v>90</v>
      </c>
      <c r="E1575" t="s">
        <v>82</v>
      </c>
      <c r="F1575">
        <v>14</v>
      </c>
      <c r="G1575">
        <v>31</v>
      </c>
    </row>
    <row r="1576" spans="1:7" x14ac:dyDescent="0.25">
      <c r="A1576" t="str">
        <f t="shared" si="24"/>
        <v>2015_rs_3_JAX_NE</v>
      </c>
      <c r="B1576">
        <v>2015</v>
      </c>
      <c r="C1576">
        <v>3</v>
      </c>
      <c r="D1576" t="s">
        <v>79</v>
      </c>
      <c r="E1576" t="s">
        <v>83</v>
      </c>
      <c r="F1576">
        <v>17</v>
      </c>
      <c r="G1576">
        <v>51</v>
      </c>
    </row>
    <row r="1577" spans="1:7" x14ac:dyDescent="0.25">
      <c r="A1577" t="str">
        <f t="shared" si="24"/>
        <v>2015_rs_3_PHI_NYJ</v>
      </c>
      <c r="B1577">
        <v>2015</v>
      </c>
      <c r="C1577">
        <v>3</v>
      </c>
      <c r="D1577" t="s">
        <v>88</v>
      </c>
      <c r="E1577" t="s">
        <v>86</v>
      </c>
      <c r="F1577">
        <v>24</v>
      </c>
      <c r="G1577">
        <v>17</v>
      </c>
    </row>
    <row r="1578" spans="1:7" x14ac:dyDescent="0.25">
      <c r="A1578" t="str">
        <f t="shared" si="24"/>
        <v>2015_rs_3_PIT_STL</v>
      </c>
      <c r="B1578">
        <v>2015</v>
      </c>
      <c r="C1578">
        <v>3</v>
      </c>
      <c r="D1578" t="s">
        <v>89</v>
      </c>
      <c r="E1578" t="s">
        <v>93</v>
      </c>
      <c r="F1578">
        <v>12</v>
      </c>
      <c r="G1578">
        <v>6</v>
      </c>
    </row>
    <row r="1579" spans="1:7" x14ac:dyDescent="0.25">
      <c r="A1579" t="str">
        <f t="shared" si="24"/>
        <v>2015_rs_3_IND_TEN</v>
      </c>
      <c r="B1579">
        <v>2015</v>
      </c>
      <c r="C1579">
        <v>3</v>
      </c>
      <c r="D1579" t="s">
        <v>78</v>
      </c>
      <c r="E1579" t="s">
        <v>95</v>
      </c>
      <c r="F1579">
        <v>35</v>
      </c>
      <c r="G1579">
        <v>33</v>
      </c>
    </row>
    <row r="1580" spans="1:7" x14ac:dyDescent="0.25">
      <c r="A1580" t="str">
        <f t="shared" si="24"/>
        <v>2015_rs_3_SF_ARI</v>
      </c>
      <c r="B1580">
        <v>2015</v>
      </c>
      <c r="C1580">
        <v>3</v>
      </c>
      <c r="D1580" t="s">
        <v>92</v>
      </c>
      <c r="E1580" t="s">
        <v>66</v>
      </c>
      <c r="F1580">
        <v>7</v>
      </c>
      <c r="G1580">
        <v>47</v>
      </c>
    </row>
    <row r="1581" spans="1:7" x14ac:dyDescent="0.25">
      <c r="A1581" t="str">
        <f t="shared" si="24"/>
        <v>2015_rs_3_BUF_MIA</v>
      </c>
      <c r="B1581">
        <v>2015</v>
      </c>
      <c r="C1581">
        <v>3</v>
      </c>
      <c r="D1581" t="s">
        <v>68</v>
      </c>
      <c r="E1581" t="s">
        <v>81</v>
      </c>
      <c r="F1581">
        <v>41</v>
      </c>
      <c r="G1581">
        <v>14</v>
      </c>
    </row>
    <row r="1582" spans="1:7" x14ac:dyDescent="0.25">
      <c r="A1582" t="str">
        <f t="shared" si="24"/>
        <v>2015_rs_3_CHI_SEA</v>
      </c>
      <c r="B1582">
        <v>2015</v>
      </c>
      <c r="C1582">
        <v>3</v>
      </c>
      <c r="D1582" t="s">
        <v>70</v>
      </c>
      <c r="E1582" t="s">
        <v>91</v>
      </c>
      <c r="F1582">
        <v>0</v>
      </c>
      <c r="G1582">
        <v>26</v>
      </c>
    </row>
    <row r="1583" spans="1:7" x14ac:dyDescent="0.25">
      <c r="A1583" t="str">
        <f t="shared" si="24"/>
        <v>2015_rs_3_WAS_NYG</v>
      </c>
      <c r="B1583">
        <v>2015</v>
      </c>
      <c r="C1583">
        <v>3</v>
      </c>
      <c r="D1583" t="s">
        <v>96</v>
      </c>
      <c r="E1583" t="s">
        <v>85</v>
      </c>
      <c r="F1583">
        <v>21</v>
      </c>
      <c r="G1583">
        <v>32</v>
      </c>
    </row>
    <row r="1584" spans="1:7" x14ac:dyDescent="0.25">
      <c r="A1584" t="str">
        <f t="shared" si="24"/>
        <v>2015_rs_3_DEN_DET</v>
      </c>
      <c r="B1584">
        <v>2015</v>
      </c>
      <c r="C1584">
        <v>3</v>
      </c>
      <c r="D1584" t="s">
        <v>74</v>
      </c>
      <c r="E1584" t="s">
        <v>75</v>
      </c>
      <c r="F1584">
        <v>24</v>
      </c>
      <c r="G1584">
        <v>12</v>
      </c>
    </row>
    <row r="1585" spans="1:7" x14ac:dyDescent="0.25">
      <c r="A1585" t="str">
        <f t="shared" si="24"/>
        <v>2015_rs_3_KC_GB</v>
      </c>
      <c r="B1585">
        <v>2015</v>
      </c>
      <c r="C1585">
        <v>3</v>
      </c>
      <c r="D1585" t="s">
        <v>80</v>
      </c>
      <c r="E1585" t="s">
        <v>76</v>
      </c>
      <c r="F1585">
        <v>28</v>
      </c>
      <c r="G1585">
        <v>38</v>
      </c>
    </row>
    <row r="1586" spans="1:7" x14ac:dyDescent="0.25">
      <c r="A1586" t="str">
        <f t="shared" si="24"/>
        <v>2015_rs_4_HOU_ATL</v>
      </c>
      <c r="B1586">
        <v>2015</v>
      </c>
      <c r="C1586">
        <v>4</v>
      </c>
      <c r="D1586" t="s">
        <v>77</v>
      </c>
      <c r="E1586" t="s">
        <v>22</v>
      </c>
      <c r="F1586">
        <v>21</v>
      </c>
      <c r="G1586">
        <v>48</v>
      </c>
    </row>
    <row r="1587" spans="1:7" x14ac:dyDescent="0.25">
      <c r="A1587" t="str">
        <f t="shared" si="24"/>
        <v>2015_rs_4_NYG_BUF</v>
      </c>
      <c r="B1587">
        <v>2015</v>
      </c>
      <c r="C1587">
        <v>4</v>
      </c>
      <c r="D1587" t="s">
        <v>85</v>
      </c>
      <c r="E1587" t="s">
        <v>68</v>
      </c>
      <c r="F1587">
        <v>24</v>
      </c>
      <c r="G1587">
        <v>10</v>
      </c>
    </row>
    <row r="1588" spans="1:7" x14ac:dyDescent="0.25">
      <c r="A1588" t="str">
        <f t="shared" si="24"/>
        <v>2015_rs_4_OAK_CHI</v>
      </c>
      <c r="B1588">
        <v>2015</v>
      </c>
      <c r="C1588">
        <v>4</v>
      </c>
      <c r="D1588" t="s">
        <v>87</v>
      </c>
      <c r="E1588" t="s">
        <v>70</v>
      </c>
      <c r="F1588">
        <v>20</v>
      </c>
      <c r="G1588">
        <v>22</v>
      </c>
    </row>
    <row r="1589" spans="1:7" x14ac:dyDescent="0.25">
      <c r="A1589" t="str">
        <f t="shared" si="24"/>
        <v>2015_rs_4_KC_CIN</v>
      </c>
      <c r="B1589">
        <v>2015</v>
      </c>
      <c r="C1589">
        <v>4</v>
      </c>
      <c r="D1589" t="s">
        <v>80</v>
      </c>
      <c r="E1589" t="s">
        <v>71</v>
      </c>
      <c r="F1589">
        <v>21</v>
      </c>
      <c r="G1589">
        <v>36</v>
      </c>
    </row>
    <row r="1590" spans="1:7" x14ac:dyDescent="0.25">
      <c r="A1590" t="str">
        <f t="shared" si="24"/>
        <v>2015_rs_4_JAX_IND</v>
      </c>
      <c r="B1590">
        <v>2015</v>
      </c>
      <c r="C1590">
        <v>4</v>
      </c>
      <c r="D1590" t="s">
        <v>79</v>
      </c>
      <c r="E1590" t="s">
        <v>78</v>
      </c>
      <c r="F1590">
        <v>13</v>
      </c>
      <c r="G1590">
        <v>16</v>
      </c>
    </row>
    <row r="1591" spans="1:7" x14ac:dyDescent="0.25">
      <c r="A1591" t="str">
        <f t="shared" si="24"/>
        <v>2015_rs_4_CAR_TB</v>
      </c>
      <c r="B1591">
        <v>2015</v>
      </c>
      <c r="C1591">
        <v>4</v>
      </c>
      <c r="D1591" t="s">
        <v>69</v>
      </c>
      <c r="E1591" t="s">
        <v>94</v>
      </c>
      <c r="F1591">
        <v>37</v>
      </c>
      <c r="G1591">
        <v>23</v>
      </c>
    </row>
    <row r="1592" spans="1:7" x14ac:dyDescent="0.25">
      <c r="A1592" t="str">
        <f t="shared" si="24"/>
        <v>2015_rs_4_PHI_WAS</v>
      </c>
      <c r="B1592">
        <v>2015</v>
      </c>
      <c r="C1592">
        <v>4</v>
      </c>
      <c r="D1592" t="s">
        <v>88</v>
      </c>
      <c r="E1592" t="s">
        <v>96</v>
      </c>
      <c r="F1592">
        <v>20</v>
      </c>
      <c r="G1592">
        <v>23</v>
      </c>
    </row>
    <row r="1593" spans="1:7" x14ac:dyDescent="0.25">
      <c r="A1593" t="str">
        <f t="shared" si="24"/>
        <v>2015_rs_4_CLE_SD</v>
      </c>
      <c r="B1593">
        <v>2015</v>
      </c>
      <c r="C1593">
        <v>4</v>
      </c>
      <c r="D1593" t="s">
        <v>72</v>
      </c>
      <c r="E1593" t="s">
        <v>90</v>
      </c>
      <c r="F1593">
        <v>27</v>
      </c>
      <c r="G1593">
        <v>30</v>
      </c>
    </row>
    <row r="1594" spans="1:7" x14ac:dyDescent="0.25">
      <c r="A1594" t="str">
        <f t="shared" si="24"/>
        <v>2015_rs_4_STL_ARI</v>
      </c>
      <c r="B1594">
        <v>2015</v>
      </c>
      <c r="C1594">
        <v>4</v>
      </c>
      <c r="D1594" t="s">
        <v>93</v>
      </c>
      <c r="E1594" t="s">
        <v>66</v>
      </c>
      <c r="F1594">
        <v>24</v>
      </c>
      <c r="G1594">
        <v>22</v>
      </c>
    </row>
    <row r="1595" spans="1:7" x14ac:dyDescent="0.25">
      <c r="A1595" t="str">
        <f t="shared" si="24"/>
        <v>2015_rs_4_MIN_DEN</v>
      </c>
      <c r="B1595">
        <v>2015</v>
      </c>
      <c r="C1595">
        <v>4</v>
      </c>
      <c r="D1595" t="s">
        <v>82</v>
      </c>
      <c r="E1595" t="s">
        <v>74</v>
      </c>
      <c r="F1595">
        <v>20</v>
      </c>
      <c r="G1595">
        <v>23</v>
      </c>
    </row>
    <row r="1596" spans="1:7" x14ac:dyDescent="0.25">
      <c r="A1596" t="str">
        <f t="shared" si="24"/>
        <v>2015_rs_4_GB_SF</v>
      </c>
      <c r="B1596">
        <v>2015</v>
      </c>
      <c r="C1596">
        <v>4</v>
      </c>
      <c r="D1596" t="s">
        <v>76</v>
      </c>
      <c r="E1596" t="s">
        <v>92</v>
      </c>
      <c r="F1596">
        <v>17</v>
      </c>
      <c r="G1596">
        <v>3</v>
      </c>
    </row>
    <row r="1597" spans="1:7" x14ac:dyDescent="0.25">
      <c r="A1597" t="str">
        <f t="shared" si="24"/>
        <v>2015_rs_4_BAL_PIT</v>
      </c>
      <c r="B1597">
        <v>2015</v>
      </c>
      <c r="C1597">
        <v>4</v>
      </c>
      <c r="D1597" t="s">
        <v>67</v>
      </c>
      <c r="E1597" t="s">
        <v>89</v>
      </c>
      <c r="F1597">
        <v>23</v>
      </c>
      <c r="G1597">
        <v>20</v>
      </c>
    </row>
    <row r="1598" spans="1:7" x14ac:dyDescent="0.25">
      <c r="A1598" t="str">
        <f t="shared" si="24"/>
        <v>2015_rs_4_DAL_NO</v>
      </c>
      <c r="B1598">
        <v>2015</v>
      </c>
      <c r="C1598">
        <v>4</v>
      </c>
      <c r="D1598" t="s">
        <v>73</v>
      </c>
      <c r="E1598" t="s">
        <v>84</v>
      </c>
      <c r="F1598">
        <v>20</v>
      </c>
      <c r="G1598">
        <v>26</v>
      </c>
    </row>
    <row r="1599" spans="1:7" x14ac:dyDescent="0.25">
      <c r="A1599" t="str">
        <f t="shared" si="24"/>
        <v>2015_rs_4_DET_SEA</v>
      </c>
      <c r="B1599">
        <v>2015</v>
      </c>
      <c r="C1599">
        <v>4</v>
      </c>
      <c r="D1599" t="s">
        <v>75</v>
      </c>
      <c r="E1599" t="s">
        <v>91</v>
      </c>
      <c r="F1599">
        <v>10</v>
      </c>
      <c r="G1599">
        <v>13</v>
      </c>
    </row>
    <row r="1600" spans="1:7" x14ac:dyDescent="0.25">
      <c r="A1600" t="str">
        <f t="shared" si="24"/>
        <v>2015_rs_4_NYJ_MIA</v>
      </c>
      <c r="B1600">
        <v>2015</v>
      </c>
      <c r="C1600">
        <v>4</v>
      </c>
      <c r="D1600" t="s">
        <v>86</v>
      </c>
      <c r="E1600" t="s">
        <v>81</v>
      </c>
      <c r="F1600">
        <v>27</v>
      </c>
      <c r="G1600">
        <v>14</v>
      </c>
    </row>
    <row r="1601" spans="1:7" x14ac:dyDescent="0.25">
      <c r="A1601" t="str">
        <f t="shared" si="24"/>
        <v>2015_rs_5_WAS_ATL</v>
      </c>
      <c r="B1601">
        <v>2015</v>
      </c>
      <c r="C1601">
        <v>5</v>
      </c>
      <c r="D1601" t="s">
        <v>96</v>
      </c>
      <c r="E1601" t="s">
        <v>22</v>
      </c>
      <c r="F1601">
        <v>19</v>
      </c>
      <c r="G1601">
        <v>25</v>
      </c>
    </row>
    <row r="1602" spans="1:7" x14ac:dyDescent="0.25">
      <c r="A1602" t="str">
        <f t="shared" ref="A1602:A1665" si="25">CONCATENATE(B1602,"_rs_",C1602,"_",D1602,"_",E1602)</f>
        <v>2015_rs_5_CLE_BAL</v>
      </c>
      <c r="B1602">
        <v>2015</v>
      </c>
      <c r="C1602">
        <v>5</v>
      </c>
      <c r="D1602" t="s">
        <v>72</v>
      </c>
      <c r="E1602" t="s">
        <v>67</v>
      </c>
      <c r="F1602">
        <v>33</v>
      </c>
      <c r="G1602">
        <v>30</v>
      </c>
    </row>
    <row r="1603" spans="1:7" x14ac:dyDescent="0.25">
      <c r="A1603" t="str">
        <f t="shared" si="25"/>
        <v>2015_rs_5_SEA_CIN</v>
      </c>
      <c r="B1603">
        <v>2015</v>
      </c>
      <c r="C1603">
        <v>5</v>
      </c>
      <c r="D1603" t="s">
        <v>91</v>
      </c>
      <c r="E1603" t="s">
        <v>71</v>
      </c>
      <c r="F1603">
        <v>24</v>
      </c>
      <c r="G1603">
        <v>27</v>
      </c>
    </row>
    <row r="1604" spans="1:7" x14ac:dyDescent="0.25">
      <c r="A1604" t="str">
        <f t="shared" si="25"/>
        <v>2015_rs_5_STL_GB</v>
      </c>
      <c r="B1604">
        <v>2015</v>
      </c>
      <c r="C1604">
        <v>5</v>
      </c>
      <c r="D1604" t="s">
        <v>93</v>
      </c>
      <c r="E1604" t="s">
        <v>76</v>
      </c>
      <c r="F1604">
        <v>10</v>
      </c>
      <c r="G1604">
        <v>24</v>
      </c>
    </row>
    <row r="1605" spans="1:7" x14ac:dyDescent="0.25">
      <c r="A1605" t="str">
        <f t="shared" si="25"/>
        <v>2015_rs_5_CHI_KC</v>
      </c>
      <c r="B1605">
        <v>2015</v>
      </c>
      <c r="C1605">
        <v>5</v>
      </c>
      <c r="D1605" t="s">
        <v>70</v>
      </c>
      <c r="E1605" t="s">
        <v>80</v>
      </c>
      <c r="F1605">
        <v>18</v>
      </c>
      <c r="G1605">
        <v>17</v>
      </c>
    </row>
    <row r="1606" spans="1:7" x14ac:dyDescent="0.25">
      <c r="A1606" t="str">
        <f t="shared" si="25"/>
        <v>2015_rs_5_NO_PHI</v>
      </c>
      <c r="B1606">
        <v>2015</v>
      </c>
      <c r="C1606">
        <v>5</v>
      </c>
      <c r="D1606" t="s">
        <v>84</v>
      </c>
      <c r="E1606" t="s">
        <v>88</v>
      </c>
      <c r="F1606">
        <v>17</v>
      </c>
      <c r="G1606">
        <v>39</v>
      </c>
    </row>
    <row r="1607" spans="1:7" x14ac:dyDescent="0.25">
      <c r="A1607" t="str">
        <f t="shared" si="25"/>
        <v>2015_rs_5_JAX_TB</v>
      </c>
      <c r="B1607">
        <v>2015</v>
      </c>
      <c r="C1607">
        <v>5</v>
      </c>
      <c r="D1607" t="s">
        <v>79</v>
      </c>
      <c r="E1607" t="s">
        <v>94</v>
      </c>
      <c r="F1607">
        <v>31</v>
      </c>
      <c r="G1607">
        <v>38</v>
      </c>
    </row>
    <row r="1608" spans="1:7" x14ac:dyDescent="0.25">
      <c r="A1608" t="str">
        <f t="shared" si="25"/>
        <v>2015_rs_5_BUF_TEN</v>
      </c>
      <c r="B1608">
        <v>2015</v>
      </c>
      <c r="C1608">
        <v>5</v>
      </c>
      <c r="D1608" t="s">
        <v>68</v>
      </c>
      <c r="E1608" t="s">
        <v>95</v>
      </c>
      <c r="F1608">
        <v>14</v>
      </c>
      <c r="G1608">
        <v>13</v>
      </c>
    </row>
    <row r="1609" spans="1:7" x14ac:dyDescent="0.25">
      <c r="A1609" t="str">
        <f t="shared" si="25"/>
        <v>2015_rs_5_ARI_DET</v>
      </c>
      <c r="B1609">
        <v>2015</v>
      </c>
      <c r="C1609">
        <v>5</v>
      </c>
      <c r="D1609" t="s">
        <v>66</v>
      </c>
      <c r="E1609" t="s">
        <v>75</v>
      </c>
      <c r="F1609">
        <v>42</v>
      </c>
      <c r="G1609">
        <v>17</v>
      </c>
    </row>
    <row r="1610" spans="1:7" x14ac:dyDescent="0.25">
      <c r="A1610" t="str">
        <f t="shared" si="25"/>
        <v>2015_rs_5_NE_DAL</v>
      </c>
      <c r="B1610">
        <v>2015</v>
      </c>
      <c r="C1610">
        <v>5</v>
      </c>
      <c r="D1610" t="s">
        <v>83</v>
      </c>
      <c r="E1610" t="s">
        <v>73</v>
      </c>
      <c r="F1610">
        <v>30</v>
      </c>
      <c r="G1610">
        <v>6</v>
      </c>
    </row>
    <row r="1611" spans="1:7" x14ac:dyDescent="0.25">
      <c r="A1611" t="str">
        <f t="shared" si="25"/>
        <v>2015_rs_5_DEN_OAK</v>
      </c>
      <c r="B1611">
        <v>2015</v>
      </c>
      <c r="C1611">
        <v>5</v>
      </c>
      <c r="D1611" t="s">
        <v>74</v>
      </c>
      <c r="E1611" t="s">
        <v>87</v>
      </c>
      <c r="F1611">
        <v>16</v>
      </c>
      <c r="G1611">
        <v>10</v>
      </c>
    </row>
    <row r="1612" spans="1:7" x14ac:dyDescent="0.25">
      <c r="A1612" t="str">
        <f t="shared" si="25"/>
        <v>2015_rs_5_IND_HOU</v>
      </c>
      <c r="B1612">
        <v>2015</v>
      </c>
      <c r="C1612">
        <v>5</v>
      </c>
      <c r="D1612" t="s">
        <v>78</v>
      </c>
      <c r="E1612" t="s">
        <v>77</v>
      </c>
      <c r="F1612">
        <v>27</v>
      </c>
      <c r="G1612">
        <v>20</v>
      </c>
    </row>
    <row r="1613" spans="1:7" x14ac:dyDescent="0.25">
      <c r="A1613" t="str">
        <f t="shared" si="25"/>
        <v>2015_rs_5_SF_NYG</v>
      </c>
      <c r="B1613">
        <v>2015</v>
      </c>
      <c r="C1613">
        <v>5</v>
      </c>
      <c r="D1613" t="s">
        <v>92</v>
      </c>
      <c r="E1613" t="s">
        <v>85</v>
      </c>
      <c r="F1613">
        <v>27</v>
      </c>
      <c r="G1613">
        <v>30</v>
      </c>
    </row>
    <row r="1614" spans="1:7" x14ac:dyDescent="0.25">
      <c r="A1614" t="str">
        <f t="shared" si="25"/>
        <v>2015_rs_5_PIT_SD</v>
      </c>
      <c r="B1614">
        <v>2015</v>
      </c>
      <c r="C1614">
        <v>5</v>
      </c>
      <c r="D1614" t="s">
        <v>89</v>
      </c>
      <c r="E1614" t="s">
        <v>90</v>
      </c>
      <c r="F1614">
        <v>24</v>
      </c>
      <c r="G1614">
        <v>20</v>
      </c>
    </row>
    <row r="1615" spans="1:7" x14ac:dyDescent="0.25">
      <c r="A1615" t="str">
        <f t="shared" si="25"/>
        <v>2015_rs_6_CIN_BUF</v>
      </c>
      <c r="B1615">
        <v>2015</v>
      </c>
      <c r="C1615">
        <v>6</v>
      </c>
      <c r="D1615" t="s">
        <v>71</v>
      </c>
      <c r="E1615" t="s">
        <v>68</v>
      </c>
      <c r="F1615">
        <v>34</v>
      </c>
      <c r="G1615">
        <v>21</v>
      </c>
    </row>
    <row r="1616" spans="1:7" x14ac:dyDescent="0.25">
      <c r="A1616" t="str">
        <f t="shared" si="25"/>
        <v>2015_rs_6_DEN_CLE</v>
      </c>
      <c r="B1616">
        <v>2015</v>
      </c>
      <c r="C1616">
        <v>6</v>
      </c>
      <c r="D1616" t="s">
        <v>74</v>
      </c>
      <c r="E1616" t="s">
        <v>72</v>
      </c>
      <c r="F1616">
        <v>26</v>
      </c>
      <c r="G1616">
        <v>23</v>
      </c>
    </row>
    <row r="1617" spans="1:7" x14ac:dyDescent="0.25">
      <c r="A1617" t="str">
        <f t="shared" si="25"/>
        <v>2015_rs_6_CHI_DET</v>
      </c>
      <c r="B1617">
        <v>2015</v>
      </c>
      <c r="C1617">
        <v>6</v>
      </c>
      <c r="D1617" t="s">
        <v>70</v>
      </c>
      <c r="E1617" t="s">
        <v>75</v>
      </c>
      <c r="F1617">
        <v>34</v>
      </c>
      <c r="G1617">
        <v>37</v>
      </c>
    </row>
    <row r="1618" spans="1:7" x14ac:dyDescent="0.25">
      <c r="A1618" t="str">
        <f t="shared" si="25"/>
        <v>2015_rs_6_HOU_JAX</v>
      </c>
      <c r="B1618">
        <v>2015</v>
      </c>
      <c r="C1618">
        <v>6</v>
      </c>
      <c r="D1618" t="s">
        <v>77</v>
      </c>
      <c r="E1618" t="s">
        <v>79</v>
      </c>
      <c r="F1618">
        <v>31</v>
      </c>
      <c r="G1618">
        <v>20</v>
      </c>
    </row>
    <row r="1619" spans="1:7" x14ac:dyDescent="0.25">
      <c r="A1619" t="str">
        <f t="shared" si="25"/>
        <v>2015_rs_6_KC_MIN</v>
      </c>
      <c r="B1619">
        <v>2015</v>
      </c>
      <c r="C1619">
        <v>6</v>
      </c>
      <c r="D1619" t="s">
        <v>80</v>
      </c>
      <c r="E1619" t="s">
        <v>82</v>
      </c>
      <c r="F1619">
        <v>10</v>
      </c>
      <c r="G1619">
        <v>16</v>
      </c>
    </row>
    <row r="1620" spans="1:7" x14ac:dyDescent="0.25">
      <c r="A1620" t="str">
        <f t="shared" si="25"/>
        <v>2015_rs_6_WAS_NYJ</v>
      </c>
      <c r="B1620">
        <v>2015</v>
      </c>
      <c r="C1620">
        <v>6</v>
      </c>
      <c r="D1620" t="s">
        <v>96</v>
      </c>
      <c r="E1620" t="s">
        <v>86</v>
      </c>
      <c r="F1620">
        <v>20</v>
      </c>
      <c r="G1620">
        <v>34</v>
      </c>
    </row>
    <row r="1621" spans="1:7" x14ac:dyDescent="0.25">
      <c r="A1621" t="str">
        <f t="shared" si="25"/>
        <v>2015_rs_6_ARI_PIT</v>
      </c>
      <c r="B1621">
        <v>2015</v>
      </c>
      <c r="C1621">
        <v>6</v>
      </c>
      <c r="D1621" t="s">
        <v>66</v>
      </c>
      <c r="E1621" t="s">
        <v>89</v>
      </c>
      <c r="F1621">
        <v>13</v>
      </c>
      <c r="G1621">
        <v>25</v>
      </c>
    </row>
    <row r="1622" spans="1:7" x14ac:dyDescent="0.25">
      <c r="A1622" t="str">
        <f t="shared" si="25"/>
        <v>2015_rs_6_MIA_TEN</v>
      </c>
      <c r="B1622">
        <v>2015</v>
      </c>
      <c r="C1622">
        <v>6</v>
      </c>
      <c r="D1622" t="s">
        <v>81</v>
      </c>
      <c r="E1622" t="s">
        <v>95</v>
      </c>
      <c r="F1622">
        <v>38</v>
      </c>
      <c r="G1622">
        <v>10</v>
      </c>
    </row>
    <row r="1623" spans="1:7" x14ac:dyDescent="0.25">
      <c r="A1623" t="str">
        <f t="shared" si="25"/>
        <v>2015_rs_6_CAR_SEA</v>
      </c>
      <c r="B1623">
        <v>2015</v>
      </c>
      <c r="C1623">
        <v>6</v>
      </c>
      <c r="D1623" t="s">
        <v>69</v>
      </c>
      <c r="E1623" t="s">
        <v>91</v>
      </c>
      <c r="F1623">
        <v>27</v>
      </c>
      <c r="G1623">
        <v>23</v>
      </c>
    </row>
    <row r="1624" spans="1:7" x14ac:dyDescent="0.25">
      <c r="A1624" t="str">
        <f t="shared" si="25"/>
        <v>2015_rs_6_SD_GB</v>
      </c>
      <c r="B1624">
        <v>2015</v>
      </c>
      <c r="C1624">
        <v>6</v>
      </c>
      <c r="D1624" t="s">
        <v>90</v>
      </c>
      <c r="E1624" t="s">
        <v>76</v>
      </c>
      <c r="F1624">
        <v>20</v>
      </c>
      <c r="G1624">
        <v>27</v>
      </c>
    </row>
    <row r="1625" spans="1:7" x14ac:dyDescent="0.25">
      <c r="A1625" t="str">
        <f t="shared" si="25"/>
        <v>2015_rs_6_BAL_SF</v>
      </c>
      <c r="B1625">
        <v>2015</v>
      </c>
      <c r="C1625">
        <v>6</v>
      </c>
      <c r="D1625" t="s">
        <v>67</v>
      </c>
      <c r="E1625" t="s">
        <v>92</v>
      </c>
      <c r="F1625">
        <v>20</v>
      </c>
      <c r="G1625">
        <v>25</v>
      </c>
    </row>
    <row r="1626" spans="1:7" x14ac:dyDescent="0.25">
      <c r="A1626" t="str">
        <f t="shared" si="25"/>
        <v>2015_rs_6_ATL_NO</v>
      </c>
      <c r="B1626">
        <v>2015</v>
      </c>
      <c r="C1626">
        <v>6</v>
      </c>
      <c r="D1626" t="s">
        <v>22</v>
      </c>
      <c r="E1626" t="s">
        <v>84</v>
      </c>
      <c r="F1626">
        <v>21</v>
      </c>
      <c r="G1626">
        <v>31</v>
      </c>
    </row>
    <row r="1627" spans="1:7" x14ac:dyDescent="0.25">
      <c r="A1627" t="str">
        <f t="shared" si="25"/>
        <v>2015_rs_6_NE_IND</v>
      </c>
      <c r="B1627">
        <v>2015</v>
      </c>
      <c r="C1627">
        <v>6</v>
      </c>
      <c r="D1627" t="s">
        <v>83</v>
      </c>
      <c r="E1627" t="s">
        <v>78</v>
      </c>
      <c r="F1627">
        <v>34</v>
      </c>
      <c r="G1627">
        <v>27</v>
      </c>
    </row>
    <row r="1628" spans="1:7" x14ac:dyDescent="0.25">
      <c r="A1628" t="str">
        <f t="shared" si="25"/>
        <v>2015_rs_6_NYG_PHI</v>
      </c>
      <c r="B1628">
        <v>2015</v>
      </c>
      <c r="C1628">
        <v>6</v>
      </c>
      <c r="D1628" t="s">
        <v>85</v>
      </c>
      <c r="E1628" t="s">
        <v>88</v>
      </c>
      <c r="F1628">
        <v>7</v>
      </c>
      <c r="G1628">
        <v>27</v>
      </c>
    </row>
    <row r="1629" spans="1:7" x14ac:dyDescent="0.25">
      <c r="A1629" t="str">
        <f t="shared" si="25"/>
        <v>2015_rs_7_MIN_DET</v>
      </c>
      <c r="B1629">
        <v>2015</v>
      </c>
      <c r="C1629">
        <v>7</v>
      </c>
      <c r="D1629" t="s">
        <v>82</v>
      </c>
      <c r="E1629" t="s">
        <v>75</v>
      </c>
      <c r="F1629">
        <v>28</v>
      </c>
      <c r="G1629">
        <v>19</v>
      </c>
    </row>
    <row r="1630" spans="1:7" x14ac:dyDescent="0.25">
      <c r="A1630" t="str">
        <f t="shared" si="25"/>
        <v>2015_rs_7_NO_IND</v>
      </c>
      <c r="B1630">
        <v>2015</v>
      </c>
      <c r="C1630">
        <v>7</v>
      </c>
      <c r="D1630" t="s">
        <v>84</v>
      </c>
      <c r="E1630" t="s">
        <v>78</v>
      </c>
      <c r="F1630">
        <v>27</v>
      </c>
      <c r="G1630">
        <v>21</v>
      </c>
    </row>
    <row r="1631" spans="1:7" x14ac:dyDescent="0.25">
      <c r="A1631" t="str">
        <f t="shared" si="25"/>
        <v>2015_rs_7_PIT_KC</v>
      </c>
      <c r="B1631">
        <v>2015</v>
      </c>
      <c r="C1631">
        <v>7</v>
      </c>
      <c r="D1631" t="s">
        <v>89</v>
      </c>
      <c r="E1631" t="s">
        <v>80</v>
      </c>
      <c r="F1631">
        <v>13</v>
      </c>
      <c r="G1631">
        <v>23</v>
      </c>
    </row>
    <row r="1632" spans="1:7" x14ac:dyDescent="0.25">
      <c r="A1632" t="str">
        <f t="shared" si="25"/>
        <v>2015_rs_7_HOU_MIA</v>
      </c>
      <c r="B1632">
        <v>2015</v>
      </c>
      <c r="C1632">
        <v>7</v>
      </c>
      <c r="D1632" t="s">
        <v>77</v>
      </c>
      <c r="E1632" t="s">
        <v>81</v>
      </c>
      <c r="F1632">
        <v>26</v>
      </c>
      <c r="G1632">
        <v>44</v>
      </c>
    </row>
    <row r="1633" spans="1:7" x14ac:dyDescent="0.25">
      <c r="A1633" t="str">
        <f t="shared" si="25"/>
        <v>2015_rs_7_NYJ_NE</v>
      </c>
      <c r="B1633">
        <v>2015</v>
      </c>
      <c r="C1633">
        <v>7</v>
      </c>
      <c r="D1633" t="s">
        <v>86</v>
      </c>
      <c r="E1633" t="s">
        <v>83</v>
      </c>
      <c r="F1633">
        <v>23</v>
      </c>
      <c r="G1633">
        <v>30</v>
      </c>
    </row>
    <row r="1634" spans="1:7" x14ac:dyDescent="0.25">
      <c r="A1634" t="str">
        <f t="shared" si="25"/>
        <v>2015_rs_7_CLE_STL</v>
      </c>
      <c r="B1634">
        <v>2015</v>
      </c>
      <c r="C1634">
        <v>7</v>
      </c>
      <c r="D1634" t="s">
        <v>72</v>
      </c>
      <c r="E1634" t="s">
        <v>93</v>
      </c>
      <c r="F1634">
        <v>6</v>
      </c>
      <c r="G1634">
        <v>24</v>
      </c>
    </row>
    <row r="1635" spans="1:7" x14ac:dyDescent="0.25">
      <c r="A1635" t="str">
        <f t="shared" si="25"/>
        <v>2015_rs_7_ATL_TEN</v>
      </c>
      <c r="B1635">
        <v>2015</v>
      </c>
      <c r="C1635">
        <v>7</v>
      </c>
      <c r="D1635" t="s">
        <v>22</v>
      </c>
      <c r="E1635" t="s">
        <v>95</v>
      </c>
      <c r="F1635">
        <v>10</v>
      </c>
      <c r="G1635">
        <v>7</v>
      </c>
    </row>
    <row r="1636" spans="1:7" x14ac:dyDescent="0.25">
      <c r="A1636" t="str">
        <f t="shared" si="25"/>
        <v>2015_rs_7_TB_WAS</v>
      </c>
      <c r="B1636">
        <v>2015</v>
      </c>
      <c r="C1636">
        <v>7</v>
      </c>
      <c r="D1636" t="s">
        <v>94</v>
      </c>
      <c r="E1636" t="s">
        <v>96</v>
      </c>
      <c r="F1636">
        <v>30</v>
      </c>
      <c r="G1636">
        <v>31</v>
      </c>
    </row>
    <row r="1637" spans="1:7" x14ac:dyDescent="0.25">
      <c r="A1637" t="str">
        <f t="shared" si="25"/>
        <v>2015_rs_7_OAK_SD</v>
      </c>
      <c r="B1637">
        <v>2015</v>
      </c>
      <c r="C1637">
        <v>7</v>
      </c>
      <c r="D1637" t="s">
        <v>87</v>
      </c>
      <c r="E1637" t="s">
        <v>90</v>
      </c>
      <c r="F1637">
        <v>37</v>
      </c>
      <c r="G1637">
        <v>29</v>
      </c>
    </row>
    <row r="1638" spans="1:7" x14ac:dyDescent="0.25">
      <c r="A1638" t="str">
        <f t="shared" si="25"/>
        <v>2015_rs_7_DAL_NYG</v>
      </c>
      <c r="B1638">
        <v>2015</v>
      </c>
      <c r="C1638">
        <v>7</v>
      </c>
      <c r="D1638" t="s">
        <v>73</v>
      </c>
      <c r="E1638" t="s">
        <v>85</v>
      </c>
      <c r="F1638">
        <v>20</v>
      </c>
      <c r="G1638">
        <v>27</v>
      </c>
    </row>
    <row r="1639" spans="1:7" x14ac:dyDescent="0.25">
      <c r="A1639" t="str">
        <f t="shared" si="25"/>
        <v>2015_rs_7_SEA_SF</v>
      </c>
      <c r="B1639">
        <v>2015</v>
      </c>
      <c r="C1639">
        <v>7</v>
      </c>
      <c r="D1639" t="s">
        <v>91</v>
      </c>
      <c r="E1639" t="s">
        <v>92</v>
      </c>
      <c r="F1639">
        <v>20</v>
      </c>
      <c r="G1639">
        <v>3</v>
      </c>
    </row>
    <row r="1640" spans="1:7" x14ac:dyDescent="0.25">
      <c r="A1640" t="str">
        <f t="shared" si="25"/>
        <v>2015_rs_7_BAL_ARI</v>
      </c>
      <c r="B1640">
        <v>2015</v>
      </c>
      <c r="C1640">
        <v>7</v>
      </c>
      <c r="D1640" t="s">
        <v>67</v>
      </c>
      <c r="E1640" t="s">
        <v>66</v>
      </c>
      <c r="F1640">
        <v>18</v>
      </c>
      <c r="G1640">
        <v>26</v>
      </c>
    </row>
    <row r="1641" spans="1:7" x14ac:dyDescent="0.25">
      <c r="A1641" t="str">
        <f t="shared" si="25"/>
        <v>2015_rs_7_PHI_CAR</v>
      </c>
      <c r="B1641">
        <v>2015</v>
      </c>
      <c r="C1641">
        <v>7</v>
      </c>
      <c r="D1641" t="s">
        <v>88</v>
      </c>
      <c r="E1641" t="s">
        <v>69</v>
      </c>
      <c r="F1641">
        <v>16</v>
      </c>
      <c r="G1641">
        <v>27</v>
      </c>
    </row>
    <row r="1642" spans="1:7" x14ac:dyDescent="0.25">
      <c r="A1642" t="str">
        <f t="shared" si="25"/>
        <v>2015_rs_7_BUF_JAX</v>
      </c>
      <c r="B1642">
        <v>2015</v>
      </c>
      <c r="C1642">
        <v>7</v>
      </c>
      <c r="D1642" t="s">
        <v>68</v>
      </c>
      <c r="E1642" t="s">
        <v>79</v>
      </c>
      <c r="F1642">
        <v>31</v>
      </c>
      <c r="G1642">
        <v>34</v>
      </c>
    </row>
    <row r="1643" spans="1:7" x14ac:dyDescent="0.25">
      <c r="A1643" t="str">
        <f t="shared" si="25"/>
        <v>2015_rs_8_TB_ATL</v>
      </c>
      <c r="B1643">
        <v>2015</v>
      </c>
      <c r="C1643">
        <v>8</v>
      </c>
      <c r="D1643" t="s">
        <v>94</v>
      </c>
      <c r="E1643" t="s">
        <v>22</v>
      </c>
      <c r="F1643">
        <v>23</v>
      </c>
      <c r="G1643">
        <v>20</v>
      </c>
    </row>
    <row r="1644" spans="1:7" x14ac:dyDescent="0.25">
      <c r="A1644" t="str">
        <f t="shared" si="25"/>
        <v>2015_rs_8_SD_BAL</v>
      </c>
      <c r="B1644">
        <v>2015</v>
      </c>
      <c r="C1644">
        <v>8</v>
      </c>
      <c r="D1644" t="s">
        <v>90</v>
      </c>
      <c r="E1644" t="s">
        <v>67</v>
      </c>
      <c r="F1644">
        <v>26</v>
      </c>
      <c r="G1644">
        <v>29</v>
      </c>
    </row>
    <row r="1645" spans="1:7" x14ac:dyDescent="0.25">
      <c r="A1645" t="str">
        <f t="shared" si="25"/>
        <v>2015_rs_8_MIN_CHI</v>
      </c>
      <c r="B1645">
        <v>2015</v>
      </c>
      <c r="C1645">
        <v>8</v>
      </c>
      <c r="D1645" t="s">
        <v>82</v>
      </c>
      <c r="E1645" t="s">
        <v>70</v>
      </c>
      <c r="F1645">
        <v>23</v>
      </c>
      <c r="G1645">
        <v>20</v>
      </c>
    </row>
    <row r="1646" spans="1:7" x14ac:dyDescent="0.25">
      <c r="A1646" t="str">
        <f t="shared" si="25"/>
        <v>2015_rs_8_ARI_CLE</v>
      </c>
      <c r="B1646">
        <v>2015</v>
      </c>
      <c r="C1646">
        <v>8</v>
      </c>
      <c r="D1646" t="s">
        <v>66</v>
      </c>
      <c r="E1646" t="s">
        <v>72</v>
      </c>
      <c r="F1646">
        <v>34</v>
      </c>
      <c r="G1646">
        <v>20</v>
      </c>
    </row>
    <row r="1647" spans="1:7" x14ac:dyDescent="0.25">
      <c r="A1647" t="str">
        <f t="shared" si="25"/>
        <v>2015_rs_8_TEN_HOU</v>
      </c>
      <c r="B1647">
        <v>2015</v>
      </c>
      <c r="C1647">
        <v>8</v>
      </c>
      <c r="D1647" t="s">
        <v>95</v>
      </c>
      <c r="E1647" t="s">
        <v>77</v>
      </c>
      <c r="F1647">
        <v>6</v>
      </c>
      <c r="G1647">
        <v>20</v>
      </c>
    </row>
    <row r="1648" spans="1:7" x14ac:dyDescent="0.25">
      <c r="A1648" t="str">
        <f t="shared" si="25"/>
        <v>2015_rs_8_NYG_NO</v>
      </c>
      <c r="B1648">
        <v>2015</v>
      </c>
      <c r="C1648">
        <v>8</v>
      </c>
      <c r="D1648" t="s">
        <v>85</v>
      </c>
      <c r="E1648" t="s">
        <v>84</v>
      </c>
      <c r="F1648">
        <v>49</v>
      </c>
      <c r="G1648">
        <v>52</v>
      </c>
    </row>
    <row r="1649" spans="1:7" x14ac:dyDescent="0.25">
      <c r="A1649" t="str">
        <f t="shared" si="25"/>
        <v>2015_rs_8_CIN_PIT</v>
      </c>
      <c r="B1649">
        <v>2015</v>
      </c>
      <c r="C1649">
        <v>8</v>
      </c>
      <c r="D1649" t="s">
        <v>71</v>
      </c>
      <c r="E1649" t="s">
        <v>89</v>
      </c>
      <c r="F1649">
        <v>16</v>
      </c>
      <c r="G1649">
        <v>10</v>
      </c>
    </row>
    <row r="1650" spans="1:7" x14ac:dyDescent="0.25">
      <c r="A1650" t="str">
        <f t="shared" si="25"/>
        <v>2015_rs_8_SF_STL</v>
      </c>
      <c r="B1650">
        <v>2015</v>
      </c>
      <c r="C1650">
        <v>8</v>
      </c>
      <c r="D1650" t="s">
        <v>92</v>
      </c>
      <c r="E1650" t="s">
        <v>93</v>
      </c>
      <c r="F1650">
        <v>6</v>
      </c>
      <c r="G1650">
        <v>27</v>
      </c>
    </row>
    <row r="1651" spans="1:7" x14ac:dyDescent="0.25">
      <c r="A1651" t="str">
        <f t="shared" si="25"/>
        <v>2015_rs_8_NYJ_OAK</v>
      </c>
      <c r="B1651">
        <v>2015</v>
      </c>
      <c r="C1651">
        <v>8</v>
      </c>
      <c r="D1651" t="s">
        <v>86</v>
      </c>
      <c r="E1651" t="s">
        <v>87</v>
      </c>
      <c r="F1651">
        <v>20</v>
      </c>
      <c r="G1651">
        <v>34</v>
      </c>
    </row>
    <row r="1652" spans="1:7" x14ac:dyDescent="0.25">
      <c r="A1652" t="str">
        <f t="shared" si="25"/>
        <v>2015_rs_8_SEA_DAL</v>
      </c>
      <c r="B1652">
        <v>2015</v>
      </c>
      <c r="C1652">
        <v>8</v>
      </c>
      <c r="D1652" t="s">
        <v>91</v>
      </c>
      <c r="E1652" t="s">
        <v>73</v>
      </c>
      <c r="F1652">
        <v>13</v>
      </c>
      <c r="G1652">
        <v>12</v>
      </c>
    </row>
    <row r="1653" spans="1:7" x14ac:dyDescent="0.25">
      <c r="A1653" t="str">
        <f t="shared" si="25"/>
        <v>2015_rs_8_MIA_NE</v>
      </c>
      <c r="B1653">
        <v>2015</v>
      </c>
      <c r="C1653">
        <v>8</v>
      </c>
      <c r="D1653" t="s">
        <v>81</v>
      </c>
      <c r="E1653" t="s">
        <v>83</v>
      </c>
      <c r="F1653">
        <v>7</v>
      </c>
      <c r="G1653">
        <v>36</v>
      </c>
    </row>
    <row r="1654" spans="1:7" x14ac:dyDescent="0.25">
      <c r="A1654" t="str">
        <f t="shared" si="25"/>
        <v>2015_rs_8_IND_CAR</v>
      </c>
      <c r="B1654">
        <v>2015</v>
      </c>
      <c r="C1654">
        <v>8</v>
      </c>
      <c r="D1654" t="s">
        <v>78</v>
      </c>
      <c r="E1654" t="s">
        <v>69</v>
      </c>
      <c r="F1654">
        <v>26</v>
      </c>
      <c r="G1654">
        <v>29</v>
      </c>
    </row>
    <row r="1655" spans="1:7" x14ac:dyDescent="0.25">
      <c r="A1655" t="str">
        <f t="shared" si="25"/>
        <v>2015_rs_8_GB_DEN</v>
      </c>
      <c r="B1655">
        <v>2015</v>
      </c>
      <c r="C1655">
        <v>8</v>
      </c>
      <c r="D1655" t="s">
        <v>76</v>
      </c>
      <c r="E1655" t="s">
        <v>74</v>
      </c>
      <c r="F1655">
        <v>10</v>
      </c>
      <c r="G1655">
        <v>29</v>
      </c>
    </row>
    <row r="1656" spans="1:7" x14ac:dyDescent="0.25">
      <c r="A1656" t="str">
        <f t="shared" si="25"/>
        <v>2015_rs_8_DET_KC</v>
      </c>
      <c r="B1656">
        <v>2015</v>
      </c>
      <c r="C1656">
        <v>8</v>
      </c>
      <c r="D1656" t="s">
        <v>75</v>
      </c>
      <c r="E1656" t="s">
        <v>80</v>
      </c>
      <c r="F1656">
        <v>10</v>
      </c>
      <c r="G1656">
        <v>45</v>
      </c>
    </row>
    <row r="1657" spans="1:7" x14ac:dyDescent="0.25">
      <c r="A1657" t="str">
        <f t="shared" si="25"/>
        <v>2015_rs_9_MIA_BUF</v>
      </c>
      <c r="B1657">
        <v>2015</v>
      </c>
      <c r="C1657">
        <v>9</v>
      </c>
      <c r="D1657" t="s">
        <v>81</v>
      </c>
      <c r="E1657" t="s">
        <v>68</v>
      </c>
      <c r="F1657">
        <v>17</v>
      </c>
      <c r="G1657">
        <v>33</v>
      </c>
    </row>
    <row r="1658" spans="1:7" x14ac:dyDescent="0.25">
      <c r="A1658" t="str">
        <f t="shared" si="25"/>
        <v>2015_rs_9_GB_CAR</v>
      </c>
      <c r="B1658">
        <v>2015</v>
      </c>
      <c r="C1658">
        <v>9</v>
      </c>
      <c r="D1658" t="s">
        <v>76</v>
      </c>
      <c r="E1658" t="s">
        <v>69</v>
      </c>
      <c r="F1658">
        <v>29</v>
      </c>
      <c r="G1658">
        <v>37</v>
      </c>
    </row>
    <row r="1659" spans="1:7" x14ac:dyDescent="0.25">
      <c r="A1659" t="str">
        <f t="shared" si="25"/>
        <v>2015_rs_9_STL_MIN</v>
      </c>
      <c r="B1659">
        <v>2015</v>
      </c>
      <c r="C1659">
        <v>9</v>
      </c>
      <c r="D1659" t="s">
        <v>93</v>
      </c>
      <c r="E1659" t="s">
        <v>82</v>
      </c>
      <c r="F1659">
        <v>18</v>
      </c>
      <c r="G1659">
        <v>21</v>
      </c>
    </row>
    <row r="1660" spans="1:7" x14ac:dyDescent="0.25">
      <c r="A1660" t="str">
        <f t="shared" si="25"/>
        <v>2015_rs_9_WAS_NE</v>
      </c>
      <c r="B1660">
        <v>2015</v>
      </c>
      <c r="C1660">
        <v>9</v>
      </c>
      <c r="D1660" t="s">
        <v>96</v>
      </c>
      <c r="E1660" t="s">
        <v>83</v>
      </c>
      <c r="F1660">
        <v>10</v>
      </c>
      <c r="G1660">
        <v>27</v>
      </c>
    </row>
    <row r="1661" spans="1:7" x14ac:dyDescent="0.25">
      <c r="A1661" t="str">
        <f t="shared" si="25"/>
        <v>2015_rs_9_TEN_NO</v>
      </c>
      <c r="B1661">
        <v>2015</v>
      </c>
      <c r="C1661">
        <v>9</v>
      </c>
      <c r="D1661" t="s">
        <v>95</v>
      </c>
      <c r="E1661" t="s">
        <v>84</v>
      </c>
      <c r="F1661">
        <v>34</v>
      </c>
      <c r="G1661">
        <v>28</v>
      </c>
    </row>
    <row r="1662" spans="1:7" x14ac:dyDescent="0.25">
      <c r="A1662" t="str">
        <f t="shared" si="25"/>
        <v>2015_rs_9_JAX_NYJ</v>
      </c>
      <c r="B1662">
        <v>2015</v>
      </c>
      <c r="C1662">
        <v>9</v>
      </c>
      <c r="D1662" t="s">
        <v>79</v>
      </c>
      <c r="E1662" t="s">
        <v>86</v>
      </c>
      <c r="F1662">
        <v>23</v>
      </c>
      <c r="G1662">
        <v>28</v>
      </c>
    </row>
    <row r="1663" spans="1:7" x14ac:dyDescent="0.25">
      <c r="A1663" t="str">
        <f t="shared" si="25"/>
        <v>2015_rs_9_OAK_PIT</v>
      </c>
      <c r="B1663">
        <v>2015</v>
      </c>
      <c r="C1663">
        <v>9</v>
      </c>
      <c r="D1663" t="s">
        <v>87</v>
      </c>
      <c r="E1663" t="s">
        <v>89</v>
      </c>
      <c r="F1663">
        <v>35</v>
      </c>
      <c r="G1663">
        <v>38</v>
      </c>
    </row>
    <row r="1664" spans="1:7" x14ac:dyDescent="0.25">
      <c r="A1664" t="str">
        <f t="shared" si="25"/>
        <v>2015_rs_9_ATL_SF</v>
      </c>
      <c r="B1664">
        <v>2015</v>
      </c>
      <c r="C1664">
        <v>9</v>
      </c>
      <c r="D1664" t="s">
        <v>22</v>
      </c>
      <c r="E1664" t="s">
        <v>92</v>
      </c>
      <c r="F1664">
        <v>16</v>
      </c>
      <c r="G1664">
        <v>17</v>
      </c>
    </row>
    <row r="1665" spans="1:7" x14ac:dyDescent="0.25">
      <c r="A1665" t="str">
        <f t="shared" si="25"/>
        <v>2015_rs_9_NYG_TB</v>
      </c>
      <c r="B1665">
        <v>2015</v>
      </c>
      <c r="C1665">
        <v>9</v>
      </c>
      <c r="D1665" t="s">
        <v>85</v>
      </c>
      <c r="E1665" t="s">
        <v>94</v>
      </c>
      <c r="F1665">
        <v>32</v>
      </c>
      <c r="G1665">
        <v>18</v>
      </c>
    </row>
    <row r="1666" spans="1:7" x14ac:dyDescent="0.25">
      <c r="A1666" t="str">
        <f t="shared" ref="A1666:A1729" si="26">CONCATENATE(B1666,"_rs_",C1666,"_",D1666,"_",E1666)</f>
        <v>2015_rs_9_DEN_IND</v>
      </c>
      <c r="B1666">
        <v>2015</v>
      </c>
      <c r="C1666">
        <v>9</v>
      </c>
      <c r="D1666" t="s">
        <v>74</v>
      </c>
      <c r="E1666" t="s">
        <v>78</v>
      </c>
      <c r="F1666">
        <v>24</v>
      </c>
      <c r="G1666">
        <v>27</v>
      </c>
    </row>
    <row r="1667" spans="1:7" x14ac:dyDescent="0.25">
      <c r="A1667" t="str">
        <f t="shared" si="26"/>
        <v>2015_rs_9_CLE_CIN</v>
      </c>
      <c r="B1667">
        <v>2015</v>
      </c>
      <c r="C1667">
        <v>9</v>
      </c>
      <c r="D1667" t="s">
        <v>72</v>
      </c>
      <c r="E1667" t="s">
        <v>71</v>
      </c>
      <c r="F1667">
        <v>10</v>
      </c>
      <c r="G1667">
        <v>31</v>
      </c>
    </row>
    <row r="1668" spans="1:7" x14ac:dyDescent="0.25">
      <c r="A1668" t="str">
        <f t="shared" si="26"/>
        <v>2015_rs_9_PHI_DAL</v>
      </c>
      <c r="B1668">
        <v>2015</v>
      </c>
      <c r="C1668">
        <v>9</v>
      </c>
      <c r="D1668" t="s">
        <v>88</v>
      </c>
      <c r="E1668" t="s">
        <v>73</v>
      </c>
      <c r="F1668">
        <v>33</v>
      </c>
      <c r="G1668">
        <v>27</v>
      </c>
    </row>
    <row r="1669" spans="1:7" x14ac:dyDescent="0.25">
      <c r="A1669" t="str">
        <f t="shared" si="26"/>
        <v>2015_rs_9_CHI_SD</v>
      </c>
      <c r="B1669">
        <v>2015</v>
      </c>
      <c r="C1669">
        <v>9</v>
      </c>
      <c r="D1669" t="s">
        <v>70</v>
      </c>
      <c r="E1669" t="s">
        <v>90</v>
      </c>
      <c r="F1669">
        <v>22</v>
      </c>
      <c r="G1669">
        <v>19</v>
      </c>
    </row>
    <row r="1670" spans="1:7" x14ac:dyDescent="0.25">
      <c r="A1670" t="str">
        <f t="shared" si="26"/>
        <v>2015_rs_10_JAX_BAL</v>
      </c>
      <c r="B1670">
        <v>2015</v>
      </c>
      <c r="C1670">
        <v>10</v>
      </c>
      <c r="D1670" t="s">
        <v>79</v>
      </c>
      <c r="E1670" t="s">
        <v>67</v>
      </c>
      <c r="F1670">
        <v>22</v>
      </c>
      <c r="G1670">
        <v>20</v>
      </c>
    </row>
    <row r="1671" spans="1:7" x14ac:dyDescent="0.25">
      <c r="A1671" t="str">
        <f t="shared" si="26"/>
        <v>2015_rs_10_DET_GB</v>
      </c>
      <c r="B1671">
        <v>2015</v>
      </c>
      <c r="C1671">
        <v>10</v>
      </c>
      <c r="D1671" t="s">
        <v>75</v>
      </c>
      <c r="E1671" t="s">
        <v>76</v>
      </c>
      <c r="F1671">
        <v>18</v>
      </c>
      <c r="G1671">
        <v>16</v>
      </c>
    </row>
    <row r="1672" spans="1:7" x14ac:dyDescent="0.25">
      <c r="A1672" t="str">
        <f t="shared" si="26"/>
        <v>2015_rs_10_MIA_PHI</v>
      </c>
      <c r="B1672">
        <v>2015</v>
      </c>
      <c r="C1672">
        <v>10</v>
      </c>
      <c r="D1672" t="s">
        <v>81</v>
      </c>
      <c r="E1672" t="s">
        <v>88</v>
      </c>
      <c r="F1672">
        <v>20</v>
      </c>
      <c r="G1672">
        <v>19</v>
      </c>
    </row>
    <row r="1673" spans="1:7" x14ac:dyDescent="0.25">
      <c r="A1673" t="str">
        <f t="shared" si="26"/>
        <v>2015_rs_10_CLE_PIT</v>
      </c>
      <c r="B1673">
        <v>2015</v>
      </c>
      <c r="C1673">
        <v>10</v>
      </c>
      <c r="D1673" t="s">
        <v>72</v>
      </c>
      <c r="E1673" t="s">
        <v>89</v>
      </c>
      <c r="F1673">
        <v>9</v>
      </c>
      <c r="G1673">
        <v>30</v>
      </c>
    </row>
    <row r="1674" spans="1:7" x14ac:dyDescent="0.25">
      <c r="A1674" t="str">
        <f t="shared" si="26"/>
        <v>2015_rs_10_CHI_STL</v>
      </c>
      <c r="B1674">
        <v>2015</v>
      </c>
      <c r="C1674">
        <v>10</v>
      </c>
      <c r="D1674" t="s">
        <v>70</v>
      </c>
      <c r="E1674" t="s">
        <v>93</v>
      </c>
      <c r="F1674">
        <v>37</v>
      </c>
      <c r="G1674">
        <v>13</v>
      </c>
    </row>
    <row r="1675" spans="1:7" x14ac:dyDescent="0.25">
      <c r="A1675" t="str">
        <f t="shared" si="26"/>
        <v>2015_rs_10_DAL_TB</v>
      </c>
      <c r="B1675">
        <v>2015</v>
      </c>
      <c r="C1675">
        <v>10</v>
      </c>
      <c r="D1675" t="s">
        <v>73</v>
      </c>
      <c r="E1675" t="s">
        <v>94</v>
      </c>
      <c r="F1675">
        <v>6</v>
      </c>
      <c r="G1675">
        <v>10</v>
      </c>
    </row>
    <row r="1676" spans="1:7" x14ac:dyDescent="0.25">
      <c r="A1676" t="str">
        <f t="shared" si="26"/>
        <v>2015_rs_10_CAR_TEN</v>
      </c>
      <c r="B1676">
        <v>2015</v>
      </c>
      <c r="C1676">
        <v>10</v>
      </c>
      <c r="D1676" t="s">
        <v>69</v>
      </c>
      <c r="E1676" t="s">
        <v>95</v>
      </c>
      <c r="F1676">
        <v>27</v>
      </c>
      <c r="G1676">
        <v>10</v>
      </c>
    </row>
    <row r="1677" spans="1:7" x14ac:dyDescent="0.25">
      <c r="A1677" t="str">
        <f t="shared" si="26"/>
        <v>2015_rs_10_NO_WAS</v>
      </c>
      <c r="B1677">
        <v>2015</v>
      </c>
      <c r="C1677">
        <v>10</v>
      </c>
      <c r="D1677" t="s">
        <v>84</v>
      </c>
      <c r="E1677" t="s">
        <v>96</v>
      </c>
      <c r="F1677">
        <v>14</v>
      </c>
      <c r="G1677">
        <v>47</v>
      </c>
    </row>
    <row r="1678" spans="1:7" x14ac:dyDescent="0.25">
      <c r="A1678" t="str">
        <f t="shared" si="26"/>
        <v>2015_rs_10_MIN_OAK</v>
      </c>
      <c r="B1678">
        <v>2015</v>
      </c>
      <c r="C1678">
        <v>10</v>
      </c>
      <c r="D1678" t="s">
        <v>82</v>
      </c>
      <c r="E1678" t="s">
        <v>87</v>
      </c>
      <c r="F1678">
        <v>30</v>
      </c>
      <c r="G1678">
        <v>14</v>
      </c>
    </row>
    <row r="1679" spans="1:7" x14ac:dyDescent="0.25">
      <c r="A1679" t="str">
        <f t="shared" si="26"/>
        <v>2015_rs_10_KC_DEN</v>
      </c>
      <c r="B1679">
        <v>2015</v>
      </c>
      <c r="C1679">
        <v>10</v>
      </c>
      <c r="D1679" t="s">
        <v>80</v>
      </c>
      <c r="E1679" t="s">
        <v>74</v>
      </c>
      <c r="F1679">
        <v>29</v>
      </c>
      <c r="G1679">
        <v>13</v>
      </c>
    </row>
    <row r="1680" spans="1:7" x14ac:dyDescent="0.25">
      <c r="A1680" t="str">
        <f t="shared" si="26"/>
        <v>2015_rs_10_NE_NYG</v>
      </c>
      <c r="B1680">
        <v>2015</v>
      </c>
      <c r="C1680">
        <v>10</v>
      </c>
      <c r="D1680" t="s">
        <v>83</v>
      </c>
      <c r="E1680" t="s">
        <v>85</v>
      </c>
      <c r="F1680">
        <v>27</v>
      </c>
      <c r="G1680">
        <v>26</v>
      </c>
    </row>
    <row r="1681" spans="1:7" x14ac:dyDescent="0.25">
      <c r="A1681" t="str">
        <f t="shared" si="26"/>
        <v>2015_rs_10_BUF_NYJ</v>
      </c>
      <c r="B1681">
        <v>2015</v>
      </c>
      <c r="C1681">
        <v>10</v>
      </c>
      <c r="D1681" t="s">
        <v>68</v>
      </c>
      <c r="E1681" t="s">
        <v>86</v>
      </c>
      <c r="F1681">
        <v>22</v>
      </c>
      <c r="G1681">
        <v>17</v>
      </c>
    </row>
    <row r="1682" spans="1:7" x14ac:dyDescent="0.25">
      <c r="A1682" t="str">
        <f t="shared" si="26"/>
        <v>2015_rs_10_HOU_CIN</v>
      </c>
      <c r="B1682">
        <v>2015</v>
      </c>
      <c r="C1682">
        <v>10</v>
      </c>
      <c r="D1682" t="s">
        <v>77</v>
      </c>
      <c r="E1682" t="s">
        <v>71</v>
      </c>
      <c r="F1682">
        <v>10</v>
      </c>
      <c r="G1682">
        <v>6</v>
      </c>
    </row>
    <row r="1683" spans="1:7" x14ac:dyDescent="0.25">
      <c r="A1683" t="str">
        <f t="shared" si="26"/>
        <v>2015_rs_10_ARI_SEA</v>
      </c>
      <c r="B1683">
        <v>2015</v>
      </c>
      <c r="C1683">
        <v>10</v>
      </c>
      <c r="D1683" t="s">
        <v>66</v>
      </c>
      <c r="E1683" t="s">
        <v>91</v>
      </c>
      <c r="F1683">
        <v>39</v>
      </c>
      <c r="G1683">
        <v>32</v>
      </c>
    </row>
    <row r="1684" spans="1:7" x14ac:dyDescent="0.25">
      <c r="A1684" t="str">
        <f t="shared" si="26"/>
        <v>2015_rs_11_IND_ATL</v>
      </c>
      <c r="B1684">
        <v>2015</v>
      </c>
      <c r="C1684">
        <v>11</v>
      </c>
      <c r="D1684" t="s">
        <v>78</v>
      </c>
      <c r="E1684" t="s">
        <v>22</v>
      </c>
      <c r="F1684">
        <v>24</v>
      </c>
      <c r="G1684">
        <v>21</v>
      </c>
    </row>
    <row r="1685" spans="1:7" x14ac:dyDescent="0.25">
      <c r="A1685" t="str">
        <f t="shared" si="26"/>
        <v>2015_rs_11_STL_BAL</v>
      </c>
      <c r="B1685">
        <v>2015</v>
      </c>
      <c r="C1685">
        <v>11</v>
      </c>
      <c r="D1685" t="s">
        <v>93</v>
      </c>
      <c r="E1685" t="s">
        <v>67</v>
      </c>
      <c r="F1685">
        <v>13</v>
      </c>
      <c r="G1685">
        <v>16</v>
      </c>
    </row>
    <row r="1686" spans="1:7" x14ac:dyDescent="0.25">
      <c r="A1686" t="str">
        <f t="shared" si="26"/>
        <v>2015_rs_11_WAS_CAR</v>
      </c>
      <c r="B1686">
        <v>2015</v>
      </c>
      <c r="C1686">
        <v>11</v>
      </c>
      <c r="D1686" t="s">
        <v>96</v>
      </c>
      <c r="E1686" t="s">
        <v>69</v>
      </c>
      <c r="F1686">
        <v>16</v>
      </c>
      <c r="G1686">
        <v>44</v>
      </c>
    </row>
    <row r="1687" spans="1:7" x14ac:dyDescent="0.25">
      <c r="A1687" t="str">
        <f t="shared" si="26"/>
        <v>2015_rs_11_DEN_CHI</v>
      </c>
      <c r="B1687">
        <v>2015</v>
      </c>
      <c r="C1687">
        <v>11</v>
      </c>
      <c r="D1687" t="s">
        <v>74</v>
      </c>
      <c r="E1687" t="s">
        <v>70</v>
      </c>
      <c r="F1687">
        <v>17</v>
      </c>
      <c r="G1687">
        <v>15</v>
      </c>
    </row>
    <row r="1688" spans="1:7" x14ac:dyDescent="0.25">
      <c r="A1688" t="str">
        <f t="shared" si="26"/>
        <v>2015_rs_11_OAK_DET</v>
      </c>
      <c r="B1688">
        <v>2015</v>
      </c>
      <c r="C1688">
        <v>11</v>
      </c>
      <c r="D1688" t="s">
        <v>87</v>
      </c>
      <c r="E1688" t="s">
        <v>75</v>
      </c>
      <c r="F1688">
        <v>13</v>
      </c>
      <c r="G1688">
        <v>18</v>
      </c>
    </row>
    <row r="1689" spans="1:7" x14ac:dyDescent="0.25">
      <c r="A1689" t="str">
        <f t="shared" si="26"/>
        <v>2015_rs_11_NYJ_HOU</v>
      </c>
      <c r="B1689">
        <v>2015</v>
      </c>
      <c r="C1689">
        <v>11</v>
      </c>
      <c r="D1689" t="s">
        <v>86</v>
      </c>
      <c r="E1689" t="s">
        <v>77</v>
      </c>
      <c r="F1689">
        <v>17</v>
      </c>
      <c r="G1689">
        <v>24</v>
      </c>
    </row>
    <row r="1690" spans="1:7" x14ac:dyDescent="0.25">
      <c r="A1690" t="str">
        <f t="shared" si="26"/>
        <v>2015_rs_11_DAL_MIA</v>
      </c>
      <c r="B1690">
        <v>2015</v>
      </c>
      <c r="C1690">
        <v>11</v>
      </c>
      <c r="D1690" t="s">
        <v>73</v>
      </c>
      <c r="E1690" t="s">
        <v>81</v>
      </c>
      <c r="F1690">
        <v>24</v>
      </c>
      <c r="G1690">
        <v>14</v>
      </c>
    </row>
    <row r="1691" spans="1:7" x14ac:dyDescent="0.25">
      <c r="A1691" t="str">
        <f t="shared" si="26"/>
        <v>2015_rs_11_TB_PHI</v>
      </c>
      <c r="B1691">
        <v>2015</v>
      </c>
      <c r="C1691">
        <v>11</v>
      </c>
      <c r="D1691" t="s">
        <v>94</v>
      </c>
      <c r="E1691" t="s">
        <v>88</v>
      </c>
      <c r="F1691">
        <v>45</v>
      </c>
      <c r="G1691">
        <v>17</v>
      </c>
    </row>
    <row r="1692" spans="1:7" x14ac:dyDescent="0.25">
      <c r="A1692" t="str">
        <f t="shared" si="26"/>
        <v>2015_rs_11_KC_SD</v>
      </c>
      <c r="B1692">
        <v>2015</v>
      </c>
      <c r="C1692">
        <v>11</v>
      </c>
      <c r="D1692" t="s">
        <v>80</v>
      </c>
      <c r="E1692" t="s">
        <v>90</v>
      </c>
      <c r="F1692">
        <v>33</v>
      </c>
      <c r="G1692">
        <v>3</v>
      </c>
    </row>
    <row r="1693" spans="1:7" x14ac:dyDescent="0.25">
      <c r="A1693" t="str">
        <f t="shared" si="26"/>
        <v>2015_rs_11_GB_MIN</v>
      </c>
      <c r="B1693">
        <v>2015</v>
      </c>
      <c r="C1693">
        <v>11</v>
      </c>
      <c r="D1693" t="s">
        <v>76</v>
      </c>
      <c r="E1693" t="s">
        <v>82</v>
      </c>
      <c r="F1693">
        <v>30</v>
      </c>
      <c r="G1693">
        <v>13</v>
      </c>
    </row>
    <row r="1694" spans="1:7" x14ac:dyDescent="0.25">
      <c r="A1694" t="str">
        <f t="shared" si="26"/>
        <v>2015_rs_11_SF_SEA</v>
      </c>
      <c r="B1694">
        <v>2015</v>
      </c>
      <c r="C1694">
        <v>11</v>
      </c>
      <c r="D1694" t="s">
        <v>92</v>
      </c>
      <c r="E1694" t="s">
        <v>91</v>
      </c>
      <c r="F1694">
        <v>13</v>
      </c>
      <c r="G1694">
        <v>29</v>
      </c>
    </row>
    <row r="1695" spans="1:7" x14ac:dyDescent="0.25">
      <c r="A1695" t="str">
        <f t="shared" si="26"/>
        <v>2015_rs_11_TEN_JAX</v>
      </c>
      <c r="B1695">
        <v>2015</v>
      </c>
      <c r="C1695">
        <v>11</v>
      </c>
      <c r="D1695" t="s">
        <v>95</v>
      </c>
      <c r="E1695" t="s">
        <v>79</v>
      </c>
      <c r="F1695">
        <v>13</v>
      </c>
      <c r="G1695">
        <v>19</v>
      </c>
    </row>
    <row r="1696" spans="1:7" x14ac:dyDescent="0.25">
      <c r="A1696" t="str">
        <f t="shared" si="26"/>
        <v>2015_rs_11_CIN_ARI</v>
      </c>
      <c r="B1696">
        <v>2015</v>
      </c>
      <c r="C1696">
        <v>11</v>
      </c>
      <c r="D1696" t="s">
        <v>71</v>
      </c>
      <c r="E1696" t="s">
        <v>66</v>
      </c>
      <c r="F1696">
        <v>31</v>
      </c>
      <c r="G1696">
        <v>34</v>
      </c>
    </row>
    <row r="1697" spans="1:7" x14ac:dyDescent="0.25">
      <c r="A1697" t="str">
        <f t="shared" si="26"/>
        <v>2015_rs_11_BUF_NE</v>
      </c>
      <c r="B1697">
        <v>2015</v>
      </c>
      <c r="C1697">
        <v>11</v>
      </c>
      <c r="D1697" t="s">
        <v>68</v>
      </c>
      <c r="E1697" t="s">
        <v>83</v>
      </c>
      <c r="F1697">
        <v>13</v>
      </c>
      <c r="G1697">
        <v>20</v>
      </c>
    </row>
    <row r="1698" spans="1:7" x14ac:dyDescent="0.25">
      <c r="A1698" t="str">
        <f t="shared" si="26"/>
        <v>2015_rs_12_MIN_ATL</v>
      </c>
      <c r="B1698">
        <v>2015</v>
      </c>
      <c r="C1698">
        <v>12</v>
      </c>
      <c r="D1698" t="s">
        <v>82</v>
      </c>
      <c r="E1698" t="s">
        <v>22</v>
      </c>
      <c r="F1698">
        <v>20</v>
      </c>
      <c r="G1698">
        <v>10</v>
      </c>
    </row>
    <row r="1699" spans="1:7" x14ac:dyDescent="0.25">
      <c r="A1699" t="str">
        <f t="shared" si="26"/>
        <v>2015_rs_12_STL_CIN</v>
      </c>
      <c r="B1699">
        <v>2015</v>
      </c>
      <c r="C1699">
        <v>12</v>
      </c>
      <c r="D1699" t="s">
        <v>93</v>
      </c>
      <c r="E1699" t="s">
        <v>71</v>
      </c>
      <c r="F1699">
        <v>7</v>
      </c>
      <c r="G1699">
        <v>31</v>
      </c>
    </row>
    <row r="1700" spans="1:7" x14ac:dyDescent="0.25">
      <c r="A1700" t="str">
        <f t="shared" si="26"/>
        <v>2015_rs_12_NO_HOU</v>
      </c>
      <c r="B1700">
        <v>2015</v>
      </c>
      <c r="C1700">
        <v>12</v>
      </c>
      <c r="D1700" t="s">
        <v>84</v>
      </c>
      <c r="E1700" t="s">
        <v>77</v>
      </c>
      <c r="F1700">
        <v>6</v>
      </c>
      <c r="G1700">
        <v>24</v>
      </c>
    </row>
    <row r="1701" spans="1:7" x14ac:dyDescent="0.25">
      <c r="A1701" t="str">
        <f t="shared" si="26"/>
        <v>2015_rs_12_TB_IND</v>
      </c>
      <c r="B1701">
        <v>2015</v>
      </c>
      <c r="C1701">
        <v>12</v>
      </c>
      <c r="D1701" t="s">
        <v>94</v>
      </c>
      <c r="E1701" t="s">
        <v>78</v>
      </c>
      <c r="F1701">
        <v>12</v>
      </c>
      <c r="G1701">
        <v>25</v>
      </c>
    </row>
    <row r="1702" spans="1:7" x14ac:dyDescent="0.25">
      <c r="A1702" t="str">
        <f t="shared" si="26"/>
        <v>2015_rs_12_SD_JAX</v>
      </c>
      <c r="B1702">
        <v>2015</v>
      </c>
      <c r="C1702">
        <v>12</v>
      </c>
      <c r="D1702" t="s">
        <v>90</v>
      </c>
      <c r="E1702" t="s">
        <v>79</v>
      </c>
      <c r="F1702">
        <v>31</v>
      </c>
      <c r="G1702">
        <v>25</v>
      </c>
    </row>
    <row r="1703" spans="1:7" x14ac:dyDescent="0.25">
      <c r="A1703" t="str">
        <f t="shared" si="26"/>
        <v>2015_rs_12_BUF_KC</v>
      </c>
      <c r="B1703">
        <v>2015</v>
      </c>
      <c r="C1703">
        <v>12</v>
      </c>
      <c r="D1703" t="s">
        <v>68</v>
      </c>
      <c r="E1703" t="s">
        <v>80</v>
      </c>
      <c r="F1703">
        <v>22</v>
      </c>
      <c r="G1703">
        <v>30</v>
      </c>
    </row>
    <row r="1704" spans="1:7" x14ac:dyDescent="0.25">
      <c r="A1704" t="str">
        <f t="shared" si="26"/>
        <v>2015_rs_12_MIA_NYJ</v>
      </c>
      <c r="B1704">
        <v>2015</v>
      </c>
      <c r="C1704">
        <v>12</v>
      </c>
      <c r="D1704" t="s">
        <v>81</v>
      </c>
      <c r="E1704" t="s">
        <v>86</v>
      </c>
      <c r="F1704">
        <v>20</v>
      </c>
      <c r="G1704">
        <v>38</v>
      </c>
    </row>
    <row r="1705" spans="1:7" x14ac:dyDescent="0.25">
      <c r="A1705" t="str">
        <f t="shared" si="26"/>
        <v>2015_rs_12_OAK_TEN</v>
      </c>
      <c r="B1705">
        <v>2015</v>
      </c>
      <c r="C1705">
        <v>12</v>
      </c>
      <c r="D1705" t="s">
        <v>87</v>
      </c>
      <c r="E1705" t="s">
        <v>95</v>
      </c>
      <c r="F1705">
        <v>24</v>
      </c>
      <c r="G1705">
        <v>21</v>
      </c>
    </row>
    <row r="1706" spans="1:7" x14ac:dyDescent="0.25">
      <c r="A1706" t="str">
        <f t="shared" si="26"/>
        <v>2015_rs_12_NYG_WAS</v>
      </c>
      <c r="B1706">
        <v>2015</v>
      </c>
      <c r="C1706">
        <v>12</v>
      </c>
      <c r="D1706" t="s">
        <v>85</v>
      </c>
      <c r="E1706" t="s">
        <v>96</v>
      </c>
      <c r="F1706">
        <v>14</v>
      </c>
      <c r="G1706">
        <v>20</v>
      </c>
    </row>
    <row r="1707" spans="1:7" x14ac:dyDescent="0.25">
      <c r="A1707" t="str">
        <f t="shared" si="26"/>
        <v>2015_rs_12_ARI_SF</v>
      </c>
      <c r="B1707">
        <v>2015</v>
      </c>
      <c r="C1707">
        <v>12</v>
      </c>
      <c r="D1707" t="s">
        <v>66</v>
      </c>
      <c r="E1707" t="s">
        <v>92</v>
      </c>
      <c r="F1707">
        <v>19</v>
      </c>
      <c r="G1707">
        <v>13</v>
      </c>
    </row>
    <row r="1708" spans="1:7" x14ac:dyDescent="0.25">
      <c r="A1708" t="str">
        <f t="shared" si="26"/>
        <v>2015_rs_12_PIT_SEA</v>
      </c>
      <c r="B1708">
        <v>2015</v>
      </c>
      <c r="C1708">
        <v>12</v>
      </c>
      <c r="D1708" t="s">
        <v>89</v>
      </c>
      <c r="E1708" t="s">
        <v>91</v>
      </c>
      <c r="F1708">
        <v>30</v>
      </c>
      <c r="G1708">
        <v>39</v>
      </c>
    </row>
    <row r="1709" spans="1:7" x14ac:dyDescent="0.25">
      <c r="A1709" t="str">
        <f t="shared" si="26"/>
        <v>2015_rs_12_CAR_DAL</v>
      </c>
      <c r="B1709">
        <v>2015</v>
      </c>
      <c r="C1709">
        <v>12</v>
      </c>
      <c r="D1709" t="s">
        <v>69</v>
      </c>
      <c r="E1709" t="s">
        <v>73</v>
      </c>
      <c r="F1709">
        <v>33</v>
      </c>
      <c r="G1709">
        <v>14</v>
      </c>
    </row>
    <row r="1710" spans="1:7" x14ac:dyDescent="0.25">
      <c r="A1710" t="str">
        <f t="shared" si="26"/>
        <v>2015_rs_12_BAL_CLE</v>
      </c>
      <c r="B1710">
        <v>2015</v>
      </c>
      <c r="C1710">
        <v>12</v>
      </c>
      <c r="D1710" t="s">
        <v>67</v>
      </c>
      <c r="E1710" t="s">
        <v>72</v>
      </c>
      <c r="F1710">
        <v>33</v>
      </c>
      <c r="G1710">
        <v>27</v>
      </c>
    </row>
    <row r="1711" spans="1:7" x14ac:dyDescent="0.25">
      <c r="A1711" t="str">
        <f t="shared" si="26"/>
        <v>2015_rs_12_NE_DEN</v>
      </c>
      <c r="B1711">
        <v>2015</v>
      </c>
      <c r="C1711">
        <v>12</v>
      </c>
      <c r="D1711" t="s">
        <v>83</v>
      </c>
      <c r="E1711" t="s">
        <v>74</v>
      </c>
      <c r="F1711">
        <v>24</v>
      </c>
      <c r="G1711">
        <v>30</v>
      </c>
    </row>
    <row r="1712" spans="1:7" x14ac:dyDescent="0.25">
      <c r="A1712" t="str">
        <f t="shared" si="26"/>
        <v>2015_rs_12_CHI_GB</v>
      </c>
      <c r="B1712">
        <v>2015</v>
      </c>
      <c r="C1712">
        <v>12</v>
      </c>
      <c r="D1712" t="s">
        <v>70</v>
      </c>
      <c r="E1712" t="s">
        <v>76</v>
      </c>
      <c r="F1712">
        <v>17</v>
      </c>
      <c r="G1712">
        <v>13</v>
      </c>
    </row>
    <row r="1713" spans="1:7" x14ac:dyDescent="0.25">
      <c r="A1713" t="str">
        <f t="shared" si="26"/>
        <v>2015_rs_12_PHI_DET</v>
      </c>
      <c r="B1713">
        <v>2015</v>
      </c>
      <c r="C1713">
        <v>12</v>
      </c>
      <c r="D1713" t="s">
        <v>88</v>
      </c>
      <c r="E1713" t="s">
        <v>75</v>
      </c>
      <c r="F1713">
        <v>14</v>
      </c>
      <c r="G1713">
        <v>45</v>
      </c>
    </row>
    <row r="1714" spans="1:7" x14ac:dyDescent="0.25">
      <c r="A1714" t="str">
        <f t="shared" si="26"/>
        <v>2015_rs_13_HOU_BUF</v>
      </c>
      <c r="B1714">
        <v>2015</v>
      </c>
      <c r="C1714">
        <v>13</v>
      </c>
      <c r="D1714" t="s">
        <v>77</v>
      </c>
      <c r="E1714" t="s">
        <v>68</v>
      </c>
      <c r="F1714">
        <v>21</v>
      </c>
      <c r="G1714">
        <v>30</v>
      </c>
    </row>
    <row r="1715" spans="1:7" x14ac:dyDescent="0.25">
      <c r="A1715" t="str">
        <f t="shared" si="26"/>
        <v>2015_rs_13_SF_CHI</v>
      </c>
      <c r="B1715">
        <v>2015</v>
      </c>
      <c r="C1715">
        <v>13</v>
      </c>
      <c r="D1715" t="s">
        <v>92</v>
      </c>
      <c r="E1715" t="s">
        <v>70</v>
      </c>
      <c r="F1715">
        <v>26</v>
      </c>
      <c r="G1715">
        <v>20</v>
      </c>
    </row>
    <row r="1716" spans="1:7" x14ac:dyDescent="0.25">
      <c r="A1716" t="str">
        <f t="shared" si="26"/>
        <v>2015_rs_13_CIN_CLE</v>
      </c>
      <c r="B1716">
        <v>2015</v>
      </c>
      <c r="C1716">
        <v>13</v>
      </c>
      <c r="D1716" t="s">
        <v>71</v>
      </c>
      <c r="E1716" t="s">
        <v>72</v>
      </c>
      <c r="F1716">
        <v>37</v>
      </c>
      <c r="G1716">
        <v>3</v>
      </c>
    </row>
    <row r="1717" spans="1:7" x14ac:dyDescent="0.25">
      <c r="A1717" t="str">
        <f t="shared" si="26"/>
        <v>2015_rs_13_BAL_MIA</v>
      </c>
      <c r="B1717">
        <v>2015</v>
      </c>
      <c r="C1717">
        <v>13</v>
      </c>
      <c r="D1717" t="s">
        <v>67</v>
      </c>
      <c r="E1717" t="s">
        <v>81</v>
      </c>
      <c r="F1717">
        <v>13</v>
      </c>
      <c r="G1717">
        <v>15</v>
      </c>
    </row>
    <row r="1718" spans="1:7" x14ac:dyDescent="0.25">
      <c r="A1718" t="str">
        <f t="shared" si="26"/>
        <v>2015_rs_13_SEA_MIN</v>
      </c>
      <c r="B1718">
        <v>2015</v>
      </c>
      <c r="C1718">
        <v>13</v>
      </c>
      <c r="D1718" t="s">
        <v>91</v>
      </c>
      <c r="E1718" t="s">
        <v>82</v>
      </c>
      <c r="F1718">
        <v>38</v>
      </c>
      <c r="G1718">
        <v>7</v>
      </c>
    </row>
    <row r="1719" spans="1:7" x14ac:dyDescent="0.25">
      <c r="A1719" t="str">
        <f t="shared" si="26"/>
        <v>2015_rs_13_NYJ_NYG</v>
      </c>
      <c r="B1719">
        <v>2015</v>
      </c>
      <c r="C1719">
        <v>13</v>
      </c>
      <c r="D1719" t="s">
        <v>86</v>
      </c>
      <c r="E1719" t="s">
        <v>85</v>
      </c>
      <c r="F1719">
        <v>23</v>
      </c>
      <c r="G1719">
        <v>20</v>
      </c>
    </row>
    <row r="1720" spans="1:7" x14ac:dyDescent="0.25">
      <c r="A1720" t="str">
        <f t="shared" si="26"/>
        <v>2015_rs_13_ARI_STL</v>
      </c>
      <c r="B1720">
        <v>2015</v>
      </c>
      <c r="C1720">
        <v>13</v>
      </c>
      <c r="D1720" t="s">
        <v>66</v>
      </c>
      <c r="E1720" t="s">
        <v>93</v>
      </c>
      <c r="F1720">
        <v>27</v>
      </c>
      <c r="G1720">
        <v>3</v>
      </c>
    </row>
    <row r="1721" spans="1:7" x14ac:dyDescent="0.25">
      <c r="A1721" t="str">
        <f t="shared" si="26"/>
        <v>2015_rs_13_ATL_TB</v>
      </c>
      <c r="B1721">
        <v>2015</v>
      </c>
      <c r="C1721">
        <v>13</v>
      </c>
      <c r="D1721" t="s">
        <v>22</v>
      </c>
      <c r="E1721" t="s">
        <v>94</v>
      </c>
      <c r="F1721">
        <v>19</v>
      </c>
      <c r="G1721">
        <v>23</v>
      </c>
    </row>
    <row r="1722" spans="1:7" x14ac:dyDescent="0.25">
      <c r="A1722" t="str">
        <f t="shared" si="26"/>
        <v>2015_rs_13_JAX_TEN</v>
      </c>
      <c r="B1722">
        <v>2015</v>
      </c>
      <c r="C1722">
        <v>13</v>
      </c>
      <c r="D1722" t="s">
        <v>79</v>
      </c>
      <c r="E1722" t="s">
        <v>95</v>
      </c>
      <c r="F1722">
        <v>39</v>
      </c>
      <c r="G1722">
        <v>42</v>
      </c>
    </row>
    <row r="1723" spans="1:7" x14ac:dyDescent="0.25">
      <c r="A1723" t="str">
        <f t="shared" si="26"/>
        <v>2015_rs_13_KC_OAK</v>
      </c>
      <c r="B1723">
        <v>2015</v>
      </c>
      <c r="C1723">
        <v>13</v>
      </c>
      <c r="D1723" t="s">
        <v>80</v>
      </c>
      <c r="E1723" t="s">
        <v>87</v>
      </c>
      <c r="F1723">
        <v>34</v>
      </c>
      <c r="G1723">
        <v>20</v>
      </c>
    </row>
    <row r="1724" spans="1:7" x14ac:dyDescent="0.25">
      <c r="A1724" t="str">
        <f t="shared" si="26"/>
        <v>2015_rs_13_DEN_SD</v>
      </c>
      <c r="B1724">
        <v>2015</v>
      </c>
      <c r="C1724">
        <v>13</v>
      </c>
      <c r="D1724" t="s">
        <v>74</v>
      </c>
      <c r="E1724" t="s">
        <v>90</v>
      </c>
      <c r="F1724">
        <v>17</v>
      </c>
      <c r="G1724">
        <v>3</v>
      </c>
    </row>
    <row r="1725" spans="1:7" x14ac:dyDescent="0.25">
      <c r="A1725" t="str">
        <f t="shared" si="26"/>
        <v>2015_rs_13_PHI_NE</v>
      </c>
      <c r="B1725">
        <v>2015</v>
      </c>
      <c r="C1725">
        <v>13</v>
      </c>
      <c r="D1725" t="s">
        <v>88</v>
      </c>
      <c r="E1725" t="s">
        <v>83</v>
      </c>
      <c r="F1725">
        <v>35</v>
      </c>
      <c r="G1725">
        <v>28</v>
      </c>
    </row>
    <row r="1726" spans="1:7" x14ac:dyDescent="0.25">
      <c r="A1726" t="str">
        <f t="shared" si="26"/>
        <v>2015_rs_13_CAR_NO</v>
      </c>
      <c r="B1726">
        <v>2015</v>
      </c>
      <c r="C1726">
        <v>13</v>
      </c>
      <c r="D1726" t="s">
        <v>69</v>
      </c>
      <c r="E1726" t="s">
        <v>84</v>
      </c>
      <c r="F1726">
        <v>41</v>
      </c>
      <c r="G1726">
        <v>38</v>
      </c>
    </row>
    <row r="1727" spans="1:7" x14ac:dyDescent="0.25">
      <c r="A1727" t="str">
        <f t="shared" si="26"/>
        <v>2015_rs_13_GB_DET</v>
      </c>
      <c r="B1727">
        <v>2015</v>
      </c>
      <c r="C1727">
        <v>13</v>
      </c>
      <c r="D1727" t="s">
        <v>76</v>
      </c>
      <c r="E1727" t="s">
        <v>75</v>
      </c>
      <c r="F1727">
        <v>27</v>
      </c>
      <c r="G1727">
        <v>23</v>
      </c>
    </row>
    <row r="1728" spans="1:7" x14ac:dyDescent="0.25">
      <c r="A1728" t="str">
        <f t="shared" si="26"/>
        <v>2015_rs_13_IND_PIT</v>
      </c>
      <c r="B1728">
        <v>2015</v>
      </c>
      <c r="C1728">
        <v>13</v>
      </c>
      <c r="D1728" t="s">
        <v>78</v>
      </c>
      <c r="E1728" t="s">
        <v>89</v>
      </c>
      <c r="F1728">
        <v>10</v>
      </c>
      <c r="G1728">
        <v>45</v>
      </c>
    </row>
    <row r="1729" spans="1:7" x14ac:dyDescent="0.25">
      <c r="A1729" t="str">
        <f t="shared" si="26"/>
        <v>2015_rs_13_DAL_WAS</v>
      </c>
      <c r="B1729">
        <v>2015</v>
      </c>
      <c r="C1729">
        <v>13</v>
      </c>
      <c r="D1729" t="s">
        <v>73</v>
      </c>
      <c r="E1729" t="s">
        <v>96</v>
      </c>
      <c r="F1729">
        <v>19</v>
      </c>
      <c r="G1729">
        <v>16</v>
      </c>
    </row>
    <row r="1730" spans="1:7" x14ac:dyDescent="0.25">
      <c r="A1730" t="str">
        <f t="shared" ref="A1730:A1793" si="27">CONCATENATE(B1730,"_rs_",C1730,"_",D1730,"_",E1730)</f>
        <v>2015_rs_14_SEA_BAL</v>
      </c>
      <c r="B1730">
        <v>2015</v>
      </c>
      <c r="C1730">
        <v>14</v>
      </c>
      <c r="D1730" t="s">
        <v>91</v>
      </c>
      <c r="E1730" t="s">
        <v>67</v>
      </c>
      <c r="F1730">
        <v>35</v>
      </c>
      <c r="G1730">
        <v>6</v>
      </c>
    </row>
    <row r="1731" spans="1:7" x14ac:dyDescent="0.25">
      <c r="A1731" t="str">
        <f t="shared" si="27"/>
        <v>2015_rs_14_ATL_CAR</v>
      </c>
      <c r="B1731">
        <v>2015</v>
      </c>
      <c r="C1731">
        <v>14</v>
      </c>
      <c r="D1731" t="s">
        <v>22</v>
      </c>
      <c r="E1731" t="s">
        <v>69</v>
      </c>
      <c r="F1731">
        <v>0</v>
      </c>
      <c r="G1731">
        <v>38</v>
      </c>
    </row>
    <row r="1732" spans="1:7" x14ac:dyDescent="0.25">
      <c r="A1732" t="str">
        <f t="shared" si="27"/>
        <v>2015_rs_14_WAS_CHI</v>
      </c>
      <c r="B1732">
        <v>2015</v>
      </c>
      <c r="C1732">
        <v>14</v>
      </c>
      <c r="D1732" t="s">
        <v>96</v>
      </c>
      <c r="E1732" t="s">
        <v>70</v>
      </c>
      <c r="F1732">
        <v>24</v>
      </c>
      <c r="G1732">
        <v>21</v>
      </c>
    </row>
    <row r="1733" spans="1:7" x14ac:dyDescent="0.25">
      <c r="A1733" t="str">
        <f t="shared" si="27"/>
        <v>2015_rs_14_PIT_CIN</v>
      </c>
      <c r="B1733">
        <v>2015</v>
      </c>
      <c r="C1733">
        <v>14</v>
      </c>
      <c r="D1733" t="s">
        <v>89</v>
      </c>
      <c r="E1733" t="s">
        <v>71</v>
      </c>
      <c r="F1733">
        <v>33</v>
      </c>
      <c r="G1733">
        <v>20</v>
      </c>
    </row>
    <row r="1734" spans="1:7" x14ac:dyDescent="0.25">
      <c r="A1734" t="str">
        <f t="shared" si="27"/>
        <v>2015_rs_14_SF_CLE</v>
      </c>
      <c r="B1734">
        <v>2015</v>
      </c>
      <c r="C1734">
        <v>14</v>
      </c>
      <c r="D1734" t="s">
        <v>92</v>
      </c>
      <c r="E1734" t="s">
        <v>72</v>
      </c>
      <c r="F1734">
        <v>10</v>
      </c>
      <c r="G1734">
        <v>24</v>
      </c>
    </row>
    <row r="1735" spans="1:7" x14ac:dyDescent="0.25">
      <c r="A1735" t="str">
        <f t="shared" si="27"/>
        <v>2015_rs_14_IND_JAX</v>
      </c>
      <c r="B1735">
        <v>2015</v>
      </c>
      <c r="C1735">
        <v>14</v>
      </c>
      <c r="D1735" t="s">
        <v>78</v>
      </c>
      <c r="E1735" t="s">
        <v>79</v>
      </c>
      <c r="F1735">
        <v>16</v>
      </c>
      <c r="G1735">
        <v>51</v>
      </c>
    </row>
    <row r="1736" spans="1:7" x14ac:dyDescent="0.25">
      <c r="A1736" t="str">
        <f t="shared" si="27"/>
        <v>2015_rs_14_SD_KC</v>
      </c>
      <c r="B1736">
        <v>2015</v>
      </c>
      <c r="C1736">
        <v>14</v>
      </c>
      <c r="D1736" t="s">
        <v>90</v>
      </c>
      <c r="E1736" t="s">
        <v>80</v>
      </c>
      <c r="F1736">
        <v>3</v>
      </c>
      <c r="G1736">
        <v>10</v>
      </c>
    </row>
    <row r="1737" spans="1:7" x14ac:dyDescent="0.25">
      <c r="A1737" t="str">
        <f t="shared" si="27"/>
        <v>2015_rs_14_TEN_NYJ</v>
      </c>
      <c r="B1737">
        <v>2015</v>
      </c>
      <c r="C1737">
        <v>14</v>
      </c>
      <c r="D1737" t="s">
        <v>95</v>
      </c>
      <c r="E1737" t="s">
        <v>86</v>
      </c>
      <c r="F1737">
        <v>8</v>
      </c>
      <c r="G1737">
        <v>30</v>
      </c>
    </row>
    <row r="1738" spans="1:7" x14ac:dyDescent="0.25">
      <c r="A1738" t="str">
        <f t="shared" si="27"/>
        <v>2015_rs_14_BUF_PHI</v>
      </c>
      <c r="B1738">
        <v>2015</v>
      </c>
      <c r="C1738">
        <v>14</v>
      </c>
      <c r="D1738" t="s">
        <v>68</v>
      </c>
      <c r="E1738" t="s">
        <v>88</v>
      </c>
      <c r="F1738">
        <v>20</v>
      </c>
      <c r="G1738">
        <v>23</v>
      </c>
    </row>
    <row r="1739" spans="1:7" x14ac:dyDescent="0.25">
      <c r="A1739" t="str">
        <f t="shared" si="27"/>
        <v>2015_rs_14_DET_STL</v>
      </c>
      <c r="B1739">
        <v>2015</v>
      </c>
      <c r="C1739">
        <v>14</v>
      </c>
      <c r="D1739" t="s">
        <v>75</v>
      </c>
      <c r="E1739" t="s">
        <v>93</v>
      </c>
      <c r="F1739">
        <v>14</v>
      </c>
      <c r="G1739">
        <v>21</v>
      </c>
    </row>
    <row r="1740" spans="1:7" x14ac:dyDescent="0.25">
      <c r="A1740" t="str">
        <f t="shared" si="27"/>
        <v>2015_rs_14_NO_TB</v>
      </c>
      <c r="B1740">
        <v>2015</v>
      </c>
      <c r="C1740">
        <v>14</v>
      </c>
      <c r="D1740" t="s">
        <v>84</v>
      </c>
      <c r="E1740" t="s">
        <v>94</v>
      </c>
      <c r="F1740">
        <v>24</v>
      </c>
      <c r="G1740">
        <v>17</v>
      </c>
    </row>
    <row r="1741" spans="1:7" x14ac:dyDescent="0.25">
      <c r="A1741" t="str">
        <f t="shared" si="27"/>
        <v>2015_rs_14_OAK_DEN</v>
      </c>
      <c r="B1741">
        <v>2015</v>
      </c>
      <c r="C1741">
        <v>14</v>
      </c>
      <c r="D1741" t="s">
        <v>87</v>
      </c>
      <c r="E1741" t="s">
        <v>74</v>
      </c>
      <c r="F1741">
        <v>15</v>
      </c>
      <c r="G1741">
        <v>12</v>
      </c>
    </row>
    <row r="1742" spans="1:7" x14ac:dyDescent="0.25">
      <c r="A1742" t="str">
        <f t="shared" si="27"/>
        <v>2015_rs_14_DAL_GB</v>
      </c>
      <c r="B1742">
        <v>2015</v>
      </c>
      <c r="C1742">
        <v>14</v>
      </c>
      <c r="D1742" t="s">
        <v>73</v>
      </c>
      <c r="E1742" t="s">
        <v>76</v>
      </c>
      <c r="F1742">
        <v>7</v>
      </c>
      <c r="G1742">
        <v>28</v>
      </c>
    </row>
    <row r="1743" spans="1:7" x14ac:dyDescent="0.25">
      <c r="A1743" t="str">
        <f t="shared" si="27"/>
        <v>2015_rs_14_MIN_ARI</v>
      </c>
      <c r="B1743">
        <v>2015</v>
      </c>
      <c r="C1743">
        <v>14</v>
      </c>
      <c r="D1743" t="s">
        <v>82</v>
      </c>
      <c r="E1743" t="s">
        <v>66</v>
      </c>
      <c r="F1743">
        <v>20</v>
      </c>
      <c r="G1743">
        <v>23</v>
      </c>
    </row>
    <row r="1744" spans="1:7" x14ac:dyDescent="0.25">
      <c r="A1744" t="str">
        <f t="shared" si="27"/>
        <v>2015_rs_14_NE_HOU</v>
      </c>
      <c r="B1744">
        <v>2015</v>
      </c>
      <c r="C1744">
        <v>14</v>
      </c>
      <c r="D1744" t="s">
        <v>83</v>
      </c>
      <c r="E1744" t="s">
        <v>77</v>
      </c>
      <c r="F1744">
        <v>27</v>
      </c>
      <c r="G1744">
        <v>6</v>
      </c>
    </row>
    <row r="1745" spans="1:7" x14ac:dyDescent="0.25">
      <c r="A1745" t="str">
        <f t="shared" si="27"/>
        <v>2015_rs_14_NYG_MIA</v>
      </c>
      <c r="B1745">
        <v>2015</v>
      </c>
      <c r="C1745">
        <v>14</v>
      </c>
      <c r="D1745" t="s">
        <v>85</v>
      </c>
      <c r="E1745" t="s">
        <v>81</v>
      </c>
      <c r="F1745">
        <v>31</v>
      </c>
      <c r="G1745">
        <v>24</v>
      </c>
    </row>
    <row r="1746" spans="1:7" x14ac:dyDescent="0.25">
      <c r="A1746" t="str">
        <f t="shared" si="27"/>
        <v>2015_rs_15_KC_BAL</v>
      </c>
      <c r="B1746">
        <v>2015</v>
      </c>
      <c r="C1746">
        <v>15</v>
      </c>
      <c r="D1746" t="s">
        <v>80</v>
      </c>
      <c r="E1746" t="s">
        <v>67</v>
      </c>
      <c r="F1746">
        <v>34</v>
      </c>
      <c r="G1746">
        <v>14</v>
      </c>
    </row>
    <row r="1747" spans="1:7" x14ac:dyDescent="0.25">
      <c r="A1747" t="str">
        <f t="shared" si="27"/>
        <v>2015_rs_15_HOU_IND</v>
      </c>
      <c r="B1747">
        <v>2015</v>
      </c>
      <c r="C1747">
        <v>15</v>
      </c>
      <c r="D1747" t="s">
        <v>77</v>
      </c>
      <c r="E1747" t="s">
        <v>78</v>
      </c>
      <c r="F1747">
        <v>16</v>
      </c>
      <c r="G1747">
        <v>10</v>
      </c>
    </row>
    <row r="1748" spans="1:7" x14ac:dyDescent="0.25">
      <c r="A1748" t="str">
        <f t="shared" si="27"/>
        <v>2015_rs_15_ATL_JAX</v>
      </c>
      <c r="B1748">
        <v>2015</v>
      </c>
      <c r="C1748">
        <v>15</v>
      </c>
      <c r="D1748" t="s">
        <v>22</v>
      </c>
      <c r="E1748" t="s">
        <v>79</v>
      </c>
      <c r="F1748">
        <v>23</v>
      </c>
      <c r="G1748">
        <v>17</v>
      </c>
    </row>
    <row r="1749" spans="1:7" x14ac:dyDescent="0.25">
      <c r="A1749" t="str">
        <f t="shared" si="27"/>
        <v>2015_rs_15_CHI_MIN</v>
      </c>
      <c r="B1749">
        <v>2015</v>
      </c>
      <c r="C1749">
        <v>15</v>
      </c>
      <c r="D1749" t="s">
        <v>70</v>
      </c>
      <c r="E1749" t="s">
        <v>82</v>
      </c>
      <c r="F1749">
        <v>17</v>
      </c>
      <c r="G1749">
        <v>38</v>
      </c>
    </row>
    <row r="1750" spans="1:7" x14ac:dyDescent="0.25">
      <c r="A1750" t="str">
        <f t="shared" si="27"/>
        <v>2015_rs_15_TEN_NE</v>
      </c>
      <c r="B1750">
        <v>2015</v>
      </c>
      <c r="C1750">
        <v>15</v>
      </c>
      <c r="D1750" t="s">
        <v>95</v>
      </c>
      <c r="E1750" t="s">
        <v>83</v>
      </c>
      <c r="F1750">
        <v>16</v>
      </c>
      <c r="G1750">
        <v>33</v>
      </c>
    </row>
    <row r="1751" spans="1:7" x14ac:dyDescent="0.25">
      <c r="A1751" t="str">
        <f t="shared" si="27"/>
        <v>2015_rs_15_CAR_NYG</v>
      </c>
      <c r="B1751">
        <v>2015</v>
      </c>
      <c r="C1751">
        <v>15</v>
      </c>
      <c r="D1751" t="s">
        <v>69</v>
      </c>
      <c r="E1751" t="s">
        <v>85</v>
      </c>
      <c r="F1751">
        <v>38</v>
      </c>
      <c r="G1751">
        <v>35</v>
      </c>
    </row>
    <row r="1752" spans="1:7" x14ac:dyDescent="0.25">
      <c r="A1752" t="str">
        <f t="shared" si="27"/>
        <v>2015_rs_15_BUF_WAS</v>
      </c>
      <c r="B1752">
        <v>2015</v>
      </c>
      <c r="C1752">
        <v>15</v>
      </c>
      <c r="D1752" t="s">
        <v>68</v>
      </c>
      <c r="E1752" t="s">
        <v>96</v>
      </c>
      <c r="F1752">
        <v>25</v>
      </c>
      <c r="G1752">
        <v>35</v>
      </c>
    </row>
    <row r="1753" spans="1:7" x14ac:dyDescent="0.25">
      <c r="A1753" t="str">
        <f t="shared" si="27"/>
        <v>2015_rs_15_GB_OAK</v>
      </c>
      <c r="B1753">
        <v>2015</v>
      </c>
      <c r="C1753">
        <v>15</v>
      </c>
      <c r="D1753" t="s">
        <v>76</v>
      </c>
      <c r="E1753" t="s">
        <v>87</v>
      </c>
      <c r="F1753">
        <v>30</v>
      </c>
      <c r="G1753">
        <v>20</v>
      </c>
    </row>
    <row r="1754" spans="1:7" x14ac:dyDescent="0.25">
      <c r="A1754" t="str">
        <f t="shared" si="27"/>
        <v>2015_rs_15_CLE_SEA</v>
      </c>
      <c r="B1754">
        <v>2015</v>
      </c>
      <c r="C1754">
        <v>15</v>
      </c>
      <c r="D1754" t="s">
        <v>72</v>
      </c>
      <c r="E1754" t="s">
        <v>91</v>
      </c>
      <c r="F1754">
        <v>13</v>
      </c>
      <c r="G1754">
        <v>30</v>
      </c>
    </row>
    <row r="1755" spans="1:7" x14ac:dyDescent="0.25">
      <c r="A1755" t="str">
        <f t="shared" si="27"/>
        <v>2015_rs_15_DEN_PIT</v>
      </c>
      <c r="B1755">
        <v>2015</v>
      </c>
      <c r="C1755">
        <v>15</v>
      </c>
      <c r="D1755" t="s">
        <v>74</v>
      </c>
      <c r="E1755" t="s">
        <v>89</v>
      </c>
      <c r="F1755">
        <v>27</v>
      </c>
      <c r="G1755">
        <v>34</v>
      </c>
    </row>
    <row r="1756" spans="1:7" x14ac:dyDescent="0.25">
      <c r="A1756" t="str">
        <f t="shared" si="27"/>
        <v>2015_rs_15_MIA_SD</v>
      </c>
      <c r="B1756">
        <v>2015</v>
      </c>
      <c r="C1756">
        <v>15</v>
      </c>
      <c r="D1756" t="s">
        <v>81</v>
      </c>
      <c r="E1756" t="s">
        <v>90</v>
      </c>
      <c r="F1756">
        <v>14</v>
      </c>
      <c r="G1756">
        <v>30</v>
      </c>
    </row>
    <row r="1757" spans="1:7" x14ac:dyDescent="0.25">
      <c r="A1757" t="str">
        <f t="shared" si="27"/>
        <v>2015_rs_15_CIN_SF</v>
      </c>
      <c r="B1757">
        <v>2015</v>
      </c>
      <c r="C1757">
        <v>15</v>
      </c>
      <c r="D1757" t="s">
        <v>71</v>
      </c>
      <c r="E1757" t="s">
        <v>92</v>
      </c>
      <c r="F1757">
        <v>24</v>
      </c>
      <c r="G1757">
        <v>14</v>
      </c>
    </row>
    <row r="1758" spans="1:7" x14ac:dyDescent="0.25">
      <c r="A1758" t="str">
        <f t="shared" si="27"/>
        <v>2015_rs_15_NYJ_DAL</v>
      </c>
      <c r="B1758">
        <v>2015</v>
      </c>
      <c r="C1758">
        <v>15</v>
      </c>
      <c r="D1758" t="s">
        <v>86</v>
      </c>
      <c r="E1758" t="s">
        <v>73</v>
      </c>
      <c r="F1758">
        <v>19</v>
      </c>
      <c r="G1758">
        <v>16</v>
      </c>
    </row>
    <row r="1759" spans="1:7" x14ac:dyDescent="0.25">
      <c r="A1759" t="str">
        <f t="shared" si="27"/>
        <v>2015_rs_15_TB_STL</v>
      </c>
      <c r="B1759">
        <v>2015</v>
      </c>
      <c r="C1759">
        <v>15</v>
      </c>
      <c r="D1759" t="s">
        <v>94</v>
      </c>
      <c r="E1759" t="s">
        <v>93</v>
      </c>
      <c r="F1759">
        <v>23</v>
      </c>
      <c r="G1759">
        <v>31</v>
      </c>
    </row>
    <row r="1760" spans="1:7" x14ac:dyDescent="0.25">
      <c r="A1760" t="str">
        <f t="shared" si="27"/>
        <v>2015_rs_15_DET_NO</v>
      </c>
      <c r="B1760">
        <v>2015</v>
      </c>
      <c r="C1760">
        <v>15</v>
      </c>
      <c r="D1760" t="s">
        <v>75</v>
      </c>
      <c r="E1760" t="s">
        <v>84</v>
      </c>
      <c r="F1760">
        <v>35</v>
      </c>
      <c r="G1760">
        <v>27</v>
      </c>
    </row>
    <row r="1761" spans="1:7" x14ac:dyDescent="0.25">
      <c r="A1761" t="str">
        <f t="shared" si="27"/>
        <v>2015_rs_15_ARI_PHI</v>
      </c>
      <c r="B1761">
        <v>2015</v>
      </c>
      <c r="C1761">
        <v>15</v>
      </c>
      <c r="D1761" t="s">
        <v>66</v>
      </c>
      <c r="E1761" t="s">
        <v>88</v>
      </c>
      <c r="F1761">
        <v>40</v>
      </c>
      <c r="G1761">
        <v>17</v>
      </c>
    </row>
    <row r="1762" spans="1:7" x14ac:dyDescent="0.25">
      <c r="A1762" t="str">
        <f t="shared" si="27"/>
        <v>2015_rs_16_CAR_ATL</v>
      </c>
      <c r="B1762">
        <v>2015</v>
      </c>
      <c r="C1762">
        <v>16</v>
      </c>
      <c r="D1762" t="s">
        <v>69</v>
      </c>
      <c r="E1762" t="s">
        <v>22</v>
      </c>
      <c r="F1762">
        <v>13</v>
      </c>
      <c r="G1762">
        <v>20</v>
      </c>
    </row>
    <row r="1763" spans="1:7" x14ac:dyDescent="0.25">
      <c r="A1763" t="str">
        <f t="shared" si="27"/>
        <v>2015_rs_16_PIT_BAL</v>
      </c>
      <c r="B1763">
        <v>2015</v>
      </c>
      <c r="C1763">
        <v>16</v>
      </c>
      <c r="D1763" t="s">
        <v>89</v>
      </c>
      <c r="E1763" t="s">
        <v>67</v>
      </c>
      <c r="F1763">
        <v>17</v>
      </c>
      <c r="G1763">
        <v>20</v>
      </c>
    </row>
    <row r="1764" spans="1:7" x14ac:dyDescent="0.25">
      <c r="A1764" t="str">
        <f t="shared" si="27"/>
        <v>2015_rs_16_DAL_BUF</v>
      </c>
      <c r="B1764">
        <v>2015</v>
      </c>
      <c r="C1764">
        <v>16</v>
      </c>
      <c r="D1764" t="s">
        <v>73</v>
      </c>
      <c r="E1764" t="s">
        <v>68</v>
      </c>
      <c r="F1764">
        <v>6</v>
      </c>
      <c r="G1764">
        <v>16</v>
      </c>
    </row>
    <row r="1765" spans="1:7" x14ac:dyDescent="0.25">
      <c r="A1765" t="str">
        <f t="shared" si="27"/>
        <v>2015_rs_16_SF_DET</v>
      </c>
      <c r="B1765">
        <v>2015</v>
      </c>
      <c r="C1765">
        <v>16</v>
      </c>
      <c r="D1765" t="s">
        <v>92</v>
      </c>
      <c r="E1765" t="s">
        <v>75</v>
      </c>
      <c r="F1765">
        <v>17</v>
      </c>
      <c r="G1765">
        <v>32</v>
      </c>
    </row>
    <row r="1766" spans="1:7" x14ac:dyDescent="0.25">
      <c r="A1766" t="str">
        <f t="shared" si="27"/>
        <v>2015_rs_16_CLE_KC</v>
      </c>
      <c r="B1766">
        <v>2015</v>
      </c>
      <c r="C1766">
        <v>16</v>
      </c>
      <c r="D1766" t="s">
        <v>72</v>
      </c>
      <c r="E1766" t="s">
        <v>80</v>
      </c>
      <c r="F1766">
        <v>13</v>
      </c>
      <c r="G1766">
        <v>17</v>
      </c>
    </row>
    <row r="1767" spans="1:7" x14ac:dyDescent="0.25">
      <c r="A1767" t="str">
        <f t="shared" si="27"/>
        <v>2015_rs_16_IND_MIA</v>
      </c>
      <c r="B1767">
        <v>2015</v>
      </c>
      <c r="C1767">
        <v>16</v>
      </c>
      <c r="D1767" t="s">
        <v>78</v>
      </c>
      <c r="E1767" t="s">
        <v>81</v>
      </c>
      <c r="F1767">
        <v>18</v>
      </c>
      <c r="G1767">
        <v>12</v>
      </c>
    </row>
    <row r="1768" spans="1:7" x14ac:dyDescent="0.25">
      <c r="A1768" t="str">
        <f t="shared" si="27"/>
        <v>2015_rs_16_NE_NYJ</v>
      </c>
      <c r="B1768">
        <v>2015</v>
      </c>
      <c r="C1768">
        <v>16</v>
      </c>
      <c r="D1768" t="s">
        <v>83</v>
      </c>
      <c r="E1768" t="s">
        <v>86</v>
      </c>
      <c r="F1768">
        <v>20</v>
      </c>
      <c r="G1768">
        <v>26</v>
      </c>
    </row>
    <row r="1769" spans="1:7" x14ac:dyDescent="0.25">
      <c r="A1769" t="str">
        <f t="shared" si="27"/>
        <v>2015_rs_16_CHI_TB</v>
      </c>
      <c r="B1769">
        <v>2015</v>
      </c>
      <c r="C1769">
        <v>16</v>
      </c>
      <c r="D1769" t="s">
        <v>70</v>
      </c>
      <c r="E1769" t="s">
        <v>94</v>
      </c>
      <c r="F1769">
        <v>26</v>
      </c>
      <c r="G1769">
        <v>21</v>
      </c>
    </row>
    <row r="1770" spans="1:7" x14ac:dyDescent="0.25">
      <c r="A1770" t="str">
        <f t="shared" si="27"/>
        <v>2015_rs_16_HOU_TEN</v>
      </c>
      <c r="B1770">
        <v>2015</v>
      </c>
      <c r="C1770">
        <v>16</v>
      </c>
      <c r="D1770" t="s">
        <v>77</v>
      </c>
      <c r="E1770" t="s">
        <v>95</v>
      </c>
      <c r="F1770">
        <v>34</v>
      </c>
      <c r="G1770">
        <v>6</v>
      </c>
    </row>
    <row r="1771" spans="1:7" x14ac:dyDescent="0.25">
      <c r="A1771" t="str">
        <f t="shared" si="27"/>
        <v>2015_rs_16_JAX_NO</v>
      </c>
      <c r="B1771">
        <v>2015</v>
      </c>
      <c r="C1771">
        <v>16</v>
      </c>
      <c r="D1771" t="s">
        <v>79</v>
      </c>
      <c r="E1771" t="s">
        <v>84</v>
      </c>
      <c r="F1771">
        <v>27</v>
      </c>
      <c r="G1771">
        <v>38</v>
      </c>
    </row>
    <row r="1772" spans="1:7" x14ac:dyDescent="0.25">
      <c r="A1772" t="str">
        <f t="shared" si="27"/>
        <v>2015_rs_16_GB_ARI</v>
      </c>
      <c r="B1772">
        <v>2015</v>
      </c>
      <c r="C1772">
        <v>16</v>
      </c>
      <c r="D1772" t="s">
        <v>76</v>
      </c>
      <c r="E1772" t="s">
        <v>66</v>
      </c>
      <c r="F1772">
        <v>8</v>
      </c>
      <c r="G1772">
        <v>38</v>
      </c>
    </row>
    <row r="1773" spans="1:7" x14ac:dyDescent="0.25">
      <c r="A1773" t="str">
        <f t="shared" si="27"/>
        <v>2015_rs_16_STL_SEA</v>
      </c>
      <c r="B1773">
        <v>2015</v>
      </c>
      <c r="C1773">
        <v>16</v>
      </c>
      <c r="D1773" t="s">
        <v>93</v>
      </c>
      <c r="E1773" t="s">
        <v>91</v>
      </c>
      <c r="F1773">
        <v>23</v>
      </c>
      <c r="G1773">
        <v>17</v>
      </c>
    </row>
    <row r="1774" spans="1:7" x14ac:dyDescent="0.25">
      <c r="A1774" t="str">
        <f t="shared" si="27"/>
        <v>2015_rs_16_SD_OAK</v>
      </c>
      <c r="B1774">
        <v>2015</v>
      </c>
      <c r="C1774">
        <v>16</v>
      </c>
      <c r="D1774" t="s">
        <v>90</v>
      </c>
      <c r="E1774" t="s">
        <v>87</v>
      </c>
      <c r="F1774">
        <v>20</v>
      </c>
      <c r="G1774">
        <v>23</v>
      </c>
    </row>
    <row r="1775" spans="1:7" x14ac:dyDescent="0.25">
      <c r="A1775" t="str">
        <f t="shared" si="27"/>
        <v>2015_rs_16_WAS_PHI</v>
      </c>
      <c r="B1775">
        <v>2015</v>
      </c>
      <c r="C1775">
        <v>16</v>
      </c>
      <c r="D1775" t="s">
        <v>96</v>
      </c>
      <c r="E1775" t="s">
        <v>88</v>
      </c>
      <c r="F1775">
        <v>38</v>
      </c>
      <c r="G1775">
        <v>24</v>
      </c>
    </row>
    <row r="1776" spans="1:7" x14ac:dyDescent="0.25">
      <c r="A1776" t="str">
        <f t="shared" si="27"/>
        <v>2015_rs_16_CIN_DEN</v>
      </c>
      <c r="B1776">
        <v>2015</v>
      </c>
      <c r="C1776">
        <v>16</v>
      </c>
      <c r="D1776" t="s">
        <v>71</v>
      </c>
      <c r="E1776" t="s">
        <v>74</v>
      </c>
      <c r="F1776">
        <v>17</v>
      </c>
      <c r="G1776">
        <v>20</v>
      </c>
    </row>
    <row r="1777" spans="1:7" x14ac:dyDescent="0.25">
      <c r="A1777" t="str">
        <f t="shared" si="27"/>
        <v>2015_rs_16_NYG_MIN</v>
      </c>
      <c r="B1777">
        <v>2015</v>
      </c>
      <c r="C1777">
        <v>16</v>
      </c>
      <c r="D1777" t="s">
        <v>85</v>
      </c>
      <c r="E1777" t="s">
        <v>82</v>
      </c>
      <c r="F1777">
        <v>17</v>
      </c>
      <c r="G1777">
        <v>49</v>
      </c>
    </row>
    <row r="1778" spans="1:7" x14ac:dyDescent="0.25">
      <c r="A1778" t="str">
        <f t="shared" si="27"/>
        <v>2015_rs_17_NO_ATL</v>
      </c>
      <c r="B1778">
        <v>2015</v>
      </c>
      <c r="C1778">
        <v>17</v>
      </c>
      <c r="D1778" t="s">
        <v>84</v>
      </c>
      <c r="E1778" t="s">
        <v>22</v>
      </c>
      <c r="F1778">
        <v>20</v>
      </c>
      <c r="G1778">
        <v>17</v>
      </c>
    </row>
    <row r="1779" spans="1:7" x14ac:dyDescent="0.25">
      <c r="A1779" t="str">
        <f t="shared" si="27"/>
        <v>2015_rs_17_NYJ_BUF</v>
      </c>
      <c r="B1779">
        <v>2015</v>
      </c>
      <c r="C1779">
        <v>17</v>
      </c>
      <c r="D1779" t="s">
        <v>86</v>
      </c>
      <c r="E1779" t="s">
        <v>68</v>
      </c>
      <c r="F1779">
        <v>17</v>
      </c>
      <c r="G1779">
        <v>22</v>
      </c>
    </row>
    <row r="1780" spans="1:7" x14ac:dyDescent="0.25">
      <c r="A1780" t="str">
        <f t="shared" si="27"/>
        <v>2015_rs_17_DET_CHI</v>
      </c>
      <c r="B1780">
        <v>2015</v>
      </c>
      <c r="C1780">
        <v>17</v>
      </c>
      <c r="D1780" t="s">
        <v>75</v>
      </c>
      <c r="E1780" t="s">
        <v>70</v>
      </c>
      <c r="F1780">
        <v>24</v>
      </c>
      <c r="G1780">
        <v>20</v>
      </c>
    </row>
    <row r="1781" spans="1:7" x14ac:dyDescent="0.25">
      <c r="A1781" t="str">
        <f t="shared" si="27"/>
        <v>2015_rs_17_BAL_CIN</v>
      </c>
      <c r="B1781">
        <v>2015</v>
      </c>
      <c r="C1781">
        <v>17</v>
      </c>
      <c r="D1781" t="s">
        <v>67</v>
      </c>
      <c r="E1781" t="s">
        <v>71</v>
      </c>
      <c r="F1781">
        <v>16</v>
      </c>
      <c r="G1781">
        <v>24</v>
      </c>
    </row>
    <row r="1782" spans="1:7" x14ac:dyDescent="0.25">
      <c r="A1782" t="str">
        <f t="shared" si="27"/>
        <v>2015_rs_17_PIT_CLE</v>
      </c>
      <c r="B1782">
        <v>2015</v>
      </c>
      <c r="C1782">
        <v>17</v>
      </c>
      <c r="D1782" t="s">
        <v>89</v>
      </c>
      <c r="E1782" t="s">
        <v>72</v>
      </c>
      <c r="F1782">
        <v>28</v>
      </c>
      <c r="G1782">
        <v>12</v>
      </c>
    </row>
    <row r="1783" spans="1:7" x14ac:dyDescent="0.25">
      <c r="A1783" t="str">
        <f t="shared" si="27"/>
        <v>2015_rs_17_WAS_DAL</v>
      </c>
      <c r="B1783">
        <v>2015</v>
      </c>
      <c r="C1783">
        <v>17</v>
      </c>
      <c r="D1783" t="s">
        <v>96</v>
      </c>
      <c r="E1783" t="s">
        <v>73</v>
      </c>
      <c r="F1783">
        <v>34</v>
      </c>
      <c r="G1783">
        <v>23</v>
      </c>
    </row>
    <row r="1784" spans="1:7" x14ac:dyDescent="0.25">
      <c r="A1784" t="str">
        <f t="shared" si="27"/>
        <v>2015_rs_17_JAX_HOU</v>
      </c>
      <c r="B1784">
        <v>2015</v>
      </c>
      <c r="C1784">
        <v>17</v>
      </c>
      <c r="D1784" t="s">
        <v>79</v>
      </c>
      <c r="E1784" t="s">
        <v>77</v>
      </c>
      <c r="F1784">
        <v>6</v>
      </c>
      <c r="G1784">
        <v>30</v>
      </c>
    </row>
    <row r="1785" spans="1:7" x14ac:dyDescent="0.25">
      <c r="A1785" t="str">
        <f t="shared" si="27"/>
        <v>2015_rs_17_TEN_IND</v>
      </c>
      <c r="B1785">
        <v>2015</v>
      </c>
      <c r="C1785">
        <v>17</v>
      </c>
      <c r="D1785" t="s">
        <v>95</v>
      </c>
      <c r="E1785" t="s">
        <v>78</v>
      </c>
      <c r="F1785">
        <v>24</v>
      </c>
      <c r="G1785">
        <v>30</v>
      </c>
    </row>
    <row r="1786" spans="1:7" x14ac:dyDescent="0.25">
      <c r="A1786" t="str">
        <f t="shared" si="27"/>
        <v>2015_rs_17_NE_MIA</v>
      </c>
      <c r="B1786">
        <v>2015</v>
      </c>
      <c r="C1786">
        <v>17</v>
      </c>
      <c r="D1786" t="s">
        <v>83</v>
      </c>
      <c r="E1786" t="s">
        <v>81</v>
      </c>
      <c r="F1786">
        <v>10</v>
      </c>
      <c r="G1786">
        <v>20</v>
      </c>
    </row>
    <row r="1787" spans="1:7" x14ac:dyDescent="0.25">
      <c r="A1787" t="str">
        <f t="shared" si="27"/>
        <v>2015_rs_17_PHI_NYG</v>
      </c>
      <c r="B1787">
        <v>2015</v>
      </c>
      <c r="C1787">
        <v>17</v>
      </c>
      <c r="D1787" t="s">
        <v>88</v>
      </c>
      <c r="E1787" t="s">
        <v>85</v>
      </c>
      <c r="F1787">
        <v>35</v>
      </c>
      <c r="G1787">
        <v>30</v>
      </c>
    </row>
    <row r="1788" spans="1:7" x14ac:dyDescent="0.25">
      <c r="A1788" t="str">
        <f t="shared" si="27"/>
        <v>2015_rs_17_SEA_ARI</v>
      </c>
      <c r="B1788">
        <v>2015</v>
      </c>
      <c r="C1788">
        <v>17</v>
      </c>
      <c r="D1788" t="s">
        <v>91</v>
      </c>
      <c r="E1788" t="s">
        <v>66</v>
      </c>
      <c r="F1788">
        <v>36</v>
      </c>
      <c r="G1788">
        <v>6</v>
      </c>
    </row>
    <row r="1789" spans="1:7" x14ac:dyDescent="0.25">
      <c r="A1789" t="str">
        <f t="shared" si="27"/>
        <v>2015_rs_17_TB_CAR</v>
      </c>
      <c r="B1789">
        <v>2015</v>
      </c>
      <c r="C1789">
        <v>17</v>
      </c>
      <c r="D1789" t="s">
        <v>94</v>
      </c>
      <c r="E1789" t="s">
        <v>69</v>
      </c>
      <c r="F1789">
        <v>10</v>
      </c>
      <c r="G1789">
        <v>38</v>
      </c>
    </row>
    <row r="1790" spans="1:7" x14ac:dyDescent="0.25">
      <c r="A1790" t="str">
        <f t="shared" si="27"/>
        <v>2015_rs_17_SD_DEN</v>
      </c>
      <c r="B1790">
        <v>2015</v>
      </c>
      <c r="C1790">
        <v>17</v>
      </c>
      <c r="D1790" t="s">
        <v>90</v>
      </c>
      <c r="E1790" t="s">
        <v>74</v>
      </c>
      <c r="F1790">
        <v>20</v>
      </c>
      <c r="G1790">
        <v>27</v>
      </c>
    </row>
    <row r="1791" spans="1:7" x14ac:dyDescent="0.25">
      <c r="A1791" t="str">
        <f t="shared" si="27"/>
        <v>2015_rs_17_OAK_KC</v>
      </c>
      <c r="B1791">
        <v>2015</v>
      </c>
      <c r="C1791">
        <v>17</v>
      </c>
      <c r="D1791" t="s">
        <v>87</v>
      </c>
      <c r="E1791" t="s">
        <v>80</v>
      </c>
      <c r="F1791">
        <v>17</v>
      </c>
      <c r="G1791">
        <v>23</v>
      </c>
    </row>
    <row r="1792" spans="1:7" x14ac:dyDescent="0.25">
      <c r="A1792" t="str">
        <f t="shared" si="27"/>
        <v>2015_rs_17_STL_SF</v>
      </c>
      <c r="B1792">
        <v>2015</v>
      </c>
      <c r="C1792">
        <v>17</v>
      </c>
      <c r="D1792" t="s">
        <v>93</v>
      </c>
      <c r="E1792" t="s">
        <v>92</v>
      </c>
      <c r="F1792">
        <v>16</v>
      </c>
      <c r="G1792">
        <v>19</v>
      </c>
    </row>
    <row r="1793" spans="1:7" x14ac:dyDescent="0.25">
      <c r="A1793" t="str">
        <f t="shared" si="27"/>
        <v>2015_rs_17_MIN_GB</v>
      </c>
      <c r="B1793">
        <v>2015</v>
      </c>
      <c r="C1793">
        <v>17</v>
      </c>
      <c r="D1793" t="s">
        <v>82</v>
      </c>
      <c r="E1793" t="s">
        <v>76</v>
      </c>
      <c r="F1793">
        <v>20</v>
      </c>
      <c r="G1793">
        <v>13</v>
      </c>
    </row>
    <row r="1794" spans="1:7" x14ac:dyDescent="0.25">
      <c r="A1794" t="str">
        <f t="shared" ref="A1794:A1857" si="28">CONCATENATE(B1794,"_rs_",C1794,"_",D1794,"_",E1794)</f>
        <v>2016_rs_1_TB_ATL</v>
      </c>
      <c r="B1794">
        <v>2016</v>
      </c>
      <c r="C1794">
        <v>1</v>
      </c>
      <c r="D1794" t="s">
        <v>94</v>
      </c>
      <c r="E1794" t="s">
        <v>22</v>
      </c>
      <c r="F1794">
        <v>31</v>
      </c>
      <c r="G1794">
        <v>24</v>
      </c>
    </row>
    <row r="1795" spans="1:7" x14ac:dyDescent="0.25">
      <c r="A1795" t="str">
        <f t="shared" si="28"/>
        <v>2016_rs_1_BUF_BAL</v>
      </c>
      <c r="B1795">
        <v>2016</v>
      </c>
      <c r="C1795">
        <v>1</v>
      </c>
      <c r="D1795" t="s">
        <v>68</v>
      </c>
      <c r="E1795" t="s">
        <v>67</v>
      </c>
      <c r="F1795">
        <v>7</v>
      </c>
      <c r="G1795">
        <v>13</v>
      </c>
    </row>
    <row r="1796" spans="1:7" x14ac:dyDescent="0.25">
      <c r="A1796" t="str">
        <f t="shared" si="28"/>
        <v>2016_rs_1_CHI_HOU</v>
      </c>
      <c r="B1796">
        <v>2016</v>
      </c>
      <c r="C1796">
        <v>1</v>
      </c>
      <c r="D1796" t="s">
        <v>70</v>
      </c>
      <c r="E1796" t="s">
        <v>77</v>
      </c>
      <c r="F1796">
        <v>14</v>
      </c>
      <c r="G1796">
        <v>23</v>
      </c>
    </row>
    <row r="1797" spans="1:7" x14ac:dyDescent="0.25">
      <c r="A1797" t="str">
        <f t="shared" si="28"/>
        <v>2016_rs_1_GB_JAX</v>
      </c>
      <c r="B1797">
        <v>2016</v>
      </c>
      <c r="C1797">
        <v>1</v>
      </c>
      <c r="D1797" t="s">
        <v>76</v>
      </c>
      <c r="E1797" t="s">
        <v>79</v>
      </c>
      <c r="F1797">
        <v>27</v>
      </c>
      <c r="G1797">
        <v>23</v>
      </c>
    </row>
    <row r="1798" spans="1:7" x14ac:dyDescent="0.25">
      <c r="A1798" t="str">
        <f t="shared" si="28"/>
        <v>2016_rs_1_SD_KC</v>
      </c>
      <c r="B1798">
        <v>2016</v>
      </c>
      <c r="C1798">
        <v>1</v>
      </c>
      <c r="D1798" t="s">
        <v>90</v>
      </c>
      <c r="E1798" t="s">
        <v>80</v>
      </c>
      <c r="F1798">
        <v>27</v>
      </c>
      <c r="G1798">
        <v>33</v>
      </c>
    </row>
    <row r="1799" spans="1:7" x14ac:dyDescent="0.25">
      <c r="A1799" t="str">
        <f t="shared" si="28"/>
        <v>2016_rs_1_OAK_NO</v>
      </c>
      <c r="B1799">
        <v>2016</v>
      </c>
      <c r="C1799">
        <v>1</v>
      </c>
      <c r="D1799" t="s">
        <v>87</v>
      </c>
      <c r="E1799" t="s">
        <v>84</v>
      </c>
      <c r="F1799">
        <v>35</v>
      </c>
      <c r="G1799">
        <v>34</v>
      </c>
    </row>
    <row r="1800" spans="1:7" x14ac:dyDescent="0.25">
      <c r="A1800" t="str">
        <f t="shared" si="28"/>
        <v>2016_rs_1_CIN_NYJ</v>
      </c>
      <c r="B1800">
        <v>2016</v>
      </c>
      <c r="C1800">
        <v>1</v>
      </c>
      <c r="D1800" t="s">
        <v>71</v>
      </c>
      <c r="E1800" t="s">
        <v>86</v>
      </c>
      <c r="F1800">
        <v>23</v>
      </c>
      <c r="G1800">
        <v>22</v>
      </c>
    </row>
    <row r="1801" spans="1:7" x14ac:dyDescent="0.25">
      <c r="A1801" t="str">
        <f t="shared" si="28"/>
        <v>2016_rs_1_CLE_PHI</v>
      </c>
      <c r="B1801">
        <v>2016</v>
      </c>
      <c r="C1801">
        <v>1</v>
      </c>
      <c r="D1801" t="s">
        <v>72</v>
      </c>
      <c r="E1801" t="s">
        <v>88</v>
      </c>
      <c r="F1801">
        <v>10</v>
      </c>
      <c r="G1801">
        <v>29</v>
      </c>
    </row>
    <row r="1802" spans="1:7" x14ac:dyDescent="0.25">
      <c r="A1802" t="str">
        <f t="shared" si="28"/>
        <v>2016_rs_1_MIN_TEN</v>
      </c>
      <c r="B1802">
        <v>2016</v>
      </c>
      <c r="C1802">
        <v>1</v>
      </c>
      <c r="D1802" t="s">
        <v>82</v>
      </c>
      <c r="E1802" t="s">
        <v>95</v>
      </c>
      <c r="F1802">
        <v>25</v>
      </c>
      <c r="G1802">
        <v>16</v>
      </c>
    </row>
    <row r="1803" spans="1:7" x14ac:dyDescent="0.25">
      <c r="A1803" t="str">
        <f t="shared" si="28"/>
        <v>2016_rs_1_MIA_SEA</v>
      </c>
      <c r="B1803">
        <v>2016</v>
      </c>
      <c r="C1803">
        <v>1</v>
      </c>
      <c r="D1803" t="s">
        <v>81</v>
      </c>
      <c r="E1803" t="s">
        <v>91</v>
      </c>
      <c r="F1803">
        <v>10</v>
      </c>
      <c r="G1803">
        <v>12</v>
      </c>
    </row>
    <row r="1804" spans="1:7" x14ac:dyDescent="0.25">
      <c r="A1804" t="str">
        <f t="shared" si="28"/>
        <v>2016_rs_1_NYG_DAL</v>
      </c>
      <c r="B1804">
        <v>2016</v>
      </c>
      <c r="C1804">
        <v>1</v>
      </c>
      <c r="D1804" t="s">
        <v>85</v>
      </c>
      <c r="E1804" t="s">
        <v>73</v>
      </c>
      <c r="F1804">
        <v>20</v>
      </c>
      <c r="G1804">
        <v>19</v>
      </c>
    </row>
    <row r="1805" spans="1:7" x14ac:dyDescent="0.25">
      <c r="A1805" t="str">
        <f t="shared" si="28"/>
        <v>2016_rs_1_DET_IND</v>
      </c>
      <c r="B1805">
        <v>2016</v>
      </c>
      <c r="C1805">
        <v>1</v>
      </c>
      <c r="D1805" t="s">
        <v>75</v>
      </c>
      <c r="E1805" t="s">
        <v>78</v>
      </c>
      <c r="F1805">
        <v>39</v>
      </c>
      <c r="G1805">
        <v>35</v>
      </c>
    </row>
    <row r="1806" spans="1:7" x14ac:dyDescent="0.25">
      <c r="A1806" t="str">
        <f t="shared" si="28"/>
        <v>2016_rs_1_PIT_WAS</v>
      </c>
      <c r="B1806">
        <v>2016</v>
      </c>
      <c r="C1806">
        <v>1</v>
      </c>
      <c r="D1806" t="s">
        <v>89</v>
      </c>
      <c r="E1806" t="s">
        <v>96</v>
      </c>
      <c r="F1806">
        <v>38</v>
      </c>
      <c r="G1806">
        <v>16</v>
      </c>
    </row>
    <row r="1807" spans="1:7" x14ac:dyDescent="0.25">
      <c r="A1807" t="str">
        <f t="shared" si="28"/>
        <v>2016_rs_1_NE_ARI</v>
      </c>
      <c r="B1807">
        <v>2016</v>
      </c>
      <c r="C1807">
        <v>1</v>
      </c>
      <c r="D1807" t="s">
        <v>83</v>
      </c>
      <c r="E1807" t="s">
        <v>66</v>
      </c>
      <c r="F1807">
        <v>23</v>
      </c>
      <c r="G1807">
        <v>21</v>
      </c>
    </row>
    <row r="1808" spans="1:7" x14ac:dyDescent="0.25">
      <c r="A1808" t="str">
        <f t="shared" si="28"/>
        <v>2016_rs_1_CAR_DEN</v>
      </c>
      <c r="B1808">
        <v>2016</v>
      </c>
      <c r="C1808">
        <v>1</v>
      </c>
      <c r="D1808" t="s">
        <v>69</v>
      </c>
      <c r="E1808" t="s">
        <v>74</v>
      </c>
      <c r="F1808">
        <v>20</v>
      </c>
      <c r="G1808">
        <v>21</v>
      </c>
    </row>
    <row r="1809" spans="1:7" x14ac:dyDescent="0.25">
      <c r="A1809" t="str">
        <f t="shared" si="28"/>
        <v>2016_rs_1_LA_SF</v>
      </c>
      <c r="B1809">
        <v>2016</v>
      </c>
      <c r="C1809">
        <v>1</v>
      </c>
      <c r="D1809" t="s">
        <v>146</v>
      </c>
      <c r="E1809" t="s">
        <v>92</v>
      </c>
      <c r="F1809">
        <v>0</v>
      </c>
      <c r="G1809">
        <v>28</v>
      </c>
    </row>
    <row r="1810" spans="1:7" x14ac:dyDescent="0.25">
      <c r="A1810" t="str">
        <f t="shared" si="28"/>
        <v>2016_rs_2_SF_CAR</v>
      </c>
      <c r="B1810">
        <v>2016</v>
      </c>
      <c r="C1810">
        <v>2</v>
      </c>
      <c r="D1810" t="s">
        <v>92</v>
      </c>
      <c r="E1810" t="s">
        <v>69</v>
      </c>
      <c r="F1810">
        <v>27</v>
      </c>
      <c r="G1810">
        <v>46</v>
      </c>
    </row>
    <row r="1811" spans="1:7" x14ac:dyDescent="0.25">
      <c r="A1811" t="str">
        <f t="shared" si="28"/>
        <v>2016_rs_2_BAL_CLE</v>
      </c>
      <c r="B1811">
        <v>2016</v>
      </c>
      <c r="C1811">
        <v>2</v>
      </c>
      <c r="D1811" t="s">
        <v>67</v>
      </c>
      <c r="E1811" t="s">
        <v>72</v>
      </c>
      <c r="F1811">
        <v>25</v>
      </c>
      <c r="G1811">
        <v>20</v>
      </c>
    </row>
    <row r="1812" spans="1:7" x14ac:dyDescent="0.25">
      <c r="A1812" t="str">
        <f t="shared" si="28"/>
        <v>2016_rs_2_TEN_DET</v>
      </c>
      <c r="B1812">
        <v>2016</v>
      </c>
      <c r="C1812">
        <v>2</v>
      </c>
      <c r="D1812" t="s">
        <v>95</v>
      </c>
      <c r="E1812" t="s">
        <v>75</v>
      </c>
      <c r="F1812">
        <v>16</v>
      </c>
      <c r="G1812">
        <v>15</v>
      </c>
    </row>
    <row r="1813" spans="1:7" x14ac:dyDescent="0.25">
      <c r="A1813" t="str">
        <f t="shared" si="28"/>
        <v>2016_rs_2_KC_HOU</v>
      </c>
      <c r="B1813">
        <v>2016</v>
      </c>
      <c r="C1813">
        <v>2</v>
      </c>
      <c r="D1813" t="s">
        <v>80</v>
      </c>
      <c r="E1813" t="s">
        <v>77</v>
      </c>
      <c r="F1813">
        <v>12</v>
      </c>
      <c r="G1813">
        <v>19</v>
      </c>
    </row>
    <row r="1814" spans="1:7" x14ac:dyDescent="0.25">
      <c r="A1814" t="str">
        <f t="shared" si="28"/>
        <v>2016_rs_2_MIA_NE</v>
      </c>
      <c r="B1814">
        <v>2016</v>
      </c>
      <c r="C1814">
        <v>2</v>
      </c>
      <c r="D1814" t="s">
        <v>81</v>
      </c>
      <c r="E1814" t="s">
        <v>83</v>
      </c>
      <c r="F1814">
        <v>24</v>
      </c>
      <c r="G1814">
        <v>31</v>
      </c>
    </row>
    <row r="1815" spans="1:7" x14ac:dyDescent="0.25">
      <c r="A1815" t="str">
        <f t="shared" si="28"/>
        <v>2016_rs_2_NO_NYG</v>
      </c>
      <c r="B1815">
        <v>2016</v>
      </c>
      <c r="C1815">
        <v>2</v>
      </c>
      <c r="D1815" t="s">
        <v>84</v>
      </c>
      <c r="E1815" t="s">
        <v>85</v>
      </c>
      <c r="F1815">
        <v>13</v>
      </c>
      <c r="G1815">
        <v>16</v>
      </c>
    </row>
    <row r="1816" spans="1:7" x14ac:dyDescent="0.25">
      <c r="A1816" t="str">
        <f t="shared" si="28"/>
        <v>2016_rs_2_CIN_PIT</v>
      </c>
      <c r="B1816">
        <v>2016</v>
      </c>
      <c r="C1816">
        <v>2</v>
      </c>
      <c r="D1816" t="s">
        <v>71</v>
      </c>
      <c r="E1816" t="s">
        <v>89</v>
      </c>
      <c r="F1816">
        <v>16</v>
      </c>
      <c r="G1816">
        <v>24</v>
      </c>
    </row>
    <row r="1817" spans="1:7" x14ac:dyDescent="0.25">
      <c r="A1817" t="str">
        <f t="shared" si="28"/>
        <v>2016_rs_2_DAL_WAS</v>
      </c>
      <c r="B1817">
        <v>2016</v>
      </c>
      <c r="C1817">
        <v>2</v>
      </c>
      <c r="D1817" t="s">
        <v>73</v>
      </c>
      <c r="E1817" t="s">
        <v>96</v>
      </c>
      <c r="F1817">
        <v>27</v>
      </c>
      <c r="G1817">
        <v>23</v>
      </c>
    </row>
    <row r="1818" spans="1:7" x14ac:dyDescent="0.25">
      <c r="A1818" t="str">
        <f t="shared" si="28"/>
        <v>2016_rs_2_TB_ARI</v>
      </c>
      <c r="B1818">
        <v>2016</v>
      </c>
      <c r="C1818">
        <v>2</v>
      </c>
      <c r="D1818" t="s">
        <v>94</v>
      </c>
      <c r="E1818" t="s">
        <v>66</v>
      </c>
      <c r="F1818">
        <v>7</v>
      </c>
      <c r="G1818">
        <v>40</v>
      </c>
    </row>
    <row r="1819" spans="1:7" x14ac:dyDescent="0.25">
      <c r="A1819" t="str">
        <f t="shared" si="28"/>
        <v>2016_rs_2_SEA_LA</v>
      </c>
      <c r="B1819">
        <v>2016</v>
      </c>
      <c r="C1819">
        <v>2</v>
      </c>
      <c r="D1819" t="s">
        <v>91</v>
      </c>
      <c r="E1819" t="s">
        <v>146</v>
      </c>
      <c r="F1819">
        <v>3</v>
      </c>
      <c r="G1819">
        <v>9</v>
      </c>
    </row>
    <row r="1820" spans="1:7" x14ac:dyDescent="0.25">
      <c r="A1820" t="str">
        <f t="shared" si="28"/>
        <v>2016_rs_2_IND_DEN</v>
      </c>
      <c r="B1820">
        <v>2016</v>
      </c>
      <c r="C1820">
        <v>2</v>
      </c>
      <c r="D1820" t="s">
        <v>78</v>
      </c>
      <c r="E1820" t="s">
        <v>74</v>
      </c>
      <c r="F1820">
        <v>20</v>
      </c>
      <c r="G1820">
        <v>34</v>
      </c>
    </row>
    <row r="1821" spans="1:7" x14ac:dyDescent="0.25">
      <c r="A1821" t="str">
        <f t="shared" si="28"/>
        <v>2016_rs_2_ATL_OAK</v>
      </c>
      <c r="B1821">
        <v>2016</v>
      </c>
      <c r="C1821">
        <v>2</v>
      </c>
      <c r="D1821" t="s">
        <v>22</v>
      </c>
      <c r="E1821" t="s">
        <v>87</v>
      </c>
      <c r="F1821">
        <v>35</v>
      </c>
      <c r="G1821">
        <v>28</v>
      </c>
    </row>
    <row r="1822" spans="1:7" x14ac:dyDescent="0.25">
      <c r="A1822" t="str">
        <f t="shared" si="28"/>
        <v>2016_rs_2_JAX_SD</v>
      </c>
      <c r="B1822">
        <v>2016</v>
      </c>
      <c r="C1822">
        <v>2</v>
      </c>
      <c r="D1822" t="s">
        <v>79</v>
      </c>
      <c r="E1822" t="s">
        <v>90</v>
      </c>
      <c r="F1822">
        <v>14</v>
      </c>
      <c r="G1822">
        <v>38</v>
      </c>
    </row>
    <row r="1823" spans="1:7" x14ac:dyDescent="0.25">
      <c r="A1823" t="str">
        <f t="shared" si="28"/>
        <v>2016_rs_2_NYJ_BUF</v>
      </c>
      <c r="B1823">
        <v>2016</v>
      </c>
      <c r="C1823">
        <v>2</v>
      </c>
      <c r="D1823" t="s">
        <v>86</v>
      </c>
      <c r="E1823" t="s">
        <v>68</v>
      </c>
      <c r="F1823">
        <v>37</v>
      </c>
      <c r="G1823">
        <v>31</v>
      </c>
    </row>
    <row r="1824" spans="1:7" x14ac:dyDescent="0.25">
      <c r="A1824" t="str">
        <f t="shared" si="28"/>
        <v>2016_rs_2_PHI_CHI</v>
      </c>
      <c r="B1824">
        <v>2016</v>
      </c>
      <c r="C1824">
        <v>2</v>
      </c>
      <c r="D1824" t="s">
        <v>88</v>
      </c>
      <c r="E1824" t="s">
        <v>70</v>
      </c>
      <c r="F1824">
        <v>29</v>
      </c>
      <c r="G1824">
        <v>14</v>
      </c>
    </row>
    <row r="1825" spans="1:7" x14ac:dyDescent="0.25">
      <c r="A1825" t="str">
        <f t="shared" si="28"/>
        <v>2016_rs_2_GB_MIN</v>
      </c>
      <c r="B1825">
        <v>2016</v>
      </c>
      <c r="C1825">
        <v>2</v>
      </c>
      <c r="D1825" t="s">
        <v>76</v>
      </c>
      <c r="E1825" t="s">
        <v>82</v>
      </c>
      <c r="F1825">
        <v>14</v>
      </c>
      <c r="G1825">
        <v>17</v>
      </c>
    </row>
    <row r="1826" spans="1:7" x14ac:dyDescent="0.25">
      <c r="A1826" t="str">
        <f t="shared" si="28"/>
        <v>2016_rs_3_ARI_BUF</v>
      </c>
      <c r="B1826">
        <v>2016</v>
      </c>
      <c r="C1826">
        <v>3</v>
      </c>
      <c r="D1826" t="s">
        <v>66</v>
      </c>
      <c r="E1826" t="s">
        <v>68</v>
      </c>
      <c r="F1826">
        <v>18</v>
      </c>
      <c r="G1826">
        <v>33</v>
      </c>
    </row>
    <row r="1827" spans="1:7" x14ac:dyDescent="0.25">
      <c r="A1827" t="str">
        <f t="shared" si="28"/>
        <v>2016_rs_3_MIN_CAR</v>
      </c>
      <c r="B1827">
        <v>2016</v>
      </c>
      <c r="C1827">
        <v>3</v>
      </c>
      <c r="D1827" t="s">
        <v>82</v>
      </c>
      <c r="E1827" t="s">
        <v>69</v>
      </c>
      <c r="F1827">
        <v>22</v>
      </c>
      <c r="G1827">
        <v>10</v>
      </c>
    </row>
    <row r="1828" spans="1:7" x14ac:dyDescent="0.25">
      <c r="A1828" t="str">
        <f t="shared" si="28"/>
        <v>2016_rs_3_DEN_CIN</v>
      </c>
      <c r="B1828">
        <v>2016</v>
      </c>
      <c r="C1828">
        <v>3</v>
      </c>
      <c r="D1828" t="s">
        <v>74</v>
      </c>
      <c r="E1828" t="s">
        <v>71</v>
      </c>
      <c r="F1828">
        <v>29</v>
      </c>
      <c r="G1828">
        <v>17</v>
      </c>
    </row>
    <row r="1829" spans="1:7" x14ac:dyDescent="0.25">
      <c r="A1829" t="str">
        <f t="shared" si="28"/>
        <v>2016_rs_3_DET_GB</v>
      </c>
      <c r="B1829">
        <v>2016</v>
      </c>
      <c r="C1829">
        <v>3</v>
      </c>
      <c r="D1829" t="s">
        <v>75</v>
      </c>
      <c r="E1829" t="s">
        <v>76</v>
      </c>
      <c r="F1829">
        <v>27</v>
      </c>
      <c r="G1829">
        <v>34</v>
      </c>
    </row>
    <row r="1830" spans="1:7" x14ac:dyDescent="0.25">
      <c r="A1830" t="str">
        <f t="shared" si="28"/>
        <v>2016_rs_3_BAL_JAX</v>
      </c>
      <c r="B1830">
        <v>2016</v>
      </c>
      <c r="C1830">
        <v>3</v>
      </c>
      <c r="D1830" t="s">
        <v>67</v>
      </c>
      <c r="E1830" t="s">
        <v>79</v>
      </c>
      <c r="F1830">
        <v>19</v>
      </c>
      <c r="G1830">
        <v>17</v>
      </c>
    </row>
    <row r="1831" spans="1:7" x14ac:dyDescent="0.25">
      <c r="A1831" t="str">
        <f t="shared" si="28"/>
        <v>2016_rs_3_CLE_MIA</v>
      </c>
      <c r="B1831">
        <v>2016</v>
      </c>
      <c r="C1831">
        <v>3</v>
      </c>
      <c r="D1831" t="s">
        <v>72</v>
      </c>
      <c r="E1831" t="s">
        <v>81</v>
      </c>
      <c r="F1831">
        <v>24</v>
      </c>
      <c r="G1831">
        <v>30</v>
      </c>
    </row>
    <row r="1832" spans="1:7" x14ac:dyDescent="0.25">
      <c r="A1832" t="str">
        <f t="shared" si="28"/>
        <v>2016_rs_3_WAS_NYG</v>
      </c>
      <c r="B1832">
        <v>2016</v>
      </c>
      <c r="C1832">
        <v>3</v>
      </c>
      <c r="D1832" t="s">
        <v>96</v>
      </c>
      <c r="E1832" t="s">
        <v>85</v>
      </c>
      <c r="F1832">
        <v>29</v>
      </c>
      <c r="G1832">
        <v>27</v>
      </c>
    </row>
    <row r="1833" spans="1:7" x14ac:dyDescent="0.25">
      <c r="A1833" t="str">
        <f t="shared" si="28"/>
        <v>2016_rs_3_OAK_TEN</v>
      </c>
      <c r="B1833">
        <v>2016</v>
      </c>
      <c r="C1833">
        <v>3</v>
      </c>
      <c r="D1833" t="s">
        <v>87</v>
      </c>
      <c r="E1833" t="s">
        <v>95</v>
      </c>
      <c r="F1833">
        <v>17</v>
      </c>
      <c r="G1833">
        <v>10</v>
      </c>
    </row>
    <row r="1834" spans="1:7" x14ac:dyDescent="0.25">
      <c r="A1834" t="str">
        <f t="shared" si="28"/>
        <v>2016_rs_3_SF_SEA</v>
      </c>
      <c r="B1834">
        <v>2016</v>
      </c>
      <c r="C1834">
        <v>3</v>
      </c>
      <c r="D1834" t="s">
        <v>92</v>
      </c>
      <c r="E1834" t="s">
        <v>91</v>
      </c>
      <c r="F1834">
        <v>18</v>
      </c>
      <c r="G1834">
        <v>37</v>
      </c>
    </row>
    <row r="1835" spans="1:7" x14ac:dyDescent="0.25">
      <c r="A1835" t="str">
        <f t="shared" si="28"/>
        <v>2016_rs_3_LA_TB</v>
      </c>
      <c r="B1835">
        <v>2016</v>
      </c>
      <c r="C1835">
        <v>3</v>
      </c>
      <c r="D1835" t="s">
        <v>146</v>
      </c>
      <c r="E1835" t="s">
        <v>94</v>
      </c>
      <c r="F1835">
        <v>37</v>
      </c>
      <c r="G1835">
        <v>32</v>
      </c>
    </row>
    <row r="1836" spans="1:7" x14ac:dyDescent="0.25">
      <c r="A1836" t="str">
        <f t="shared" si="28"/>
        <v>2016_rs_3_SD_IND</v>
      </c>
      <c r="B1836">
        <v>2016</v>
      </c>
      <c r="C1836">
        <v>3</v>
      </c>
      <c r="D1836" t="s">
        <v>90</v>
      </c>
      <c r="E1836" t="s">
        <v>78</v>
      </c>
      <c r="F1836">
        <v>22</v>
      </c>
      <c r="G1836">
        <v>26</v>
      </c>
    </row>
    <row r="1837" spans="1:7" x14ac:dyDescent="0.25">
      <c r="A1837" t="str">
        <f t="shared" si="28"/>
        <v>2016_rs_3_NYJ_KC</v>
      </c>
      <c r="B1837">
        <v>2016</v>
      </c>
      <c r="C1837">
        <v>3</v>
      </c>
      <c r="D1837" t="s">
        <v>86</v>
      </c>
      <c r="E1837" t="s">
        <v>80</v>
      </c>
      <c r="F1837">
        <v>3</v>
      </c>
      <c r="G1837">
        <v>24</v>
      </c>
    </row>
    <row r="1838" spans="1:7" x14ac:dyDescent="0.25">
      <c r="A1838" t="str">
        <f t="shared" si="28"/>
        <v>2016_rs_3_PIT_PHI</v>
      </c>
      <c r="B1838">
        <v>2016</v>
      </c>
      <c r="C1838">
        <v>3</v>
      </c>
      <c r="D1838" t="s">
        <v>89</v>
      </c>
      <c r="E1838" t="s">
        <v>88</v>
      </c>
      <c r="F1838">
        <v>3</v>
      </c>
      <c r="G1838">
        <v>34</v>
      </c>
    </row>
    <row r="1839" spans="1:7" x14ac:dyDescent="0.25">
      <c r="A1839" t="str">
        <f t="shared" si="28"/>
        <v>2016_rs_3_HOU_NE</v>
      </c>
      <c r="B1839">
        <v>2016</v>
      </c>
      <c r="C1839">
        <v>3</v>
      </c>
      <c r="D1839" t="s">
        <v>77</v>
      </c>
      <c r="E1839" t="s">
        <v>83</v>
      </c>
      <c r="F1839">
        <v>0</v>
      </c>
      <c r="G1839">
        <v>27</v>
      </c>
    </row>
    <row r="1840" spans="1:7" x14ac:dyDescent="0.25">
      <c r="A1840" t="str">
        <f t="shared" si="28"/>
        <v>2016_rs_3_CHI_DAL</v>
      </c>
      <c r="B1840">
        <v>2016</v>
      </c>
      <c r="C1840">
        <v>3</v>
      </c>
      <c r="D1840" t="s">
        <v>70</v>
      </c>
      <c r="E1840" t="s">
        <v>73</v>
      </c>
      <c r="F1840">
        <v>17</v>
      </c>
      <c r="G1840">
        <v>31</v>
      </c>
    </row>
    <row r="1841" spans="1:7" x14ac:dyDescent="0.25">
      <c r="A1841" t="str">
        <f t="shared" si="28"/>
        <v>2016_rs_3_ATL_NO</v>
      </c>
      <c r="B1841">
        <v>2016</v>
      </c>
      <c r="C1841">
        <v>3</v>
      </c>
      <c r="D1841" t="s">
        <v>22</v>
      </c>
      <c r="E1841" t="s">
        <v>84</v>
      </c>
      <c r="F1841">
        <v>45</v>
      </c>
      <c r="G1841">
        <v>32</v>
      </c>
    </row>
    <row r="1842" spans="1:7" x14ac:dyDescent="0.25">
      <c r="A1842" t="str">
        <f t="shared" si="28"/>
        <v>2016_rs_4_CAR_ATL</v>
      </c>
      <c r="B1842">
        <v>2016</v>
      </c>
      <c r="C1842">
        <v>4</v>
      </c>
      <c r="D1842" t="s">
        <v>69</v>
      </c>
      <c r="E1842" t="s">
        <v>22</v>
      </c>
      <c r="F1842">
        <v>33</v>
      </c>
      <c r="G1842">
        <v>48</v>
      </c>
    </row>
    <row r="1843" spans="1:7" x14ac:dyDescent="0.25">
      <c r="A1843" t="str">
        <f t="shared" si="28"/>
        <v>2016_rs_4_OAK_BAL</v>
      </c>
      <c r="B1843">
        <v>2016</v>
      </c>
      <c r="C1843">
        <v>4</v>
      </c>
      <c r="D1843" t="s">
        <v>87</v>
      </c>
      <c r="E1843" t="s">
        <v>67</v>
      </c>
      <c r="F1843">
        <v>28</v>
      </c>
      <c r="G1843">
        <v>27</v>
      </c>
    </row>
    <row r="1844" spans="1:7" x14ac:dyDescent="0.25">
      <c r="A1844" t="str">
        <f t="shared" si="28"/>
        <v>2016_rs_4_DET_CHI</v>
      </c>
      <c r="B1844">
        <v>2016</v>
      </c>
      <c r="C1844">
        <v>4</v>
      </c>
      <c r="D1844" t="s">
        <v>75</v>
      </c>
      <c r="E1844" t="s">
        <v>70</v>
      </c>
      <c r="F1844">
        <v>14</v>
      </c>
      <c r="G1844">
        <v>17</v>
      </c>
    </row>
    <row r="1845" spans="1:7" x14ac:dyDescent="0.25">
      <c r="A1845" t="str">
        <f t="shared" si="28"/>
        <v>2016_rs_4_TEN_HOU</v>
      </c>
      <c r="B1845">
        <v>2016</v>
      </c>
      <c r="C1845">
        <v>4</v>
      </c>
      <c r="D1845" t="s">
        <v>95</v>
      </c>
      <c r="E1845" t="s">
        <v>77</v>
      </c>
      <c r="F1845">
        <v>20</v>
      </c>
      <c r="G1845">
        <v>27</v>
      </c>
    </row>
    <row r="1846" spans="1:7" x14ac:dyDescent="0.25">
      <c r="A1846" t="str">
        <f t="shared" si="28"/>
        <v>2016_rs_4_BUF_NE</v>
      </c>
      <c r="B1846">
        <v>2016</v>
      </c>
      <c r="C1846">
        <v>4</v>
      </c>
      <c r="D1846" t="s">
        <v>68</v>
      </c>
      <c r="E1846" t="s">
        <v>83</v>
      </c>
      <c r="F1846">
        <v>16</v>
      </c>
      <c r="G1846">
        <v>0</v>
      </c>
    </row>
    <row r="1847" spans="1:7" x14ac:dyDescent="0.25">
      <c r="A1847" t="str">
        <f t="shared" si="28"/>
        <v>2016_rs_4_SEA_NYJ</v>
      </c>
      <c r="B1847">
        <v>2016</v>
      </c>
      <c r="C1847">
        <v>4</v>
      </c>
      <c r="D1847" t="s">
        <v>91</v>
      </c>
      <c r="E1847" t="s">
        <v>86</v>
      </c>
      <c r="F1847">
        <v>27</v>
      </c>
      <c r="G1847">
        <v>17</v>
      </c>
    </row>
    <row r="1848" spans="1:7" x14ac:dyDescent="0.25">
      <c r="A1848" t="str">
        <f t="shared" si="28"/>
        <v>2016_rs_4_CLE_WAS</v>
      </c>
      <c r="B1848">
        <v>2016</v>
      </c>
      <c r="C1848">
        <v>4</v>
      </c>
      <c r="D1848" t="s">
        <v>72</v>
      </c>
      <c r="E1848" t="s">
        <v>96</v>
      </c>
      <c r="F1848">
        <v>20</v>
      </c>
      <c r="G1848">
        <v>31</v>
      </c>
    </row>
    <row r="1849" spans="1:7" x14ac:dyDescent="0.25">
      <c r="A1849" t="str">
        <f t="shared" si="28"/>
        <v>2016_rs_4_DEN_TB</v>
      </c>
      <c r="B1849">
        <v>2016</v>
      </c>
      <c r="C1849">
        <v>4</v>
      </c>
      <c r="D1849" t="s">
        <v>74</v>
      </c>
      <c r="E1849" t="s">
        <v>94</v>
      </c>
      <c r="F1849">
        <v>27</v>
      </c>
      <c r="G1849">
        <v>7</v>
      </c>
    </row>
    <row r="1850" spans="1:7" x14ac:dyDescent="0.25">
      <c r="A1850" t="str">
        <f t="shared" si="28"/>
        <v>2016_rs_4_LA_ARI</v>
      </c>
      <c r="B1850">
        <v>2016</v>
      </c>
      <c r="C1850">
        <v>4</v>
      </c>
      <c r="D1850" t="s">
        <v>146</v>
      </c>
      <c r="E1850" t="s">
        <v>66</v>
      </c>
      <c r="F1850">
        <v>17</v>
      </c>
      <c r="G1850">
        <v>13</v>
      </c>
    </row>
    <row r="1851" spans="1:7" x14ac:dyDescent="0.25">
      <c r="A1851" t="str">
        <f t="shared" si="28"/>
        <v>2016_rs_4_NO_SD</v>
      </c>
      <c r="B1851">
        <v>2016</v>
      </c>
      <c r="C1851">
        <v>4</v>
      </c>
      <c r="D1851" t="s">
        <v>84</v>
      </c>
      <c r="E1851" t="s">
        <v>90</v>
      </c>
      <c r="F1851">
        <v>35</v>
      </c>
      <c r="G1851">
        <v>34</v>
      </c>
    </row>
    <row r="1852" spans="1:7" x14ac:dyDescent="0.25">
      <c r="A1852" t="str">
        <f t="shared" si="28"/>
        <v>2016_rs_4_DAL_SF</v>
      </c>
      <c r="B1852">
        <v>2016</v>
      </c>
      <c r="C1852">
        <v>4</v>
      </c>
      <c r="D1852" t="s">
        <v>73</v>
      </c>
      <c r="E1852" t="s">
        <v>92</v>
      </c>
      <c r="F1852">
        <v>24</v>
      </c>
      <c r="G1852">
        <v>17</v>
      </c>
    </row>
    <row r="1853" spans="1:7" x14ac:dyDescent="0.25">
      <c r="A1853" t="str">
        <f t="shared" si="28"/>
        <v>2016_rs_4_MIA_CIN</v>
      </c>
      <c r="B1853">
        <v>2016</v>
      </c>
      <c r="C1853">
        <v>4</v>
      </c>
      <c r="D1853" t="s">
        <v>81</v>
      </c>
      <c r="E1853" t="s">
        <v>71</v>
      </c>
      <c r="F1853">
        <v>7</v>
      </c>
      <c r="G1853">
        <v>22</v>
      </c>
    </row>
    <row r="1854" spans="1:7" x14ac:dyDescent="0.25">
      <c r="A1854" t="str">
        <f t="shared" si="28"/>
        <v>2016_rs_4_NYG_MIN</v>
      </c>
      <c r="B1854">
        <v>2016</v>
      </c>
      <c r="C1854">
        <v>4</v>
      </c>
      <c r="D1854" t="s">
        <v>85</v>
      </c>
      <c r="E1854" t="s">
        <v>82</v>
      </c>
      <c r="F1854">
        <v>10</v>
      </c>
      <c r="G1854">
        <v>24</v>
      </c>
    </row>
    <row r="1855" spans="1:7" x14ac:dyDescent="0.25">
      <c r="A1855" t="str">
        <f t="shared" si="28"/>
        <v>2016_rs_4_KC_PIT</v>
      </c>
      <c r="B1855">
        <v>2016</v>
      </c>
      <c r="C1855">
        <v>4</v>
      </c>
      <c r="D1855" t="s">
        <v>80</v>
      </c>
      <c r="E1855" t="s">
        <v>89</v>
      </c>
      <c r="F1855">
        <v>14</v>
      </c>
      <c r="G1855">
        <v>43</v>
      </c>
    </row>
    <row r="1856" spans="1:7" x14ac:dyDescent="0.25">
      <c r="A1856" t="str">
        <f t="shared" si="28"/>
        <v>2016_rs_4_IND_JAX</v>
      </c>
      <c r="B1856">
        <v>2016</v>
      </c>
      <c r="C1856">
        <v>4</v>
      </c>
      <c r="D1856" t="s">
        <v>78</v>
      </c>
      <c r="E1856" t="s">
        <v>79</v>
      </c>
      <c r="F1856">
        <v>27</v>
      </c>
      <c r="G1856">
        <v>30</v>
      </c>
    </row>
    <row r="1857" spans="1:7" x14ac:dyDescent="0.25">
      <c r="A1857" t="str">
        <f t="shared" si="28"/>
        <v>2016_rs_5_WAS_BAL</v>
      </c>
      <c r="B1857">
        <v>2016</v>
      </c>
      <c r="C1857">
        <v>5</v>
      </c>
      <c r="D1857" t="s">
        <v>96</v>
      </c>
      <c r="E1857" t="s">
        <v>67</v>
      </c>
      <c r="F1857">
        <v>16</v>
      </c>
      <c r="G1857">
        <v>10</v>
      </c>
    </row>
    <row r="1858" spans="1:7" x14ac:dyDescent="0.25">
      <c r="A1858" t="str">
        <f t="shared" ref="A1858:A1921" si="29">CONCATENATE(B1858,"_rs_",C1858,"_",D1858,"_",E1858)</f>
        <v>2016_rs_5_NE_CLE</v>
      </c>
      <c r="B1858">
        <v>2016</v>
      </c>
      <c r="C1858">
        <v>5</v>
      </c>
      <c r="D1858" t="s">
        <v>83</v>
      </c>
      <c r="E1858" t="s">
        <v>72</v>
      </c>
      <c r="F1858">
        <v>33</v>
      </c>
      <c r="G1858">
        <v>13</v>
      </c>
    </row>
    <row r="1859" spans="1:7" x14ac:dyDescent="0.25">
      <c r="A1859" t="str">
        <f t="shared" si="29"/>
        <v>2016_rs_5_PHI_DET</v>
      </c>
      <c r="B1859">
        <v>2016</v>
      </c>
      <c r="C1859">
        <v>5</v>
      </c>
      <c r="D1859" t="s">
        <v>88</v>
      </c>
      <c r="E1859" t="s">
        <v>75</v>
      </c>
      <c r="F1859">
        <v>23</v>
      </c>
      <c r="G1859">
        <v>24</v>
      </c>
    </row>
    <row r="1860" spans="1:7" x14ac:dyDescent="0.25">
      <c r="A1860" t="str">
        <f t="shared" si="29"/>
        <v>2016_rs_5_CHI_IND</v>
      </c>
      <c r="B1860">
        <v>2016</v>
      </c>
      <c r="C1860">
        <v>5</v>
      </c>
      <c r="D1860" t="s">
        <v>70</v>
      </c>
      <c r="E1860" t="s">
        <v>78</v>
      </c>
      <c r="F1860">
        <v>23</v>
      </c>
      <c r="G1860">
        <v>29</v>
      </c>
    </row>
    <row r="1861" spans="1:7" x14ac:dyDescent="0.25">
      <c r="A1861" t="str">
        <f t="shared" si="29"/>
        <v>2016_rs_5_TEN_MIA</v>
      </c>
      <c r="B1861">
        <v>2016</v>
      </c>
      <c r="C1861">
        <v>5</v>
      </c>
      <c r="D1861" t="s">
        <v>95</v>
      </c>
      <c r="E1861" t="s">
        <v>81</v>
      </c>
      <c r="F1861">
        <v>30</v>
      </c>
      <c r="G1861">
        <v>17</v>
      </c>
    </row>
    <row r="1862" spans="1:7" x14ac:dyDescent="0.25">
      <c r="A1862" t="str">
        <f t="shared" si="29"/>
        <v>2016_rs_5_HOU_MIN</v>
      </c>
      <c r="B1862">
        <v>2016</v>
      </c>
      <c r="C1862">
        <v>5</v>
      </c>
      <c r="D1862" t="s">
        <v>77</v>
      </c>
      <c r="E1862" t="s">
        <v>82</v>
      </c>
      <c r="F1862">
        <v>13</v>
      </c>
      <c r="G1862">
        <v>31</v>
      </c>
    </row>
    <row r="1863" spans="1:7" x14ac:dyDescent="0.25">
      <c r="A1863" t="str">
        <f t="shared" si="29"/>
        <v>2016_rs_5_NYJ_PIT</v>
      </c>
      <c r="B1863">
        <v>2016</v>
      </c>
      <c r="C1863">
        <v>5</v>
      </c>
      <c r="D1863" t="s">
        <v>86</v>
      </c>
      <c r="E1863" t="s">
        <v>89</v>
      </c>
      <c r="F1863">
        <v>13</v>
      </c>
      <c r="G1863">
        <v>31</v>
      </c>
    </row>
    <row r="1864" spans="1:7" x14ac:dyDescent="0.25">
      <c r="A1864" t="str">
        <f t="shared" si="29"/>
        <v>2016_rs_5_ATL_DEN</v>
      </c>
      <c r="B1864">
        <v>2016</v>
      </c>
      <c r="C1864">
        <v>5</v>
      </c>
      <c r="D1864" t="s">
        <v>22</v>
      </c>
      <c r="E1864" t="s">
        <v>74</v>
      </c>
      <c r="F1864">
        <v>23</v>
      </c>
      <c r="G1864">
        <v>16</v>
      </c>
    </row>
    <row r="1865" spans="1:7" x14ac:dyDescent="0.25">
      <c r="A1865" t="str">
        <f t="shared" si="29"/>
        <v>2016_rs_5_CIN_DAL</v>
      </c>
      <c r="B1865">
        <v>2016</v>
      </c>
      <c r="C1865">
        <v>5</v>
      </c>
      <c r="D1865" t="s">
        <v>71</v>
      </c>
      <c r="E1865" t="s">
        <v>73</v>
      </c>
      <c r="F1865">
        <v>14</v>
      </c>
      <c r="G1865">
        <v>28</v>
      </c>
    </row>
    <row r="1866" spans="1:7" x14ac:dyDescent="0.25">
      <c r="A1866" t="str">
        <f t="shared" si="29"/>
        <v>2016_rs_5_BUF_LA</v>
      </c>
      <c r="B1866">
        <v>2016</v>
      </c>
      <c r="C1866">
        <v>5</v>
      </c>
      <c r="D1866" t="s">
        <v>68</v>
      </c>
      <c r="E1866" t="s">
        <v>146</v>
      </c>
      <c r="F1866">
        <v>30</v>
      </c>
      <c r="G1866">
        <v>19</v>
      </c>
    </row>
    <row r="1867" spans="1:7" x14ac:dyDescent="0.25">
      <c r="A1867" t="str">
        <f t="shared" si="29"/>
        <v>2016_rs_5_SD_OAK</v>
      </c>
      <c r="B1867">
        <v>2016</v>
      </c>
      <c r="C1867">
        <v>5</v>
      </c>
      <c r="D1867" t="s">
        <v>90</v>
      </c>
      <c r="E1867" t="s">
        <v>87</v>
      </c>
      <c r="F1867">
        <v>31</v>
      </c>
      <c r="G1867">
        <v>34</v>
      </c>
    </row>
    <row r="1868" spans="1:7" x14ac:dyDescent="0.25">
      <c r="A1868" t="str">
        <f t="shared" si="29"/>
        <v>2016_rs_5_ARI_SF</v>
      </c>
      <c r="B1868">
        <v>2016</v>
      </c>
      <c r="C1868">
        <v>5</v>
      </c>
      <c r="D1868" t="s">
        <v>66</v>
      </c>
      <c r="E1868" t="s">
        <v>92</v>
      </c>
      <c r="F1868">
        <v>33</v>
      </c>
      <c r="G1868">
        <v>21</v>
      </c>
    </row>
    <row r="1869" spans="1:7" x14ac:dyDescent="0.25">
      <c r="A1869" t="str">
        <f t="shared" si="29"/>
        <v>2016_rs_5_TB_CAR</v>
      </c>
      <c r="B1869">
        <v>2016</v>
      </c>
      <c r="C1869">
        <v>5</v>
      </c>
      <c r="D1869" t="s">
        <v>94</v>
      </c>
      <c r="E1869" t="s">
        <v>69</v>
      </c>
      <c r="F1869">
        <v>17</v>
      </c>
      <c r="G1869">
        <v>14</v>
      </c>
    </row>
    <row r="1870" spans="1:7" x14ac:dyDescent="0.25">
      <c r="A1870" t="str">
        <f t="shared" si="29"/>
        <v>2016_rs_5_NYG_GB</v>
      </c>
      <c r="B1870">
        <v>2016</v>
      </c>
      <c r="C1870">
        <v>5</v>
      </c>
      <c r="D1870" t="s">
        <v>85</v>
      </c>
      <c r="E1870" t="s">
        <v>76</v>
      </c>
      <c r="F1870">
        <v>16</v>
      </c>
      <c r="G1870">
        <v>23</v>
      </c>
    </row>
    <row r="1871" spans="1:7" x14ac:dyDescent="0.25">
      <c r="A1871" t="str">
        <f t="shared" si="29"/>
        <v>2016_rs_6_SF_BUF</v>
      </c>
      <c r="B1871">
        <v>2016</v>
      </c>
      <c r="C1871">
        <v>6</v>
      </c>
      <c r="D1871" t="s">
        <v>92</v>
      </c>
      <c r="E1871" t="s">
        <v>68</v>
      </c>
      <c r="F1871">
        <v>16</v>
      </c>
      <c r="G1871">
        <v>45</v>
      </c>
    </row>
    <row r="1872" spans="1:7" x14ac:dyDescent="0.25">
      <c r="A1872" t="str">
        <f t="shared" si="29"/>
        <v>2016_rs_6_JAX_CHI</v>
      </c>
      <c r="B1872">
        <v>2016</v>
      </c>
      <c r="C1872">
        <v>6</v>
      </c>
      <c r="D1872" t="s">
        <v>79</v>
      </c>
      <c r="E1872" t="s">
        <v>70</v>
      </c>
      <c r="F1872">
        <v>17</v>
      </c>
      <c r="G1872">
        <v>16</v>
      </c>
    </row>
    <row r="1873" spans="1:7" x14ac:dyDescent="0.25">
      <c r="A1873" t="str">
        <f t="shared" si="29"/>
        <v>2016_rs_6_LA_DET</v>
      </c>
      <c r="B1873">
        <v>2016</v>
      </c>
      <c r="C1873">
        <v>6</v>
      </c>
      <c r="D1873" t="s">
        <v>146</v>
      </c>
      <c r="E1873" t="s">
        <v>75</v>
      </c>
      <c r="F1873">
        <v>28</v>
      </c>
      <c r="G1873">
        <v>31</v>
      </c>
    </row>
    <row r="1874" spans="1:7" x14ac:dyDescent="0.25">
      <c r="A1874" t="str">
        <f t="shared" si="29"/>
        <v>2016_rs_6_PIT_MIA</v>
      </c>
      <c r="B1874">
        <v>2016</v>
      </c>
      <c r="C1874">
        <v>6</v>
      </c>
      <c r="D1874" t="s">
        <v>89</v>
      </c>
      <c r="E1874" t="s">
        <v>81</v>
      </c>
      <c r="F1874">
        <v>15</v>
      </c>
      <c r="G1874">
        <v>30</v>
      </c>
    </row>
    <row r="1875" spans="1:7" x14ac:dyDescent="0.25">
      <c r="A1875" t="str">
        <f t="shared" si="29"/>
        <v>2016_rs_6_CIN_NE</v>
      </c>
      <c r="B1875">
        <v>2016</v>
      </c>
      <c r="C1875">
        <v>6</v>
      </c>
      <c r="D1875" t="s">
        <v>71</v>
      </c>
      <c r="E1875" t="s">
        <v>83</v>
      </c>
      <c r="F1875">
        <v>17</v>
      </c>
      <c r="G1875">
        <v>35</v>
      </c>
    </row>
    <row r="1876" spans="1:7" x14ac:dyDescent="0.25">
      <c r="A1876" t="str">
        <f t="shared" si="29"/>
        <v>2016_rs_6_CAR_NO</v>
      </c>
      <c r="B1876">
        <v>2016</v>
      </c>
      <c r="C1876">
        <v>6</v>
      </c>
      <c r="D1876" t="s">
        <v>69</v>
      </c>
      <c r="E1876" t="s">
        <v>84</v>
      </c>
      <c r="F1876">
        <v>38</v>
      </c>
      <c r="G1876">
        <v>41</v>
      </c>
    </row>
    <row r="1877" spans="1:7" x14ac:dyDescent="0.25">
      <c r="A1877" t="str">
        <f t="shared" si="29"/>
        <v>2016_rs_6_BAL_NYG</v>
      </c>
      <c r="B1877">
        <v>2016</v>
      </c>
      <c r="C1877">
        <v>6</v>
      </c>
      <c r="D1877" t="s">
        <v>67</v>
      </c>
      <c r="E1877" t="s">
        <v>85</v>
      </c>
      <c r="F1877">
        <v>23</v>
      </c>
      <c r="G1877">
        <v>27</v>
      </c>
    </row>
    <row r="1878" spans="1:7" x14ac:dyDescent="0.25">
      <c r="A1878" t="str">
        <f t="shared" si="29"/>
        <v>2016_rs_6_CLE_TEN</v>
      </c>
      <c r="B1878">
        <v>2016</v>
      </c>
      <c r="C1878">
        <v>6</v>
      </c>
      <c r="D1878" t="s">
        <v>72</v>
      </c>
      <c r="E1878" t="s">
        <v>95</v>
      </c>
      <c r="F1878">
        <v>26</v>
      </c>
      <c r="G1878">
        <v>28</v>
      </c>
    </row>
    <row r="1879" spans="1:7" x14ac:dyDescent="0.25">
      <c r="A1879" t="str">
        <f t="shared" si="29"/>
        <v>2016_rs_6_PHI_WAS</v>
      </c>
      <c r="B1879">
        <v>2016</v>
      </c>
      <c r="C1879">
        <v>6</v>
      </c>
      <c r="D1879" t="s">
        <v>88</v>
      </c>
      <c r="E1879" t="s">
        <v>96</v>
      </c>
      <c r="F1879">
        <v>20</v>
      </c>
      <c r="G1879">
        <v>27</v>
      </c>
    </row>
    <row r="1880" spans="1:7" x14ac:dyDescent="0.25">
      <c r="A1880" t="str">
        <f t="shared" si="29"/>
        <v>2016_rs_6_KC_OAK</v>
      </c>
      <c r="B1880">
        <v>2016</v>
      </c>
      <c r="C1880">
        <v>6</v>
      </c>
      <c r="D1880" t="s">
        <v>80</v>
      </c>
      <c r="E1880" t="s">
        <v>87</v>
      </c>
      <c r="F1880">
        <v>26</v>
      </c>
      <c r="G1880">
        <v>10</v>
      </c>
    </row>
    <row r="1881" spans="1:7" x14ac:dyDescent="0.25">
      <c r="A1881" t="str">
        <f t="shared" si="29"/>
        <v>2016_rs_6_DAL_GB</v>
      </c>
      <c r="B1881">
        <v>2016</v>
      </c>
      <c r="C1881">
        <v>6</v>
      </c>
      <c r="D1881" t="s">
        <v>73</v>
      </c>
      <c r="E1881" t="s">
        <v>76</v>
      </c>
      <c r="F1881">
        <v>30</v>
      </c>
      <c r="G1881">
        <v>16</v>
      </c>
    </row>
    <row r="1882" spans="1:7" x14ac:dyDescent="0.25">
      <c r="A1882" t="str">
        <f t="shared" si="29"/>
        <v>2016_rs_6_ATL_SEA</v>
      </c>
      <c r="B1882">
        <v>2016</v>
      </c>
      <c r="C1882">
        <v>6</v>
      </c>
      <c r="D1882" t="s">
        <v>22</v>
      </c>
      <c r="E1882" t="s">
        <v>91</v>
      </c>
      <c r="F1882">
        <v>24</v>
      </c>
      <c r="G1882">
        <v>26</v>
      </c>
    </row>
    <row r="1883" spans="1:7" x14ac:dyDescent="0.25">
      <c r="A1883" t="str">
        <f t="shared" si="29"/>
        <v>2016_rs_6_DEN_SD</v>
      </c>
      <c r="B1883">
        <v>2016</v>
      </c>
      <c r="C1883">
        <v>6</v>
      </c>
      <c r="D1883" t="s">
        <v>74</v>
      </c>
      <c r="E1883" t="s">
        <v>90</v>
      </c>
      <c r="F1883">
        <v>13</v>
      </c>
      <c r="G1883">
        <v>21</v>
      </c>
    </row>
    <row r="1884" spans="1:7" x14ac:dyDescent="0.25">
      <c r="A1884" t="str">
        <f t="shared" si="29"/>
        <v>2016_rs_6_NYJ_ARI</v>
      </c>
      <c r="B1884">
        <v>2016</v>
      </c>
      <c r="C1884">
        <v>6</v>
      </c>
      <c r="D1884" t="s">
        <v>86</v>
      </c>
      <c r="E1884" t="s">
        <v>66</v>
      </c>
      <c r="F1884">
        <v>3</v>
      </c>
      <c r="G1884">
        <v>28</v>
      </c>
    </row>
    <row r="1885" spans="1:7" x14ac:dyDescent="0.25">
      <c r="A1885" t="str">
        <f t="shared" si="29"/>
        <v>2016_rs_6_IND_HOU</v>
      </c>
      <c r="B1885">
        <v>2016</v>
      </c>
      <c r="C1885">
        <v>6</v>
      </c>
      <c r="D1885" t="s">
        <v>78</v>
      </c>
      <c r="E1885" t="s">
        <v>77</v>
      </c>
      <c r="F1885">
        <v>23</v>
      </c>
      <c r="G1885">
        <v>26</v>
      </c>
    </row>
    <row r="1886" spans="1:7" x14ac:dyDescent="0.25">
      <c r="A1886" t="str">
        <f t="shared" si="29"/>
        <v>2016_rs_7_CLE_CIN</v>
      </c>
      <c r="B1886">
        <v>2016</v>
      </c>
      <c r="C1886">
        <v>7</v>
      </c>
      <c r="D1886" t="s">
        <v>72</v>
      </c>
      <c r="E1886" t="s">
        <v>71</v>
      </c>
      <c r="F1886">
        <v>17</v>
      </c>
      <c r="G1886">
        <v>31</v>
      </c>
    </row>
    <row r="1887" spans="1:7" x14ac:dyDescent="0.25">
      <c r="A1887" t="str">
        <f t="shared" si="29"/>
        <v>2016_rs_7_WAS_DET</v>
      </c>
      <c r="B1887">
        <v>2016</v>
      </c>
      <c r="C1887">
        <v>7</v>
      </c>
      <c r="D1887" t="s">
        <v>96</v>
      </c>
      <c r="E1887" t="s">
        <v>75</v>
      </c>
      <c r="F1887">
        <v>17</v>
      </c>
      <c r="G1887">
        <v>20</v>
      </c>
    </row>
    <row r="1888" spans="1:7" x14ac:dyDescent="0.25">
      <c r="A1888" t="str">
        <f t="shared" si="29"/>
        <v>2016_rs_7_OAK_JAX</v>
      </c>
      <c r="B1888">
        <v>2016</v>
      </c>
      <c r="C1888">
        <v>7</v>
      </c>
      <c r="D1888" t="s">
        <v>87</v>
      </c>
      <c r="E1888" t="s">
        <v>79</v>
      </c>
      <c r="F1888">
        <v>33</v>
      </c>
      <c r="G1888">
        <v>16</v>
      </c>
    </row>
    <row r="1889" spans="1:7" x14ac:dyDescent="0.25">
      <c r="A1889" t="str">
        <f t="shared" si="29"/>
        <v>2016_rs_7_NO_KC</v>
      </c>
      <c r="B1889">
        <v>2016</v>
      </c>
      <c r="C1889">
        <v>7</v>
      </c>
      <c r="D1889" t="s">
        <v>84</v>
      </c>
      <c r="E1889" t="s">
        <v>80</v>
      </c>
      <c r="F1889">
        <v>21</v>
      </c>
      <c r="G1889">
        <v>27</v>
      </c>
    </row>
    <row r="1890" spans="1:7" x14ac:dyDescent="0.25">
      <c r="A1890" t="str">
        <f t="shared" si="29"/>
        <v>2016_rs_7_BUF_MIA</v>
      </c>
      <c r="B1890">
        <v>2016</v>
      </c>
      <c r="C1890">
        <v>7</v>
      </c>
      <c r="D1890" t="s">
        <v>68</v>
      </c>
      <c r="E1890" t="s">
        <v>81</v>
      </c>
      <c r="F1890">
        <v>25</v>
      </c>
      <c r="G1890">
        <v>28</v>
      </c>
    </row>
    <row r="1891" spans="1:7" x14ac:dyDescent="0.25">
      <c r="A1891" t="str">
        <f t="shared" si="29"/>
        <v>2016_rs_7_BAL_NYJ</v>
      </c>
      <c r="B1891">
        <v>2016</v>
      </c>
      <c r="C1891">
        <v>7</v>
      </c>
      <c r="D1891" t="s">
        <v>67</v>
      </c>
      <c r="E1891" t="s">
        <v>86</v>
      </c>
      <c r="F1891">
        <v>16</v>
      </c>
      <c r="G1891">
        <v>24</v>
      </c>
    </row>
    <row r="1892" spans="1:7" x14ac:dyDescent="0.25">
      <c r="A1892" t="str">
        <f t="shared" si="29"/>
        <v>2016_rs_7_MIN_PHI</v>
      </c>
      <c r="B1892">
        <v>2016</v>
      </c>
      <c r="C1892">
        <v>7</v>
      </c>
      <c r="D1892" t="s">
        <v>82</v>
      </c>
      <c r="E1892" t="s">
        <v>88</v>
      </c>
      <c r="F1892">
        <v>10</v>
      </c>
      <c r="G1892">
        <v>21</v>
      </c>
    </row>
    <row r="1893" spans="1:7" x14ac:dyDescent="0.25">
      <c r="A1893" t="str">
        <f t="shared" si="29"/>
        <v>2016_rs_7_IND_TEN</v>
      </c>
      <c r="B1893">
        <v>2016</v>
      </c>
      <c r="C1893">
        <v>7</v>
      </c>
      <c r="D1893" t="s">
        <v>78</v>
      </c>
      <c r="E1893" t="s">
        <v>95</v>
      </c>
      <c r="F1893">
        <v>34</v>
      </c>
      <c r="G1893">
        <v>26</v>
      </c>
    </row>
    <row r="1894" spans="1:7" x14ac:dyDescent="0.25">
      <c r="A1894" t="str">
        <f t="shared" si="29"/>
        <v>2016_rs_7_SD_ATL</v>
      </c>
      <c r="B1894">
        <v>2016</v>
      </c>
      <c r="C1894">
        <v>7</v>
      </c>
      <c r="D1894" t="s">
        <v>90</v>
      </c>
      <c r="E1894" t="s">
        <v>22</v>
      </c>
      <c r="F1894">
        <v>33</v>
      </c>
      <c r="G1894">
        <v>30</v>
      </c>
    </row>
    <row r="1895" spans="1:7" x14ac:dyDescent="0.25">
      <c r="A1895" t="str">
        <f t="shared" si="29"/>
        <v>2016_rs_7_TB_SF</v>
      </c>
      <c r="B1895">
        <v>2016</v>
      </c>
      <c r="C1895">
        <v>7</v>
      </c>
      <c r="D1895" t="s">
        <v>94</v>
      </c>
      <c r="E1895" t="s">
        <v>92</v>
      </c>
      <c r="F1895">
        <v>34</v>
      </c>
      <c r="G1895">
        <v>17</v>
      </c>
    </row>
    <row r="1896" spans="1:7" x14ac:dyDescent="0.25">
      <c r="A1896" t="str">
        <f t="shared" si="29"/>
        <v>2016_rs_7_NE_PIT</v>
      </c>
      <c r="B1896">
        <v>2016</v>
      </c>
      <c r="C1896">
        <v>7</v>
      </c>
      <c r="D1896" t="s">
        <v>83</v>
      </c>
      <c r="E1896" t="s">
        <v>89</v>
      </c>
      <c r="F1896">
        <v>27</v>
      </c>
      <c r="G1896">
        <v>16</v>
      </c>
    </row>
    <row r="1897" spans="1:7" x14ac:dyDescent="0.25">
      <c r="A1897" t="str">
        <f t="shared" si="29"/>
        <v>2016_rs_7_CHI_GB</v>
      </c>
      <c r="B1897">
        <v>2016</v>
      </c>
      <c r="C1897">
        <v>7</v>
      </c>
      <c r="D1897" t="s">
        <v>70</v>
      </c>
      <c r="E1897" t="s">
        <v>76</v>
      </c>
      <c r="F1897">
        <v>10</v>
      </c>
      <c r="G1897">
        <v>26</v>
      </c>
    </row>
    <row r="1898" spans="1:7" x14ac:dyDescent="0.25">
      <c r="A1898" t="str">
        <f t="shared" si="29"/>
        <v>2016_rs_7_SEA_ARI</v>
      </c>
      <c r="B1898">
        <v>2016</v>
      </c>
      <c r="C1898">
        <v>7</v>
      </c>
      <c r="D1898" t="s">
        <v>91</v>
      </c>
      <c r="E1898" t="s">
        <v>66</v>
      </c>
      <c r="F1898">
        <v>6</v>
      </c>
      <c r="G1898">
        <v>6</v>
      </c>
    </row>
    <row r="1899" spans="1:7" x14ac:dyDescent="0.25">
      <c r="A1899" t="str">
        <f t="shared" si="29"/>
        <v>2016_rs_7_HOU_DEN</v>
      </c>
      <c r="B1899">
        <v>2016</v>
      </c>
      <c r="C1899">
        <v>7</v>
      </c>
      <c r="D1899" t="s">
        <v>77</v>
      </c>
      <c r="E1899" t="s">
        <v>74</v>
      </c>
      <c r="F1899">
        <v>9</v>
      </c>
      <c r="G1899">
        <v>27</v>
      </c>
    </row>
    <row r="1900" spans="1:7" x14ac:dyDescent="0.25">
      <c r="A1900" t="str">
        <f t="shared" si="29"/>
        <v>2016_rs_7_NYG_LA</v>
      </c>
      <c r="B1900">
        <v>2016</v>
      </c>
      <c r="C1900">
        <v>7</v>
      </c>
      <c r="D1900" t="s">
        <v>85</v>
      </c>
      <c r="E1900" t="s">
        <v>146</v>
      </c>
      <c r="F1900">
        <v>17</v>
      </c>
      <c r="G1900">
        <v>10</v>
      </c>
    </row>
    <row r="1901" spans="1:7" x14ac:dyDescent="0.25">
      <c r="A1901" t="str">
        <f t="shared" si="29"/>
        <v>2016_rs_8_GB_ATL</v>
      </c>
      <c r="B1901">
        <v>2016</v>
      </c>
      <c r="C1901">
        <v>8</v>
      </c>
      <c r="D1901" t="s">
        <v>76</v>
      </c>
      <c r="E1901" t="s">
        <v>22</v>
      </c>
      <c r="F1901">
        <v>32</v>
      </c>
      <c r="G1901">
        <v>33</v>
      </c>
    </row>
    <row r="1902" spans="1:7" x14ac:dyDescent="0.25">
      <c r="A1902" t="str">
        <f t="shared" si="29"/>
        <v>2016_rs_8_NE_BUF</v>
      </c>
      <c r="B1902">
        <v>2016</v>
      </c>
      <c r="C1902">
        <v>8</v>
      </c>
      <c r="D1902" t="s">
        <v>83</v>
      </c>
      <c r="E1902" t="s">
        <v>68</v>
      </c>
      <c r="F1902">
        <v>41</v>
      </c>
      <c r="G1902">
        <v>25</v>
      </c>
    </row>
    <row r="1903" spans="1:7" x14ac:dyDescent="0.25">
      <c r="A1903" t="str">
        <f t="shared" si="29"/>
        <v>2016_rs_8_NYJ_CLE</v>
      </c>
      <c r="B1903">
        <v>2016</v>
      </c>
      <c r="C1903">
        <v>8</v>
      </c>
      <c r="D1903" t="s">
        <v>86</v>
      </c>
      <c r="E1903" t="s">
        <v>72</v>
      </c>
      <c r="F1903">
        <v>31</v>
      </c>
      <c r="G1903">
        <v>28</v>
      </c>
    </row>
    <row r="1904" spans="1:7" x14ac:dyDescent="0.25">
      <c r="A1904" t="str">
        <f t="shared" si="29"/>
        <v>2016_rs_8_DET_HOU</v>
      </c>
      <c r="B1904">
        <v>2016</v>
      </c>
      <c r="C1904">
        <v>8</v>
      </c>
      <c r="D1904" t="s">
        <v>75</v>
      </c>
      <c r="E1904" t="s">
        <v>77</v>
      </c>
      <c r="F1904">
        <v>13</v>
      </c>
      <c r="G1904">
        <v>20</v>
      </c>
    </row>
    <row r="1905" spans="1:7" x14ac:dyDescent="0.25">
      <c r="A1905" t="str">
        <f t="shared" si="29"/>
        <v>2016_rs_8_KC_IND</v>
      </c>
      <c r="B1905">
        <v>2016</v>
      </c>
      <c r="C1905">
        <v>8</v>
      </c>
      <c r="D1905" t="s">
        <v>80</v>
      </c>
      <c r="E1905" t="s">
        <v>78</v>
      </c>
      <c r="F1905">
        <v>30</v>
      </c>
      <c r="G1905">
        <v>14</v>
      </c>
    </row>
    <row r="1906" spans="1:7" x14ac:dyDescent="0.25">
      <c r="A1906" t="str">
        <f t="shared" si="29"/>
        <v>2016_rs_8_SEA_NO</v>
      </c>
      <c r="B1906">
        <v>2016</v>
      </c>
      <c r="C1906">
        <v>8</v>
      </c>
      <c r="D1906" t="s">
        <v>91</v>
      </c>
      <c r="E1906" t="s">
        <v>84</v>
      </c>
      <c r="F1906">
        <v>20</v>
      </c>
      <c r="G1906">
        <v>25</v>
      </c>
    </row>
    <row r="1907" spans="1:7" x14ac:dyDescent="0.25">
      <c r="A1907" t="str">
        <f t="shared" si="29"/>
        <v>2016_rs_8_OAK_TB</v>
      </c>
      <c r="B1907">
        <v>2016</v>
      </c>
      <c r="C1907">
        <v>8</v>
      </c>
      <c r="D1907" t="s">
        <v>87</v>
      </c>
      <c r="E1907" t="s">
        <v>94</v>
      </c>
      <c r="F1907">
        <v>30</v>
      </c>
      <c r="G1907">
        <v>24</v>
      </c>
    </row>
    <row r="1908" spans="1:7" x14ac:dyDescent="0.25">
      <c r="A1908" t="str">
        <f t="shared" si="29"/>
        <v>2016_rs_8_SD_DEN</v>
      </c>
      <c r="B1908">
        <v>2016</v>
      </c>
      <c r="C1908">
        <v>8</v>
      </c>
      <c r="D1908" t="s">
        <v>90</v>
      </c>
      <c r="E1908" t="s">
        <v>74</v>
      </c>
      <c r="F1908">
        <v>19</v>
      </c>
      <c r="G1908">
        <v>27</v>
      </c>
    </row>
    <row r="1909" spans="1:7" x14ac:dyDescent="0.25">
      <c r="A1909" t="str">
        <f t="shared" si="29"/>
        <v>2016_rs_8_ARI_CAR</v>
      </c>
      <c r="B1909">
        <v>2016</v>
      </c>
      <c r="C1909">
        <v>8</v>
      </c>
      <c r="D1909" t="s">
        <v>66</v>
      </c>
      <c r="E1909" t="s">
        <v>69</v>
      </c>
      <c r="F1909">
        <v>20</v>
      </c>
      <c r="G1909">
        <v>30</v>
      </c>
    </row>
    <row r="1910" spans="1:7" x14ac:dyDescent="0.25">
      <c r="A1910" t="str">
        <f t="shared" si="29"/>
        <v>2016_rs_8_JAX_TEN</v>
      </c>
      <c r="B1910">
        <v>2016</v>
      </c>
      <c r="C1910">
        <v>8</v>
      </c>
      <c r="D1910" t="s">
        <v>79</v>
      </c>
      <c r="E1910" t="s">
        <v>95</v>
      </c>
      <c r="F1910">
        <v>22</v>
      </c>
      <c r="G1910">
        <v>36</v>
      </c>
    </row>
    <row r="1911" spans="1:7" x14ac:dyDescent="0.25">
      <c r="A1911" t="str">
        <f t="shared" si="29"/>
        <v>2016_rs_8_MIN_CHI</v>
      </c>
      <c r="B1911">
        <v>2016</v>
      </c>
      <c r="C1911">
        <v>8</v>
      </c>
      <c r="D1911" t="s">
        <v>82</v>
      </c>
      <c r="E1911" t="s">
        <v>70</v>
      </c>
      <c r="F1911">
        <v>10</v>
      </c>
      <c r="G1911">
        <v>20</v>
      </c>
    </row>
    <row r="1912" spans="1:7" x14ac:dyDescent="0.25">
      <c r="A1912" t="str">
        <f t="shared" si="29"/>
        <v>2016_rs_8_PHI_DAL</v>
      </c>
      <c r="B1912">
        <v>2016</v>
      </c>
      <c r="C1912">
        <v>8</v>
      </c>
      <c r="D1912" t="s">
        <v>88</v>
      </c>
      <c r="E1912" t="s">
        <v>73</v>
      </c>
      <c r="F1912">
        <v>23</v>
      </c>
      <c r="G1912">
        <v>29</v>
      </c>
    </row>
    <row r="1913" spans="1:7" x14ac:dyDescent="0.25">
      <c r="A1913" t="str">
        <f t="shared" si="29"/>
        <v>2016_rs_8_WAS_CIN</v>
      </c>
      <c r="B1913">
        <v>2016</v>
      </c>
      <c r="C1913">
        <v>8</v>
      </c>
      <c r="D1913" t="s">
        <v>96</v>
      </c>
      <c r="E1913" t="s">
        <v>71</v>
      </c>
      <c r="F1913">
        <v>27</v>
      </c>
      <c r="G1913">
        <v>27</v>
      </c>
    </row>
    <row r="1914" spans="1:7" x14ac:dyDescent="0.25">
      <c r="A1914" t="str">
        <f t="shared" si="29"/>
        <v>2016_rs_9_PIT_BAL</v>
      </c>
      <c r="B1914">
        <v>2016</v>
      </c>
      <c r="C1914">
        <v>9</v>
      </c>
      <c r="D1914" t="s">
        <v>89</v>
      </c>
      <c r="E1914" t="s">
        <v>67</v>
      </c>
      <c r="F1914">
        <v>14</v>
      </c>
      <c r="G1914">
        <v>21</v>
      </c>
    </row>
    <row r="1915" spans="1:7" x14ac:dyDescent="0.25">
      <c r="A1915" t="str">
        <f t="shared" si="29"/>
        <v>2016_rs_9_DAL_CLE</v>
      </c>
      <c r="B1915">
        <v>2016</v>
      </c>
      <c r="C1915">
        <v>9</v>
      </c>
      <c r="D1915" t="s">
        <v>73</v>
      </c>
      <c r="E1915" t="s">
        <v>72</v>
      </c>
      <c r="F1915">
        <v>35</v>
      </c>
      <c r="G1915">
        <v>10</v>
      </c>
    </row>
    <row r="1916" spans="1:7" x14ac:dyDescent="0.25">
      <c r="A1916" t="str">
        <f t="shared" si="29"/>
        <v>2016_rs_9_JAX_KC</v>
      </c>
      <c r="B1916">
        <v>2016</v>
      </c>
      <c r="C1916">
        <v>9</v>
      </c>
      <c r="D1916" t="s">
        <v>79</v>
      </c>
      <c r="E1916" t="s">
        <v>80</v>
      </c>
      <c r="F1916">
        <v>14</v>
      </c>
      <c r="G1916">
        <v>19</v>
      </c>
    </row>
    <row r="1917" spans="1:7" x14ac:dyDescent="0.25">
      <c r="A1917" t="str">
        <f t="shared" si="29"/>
        <v>2016_rs_9_NYJ_MIA</v>
      </c>
      <c r="B1917">
        <v>2016</v>
      </c>
      <c r="C1917">
        <v>9</v>
      </c>
      <c r="D1917" t="s">
        <v>86</v>
      </c>
      <c r="E1917" t="s">
        <v>81</v>
      </c>
      <c r="F1917">
        <v>23</v>
      </c>
      <c r="G1917">
        <v>27</v>
      </c>
    </row>
    <row r="1918" spans="1:7" x14ac:dyDescent="0.25">
      <c r="A1918" t="str">
        <f t="shared" si="29"/>
        <v>2016_rs_9_DET_MIN</v>
      </c>
      <c r="B1918">
        <v>2016</v>
      </c>
      <c r="C1918">
        <v>9</v>
      </c>
      <c r="D1918" t="s">
        <v>75</v>
      </c>
      <c r="E1918" t="s">
        <v>82</v>
      </c>
      <c r="F1918">
        <v>22</v>
      </c>
      <c r="G1918">
        <v>16</v>
      </c>
    </row>
    <row r="1919" spans="1:7" x14ac:dyDescent="0.25">
      <c r="A1919" t="str">
        <f t="shared" si="29"/>
        <v>2016_rs_9_PHI_NYG</v>
      </c>
      <c r="B1919">
        <v>2016</v>
      </c>
      <c r="C1919">
        <v>9</v>
      </c>
      <c r="D1919" t="s">
        <v>88</v>
      </c>
      <c r="E1919" t="s">
        <v>85</v>
      </c>
      <c r="F1919">
        <v>23</v>
      </c>
      <c r="G1919">
        <v>28</v>
      </c>
    </row>
    <row r="1920" spans="1:7" x14ac:dyDescent="0.25">
      <c r="A1920" t="str">
        <f t="shared" si="29"/>
        <v>2016_rs_9_CAR_LA</v>
      </c>
      <c r="B1920">
        <v>2016</v>
      </c>
      <c r="C1920">
        <v>9</v>
      </c>
      <c r="D1920" t="s">
        <v>69</v>
      </c>
      <c r="E1920" t="s">
        <v>146</v>
      </c>
      <c r="F1920">
        <v>13</v>
      </c>
      <c r="G1920">
        <v>10</v>
      </c>
    </row>
    <row r="1921" spans="1:7" x14ac:dyDescent="0.25">
      <c r="A1921" t="str">
        <f t="shared" si="29"/>
        <v>2016_rs_9_NO_SF</v>
      </c>
      <c r="B1921">
        <v>2016</v>
      </c>
      <c r="C1921">
        <v>9</v>
      </c>
      <c r="D1921" t="s">
        <v>84</v>
      </c>
      <c r="E1921" t="s">
        <v>92</v>
      </c>
      <c r="F1921">
        <v>41</v>
      </c>
      <c r="G1921">
        <v>23</v>
      </c>
    </row>
    <row r="1922" spans="1:7" x14ac:dyDescent="0.25">
      <c r="A1922" t="str">
        <f t="shared" ref="A1922:A1985" si="30">CONCATENATE(B1922,"_rs_",C1922,"_",D1922,"_",E1922)</f>
        <v>2016_rs_9_IND_GB</v>
      </c>
      <c r="B1922">
        <v>2016</v>
      </c>
      <c r="C1922">
        <v>9</v>
      </c>
      <c r="D1922" t="s">
        <v>78</v>
      </c>
      <c r="E1922" t="s">
        <v>76</v>
      </c>
      <c r="F1922">
        <v>31</v>
      </c>
      <c r="G1922">
        <v>26</v>
      </c>
    </row>
    <row r="1923" spans="1:7" x14ac:dyDescent="0.25">
      <c r="A1923" t="str">
        <f t="shared" si="30"/>
        <v>2016_rs_9_TEN_SD</v>
      </c>
      <c r="B1923">
        <v>2016</v>
      </c>
      <c r="C1923">
        <v>9</v>
      </c>
      <c r="D1923" t="s">
        <v>95</v>
      </c>
      <c r="E1923" t="s">
        <v>90</v>
      </c>
      <c r="F1923">
        <v>35</v>
      </c>
      <c r="G1923">
        <v>43</v>
      </c>
    </row>
    <row r="1924" spans="1:7" x14ac:dyDescent="0.25">
      <c r="A1924" t="str">
        <f t="shared" si="30"/>
        <v>2016_rs_9_ATL_TB</v>
      </c>
      <c r="B1924">
        <v>2016</v>
      </c>
      <c r="C1924">
        <v>9</v>
      </c>
      <c r="D1924" t="s">
        <v>22</v>
      </c>
      <c r="E1924" t="s">
        <v>94</v>
      </c>
      <c r="F1924">
        <v>43</v>
      </c>
      <c r="G1924">
        <v>28</v>
      </c>
    </row>
    <row r="1925" spans="1:7" x14ac:dyDescent="0.25">
      <c r="A1925" t="str">
        <f t="shared" si="30"/>
        <v>2016_rs_9_DEN_OAK</v>
      </c>
      <c r="B1925">
        <v>2016</v>
      </c>
      <c r="C1925">
        <v>9</v>
      </c>
      <c r="D1925" t="s">
        <v>74</v>
      </c>
      <c r="E1925" t="s">
        <v>87</v>
      </c>
      <c r="F1925">
        <v>20</v>
      </c>
      <c r="G1925">
        <v>30</v>
      </c>
    </row>
    <row r="1926" spans="1:7" x14ac:dyDescent="0.25">
      <c r="A1926" t="str">
        <f t="shared" si="30"/>
        <v>2016_rs_9_BUF_SEA</v>
      </c>
      <c r="B1926">
        <v>2016</v>
      </c>
      <c r="C1926">
        <v>9</v>
      </c>
      <c r="D1926" t="s">
        <v>68</v>
      </c>
      <c r="E1926" t="s">
        <v>91</v>
      </c>
      <c r="F1926">
        <v>25</v>
      </c>
      <c r="G1926">
        <v>31</v>
      </c>
    </row>
    <row r="1927" spans="1:7" x14ac:dyDescent="0.25">
      <c r="A1927" t="str">
        <f t="shared" si="30"/>
        <v>2016_rs_10_KC_CAR</v>
      </c>
      <c r="B1927">
        <v>2016</v>
      </c>
      <c r="C1927">
        <v>10</v>
      </c>
      <c r="D1927" t="s">
        <v>80</v>
      </c>
      <c r="E1927" t="s">
        <v>69</v>
      </c>
      <c r="F1927">
        <v>20</v>
      </c>
      <c r="G1927">
        <v>17</v>
      </c>
    </row>
    <row r="1928" spans="1:7" x14ac:dyDescent="0.25">
      <c r="A1928" t="str">
        <f t="shared" si="30"/>
        <v>2016_rs_10_HOU_JAX</v>
      </c>
      <c r="B1928">
        <v>2016</v>
      </c>
      <c r="C1928">
        <v>10</v>
      </c>
      <c r="D1928" t="s">
        <v>77</v>
      </c>
      <c r="E1928" t="s">
        <v>79</v>
      </c>
      <c r="F1928">
        <v>24</v>
      </c>
      <c r="G1928">
        <v>21</v>
      </c>
    </row>
    <row r="1929" spans="1:7" x14ac:dyDescent="0.25">
      <c r="A1929" t="str">
        <f t="shared" si="30"/>
        <v>2016_rs_10_DEN_NO</v>
      </c>
      <c r="B1929">
        <v>2016</v>
      </c>
      <c r="C1929">
        <v>10</v>
      </c>
      <c r="D1929" t="s">
        <v>74</v>
      </c>
      <c r="E1929" t="s">
        <v>84</v>
      </c>
      <c r="F1929">
        <v>25</v>
      </c>
      <c r="G1929">
        <v>23</v>
      </c>
    </row>
    <row r="1930" spans="1:7" x14ac:dyDescent="0.25">
      <c r="A1930" t="str">
        <f t="shared" si="30"/>
        <v>2016_rs_10_LA_NYJ</v>
      </c>
      <c r="B1930">
        <v>2016</v>
      </c>
      <c r="C1930">
        <v>10</v>
      </c>
      <c r="D1930" t="s">
        <v>146</v>
      </c>
      <c r="E1930" t="s">
        <v>86</v>
      </c>
      <c r="F1930">
        <v>9</v>
      </c>
      <c r="G1930">
        <v>6</v>
      </c>
    </row>
    <row r="1931" spans="1:7" x14ac:dyDescent="0.25">
      <c r="A1931" t="str">
        <f t="shared" si="30"/>
        <v>2016_rs_10_ATL_PHI</v>
      </c>
      <c r="B1931">
        <v>2016</v>
      </c>
      <c r="C1931">
        <v>10</v>
      </c>
      <c r="D1931" t="s">
        <v>22</v>
      </c>
      <c r="E1931" t="s">
        <v>88</v>
      </c>
      <c r="F1931">
        <v>15</v>
      </c>
      <c r="G1931">
        <v>24</v>
      </c>
    </row>
    <row r="1932" spans="1:7" x14ac:dyDescent="0.25">
      <c r="A1932" t="str">
        <f t="shared" si="30"/>
        <v>2016_rs_10_CHI_TB</v>
      </c>
      <c r="B1932">
        <v>2016</v>
      </c>
      <c r="C1932">
        <v>10</v>
      </c>
      <c r="D1932" t="s">
        <v>70</v>
      </c>
      <c r="E1932" t="s">
        <v>94</v>
      </c>
      <c r="F1932">
        <v>10</v>
      </c>
      <c r="G1932">
        <v>36</v>
      </c>
    </row>
    <row r="1933" spans="1:7" x14ac:dyDescent="0.25">
      <c r="A1933" t="str">
        <f t="shared" si="30"/>
        <v>2016_rs_10_GB_TEN</v>
      </c>
      <c r="B1933">
        <v>2016</v>
      </c>
      <c r="C1933">
        <v>10</v>
      </c>
      <c r="D1933" t="s">
        <v>76</v>
      </c>
      <c r="E1933" t="s">
        <v>95</v>
      </c>
      <c r="F1933">
        <v>25</v>
      </c>
      <c r="G1933">
        <v>47</v>
      </c>
    </row>
    <row r="1934" spans="1:7" x14ac:dyDescent="0.25">
      <c r="A1934" t="str">
        <f t="shared" si="30"/>
        <v>2016_rs_10_MIN_WAS</v>
      </c>
      <c r="B1934">
        <v>2016</v>
      </c>
      <c r="C1934">
        <v>10</v>
      </c>
      <c r="D1934" t="s">
        <v>82</v>
      </c>
      <c r="E1934" t="s">
        <v>96</v>
      </c>
      <c r="F1934">
        <v>20</v>
      </c>
      <c r="G1934">
        <v>26</v>
      </c>
    </row>
    <row r="1935" spans="1:7" x14ac:dyDescent="0.25">
      <c r="A1935" t="str">
        <f t="shared" si="30"/>
        <v>2016_rs_10_MIA_SD</v>
      </c>
      <c r="B1935">
        <v>2016</v>
      </c>
      <c r="C1935">
        <v>10</v>
      </c>
      <c r="D1935" t="s">
        <v>81</v>
      </c>
      <c r="E1935" t="s">
        <v>90</v>
      </c>
      <c r="F1935">
        <v>31</v>
      </c>
      <c r="G1935">
        <v>24</v>
      </c>
    </row>
    <row r="1936" spans="1:7" x14ac:dyDescent="0.25">
      <c r="A1936" t="str">
        <f t="shared" si="30"/>
        <v>2016_rs_10_SF_ARI</v>
      </c>
      <c r="B1936">
        <v>2016</v>
      </c>
      <c r="C1936">
        <v>10</v>
      </c>
      <c r="D1936" t="s">
        <v>92</v>
      </c>
      <c r="E1936" t="s">
        <v>66</v>
      </c>
      <c r="F1936">
        <v>20</v>
      </c>
      <c r="G1936">
        <v>23</v>
      </c>
    </row>
    <row r="1937" spans="1:7" x14ac:dyDescent="0.25">
      <c r="A1937" t="str">
        <f t="shared" si="30"/>
        <v>2016_rs_10_DAL_PIT</v>
      </c>
      <c r="B1937">
        <v>2016</v>
      </c>
      <c r="C1937">
        <v>10</v>
      </c>
      <c r="D1937" t="s">
        <v>73</v>
      </c>
      <c r="E1937" t="s">
        <v>89</v>
      </c>
      <c r="F1937">
        <v>35</v>
      </c>
      <c r="G1937">
        <v>30</v>
      </c>
    </row>
    <row r="1938" spans="1:7" x14ac:dyDescent="0.25">
      <c r="A1938" t="str">
        <f t="shared" si="30"/>
        <v>2016_rs_10_CLE_BAL</v>
      </c>
      <c r="B1938">
        <v>2016</v>
      </c>
      <c r="C1938">
        <v>10</v>
      </c>
      <c r="D1938" t="s">
        <v>72</v>
      </c>
      <c r="E1938" t="s">
        <v>67</v>
      </c>
      <c r="F1938">
        <v>7</v>
      </c>
      <c r="G1938">
        <v>28</v>
      </c>
    </row>
    <row r="1939" spans="1:7" x14ac:dyDescent="0.25">
      <c r="A1939" t="str">
        <f t="shared" si="30"/>
        <v>2016_rs_10_SEA_NE</v>
      </c>
      <c r="B1939">
        <v>2016</v>
      </c>
      <c r="C1939">
        <v>10</v>
      </c>
      <c r="D1939" t="s">
        <v>91</v>
      </c>
      <c r="E1939" t="s">
        <v>83</v>
      </c>
      <c r="F1939">
        <v>31</v>
      </c>
      <c r="G1939">
        <v>24</v>
      </c>
    </row>
    <row r="1940" spans="1:7" x14ac:dyDescent="0.25">
      <c r="A1940" t="str">
        <f t="shared" si="30"/>
        <v>2016_rs_10_CIN_NYG</v>
      </c>
      <c r="B1940">
        <v>2016</v>
      </c>
      <c r="C1940">
        <v>10</v>
      </c>
      <c r="D1940" t="s">
        <v>71</v>
      </c>
      <c r="E1940" t="s">
        <v>85</v>
      </c>
      <c r="F1940">
        <v>20</v>
      </c>
      <c r="G1940">
        <v>21</v>
      </c>
    </row>
    <row r="1941" spans="1:7" x14ac:dyDescent="0.25">
      <c r="A1941" t="str">
        <f t="shared" si="30"/>
        <v>2016_rs_11_BUF_CIN</v>
      </c>
      <c r="B1941">
        <v>2016</v>
      </c>
      <c r="C1941">
        <v>11</v>
      </c>
      <c r="D1941" t="s">
        <v>68</v>
      </c>
      <c r="E1941" t="s">
        <v>71</v>
      </c>
      <c r="F1941">
        <v>16</v>
      </c>
      <c r="G1941">
        <v>12</v>
      </c>
    </row>
    <row r="1942" spans="1:7" x14ac:dyDescent="0.25">
      <c r="A1942" t="str">
        <f t="shared" si="30"/>
        <v>2016_rs_11_PIT_CLE</v>
      </c>
      <c r="B1942">
        <v>2016</v>
      </c>
      <c r="C1942">
        <v>11</v>
      </c>
      <c r="D1942" t="s">
        <v>89</v>
      </c>
      <c r="E1942" t="s">
        <v>72</v>
      </c>
      <c r="F1942">
        <v>24</v>
      </c>
      <c r="G1942">
        <v>9</v>
      </c>
    </row>
    <row r="1943" spans="1:7" x14ac:dyDescent="0.25">
      <c r="A1943" t="str">
        <f t="shared" si="30"/>
        <v>2016_rs_11_BAL_DAL</v>
      </c>
      <c r="B1943">
        <v>2016</v>
      </c>
      <c r="C1943">
        <v>11</v>
      </c>
      <c r="D1943" t="s">
        <v>67</v>
      </c>
      <c r="E1943" t="s">
        <v>73</v>
      </c>
      <c r="F1943">
        <v>17</v>
      </c>
      <c r="G1943">
        <v>27</v>
      </c>
    </row>
    <row r="1944" spans="1:7" x14ac:dyDescent="0.25">
      <c r="A1944" t="str">
        <f t="shared" si="30"/>
        <v>2016_rs_11_JAX_DET</v>
      </c>
      <c r="B1944">
        <v>2016</v>
      </c>
      <c r="C1944">
        <v>11</v>
      </c>
      <c r="D1944" t="s">
        <v>79</v>
      </c>
      <c r="E1944" t="s">
        <v>75</v>
      </c>
      <c r="F1944">
        <v>19</v>
      </c>
      <c r="G1944">
        <v>26</v>
      </c>
    </row>
    <row r="1945" spans="1:7" x14ac:dyDescent="0.25">
      <c r="A1945" t="str">
        <f t="shared" si="30"/>
        <v>2016_rs_11_TEN_IND</v>
      </c>
      <c r="B1945">
        <v>2016</v>
      </c>
      <c r="C1945">
        <v>11</v>
      </c>
      <c r="D1945" t="s">
        <v>95</v>
      </c>
      <c r="E1945" t="s">
        <v>78</v>
      </c>
      <c r="F1945">
        <v>17</v>
      </c>
      <c r="G1945">
        <v>24</v>
      </c>
    </row>
    <row r="1946" spans="1:7" x14ac:dyDescent="0.25">
      <c r="A1946" t="str">
        <f t="shared" si="30"/>
        <v>2016_rs_11_TB_KC</v>
      </c>
      <c r="B1946">
        <v>2016</v>
      </c>
      <c r="C1946">
        <v>11</v>
      </c>
      <c r="D1946" t="s">
        <v>94</v>
      </c>
      <c r="E1946" t="s">
        <v>80</v>
      </c>
      <c r="F1946">
        <v>19</v>
      </c>
      <c r="G1946">
        <v>17</v>
      </c>
    </row>
    <row r="1947" spans="1:7" x14ac:dyDescent="0.25">
      <c r="A1947" t="str">
        <f t="shared" si="30"/>
        <v>2016_rs_11_ARI_MIN</v>
      </c>
      <c r="B1947">
        <v>2016</v>
      </c>
      <c r="C1947">
        <v>11</v>
      </c>
      <c r="D1947" t="s">
        <v>66</v>
      </c>
      <c r="E1947" t="s">
        <v>82</v>
      </c>
      <c r="F1947">
        <v>24</v>
      </c>
      <c r="G1947">
        <v>30</v>
      </c>
    </row>
    <row r="1948" spans="1:7" x14ac:dyDescent="0.25">
      <c r="A1948" t="str">
        <f t="shared" si="30"/>
        <v>2016_rs_11_CHI_NYG</v>
      </c>
      <c r="B1948">
        <v>2016</v>
      </c>
      <c r="C1948">
        <v>11</v>
      </c>
      <c r="D1948" t="s">
        <v>70</v>
      </c>
      <c r="E1948" t="s">
        <v>85</v>
      </c>
      <c r="F1948">
        <v>16</v>
      </c>
      <c r="G1948">
        <v>22</v>
      </c>
    </row>
    <row r="1949" spans="1:7" x14ac:dyDescent="0.25">
      <c r="A1949" t="str">
        <f t="shared" si="30"/>
        <v>2016_rs_11_MIA_LA</v>
      </c>
      <c r="B1949">
        <v>2016</v>
      </c>
      <c r="C1949">
        <v>11</v>
      </c>
      <c r="D1949" t="s">
        <v>81</v>
      </c>
      <c r="E1949" t="s">
        <v>146</v>
      </c>
      <c r="F1949">
        <v>14</v>
      </c>
      <c r="G1949">
        <v>10</v>
      </c>
    </row>
    <row r="1950" spans="1:7" x14ac:dyDescent="0.25">
      <c r="A1950" t="str">
        <f t="shared" si="30"/>
        <v>2016_rs_11_PHI_SEA</v>
      </c>
      <c r="B1950">
        <v>2016</v>
      </c>
      <c r="C1950">
        <v>11</v>
      </c>
      <c r="D1950" t="s">
        <v>88</v>
      </c>
      <c r="E1950" t="s">
        <v>91</v>
      </c>
      <c r="F1950">
        <v>15</v>
      </c>
      <c r="G1950">
        <v>26</v>
      </c>
    </row>
    <row r="1951" spans="1:7" x14ac:dyDescent="0.25">
      <c r="A1951" t="str">
        <f t="shared" si="30"/>
        <v>2016_rs_11_NE_SF</v>
      </c>
      <c r="B1951">
        <v>2016</v>
      </c>
      <c r="C1951">
        <v>11</v>
      </c>
      <c r="D1951" t="s">
        <v>83</v>
      </c>
      <c r="E1951" t="s">
        <v>92</v>
      </c>
      <c r="F1951">
        <v>30</v>
      </c>
      <c r="G1951">
        <v>17</v>
      </c>
    </row>
    <row r="1952" spans="1:7" x14ac:dyDescent="0.25">
      <c r="A1952" t="str">
        <f t="shared" si="30"/>
        <v>2016_rs_11_NO_CAR</v>
      </c>
      <c r="B1952">
        <v>2016</v>
      </c>
      <c r="C1952">
        <v>11</v>
      </c>
      <c r="D1952" t="s">
        <v>84</v>
      </c>
      <c r="E1952" t="s">
        <v>69</v>
      </c>
      <c r="F1952">
        <v>20</v>
      </c>
      <c r="G1952">
        <v>23</v>
      </c>
    </row>
    <row r="1953" spans="1:7" x14ac:dyDescent="0.25">
      <c r="A1953" t="str">
        <f t="shared" si="30"/>
        <v>2016_rs_11_HOU_OAK</v>
      </c>
      <c r="B1953">
        <v>2016</v>
      </c>
      <c r="C1953">
        <v>11</v>
      </c>
      <c r="D1953" t="s">
        <v>77</v>
      </c>
      <c r="E1953" t="s">
        <v>87</v>
      </c>
      <c r="F1953">
        <v>20</v>
      </c>
      <c r="G1953">
        <v>27</v>
      </c>
    </row>
    <row r="1954" spans="1:7" x14ac:dyDescent="0.25">
      <c r="A1954" t="str">
        <f t="shared" si="30"/>
        <v>2016_rs_11_GB_WAS</v>
      </c>
      <c r="B1954">
        <v>2016</v>
      </c>
      <c r="C1954">
        <v>11</v>
      </c>
      <c r="D1954" t="s">
        <v>76</v>
      </c>
      <c r="E1954" t="s">
        <v>96</v>
      </c>
      <c r="F1954">
        <v>24</v>
      </c>
      <c r="G1954">
        <v>42</v>
      </c>
    </row>
    <row r="1955" spans="1:7" x14ac:dyDescent="0.25">
      <c r="A1955" t="str">
        <f t="shared" si="30"/>
        <v>2016_rs_12_ARI_ATL</v>
      </c>
      <c r="B1955">
        <v>2016</v>
      </c>
      <c r="C1955">
        <v>12</v>
      </c>
      <c r="D1955" t="s">
        <v>66</v>
      </c>
      <c r="E1955" t="s">
        <v>22</v>
      </c>
      <c r="F1955">
        <v>19</v>
      </c>
      <c r="G1955">
        <v>38</v>
      </c>
    </row>
    <row r="1956" spans="1:7" x14ac:dyDescent="0.25">
      <c r="A1956" t="str">
        <f t="shared" si="30"/>
        <v>2016_rs_12_CIN_BAL</v>
      </c>
      <c r="B1956">
        <v>2016</v>
      </c>
      <c r="C1956">
        <v>12</v>
      </c>
      <c r="D1956" t="s">
        <v>71</v>
      </c>
      <c r="E1956" t="s">
        <v>67</v>
      </c>
      <c r="F1956">
        <v>14</v>
      </c>
      <c r="G1956">
        <v>19</v>
      </c>
    </row>
    <row r="1957" spans="1:7" x14ac:dyDescent="0.25">
      <c r="A1957" t="str">
        <f t="shared" si="30"/>
        <v>2016_rs_12_JAX_BUF</v>
      </c>
      <c r="B1957">
        <v>2016</v>
      </c>
      <c r="C1957">
        <v>12</v>
      </c>
      <c r="D1957" t="s">
        <v>79</v>
      </c>
      <c r="E1957" t="s">
        <v>68</v>
      </c>
      <c r="F1957">
        <v>21</v>
      </c>
      <c r="G1957">
        <v>28</v>
      </c>
    </row>
    <row r="1958" spans="1:7" x14ac:dyDescent="0.25">
      <c r="A1958" t="str">
        <f t="shared" si="30"/>
        <v>2016_rs_12_TEN_CHI</v>
      </c>
      <c r="B1958">
        <v>2016</v>
      </c>
      <c r="C1958">
        <v>12</v>
      </c>
      <c r="D1958" t="s">
        <v>95</v>
      </c>
      <c r="E1958" t="s">
        <v>70</v>
      </c>
      <c r="F1958">
        <v>27</v>
      </c>
      <c r="G1958">
        <v>21</v>
      </c>
    </row>
    <row r="1959" spans="1:7" x14ac:dyDescent="0.25">
      <c r="A1959" t="str">
        <f t="shared" si="30"/>
        <v>2016_rs_12_NYG_CLE</v>
      </c>
      <c r="B1959">
        <v>2016</v>
      </c>
      <c r="C1959">
        <v>12</v>
      </c>
      <c r="D1959" t="s">
        <v>85</v>
      </c>
      <c r="E1959" t="s">
        <v>72</v>
      </c>
      <c r="F1959">
        <v>27</v>
      </c>
      <c r="G1959">
        <v>13</v>
      </c>
    </row>
    <row r="1960" spans="1:7" x14ac:dyDescent="0.25">
      <c r="A1960" t="str">
        <f t="shared" si="30"/>
        <v>2016_rs_12_SD_HOU</v>
      </c>
      <c r="B1960">
        <v>2016</v>
      </c>
      <c r="C1960">
        <v>12</v>
      </c>
      <c r="D1960" t="s">
        <v>90</v>
      </c>
      <c r="E1960" t="s">
        <v>77</v>
      </c>
      <c r="F1960">
        <v>21</v>
      </c>
      <c r="G1960">
        <v>13</v>
      </c>
    </row>
    <row r="1961" spans="1:7" x14ac:dyDescent="0.25">
      <c r="A1961" t="str">
        <f t="shared" si="30"/>
        <v>2016_rs_12_SF_MIA</v>
      </c>
      <c r="B1961">
        <v>2016</v>
      </c>
      <c r="C1961">
        <v>12</v>
      </c>
      <c r="D1961" t="s">
        <v>92</v>
      </c>
      <c r="E1961" t="s">
        <v>81</v>
      </c>
      <c r="F1961">
        <v>24</v>
      </c>
      <c r="G1961">
        <v>31</v>
      </c>
    </row>
    <row r="1962" spans="1:7" x14ac:dyDescent="0.25">
      <c r="A1962" t="str">
        <f t="shared" si="30"/>
        <v>2016_rs_12_LA_NO</v>
      </c>
      <c r="B1962">
        <v>2016</v>
      </c>
      <c r="C1962">
        <v>12</v>
      </c>
      <c r="D1962" t="s">
        <v>146</v>
      </c>
      <c r="E1962" t="s">
        <v>84</v>
      </c>
      <c r="F1962">
        <v>21</v>
      </c>
      <c r="G1962">
        <v>49</v>
      </c>
    </row>
    <row r="1963" spans="1:7" x14ac:dyDescent="0.25">
      <c r="A1963" t="str">
        <f t="shared" si="30"/>
        <v>2016_rs_12_SEA_TB</v>
      </c>
      <c r="B1963">
        <v>2016</v>
      </c>
      <c r="C1963">
        <v>12</v>
      </c>
      <c r="D1963" t="s">
        <v>91</v>
      </c>
      <c r="E1963" t="s">
        <v>94</v>
      </c>
      <c r="F1963">
        <v>5</v>
      </c>
      <c r="G1963">
        <v>14</v>
      </c>
    </row>
    <row r="1964" spans="1:7" x14ac:dyDescent="0.25">
      <c r="A1964" t="str">
        <f t="shared" si="30"/>
        <v>2016_rs_12_KC_DEN</v>
      </c>
      <c r="B1964">
        <v>2016</v>
      </c>
      <c r="C1964">
        <v>12</v>
      </c>
      <c r="D1964" t="s">
        <v>80</v>
      </c>
      <c r="E1964" t="s">
        <v>74</v>
      </c>
      <c r="F1964">
        <v>30</v>
      </c>
      <c r="G1964">
        <v>27</v>
      </c>
    </row>
    <row r="1965" spans="1:7" x14ac:dyDescent="0.25">
      <c r="A1965" t="str">
        <f t="shared" si="30"/>
        <v>2016_rs_12_CAR_OAK</v>
      </c>
      <c r="B1965">
        <v>2016</v>
      </c>
      <c r="C1965">
        <v>12</v>
      </c>
      <c r="D1965" t="s">
        <v>69</v>
      </c>
      <c r="E1965" t="s">
        <v>87</v>
      </c>
      <c r="F1965">
        <v>32</v>
      </c>
      <c r="G1965">
        <v>35</v>
      </c>
    </row>
    <row r="1966" spans="1:7" x14ac:dyDescent="0.25">
      <c r="A1966" t="str">
        <f t="shared" si="30"/>
        <v>2016_rs_12_WAS_DAL</v>
      </c>
      <c r="B1966">
        <v>2016</v>
      </c>
      <c r="C1966">
        <v>12</v>
      </c>
      <c r="D1966" t="s">
        <v>96</v>
      </c>
      <c r="E1966" t="s">
        <v>73</v>
      </c>
      <c r="F1966">
        <v>26</v>
      </c>
      <c r="G1966">
        <v>31</v>
      </c>
    </row>
    <row r="1967" spans="1:7" x14ac:dyDescent="0.25">
      <c r="A1967" t="str">
        <f t="shared" si="30"/>
        <v>2016_rs_12_PIT_IND</v>
      </c>
      <c r="B1967">
        <v>2016</v>
      </c>
      <c r="C1967">
        <v>12</v>
      </c>
      <c r="D1967" t="s">
        <v>89</v>
      </c>
      <c r="E1967" t="s">
        <v>78</v>
      </c>
      <c r="F1967">
        <v>28</v>
      </c>
      <c r="G1967">
        <v>7</v>
      </c>
    </row>
    <row r="1968" spans="1:7" x14ac:dyDescent="0.25">
      <c r="A1968" t="str">
        <f t="shared" si="30"/>
        <v>2016_rs_12_NE_NYJ</v>
      </c>
      <c r="B1968">
        <v>2016</v>
      </c>
      <c r="C1968">
        <v>12</v>
      </c>
      <c r="D1968" t="s">
        <v>83</v>
      </c>
      <c r="E1968" t="s">
        <v>86</v>
      </c>
      <c r="F1968">
        <v>22</v>
      </c>
      <c r="G1968">
        <v>17</v>
      </c>
    </row>
    <row r="1969" spans="1:7" x14ac:dyDescent="0.25">
      <c r="A1969" t="str">
        <f t="shared" si="30"/>
        <v>2016_rs_12_GB_PHI</v>
      </c>
      <c r="B1969">
        <v>2016</v>
      </c>
      <c r="C1969">
        <v>12</v>
      </c>
      <c r="D1969" t="s">
        <v>76</v>
      </c>
      <c r="E1969" t="s">
        <v>88</v>
      </c>
      <c r="F1969">
        <v>27</v>
      </c>
      <c r="G1969">
        <v>13</v>
      </c>
    </row>
    <row r="1970" spans="1:7" x14ac:dyDescent="0.25">
      <c r="A1970" t="str">
        <f t="shared" si="30"/>
        <v>2016_rs_12_MIN_DET</v>
      </c>
      <c r="B1970">
        <v>2016</v>
      </c>
      <c r="C1970">
        <v>12</v>
      </c>
      <c r="D1970" t="s">
        <v>82</v>
      </c>
      <c r="E1970" t="s">
        <v>75</v>
      </c>
      <c r="F1970">
        <v>13</v>
      </c>
      <c r="G1970">
        <v>16</v>
      </c>
    </row>
    <row r="1971" spans="1:7" x14ac:dyDescent="0.25">
      <c r="A1971" t="str">
        <f t="shared" si="30"/>
        <v>2016_rs_13_KC_ATL</v>
      </c>
      <c r="B1971">
        <v>2016</v>
      </c>
      <c r="C1971">
        <v>13</v>
      </c>
      <c r="D1971" t="s">
        <v>80</v>
      </c>
      <c r="E1971" t="s">
        <v>22</v>
      </c>
      <c r="F1971">
        <v>29</v>
      </c>
      <c r="G1971">
        <v>28</v>
      </c>
    </row>
    <row r="1972" spans="1:7" x14ac:dyDescent="0.25">
      <c r="A1972" t="str">
        <f t="shared" si="30"/>
        <v>2016_rs_13_MIA_BAL</v>
      </c>
      <c r="B1972">
        <v>2016</v>
      </c>
      <c r="C1972">
        <v>13</v>
      </c>
      <c r="D1972" t="s">
        <v>81</v>
      </c>
      <c r="E1972" t="s">
        <v>67</v>
      </c>
      <c r="F1972">
        <v>6</v>
      </c>
      <c r="G1972">
        <v>38</v>
      </c>
    </row>
    <row r="1973" spans="1:7" x14ac:dyDescent="0.25">
      <c r="A1973" t="str">
        <f t="shared" si="30"/>
        <v>2016_rs_13_SF_CHI</v>
      </c>
      <c r="B1973">
        <v>2016</v>
      </c>
      <c r="C1973">
        <v>13</v>
      </c>
      <c r="D1973" t="s">
        <v>92</v>
      </c>
      <c r="E1973" t="s">
        <v>70</v>
      </c>
      <c r="F1973">
        <v>6</v>
      </c>
      <c r="G1973">
        <v>26</v>
      </c>
    </row>
    <row r="1974" spans="1:7" x14ac:dyDescent="0.25">
      <c r="A1974" t="str">
        <f t="shared" si="30"/>
        <v>2016_rs_13_PHI_CIN</v>
      </c>
      <c r="B1974">
        <v>2016</v>
      </c>
      <c r="C1974">
        <v>13</v>
      </c>
      <c r="D1974" t="s">
        <v>88</v>
      </c>
      <c r="E1974" t="s">
        <v>71</v>
      </c>
      <c r="F1974">
        <v>14</v>
      </c>
      <c r="G1974">
        <v>32</v>
      </c>
    </row>
    <row r="1975" spans="1:7" x14ac:dyDescent="0.25">
      <c r="A1975" t="str">
        <f t="shared" si="30"/>
        <v>2016_rs_13_HOU_GB</v>
      </c>
      <c r="B1975">
        <v>2016</v>
      </c>
      <c r="C1975">
        <v>13</v>
      </c>
      <c r="D1975" t="s">
        <v>77</v>
      </c>
      <c r="E1975" t="s">
        <v>76</v>
      </c>
      <c r="F1975">
        <v>13</v>
      </c>
      <c r="G1975">
        <v>21</v>
      </c>
    </row>
    <row r="1976" spans="1:7" x14ac:dyDescent="0.25">
      <c r="A1976" t="str">
        <f t="shared" si="30"/>
        <v>2016_rs_13_DEN_JAX</v>
      </c>
      <c r="B1976">
        <v>2016</v>
      </c>
      <c r="C1976">
        <v>13</v>
      </c>
      <c r="D1976" t="s">
        <v>74</v>
      </c>
      <c r="E1976" t="s">
        <v>79</v>
      </c>
      <c r="F1976">
        <v>20</v>
      </c>
      <c r="G1976">
        <v>10</v>
      </c>
    </row>
    <row r="1977" spans="1:7" x14ac:dyDescent="0.25">
      <c r="A1977" t="str">
        <f t="shared" si="30"/>
        <v>2016_rs_13_LA_NE</v>
      </c>
      <c r="B1977">
        <v>2016</v>
      </c>
      <c r="C1977">
        <v>13</v>
      </c>
      <c r="D1977" t="s">
        <v>146</v>
      </c>
      <c r="E1977" t="s">
        <v>83</v>
      </c>
      <c r="F1977">
        <v>10</v>
      </c>
      <c r="G1977">
        <v>26</v>
      </c>
    </row>
    <row r="1978" spans="1:7" x14ac:dyDescent="0.25">
      <c r="A1978" t="str">
        <f t="shared" si="30"/>
        <v>2016_rs_13_DET_NO</v>
      </c>
      <c r="B1978">
        <v>2016</v>
      </c>
      <c r="C1978">
        <v>13</v>
      </c>
      <c r="D1978" t="s">
        <v>75</v>
      </c>
      <c r="E1978" t="s">
        <v>84</v>
      </c>
      <c r="F1978">
        <v>28</v>
      </c>
      <c r="G1978">
        <v>13</v>
      </c>
    </row>
    <row r="1979" spans="1:7" x14ac:dyDescent="0.25">
      <c r="A1979" t="str">
        <f t="shared" si="30"/>
        <v>2016_rs_13_BUF_OAK</v>
      </c>
      <c r="B1979">
        <v>2016</v>
      </c>
      <c r="C1979">
        <v>13</v>
      </c>
      <c r="D1979" t="s">
        <v>68</v>
      </c>
      <c r="E1979" t="s">
        <v>87</v>
      </c>
      <c r="F1979">
        <v>24</v>
      </c>
      <c r="G1979">
        <v>38</v>
      </c>
    </row>
    <row r="1980" spans="1:7" x14ac:dyDescent="0.25">
      <c r="A1980" t="str">
        <f t="shared" si="30"/>
        <v>2016_rs_13_WAS_ARI</v>
      </c>
      <c r="B1980">
        <v>2016</v>
      </c>
      <c r="C1980">
        <v>13</v>
      </c>
      <c r="D1980" t="s">
        <v>96</v>
      </c>
      <c r="E1980" t="s">
        <v>66</v>
      </c>
      <c r="F1980">
        <v>23</v>
      </c>
      <c r="G1980">
        <v>31</v>
      </c>
    </row>
    <row r="1981" spans="1:7" x14ac:dyDescent="0.25">
      <c r="A1981" t="str">
        <f t="shared" si="30"/>
        <v>2016_rs_13_NYG_PIT</v>
      </c>
      <c r="B1981">
        <v>2016</v>
      </c>
      <c r="C1981">
        <v>13</v>
      </c>
      <c r="D1981" t="s">
        <v>85</v>
      </c>
      <c r="E1981" t="s">
        <v>89</v>
      </c>
      <c r="F1981">
        <v>14</v>
      </c>
      <c r="G1981">
        <v>24</v>
      </c>
    </row>
    <row r="1982" spans="1:7" x14ac:dyDescent="0.25">
      <c r="A1982" t="str">
        <f t="shared" si="30"/>
        <v>2016_rs_13_TB_SD</v>
      </c>
      <c r="B1982">
        <v>2016</v>
      </c>
      <c r="C1982">
        <v>13</v>
      </c>
      <c r="D1982" t="s">
        <v>94</v>
      </c>
      <c r="E1982" t="s">
        <v>90</v>
      </c>
      <c r="F1982">
        <v>28</v>
      </c>
      <c r="G1982">
        <v>21</v>
      </c>
    </row>
    <row r="1983" spans="1:7" x14ac:dyDescent="0.25">
      <c r="A1983" t="str">
        <f t="shared" si="30"/>
        <v>2016_rs_13_DAL_MIN</v>
      </c>
      <c r="B1983">
        <v>2016</v>
      </c>
      <c r="C1983">
        <v>13</v>
      </c>
      <c r="D1983" t="s">
        <v>73</v>
      </c>
      <c r="E1983" t="s">
        <v>82</v>
      </c>
      <c r="F1983">
        <v>17</v>
      </c>
      <c r="G1983">
        <v>15</v>
      </c>
    </row>
    <row r="1984" spans="1:7" x14ac:dyDescent="0.25">
      <c r="A1984" t="str">
        <f t="shared" si="30"/>
        <v>2016_rs_13_IND_NYJ</v>
      </c>
      <c r="B1984">
        <v>2016</v>
      </c>
      <c r="C1984">
        <v>13</v>
      </c>
      <c r="D1984" t="s">
        <v>78</v>
      </c>
      <c r="E1984" t="s">
        <v>86</v>
      </c>
      <c r="F1984">
        <v>41</v>
      </c>
      <c r="G1984">
        <v>10</v>
      </c>
    </row>
    <row r="1985" spans="1:7" x14ac:dyDescent="0.25">
      <c r="A1985" t="str">
        <f t="shared" si="30"/>
        <v>2016_rs_13_CAR_SEA</v>
      </c>
      <c r="B1985">
        <v>2016</v>
      </c>
      <c r="C1985">
        <v>13</v>
      </c>
      <c r="D1985" t="s">
        <v>69</v>
      </c>
      <c r="E1985" t="s">
        <v>91</v>
      </c>
      <c r="F1985">
        <v>7</v>
      </c>
      <c r="G1985">
        <v>40</v>
      </c>
    </row>
    <row r="1986" spans="1:7" x14ac:dyDescent="0.25">
      <c r="A1986" t="str">
        <f t="shared" ref="A1986:A2049" si="31">CONCATENATE(B1986,"_rs_",C1986,"_",D1986,"_",E1986)</f>
        <v>2016_rs_14_PIT_BUF</v>
      </c>
      <c r="B1986">
        <v>2016</v>
      </c>
      <c r="C1986">
        <v>14</v>
      </c>
      <c r="D1986" t="s">
        <v>89</v>
      </c>
      <c r="E1986" t="s">
        <v>68</v>
      </c>
      <c r="F1986">
        <v>27</v>
      </c>
      <c r="G1986">
        <v>20</v>
      </c>
    </row>
    <row r="1987" spans="1:7" x14ac:dyDescent="0.25">
      <c r="A1987" t="str">
        <f t="shared" si="31"/>
        <v>2016_rs_14_SD_CAR</v>
      </c>
      <c r="B1987">
        <v>2016</v>
      </c>
      <c r="C1987">
        <v>14</v>
      </c>
      <c r="D1987" t="s">
        <v>90</v>
      </c>
      <c r="E1987" t="s">
        <v>69</v>
      </c>
      <c r="F1987">
        <v>16</v>
      </c>
      <c r="G1987">
        <v>28</v>
      </c>
    </row>
    <row r="1988" spans="1:7" x14ac:dyDescent="0.25">
      <c r="A1988" t="str">
        <f t="shared" si="31"/>
        <v>2016_rs_14_CIN_CLE</v>
      </c>
      <c r="B1988">
        <v>2016</v>
      </c>
      <c r="C1988">
        <v>14</v>
      </c>
      <c r="D1988" t="s">
        <v>71</v>
      </c>
      <c r="E1988" t="s">
        <v>72</v>
      </c>
      <c r="F1988">
        <v>23</v>
      </c>
      <c r="G1988">
        <v>10</v>
      </c>
    </row>
    <row r="1989" spans="1:7" x14ac:dyDescent="0.25">
      <c r="A1989" t="str">
        <f t="shared" si="31"/>
        <v>2016_rs_14_CHI_DET</v>
      </c>
      <c r="B1989">
        <v>2016</v>
      </c>
      <c r="C1989">
        <v>14</v>
      </c>
      <c r="D1989" t="s">
        <v>70</v>
      </c>
      <c r="E1989" t="s">
        <v>75</v>
      </c>
      <c r="F1989">
        <v>17</v>
      </c>
      <c r="G1989">
        <v>20</v>
      </c>
    </row>
    <row r="1990" spans="1:7" x14ac:dyDescent="0.25">
      <c r="A1990" t="str">
        <f t="shared" si="31"/>
        <v>2016_rs_14_HOU_IND</v>
      </c>
      <c r="B1990">
        <v>2016</v>
      </c>
      <c r="C1990">
        <v>14</v>
      </c>
      <c r="D1990" t="s">
        <v>77</v>
      </c>
      <c r="E1990" t="s">
        <v>78</v>
      </c>
      <c r="F1990">
        <v>22</v>
      </c>
      <c r="G1990">
        <v>17</v>
      </c>
    </row>
    <row r="1991" spans="1:7" x14ac:dyDescent="0.25">
      <c r="A1991" t="str">
        <f t="shared" si="31"/>
        <v>2016_rs_14_MIN_JAX</v>
      </c>
      <c r="B1991">
        <v>2016</v>
      </c>
      <c r="C1991">
        <v>14</v>
      </c>
      <c r="D1991" t="s">
        <v>82</v>
      </c>
      <c r="E1991" t="s">
        <v>79</v>
      </c>
      <c r="F1991">
        <v>25</v>
      </c>
      <c r="G1991">
        <v>16</v>
      </c>
    </row>
    <row r="1992" spans="1:7" x14ac:dyDescent="0.25">
      <c r="A1992" t="str">
        <f t="shared" si="31"/>
        <v>2016_rs_14_ARI_MIA</v>
      </c>
      <c r="B1992">
        <v>2016</v>
      </c>
      <c r="C1992">
        <v>14</v>
      </c>
      <c r="D1992" t="s">
        <v>66</v>
      </c>
      <c r="E1992" t="s">
        <v>81</v>
      </c>
      <c r="F1992">
        <v>23</v>
      </c>
      <c r="G1992">
        <v>26</v>
      </c>
    </row>
    <row r="1993" spans="1:7" x14ac:dyDescent="0.25">
      <c r="A1993" t="str">
        <f t="shared" si="31"/>
        <v>2016_rs_14_WAS_PHI</v>
      </c>
      <c r="B1993">
        <v>2016</v>
      </c>
      <c r="C1993">
        <v>14</v>
      </c>
      <c r="D1993" t="s">
        <v>96</v>
      </c>
      <c r="E1993" t="s">
        <v>88</v>
      </c>
      <c r="F1993">
        <v>27</v>
      </c>
      <c r="G1993">
        <v>22</v>
      </c>
    </row>
    <row r="1994" spans="1:7" x14ac:dyDescent="0.25">
      <c r="A1994" t="str">
        <f t="shared" si="31"/>
        <v>2016_rs_14_NO_TB</v>
      </c>
      <c r="B1994">
        <v>2016</v>
      </c>
      <c r="C1994">
        <v>14</v>
      </c>
      <c r="D1994" t="s">
        <v>84</v>
      </c>
      <c r="E1994" t="s">
        <v>94</v>
      </c>
      <c r="F1994">
        <v>11</v>
      </c>
      <c r="G1994">
        <v>16</v>
      </c>
    </row>
    <row r="1995" spans="1:7" x14ac:dyDescent="0.25">
      <c r="A1995" t="str">
        <f t="shared" si="31"/>
        <v>2016_rs_14_DEN_TEN</v>
      </c>
      <c r="B1995">
        <v>2016</v>
      </c>
      <c r="C1995">
        <v>14</v>
      </c>
      <c r="D1995" t="s">
        <v>74</v>
      </c>
      <c r="E1995" t="s">
        <v>95</v>
      </c>
      <c r="F1995">
        <v>10</v>
      </c>
      <c r="G1995">
        <v>13</v>
      </c>
    </row>
    <row r="1996" spans="1:7" x14ac:dyDescent="0.25">
      <c r="A1996" t="str">
        <f t="shared" si="31"/>
        <v>2016_rs_14_NYJ_SF</v>
      </c>
      <c r="B1996">
        <v>2016</v>
      </c>
      <c r="C1996">
        <v>14</v>
      </c>
      <c r="D1996" t="s">
        <v>86</v>
      </c>
      <c r="E1996" t="s">
        <v>92</v>
      </c>
      <c r="F1996">
        <v>23</v>
      </c>
      <c r="G1996">
        <v>17</v>
      </c>
    </row>
    <row r="1997" spans="1:7" x14ac:dyDescent="0.25">
      <c r="A1997" t="str">
        <f t="shared" si="31"/>
        <v>2016_rs_14_SEA_GB</v>
      </c>
      <c r="B1997">
        <v>2016</v>
      </c>
      <c r="C1997">
        <v>14</v>
      </c>
      <c r="D1997" t="s">
        <v>91</v>
      </c>
      <c r="E1997" t="s">
        <v>76</v>
      </c>
      <c r="F1997">
        <v>10</v>
      </c>
      <c r="G1997">
        <v>38</v>
      </c>
    </row>
    <row r="1998" spans="1:7" x14ac:dyDescent="0.25">
      <c r="A1998" t="str">
        <f t="shared" si="31"/>
        <v>2016_rs_14_ATL_LA</v>
      </c>
      <c r="B1998">
        <v>2016</v>
      </c>
      <c r="C1998">
        <v>14</v>
      </c>
      <c r="D1998" t="s">
        <v>22</v>
      </c>
      <c r="E1998" t="s">
        <v>146</v>
      </c>
      <c r="F1998">
        <v>42</v>
      </c>
      <c r="G1998">
        <v>14</v>
      </c>
    </row>
    <row r="1999" spans="1:7" x14ac:dyDescent="0.25">
      <c r="A1999" t="str">
        <f t="shared" si="31"/>
        <v>2016_rs_14_OAK_KC</v>
      </c>
      <c r="B1999">
        <v>2016</v>
      </c>
      <c r="C1999">
        <v>14</v>
      </c>
      <c r="D1999" t="s">
        <v>87</v>
      </c>
      <c r="E1999" t="s">
        <v>80</v>
      </c>
      <c r="F1999">
        <v>13</v>
      </c>
      <c r="G1999">
        <v>21</v>
      </c>
    </row>
    <row r="2000" spans="1:7" x14ac:dyDescent="0.25">
      <c r="A2000" t="str">
        <f t="shared" si="31"/>
        <v>2016_rs_14_BAL_NE</v>
      </c>
      <c r="B2000">
        <v>2016</v>
      </c>
      <c r="C2000">
        <v>14</v>
      </c>
      <c r="D2000" t="s">
        <v>67</v>
      </c>
      <c r="E2000" t="s">
        <v>83</v>
      </c>
      <c r="F2000">
        <v>23</v>
      </c>
      <c r="G2000">
        <v>30</v>
      </c>
    </row>
    <row r="2001" spans="1:7" x14ac:dyDescent="0.25">
      <c r="A2001" t="str">
        <f t="shared" si="31"/>
        <v>2016_rs_14_DAL_NYG</v>
      </c>
      <c r="B2001">
        <v>2016</v>
      </c>
      <c r="C2001">
        <v>14</v>
      </c>
      <c r="D2001" t="s">
        <v>73</v>
      </c>
      <c r="E2001" t="s">
        <v>85</v>
      </c>
      <c r="F2001">
        <v>7</v>
      </c>
      <c r="G2001">
        <v>10</v>
      </c>
    </row>
    <row r="2002" spans="1:7" x14ac:dyDescent="0.25">
      <c r="A2002" t="str">
        <f t="shared" si="31"/>
        <v>2016_rs_15_PHI_BAL</v>
      </c>
      <c r="B2002">
        <v>2016</v>
      </c>
      <c r="C2002">
        <v>15</v>
      </c>
      <c r="D2002" t="s">
        <v>88</v>
      </c>
      <c r="E2002" t="s">
        <v>67</v>
      </c>
      <c r="F2002">
        <v>26</v>
      </c>
      <c r="G2002">
        <v>27</v>
      </c>
    </row>
    <row r="2003" spans="1:7" x14ac:dyDescent="0.25">
      <c r="A2003" t="str">
        <f t="shared" si="31"/>
        <v>2016_rs_15_CLE_BUF</v>
      </c>
      <c r="B2003">
        <v>2016</v>
      </c>
      <c r="C2003">
        <v>15</v>
      </c>
      <c r="D2003" t="s">
        <v>72</v>
      </c>
      <c r="E2003" t="s">
        <v>68</v>
      </c>
      <c r="F2003">
        <v>13</v>
      </c>
      <c r="G2003">
        <v>33</v>
      </c>
    </row>
    <row r="2004" spans="1:7" x14ac:dyDescent="0.25">
      <c r="A2004" t="str">
        <f t="shared" si="31"/>
        <v>2016_rs_15_GB_CHI</v>
      </c>
      <c r="B2004">
        <v>2016</v>
      </c>
      <c r="C2004">
        <v>15</v>
      </c>
      <c r="D2004" t="s">
        <v>76</v>
      </c>
      <c r="E2004" t="s">
        <v>70</v>
      </c>
      <c r="F2004">
        <v>30</v>
      </c>
      <c r="G2004">
        <v>27</v>
      </c>
    </row>
    <row r="2005" spans="1:7" x14ac:dyDescent="0.25">
      <c r="A2005" t="str">
        <f t="shared" si="31"/>
        <v>2016_rs_15_TB_DAL</v>
      </c>
      <c r="B2005">
        <v>2016</v>
      </c>
      <c r="C2005">
        <v>15</v>
      </c>
      <c r="D2005" t="s">
        <v>94</v>
      </c>
      <c r="E2005" t="s">
        <v>73</v>
      </c>
      <c r="F2005">
        <v>20</v>
      </c>
      <c r="G2005">
        <v>26</v>
      </c>
    </row>
    <row r="2006" spans="1:7" x14ac:dyDescent="0.25">
      <c r="A2006" t="str">
        <f t="shared" si="31"/>
        <v>2016_rs_15_JAX_HOU</v>
      </c>
      <c r="B2006">
        <v>2016</v>
      </c>
      <c r="C2006">
        <v>15</v>
      </c>
      <c r="D2006" t="s">
        <v>79</v>
      </c>
      <c r="E2006" t="s">
        <v>77</v>
      </c>
      <c r="F2006">
        <v>20</v>
      </c>
      <c r="G2006">
        <v>21</v>
      </c>
    </row>
    <row r="2007" spans="1:7" x14ac:dyDescent="0.25">
      <c r="A2007" t="str">
        <f t="shared" si="31"/>
        <v>2016_rs_15_TEN_KC</v>
      </c>
      <c r="B2007">
        <v>2016</v>
      </c>
      <c r="C2007">
        <v>15</v>
      </c>
      <c r="D2007" t="s">
        <v>95</v>
      </c>
      <c r="E2007" t="s">
        <v>80</v>
      </c>
      <c r="F2007">
        <v>19</v>
      </c>
      <c r="G2007">
        <v>17</v>
      </c>
    </row>
    <row r="2008" spans="1:7" x14ac:dyDescent="0.25">
      <c r="A2008" t="str">
        <f t="shared" si="31"/>
        <v>2016_rs_15_IND_MIN</v>
      </c>
      <c r="B2008">
        <v>2016</v>
      </c>
      <c r="C2008">
        <v>15</v>
      </c>
      <c r="D2008" t="s">
        <v>78</v>
      </c>
      <c r="E2008" t="s">
        <v>82</v>
      </c>
      <c r="F2008">
        <v>34</v>
      </c>
      <c r="G2008">
        <v>6</v>
      </c>
    </row>
    <row r="2009" spans="1:7" x14ac:dyDescent="0.25">
      <c r="A2009" t="str">
        <f t="shared" si="31"/>
        <v>2016_rs_15_DET_NYG</v>
      </c>
      <c r="B2009">
        <v>2016</v>
      </c>
      <c r="C2009">
        <v>15</v>
      </c>
      <c r="D2009" t="s">
        <v>75</v>
      </c>
      <c r="E2009" t="s">
        <v>85</v>
      </c>
      <c r="F2009">
        <v>6</v>
      </c>
      <c r="G2009">
        <v>17</v>
      </c>
    </row>
    <row r="2010" spans="1:7" x14ac:dyDescent="0.25">
      <c r="A2010" t="str">
        <f t="shared" si="31"/>
        <v>2016_rs_15_NO_ARI</v>
      </c>
      <c r="B2010">
        <v>2016</v>
      </c>
      <c r="C2010">
        <v>15</v>
      </c>
      <c r="D2010" t="s">
        <v>84</v>
      </c>
      <c r="E2010" t="s">
        <v>66</v>
      </c>
      <c r="F2010">
        <v>48</v>
      </c>
      <c r="G2010">
        <v>41</v>
      </c>
    </row>
    <row r="2011" spans="1:7" x14ac:dyDescent="0.25">
      <c r="A2011" t="str">
        <f t="shared" si="31"/>
        <v>2016_rs_15_SF_ATL</v>
      </c>
      <c r="B2011">
        <v>2016</v>
      </c>
      <c r="C2011">
        <v>15</v>
      </c>
      <c r="D2011" t="s">
        <v>92</v>
      </c>
      <c r="E2011" t="s">
        <v>22</v>
      </c>
      <c r="F2011">
        <v>13</v>
      </c>
      <c r="G2011">
        <v>41</v>
      </c>
    </row>
    <row r="2012" spans="1:7" x14ac:dyDescent="0.25">
      <c r="A2012" t="str">
        <f t="shared" si="31"/>
        <v>2016_rs_15_NE_DEN</v>
      </c>
      <c r="B2012">
        <v>2016</v>
      </c>
      <c r="C2012">
        <v>15</v>
      </c>
      <c r="D2012" t="s">
        <v>83</v>
      </c>
      <c r="E2012" t="s">
        <v>74</v>
      </c>
      <c r="F2012">
        <v>16</v>
      </c>
      <c r="G2012">
        <v>3</v>
      </c>
    </row>
    <row r="2013" spans="1:7" x14ac:dyDescent="0.25">
      <c r="A2013" t="str">
        <f t="shared" si="31"/>
        <v>2016_rs_15_OAK_SD</v>
      </c>
      <c r="B2013">
        <v>2016</v>
      </c>
      <c r="C2013">
        <v>15</v>
      </c>
      <c r="D2013" t="s">
        <v>87</v>
      </c>
      <c r="E2013" t="s">
        <v>90</v>
      </c>
      <c r="F2013">
        <v>19</v>
      </c>
      <c r="G2013">
        <v>16</v>
      </c>
    </row>
    <row r="2014" spans="1:7" x14ac:dyDescent="0.25">
      <c r="A2014" t="str">
        <f t="shared" si="31"/>
        <v>2016_rs_15_MIA_NYJ</v>
      </c>
      <c r="B2014">
        <v>2016</v>
      </c>
      <c r="C2014">
        <v>15</v>
      </c>
      <c r="D2014" t="s">
        <v>81</v>
      </c>
      <c r="E2014" t="s">
        <v>86</v>
      </c>
      <c r="F2014">
        <v>34</v>
      </c>
      <c r="G2014">
        <v>13</v>
      </c>
    </row>
    <row r="2015" spans="1:7" x14ac:dyDescent="0.25">
      <c r="A2015" t="str">
        <f t="shared" si="31"/>
        <v>2016_rs_15_LA_SEA</v>
      </c>
      <c r="B2015">
        <v>2016</v>
      </c>
      <c r="C2015">
        <v>15</v>
      </c>
      <c r="D2015" t="s">
        <v>146</v>
      </c>
      <c r="E2015" t="s">
        <v>91</v>
      </c>
      <c r="F2015">
        <v>3</v>
      </c>
      <c r="G2015">
        <v>24</v>
      </c>
    </row>
    <row r="2016" spans="1:7" x14ac:dyDescent="0.25">
      <c r="A2016" t="str">
        <f t="shared" si="31"/>
        <v>2016_rs_15_PIT_CIN</v>
      </c>
      <c r="B2016">
        <v>2016</v>
      </c>
      <c r="C2016">
        <v>15</v>
      </c>
      <c r="D2016" t="s">
        <v>89</v>
      </c>
      <c r="E2016" t="s">
        <v>71</v>
      </c>
      <c r="F2016">
        <v>24</v>
      </c>
      <c r="G2016">
        <v>20</v>
      </c>
    </row>
    <row r="2017" spans="1:7" x14ac:dyDescent="0.25">
      <c r="A2017" t="str">
        <f t="shared" si="31"/>
        <v>2016_rs_15_CAR_WAS</v>
      </c>
      <c r="B2017">
        <v>2016</v>
      </c>
      <c r="C2017">
        <v>15</v>
      </c>
      <c r="D2017" t="s">
        <v>69</v>
      </c>
      <c r="E2017" t="s">
        <v>96</v>
      </c>
      <c r="F2017">
        <v>26</v>
      </c>
      <c r="G2017">
        <v>15</v>
      </c>
    </row>
    <row r="2018" spans="1:7" x14ac:dyDescent="0.25">
      <c r="A2018" t="str">
        <f t="shared" si="31"/>
        <v>2016_rs_16_MIA_BUF</v>
      </c>
      <c r="B2018">
        <v>2016</v>
      </c>
      <c r="C2018">
        <v>16</v>
      </c>
      <c r="D2018" t="s">
        <v>81</v>
      </c>
      <c r="E2018" t="s">
        <v>68</v>
      </c>
      <c r="F2018">
        <v>34</v>
      </c>
      <c r="G2018">
        <v>31</v>
      </c>
    </row>
    <row r="2019" spans="1:7" x14ac:dyDescent="0.25">
      <c r="A2019" t="str">
        <f t="shared" si="31"/>
        <v>2016_rs_16_ATL_CAR</v>
      </c>
      <c r="B2019">
        <v>2016</v>
      </c>
      <c r="C2019">
        <v>16</v>
      </c>
      <c r="D2019" t="s">
        <v>22</v>
      </c>
      <c r="E2019" t="s">
        <v>69</v>
      </c>
      <c r="F2019">
        <v>33</v>
      </c>
      <c r="G2019">
        <v>16</v>
      </c>
    </row>
    <row r="2020" spans="1:7" x14ac:dyDescent="0.25">
      <c r="A2020" t="str">
        <f t="shared" si="31"/>
        <v>2016_rs_16_WAS_CHI</v>
      </c>
      <c r="B2020">
        <v>2016</v>
      </c>
      <c r="C2020">
        <v>16</v>
      </c>
      <c r="D2020" t="s">
        <v>96</v>
      </c>
      <c r="E2020" t="s">
        <v>70</v>
      </c>
      <c r="F2020">
        <v>41</v>
      </c>
      <c r="G2020">
        <v>21</v>
      </c>
    </row>
    <row r="2021" spans="1:7" x14ac:dyDescent="0.25">
      <c r="A2021" t="str">
        <f t="shared" si="31"/>
        <v>2016_rs_16_SD_CLE</v>
      </c>
      <c r="B2021">
        <v>2016</v>
      </c>
      <c r="C2021">
        <v>16</v>
      </c>
      <c r="D2021" t="s">
        <v>90</v>
      </c>
      <c r="E2021" t="s">
        <v>72</v>
      </c>
      <c r="F2021">
        <v>17</v>
      </c>
      <c r="G2021">
        <v>20</v>
      </c>
    </row>
    <row r="2022" spans="1:7" x14ac:dyDescent="0.25">
      <c r="A2022" t="str">
        <f t="shared" si="31"/>
        <v>2016_rs_16_MIN_GB</v>
      </c>
      <c r="B2022">
        <v>2016</v>
      </c>
      <c r="C2022">
        <v>16</v>
      </c>
      <c r="D2022" t="s">
        <v>82</v>
      </c>
      <c r="E2022" t="s">
        <v>76</v>
      </c>
      <c r="F2022">
        <v>25</v>
      </c>
      <c r="G2022">
        <v>38</v>
      </c>
    </row>
    <row r="2023" spans="1:7" x14ac:dyDescent="0.25">
      <c r="A2023" t="str">
        <f t="shared" si="31"/>
        <v>2016_rs_16_TEN_JAX</v>
      </c>
      <c r="B2023">
        <v>2016</v>
      </c>
      <c r="C2023">
        <v>16</v>
      </c>
      <c r="D2023" t="s">
        <v>95</v>
      </c>
      <c r="E2023" t="s">
        <v>79</v>
      </c>
      <c r="F2023">
        <v>17</v>
      </c>
      <c r="G2023">
        <v>38</v>
      </c>
    </row>
    <row r="2024" spans="1:7" x14ac:dyDescent="0.25">
      <c r="A2024" t="str">
        <f t="shared" si="31"/>
        <v>2016_rs_16_NYJ_NE</v>
      </c>
      <c r="B2024">
        <v>2016</v>
      </c>
      <c r="C2024">
        <v>16</v>
      </c>
      <c r="D2024" t="s">
        <v>86</v>
      </c>
      <c r="E2024" t="s">
        <v>83</v>
      </c>
      <c r="F2024">
        <v>3</v>
      </c>
      <c r="G2024">
        <v>41</v>
      </c>
    </row>
    <row r="2025" spans="1:7" x14ac:dyDescent="0.25">
      <c r="A2025" t="str">
        <f t="shared" si="31"/>
        <v>2016_rs_16_TB_NO</v>
      </c>
      <c r="B2025">
        <v>2016</v>
      </c>
      <c r="C2025">
        <v>16</v>
      </c>
      <c r="D2025" t="s">
        <v>94</v>
      </c>
      <c r="E2025" t="s">
        <v>84</v>
      </c>
      <c r="F2025">
        <v>24</v>
      </c>
      <c r="G2025">
        <v>31</v>
      </c>
    </row>
    <row r="2026" spans="1:7" x14ac:dyDescent="0.25">
      <c r="A2026" t="str">
        <f t="shared" si="31"/>
        <v>2016_rs_16_IND_OAK</v>
      </c>
      <c r="B2026">
        <v>2016</v>
      </c>
      <c r="C2026">
        <v>16</v>
      </c>
      <c r="D2026" t="s">
        <v>78</v>
      </c>
      <c r="E2026" t="s">
        <v>87</v>
      </c>
      <c r="F2026">
        <v>25</v>
      </c>
      <c r="G2026">
        <v>33</v>
      </c>
    </row>
    <row r="2027" spans="1:7" x14ac:dyDescent="0.25">
      <c r="A2027" t="str">
        <f t="shared" si="31"/>
        <v>2016_rs_16_SF_LA</v>
      </c>
      <c r="B2027">
        <v>2016</v>
      </c>
      <c r="C2027">
        <v>16</v>
      </c>
      <c r="D2027" t="s">
        <v>92</v>
      </c>
      <c r="E2027" t="s">
        <v>146</v>
      </c>
      <c r="F2027">
        <v>22</v>
      </c>
      <c r="G2027">
        <v>21</v>
      </c>
    </row>
    <row r="2028" spans="1:7" x14ac:dyDescent="0.25">
      <c r="A2028" t="str">
        <f t="shared" si="31"/>
        <v>2016_rs_16_ARI_SEA</v>
      </c>
      <c r="B2028">
        <v>2016</v>
      </c>
      <c r="C2028">
        <v>16</v>
      </c>
      <c r="D2028" t="s">
        <v>66</v>
      </c>
      <c r="E2028" t="s">
        <v>91</v>
      </c>
      <c r="F2028">
        <v>34</v>
      </c>
      <c r="G2028">
        <v>31</v>
      </c>
    </row>
    <row r="2029" spans="1:7" x14ac:dyDescent="0.25">
      <c r="A2029" t="str">
        <f t="shared" si="31"/>
        <v>2016_rs_16_BAL_PIT</v>
      </c>
      <c r="B2029">
        <v>2016</v>
      </c>
      <c r="C2029">
        <v>16</v>
      </c>
      <c r="D2029" t="s">
        <v>67</v>
      </c>
      <c r="E2029" t="s">
        <v>89</v>
      </c>
      <c r="F2029">
        <v>27</v>
      </c>
      <c r="G2029">
        <v>31</v>
      </c>
    </row>
    <row r="2030" spans="1:7" x14ac:dyDescent="0.25">
      <c r="A2030" t="str">
        <f t="shared" si="31"/>
        <v>2016_rs_16_CIN_HOU</v>
      </c>
      <c r="B2030">
        <v>2016</v>
      </c>
      <c r="C2030">
        <v>16</v>
      </c>
      <c r="D2030" t="s">
        <v>71</v>
      </c>
      <c r="E2030" t="s">
        <v>77</v>
      </c>
      <c r="F2030">
        <v>10</v>
      </c>
      <c r="G2030">
        <v>12</v>
      </c>
    </row>
    <row r="2031" spans="1:7" x14ac:dyDescent="0.25">
      <c r="A2031" t="str">
        <f t="shared" si="31"/>
        <v>2016_rs_16_NYG_PHI</v>
      </c>
      <c r="B2031">
        <v>2016</v>
      </c>
      <c r="C2031">
        <v>16</v>
      </c>
      <c r="D2031" t="s">
        <v>85</v>
      </c>
      <c r="E2031" t="s">
        <v>88</v>
      </c>
      <c r="F2031">
        <v>19</v>
      </c>
      <c r="G2031">
        <v>24</v>
      </c>
    </row>
    <row r="2032" spans="1:7" x14ac:dyDescent="0.25">
      <c r="A2032" t="str">
        <f t="shared" si="31"/>
        <v>2016_rs_16_DET_DAL</v>
      </c>
      <c r="B2032">
        <v>2016</v>
      </c>
      <c r="C2032">
        <v>16</v>
      </c>
      <c r="D2032" t="s">
        <v>75</v>
      </c>
      <c r="E2032" t="s">
        <v>73</v>
      </c>
      <c r="F2032">
        <v>21</v>
      </c>
      <c r="G2032">
        <v>42</v>
      </c>
    </row>
    <row r="2033" spans="1:7" x14ac:dyDescent="0.25">
      <c r="A2033" t="str">
        <f t="shared" si="31"/>
        <v>2016_rs_16_DEN_KC</v>
      </c>
      <c r="B2033">
        <v>2016</v>
      </c>
      <c r="C2033">
        <v>16</v>
      </c>
      <c r="D2033" t="s">
        <v>74</v>
      </c>
      <c r="E2033" t="s">
        <v>80</v>
      </c>
      <c r="F2033">
        <v>10</v>
      </c>
      <c r="G2033">
        <v>33</v>
      </c>
    </row>
    <row r="2034" spans="1:7" x14ac:dyDescent="0.25">
      <c r="A2034" t="str">
        <f t="shared" si="31"/>
        <v>2016_rs_17_BAL_CIN</v>
      </c>
      <c r="B2034">
        <v>2016</v>
      </c>
      <c r="C2034">
        <v>17</v>
      </c>
      <c r="D2034" t="s">
        <v>67</v>
      </c>
      <c r="E2034" t="s">
        <v>71</v>
      </c>
      <c r="F2034">
        <v>10</v>
      </c>
      <c r="G2034">
        <v>27</v>
      </c>
    </row>
    <row r="2035" spans="1:7" x14ac:dyDescent="0.25">
      <c r="A2035" t="str">
        <f t="shared" si="31"/>
        <v>2016_rs_17_JAX_IND</v>
      </c>
      <c r="B2035">
        <v>2016</v>
      </c>
      <c r="C2035">
        <v>17</v>
      </c>
      <c r="D2035" t="s">
        <v>79</v>
      </c>
      <c r="E2035" t="s">
        <v>78</v>
      </c>
      <c r="F2035">
        <v>20</v>
      </c>
      <c r="G2035">
        <v>24</v>
      </c>
    </row>
    <row r="2036" spans="1:7" x14ac:dyDescent="0.25">
      <c r="A2036" t="str">
        <f t="shared" si="31"/>
        <v>2016_rs_17_NE_MIA</v>
      </c>
      <c r="B2036">
        <v>2016</v>
      </c>
      <c r="C2036">
        <v>17</v>
      </c>
      <c r="D2036" t="s">
        <v>83</v>
      </c>
      <c r="E2036" t="s">
        <v>81</v>
      </c>
      <c r="F2036">
        <v>35</v>
      </c>
      <c r="G2036">
        <v>14</v>
      </c>
    </row>
    <row r="2037" spans="1:7" x14ac:dyDescent="0.25">
      <c r="A2037" t="str">
        <f t="shared" si="31"/>
        <v>2016_rs_17_CHI_MIN</v>
      </c>
      <c r="B2037">
        <v>2016</v>
      </c>
      <c r="C2037">
        <v>17</v>
      </c>
      <c r="D2037" t="s">
        <v>70</v>
      </c>
      <c r="E2037" t="s">
        <v>82</v>
      </c>
      <c r="F2037">
        <v>10</v>
      </c>
      <c r="G2037">
        <v>38</v>
      </c>
    </row>
    <row r="2038" spans="1:7" x14ac:dyDescent="0.25">
      <c r="A2038" t="str">
        <f t="shared" si="31"/>
        <v>2016_rs_17_BUF_NYJ</v>
      </c>
      <c r="B2038">
        <v>2016</v>
      </c>
      <c r="C2038">
        <v>17</v>
      </c>
      <c r="D2038" t="s">
        <v>68</v>
      </c>
      <c r="E2038" t="s">
        <v>86</v>
      </c>
      <c r="F2038">
        <v>10</v>
      </c>
      <c r="G2038">
        <v>30</v>
      </c>
    </row>
    <row r="2039" spans="1:7" x14ac:dyDescent="0.25">
      <c r="A2039" t="str">
        <f t="shared" si="31"/>
        <v>2016_rs_17_DAL_PHI</v>
      </c>
      <c r="B2039">
        <v>2016</v>
      </c>
      <c r="C2039">
        <v>17</v>
      </c>
      <c r="D2039" t="s">
        <v>73</v>
      </c>
      <c r="E2039" t="s">
        <v>88</v>
      </c>
      <c r="F2039">
        <v>13</v>
      </c>
      <c r="G2039">
        <v>27</v>
      </c>
    </row>
    <row r="2040" spans="1:7" x14ac:dyDescent="0.25">
      <c r="A2040" t="str">
        <f t="shared" si="31"/>
        <v>2016_rs_17_CLE_PIT</v>
      </c>
      <c r="B2040">
        <v>2016</v>
      </c>
      <c r="C2040">
        <v>17</v>
      </c>
      <c r="D2040" t="s">
        <v>72</v>
      </c>
      <c r="E2040" t="s">
        <v>89</v>
      </c>
      <c r="F2040">
        <v>24</v>
      </c>
      <c r="G2040">
        <v>27</v>
      </c>
    </row>
    <row r="2041" spans="1:7" x14ac:dyDescent="0.25">
      <c r="A2041" t="str">
        <f t="shared" si="31"/>
        <v>2016_rs_17_CAR_TB</v>
      </c>
      <c r="B2041">
        <v>2016</v>
      </c>
      <c r="C2041">
        <v>17</v>
      </c>
      <c r="D2041" t="s">
        <v>69</v>
      </c>
      <c r="E2041" t="s">
        <v>94</v>
      </c>
      <c r="F2041">
        <v>16</v>
      </c>
      <c r="G2041">
        <v>17</v>
      </c>
    </row>
    <row r="2042" spans="1:7" x14ac:dyDescent="0.25">
      <c r="A2042" t="str">
        <f t="shared" si="31"/>
        <v>2016_rs_17_HOU_TEN</v>
      </c>
      <c r="B2042">
        <v>2016</v>
      </c>
      <c r="C2042">
        <v>17</v>
      </c>
      <c r="D2042" t="s">
        <v>77</v>
      </c>
      <c r="E2042" t="s">
        <v>95</v>
      </c>
      <c r="F2042">
        <v>17</v>
      </c>
      <c r="G2042">
        <v>24</v>
      </c>
    </row>
    <row r="2043" spans="1:7" x14ac:dyDescent="0.25">
      <c r="A2043" t="str">
        <f t="shared" si="31"/>
        <v>2016_rs_17_NO_ATL</v>
      </c>
      <c r="B2043">
        <v>2016</v>
      </c>
      <c r="C2043">
        <v>17</v>
      </c>
      <c r="D2043" t="s">
        <v>84</v>
      </c>
      <c r="E2043" t="s">
        <v>22</v>
      </c>
      <c r="F2043">
        <v>32</v>
      </c>
      <c r="G2043">
        <v>38</v>
      </c>
    </row>
    <row r="2044" spans="1:7" x14ac:dyDescent="0.25">
      <c r="A2044" t="str">
        <f t="shared" si="31"/>
        <v>2016_rs_17_OAK_DEN</v>
      </c>
      <c r="B2044">
        <v>2016</v>
      </c>
      <c r="C2044">
        <v>17</v>
      </c>
      <c r="D2044" t="s">
        <v>87</v>
      </c>
      <c r="E2044" t="s">
        <v>74</v>
      </c>
      <c r="F2044">
        <v>6</v>
      </c>
      <c r="G2044">
        <v>24</v>
      </c>
    </row>
    <row r="2045" spans="1:7" x14ac:dyDescent="0.25">
      <c r="A2045" t="str">
        <f t="shared" si="31"/>
        <v>2016_rs_17_ARI_LA</v>
      </c>
      <c r="B2045">
        <v>2016</v>
      </c>
      <c r="C2045">
        <v>17</v>
      </c>
      <c r="D2045" t="s">
        <v>66</v>
      </c>
      <c r="E2045" t="s">
        <v>146</v>
      </c>
      <c r="F2045">
        <v>44</v>
      </c>
      <c r="G2045">
        <v>6</v>
      </c>
    </row>
    <row r="2046" spans="1:7" x14ac:dyDescent="0.25">
      <c r="A2046" t="str">
        <f t="shared" si="31"/>
        <v>2016_rs_17_KC_SD</v>
      </c>
      <c r="B2046">
        <v>2016</v>
      </c>
      <c r="C2046">
        <v>17</v>
      </c>
      <c r="D2046" t="s">
        <v>80</v>
      </c>
      <c r="E2046" t="s">
        <v>90</v>
      </c>
      <c r="F2046">
        <v>37</v>
      </c>
      <c r="G2046">
        <v>27</v>
      </c>
    </row>
    <row r="2047" spans="1:7" x14ac:dyDescent="0.25">
      <c r="A2047" t="str">
        <f t="shared" si="31"/>
        <v>2016_rs_17_SEA_SF</v>
      </c>
      <c r="B2047">
        <v>2016</v>
      </c>
      <c r="C2047">
        <v>17</v>
      </c>
      <c r="D2047" t="s">
        <v>91</v>
      </c>
      <c r="E2047" t="s">
        <v>92</v>
      </c>
      <c r="F2047">
        <v>25</v>
      </c>
      <c r="G2047">
        <v>23</v>
      </c>
    </row>
    <row r="2048" spans="1:7" x14ac:dyDescent="0.25">
      <c r="A2048" t="str">
        <f t="shared" si="31"/>
        <v>2016_rs_17_NYG_WAS</v>
      </c>
      <c r="B2048">
        <v>2016</v>
      </c>
      <c r="C2048">
        <v>17</v>
      </c>
      <c r="D2048" t="s">
        <v>85</v>
      </c>
      <c r="E2048" t="s">
        <v>96</v>
      </c>
      <c r="F2048">
        <v>19</v>
      </c>
      <c r="G2048">
        <v>10</v>
      </c>
    </row>
    <row r="2049" spans="1:7" x14ac:dyDescent="0.25">
      <c r="A2049" t="str">
        <f t="shared" si="31"/>
        <v>2016_rs_17_GB_DET</v>
      </c>
      <c r="B2049">
        <v>2016</v>
      </c>
      <c r="C2049">
        <v>17</v>
      </c>
      <c r="D2049" t="s">
        <v>76</v>
      </c>
      <c r="E2049" t="s">
        <v>75</v>
      </c>
      <c r="F2049">
        <v>31</v>
      </c>
      <c r="G2049">
        <v>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1:W3249"/>
  <sheetViews>
    <sheetView zoomScale="80" zoomScaleNormal="80" workbookViewId="0">
      <selection activeCell="B1" sqref="B1"/>
    </sheetView>
  </sheetViews>
  <sheetFormatPr defaultRowHeight="15" x14ac:dyDescent="0.25"/>
  <cols>
    <col min="3" max="3" width="23.7109375" bestFit="1" customWidth="1"/>
    <col min="4" max="14" width="9.140625" customWidth="1"/>
    <col min="17" max="18" width="9.140625" customWidth="1"/>
  </cols>
  <sheetData>
    <row r="1" spans="1:23" x14ac:dyDescent="0.25">
      <c r="A1" s="20" t="s">
        <v>373</v>
      </c>
      <c r="B1" s="21" t="s">
        <v>371</v>
      </c>
      <c r="C1" s="8" t="s">
        <v>372</v>
      </c>
      <c r="D1" s="8" t="s">
        <v>141</v>
      </c>
      <c r="E1" s="8" t="s">
        <v>142</v>
      </c>
      <c r="F1" s="8" t="s">
        <v>274</v>
      </c>
      <c r="G1" s="8" t="s">
        <v>275</v>
      </c>
      <c r="H1" s="7" t="s">
        <v>292</v>
      </c>
      <c r="I1" s="7" t="s">
        <v>293</v>
      </c>
      <c r="J1" s="7" t="s">
        <v>1</v>
      </c>
      <c r="K1" s="8" t="s">
        <v>280</v>
      </c>
      <c r="L1" s="8" t="s">
        <v>281</v>
      </c>
      <c r="M1" s="7" t="s">
        <v>154</v>
      </c>
      <c r="N1" s="9" t="s">
        <v>131</v>
      </c>
      <c r="O1" s="16" t="s">
        <v>144</v>
      </c>
      <c r="P1" s="7" t="s">
        <v>153</v>
      </c>
      <c r="Q1" s="16" t="s">
        <v>285</v>
      </c>
      <c r="R1" s="16" t="s">
        <v>286</v>
      </c>
      <c r="S1" s="16" t="s">
        <v>282</v>
      </c>
      <c r="T1" s="16" t="s">
        <v>150</v>
      </c>
      <c r="U1" s="7" t="s">
        <v>148</v>
      </c>
      <c r="V1" s="16" t="s">
        <v>283</v>
      </c>
      <c r="W1" s="7" t="s">
        <v>149</v>
      </c>
    </row>
    <row r="2" spans="1:23" x14ac:dyDescent="0.25">
      <c r="A2">
        <v>1</v>
      </c>
      <c r="B2">
        <v>1</v>
      </c>
      <c r="C2" t="str">
        <f t="shared" ref="C2:C65" ca="1" si="0">IFERROR(VLOOKUP($B2,nfl_game_result,MATCH(C$1,nfl_game_result_header,0),FALSE),"error")</f>
        <v>2012_01_DAL@NYG</v>
      </c>
      <c r="D2" t="str">
        <f t="shared" ref="D2:G21" ca="1" si="1">IFERROR(IF(ISBLANK(VLOOKUP($B2,nfl_game_result,MATCH(D$1,nfl_game_result_header,0),FALSE)),"",VLOOKUP($B2,nfl_game_result,MATCH(D$1,nfl_game_result_header,0),FALSE)),"error")</f>
        <v/>
      </c>
      <c r="E2">
        <f t="shared" ca="1" si="1"/>
        <v>-3.5</v>
      </c>
      <c r="F2">
        <f t="shared" ca="1" si="1"/>
        <v>17</v>
      </c>
      <c r="G2">
        <f t="shared" ca="1" si="1"/>
        <v>24</v>
      </c>
      <c r="H2">
        <f t="shared" ref="H2:H65" ca="1" si="2">VALUE(LEFT(C2, 4))</f>
        <v>2012</v>
      </c>
      <c r="I2">
        <f t="shared" ref="I2:I65" ca="1" si="3">VALUE(MID(C2,6,FIND("_",C2,6)-6))</f>
        <v>1</v>
      </c>
      <c r="J2" t="str">
        <f t="shared" ref="J2:J65" ca="1" si="4">IF(I2&lt;=17,"rs","plyff")</f>
        <v>rs</v>
      </c>
      <c r="K2" t="str">
        <f t="shared" ref="K2:L21" ca="1" si="5">IFERROR(IF(ISBLANK(VLOOKUP($B2,nfl_game_result,MATCH(K$1,nfl_game_result_header,0),FALSE)),"",VLOOKUP($B2,nfl_game_result,MATCH(K$1,nfl_game_result_header,0),FALSE)),"error")</f>
        <v>DAL</v>
      </c>
      <c r="L2" t="str">
        <f t="shared" ca="1" si="5"/>
        <v>DAL</v>
      </c>
      <c r="M2" t="str">
        <f t="shared" ref="M2:M65" ca="1" si="6">IF(NOT(OR(ISBLANK(D2),ISBLANK(E2),D2="",E2="")),D2-E2,"")</f>
        <v/>
      </c>
      <c r="N2" t="s">
        <v>18</v>
      </c>
      <c r="O2">
        <v>-5</v>
      </c>
      <c r="P2" t="str">
        <f t="shared" ref="P2:P65" ca="1" si="7">IF(OR(NOT(ISNUMBER(D2)),ISBLANK(D2),D2="",ISBLANK(O2)),"",ABS(D2-O2))</f>
        <v/>
      </c>
      <c r="S2" t="s">
        <v>73</v>
      </c>
      <c r="U2">
        <f t="shared" ref="U2:U65" ca="1" si="8">IF(OR(ISBLANK(K2),ISBLANK(S2),K2="",S2=""),"",IF(K2=S2,1,0))</f>
        <v>1</v>
      </c>
      <c r="W2" t="str">
        <f t="shared" ref="W2:W65" ca="1" si="9">IF(OR(ISBLANK(L2),ISBLANK(V2),L2="",V2=""),"",IF(L2=V2,1,0))</f>
        <v/>
      </c>
    </row>
    <row r="3" spans="1:23" x14ac:dyDescent="0.25">
      <c r="A3">
        <v>2</v>
      </c>
      <c r="B3">
        <v>1</v>
      </c>
      <c r="C3" t="str">
        <f t="shared" ca="1" si="0"/>
        <v>2012_01_DAL@NYG</v>
      </c>
      <c r="D3" t="str">
        <f t="shared" ca="1" si="1"/>
        <v/>
      </c>
      <c r="E3">
        <f t="shared" ca="1" si="1"/>
        <v>-3.5</v>
      </c>
      <c r="F3">
        <f t="shared" ca="1" si="1"/>
        <v>17</v>
      </c>
      <c r="G3">
        <f t="shared" ca="1" si="1"/>
        <v>24</v>
      </c>
      <c r="H3">
        <f t="shared" ca="1" si="2"/>
        <v>2012</v>
      </c>
      <c r="I3">
        <f t="shared" ca="1" si="3"/>
        <v>1</v>
      </c>
      <c r="J3" t="str">
        <f t="shared" ca="1" si="4"/>
        <v>rs</v>
      </c>
      <c r="K3" t="str">
        <f t="shared" ca="1" si="5"/>
        <v>DAL</v>
      </c>
      <c r="L3" t="str">
        <f t="shared" ca="1" si="5"/>
        <v>DAL</v>
      </c>
      <c r="M3" t="str">
        <f t="shared" ca="1" si="6"/>
        <v/>
      </c>
      <c r="N3" t="s">
        <v>16</v>
      </c>
      <c r="O3">
        <v>-4</v>
      </c>
      <c r="P3" t="str">
        <f t="shared" ca="1" si="7"/>
        <v/>
      </c>
      <c r="S3" t="s">
        <v>85</v>
      </c>
      <c r="U3">
        <f t="shared" ca="1" si="8"/>
        <v>0</v>
      </c>
      <c r="W3" t="str">
        <f t="shared" ca="1" si="9"/>
        <v/>
      </c>
    </row>
    <row r="4" spans="1:23" x14ac:dyDescent="0.25">
      <c r="A4">
        <v>3</v>
      </c>
      <c r="B4">
        <v>2</v>
      </c>
      <c r="C4" t="str">
        <f t="shared" ca="1" si="0"/>
        <v>2012_01_IND@CHI</v>
      </c>
      <c r="D4" t="str">
        <f t="shared" ca="1" si="1"/>
        <v/>
      </c>
      <c r="E4">
        <f t="shared" ca="1" si="1"/>
        <v>-9.5</v>
      </c>
      <c r="F4">
        <f t="shared" ca="1" si="1"/>
        <v>41</v>
      </c>
      <c r="G4">
        <f t="shared" ca="1" si="1"/>
        <v>21</v>
      </c>
      <c r="H4">
        <f t="shared" ca="1" si="2"/>
        <v>2012</v>
      </c>
      <c r="I4">
        <f t="shared" ca="1" si="3"/>
        <v>1</v>
      </c>
      <c r="J4" t="str">
        <f t="shared" ca="1" si="4"/>
        <v>rs</v>
      </c>
      <c r="K4" t="str">
        <f t="shared" ca="1" si="5"/>
        <v>CHI</v>
      </c>
      <c r="L4" t="str">
        <f t="shared" ca="1" si="5"/>
        <v>CHI</v>
      </c>
      <c r="M4" t="str">
        <f t="shared" ca="1" si="6"/>
        <v/>
      </c>
      <c r="N4" t="s">
        <v>18</v>
      </c>
      <c r="O4">
        <v>-11</v>
      </c>
      <c r="P4" t="str">
        <f t="shared" ca="1" si="7"/>
        <v/>
      </c>
      <c r="S4" t="s">
        <v>78</v>
      </c>
      <c r="U4">
        <f t="shared" ca="1" si="8"/>
        <v>0</v>
      </c>
      <c r="W4" t="str">
        <f t="shared" ca="1" si="9"/>
        <v/>
      </c>
    </row>
    <row r="5" spans="1:23" x14ac:dyDescent="0.25">
      <c r="A5">
        <v>4</v>
      </c>
      <c r="B5">
        <v>2</v>
      </c>
      <c r="C5" t="str">
        <f t="shared" ca="1" si="0"/>
        <v>2012_01_IND@CHI</v>
      </c>
      <c r="D5" t="str">
        <f t="shared" ca="1" si="1"/>
        <v/>
      </c>
      <c r="E5">
        <f t="shared" ca="1" si="1"/>
        <v>-9.5</v>
      </c>
      <c r="F5">
        <f t="shared" ca="1" si="1"/>
        <v>41</v>
      </c>
      <c r="G5">
        <f t="shared" ca="1" si="1"/>
        <v>21</v>
      </c>
      <c r="H5">
        <f t="shared" ca="1" si="2"/>
        <v>2012</v>
      </c>
      <c r="I5">
        <f t="shared" ca="1" si="3"/>
        <v>1</v>
      </c>
      <c r="J5" t="str">
        <f t="shared" ca="1" si="4"/>
        <v>rs</v>
      </c>
      <c r="K5" t="str">
        <f t="shared" ca="1" si="5"/>
        <v>CHI</v>
      </c>
      <c r="L5" t="str">
        <f t="shared" ca="1" si="5"/>
        <v>CHI</v>
      </c>
      <c r="M5" t="str">
        <f t="shared" ca="1" si="6"/>
        <v/>
      </c>
      <c r="N5" t="s">
        <v>16</v>
      </c>
      <c r="O5">
        <v>-10.5</v>
      </c>
      <c r="P5" t="str">
        <f t="shared" ca="1" si="7"/>
        <v/>
      </c>
      <c r="S5" t="s">
        <v>70</v>
      </c>
      <c r="U5">
        <f t="shared" ca="1" si="8"/>
        <v>1</v>
      </c>
      <c r="W5" t="str">
        <f t="shared" ca="1" si="9"/>
        <v/>
      </c>
    </row>
    <row r="6" spans="1:23" x14ac:dyDescent="0.25">
      <c r="A6">
        <v>5</v>
      </c>
      <c r="B6">
        <v>3</v>
      </c>
      <c r="C6" t="str">
        <f t="shared" ca="1" si="0"/>
        <v>2012_01_JAX@MIN</v>
      </c>
      <c r="D6" t="str">
        <f t="shared" ca="1" si="1"/>
        <v/>
      </c>
      <c r="E6">
        <f t="shared" ca="1" si="1"/>
        <v>-3.5</v>
      </c>
      <c r="F6">
        <f t="shared" ca="1" si="1"/>
        <v>26</v>
      </c>
      <c r="G6">
        <f t="shared" ca="1" si="1"/>
        <v>23</v>
      </c>
      <c r="H6">
        <f t="shared" ca="1" si="2"/>
        <v>2012</v>
      </c>
      <c r="I6">
        <f t="shared" ca="1" si="3"/>
        <v>1</v>
      </c>
      <c r="J6" t="str">
        <f t="shared" ca="1" si="4"/>
        <v>rs</v>
      </c>
      <c r="K6" t="str">
        <f t="shared" ca="1" si="5"/>
        <v>JAX</v>
      </c>
      <c r="L6" t="str">
        <f t="shared" ca="1" si="5"/>
        <v>MIN</v>
      </c>
      <c r="M6" t="str">
        <f t="shared" ca="1" si="6"/>
        <v/>
      </c>
      <c r="N6" t="s">
        <v>18</v>
      </c>
      <c r="O6">
        <v>-5</v>
      </c>
      <c r="P6" t="str">
        <f t="shared" ca="1" si="7"/>
        <v/>
      </c>
      <c r="S6" t="s">
        <v>79</v>
      </c>
      <c r="U6">
        <f t="shared" ca="1" si="8"/>
        <v>1</v>
      </c>
      <c r="W6" t="str">
        <f t="shared" ca="1" si="9"/>
        <v/>
      </c>
    </row>
    <row r="7" spans="1:23" x14ac:dyDescent="0.25">
      <c r="A7">
        <v>6</v>
      </c>
      <c r="B7">
        <v>3</v>
      </c>
      <c r="C7" t="str">
        <f t="shared" ca="1" si="0"/>
        <v>2012_01_JAX@MIN</v>
      </c>
      <c r="D7" t="str">
        <f t="shared" ca="1" si="1"/>
        <v/>
      </c>
      <c r="E7">
        <f t="shared" ca="1" si="1"/>
        <v>-3.5</v>
      </c>
      <c r="F7">
        <f t="shared" ca="1" si="1"/>
        <v>26</v>
      </c>
      <c r="G7">
        <f t="shared" ca="1" si="1"/>
        <v>23</v>
      </c>
      <c r="H7">
        <f t="shared" ca="1" si="2"/>
        <v>2012</v>
      </c>
      <c r="I7">
        <f t="shared" ca="1" si="3"/>
        <v>1</v>
      </c>
      <c r="J7" t="str">
        <f t="shared" ca="1" si="4"/>
        <v>rs</v>
      </c>
      <c r="K7" t="str">
        <f t="shared" ca="1" si="5"/>
        <v>JAX</v>
      </c>
      <c r="L7" t="str">
        <f t="shared" ca="1" si="5"/>
        <v>MIN</v>
      </c>
      <c r="M7" t="str">
        <f t="shared" ca="1" si="6"/>
        <v/>
      </c>
      <c r="N7" t="s">
        <v>16</v>
      </c>
      <c r="O7">
        <v>-3</v>
      </c>
      <c r="P7" t="str">
        <f t="shared" ca="1" si="7"/>
        <v/>
      </c>
      <c r="S7" t="s">
        <v>79</v>
      </c>
      <c r="U7">
        <f t="shared" ca="1" si="8"/>
        <v>1</v>
      </c>
      <c r="W7" t="str">
        <f t="shared" ca="1" si="9"/>
        <v/>
      </c>
    </row>
    <row r="8" spans="1:23" x14ac:dyDescent="0.25">
      <c r="A8">
        <v>7</v>
      </c>
      <c r="B8">
        <v>4</v>
      </c>
      <c r="C8" t="str">
        <f t="shared" ca="1" si="0"/>
        <v>2012_01_BUF@NYJ</v>
      </c>
      <c r="D8" t="str">
        <f t="shared" ca="1" si="1"/>
        <v/>
      </c>
      <c r="E8">
        <f t="shared" ca="1" si="1"/>
        <v>-3</v>
      </c>
      <c r="F8">
        <f t="shared" ca="1" si="1"/>
        <v>48</v>
      </c>
      <c r="G8">
        <f t="shared" ca="1" si="1"/>
        <v>28</v>
      </c>
      <c r="H8">
        <f t="shared" ca="1" si="2"/>
        <v>2012</v>
      </c>
      <c r="I8">
        <f t="shared" ca="1" si="3"/>
        <v>1</v>
      </c>
      <c r="J8" t="str">
        <f t="shared" ca="1" si="4"/>
        <v>rs</v>
      </c>
      <c r="K8" t="str">
        <f t="shared" ca="1" si="5"/>
        <v>NYJ</v>
      </c>
      <c r="L8" t="str">
        <f t="shared" ca="1" si="5"/>
        <v>NYJ</v>
      </c>
      <c r="M8" t="str">
        <f t="shared" ca="1" si="6"/>
        <v/>
      </c>
      <c r="N8" t="s">
        <v>18</v>
      </c>
      <c r="O8">
        <v>-6</v>
      </c>
      <c r="P8" t="str">
        <f t="shared" ca="1" si="7"/>
        <v/>
      </c>
      <c r="S8" t="s">
        <v>86</v>
      </c>
      <c r="U8">
        <f t="shared" ca="1" si="8"/>
        <v>1</v>
      </c>
      <c r="W8" t="str">
        <f t="shared" ca="1" si="9"/>
        <v/>
      </c>
    </row>
    <row r="9" spans="1:23" x14ac:dyDescent="0.25">
      <c r="A9">
        <v>8</v>
      </c>
      <c r="B9">
        <v>4</v>
      </c>
      <c r="C9" t="str">
        <f t="shared" ca="1" si="0"/>
        <v>2012_01_BUF@NYJ</v>
      </c>
      <c r="D9" t="str">
        <f t="shared" ca="1" si="1"/>
        <v/>
      </c>
      <c r="E9">
        <f t="shared" ca="1" si="1"/>
        <v>-3</v>
      </c>
      <c r="F9">
        <f t="shared" ca="1" si="1"/>
        <v>48</v>
      </c>
      <c r="G9">
        <f t="shared" ca="1" si="1"/>
        <v>28</v>
      </c>
      <c r="H9">
        <f t="shared" ca="1" si="2"/>
        <v>2012</v>
      </c>
      <c r="I9">
        <f t="shared" ca="1" si="3"/>
        <v>1</v>
      </c>
      <c r="J9" t="str">
        <f t="shared" ca="1" si="4"/>
        <v>rs</v>
      </c>
      <c r="K9" t="str">
        <f t="shared" ca="1" si="5"/>
        <v>NYJ</v>
      </c>
      <c r="L9" t="str">
        <f t="shared" ca="1" si="5"/>
        <v>NYJ</v>
      </c>
      <c r="M9" t="str">
        <f t="shared" ca="1" si="6"/>
        <v/>
      </c>
      <c r="N9" t="s">
        <v>16</v>
      </c>
      <c r="O9">
        <v>-3.5</v>
      </c>
      <c r="P9" t="str">
        <f t="shared" ca="1" si="7"/>
        <v/>
      </c>
      <c r="S9" t="s">
        <v>68</v>
      </c>
      <c r="U9">
        <f t="shared" ca="1" si="8"/>
        <v>0</v>
      </c>
      <c r="W9" t="str">
        <f t="shared" ca="1" si="9"/>
        <v/>
      </c>
    </row>
    <row r="10" spans="1:23" x14ac:dyDescent="0.25">
      <c r="A10">
        <v>9</v>
      </c>
      <c r="B10">
        <v>5</v>
      </c>
      <c r="C10" t="str">
        <f t="shared" ca="1" si="0"/>
        <v>2012_01_MIA@HOU</v>
      </c>
      <c r="D10" t="str">
        <f t="shared" ca="1" si="1"/>
        <v/>
      </c>
      <c r="E10">
        <f t="shared" ca="1" si="1"/>
        <v>-12.5</v>
      </c>
      <c r="F10">
        <f t="shared" ca="1" si="1"/>
        <v>30</v>
      </c>
      <c r="G10">
        <f t="shared" ca="1" si="1"/>
        <v>10</v>
      </c>
      <c r="H10">
        <f t="shared" ca="1" si="2"/>
        <v>2012</v>
      </c>
      <c r="I10">
        <f t="shared" ca="1" si="3"/>
        <v>1</v>
      </c>
      <c r="J10" t="str">
        <f t="shared" ca="1" si="4"/>
        <v>rs</v>
      </c>
      <c r="K10" t="str">
        <f t="shared" ca="1" si="5"/>
        <v>HOU</v>
      </c>
      <c r="L10" t="str">
        <f t="shared" ca="1" si="5"/>
        <v>HOU</v>
      </c>
      <c r="M10" t="str">
        <f t="shared" ca="1" si="6"/>
        <v/>
      </c>
      <c r="N10" t="s">
        <v>18</v>
      </c>
      <c r="O10">
        <v>-12.5</v>
      </c>
      <c r="P10" t="str">
        <f t="shared" ca="1" si="7"/>
        <v/>
      </c>
      <c r="S10" t="s">
        <v>77</v>
      </c>
      <c r="U10">
        <f t="shared" ca="1" si="8"/>
        <v>1</v>
      </c>
      <c r="W10" t="str">
        <f t="shared" ca="1" si="9"/>
        <v/>
      </c>
    </row>
    <row r="11" spans="1:23" x14ac:dyDescent="0.25">
      <c r="A11">
        <v>10</v>
      </c>
      <c r="B11">
        <v>5</v>
      </c>
      <c r="C11" t="str">
        <f t="shared" ca="1" si="0"/>
        <v>2012_01_MIA@HOU</v>
      </c>
      <c r="D11" t="str">
        <f t="shared" ca="1" si="1"/>
        <v/>
      </c>
      <c r="E11">
        <f t="shared" ca="1" si="1"/>
        <v>-12.5</v>
      </c>
      <c r="F11">
        <f t="shared" ca="1" si="1"/>
        <v>30</v>
      </c>
      <c r="G11">
        <f t="shared" ca="1" si="1"/>
        <v>10</v>
      </c>
      <c r="H11">
        <f t="shared" ca="1" si="2"/>
        <v>2012</v>
      </c>
      <c r="I11">
        <f t="shared" ca="1" si="3"/>
        <v>1</v>
      </c>
      <c r="J11" t="str">
        <f t="shared" ca="1" si="4"/>
        <v>rs</v>
      </c>
      <c r="K11" t="str">
        <f t="shared" ca="1" si="5"/>
        <v>HOU</v>
      </c>
      <c r="L11" t="str">
        <f t="shared" ca="1" si="5"/>
        <v>HOU</v>
      </c>
      <c r="M11" t="str">
        <f t="shared" ca="1" si="6"/>
        <v/>
      </c>
      <c r="N11" t="s">
        <v>16</v>
      </c>
      <c r="O11">
        <v>-9.5</v>
      </c>
      <c r="P11" t="str">
        <f t="shared" ca="1" si="7"/>
        <v/>
      </c>
      <c r="S11" t="s">
        <v>81</v>
      </c>
      <c r="U11">
        <f t="shared" ca="1" si="8"/>
        <v>0</v>
      </c>
      <c r="W11" t="str">
        <f t="shared" ca="1" si="9"/>
        <v/>
      </c>
    </row>
    <row r="12" spans="1:23" x14ac:dyDescent="0.25">
      <c r="A12">
        <v>11</v>
      </c>
      <c r="B12">
        <v>6</v>
      </c>
      <c r="C12" t="str">
        <f t="shared" ca="1" si="0"/>
        <v>2012_01_NWE@TEN</v>
      </c>
      <c r="D12" t="str">
        <f t="shared" ca="1" si="1"/>
        <v/>
      </c>
      <c r="E12">
        <f t="shared" ca="1" si="1"/>
        <v>5.5</v>
      </c>
      <c r="F12">
        <f t="shared" ca="1" si="1"/>
        <v>13</v>
      </c>
      <c r="G12">
        <f t="shared" ca="1" si="1"/>
        <v>34</v>
      </c>
      <c r="H12">
        <f t="shared" ca="1" si="2"/>
        <v>2012</v>
      </c>
      <c r="I12">
        <f t="shared" ca="1" si="3"/>
        <v>1</v>
      </c>
      <c r="J12" t="str">
        <f t="shared" ca="1" si="4"/>
        <v>rs</v>
      </c>
      <c r="K12" t="str">
        <f t="shared" ca="1" si="5"/>
        <v>NWE</v>
      </c>
      <c r="L12" t="str">
        <f t="shared" ca="1" si="5"/>
        <v>NWE</v>
      </c>
      <c r="M12" t="str">
        <f t="shared" ca="1" si="6"/>
        <v/>
      </c>
      <c r="N12" t="s">
        <v>18</v>
      </c>
      <c r="O12">
        <v>12</v>
      </c>
      <c r="P12" t="str">
        <f t="shared" ca="1" si="7"/>
        <v/>
      </c>
      <c r="S12" t="s">
        <v>337</v>
      </c>
      <c r="U12">
        <f t="shared" ca="1" si="8"/>
        <v>1</v>
      </c>
      <c r="W12" t="str">
        <f t="shared" ca="1" si="9"/>
        <v/>
      </c>
    </row>
    <row r="13" spans="1:23" x14ac:dyDescent="0.25">
      <c r="A13">
        <v>12</v>
      </c>
      <c r="B13">
        <v>6</v>
      </c>
      <c r="C13" t="str">
        <f t="shared" ca="1" si="0"/>
        <v>2012_01_NWE@TEN</v>
      </c>
      <c r="D13" t="str">
        <f t="shared" ca="1" si="1"/>
        <v/>
      </c>
      <c r="E13">
        <f t="shared" ca="1" si="1"/>
        <v>5.5</v>
      </c>
      <c r="F13">
        <f t="shared" ca="1" si="1"/>
        <v>13</v>
      </c>
      <c r="G13">
        <f t="shared" ca="1" si="1"/>
        <v>34</v>
      </c>
      <c r="H13">
        <f t="shared" ca="1" si="2"/>
        <v>2012</v>
      </c>
      <c r="I13">
        <f t="shared" ca="1" si="3"/>
        <v>1</v>
      </c>
      <c r="J13" t="str">
        <f t="shared" ca="1" si="4"/>
        <v>rs</v>
      </c>
      <c r="K13" t="str">
        <f t="shared" ca="1" si="5"/>
        <v>NWE</v>
      </c>
      <c r="L13" t="str">
        <f t="shared" ca="1" si="5"/>
        <v>NWE</v>
      </c>
      <c r="M13" t="str">
        <f t="shared" ca="1" si="6"/>
        <v/>
      </c>
      <c r="N13" t="s">
        <v>16</v>
      </c>
      <c r="O13">
        <v>13</v>
      </c>
      <c r="P13" t="str">
        <f t="shared" ca="1" si="7"/>
        <v/>
      </c>
      <c r="S13" t="s">
        <v>337</v>
      </c>
      <c r="U13">
        <f t="shared" ca="1" si="8"/>
        <v>1</v>
      </c>
      <c r="W13" t="str">
        <f t="shared" ca="1" si="9"/>
        <v/>
      </c>
    </row>
    <row r="14" spans="1:23" x14ac:dyDescent="0.25">
      <c r="A14">
        <v>13</v>
      </c>
      <c r="B14">
        <v>7</v>
      </c>
      <c r="C14" t="str">
        <f t="shared" ca="1" si="0"/>
        <v>2012_01_STL@DET</v>
      </c>
      <c r="D14" t="str">
        <f t="shared" ca="1" si="1"/>
        <v/>
      </c>
      <c r="E14">
        <f t="shared" ca="1" si="1"/>
        <v>-7</v>
      </c>
      <c r="F14">
        <f t="shared" ca="1" si="1"/>
        <v>27</v>
      </c>
      <c r="G14">
        <f t="shared" ca="1" si="1"/>
        <v>23</v>
      </c>
      <c r="H14">
        <f t="shared" ca="1" si="2"/>
        <v>2012</v>
      </c>
      <c r="I14">
        <f t="shared" ca="1" si="3"/>
        <v>1</v>
      </c>
      <c r="J14" t="str">
        <f t="shared" ca="1" si="4"/>
        <v>rs</v>
      </c>
      <c r="K14" t="str">
        <f t="shared" ca="1" si="5"/>
        <v>STL</v>
      </c>
      <c r="L14" t="str">
        <f t="shared" ca="1" si="5"/>
        <v>DET</v>
      </c>
      <c r="M14" t="str">
        <f t="shared" ca="1" si="6"/>
        <v/>
      </c>
      <c r="N14" t="s">
        <v>18</v>
      </c>
      <c r="O14">
        <v>-8.5</v>
      </c>
      <c r="P14" t="str">
        <f t="shared" ca="1" si="7"/>
        <v/>
      </c>
      <c r="S14" t="s">
        <v>93</v>
      </c>
      <c r="U14">
        <f t="shared" ca="1" si="8"/>
        <v>1</v>
      </c>
      <c r="W14" t="str">
        <f t="shared" ca="1" si="9"/>
        <v/>
      </c>
    </row>
    <row r="15" spans="1:23" x14ac:dyDescent="0.25">
      <c r="A15">
        <v>14</v>
      </c>
      <c r="B15">
        <v>7</v>
      </c>
      <c r="C15" t="str">
        <f t="shared" ca="1" si="0"/>
        <v>2012_01_STL@DET</v>
      </c>
      <c r="D15" t="str">
        <f t="shared" ca="1" si="1"/>
        <v/>
      </c>
      <c r="E15">
        <f t="shared" ca="1" si="1"/>
        <v>-7</v>
      </c>
      <c r="F15">
        <f t="shared" ca="1" si="1"/>
        <v>27</v>
      </c>
      <c r="G15">
        <f t="shared" ca="1" si="1"/>
        <v>23</v>
      </c>
      <c r="H15">
        <f t="shared" ca="1" si="2"/>
        <v>2012</v>
      </c>
      <c r="I15">
        <f t="shared" ca="1" si="3"/>
        <v>1</v>
      </c>
      <c r="J15" t="str">
        <f t="shared" ca="1" si="4"/>
        <v>rs</v>
      </c>
      <c r="K15" t="str">
        <f t="shared" ca="1" si="5"/>
        <v>STL</v>
      </c>
      <c r="L15" t="str">
        <f t="shared" ca="1" si="5"/>
        <v>DET</v>
      </c>
      <c r="M15" t="str">
        <f t="shared" ca="1" si="6"/>
        <v/>
      </c>
      <c r="N15" t="s">
        <v>16</v>
      </c>
      <c r="O15">
        <v>-10.5</v>
      </c>
      <c r="P15" t="str">
        <f t="shared" ca="1" si="7"/>
        <v/>
      </c>
      <c r="S15" t="s">
        <v>75</v>
      </c>
      <c r="U15">
        <f t="shared" ca="1" si="8"/>
        <v>0</v>
      </c>
      <c r="W15" t="str">
        <f t="shared" ca="1" si="9"/>
        <v/>
      </c>
    </row>
    <row r="16" spans="1:23" x14ac:dyDescent="0.25">
      <c r="A16">
        <v>15</v>
      </c>
      <c r="B16">
        <v>8</v>
      </c>
      <c r="C16" t="str">
        <f t="shared" ca="1" si="0"/>
        <v>2012_01_WAS@NOR</v>
      </c>
      <c r="D16" t="str">
        <f t="shared" ca="1" si="1"/>
        <v/>
      </c>
      <c r="E16">
        <f t="shared" ca="1" si="1"/>
        <v>-7</v>
      </c>
      <c r="F16">
        <f t="shared" ca="1" si="1"/>
        <v>32</v>
      </c>
      <c r="G16">
        <f t="shared" ca="1" si="1"/>
        <v>40</v>
      </c>
      <c r="H16">
        <f t="shared" ca="1" si="2"/>
        <v>2012</v>
      </c>
      <c r="I16">
        <f t="shared" ca="1" si="3"/>
        <v>1</v>
      </c>
      <c r="J16" t="str">
        <f t="shared" ca="1" si="4"/>
        <v>rs</v>
      </c>
      <c r="K16" t="str">
        <f t="shared" ca="1" si="5"/>
        <v>WAS</v>
      </c>
      <c r="L16" t="str">
        <f t="shared" ca="1" si="5"/>
        <v>WAS</v>
      </c>
      <c r="M16" t="str">
        <f t="shared" ca="1" si="6"/>
        <v/>
      </c>
      <c r="N16" t="s">
        <v>18</v>
      </c>
      <c r="O16">
        <v>-7</v>
      </c>
      <c r="P16" t="str">
        <f t="shared" ca="1" si="7"/>
        <v/>
      </c>
      <c r="S16" t="s">
        <v>340</v>
      </c>
      <c r="U16">
        <f t="shared" ca="1" si="8"/>
        <v>0</v>
      </c>
      <c r="W16" t="str">
        <f t="shared" ca="1" si="9"/>
        <v/>
      </c>
    </row>
    <row r="17" spans="1:23" x14ac:dyDescent="0.25">
      <c r="A17">
        <v>16</v>
      </c>
      <c r="B17">
        <v>8</v>
      </c>
      <c r="C17" t="str">
        <f t="shared" ca="1" si="0"/>
        <v>2012_01_WAS@NOR</v>
      </c>
      <c r="D17" t="str">
        <f t="shared" ca="1" si="1"/>
        <v/>
      </c>
      <c r="E17">
        <f t="shared" ca="1" si="1"/>
        <v>-7</v>
      </c>
      <c r="F17">
        <f t="shared" ca="1" si="1"/>
        <v>32</v>
      </c>
      <c r="G17">
        <f t="shared" ca="1" si="1"/>
        <v>40</v>
      </c>
      <c r="H17">
        <f t="shared" ca="1" si="2"/>
        <v>2012</v>
      </c>
      <c r="I17">
        <f t="shared" ca="1" si="3"/>
        <v>1</v>
      </c>
      <c r="J17" t="str">
        <f t="shared" ca="1" si="4"/>
        <v>rs</v>
      </c>
      <c r="K17" t="str">
        <f t="shared" ca="1" si="5"/>
        <v>WAS</v>
      </c>
      <c r="L17" t="str">
        <f t="shared" ca="1" si="5"/>
        <v>WAS</v>
      </c>
      <c r="M17" t="str">
        <f t="shared" ca="1" si="6"/>
        <v/>
      </c>
      <c r="N17" t="s">
        <v>16</v>
      </c>
      <c r="O17">
        <v>-7</v>
      </c>
      <c r="P17" t="str">
        <f t="shared" ca="1" si="7"/>
        <v/>
      </c>
      <c r="S17" t="s">
        <v>340</v>
      </c>
      <c r="U17">
        <f t="shared" ca="1" si="8"/>
        <v>0</v>
      </c>
      <c r="W17" t="str">
        <f t="shared" ca="1" si="9"/>
        <v/>
      </c>
    </row>
    <row r="18" spans="1:23" x14ac:dyDescent="0.25">
      <c r="A18">
        <v>17</v>
      </c>
      <c r="B18">
        <v>9</v>
      </c>
      <c r="C18" t="str">
        <f t="shared" ca="1" si="0"/>
        <v>2012_01_PHI@CLE</v>
      </c>
      <c r="D18" t="str">
        <f t="shared" ca="1" si="1"/>
        <v/>
      </c>
      <c r="E18">
        <f t="shared" ca="1" si="1"/>
        <v>8.5</v>
      </c>
      <c r="F18">
        <f t="shared" ca="1" si="1"/>
        <v>16</v>
      </c>
      <c r="G18">
        <f t="shared" ca="1" si="1"/>
        <v>17</v>
      </c>
      <c r="H18">
        <f t="shared" ca="1" si="2"/>
        <v>2012</v>
      </c>
      <c r="I18">
        <f t="shared" ca="1" si="3"/>
        <v>1</v>
      </c>
      <c r="J18" t="str">
        <f t="shared" ca="1" si="4"/>
        <v>rs</v>
      </c>
      <c r="K18" t="str">
        <f t="shared" ca="1" si="5"/>
        <v>CLE</v>
      </c>
      <c r="L18" t="str">
        <f t="shared" ca="1" si="5"/>
        <v>PHI</v>
      </c>
      <c r="M18" t="str">
        <f t="shared" ca="1" si="6"/>
        <v/>
      </c>
      <c r="N18" t="s">
        <v>18</v>
      </c>
      <c r="O18">
        <v>7.5</v>
      </c>
      <c r="P18" t="str">
        <f t="shared" ca="1" si="7"/>
        <v/>
      </c>
      <c r="S18" t="s">
        <v>88</v>
      </c>
      <c r="U18">
        <f t="shared" ca="1" si="8"/>
        <v>0</v>
      </c>
      <c r="W18" t="str">
        <f t="shared" ca="1" si="9"/>
        <v/>
      </c>
    </row>
    <row r="19" spans="1:23" x14ac:dyDescent="0.25">
      <c r="A19">
        <v>18</v>
      </c>
      <c r="B19">
        <v>9</v>
      </c>
      <c r="C19" t="str">
        <f t="shared" ca="1" si="0"/>
        <v>2012_01_PHI@CLE</v>
      </c>
      <c r="D19" t="str">
        <f t="shared" ca="1" si="1"/>
        <v/>
      </c>
      <c r="E19">
        <f t="shared" ca="1" si="1"/>
        <v>8.5</v>
      </c>
      <c r="F19">
        <f t="shared" ca="1" si="1"/>
        <v>16</v>
      </c>
      <c r="G19">
        <f t="shared" ca="1" si="1"/>
        <v>17</v>
      </c>
      <c r="H19">
        <f t="shared" ca="1" si="2"/>
        <v>2012</v>
      </c>
      <c r="I19">
        <f t="shared" ca="1" si="3"/>
        <v>1</v>
      </c>
      <c r="J19" t="str">
        <f t="shared" ca="1" si="4"/>
        <v>rs</v>
      </c>
      <c r="K19" t="str">
        <f t="shared" ca="1" si="5"/>
        <v>CLE</v>
      </c>
      <c r="L19" t="str">
        <f t="shared" ca="1" si="5"/>
        <v>PHI</v>
      </c>
      <c r="M19" t="str">
        <f t="shared" ca="1" si="6"/>
        <v/>
      </c>
      <c r="N19" t="s">
        <v>16</v>
      </c>
      <c r="O19">
        <v>7</v>
      </c>
      <c r="P19" t="str">
        <f t="shared" ca="1" si="7"/>
        <v/>
      </c>
      <c r="S19" t="s">
        <v>72</v>
      </c>
      <c r="U19">
        <f t="shared" ca="1" si="8"/>
        <v>1</v>
      </c>
      <c r="W19" t="str">
        <f t="shared" ca="1" si="9"/>
        <v/>
      </c>
    </row>
    <row r="20" spans="1:23" x14ac:dyDescent="0.25">
      <c r="A20">
        <v>19</v>
      </c>
      <c r="B20">
        <v>10</v>
      </c>
      <c r="C20" t="str">
        <f t="shared" ca="1" si="0"/>
        <v>2012_01_ATL@KCY</v>
      </c>
      <c r="D20" t="str">
        <f t="shared" ca="1" si="1"/>
        <v/>
      </c>
      <c r="E20">
        <f t="shared" ca="1" si="1"/>
        <v>3</v>
      </c>
      <c r="F20">
        <f t="shared" ca="1" si="1"/>
        <v>24</v>
      </c>
      <c r="G20">
        <f t="shared" ca="1" si="1"/>
        <v>40</v>
      </c>
      <c r="H20">
        <f t="shared" ca="1" si="2"/>
        <v>2012</v>
      </c>
      <c r="I20">
        <f t="shared" ca="1" si="3"/>
        <v>1</v>
      </c>
      <c r="J20" t="str">
        <f t="shared" ca="1" si="4"/>
        <v>rs</v>
      </c>
      <c r="K20" t="str">
        <f t="shared" ca="1" si="5"/>
        <v>ATL</v>
      </c>
      <c r="L20" t="str">
        <f t="shared" ca="1" si="5"/>
        <v>ATL</v>
      </c>
      <c r="M20" t="str">
        <f t="shared" ca="1" si="6"/>
        <v/>
      </c>
      <c r="N20" t="s">
        <v>18</v>
      </c>
      <c r="O20">
        <v>4.5</v>
      </c>
      <c r="P20" t="str">
        <f t="shared" ca="1" si="7"/>
        <v/>
      </c>
      <c r="S20" t="s">
        <v>22</v>
      </c>
      <c r="U20">
        <f t="shared" ca="1" si="8"/>
        <v>1</v>
      </c>
      <c r="W20" t="str">
        <f t="shared" ca="1" si="9"/>
        <v/>
      </c>
    </row>
    <row r="21" spans="1:23" x14ac:dyDescent="0.25">
      <c r="A21">
        <v>20</v>
      </c>
      <c r="B21">
        <v>10</v>
      </c>
      <c r="C21" t="str">
        <f t="shared" ca="1" si="0"/>
        <v>2012_01_ATL@KCY</v>
      </c>
      <c r="D21" t="str">
        <f t="shared" ca="1" si="1"/>
        <v/>
      </c>
      <c r="E21">
        <f t="shared" ca="1" si="1"/>
        <v>3</v>
      </c>
      <c r="F21">
        <f t="shared" ca="1" si="1"/>
        <v>24</v>
      </c>
      <c r="G21">
        <f t="shared" ca="1" si="1"/>
        <v>40</v>
      </c>
      <c r="H21">
        <f t="shared" ca="1" si="2"/>
        <v>2012</v>
      </c>
      <c r="I21">
        <f t="shared" ca="1" si="3"/>
        <v>1</v>
      </c>
      <c r="J21" t="str">
        <f t="shared" ca="1" si="4"/>
        <v>rs</v>
      </c>
      <c r="K21" t="str">
        <f t="shared" ca="1" si="5"/>
        <v>ATL</v>
      </c>
      <c r="L21" t="str">
        <f t="shared" ca="1" si="5"/>
        <v>ATL</v>
      </c>
      <c r="M21" t="str">
        <f t="shared" ca="1" si="6"/>
        <v/>
      </c>
      <c r="N21" t="s">
        <v>16</v>
      </c>
      <c r="O21">
        <v>3</v>
      </c>
      <c r="P21" t="str">
        <f t="shared" ca="1" si="7"/>
        <v/>
      </c>
      <c r="S21" t="s">
        <v>22</v>
      </c>
      <c r="U21">
        <f t="shared" ca="1" si="8"/>
        <v>1</v>
      </c>
      <c r="W21" t="str">
        <f t="shared" ca="1" si="9"/>
        <v/>
      </c>
    </row>
    <row r="22" spans="1:23" x14ac:dyDescent="0.25">
      <c r="A22">
        <v>21</v>
      </c>
      <c r="B22">
        <v>11</v>
      </c>
      <c r="C22" t="str">
        <f t="shared" ca="1" si="0"/>
        <v>2012_01_SFO@GBY</v>
      </c>
      <c r="D22" t="str">
        <f t="shared" ref="D22:G41" ca="1" si="10">IFERROR(IF(ISBLANK(VLOOKUP($B22,nfl_game_result,MATCH(D$1,nfl_game_result_header,0),FALSE)),"",VLOOKUP($B22,nfl_game_result,MATCH(D$1,nfl_game_result_header,0),FALSE)),"error")</f>
        <v/>
      </c>
      <c r="E22">
        <f t="shared" ca="1" si="10"/>
        <v>-5</v>
      </c>
      <c r="F22">
        <f t="shared" ca="1" si="10"/>
        <v>22</v>
      </c>
      <c r="G22">
        <f t="shared" ca="1" si="10"/>
        <v>30</v>
      </c>
      <c r="H22">
        <f t="shared" ca="1" si="2"/>
        <v>2012</v>
      </c>
      <c r="I22">
        <f t="shared" ca="1" si="3"/>
        <v>1</v>
      </c>
      <c r="J22" t="str">
        <f t="shared" ca="1" si="4"/>
        <v>rs</v>
      </c>
      <c r="K22" t="str">
        <f t="shared" ref="K22:L41" ca="1" si="11">IFERROR(IF(ISBLANK(VLOOKUP($B22,nfl_game_result,MATCH(K$1,nfl_game_result_header,0),FALSE)),"",VLOOKUP($B22,nfl_game_result,MATCH(K$1,nfl_game_result_header,0),FALSE)),"error")</f>
        <v>SFO</v>
      </c>
      <c r="L22" t="str">
        <f t="shared" ca="1" si="11"/>
        <v>SFO</v>
      </c>
      <c r="M22" t="str">
        <f t="shared" ca="1" si="6"/>
        <v/>
      </c>
      <c r="N22" t="s">
        <v>18</v>
      </c>
      <c r="O22">
        <v>-4</v>
      </c>
      <c r="P22" t="str">
        <f t="shared" ca="1" si="7"/>
        <v/>
      </c>
      <c r="S22" t="s">
        <v>338</v>
      </c>
      <c r="U22">
        <f t="shared" ca="1" si="8"/>
        <v>1</v>
      </c>
      <c r="W22" t="str">
        <f t="shared" ca="1" si="9"/>
        <v/>
      </c>
    </row>
    <row r="23" spans="1:23" x14ac:dyDescent="0.25">
      <c r="A23">
        <v>22</v>
      </c>
      <c r="B23">
        <v>11</v>
      </c>
      <c r="C23" t="str">
        <f t="shared" ca="1" si="0"/>
        <v>2012_01_SFO@GBY</v>
      </c>
      <c r="D23" t="str">
        <f t="shared" ca="1" si="10"/>
        <v/>
      </c>
      <c r="E23">
        <f t="shared" ca="1" si="10"/>
        <v>-5</v>
      </c>
      <c r="F23">
        <f t="shared" ca="1" si="10"/>
        <v>22</v>
      </c>
      <c r="G23">
        <f t="shared" ca="1" si="10"/>
        <v>30</v>
      </c>
      <c r="H23">
        <f t="shared" ca="1" si="2"/>
        <v>2012</v>
      </c>
      <c r="I23">
        <f t="shared" ca="1" si="3"/>
        <v>1</v>
      </c>
      <c r="J23" t="str">
        <f t="shared" ca="1" si="4"/>
        <v>rs</v>
      </c>
      <c r="K23" t="str">
        <f t="shared" ca="1" si="11"/>
        <v>SFO</v>
      </c>
      <c r="L23" t="str">
        <f t="shared" ca="1" si="11"/>
        <v>SFO</v>
      </c>
      <c r="M23" t="str">
        <f t="shared" ca="1" si="6"/>
        <v/>
      </c>
      <c r="N23" t="s">
        <v>16</v>
      </c>
      <c r="O23">
        <v>-4.5</v>
      </c>
      <c r="P23" t="str">
        <f t="shared" ca="1" si="7"/>
        <v/>
      </c>
      <c r="S23" t="s">
        <v>338</v>
      </c>
      <c r="U23">
        <f t="shared" ca="1" si="8"/>
        <v>1</v>
      </c>
      <c r="W23" t="str">
        <f t="shared" ca="1" si="9"/>
        <v/>
      </c>
    </row>
    <row r="24" spans="1:23" x14ac:dyDescent="0.25">
      <c r="A24">
        <v>23</v>
      </c>
      <c r="B24">
        <v>12</v>
      </c>
      <c r="C24" t="str">
        <f t="shared" ca="1" si="0"/>
        <v>2012_01_SEA@ARI</v>
      </c>
      <c r="D24" t="str">
        <f t="shared" ca="1" si="10"/>
        <v/>
      </c>
      <c r="E24">
        <f t="shared" ca="1" si="10"/>
        <v>2.5</v>
      </c>
      <c r="F24">
        <f t="shared" ca="1" si="10"/>
        <v>20</v>
      </c>
      <c r="G24">
        <f t="shared" ca="1" si="10"/>
        <v>16</v>
      </c>
      <c r="H24">
        <f t="shared" ca="1" si="2"/>
        <v>2012</v>
      </c>
      <c r="I24">
        <f t="shared" ca="1" si="3"/>
        <v>1</v>
      </c>
      <c r="J24" t="str">
        <f t="shared" ca="1" si="4"/>
        <v>rs</v>
      </c>
      <c r="K24" t="str">
        <f t="shared" ca="1" si="11"/>
        <v>ARI</v>
      </c>
      <c r="L24" t="str">
        <f t="shared" ca="1" si="11"/>
        <v>ARI</v>
      </c>
      <c r="M24" t="str">
        <f t="shared" ca="1" si="6"/>
        <v/>
      </c>
      <c r="N24" t="s">
        <v>18</v>
      </c>
      <c r="O24">
        <v>-3</v>
      </c>
      <c r="P24" t="str">
        <f t="shared" ca="1" si="7"/>
        <v/>
      </c>
      <c r="S24" t="s">
        <v>91</v>
      </c>
      <c r="U24">
        <f t="shared" ca="1" si="8"/>
        <v>0</v>
      </c>
      <c r="W24" t="str">
        <f t="shared" ca="1" si="9"/>
        <v/>
      </c>
    </row>
    <row r="25" spans="1:23" x14ac:dyDescent="0.25">
      <c r="A25">
        <v>24</v>
      </c>
      <c r="B25">
        <v>12</v>
      </c>
      <c r="C25" t="str">
        <f t="shared" ca="1" si="0"/>
        <v>2012_01_SEA@ARI</v>
      </c>
      <c r="D25" t="str">
        <f t="shared" ca="1" si="10"/>
        <v/>
      </c>
      <c r="E25">
        <f t="shared" ca="1" si="10"/>
        <v>2.5</v>
      </c>
      <c r="F25">
        <f t="shared" ca="1" si="10"/>
        <v>20</v>
      </c>
      <c r="G25">
        <f t="shared" ca="1" si="10"/>
        <v>16</v>
      </c>
      <c r="H25">
        <f t="shared" ca="1" si="2"/>
        <v>2012</v>
      </c>
      <c r="I25">
        <f t="shared" ca="1" si="3"/>
        <v>1</v>
      </c>
      <c r="J25" t="str">
        <f t="shared" ca="1" si="4"/>
        <v>rs</v>
      </c>
      <c r="K25" t="str">
        <f t="shared" ca="1" si="11"/>
        <v>ARI</v>
      </c>
      <c r="L25" t="str">
        <f t="shared" ca="1" si="11"/>
        <v>ARI</v>
      </c>
      <c r="M25" t="str">
        <f t="shared" ca="1" si="6"/>
        <v/>
      </c>
      <c r="N25" t="s">
        <v>16</v>
      </c>
      <c r="O25">
        <v>-2.5</v>
      </c>
      <c r="P25" t="str">
        <f t="shared" ca="1" si="7"/>
        <v/>
      </c>
      <c r="S25" t="s">
        <v>91</v>
      </c>
      <c r="U25">
        <f t="shared" ca="1" si="8"/>
        <v>0</v>
      </c>
      <c r="W25" t="str">
        <f t="shared" ca="1" si="9"/>
        <v/>
      </c>
    </row>
    <row r="26" spans="1:23" x14ac:dyDescent="0.25">
      <c r="A26">
        <v>25</v>
      </c>
      <c r="B26">
        <v>13</v>
      </c>
      <c r="C26" t="str">
        <f t="shared" ca="1" si="0"/>
        <v>2012_01_CAR@TBY</v>
      </c>
      <c r="D26" t="str">
        <f t="shared" ca="1" si="10"/>
        <v/>
      </c>
      <c r="E26">
        <f t="shared" ca="1" si="10"/>
        <v>2.5</v>
      </c>
      <c r="F26">
        <f t="shared" ca="1" si="10"/>
        <v>16</v>
      </c>
      <c r="G26">
        <f t="shared" ca="1" si="10"/>
        <v>10</v>
      </c>
      <c r="H26">
        <f t="shared" ca="1" si="2"/>
        <v>2012</v>
      </c>
      <c r="I26">
        <f t="shared" ca="1" si="3"/>
        <v>1</v>
      </c>
      <c r="J26" t="str">
        <f t="shared" ca="1" si="4"/>
        <v>rs</v>
      </c>
      <c r="K26" t="str">
        <f t="shared" ca="1" si="11"/>
        <v>TBY</v>
      </c>
      <c r="L26" t="str">
        <f t="shared" ca="1" si="11"/>
        <v>TBY</v>
      </c>
      <c r="M26" t="str">
        <f t="shared" ca="1" si="6"/>
        <v/>
      </c>
      <c r="N26" t="s">
        <v>18</v>
      </c>
      <c r="O26">
        <v>2.5</v>
      </c>
      <c r="P26" t="str">
        <f t="shared" ca="1" si="7"/>
        <v/>
      </c>
      <c r="S26" t="s">
        <v>339</v>
      </c>
      <c r="U26">
        <f t="shared" ca="1" si="8"/>
        <v>1</v>
      </c>
      <c r="W26" t="str">
        <f t="shared" ca="1" si="9"/>
        <v/>
      </c>
    </row>
    <row r="27" spans="1:23" x14ac:dyDescent="0.25">
      <c r="A27">
        <v>26</v>
      </c>
      <c r="B27">
        <v>13</v>
      </c>
      <c r="C27" t="str">
        <f t="shared" ca="1" si="0"/>
        <v>2012_01_CAR@TBY</v>
      </c>
      <c r="D27" t="str">
        <f t="shared" ca="1" si="10"/>
        <v/>
      </c>
      <c r="E27">
        <f t="shared" ca="1" si="10"/>
        <v>2.5</v>
      </c>
      <c r="F27">
        <f t="shared" ca="1" si="10"/>
        <v>16</v>
      </c>
      <c r="G27">
        <f t="shared" ca="1" si="10"/>
        <v>10</v>
      </c>
      <c r="H27">
        <f t="shared" ca="1" si="2"/>
        <v>2012</v>
      </c>
      <c r="I27">
        <f t="shared" ca="1" si="3"/>
        <v>1</v>
      </c>
      <c r="J27" t="str">
        <f t="shared" ca="1" si="4"/>
        <v>rs</v>
      </c>
      <c r="K27" t="str">
        <f t="shared" ca="1" si="11"/>
        <v>TBY</v>
      </c>
      <c r="L27" t="str">
        <f t="shared" ca="1" si="11"/>
        <v>TBY</v>
      </c>
      <c r="M27" t="str">
        <f t="shared" ca="1" si="6"/>
        <v/>
      </c>
      <c r="N27" t="s">
        <v>16</v>
      </c>
      <c r="O27">
        <v>3</v>
      </c>
      <c r="P27" t="str">
        <f t="shared" ca="1" si="7"/>
        <v/>
      </c>
      <c r="S27" t="s">
        <v>339</v>
      </c>
      <c r="U27">
        <f t="shared" ca="1" si="8"/>
        <v>1</v>
      </c>
      <c r="W27" t="str">
        <f t="shared" ca="1" si="9"/>
        <v/>
      </c>
    </row>
    <row r="28" spans="1:23" x14ac:dyDescent="0.25">
      <c r="A28">
        <v>27</v>
      </c>
      <c r="B28">
        <v>14</v>
      </c>
      <c r="C28" t="str">
        <f t="shared" ca="1" si="0"/>
        <v>2012_01_PIT@DEN</v>
      </c>
      <c r="D28" t="str">
        <f t="shared" ca="1" si="10"/>
        <v/>
      </c>
      <c r="E28">
        <f t="shared" ca="1" si="10"/>
        <v>-1.5</v>
      </c>
      <c r="F28">
        <f t="shared" ca="1" si="10"/>
        <v>31</v>
      </c>
      <c r="G28">
        <f t="shared" ca="1" si="10"/>
        <v>19</v>
      </c>
      <c r="H28">
        <f t="shared" ca="1" si="2"/>
        <v>2012</v>
      </c>
      <c r="I28">
        <f t="shared" ca="1" si="3"/>
        <v>1</v>
      </c>
      <c r="J28" t="str">
        <f t="shared" ca="1" si="4"/>
        <v>rs</v>
      </c>
      <c r="K28" t="str">
        <f t="shared" ca="1" si="11"/>
        <v>DEN</v>
      </c>
      <c r="L28" t="str">
        <f t="shared" ca="1" si="11"/>
        <v>DEN</v>
      </c>
      <c r="M28" t="str">
        <f t="shared" ca="1" si="6"/>
        <v/>
      </c>
      <c r="N28" t="s">
        <v>18</v>
      </c>
      <c r="O28">
        <v>-3.5</v>
      </c>
      <c r="P28" t="str">
        <f t="shared" ca="1" si="7"/>
        <v/>
      </c>
      <c r="S28" t="s">
        <v>74</v>
      </c>
      <c r="U28">
        <f t="shared" ca="1" si="8"/>
        <v>1</v>
      </c>
      <c r="W28" t="str">
        <f t="shared" ca="1" si="9"/>
        <v/>
      </c>
    </row>
    <row r="29" spans="1:23" x14ac:dyDescent="0.25">
      <c r="A29">
        <v>28</v>
      </c>
      <c r="B29">
        <v>14</v>
      </c>
      <c r="C29" t="str">
        <f t="shared" ca="1" si="0"/>
        <v>2012_01_PIT@DEN</v>
      </c>
      <c r="D29" t="str">
        <f t="shared" ca="1" si="10"/>
        <v/>
      </c>
      <c r="E29">
        <f t="shared" ca="1" si="10"/>
        <v>-1.5</v>
      </c>
      <c r="F29">
        <f t="shared" ca="1" si="10"/>
        <v>31</v>
      </c>
      <c r="G29">
        <f t="shared" ca="1" si="10"/>
        <v>19</v>
      </c>
      <c r="H29">
        <f t="shared" ca="1" si="2"/>
        <v>2012</v>
      </c>
      <c r="I29">
        <f t="shared" ca="1" si="3"/>
        <v>1</v>
      </c>
      <c r="J29" t="str">
        <f t="shared" ca="1" si="4"/>
        <v>rs</v>
      </c>
      <c r="K29" t="str">
        <f t="shared" ca="1" si="11"/>
        <v>DEN</v>
      </c>
      <c r="L29" t="str">
        <f t="shared" ca="1" si="11"/>
        <v>DEN</v>
      </c>
      <c r="M29" t="str">
        <f t="shared" ca="1" si="6"/>
        <v/>
      </c>
      <c r="N29" t="s">
        <v>16</v>
      </c>
      <c r="O29">
        <v>-2</v>
      </c>
      <c r="P29" t="str">
        <f t="shared" ca="1" si="7"/>
        <v/>
      </c>
      <c r="S29" t="s">
        <v>74</v>
      </c>
      <c r="U29">
        <f t="shared" ca="1" si="8"/>
        <v>1</v>
      </c>
      <c r="W29" t="str">
        <f t="shared" ca="1" si="9"/>
        <v/>
      </c>
    </row>
    <row r="30" spans="1:23" x14ac:dyDescent="0.25">
      <c r="A30">
        <v>29</v>
      </c>
      <c r="B30">
        <v>15</v>
      </c>
      <c r="C30" t="str">
        <f t="shared" ca="1" si="0"/>
        <v>2012_01_CIN@BAL</v>
      </c>
      <c r="D30" t="str">
        <f t="shared" ca="1" si="10"/>
        <v/>
      </c>
      <c r="E30">
        <f t="shared" ca="1" si="10"/>
        <v>-6</v>
      </c>
      <c r="F30">
        <f t="shared" ca="1" si="10"/>
        <v>44</v>
      </c>
      <c r="G30">
        <f t="shared" ca="1" si="10"/>
        <v>13</v>
      </c>
      <c r="H30">
        <f t="shared" ca="1" si="2"/>
        <v>2012</v>
      </c>
      <c r="I30">
        <f t="shared" ca="1" si="3"/>
        <v>1</v>
      </c>
      <c r="J30" t="str">
        <f t="shared" ca="1" si="4"/>
        <v>rs</v>
      </c>
      <c r="K30" t="str">
        <f t="shared" ca="1" si="11"/>
        <v>BAL</v>
      </c>
      <c r="L30" t="str">
        <f t="shared" ca="1" si="11"/>
        <v>BAL</v>
      </c>
      <c r="M30" t="str">
        <f t="shared" ca="1" si="6"/>
        <v/>
      </c>
      <c r="N30" t="s">
        <v>18</v>
      </c>
      <c r="O30">
        <v>-7.5</v>
      </c>
      <c r="P30" t="str">
        <f t="shared" ca="1" si="7"/>
        <v/>
      </c>
      <c r="S30" t="s">
        <v>67</v>
      </c>
      <c r="U30">
        <f t="shared" ca="1" si="8"/>
        <v>1</v>
      </c>
      <c r="W30" t="str">
        <f t="shared" ca="1" si="9"/>
        <v/>
      </c>
    </row>
    <row r="31" spans="1:23" x14ac:dyDescent="0.25">
      <c r="A31">
        <v>30</v>
      </c>
      <c r="B31">
        <v>15</v>
      </c>
      <c r="C31" t="str">
        <f t="shared" ca="1" si="0"/>
        <v>2012_01_CIN@BAL</v>
      </c>
      <c r="D31" t="str">
        <f t="shared" ca="1" si="10"/>
        <v/>
      </c>
      <c r="E31">
        <f t="shared" ca="1" si="10"/>
        <v>-6</v>
      </c>
      <c r="F31">
        <f t="shared" ca="1" si="10"/>
        <v>44</v>
      </c>
      <c r="G31">
        <f t="shared" ca="1" si="10"/>
        <v>13</v>
      </c>
      <c r="H31">
        <f t="shared" ca="1" si="2"/>
        <v>2012</v>
      </c>
      <c r="I31">
        <f t="shared" ca="1" si="3"/>
        <v>1</v>
      </c>
      <c r="J31" t="str">
        <f t="shared" ca="1" si="4"/>
        <v>rs</v>
      </c>
      <c r="K31" t="str">
        <f t="shared" ca="1" si="11"/>
        <v>BAL</v>
      </c>
      <c r="L31" t="str">
        <f t="shared" ca="1" si="11"/>
        <v>BAL</v>
      </c>
      <c r="M31" t="str">
        <f t="shared" ca="1" si="6"/>
        <v/>
      </c>
      <c r="N31" t="s">
        <v>16</v>
      </c>
      <c r="O31">
        <v>-6</v>
      </c>
      <c r="P31" t="str">
        <f t="shared" ca="1" si="7"/>
        <v/>
      </c>
      <c r="S31" t="s">
        <v>71</v>
      </c>
      <c r="U31">
        <f t="shared" ca="1" si="8"/>
        <v>0</v>
      </c>
      <c r="W31" t="str">
        <f t="shared" ca="1" si="9"/>
        <v/>
      </c>
    </row>
    <row r="32" spans="1:23" x14ac:dyDescent="0.25">
      <c r="A32">
        <v>31</v>
      </c>
      <c r="B32">
        <v>16</v>
      </c>
      <c r="C32" t="str">
        <f t="shared" ca="1" si="0"/>
        <v>2012_01_SD@OAK</v>
      </c>
      <c r="D32" t="str">
        <f t="shared" ca="1" si="10"/>
        <v/>
      </c>
      <c r="E32">
        <f t="shared" ca="1" si="10"/>
        <v>1</v>
      </c>
      <c r="F32">
        <f t="shared" ca="1" si="10"/>
        <v>14</v>
      </c>
      <c r="G32">
        <f t="shared" ca="1" si="10"/>
        <v>22</v>
      </c>
      <c r="H32">
        <f t="shared" ca="1" si="2"/>
        <v>2012</v>
      </c>
      <c r="I32">
        <f t="shared" ca="1" si="3"/>
        <v>1</v>
      </c>
      <c r="J32" t="str">
        <f t="shared" ca="1" si="4"/>
        <v>rs</v>
      </c>
      <c r="K32" t="str">
        <f t="shared" ca="1" si="11"/>
        <v>SD</v>
      </c>
      <c r="L32" t="str">
        <f t="shared" ca="1" si="11"/>
        <v>SD</v>
      </c>
      <c r="M32" t="str">
        <f t="shared" ca="1" si="6"/>
        <v/>
      </c>
      <c r="N32" t="s">
        <v>18</v>
      </c>
      <c r="O32">
        <v>2</v>
      </c>
      <c r="P32" t="str">
        <f t="shared" ca="1" si="7"/>
        <v/>
      </c>
      <c r="S32" t="s">
        <v>87</v>
      </c>
      <c r="U32">
        <f t="shared" ca="1" si="8"/>
        <v>0</v>
      </c>
      <c r="W32" t="str">
        <f t="shared" ca="1" si="9"/>
        <v/>
      </c>
    </row>
    <row r="33" spans="1:23" x14ac:dyDescent="0.25">
      <c r="A33">
        <v>32</v>
      </c>
      <c r="B33">
        <v>16</v>
      </c>
      <c r="C33" t="str">
        <f t="shared" ca="1" si="0"/>
        <v>2012_01_SD@OAK</v>
      </c>
      <c r="D33" t="str">
        <f t="shared" ca="1" si="10"/>
        <v/>
      </c>
      <c r="E33">
        <f t="shared" ca="1" si="10"/>
        <v>1</v>
      </c>
      <c r="F33">
        <f t="shared" ca="1" si="10"/>
        <v>14</v>
      </c>
      <c r="G33">
        <f t="shared" ca="1" si="10"/>
        <v>22</v>
      </c>
      <c r="H33">
        <f t="shared" ca="1" si="2"/>
        <v>2012</v>
      </c>
      <c r="I33">
        <f t="shared" ca="1" si="3"/>
        <v>1</v>
      </c>
      <c r="J33" t="str">
        <f t="shared" ca="1" si="4"/>
        <v>rs</v>
      </c>
      <c r="K33" t="str">
        <f t="shared" ca="1" si="11"/>
        <v>SD</v>
      </c>
      <c r="L33" t="str">
        <f t="shared" ca="1" si="11"/>
        <v>SD</v>
      </c>
      <c r="M33" t="str">
        <f t="shared" ca="1" si="6"/>
        <v/>
      </c>
      <c r="N33" t="s">
        <v>16</v>
      </c>
      <c r="O33">
        <v>3</v>
      </c>
      <c r="P33" t="str">
        <f t="shared" ca="1" si="7"/>
        <v/>
      </c>
      <c r="S33" t="s">
        <v>90</v>
      </c>
      <c r="U33">
        <f t="shared" ca="1" si="8"/>
        <v>1</v>
      </c>
      <c r="W33" t="str">
        <f t="shared" ca="1" si="9"/>
        <v/>
      </c>
    </row>
    <row r="34" spans="1:23" x14ac:dyDescent="0.25">
      <c r="A34">
        <v>33</v>
      </c>
      <c r="B34">
        <v>17</v>
      </c>
      <c r="C34" t="str">
        <f t="shared" ca="1" si="0"/>
        <v>2012_02_CHI@GBY</v>
      </c>
      <c r="D34" t="str">
        <f t="shared" ca="1" si="10"/>
        <v/>
      </c>
      <c r="E34">
        <f t="shared" ca="1" si="10"/>
        <v>-5.5</v>
      </c>
      <c r="F34">
        <f t="shared" ca="1" si="10"/>
        <v>23</v>
      </c>
      <c r="G34">
        <f t="shared" ca="1" si="10"/>
        <v>10</v>
      </c>
      <c r="H34">
        <f t="shared" ca="1" si="2"/>
        <v>2012</v>
      </c>
      <c r="I34">
        <f t="shared" ca="1" si="3"/>
        <v>2</v>
      </c>
      <c r="J34" t="str">
        <f t="shared" ca="1" si="4"/>
        <v>rs</v>
      </c>
      <c r="K34" t="str">
        <f t="shared" ca="1" si="11"/>
        <v>GBY</v>
      </c>
      <c r="L34" t="str">
        <f t="shared" ca="1" si="11"/>
        <v>GBY</v>
      </c>
      <c r="M34" t="str">
        <f t="shared" ca="1" si="6"/>
        <v/>
      </c>
      <c r="N34" t="s">
        <v>18</v>
      </c>
      <c r="O34">
        <v>-6</v>
      </c>
      <c r="P34" t="str">
        <f t="shared" ca="1" si="7"/>
        <v/>
      </c>
      <c r="S34" t="s">
        <v>70</v>
      </c>
      <c r="U34">
        <f t="shared" ca="1" si="8"/>
        <v>0</v>
      </c>
      <c r="W34" t="str">
        <f t="shared" ca="1" si="9"/>
        <v/>
      </c>
    </row>
    <row r="35" spans="1:23" x14ac:dyDescent="0.25">
      <c r="A35">
        <v>34</v>
      </c>
      <c r="B35">
        <v>17</v>
      </c>
      <c r="C35" t="str">
        <f t="shared" ca="1" si="0"/>
        <v>2012_02_CHI@GBY</v>
      </c>
      <c r="D35" t="str">
        <f t="shared" ca="1" si="10"/>
        <v/>
      </c>
      <c r="E35">
        <f t="shared" ca="1" si="10"/>
        <v>-5.5</v>
      </c>
      <c r="F35">
        <f t="shared" ca="1" si="10"/>
        <v>23</v>
      </c>
      <c r="G35">
        <f t="shared" ca="1" si="10"/>
        <v>10</v>
      </c>
      <c r="H35">
        <f t="shared" ca="1" si="2"/>
        <v>2012</v>
      </c>
      <c r="I35">
        <f t="shared" ca="1" si="3"/>
        <v>2</v>
      </c>
      <c r="J35" t="str">
        <f t="shared" ca="1" si="4"/>
        <v>rs</v>
      </c>
      <c r="K35" t="str">
        <f t="shared" ca="1" si="11"/>
        <v>GBY</v>
      </c>
      <c r="L35" t="str">
        <f t="shared" ca="1" si="11"/>
        <v>GBY</v>
      </c>
      <c r="M35" t="str">
        <f t="shared" ca="1" si="6"/>
        <v/>
      </c>
      <c r="N35" t="s">
        <v>16</v>
      </c>
      <c r="O35">
        <v>-4</v>
      </c>
      <c r="P35" t="str">
        <f t="shared" ca="1" si="7"/>
        <v/>
      </c>
      <c r="S35" t="s">
        <v>70</v>
      </c>
      <c r="U35">
        <f t="shared" ca="1" si="8"/>
        <v>0</v>
      </c>
      <c r="W35" t="str">
        <f t="shared" ca="1" si="9"/>
        <v/>
      </c>
    </row>
    <row r="36" spans="1:23" x14ac:dyDescent="0.25">
      <c r="A36">
        <v>35</v>
      </c>
      <c r="B36">
        <v>18</v>
      </c>
      <c r="C36" t="str">
        <f t="shared" ca="1" si="0"/>
        <v>2012_02_TBY@NYG</v>
      </c>
      <c r="D36" t="str">
        <f t="shared" ca="1" si="10"/>
        <v/>
      </c>
      <c r="E36">
        <f t="shared" ca="1" si="10"/>
        <v>-7.5</v>
      </c>
      <c r="F36">
        <f t="shared" ca="1" si="10"/>
        <v>41</v>
      </c>
      <c r="G36">
        <f t="shared" ca="1" si="10"/>
        <v>34</v>
      </c>
      <c r="H36">
        <f t="shared" ca="1" si="2"/>
        <v>2012</v>
      </c>
      <c r="I36">
        <f t="shared" ca="1" si="3"/>
        <v>2</v>
      </c>
      <c r="J36" t="str">
        <f t="shared" ca="1" si="4"/>
        <v>rs</v>
      </c>
      <c r="K36" t="str">
        <f t="shared" ca="1" si="11"/>
        <v>TBY</v>
      </c>
      <c r="L36" t="str">
        <f t="shared" ca="1" si="11"/>
        <v>NYG</v>
      </c>
      <c r="M36" t="str">
        <f t="shared" ca="1" si="6"/>
        <v/>
      </c>
      <c r="N36" t="s">
        <v>18</v>
      </c>
      <c r="O36">
        <v>-7</v>
      </c>
      <c r="P36" t="str">
        <f t="shared" ca="1" si="7"/>
        <v/>
      </c>
      <c r="S36" t="s">
        <v>339</v>
      </c>
      <c r="U36">
        <f t="shared" ca="1" si="8"/>
        <v>1</v>
      </c>
      <c r="W36" t="str">
        <f t="shared" ca="1" si="9"/>
        <v/>
      </c>
    </row>
    <row r="37" spans="1:23" x14ac:dyDescent="0.25">
      <c r="A37">
        <v>36</v>
      </c>
      <c r="B37">
        <v>18</v>
      </c>
      <c r="C37" t="str">
        <f t="shared" ca="1" si="0"/>
        <v>2012_02_TBY@NYG</v>
      </c>
      <c r="D37" t="str">
        <f t="shared" ca="1" si="10"/>
        <v/>
      </c>
      <c r="E37">
        <f t="shared" ca="1" si="10"/>
        <v>-7.5</v>
      </c>
      <c r="F37">
        <f t="shared" ca="1" si="10"/>
        <v>41</v>
      </c>
      <c r="G37">
        <f t="shared" ca="1" si="10"/>
        <v>34</v>
      </c>
      <c r="H37">
        <f t="shared" ca="1" si="2"/>
        <v>2012</v>
      </c>
      <c r="I37">
        <f t="shared" ca="1" si="3"/>
        <v>2</v>
      </c>
      <c r="J37" t="str">
        <f t="shared" ca="1" si="4"/>
        <v>rs</v>
      </c>
      <c r="K37" t="str">
        <f t="shared" ca="1" si="11"/>
        <v>TBY</v>
      </c>
      <c r="L37" t="str">
        <f t="shared" ca="1" si="11"/>
        <v>NYG</v>
      </c>
      <c r="M37" t="str">
        <f t="shared" ca="1" si="6"/>
        <v/>
      </c>
      <c r="N37" t="s">
        <v>16</v>
      </c>
      <c r="O37">
        <v>-4</v>
      </c>
      <c r="P37" t="str">
        <f t="shared" ca="1" si="7"/>
        <v/>
      </c>
      <c r="S37" t="s">
        <v>339</v>
      </c>
      <c r="U37">
        <f t="shared" ca="1" si="8"/>
        <v>1</v>
      </c>
      <c r="W37" t="str">
        <f t="shared" ca="1" si="9"/>
        <v/>
      </c>
    </row>
    <row r="38" spans="1:23" x14ac:dyDescent="0.25">
      <c r="A38">
        <v>37</v>
      </c>
      <c r="B38">
        <v>19</v>
      </c>
      <c r="C38" t="str">
        <f t="shared" ca="1" si="0"/>
        <v>2012_02_NOR@CAR</v>
      </c>
      <c r="D38" t="str">
        <f t="shared" ca="1" si="10"/>
        <v/>
      </c>
      <c r="E38">
        <f t="shared" ca="1" si="10"/>
        <v>2.5</v>
      </c>
      <c r="F38">
        <f t="shared" ca="1" si="10"/>
        <v>35</v>
      </c>
      <c r="G38">
        <f t="shared" ca="1" si="10"/>
        <v>27</v>
      </c>
      <c r="H38">
        <f t="shared" ca="1" si="2"/>
        <v>2012</v>
      </c>
      <c r="I38">
        <f t="shared" ca="1" si="3"/>
        <v>2</v>
      </c>
      <c r="J38" t="str">
        <f t="shared" ca="1" si="4"/>
        <v>rs</v>
      </c>
      <c r="K38" t="str">
        <f t="shared" ca="1" si="11"/>
        <v>CAR</v>
      </c>
      <c r="L38" t="str">
        <f t="shared" ca="1" si="11"/>
        <v>CAR</v>
      </c>
      <c r="M38" t="str">
        <f t="shared" ca="1" si="6"/>
        <v/>
      </c>
      <c r="N38" t="s">
        <v>18</v>
      </c>
      <c r="O38">
        <v>3</v>
      </c>
      <c r="P38" t="str">
        <f t="shared" ca="1" si="7"/>
        <v/>
      </c>
      <c r="S38" t="s">
        <v>340</v>
      </c>
      <c r="U38">
        <f t="shared" ca="1" si="8"/>
        <v>0</v>
      </c>
      <c r="W38" t="str">
        <f t="shared" ca="1" si="9"/>
        <v/>
      </c>
    </row>
    <row r="39" spans="1:23" x14ac:dyDescent="0.25">
      <c r="A39">
        <v>38</v>
      </c>
      <c r="B39">
        <v>19</v>
      </c>
      <c r="C39" t="str">
        <f t="shared" ca="1" si="0"/>
        <v>2012_02_NOR@CAR</v>
      </c>
      <c r="D39" t="str">
        <f t="shared" ca="1" si="10"/>
        <v/>
      </c>
      <c r="E39">
        <f t="shared" ca="1" si="10"/>
        <v>2.5</v>
      </c>
      <c r="F39">
        <f t="shared" ca="1" si="10"/>
        <v>35</v>
      </c>
      <c r="G39">
        <f t="shared" ca="1" si="10"/>
        <v>27</v>
      </c>
      <c r="H39">
        <f t="shared" ca="1" si="2"/>
        <v>2012</v>
      </c>
      <c r="I39">
        <f t="shared" ca="1" si="3"/>
        <v>2</v>
      </c>
      <c r="J39" t="str">
        <f t="shared" ca="1" si="4"/>
        <v>rs</v>
      </c>
      <c r="K39" t="str">
        <f t="shared" ca="1" si="11"/>
        <v>CAR</v>
      </c>
      <c r="L39" t="str">
        <f t="shared" ca="1" si="11"/>
        <v>CAR</v>
      </c>
      <c r="M39" t="str">
        <f t="shared" ca="1" si="6"/>
        <v/>
      </c>
      <c r="N39" t="s">
        <v>16</v>
      </c>
      <c r="O39">
        <v>-1.5</v>
      </c>
      <c r="P39" t="str">
        <f t="shared" ca="1" si="7"/>
        <v/>
      </c>
      <c r="S39" t="s">
        <v>69</v>
      </c>
      <c r="U39">
        <f t="shared" ca="1" si="8"/>
        <v>1</v>
      </c>
      <c r="W39" t="str">
        <f t="shared" ca="1" si="9"/>
        <v/>
      </c>
    </row>
    <row r="40" spans="1:23" x14ac:dyDescent="0.25">
      <c r="A40">
        <v>39</v>
      </c>
      <c r="B40">
        <v>20</v>
      </c>
      <c r="C40" t="str">
        <f t="shared" ca="1" si="0"/>
        <v>2012_02_ARI@NWE</v>
      </c>
      <c r="D40" t="str">
        <f t="shared" ca="1" si="10"/>
        <v/>
      </c>
      <c r="E40">
        <f t="shared" ca="1" si="10"/>
        <v>-13.5</v>
      </c>
      <c r="F40">
        <f t="shared" ca="1" si="10"/>
        <v>18</v>
      </c>
      <c r="G40">
        <f t="shared" ca="1" si="10"/>
        <v>20</v>
      </c>
      <c r="H40">
        <f t="shared" ca="1" si="2"/>
        <v>2012</v>
      </c>
      <c r="I40">
        <f t="shared" ca="1" si="3"/>
        <v>2</v>
      </c>
      <c r="J40" t="str">
        <f t="shared" ca="1" si="4"/>
        <v>rs</v>
      </c>
      <c r="K40" t="str">
        <f t="shared" ca="1" si="11"/>
        <v>ARI</v>
      </c>
      <c r="L40" t="str">
        <f t="shared" ca="1" si="11"/>
        <v>ARI</v>
      </c>
      <c r="M40" t="str">
        <f t="shared" ca="1" si="6"/>
        <v/>
      </c>
      <c r="N40" t="s">
        <v>18</v>
      </c>
      <c r="O40">
        <v>-12</v>
      </c>
      <c r="P40" t="str">
        <f t="shared" ca="1" si="7"/>
        <v/>
      </c>
      <c r="S40" t="s">
        <v>337</v>
      </c>
      <c r="U40">
        <f t="shared" ca="1" si="8"/>
        <v>0</v>
      </c>
      <c r="W40" t="str">
        <f t="shared" ca="1" si="9"/>
        <v/>
      </c>
    </row>
    <row r="41" spans="1:23" x14ac:dyDescent="0.25">
      <c r="A41">
        <v>40</v>
      </c>
      <c r="B41">
        <v>20</v>
      </c>
      <c r="C41" t="str">
        <f t="shared" ca="1" si="0"/>
        <v>2012_02_ARI@NWE</v>
      </c>
      <c r="D41" t="str">
        <f t="shared" ca="1" si="10"/>
        <v/>
      </c>
      <c r="E41">
        <f t="shared" ca="1" si="10"/>
        <v>-13.5</v>
      </c>
      <c r="F41">
        <f t="shared" ca="1" si="10"/>
        <v>18</v>
      </c>
      <c r="G41">
        <f t="shared" ca="1" si="10"/>
        <v>20</v>
      </c>
      <c r="H41">
        <f t="shared" ca="1" si="2"/>
        <v>2012</v>
      </c>
      <c r="I41">
        <f t="shared" ca="1" si="3"/>
        <v>2</v>
      </c>
      <c r="J41" t="str">
        <f t="shared" ca="1" si="4"/>
        <v>rs</v>
      </c>
      <c r="K41" t="str">
        <f t="shared" ca="1" si="11"/>
        <v>ARI</v>
      </c>
      <c r="L41" t="str">
        <f t="shared" ca="1" si="11"/>
        <v>ARI</v>
      </c>
      <c r="M41" t="str">
        <f t="shared" ca="1" si="6"/>
        <v/>
      </c>
      <c r="N41" t="s">
        <v>16</v>
      </c>
      <c r="O41">
        <v>-13</v>
      </c>
      <c r="P41" t="str">
        <f t="shared" ca="1" si="7"/>
        <v/>
      </c>
      <c r="S41" t="s">
        <v>337</v>
      </c>
      <c r="U41">
        <f t="shared" ca="1" si="8"/>
        <v>0</v>
      </c>
      <c r="W41" t="str">
        <f t="shared" ca="1" si="9"/>
        <v/>
      </c>
    </row>
    <row r="42" spans="1:23" x14ac:dyDescent="0.25">
      <c r="A42">
        <v>41</v>
      </c>
      <c r="B42">
        <v>21</v>
      </c>
      <c r="C42" t="str">
        <f t="shared" ca="1" si="0"/>
        <v>2012_02_MIN@IND</v>
      </c>
      <c r="D42" t="str">
        <f t="shared" ref="D42:G61" ca="1" si="12">IFERROR(IF(ISBLANK(VLOOKUP($B42,nfl_game_result,MATCH(D$1,nfl_game_result_header,0),FALSE)),"",VLOOKUP($B42,nfl_game_result,MATCH(D$1,nfl_game_result_header,0),FALSE)),"error")</f>
        <v/>
      </c>
      <c r="E42">
        <f t="shared" ca="1" si="12"/>
        <v>1.5</v>
      </c>
      <c r="F42">
        <f t="shared" ca="1" si="12"/>
        <v>23</v>
      </c>
      <c r="G42">
        <f t="shared" ca="1" si="12"/>
        <v>20</v>
      </c>
      <c r="H42">
        <f t="shared" ca="1" si="2"/>
        <v>2012</v>
      </c>
      <c r="I42">
        <f t="shared" ca="1" si="3"/>
        <v>2</v>
      </c>
      <c r="J42" t="str">
        <f t="shared" ca="1" si="4"/>
        <v>rs</v>
      </c>
      <c r="K42" t="str">
        <f t="shared" ref="K42:L61" ca="1" si="13">IFERROR(IF(ISBLANK(VLOOKUP($B42,nfl_game_result,MATCH(K$1,nfl_game_result_header,0),FALSE)),"",VLOOKUP($B42,nfl_game_result,MATCH(K$1,nfl_game_result_header,0),FALSE)),"error")</f>
        <v>IND</v>
      </c>
      <c r="L42" t="str">
        <f t="shared" ca="1" si="13"/>
        <v>IND</v>
      </c>
      <c r="M42" t="str">
        <f t="shared" ca="1" si="6"/>
        <v/>
      </c>
      <c r="N42" t="s">
        <v>18</v>
      </c>
      <c r="O42">
        <v>-2</v>
      </c>
      <c r="P42" t="str">
        <f t="shared" ca="1" si="7"/>
        <v/>
      </c>
      <c r="S42" t="s">
        <v>82</v>
      </c>
      <c r="U42">
        <f t="shared" ca="1" si="8"/>
        <v>0</v>
      </c>
      <c r="W42" t="str">
        <f t="shared" ca="1" si="9"/>
        <v/>
      </c>
    </row>
    <row r="43" spans="1:23" x14ac:dyDescent="0.25">
      <c r="A43">
        <v>42</v>
      </c>
      <c r="B43">
        <v>21</v>
      </c>
      <c r="C43" t="str">
        <f t="shared" ca="1" si="0"/>
        <v>2012_02_MIN@IND</v>
      </c>
      <c r="D43" t="str">
        <f t="shared" ca="1" si="12"/>
        <v/>
      </c>
      <c r="E43">
        <f t="shared" ca="1" si="12"/>
        <v>1.5</v>
      </c>
      <c r="F43">
        <f t="shared" ca="1" si="12"/>
        <v>23</v>
      </c>
      <c r="G43">
        <f t="shared" ca="1" si="12"/>
        <v>20</v>
      </c>
      <c r="H43">
        <f t="shared" ca="1" si="2"/>
        <v>2012</v>
      </c>
      <c r="I43">
        <f t="shared" ca="1" si="3"/>
        <v>2</v>
      </c>
      <c r="J43" t="str">
        <f t="shared" ca="1" si="4"/>
        <v>rs</v>
      </c>
      <c r="K43" t="str">
        <f t="shared" ca="1" si="13"/>
        <v>IND</v>
      </c>
      <c r="L43" t="str">
        <f t="shared" ca="1" si="13"/>
        <v>IND</v>
      </c>
      <c r="M43" t="str">
        <f t="shared" ca="1" si="6"/>
        <v/>
      </c>
      <c r="N43" t="s">
        <v>16</v>
      </c>
      <c r="O43">
        <v>-3</v>
      </c>
      <c r="P43" t="str">
        <f t="shared" ca="1" si="7"/>
        <v/>
      </c>
      <c r="S43" t="s">
        <v>82</v>
      </c>
      <c r="U43">
        <f t="shared" ca="1" si="8"/>
        <v>0</v>
      </c>
      <c r="W43" t="str">
        <f t="shared" ca="1" si="9"/>
        <v/>
      </c>
    </row>
    <row r="44" spans="1:23" x14ac:dyDescent="0.25">
      <c r="A44">
        <v>43</v>
      </c>
      <c r="B44">
        <v>22</v>
      </c>
      <c r="C44" t="str">
        <f t="shared" ca="1" si="0"/>
        <v>2012_02_BAL@PHI</v>
      </c>
      <c r="D44" t="str">
        <f t="shared" ca="1" si="12"/>
        <v/>
      </c>
      <c r="E44">
        <f t="shared" ca="1" si="12"/>
        <v>-2.5</v>
      </c>
      <c r="F44">
        <f t="shared" ca="1" si="12"/>
        <v>24</v>
      </c>
      <c r="G44">
        <f t="shared" ca="1" si="12"/>
        <v>23</v>
      </c>
      <c r="H44">
        <f t="shared" ca="1" si="2"/>
        <v>2012</v>
      </c>
      <c r="I44">
        <f t="shared" ca="1" si="3"/>
        <v>2</v>
      </c>
      <c r="J44" t="str">
        <f t="shared" ca="1" si="4"/>
        <v>rs</v>
      </c>
      <c r="K44" t="str">
        <f t="shared" ca="1" si="13"/>
        <v>BAL</v>
      </c>
      <c r="L44" t="str">
        <f t="shared" ca="1" si="13"/>
        <v>PHI</v>
      </c>
      <c r="M44" t="str">
        <f t="shared" ca="1" si="6"/>
        <v/>
      </c>
      <c r="N44" t="s">
        <v>18</v>
      </c>
      <c r="O44">
        <v>2.5</v>
      </c>
      <c r="P44" t="str">
        <f t="shared" ca="1" si="7"/>
        <v/>
      </c>
      <c r="S44" t="s">
        <v>67</v>
      </c>
      <c r="U44">
        <f t="shared" ca="1" si="8"/>
        <v>1</v>
      </c>
      <c r="W44" t="str">
        <f t="shared" ca="1" si="9"/>
        <v/>
      </c>
    </row>
    <row r="45" spans="1:23" x14ac:dyDescent="0.25">
      <c r="A45">
        <v>44</v>
      </c>
      <c r="B45">
        <v>22</v>
      </c>
      <c r="C45" t="str">
        <f t="shared" ca="1" si="0"/>
        <v>2012_02_BAL@PHI</v>
      </c>
      <c r="D45" t="str">
        <f t="shared" ca="1" si="12"/>
        <v/>
      </c>
      <c r="E45">
        <f t="shared" ca="1" si="12"/>
        <v>-2.5</v>
      </c>
      <c r="F45">
        <f t="shared" ca="1" si="12"/>
        <v>24</v>
      </c>
      <c r="G45">
        <f t="shared" ca="1" si="12"/>
        <v>23</v>
      </c>
      <c r="H45">
        <f t="shared" ca="1" si="2"/>
        <v>2012</v>
      </c>
      <c r="I45">
        <f t="shared" ca="1" si="3"/>
        <v>2</v>
      </c>
      <c r="J45" t="str">
        <f t="shared" ca="1" si="4"/>
        <v>rs</v>
      </c>
      <c r="K45" t="str">
        <f t="shared" ca="1" si="13"/>
        <v>BAL</v>
      </c>
      <c r="L45" t="str">
        <f t="shared" ca="1" si="13"/>
        <v>PHI</v>
      </c>
      <c r="M45" t="str">
        <f t="shared" ca="1" si="6"/>
        <v/>
      </c>
      <c r="N45" t="s">
        <v>16</v>
      </c>
      <c r="O45">
        <v>3</v>
      </c>
      <c r="P45" t="str">
        <f t="shared" ca="1" si="7"/>
        <v/>
      </c>
      <c r="S45" t="s">
        <v>67</v>
      </c>
      <c r="U45">
        <f t="shared" ca="1" si="8"/>
        <v>1</v>
      </c>
      <c r="W45" t="str">
        <f t="shared" ca="1" si="9"/>
        <v/>
      </c>
    </row>
    <row r="46" spans="1:23" x14ac:dyDescent="0.25">
      <c r="A46">
        <v>45</v>
      </c>
      <c r="B46">
        <v>23</v>
      </c>
      <c r="C46" t="str">
        <f t="shared" ca="1" si="0"/>
        <v>2012_02_KCY@BUF</v>
      </c>
      <c r="D46" t="str">
        <f t="shared" ca="1" si="12"/>
        <v/>
      </c>
      <c r="E46">
        <f t="shared" ca="1" si="12"/>
        <v>-3.5</v>
      </c>
      <c r="F46">
        <f t="shared" ca="1" si="12"/>
        <v>35</v>
      </c>
      <c r="G46">
        <f t="shared" ca="1" si="12"/>
        <v>17</v>
      </c>
      <c r="H46">
        <f t="shared" ca="1" si="2"/>
        <v>2012</v>
      </c>
      <c r="I46">
        <f t="shared" ca="1" si="3"/>
        <v>2</v>
      </c>
      <c r="J46" t="str">
        <f t="shared" ca="1" si="4"/>
        <v>rs</v>
      </c>
      <c r="K46" t="str">
        <f t="shared" ca="1" si="13"/>
        <v>BUF</v>
      </c>
      <c r="L46" t="str">
        <f t="shared" ca="1" si="13"/>
        <v>BUF</v>
      </c>
      <c r="M46" t="str">
        <f t="shared" ca="1" si="6"/>
        <v/>
      </c>
      <c r="N46" t="s">
        <v>18</v>
      </c>
      <c r="O46">
        <v>-3.5</v>
      </c>
      <c r="P46" t="str">
        <f t="shared" ca="1" si="7"/>
        <v/>
      </c>
      <c r="S46" t="s">
        <v>68</v>
      </c>
      <c r="U46">
        <f t="shared" ca="1" si="8"/>
        <v>1</v>
      </c>
      <c r="W46" t="str">
        <f t="shared" ca="1" si="9"/>
        <v/>
      </c>
    </row>
    <row r="47" spans="1:23" x14ac:dyDescent="0.25">
      <c r="A47">
        <v>46</v>
      </c>
      <c r="B47">
        <v>23</v>
      </c>
      <c r="C47" t="str">
        <f t="shared" ca="1" si="0"/>
        <v>2012_02_KCY@BUF</v>
      </c>
      <c r="D47" t="str">
        <f t="shared" ca="1" si="12"/>
        <v/>
      </c>
      <c r="E47">
        <f t="shared" ca="1" si="12"/>
        <v>-3.5</v>
      </c>
      <c r="F47">
        <f t="shared" ca="1" si="12"/>
        <v>35</v>
      </c>
      <c r="G47">
        <f t="shared" ca="1" si="12"/>
        <v>17</v>
      </c>
      <c r="H47">
        <f t="shared" ca="1" si="2"/>
        <v>2012</v>
      </c>
      <c r="I47">
        <f t="shared" ca="1" si="3"/>
        <v>2</v>
      </c>
      <c r="J47" t="str">
        <f t="shared" ca="1" si="4"/>
        <v>rs</v>
      </c>
      <c r="K47" t="str">
        <f t="shared" ca="1" si="13"/>
        <v>BUF</v>
      </c>
      <c r="L47" t="str">
        <f t="shared" ca="1" si="13"/>
        <v>BUF</v>
      </c>
      <c r="M47" t="str">
        <f t="shared" ca="1" si="6"/>
        <v/>
      </c>
      <c r="N47" t="s">
        <v>16</v>
      </c>
      <c r="O47">
        <v>-3</v>
      </c>
      <c r="P47" t="str">
        <f t="shared" ca="1" si="7"/>
        <v/>
      </c>
      <c r="S47" t="s">
        <v>336</v>
      </c>
      <c r="U47">
        <f t="shared" ca="1" si="8"/>
        <v>0</v>
      </c>
      <c r="W47" t="str">
        <f t="shared" ca="1" si="9"/>
        <v/>
      </c>
    </row>
    <row r="48" spans="1:23" x14ac:dyDescent="0.25">
      <c r="A48">
        <v>47</v>
      </c>
      <c r="B48">
        <v>24</v>
      </c>
      <c r="C48" t="str">
        <f t="shared" ca="1" si="0"/>
        <v>2012_02_CLE@CIN</v>
      </c>
      <c r="D48" t="str">
        <f t="shared" ca="1" si="12"/>
        <v/>
      </c>
      <c r="E48">
        <f t="shared" ca="1" si="12"/>
        <v>-6.5</v>
      </c>
      <c r="F48">
        <f t="shared" ca="1" si="12"/>
        <v>34</v>
      </c>
      <c r="G48">
        <f t="shared" ca="1" si="12"/>
        <v>27</v>
      </c>
      <c r="H48">
        <f t="shared" ca="1" si="2"/>
        <v>2012</v>
      </c>
      <c r="I48">
        <f t="shared" ca="1" si="3"/>
        <v>2</v>
      </c>
      <c r="J48" t="str">
        <f t="shared" ca="1" si="4"/>
        <v>rs</v>
      </c>
      <c r="K48" t="str">
        <f t="shared" ca="1" si="13"/>
        <v>CIN</v>
      </c>
      <c r="L48" t="str">
        <f t="shared" ca="1" si="13"/>
        <v>CIN</v>
      </c>
      <c r="M48" t="str">
        <f t="shared" ca="1" si="6"/>
        <v/>
      </c>
      <c r="N48" t="s">
        <v>18</v>
      </c>
      <c r="O48">
        <v>-7</v>
      </c>
      <c r="P48" t="str">
        <f t="shared" ca="1" si="7"/>
        <v/>
      </c>
      <c r="S48" t="s">
        <v>71</v>
      </c>
      <c r="U48">
        <f t="shared" ca="1" si="8"/>
        <v>1</v>
      </c>
      <c r="W48" t="str">
        <f t="shared" ca="1" si="9"/>
        <v/>
      </c>
    </row>
    <row r="49" spans="1:23" x14ac:dyDescent="0.25">
      <c r="A49">
        <v>48</v>
      </c>
      <c r="B49">
        <v>24</v>
      </c>
      <c r="C49" t="str">
        <f t="shared" ca="1" si="0"/>
        <v>2012_02_CLE@CIN</v>
      </c>
      <c r="D49" t="str">
        <f t="shared" ca="1" si="12"/>
        <v/>
      </c>
      <c r="E49">
        <f t="shared" ca="1" si="12"/>
        <v>-6.5</v>
      </c>
      <c r="F49">
        <f t="shared" ca="1" si="12"/>
        <v>34</v>
      </c>
      <c r="G49">
        <f t="shared" ca="1" si="12"/>
        <v>27</v>
      </c>
      <c r="H49">
        <f t="shared" ca="1" si="2"/>
        <v>2012</v>
      </c>
      <c r="I49">
        <f t="shared" ca="1" si="3"/>
        <v>2</v>
      </c>
      <c r="J49" t="str">
        <f t="shared" ca="1" si="4"/>
        <v>rs</v>
      </c>
      <c r="K49" t="str">
        <f t="shared" ca="1" si="13"/>
        <v>CIN</v>
      </c>
      <c r="L49" t="str">
        <f t="shared" ca="1" si="13"/>
        <v>CIN</v>
      </c>
      <c r="M49" t="str">
        <f t="shared" ca="1" si="6"/>
        <v/>
      </c>
      <c r="N49" t="s">
        <v>16</v>
      </c>
      <c r="O49">
        <v>-6</v>
      </c>
      <c r="P49" t="str">
        <f t="shared" ca="1" si="7"/>
        <v/>
      </c>
      <c r="S49" t="s">
        <v>71</v>
      </c>
      <c r="U49">
        <f t="shared" ca="1" si="8"/>
        <v>1</v>
      </c>
      <c r="W49" t="str">
        <f t="shared" ca="1" si="9"/>
        <v/>
      </c>
    </row>
    <row r="50" spans="1:23" x14ac:dyDescent="0.25">
      <c r="A50">
        <v>49</v>
      </c>
      <c r="B50">
        <v>25</v>
      </c>
      <c r="C50" t="str">
        <f t="shared" ca="1" si="0"/>
        <v>2012_02_HOU@JAX</v>
      </c>
      <c r="D50" t="str">
        <f t="shared" ca="1" si="12"/>
        <v/>
      </c>
      <c r="E50">
        <f t="shared" ca="1" si="12"/>
        <v>7.5</v>
      </c>
      <c r="F50">
        <f t="shared" ca="1" si="12"/>
        <v>7</v>
      </c>
      <c r="G50">
        <f t="shared" ca="1" si="12"/>
        <v>27</v>
      </c>
      <c r="H50">
        <f t="shared" ca="1" si="2"/>
        <v>2012</v>
      </c>
      <c r="I50">
        <f t="shared" ca="1" si="3"/>
        <v>2</v>
      </c>
      <c r="J50" t="str">
        <f t="shared" ca="1" si="4"/>
        <v>rs</v>
      </c>
      <c r="K50" t="str">
        <f t="shared" ca="1" si="13"/>
        <v>HOU</v>
      </c>
      <c r="L50" t="str">
        <f t="shared" ca="1" si="13"/>
        <v>HOU</v>
      </c>
      <c r="M50" t="str">
        <f t="shared" ca="1" si="6"/>
        <v/>
      </c>
      <c r="N50" t="s">
        <v>18</v>
      </c>
      <c r="O50">
        <v>8.5</v>
      </c>
      <c r="P50" t="str">
        <f t="shared" ca="1" si="7"/>
        <v/>
      </c>
      <c r="S50" t="s">
        <v>77</v>
      </c>
      <c r="U50">
        <f t="shared" ca="1" si="8"/>
        <v>1</v>
      </c>
      <c r="W50" t="str">
        <f t="shared" ca="1" si="9"/>
        <v/>
      </c>
    </row>
    <row r="51" spans="1:23" x14ac:dyDescent="0.25">
      <c r="A51">
        <v>50</v>
      </c>
      <c r="B51">
        <v>25</v>
      </c>
      <c r="C51" t="str">
        <f t="shared" ca="1" si="0"/>
        <v>2012_02_HOU@JAX</v>
      </c>
      <c r="D51" t="str">
        <f t="shared" ca="1" si="12"/>
        <v/>
      </c>
      <c r="E51">
        <f t="shared" ca="1" si="12"/>
        <v>7.5</v>
      </c>
      <c r="F51">
        <f t="shared" ca="1" si="12"/>
        <v>7</v>
      </c>
      <c r="G51">
        <f t="shared" ca="1" si="12"/>
        <v>27</v>
      </c>
      <c r="H51">
        <f t="shared" ca="1" si="2"/>
        <v>2012</v>
      </c>
      <c r="I51">
        <f t="shared" ca="1" si="3"/>
        <v>2</v>
      </c>
      <c r="J51" t="str">
        <f t="shared" ca="1" si="4"/>
        <v>rs</v>
      </c>
      <c r="K51" t="str">
        <f t="shared" ca="1" si="13"/>
        <v>HOU</v>
      </c>
      <c r="L51" t="str">
        <f t="shared" ca="1" si="13"/>
        <v>HOU</v>
      </c>
      <c r="M51" t="str">
        <f t="shared" ca="1" si="6"/>
        <v/>
      </c>
      <c r="N51" t="s">
        <v>16</v>
      </c>
      <c r="O51">
        <v>7.5</v>
      </c>
      <c r="P51" t="str">
        <f t="shared" ca="1" si="7"/>
        <v/>
      </c>
      <c r="S51" t="s">
        <v>79</v>
      </c>
      <c r="U51">
        <f t="shared" ca="1" si="8"/>
        <v>0</v>
      </c>
      <c r="W51" t="str">
        <f t="shared" ca="1" si="9"/>
        <v/>
      </c>
    </row>
    <row r="52" spans="1:23" x14ac:dyDescent="0.25">
      <c r="A52">
        <v>51</v>
      </c>
      <c r="B52">
        <v>26</v>
      </c>
      <c r="C52" t="str">
        <f t="shared" ca="1" si="0"/>
        <v>2012_02_OAK@MIA</v>
      </c>
      <c r="D52" t="str">
        <f t="shared" ca="1" si="12"/>
        <v/>
      </c>
      <c r="E52">
        <f t="shared" ca="1" si="12"/>
        <v>2.5</v>
      </c>
      <c r="F52">
        <f t="shared" ca="1" si="12"/>
        <v>35</v>
      </c>
      <c r="G52">
        <f t="shared" ca="1" si="12"/>
        <v>13</v>
      </c>
      <c r="H52">
        <f t="shared" ca="1" si="2"/>
        <v>2012</v>
      </c>
      <c r="I52">
        <f t="shared" ca="1" si="3"/>
        <v>2</v>
      </c>
      <c r="J52" t="str">
        <f t="shared" ca="1" si="4"/>
        <v>rs</v>
      </c>
      <c r="K52" t="str">
        <f t="shared" ca="1" si="13"/>
        <v>MIA</v>
      </c>
      <c r="L52" t="str">
        <f t="shared" ca="1" si="13"/>
        <v>MIA</v>
      </c>
      <c r="M52" t="str">
        <f t="shared" ca="1" si="6"/>
        <v/>
      </c>
      <c r="N52" t="s">
        <v>18</v>
      </c>
      <c r="O52">
        <v>-1</v>
      </c>
      <c r="P52" t="str">
        <f t="shared" ca="1" si="7"/>
        <v/>
      </c>
      <c r="S52" t="s">
        <v>87</v>
      </c>
      <c r="U52">
        <f t="shared" ca="1" si="8"/>
        <v>0</v>
      </c>
      <c r="W52" t="str">
        <f t="shared" ca="1" si="9"/>
        <v/>
      </c>
    </row>
    <row r="53" spans="1:23" x14ac:dyDescent="0.25">
      <c r="A53">
        <v>52</v>
      </c>
      <c r="B53">
        <v>26</v>
      </c>
      <c r="C53" t="str">
        <f t="shared" ca="1" si="0"/>
        <v>2012_02_OAK@MIA</v>
      </c>
      <c r="D53" t="str">
        <f t="shared" ca="1" si="12"/>
        <v/>
      </c>
      <c r="E53">
        <f t="shared" ca="1" si="12"/>
        <v>2.5</v>
      </c>
      <c r="F53">
        <f t="shared" ca="1" si="12"/>
        <v>35</v>
      </c>
      <c r="G53">
        <f t="shared" ca="1" si="12"/>
        <v>13</v>
      </c>
      <c r="H53">
        <f t="shared" ca="1" si="2"/>
        <v>2012</v>
      </c>
      <c r="I53">
        <f t="shared" ca="1" si="3"/>
        <v>2</v>
      </c>
      <c r="J53" t="str">
        <f t="shared" ca="1" si="4"/>
        <v>rs</v>
      </c>
      <c r="K53" t="str">
        <f t="shared" ca="1" si="13"/>
        <v>MIA</v>
      </c>
      <c r="L53" t="str">
        <f t="shared" ca="1" si="13"/>
        <v>MIA</v>
      </c>
      <c r="M53" t="str">
        <f t="shared" ca="1" si="6"/>
        <v/>
      </c>
      <c r="N53" t="s">
        <v>16</v>
      </c>
      <c r="O53">
        <v>-1</v>
      </c>
      <c r="P53" t="str">
        <f t="shared" ca="1" si="7"/>
        <v/>
      </c>
      <c r="S53" t="s">
        <v>81</v>
      </c>
      <c r="U53">
        <f t="shared" ca="1" si="8"/>
        <v>1</v>
      </c>
      <c r="W53" t="str">
        <f t="shared" ca="1" si="9"/>
        <v/>
      </c>
    </row>
    <row r="54" spans="1:23" x14ac:dyDescent="0.25">
      <c r="A54">
        <v>53</v>
      </c>
      <c r="B54">
        <v>27</v>
      </c>
      <c r="C54" t="str">
        <f t="shared" ca="1" si="0"/>
        <v>2012_02_WAS@STL</v>
      </c>
      <c r="D54" t="str">
        <f t="shared" ca="1" si="12"/>
        <v/>
      </c>
      <c r="E54">
        <f t="shared" ca="1" si="12"/>
        <v>3.5</v>
      </c>
      <c r="F54">
        <f t="shared" ca="1" si="12"/>
        <v>31</v>
      </c>
      <c r="G54">
        <f t="shared" ca="1" si="12"/>
        <v>28</v>
      </c>
      <c r="H54">
        <f t="shared" ca="1" si="2"/>
        <v>2012</v>
      </c>
      <c r="I54">
        <f t="shared" ca="1" si="3"/>
        <v>2</v>
      </c>
      <c r="J54" t="str">
        <f t="shared" ca="1" si="4"/>
        <v>rs</v>
      </c>
      <c r="K54" t="str">
        <f t="shared" ca="1" si="13"/>
        <v>STL</v>
      </c>
      <c r="L54" t="str">
        <f t="shared" ca="1" si="13"/>
        <v>STL</v>
      </c>
      <c r="M54" t="str">
        <f t="shared" ca="1" si="6"/>
        <v/>
      </c>
      <c r="N54" t="s">
        <v>18</v>
      </c>
      <c r="O54">
        <v>3</v>
      </c>
      <c r="P54" t="str">
        <f t="shared" ca="1" si="7"/>
        <v/>
      </c>
      <c r="S54" t="s">
        <v>93</v>
      </c>
      <c r="U54">
        <f t="shared" ca="1" si="8"/>
        <v>1</v>
      </c>
      <c r="W54" t="str">
        <f t="shared" ca="1" si="9"/>
        <v/>
      </c>
    </row>
    <row r="55" spans="1:23" x14ac:dyDescent="0.25">
      <c r="A55">
        <v>54</v>
      </c>
      <c r="B55">
        <v>27</v>
      </c>
      <c r="C55" t="str">
        <f t="shared" ca="1" si="0"/>
        <v>2012_02_WAS@STL</v>
      </c>
      <c r="D55" t="str">
        <f t="shared" ca="1" si="12"/>
        <v/>
      </c>
      <c r="E55">
        <f t="shared" ca="1" si="12"/>
        <v>3.5</v>
      </c>
      <c r="F55">
        <f t="shared" ca="1" si="12"/>
        <v>31</v>
      </c>
      <c r="G55">
        <f t="shared" ca="1" si="12"/>
        <v>28</v>
      </c>
      <c r="H55">
        <f t="shared" ca="1" si="2"/>
        <v>2012</v>
      </c>
      <c r="I55">
        <f t="shared" ca="1" si="3"/>
        <v>2</v>
      </c>
      <c r="J55" t="str">
        <f t="shared" ca="1" si="4"/>
        <v>rs</v>
      </c>
      <c r="K55" t="str">
        <f t="shared" ca="1" si="13"/>
        <v>STL</v>
      </c>
      <c r="L55" t="str">
        <f t="shared" ca="1" si="13"/>
        <v>STL</v>
      </c>
      <c r="M55" t="str">
        <f t="shared" ca="1" si="6"/>
        <v/>
      </c>
      <c r="N55" t="s">
        <v>16</v>
      </c>
      <c r="O55">
        <v>3.5</v>
      </c>
      <c r="P55" t="str">
        <f t="shared" ca="1" si="7"/>
        <v/>
      </c>
      <c r="S55" t="s">
        <v>93</v>
      </c>
      <c r="U55">
        <f t="shared" ca="1" si="8"/>
        <v>1</v>
      </c>
      <c r="W55" t="str">
        <f t="shared" ca="1" si="9"/>
        <v/>
      </c>
    </row>
    <row r="56" spans="1:23" x14ac:dyDescent="0.25">
      <c r="A56">
        <v>55</v>
      </c>
      <c r="B56">
        <v>28</v>
      </c>
      <c r="C56" t="str">
        <f t="shared" ca="1" si="0"/>
        <v>2012_02_NYJ@PIT</v>
      </c>
      <c r="D56" t="str">
        <f t="shared" ca="1" si="12"/>
        <v/>
      </c>
      <c r="E56">
        <f t="shared" ca="1" si="12"/>
        <v>-6.5</v>
      </c>
      <c r="F56">
        <f t="shared" ca="1" si="12"/>
        <v>27</v>
      </c>
      <c r="G56">
        <f t="shared" ca="1" si="12"/>
        <v>10</v>
      </c>
      <c r="H56">
        <f t="shared" ca="1" si="2"/>
        <v>2012</v>
      </c>
      <c r="I56">
        <f t="shared" ca="1" si="3"/>
        <v>2</v>
      </c>
      <c r="J56" t="str">
        <f t="shared" ca="1" si="4"/>
        <v>rs</v>
      </c>
      <c r="K56" t="str">
        <f t="shared" ca="1" si="13"/>
        <v>PIT</v>
      </c>
      <c r="L56" t="str">
        <f t="shared" ca="1" si="13"/>
        <v>PIT</v>
      </c>
      <c r="M56" t="str">
        <f t="shared" ca="1" si="6"/>
        <v/>
      </c>
      <c r="N56" t="s">
        <v>18</v>
      </c>
      <c r="O56">
        <v>-4</v>
      </c>
      <c r="P56" t="str">
        <f t="shared" ca="1" si="7"/>
        <v/>
      </c>
      <c r="S56" t="s">
        <v>86</v>
      </c>
      <c r="U56">
        <f t="shared" ca="1" si="8"/>
        <v>0</v>
      </c>
      <c r="W56" t="str">
        <f t="shared" ca="1" si="9"/>
        <v/>
      </c>
    </row>
    <row r="57" spans="1:23" x14ac:dyDescent="0.25">
      <c r="A57">
        <v>56</v>
      </c>
      <c r="B57">
        <v>28</v>
      </c>
      <c r="C57" t="str">
        <f t="shared" ca="1" si="0"/>
        <v>2012_02_NYJ@PIT</v>
      </c>
      <c r="D57" t="str">
        <f t="shared" ca="1" si="12"/>
        <v/>
      </c>
      <c r="E57">
        <f t="shared" ca="1" si="12"/>
        <v>-6.5</v>
      </c>
      <c r="F57">
        <f t="shared" ca="1" si="12"/>
        <v>27</v>
      </c>
      <c r="G57">
        <f t="shared" ca="1" si="12"/>
        <v>10</v>
      </c>
      <c r="H57">
        <f t="shared" ca="1" si="2"/>
        <v>2012</v>
      </c>
      <c r="I57">
        <f t="shared" ca="1" si="3"/>
        <v>2</v>
      </c>
      <c r="J57" t="str">
        <f t="shared" ca="1" si="4"/>
        <v>rs</v>
      </c>
      <c r="K57" t="str">
        <f t="shared" ca="1" si="13"/>
        <v>PIT</v>
      </c>
      <c r="L57" t="str">
        <f t="shared" ca="1" si="13"/>
        <v>PIT</v>
      </c>
      <c r="M57" t="str">
        <f t="shared" ca="1" si="6"/>
        <v/>
      </c>
      <c r="N57" t="s">
        <v>16</v>
      </c>
      <c r="O57">
        <v>-3</v>
      </c>
      <c r="P57" t="str">
        <f t="shared" ca="1" si="7"/>
        <v/>
      </c>
      <c r="S57" t="s">
        <v>86</v>
      </c>
      <c r="U57">
        <f t="shared" ca="1" si="8"/>
        <v>0</v>
      </c>
      <c r="W57" t="str">
        <f t="shared" ca="1" si="9"/>
        <v/>
      </c>
    </row>
    <row r="58" spans="1:23" x14ac:dyDescent="0.25">
      <c r="A58">
        <v>57</v>
      </c>
      <c r="B58">
        <v>29</v>
      </c>
      <c r="C58" t="str">
        <f t="shared" ca="1" si="0"/>
        <v>2012_02_TEN@SD</v>
      </c>
      <c r="D58" t="str">
        <f t="shared" ca="1" si="12"/>
        <v/>
      </c>
      <c r="E58">
        <f t="shared" ca="1" si="12"/>
        <v>-6.5</v>
      </c>
      <c r="F58">
        <f t="shared" ca="1" si="12"/>
        <v>38</v>
      </c>
      <c r="G58">
        <f t="shared" ca="1" si="12"/>
        <v>10</v>
      </c>
      <c r="H58">
        <f t="shared" ca="1" si="2"/>
        <v>2012</v>
      </c>
      <c r="I58">
        <f t="shared" ca="1" si="3"/>
        <v>2</v>
      </c>
      <c r="J58" t="str">
        <f t="shared" ca="1" si="4"/>
        <v>rs</v>
      </c>
      <c r="K58" t="str">
        <f t="shared" ca="1" si="13"/>
        <v>SD</v>
      </c>
      <c r="L58" t="str">
        <f t="shared" ca="1" si="13"/>
        <v>SD</v>
      </c>
      <c r="M58" t="str">
        <f t="shared" ca="1" si="6"/>
        <v/>
      </c>
      <c r="N58" t="s">
        <v>18</v>
      </c>
      <c r="O58">
        <v>-5.5</v>
      </c>
      <c r="P58" t="str">
        <f t="shared" ca="1" si="7"/>
        <v/>
      </c>
      <c r="S58" t="s">
        <v>95</v>
      </c>
      <c r="U58">
        <f t="shared" ca="1" si="8"/>
        <v>0</v>
      </c>
      <c r="W58" t="str">
        <f t="shared" ca="1" si="9"/>
        <v/>
      </c>
    </row>
    <row r="59" spans="1:23" x14ac:dyDescent="0.25">
      <c r="A59">
        <v>58</v>
      </c>
      <c r="B59">
        <v>29</v>
      </c>
      <c r="C59" t="str">
        <f t="shared" ca="1" si="0"/>
        <v>2012_02_TEN@SD</v>
      </c>
      <c r="D59" t="str">
        <f t="shared" ca="1" si="12"/>
        <v/>
      </c>
      <c r="E59">
        <f t="shared" ca="1" si="12"/>
        <v>-6.5</v>
      </c>
      <c r="F59">
        <f t="shared" ca="1" si="12"/>
        <v>38</v>
      </c>
      <c r="G59">
        <f t="shared" ca="1" si="12"/>
        <v>10</v>
      </c>
      <c r="H59">
        <f t="shared" ca="1" si="2"/>
        <v>2012</v>
      </c>
      <c r="I59">
        <f t="shared" ca="1" si="3"/>
        <v>2</v>
      </c>
      <c r="J59" t="str">
        <f t="shared" ca="1" si="4"/>
        <v>rs</v>
      </c>
      <c r="K59" t="str">
        <f t="shared" ca="1" si="13"/>
        <v>SD</v>
      </c>
      <c r="L59" t="str">
        <f t="shared" ca="1" si="13"/>
        <v>SD</v>
      </c>
      <c r="M59" t="str">
        <f t="shared" ca="1" si="6"/>
        <v/>
      </c>
      <c r="N59" t="s">
        <v>16</v>
      </c>
      <c r="O59">
        <v>-4.5</v>
      </c>
      <c r="P59" t="str">
        <f t="shared" ca="1" si="7"/>
        <v/>
      </c>
      <c r="S59" t="s">
        <v>95</v>
      </c>
      <c r="U59">
        <f t="shared" ca="1" si="8"/>
        <v>0</v>
      </c>
      <c r="W59" t="str">
        <f t="shared" ca="1" si="9"/>
        <v/>
      </c>
    </row>
    <row r="60" spans="1:23" x14ac:dyDescent="0.25">
      <c r="A60">
        <v>59</v>
      </c>
      <c r="B60">
        <v>30</v>
      </c>
      <c r="C60" t="str">
        <f t="shared" ca="1" si="0"/>
        <v>2012_02_DAL@SEA</v>
      </c>
      <c r="D60" t="str">
        <f t="shared" ca="1" si="12"/>
        <v/>
      </c>
      <c r="E60">
        <f t="shared" ca="1" si="12"/>
        <v>3.5</v>
      </c>
      <c r="F60">
        <f t="shared" ca="1" si="12"/>
        <v>27</v>
      </c>
      <c r="G60">
        <f t="shared" ca="1" si="12"/>
        <v>7</v>
      </c>
      <c r="H60">
        <f t="shared" ca="1" si="2"/>
        <v>2012</v>
      </c>
      <c r="I60">
        <f t="shared" ca="1" si="3"/>
        <v>2</v>
      </c>
      <c r="J60" t="str">
        <f t="shared" ca="1" si="4"/>
        <v>rs</v>
      </c>
      <c r="K60" t="str">
        <f t="shared" ca="1" si="13"/>
        <v>SEA</v>
      </c>
      <c r="L60" t="str">
        <f t="shared" ca="1" si="13"/>
        <v>SEA</v>
      </c>
      <c r="M60" t="str">
        <f t="shared" ca="1" si="6"/>
        <v/>
      </c>
      <c r="N60" t="s">
        <v>18</v>
      </c>
      <c r="O60">
        <v>4.5</v>
      </c>
      <c r="P60" t="str">
        <f t="shared" ca="1" si="7"/>
        <v/>
      </c>
      <c r="S60" t="s">
        <v>73</v>
      </c>
      <c r="U60">
        <f t="shared" ca="1" si="8"/>
        <v>0</v>
      </c>
      <c r="W60" t="str">
        <f t="shared" ca="1" si="9"/>
        <v/>
      </c>
    </row>
    <row r="61" spans="1:23" x14ac:dyDescent="0.25">
      <c r="A61">
        <v>60</v>
      </c>
      <c r="B61">
        <v>30</v>
      </c>
      <c r="C61" t="str">
        <f t="shared" ca="1" si="0"/>
        <v>2012_02_DAL@SEA</v>
      </c>
      <c r="D61" t="str">
        <f t="shared" ca="1" si="12"/>
        <v/>
      </c>
      <c r="E61">
        <f t="shared" ca="1" si="12"/>
        <v>3.5</v>
      </c>
      <c r="F61">
        <f t="shared" ca="1" si="12"/>
        <v>27</v>
      </c>
      <c r="G61">
        <f t="shared" ca="1" si="12"/>
        <v>7</v>
      </c>
      <c r="H61">
        <f t="shared" ca="1" si="2"/>
        <v>2012</v>
      </c>
      <c r="I61">
        <f t="shared" ca="1" si="3"/>
        <v>2</v>
      </c>
      <c r="J61" t="str">
        <f t="shared" ca="1" si="4"/>
        <v>rs</v>
      </c>
      <c r="K61" t="str">
        <f t="shared" ca="1" si="13"/>
        <v>SEA</v>
      </c>
      <c r="L61" t="str">
        <f t="shared" ca="1" si="13"/>
        <v>SEA</v>
      </c>
      <c r="M61" t="str">
        <f t="shared" ca="1" si="6"/>
        <v/>
      </c>
      <c r="N61" t="s">
        <v>16</v>
      </c>
      <c r="O61">
        <v>4</v>
      </c>
      <c r="P61" t="str">
        <f t="shared" ca="1" si="7"/>
        <v/>
      </c>
      <c r="S61" t="s">
        <v>73</v>
      </c>
      <c r="U61">
        <f t="shared" ca="1" si="8"/>
        <v>0</v>
      </c>
      <c r="W61" t="str">
        <f t="shared" ca="1" si="9"/>
        <v/>
      </c>
    </row>
    <row r="62" spans="1:23" x14ac:dyDescent="0.25">
      <c r="A62">
        <v>61</v>
      </c>
      <c r="B62">
        <v>31</v>
      </c>
      <c r="C62" t="str">
        <f t="shared" ca="1" si="0"/>
        <v>2012_02_DET@SFO</v>
      </c>
      <c r="D62" t="str">
        <f t="shared" ref="D62:G81" ca="1" si="14">IFERROR(IF(ISBLANK(VLOOKUP($B62,nfl_game_result,MATCH(D$1,nfl_game_result_header,0),FALSE)),"",VLOOKUP($B62,nfl_game_result,MATCH(D$1,nfl_game_result_header,0),FALSE)),"error")</f>
        <v/>
      </c>
      <c r="E62">
        <f t="shared" ca="1" si="14"/>
        <v>-6.5</v>
      </c>
      <c r="F62">
        <f t="shared" ca="1" si="14"/>
        <v>27</v>
      </c>
      <c r="G62">
        <f t="shared" ca="1" si="14"/>
        <v>19</v>
      </c>
      <c r="H62">
        <f t="shared" ca="1" si="2"/>
        <v>2012</v>
      </c>
      <c r="I62">
        <f t="shared" ca="1" si="3"/>
        <v>2</v>
      </c>
      <c r="J62" t="str">
        <f t="shared" ca="1" si="4"/>
        <v>rs</v>
      </c>
      <c r="K62" t="str">
        <f t="shared" ref="K62:L81" ca="1" si="15">IFERROR(IF(ISBLANK(VLOOKUP($B62,nfl_game_result,MATCH(K$1,nfl_game_result_header,0),FALSE)),"",VLOOKUP($B62,nfl_game_result,MATCH(K$1,nfl_game_result_header,0),FALSE)),"error")</f>
        <v>SFO</v>
      </c>
      <c r="L62" t="str">
        <f t="shared" ca="1" si="15"/>
        <v>SFO</v>
      </c>
      <c r="M62" t="str">
        <f t="shared" ca="1" si="6"/>
        <v/>
      </c>
      <c r="N62" t="s">
        <v>18</v>
      </c>
      <c r="O62">
        <v>-6</v>
      </c>
      <c r="P62" t="str">
        <f t="shared" ca="1" si="7"/>
        <v/>
      </c>
      <c r="S62" t="s">
        <v>338</v>
      </c>
      <c r="U62">
        <f t="shared" ca="1" si="8"/>
        <v>1</v>
      </c>
      <c r="W62" t="str">
        <f t="shared" ca="1" si="9"/>
        <v/>
      </c>
    </row>
    <row r="63" spans="1:23" x14ac:dyDescent="0.25">
      <c r="A63">
        <v>62</v>
      </c>
      <c r="B63">
        <v>31</v>
      </c>
      <c r="C63" t="str">
        <f t="shared" ca="1" si="0"/>
        <v>2012_02_DET@SFO</v>
      </c>
      <c r="D63" t="str">
        <f t="shared" ca="1" si="14"/>
        <v/>
      </c>
      <c r="E63">
        <f t="shared" ca="1" si="14"/>
        <v>-6.5</v>
      </c>
      <c r="F63">
        <f t="shared" ca="1" si="14"/>
        <v>27</v>
      </c>
      <c r="G63">
        <f t="shared" ca="1" si="14"/>
        <v>19</v>
      </c>
      <c r="H63">
        <f t="shared" ca="1" si="2"/>
        <v>2012</v>
      </c>
      <c r="I63">
        <f t="shared" ca="1" si="3"/>
        <v>2</v>
      </c>
      <c r="J63" t="str">
        <f t="shared" ca="1" si="4"/>
        <v>rs</v>
      </c>
      <c r="K63" t="str">
        <f t="shared" ca="1" si="15"/>
        <v>SFO</v>
      </c>
      <c r="L63" t="str">
        <f t="shared" ca="1" si="15"/>
        <v>SFO</v>
      </c>
      <c r="M63" t="str">
        <f t="shared" ca="1" si="6"/>
        <v/>
      </c>
      <c r="N63" t="s">
        <v>16</v>
      </c>
      <c r="O63">
        <v>-8</v>
      </c>
      <c r="P63" t="str">
        <f t="shared" ca="1" si="7"/>
        <v/>
      </c>
      <c r="S63" t="s">
        <v>338</v>
      </c>
      <c r="U63">
        <f t="shared" ca="1" si="8"/>
        <v>1</v>
      </c>
      <c r="W63" t="str">
        <f t="shared" ca="1" si="9"/>
        <v/>
      </c>
    </row>
    <row r="64" spans="1:23" x14ac:dyDescent="0.25">
      <c r="A64">
        <v>63</v>
      </c>
      <c r="B64">
        <v>32</v>
      </c>
      <c r="C64" t="str">
        <f t="shared" ca="1" si="0"/>
        <v>2012_02_DEN@ATL</v>
      </c>
      <c r="D64" t="str">
        <f t="shared" ca="1" si="14"/>
        <v/>
      </c>
      <c r="E64">
        <f t="shared" ca="1" si="14"/>
        <v>-3.5</v>
      </c>
      <c r="F64">
        <f t="shared" ca="1" si="14"/>
        <v>27</v>
      </c>
      <c r="G64">
        <f t="shared" ca="1" si="14"/>
        <v>21</v>
      </c>
      <c r="H64">
        <f t="shared" ca="1" si="2"/>
        <v>2012</v>
      </c>
      <c r="I64">
        <f t="shared" ca="1" si="3"/>
        <v>2</v>
      </c>
      <c r="J64" t="str">
        <f t="shared" ca="1" si="4"/>
        <v>rs</v>
      </c>
      <c r="K64" t="str">
        <f t="shared" ca="1" si="15"/>
        <v>ATL</v>
      </c>
      <c r="L64" t="str">
        <f t="shared" ca="1" si="15"/>
        <v>ATL</v>
      </c>
      <c r="M64" t="str">
        <f t="shared" ca="1" si="6"/>
        <v/>
      </c>
      <c r="N64" t="s">
        <v>18</v>
      </c>
      <c r="O64">
        <v>-2.5</v>
      </c>
      <c r="P64" t="str">
        <f t="shared" ca="1" si="7"/>
        <v/>
      </c>
      <c r="S64" t="s">
        <v>22</v>
      </c>
      <c r="U64">
        <f t="shared" ca="1" si="8"/>
        <v>1</v>
      </c>
      <c r="W64" t="str">
        <f t="shared" ca="1" si="9"/>
        <v/>
      </c>
    </row>
    <row r="65" spans="1:23" x14ac:dyDescent="0.25">
      <c r="A65">
        <v>64</v>
      </c>
      <c r="B65">
        <v>32</v>
      </c>
      <c r="C65" t="str">
        <f t="shared" ca="1" si="0"/>
        <v>2012_02_DEN@ATL</v>
      </c>
      <c r="D65" t="str">
        <f t="shared" ca="1" si="14"/>
        <v/>
      </c>
      <c r="E65">
        <f t="shared" ca="1" si="14"/>
        <v>-3.5</v>
      </c>
      <c r="F65">
        <f t="shared" ca="1" si="14"/>
        <v>27</v>
      </c>
      <c r="G65">
        <f t="shared" ca="1" si="14"/>
        <v>21</v>
      </c>
      <c r="H65">
        <f t="shared" ca="1" si="2"/>
        <v>2012</v>
      </c>
      <c r="I65">
        <f t="shared" ca="1" si="3"/>
        <v>2</v>
      </c>
      <c r="J65" t="str">
        <f t="shared" ca="1" si="4"/>
        <v>rs</v>
      </c>
      <c r="K65" t="str">
        <f t="shared" ca="1" si="15"/>
        <v>ATL</v>
      </c>
      <c r="L65" t="str">
        <f t="shared" ca="1" si="15"/>
        <v>ATL</v>
      </c>
      <c r="M65" t="str">
        <f t="shared" ca="1" si="6"/>
        <v/>
      </c>
      <c r="N65" t="s">
        <v>16</v>
      </c>
      <c r="O65">
        <v>-3</v>
      </c>
      <c r="P65" t="str">
        <f t="shared" ca="1" si="7"/>
        <v/>
      </c>
      <c r="S65" t="s">
        <v>22</v>
      </c>
      <c r="U65">
        <f t="shared" ca="1" si="8"/>
        <v>1</v>
      </c>
      <c r="W65" t="str">
        <f t="shared" ca="1" si="9"/>
        <v/>
      </c>
    </row>
    <row r="66" spans="1:23" x14ac:dyDescent="0.25">
      <c r="A66">
        <v>65</v>
      </c>
      <c r="B66">
        <v>33</v>
      </c>
      <c r="C66" t="str">
        <f t="shared" ref="C66:C129" ca="1" si="16">IFERROR(VLOOKUP($B66,nfl_game_result,MATCH(C$1,nfl_game_result_header,0),FALSE),"error")</f>
        <v>2012_03_NYG@CAR</v>
      </c>
      <c r="D66" t="str">
        <f t="shared" ca="1" si="14"/>
        <v/>
      </c>
      <c r="E66">
        <f t="shared" ca="1" si="14"/>
        <v>1.5</v>
      </c>
      <c r="F66">
        <f t="shared" ca="1" si="14"/>
        <v>7</v>
      </c>
      <c r="G66">
        <f t="shared" ca="1" si="14"/>
        <v>36</v>
      </c>
      <c r="H66">
        <f t="shared" ref="H66:H129" ca="1" si="17">VALUE(LEFT(C66, 4))</f>
        <v>2012</v>
      </c>
      <c r="I66">
        <f t="shared" ref="I66:I129" ca="1" si="18">VALUE(MID(C66,6,FIND("_",C66,6)-6))</f>
        <v>3</v>
      </c>
      <c r="J66" t="str">
        <f t="shared" ref="J66:J129" ca="1" si="19">IF(I66&lt;=17,"rs","plyff")</f>
        <v>rs</v>
      </c>
      <c r="K66" t="str">
        <f t="shared" ca="1" si="15"/>
        <v>NYG</v>
      </c>
      <c r="L66" t="str">
        <f t="shared" ca="1" si="15"/>
        <v>NYG</v>
      </c>
      <c r="M66" t="str">
        <f t="shared" ref="M66:M129" ca="1" si="20">IF(NOT(OR(ISBLANK(D66),ISBLANK(E66),D66="",E66="")),D66-E66,"")</f>
        <v/>
      </c>
      <c r="N66" t="s">
        <v>18</v>
      </c>
      <c r="O66">
        <v>3</v>
      </c>
      <c r="P66" t="str">
        <f t="shared" ref="P66:P129" ca="1" si="21">IF(OR(NOT(ISNUMBER(D66)),ISBLANK(D66),D66="",ISBLANK(O66)),"",ABS(D66-O66))</f>
        <v/>
      </c>
      <c r="S66" t="s">
        <v>85</v>
      </c>
      <c r="U66">
        <f t="shared" ref="U66:U129" ca="1" si="22">IF(OR(ISBLANK(K66),ISBLANK(S66),K66="",S66=""),"",IF(K66=S66,1,0))</f>
        <v>1</v>
      </c>
      <c r="W66" t="str">
        <f t="shared" ref="W66:W129" ca="1" si="23">IF(OR(ISBLANK(L66),ISBLANK(V66),L66="",V66=""),"",IF(L66=V66,1,0))</f>
        <v/>
      </c>
    </row>
    <row r="67" spans="1:23" x14ac:dyDescent="0.25">
      <c r="A67">
        <v>66</v>
      </c>
      <c r="B67">
        <v>33</v>
      </c>
      <c r="C67" t="str">
        <f t="shared" ca="1" si="16"/>
        <v>2012_03_NYG@CAR</v>
      </c>
      <c r="D67" t="str">
        <f t="shared" ca="1" si="14"/>
        <v/>
      </c>
      <c r="E67">
        <f t="shared" ca="1" si="14"/>
        <v>1.5</v>
      </c>
      <c r="F67">
        <f t="shared" ca="1" si="14"/>
        <v>7</v>
      </c>
      <c r="G67">
        <f t="shared" ca="1" si="14"/>
        <v>36</v>
      </c>
      <c r="H67">
        <f t="shared" ca="1" si="17"/>
        <v>2012</v>
      </c>
      <c r="I67">
        <f t="shared" ca="1" si="18"/>
        <v>3</v>
      </c>
      <c r="J67" t="str">
        <f t="shared" ca="1" si="19"/>
        <v>rs</v>
      </c>
      <c r="K67" t="str">
        <f t="shared" ca="1" si="15"/>
        <v>NYG</v>
      </c>
      <c r="L67" t="str">
        <f t="shared" ca="1" si="15"/>
        <v>NYG</v>
      </c>
      <c r="M67" t="str">
        <f t="shared" ca="1" si="20"/>
        <v/>
      </c>
      <c r="N67" t="s">
        <v>16</v>
      </c>
      <c r="O67">
        <v>2</v>
      </c>
      <c r="P67" t="str">
        <f t="shared" ca="1" si="21"/>
        <v/>
      </c>
      <c r="S67" t="s">
        <v>69</v>
      </c>
      <c r="U67">
        <f t="shared" ca="1" si="22"/>
        <v>0</v>
      </c>
      <c r="W67" t="str">
        <f t="shared" ca="1" si="23"/>
        <v/>
      </c>
    </row>
    <row r="68" spans="1:23" x14ac:dyDescent="0.25">
      <c r="A68">
        <v>67</v>
      </c>
      <c r="B68">
        <v>34</v>
      </c>
      <c r="C68" t="str">
        <f t="shared" ca="1" si="16"/>
        <v>2012_03_TBY@DAL</v>
      </c>
      <c r="D68" t="str">
        <f t="shared" ca="1" si="14"/>
        <v/>
      </c>
      <c r="E68">
        <f t="shared" ca="1" si="14"/>
        <v>-7.5</v>
      </c>
      <c r="F68">
        <f t="shared" ca="1" si="14"/>
        <v>16</v>
      </c>
      <c r="G68">
        <f t="shared" ca="1" si="14"/>
        <v>10</v>
      </c>
      <c r="H68">
        <f t="shared" ca="1" si="17"/>
        <v>2012</v>
      </c>
      <c r="I68">
        <f t="shared" ca="1" si="18"/>
        <v>3</v>
      </c>
      <c r="J68" t="str">
        <f t="shared" ca="1" si="19"/>
        <v>rs</v>
      </c>
      <c r="K68" t="str">
        <f t="shared" ca="1" si="15"/>
        <v>TBY</v>
      </c>
      <c r="L68" t="str">
        <f t="shared" ca="1" si="15"/>
        <v>DAL</v>
      </c>
      <c r="M68" t="str">
        <f t="shared" ca="1" si="20"/>
        <v/>
      </c>
      <c r="N68" t="s">
        <v>18</v>
      </c>
      <c r="O68">
        <v>-5.5</v>
      </c>
      <c r="P68" t="str">
        <f t="shared" ca="1" si="21"/>
        <v/>
      </c>
      <c r="S68" t="s">
        <v>339</v>
      </c>
      <c r="U68">
        <f t="shared" ca="1" si="22"/>
        <v>1</v>
      </c>
      <c r="W68" t="str">
        <f t="shared" ca="1" si="23"/>
        <v/>
      </c>
    </row>
    <row r="69" spans="1:23" x14ac:dyDescent="0.25">
      <c r="A69">
        <v>68</v>
      </c>
      <c r="B69">
        <v>34</v>
      </c>
      <c r="C69" t="str">
        <f t="shared" ca="1" si="16"/>
        <v>2012_03_TBY@DAL</v>
      </c>
      <c r="D69" t="str">
        <f t="shared" ca="1" si="14"/>
        <v/>
      </c>
      <c r="E69">
        <f t="shared" ca="1" si="14"/>
        <v>-7.5</v>
      </c>
      <c r="F69">
        <f t="shared" ca="1" si="14"/>
        <v>16</v>
      </c>
      <c r="G69">
        <f t="shared" ca="1" si="14"/>
        <v>10</v>
      </c>
      <c r="H69">
        <f t="shared" ca="1" si="17"/>
        <v>2012</v>
      </c>
      <c r="I69">
        <f t="shared" ca="1" si="18"/>
        <v>3</v>
      </c>
      <c r="J69" t="str">
        <f t="shared" ca="1" si="19"/>
        <v>rs</v>
      </c>
      <c r="K69" t="str">
        <f t="shared" ca="1" si="15"/>
        <v>TBY</v>
      </c>
      <c r="L69" t="str">
        <f t="shared" ca="1" si="15"/>
        <v>DAL</v>
      </c>
      <c r="M69" t="str">
        <f t="shared" ca="1" si="20"/>
        <v/>
      </c>
      <c r="N69" t="s">
        <v>16</v>
      </c>
      <c r="O69">
        <v>-3</v>
      </c>
      <c r="P69" t="str">
        <f t="shared" ca="1" si="21"/>
        <v/>
      </c>
      <c r="S69" t="s">
        <v>339</v>
      </c>
      <c r="U69">
        <f t="shared" ca="1" si="22"/>
        <v>1</v>
      </c>
      <c r="W69" t="str">
        <f t="shared" ca="1" si="23"/>
        <v/>
      </c>
    </row>
    <row r="70" spans="1:23" x14ac:dyDescent="0.25">
      <c r="A70">
        <v>69</v>
      </c>
      <c r="B70">
        <v>35</v>
      </c>
      <c r="C70" t="str">
        <f t="shared" ca="1" si="16"/>
        <v>2012_03_STL@CHI</v>
      </c>
      <c r="D70" t="str">
        <f t="shared" ca="1" si="14"/>
        <v/>
      </c>
      <c r="E70">
        <f t="shared" ca="1" si="14"/>
        <v>-7.5</v>
      </c>
      <c r="F70">
        <f t="shared" ca="1" si="14"/>
        <v>23</v>
      </c>
      <c r="G70">
        <f t="shared" ca="1" si="14"/>
        <v>6</v>
      </c>
      <c r="H70">
        <f t="shared" ca="1" si="17"/>
        <v>2012</v>
      </c>
      <c r="I70">
        <f t="shared" ca="1" si="18"/>
        <v>3</v>
      </c>
      <c r="J70" t="str">
        <f t="shared" ca="1" si="19"/>
        <v>rs</v>
      </c>
      <c r="K70" t="str">
        <f t="shared" ca="1" si="15"/>
        <v>CHI</v>
      </c>
      <c r="L70" t="str">
        <f t="shared" ca="1" si="15"/>
        <v>CHI</v>
      </c>
      <c r="M70" t="str">
        <f t="shared" ca="1" si="20"/>
        <v/>
      </c>
      <c r="N70" t="s">
        <v>18</v>
      </c>
      <c r="O70">
        <v>-6.5</v>
      </c>
      <c r="P70" t="str">
        <f t="shared" ca="1" si="21"/>
        <v/>
      </c>
      <c r="S70" t="s">
        <v>70</v>
      </c>
      <c r="U70">
        <f t="shared" ca="1" si="22"/>
        <v>1</v>
      </c>
      <c r="W70" t="str">
        <f t="shared" ca="1" si="23"/>
        <v/>
      </c>
    </row>
    <row r="71" spans="1:23" x14ac:dyDescent="0.25">
      <c r="A71">
        <v>70</v>
      </c>
      <c r="B71">
        <v>35</v>
      </c>
      <c r="C71" t="str">
        <f t="shared" ca="1" si="16"/>
        <v>2012_03_STL@CHI</v>
      </c>
      <c r="D71" t="str">
        <f t="shared" ca="1" si="14"/>
        <v/>
      </c>
      <c r="E71">
        <f t="shared" ca="1" si="14"/>
        <v>-7.5</v>
      </c>
      <c r="F71">
        <f t="shared" ca="1" si="14"/>
        <v>23</v>
      </c>
      <c r="G71">
        <f t="shared" ca="1" si="14"/>
        <v>6</v>
      </c>
      <c r="H71">
        <f t="shared" ca="1" si="17"/>
        <v>2012</v>
      </c>
      <c r="I71">
        <f t="shared" ca="1" si="18"/>
        <v>3</v>
      </c>
      <c r="J71" t="str">
        <f t="shared" ca="1" si="19"/>
        <v>rs</v>
      </c>
      <c r="K71" t="str">
        <f t="shared" ca="1" si="15"/>
        <v>CHI</v>
      </c>
      <c r="L71" t="str">
        <f t="shared" ca="1" si="15"/>
        <v>CHI</v>
      </c>
      <c r="M71" t="str">
        <f t="shared" ca="1" si="20"/>
        <v/>
      </c>
      <c r="N71" t="s">
        <v>16</v>
      </c>
      <c r="O71">
        <v>-6.5</v>
      </c>
      <c r="P71" t="str">
        <f t="shared" ca="1" si="21"/>
        <v/>
      </c>
      <c r="S71" t="s">
        <v>93</v>
      </c>
      <c r="U71">
        <f t="shared" ca="1" si="22"/>
        <v>0</v>
      </c>
      <c r="W71" t="str">
        <f t="shared" ca="1" si="23"/>
        <v/>
      </c>
    </row>
    <row r="72" spans="1:23" x14ac:dyDescent="0.25">
      <c r="A72">
        <v>71</v>
      </c>
      <c r="B72">
        <v>36</v>
      </c>
      <c r="C72" t="str">
        <f t="shared" ca="1" si="16"/>
        <v>2012_03_SFO@MIN</v>
      </c>
      <c r="D72" t="str">
        <f t="shared" ca="1" si="14"/>
        <v/>
      </c>
      <c r="E72">
        <f t="shared" ca="1" si="14"/>
        <v>7.5</v>
      </c>
      <c r="F72">
        <f t="shared" ca="1" si="14"/>
        <v>24</v>
      </c>
      <c r="G72">
        <f t="shared" ca="1" si="14"/>
        <v>13</v>
      </c>
      <c r="H72">
        <f t="shared" ca="1" si="17"/>
        <v>2012</v>
      </c>
      <c r="I72">
        <f t="shared" ca="1" si="18"/>
        <v>3</v>
      </c>
      <c r="J72" t="str">
        <f t="shared" ca="1" si="19"/>
        <v>rs</v>
      </c>
      <c r="K72" t="str">
        <f t="shared" ca="1" si="15"/>
        <v>MIN</v>
      </c>
      <c r="L72" t="str">
        <f t="shared" ca="1" si="15"/>
        <v>MIN</v>
      </c>
      <c r="M72" t="str">
        <f t="shared" ca="1" si="20"/>
        <v/>
      </c>
      <c r="N72" t="s">
        <v>18</v>
      </c>
      <c r="O72">
        <v>8.5</v>
      </c>
      <c r="P72" t="str">
        <f t="shared" ca="1" si="21"/>
        <v/>
      </c>
      <c r="S72" t="s">
        <v>338</v>
      </c>
      <c r="U72">
        <f t="shared" ca="1" si="22"/>
        <v>0</v>
      </c>
      <c r="W72" t="str">
        <f t="shared" ca="1" si="23"/>
        <v/>
      </c>
    </row>
    <row r="73" spans="1:23" x14ac:dyDescent="0.25">
      <c r="A73">
        <v>72</v>
      </c>
      <c r="B73">
        <v>36</v>
      </c>
      <c r="C73" t="str">
        <f t="shared" ca="1" si="16"/>
        <v>2012_03_SFO@MIN</v>
      </c>
      <c r="D73" t="str">
        <f t="shared" ca="1" si="14"/>
        <v/>
      </c>
      <c r="E73">
        <f t="shared" ca="1" si="14"/>
        <v>7.5</v>
      </c>
      <c r="F73">
        <f t="shared" ca="1" si="14"/>
        <v>24</v>
      </c>
      <c r="G73">
        <f t="shared" ca="1" si="14"/>
        <v>13</v>
      </c>
      <c r="H73">
        <f t="shared" ca="1" si="17"/>
        <v>2012</v>
      </c>
      <c r="I73">
        <f t="shared" ca="1" si="18"/>
        <v>3</v>
      </c>
      <c r="J73" t="str">
        <f t="shared" ca="1" si="19"/>
        <v>rs</v>
      </c>
      <c r="K73" t="str">
        <f t="shared" ca="1" si="15"/>
        <v>MIN</v>
      </c>
      <c r="L73" t="str">
        <f t="shared" ca="1" si="15"/>
        <v>MIN</v>
      </c>
      <c r="M73" t="str">
        <f t="shared" ca="1" si="20"/>
        <v/>
      </c>
      <c r="N73" t="s">
        <v>16</v>
      </c>
      <c r="O73">
        <v>7</v>
      </c>
      <c r="P73" t="str">
        <f t="shared" ca="1" si="21"/>
        <v/>
      </c>
      <c r="S73" t="s">
        <v>338</v>
      </c>
      <c r="U73">
        <f t="shared" ca="1" si="22"/>
        <v>0</v>
      </c>
      <c r="W73" t="str">
        <f t="shared" ca="1" si="23"/>
        <v/>
      </c>
    </row>
    <row r="74" spans="1:23" x14ac:dyDescent="0.25">
      <c r="A74">
        <v>73</v>
      </c>
      <c r="B74">
        <v>37</v>
      </c>
      <c r="C74" t="str">
        <f t="shared" ca="1" si="16"/>
        <v>2012_03_DET@TEN</v>
      </c>
      <c r="D74" t="str">
        <f t="shared" ca="1" si="14"/>
        <v/>
      </c>
      <c r="E74">
        <f t="shared" ca="1" si="14"/>
        <v>3.5</v>
      </c>
      <c r="F74">
        <f t="shared" ca="1" si="14"/>
        <v>44</v>
      </c>
      <c r="G74">
        <f t="shared" ca="1" si="14"/>
        <v>41</v>
      </c>
      <c r="H74">
        <f t="shared" ca="1" si="17"/>
        <v>2012</v>
      </c>
      <c r="I74">
        <f t="shared" ca="1" si="18"/>
        <v>3</v>
      </c>
      <c r="J74" t="str">
        <f t="shared" ca="1" si="19"/>
        <v>rs</v>
      </c>
      <c r="K74" t="str">
        <f t="shared" ca="1" si="15"/>
        <v>TEN</v>
      </c>
      <c r="L74" t="str">
        <f t="shared" ca="1" si="15"/>
        <v>TEN</v>
      </c>
      <c r="M74" t="str">
        <f t="shared" ca="1" si="20"/>
        <v/>
      </c>
      <c r="N74" t="s">
        <v>18</v>
      </c>
      <c r="O74">
        <v>3</v>
      </c>
      <c r="P74" t="str">
        <f t="shared" ca="1" si="21"/>
        <v/>
      </c>
      <c r="S74" t="s">
        <v>75</v>
      </c>
      <c r="U74">
        <f t="shared" ca="1" si="22"/>
        <v>0</v>
      </c>
      <c r="W74" t="str">
        <f t="shared" ca="1" si="23"/>
        <v/>
      </c>
    </row>
    <row r="75" spans="1:23" x14ac:dyDescent="0.25">
      <c r="A75">
        <v>74</v>
      </c>
      <c r="B75">
        <v>37</v>
      </c>
      <c r="C75" t="str">
        <f t="shared" ca="1" si="16"/>
        <v>2012_03_DET@TEN</v>
      </c>
      <c r="D75" t="str">
        <f t="shared" ca="1" si="14"/>
        <v/>
      </c>
      <c r="E75">
        <f t="shared" ca="1" si="14"/>
        <v>3.5</v>
      </c>
      <c r="F75">
        <f t="shared" ca="1" si="14"/>
        <v>44</v>
      </c>
      <c r="G75">
        <f t="shared" ca="1" si="14"/>
        <v>41</v>
      </c>
      <c r="H75">
        <f t="shared" ca="1" si="17"/>
        <v>2012</v>
      </c>
      <c r="I75">
        <f t="shared" ca="1" si="18"/>
        <v>3</v>
      </c>
      <c r="J75" t="str">
        <f t="shared" ca="1" si="19"/>
        <v>rs</v>
      </c>
      <c r="K75" t="str">
        <f t="shared" ca="1" si="15"/>
        <v>TEN</v>
      </c>
      <c r="L75" t="str">
        <f t="shared" ca="1" si="15"/>
        <v>TEN</v>
      </c>
      <c r="M75" t="str">
        <f t="shared" ca="1" si="20"/>
        <v/>
      </c>
      <c r="N75" t="s">
        <v>16</v>
      </c>
      <c r="O75">
        <v>4.5</v>
      </c>
      <c r="P75" t="str">
        <f t="shared" ca="1" si="21"/>
        <v/>
      </c>
      <c r="S75" t="s">
        <v>95</v>
      </c>
      <c r="U75">
        <f t="shared" ca="1" si="22"/>
        <v>1</v>
      </c>
      <c r="W75" t="str">
        <f t="shared" ca="1" si="23"/>
        <v/>
      </c>
    </row>
    <row r="76" spans="1:23" x14ac:dyDescent="0.25">
      <c r="A76">
        <v>75</v>
      </c>
      <c r="B76">
        <v>38</v>
      </c>
      <c r="C76" t="str">
        <f t="shared" ca="1" si="16"/>
        <v>2012_03_CIN@WAS</v>
      </c>
      <c r="D76" t="str">
        <f t="shared" ca="1" si="14"/>
        <v/>
      </c>
      <c r="E76">
        <f t="shared" ca="1" si="14"/>
        <v>-3.5</v>
      </c>
      <c r="F76">
        <f t="shared" ca="1" si="14"/>
        <v>31</v>
      </c>
      <c r="G76">
        <f t="shared" ca="1" si="14"/>
        <v>38</v>
      </c>
      <c r="H76">
        <f t="shared" ca="1" si="17"/>
        <v>2012</v>
      </c>
      <c r="I76">
        <f t="shared" ca="1" si="18"/>
        <v>3</v>
      </c>
      <c r="J76" t="str">
        <f t="shared" ca="1" si="19"/>
        <v>rs</v>
      </c>
      <c r="K76" t="str">
        <f t="shared" ca="1" si="15"/>
        <v>CIN</v>
      </c>
      <c r="L76" t="str">
        <f t="shared" ca="1" si="15"/>
        <v>CIN</v>
      </c>
      <c r="M76" t="str">
        <f t="shared" ca="1" si="20"/>
        <v/>
      </c>
      <c r="N76" t="s">
        <v>18</v>
      </c>
      <c r="O76">
        <v>-3</v>
      </c>
      <c r="P76" t="str">
        <f t="shared" ca="1" si="21"/>
        <v/>
      </c>
      <c r="S76" t="s">
        <v>71</v>
      </c>
      <c r="U76">
        <f t="shared" ca="1" si="22"/>
        <v>1</v>
      </c>
      <c r="W76" t="str">
        <f t="shared" ca="1" si="23"/>
        <v/>
      </c>
    </row>
    <row r="77" spans="1:23" x14ac:dyDescent="0.25">
      <c r="A77">
        <v>76</v>
      </c>
      <c r="B77">
        <v>38</v>
      </c>
      <c r="C77" t="str">
        <f t="shared" ca="1" si="16"/>
        <v>2012_03_CIN@WAS</v>
      </c>
      <c r="D77" t="str">
        <f t="shared" ca="1" si="14"/>
        <v/>
      </c>
      <c r="E77">
        <f t="shared" ca="1" si="14"/>
        <v>-3.5</v>
      </c>
      <c r="F77">
        <f t="shared" ca="1" si="14"/>
        <v>31</v>
      </c>
      <c r="G77">
        <f t="shared" ca="1" si="14"/>
        <v>38</v>
      </c>
      <c r="H77">
        <f t="shared" ca="1" si="17"/>
        <v>2012</v>
      </c>
      <c r="I77">
        <f t="shared" ca="1" si="18"/>
        <v>3</v>
      </c>
      <c r="J77" t="str">
        <f t="shared" ca="1" si="19"/>
        <v>rs</v>
      </c>
      <c r="K77" t="str">
        <f t="shared" ca="1" si="15"/>
        <v>CIN</v>
      </c>
      <c r="L77" t="str">
        <f t="shared" ca="1" si="15"/>
        <v>CIN</v>
      </c>
      <c r="M77" t="str">
        <f t="shared" ca="1" si="20"/>
        <v/>
      </c>
      <c r="N77" t="s">
        <v>16</v>
      </c>
      <c r="O77">
        <v>-3.5</v>
      </c>
      <c r="P77" t="str">
        <f t="shared" ca="1" si="21"/>
        <v/>
      </c>
      <c r="S77" t="s">
        <v>71</v>
      </c>
      <c r="U77">
        <f t="shared" ca="1" si="22"/>
        <v>1</v>
      </c>
      <c r="W77" t="str">
        <f t="shared" ca="1" si="23"/>
        <v/>
      </c>
    </row>
    <row r="78" spans="1:23" x14ac:dyDescent="0.25">
      <c r="A78">
        <v>77</v>
      </c>
      <c r="B78">
        <v>39</v>
      </c>
      <c r="C78" t="str">
        <f t="shared" ca="1" si="16"/>
        <v>2012_03_KCY@NOR</v>
      </c>
      <c r="D78" t="str">
        <f t="shared" ca="1" si="14"/>
        <v/>
      </c>
      <c r="E78">
        <f t="shared" ca="1" si="14"/>
        <v>-8.5</v>
      </c>
      <c r="F78">
        <f t="shared" ca="1" si="14"/>
        <v>24</v>
      </c>
      <c r="G78">
        <f t="shared" ca="1" si="14"/>
        <v>27</v>
      </c>
      <c r="H78">
        <f t="shared" ca="1" si="17"/>
        <v>2012</v>
      </c>
      <c r="I78">
        <f t="shared" ca="1" si="18"/>
        <v>3</v>
      </c>
      <c r="J78" t="str">
        <f t="shared" ca="1" si="19"/>
        <v>rs</v>
      </c>
      <c r="K78" t="str">
        <f t="shared" ca="1" si="15"/>
        <v>KCY</v>
      </c>
      <c r="L78" t="str">
        <f t="shared" ca="1" si="15"/>
        <v>KCY</v>
      </c>
      <c r="M78" t="str">
        <f t="shared" ca="1" si="20"/>
        <v/>
      </c>
      <c r="N78" t="s">
        <v>18</v>
      </c>
      <c r="O78">
        <v>-7</v>
      </c>
      <c r="P78" t="str">
        <f t="shared" ca="1" si="21"/>
        <v/>
      </c>
      <c r="S78" t="s">
        <v>336</v>
      </c>
      <c r="U78">
        <f t="shared" ca="1" si="22"/>
        <v>1</v>
      </c>
      <c r="W78" t="str">
        <f t="shared" ca="1" si="23"/>
        <v/>
      </c>
    </row>
    <row r="79" spans="1:23" x14ac:dyDescent="0.25">
      <c r="A79">
        <v>78</v>
      </c>
      <c r="B79">
        <v>39</v>
      </c>
      <c r="C79" t="str">
        <f t="shared" ca="1" si="16"/>
        <v>2012_03_KCY@NOR</v>
      </c>
      <c r="D79" t="str">
        <f t="shared" ca="1" si="14"/>
        <v/>
      </c>
      <c r="E79">
        <f t="shared" ca="1" si="14"/>
        <v>-8.5</v>
      </c>
      <c r="F79">
        <f t="shared" ca="1" si="14"/>
        <v>24</v>
      </c>
      <c r="G79">
        <f t="shared" ca="1" si="14"/>
        <v>27</v>
      </c>
      <c r="H79">
        <f t="shared" ca="1" si="17"/>
        <v>2012</v>
      </c>
      <c r="I79">
        <f t="shared" ca="1" si="18"/>
        <v>3</v>
      </c>
      <c r="J79" t="str">
        <f t="shared" ca="1" si="19"/>
        <v>rs</v>
      </c>
      <c r="K79" t="str">
        <f t="shared" ca="1" si="15"/>
        <v>KCY</v>
      </c>
      <c r="L79" t="str">
        <f t="shared" ca="1" si="15"/>
        <v>KCY</v>
      </c>
      <c r="M79" t="str">
        <f t="shared" ca="1" si="20"/>
        <v/>
      </c>
      <c r="N79" t="s">
        <v>16</v>
      </c>
      <c r="O79">
        <v>-8</v>
      </c>
      <c r="P79" t="str">
        <f t="shared" ca="1" si="21"/>
        <v/>
      </c>
      <c r="S79" t="s">
        <v>336</v>
      </c>
      <c r="U79">
        <f t="shared" ca="1" si="22"/>
        <v>1</v>
      </c>
      <c r="W79" t="str">
        <f t="shared" ca="1" si="23"/>
        <v/>
      </c>
    </row>
    <row r="80" spans="1:23" x14ac:dyDescent="0.25">
      <c r="A80">
        <v>79</v>
      </c>
      <c r="B80">
        <v>40</v>
      </c>
      <c r="C80" t="str">
        <f t="shared" ca="1" si="16"/>
        <v>2012_03_NYJ@MIA</v>
      </c>
      <c r="D80" t="str">
        <f t="shared" ca="1" si="14"/>
        <v/>
      </c>
      <c r="E80">
        <f t="shared" ca="1" si="14"/>
        <v>3.5</v>
      </c>
      <c r="F80">
        <f t="shared" ca="1" si="14"/>
        <v>20</v>
      </c>
      <c r="G80">
        <f t="shared" ca="1" si="14"/>
        <v>23</v>
      </c>
      <c r="H80">
        <f t="shared" ca="1" si="17"/>
        <v>2012</v>
      </c>
      <c r="I80">
        <f t="shared" ca="1" si="18"/>
        <v>3</v>
      </c>
      <c r="J80" t="str">
        <f t="shared" ca="1" si="19"/>
        <v>rs</v>
      </c>
      <c r="K80" t="str">
        <f t="shared" ca="1" si="15"/>
        <v>MIA</v>
      </c>
      <c r="L80" t="str">
        <f t="shared" ca="1" si="15"/>
        <v>NYJ</v>
      </c>
      <c r="M80" t="str">
        <f t="shared" ca="1" si="20"/>
        <v/>
      </c>
      <c r="N80" t="s">
        <v>18</v>
      </c>
      <c r="O80">
        <v>2.5</v>
      </c>
      <c r="P80" t="str">
        <f t="shared" ca="1" si="21"/>
        <v/>
      </c>
      <c r="S80" t="s">
        <v>86</v>
      </c>
      <c r="U80">
        <f t="shared" ca="1" si="22"/>
        <v>0</v>
      </c>
      <c r="W80" t="str">
        <f t="shared" ca="1" si="23"/>
        <v/>
      </c>
    </row>
    <row r="81" spans="1:23" x14ac:dyDescent="0.25">
      <c r="A81">
        <v>80</v>
      </c>
      <c r="B81">
        <v>40</v>
      </c>
      <c r="C81" t="str">
        <f t="shared" ca="1" si="16"/>
        <v>2012_03_NYJ@MIA</v>
      </c>
      <c r="D81" t="str">
        <f t="shared" ca="1" si="14"/>
        <v/>
      </c>
      <c r="E81">
        <f t="shared" ca="1" si="14"/>
        <v>3.5</v>
      </c>
      <c r="F81">
        <f t="shared" ca="1" si="14"/>
        <v>20</v>
      </c>
      <c r="G81">
        <f t="shared" ca="1" si="14"/>
        <v>23</v>
      </c>
      <c r="H81">
        <f t="shared" ca="1" si="17"/>
        <v>2012</v>
      </c>
      <c r="I81">
        <f t="shared" ca="1" si="18"/>
        <v>3</v>
      </c>
      <c r="J81" t="str">
        <f t="shared" ca="1" si="19"/>
        <v>rs</v>
      </c>
      <c r="K81" t="str">
        <f t="shared" ca="1" si="15"/>
        <v>MIA</v>
      </c>
      <c r="L81" t="str">
        <f t="shared" ca="1" si="15"/>
        <v>NYJ</v>
      </c>
      <c r="M81" t="str">
        <f t="shared" ca="1" si="20"/>
        <v/>
      </c>
      <c r="N81" t="s">
        <v>16</v>
      </c>
      <c r="O81">
        <v>2.5</v>
      </c>
      <c r="P81" t="str">
        <f t="shared" ca="1" si="21"/>
        <v/>
      </c>
      <c r="S81" t="s">
        <v>86</v>
      </c>
      <c r="U81">
        <f t="shared" ca="1" si="22"/>
        <v>0</v>
      </c>
      <c r="W81" t="str">
        <f t="shared" ca="1" si="23"/>
        <v/>
      </c>
    </row>
    <row r="82" spans="1:23" x14ac:dyDescent="0.25">
      <c r="A82">
        <v>81</v>
      </c>
      <c r="B82">
        <v>41</v>
      </c>
      <c r="C82" t="str">
        <f t="shared" ca="1" si="16"/>
        <v>2012_03_BUF@CLE</v>
      </c>
      <c r="D82" t="str">
        <f t="shared" ref="D82:G101" ca="1" si="24">IFERROR(IF(ISBLANK(VLOOKUP($B82,nfl_game_result,MATCH(D$1,nfl_game_result_header,0),FALSE)),"",VLOOKUP($B82,nfl_game_result,MATCH(D$1,nfl_game_result_header,0),FALSE)),"error")</f>
        <v/>
      </c>
      <c r="E82">
        <f t="shared" ca="1" si="24"/>
        <v>2.5</v>
      </c>
      <c r="F82">
        <f t="shared" ca="1" si="24"/>
        <v>14</v>
      </c>
      <c r="G82">
        <f t="shared" ca="1" si="24"/>
        <v>24</v>
      </c>
      <c r="H82">
        <f t="shared" ca="1" si="17"/>
        <v>2012</v>
      </c>
      <c r="I82">
        <f t="shared" ca="1" si="18"/>
        <v>3</v>
      </c>
      <c r="J82" t="str">
        <f t="shared" ca="1" si="19"/>
        <v>rs</v>
      </c>
      <c r="K82" t="str">
        <f t="shared" ref="K82:L101" ca="1" si="25">IFERROR(IF(ISBLANK(VLOOKUP($B82,nfl_game_result,MATCH(K$1,nfl_game_result_header,0),FALSE)),"",VLOOKUP($B82,nfl_game_result,MATCH(K$1,nfl_game_result_header,0),FALSE)),"error")</f>
        <v>BUF</v>
      </c>
      <c r="L82" t="str">
        <f t="shared" ca="1" si="25"/>
        <v>BUF</v>
      </c>
      <c r="M82" t="str">
        <f t="shared" ca="1" si="20"/>
        <v/>
      </c>
      <c r="N82" t="s">
        <v>18</v>
      </c>
      <c r="O82">
        <v>2</v>
      </c>
      <c r="P82" t="str">
        <f t="shared" ca="1" si="21"/>
        <v/>
      </c>
      <c r="S82" t="s">
        <v>72</v>
      </c>
      <c r="U82">
        <f t="shared" ca="1" si="22"/>
        <v>0</v>
      </c>
      <c r="W82" t="str">
        <f t="shared" ca="1" si="23"/>
        <v/>
      </c>
    </row>
    <row r="83" spans="1:23" x14ac:dyDescent="0.25">
      <c r="A83">
        <v>82</v>
      </c>
      <c r="B83">
        <v>41</v>
      </c>
      <c r="C83" t="str">
        <f t="shared" ca="1" si="16"/>
        <v>2012_03_BUF@CLE</v>
      </c>
      <c r="D83" t="str">
        <f t="shared" ca="1" si="24"/>
        <v/>
      </c>
      <c r="E83">
        <f t="shared" ca="1" si="24"/>
        <v>2.5</v>
      </c>
      <c r="F83">
        <f t="shared" ca="1" si="24"/>
        <v>14</v>
      </c>
      <c r="G83">
        <f t="shared" ca="1" si="24"/>
        <v>24</v>
      </c>
      <c r="H83">
        <f t="shared" ca="1" si="17"/>
        <v>2012</v>
      </c>
      <c r="I83">
        <f t="shared" ca="1" si="18"/>
        <v>3</v>
      </c>
      <c r="J83" t="str">
        <f t="shared" ca="1" si="19"/>
        <v>rs</v>
      </c>
      <c r="K83" t="str">
        <f t="shared" ca="1" si="25"/>
        <v>BUF</v>
      </c>
      <c r="L83" t="str">
        <f t="shared" ca="1" si="25"/>
        <v>BUF</v>
      </c>
      <c r="M83" t="str">
        <f t="shared" ca="1" si="20"/>
        <v/>
      </c>
      <c r="N83" t="s">
        <v>16</v>
      </c>
      <c r="O83">
        <v>2.5</v>
      </c>
      <c r="P83" t="str">
        <f t="shared" ca="1" si="21"/>
        <v/>
      </c>
      <c r="S83" t="s">
        <v>72</v>
      </c>
      <c r="U83">
        <f t="shared" ca="1" si="22"/>
        <v>0</v>
      </c>
      <c r="W83" t="str">
        <f t="shared" ca="1" si="23"/>
        <v/>
      </c>
    </row>
    <row r="84" spans="1:23" x14ac:dyDescent="0.25">
      <c r="A84">
        <v>83</v>
      </c>
      <c r="B84">
        <v>42</v>
      </c>
      <c r="C84" t="str">
        <f t="shared" ca="1" si="16"/>
        <v>2012_03_JAX@IND</v>
      </c>
      <c r="D84" t="str">
        <f t="shared" ca="1" si="24"/>
        <v/>
      </c>
      <c r="E84">
        <f t="shared" ca="1" si="24"/>
        <v>-3.5</v>
      </c>
      <c r="F84">
        <f t="shared" ca="1" si="24"/>
        <v>17</v>
      </c>
      <c r="G84">
        <f t="shared" ca="1" si="24"/>
        <v>22</v>
      </c>
      <c r="H84">
        <f t="shared" ca="1" si="17"/>
        <v>2012</v>
      </c>
      <c r="I84">
        <f t="shared" ca="1" si="18"/>
        <v>3</v>
      </c>
      <c r="J84" t="str">
        <f t="shared" ca="1" si="19"/>
        <v>rs</v>
      </c>
      <c r="K84" t="str">
        <f t="shared" ca="1" si="25"/>
        <v>JAX</v>
      </c>
      <c r="L84" t="str">
        <f t="shared" ca="1" si="25"/>
        <v>JAX</v>
      </c>
      <c r="M84" t="str">
        <f t="shared" ca="1" si="20"/>
        <v/>
      </c>
      <c r="N84" t="s">
        <v>18</v>
      </c>
      <c r="O84">
        <v>-3.5</v>
      </c>
      <c r="P84" t="str">
        <f t="shared" ca="1" si="21"/>
        <v/>
      </c>
      <c r="S84" t="s">
        <v>78</v>
      </c>
      <c r="U84">
        <f t="shared" ca="1" si="22"/>
        <v>0</v>
      </c>
      <c r="W84" t="str">
        <f t="shared" ca="1" si="23"/>
        <v/>
      </c>
    </row>
    <row r="85" spans="1:23" x14ac:dyDescent="0.25">
      <c r="A85">
        <v>84</v>
      </c>
      <c r="B85">
        <v>42</v>
      </c>
      <c r="C85" t="str">
        <f t="shared" ca="1" si="16"/>
        <v>2012_03_JAX@IND</v>
      </c>
      <c r="D85" t="str">
        <f t="shared" ca="1" si="24"/>
        <v/>
      </c>
      <c r="E85">
        <f t="shared" ca="1" si="24"/>
        <v>-3.5</v>
      </c>
      <c r="F85">
        <f t="shared" ca="1" si="24"/>
        <v>17</v>
      </c>
      <c r="G85">
        <f t="shared" ca="1" si="24"/>
        <v>22</v>
      </c>
      <c r="H85">
        <f t="shared" ca="1" si="17"/>
        <v>2012</v>
      </c>
      <c r="I85">
        <f t="shared" ca="1" si="18"/>
        <v>3</v>
      </c>
      <c r="J85" t="str">
        <f t="shared" ca="1" si="19"/>
        <v>rs</v>
      </c>
      <c r="K85" t="str">
        <f t="shared" ca="1" si="25"/>
        <v>JAX</v>
      </c>
      <c r="L85" t="str">
        <f t="shared" ca="1" si="25"/>
        <v>JAX</v>
      </c>
      <c r="M85" t="str">
        <f t="shared" ca="1" si="20"/>
        <v/>
      </c>
      <c r="N85" t="s">
        <v>16</v>
      </c>
      <c r="O85">
        <v>-3.5</v>
      </c>
      <c r="P85" t="str">
        <f t="shared" ca="1" si="21"/>
        <v/>
      </c>
      <c r="S85" t="s">
        <v>78</v>
      </c>
      <c r="U85">
        <f t="shared" ca="1" si="22"/>
        <v>0</v>
      </c>
      <c r="W85" t="str">
        <f t="shared" ca="1" si="23"/>
        <v/>
      </c>
    </row>
    <row r="86" spans="1:23" x14ac:dyDescent="0.25">
      <c r="A86">
        <v>85</v>
      </c>
      <c r="B86">
        <v>43</v>
      </c>
      <c r="C86" t="str">
        <f t="shared" ca="1" si="16"/>
        <v>2012_03_PHI@ARI</v>
      </c>
      <c r="D86" t="str">
        <f t="shared" ca="1" si="24"/>
        <v/>
      </c>
      <c r="E86">
        <f t="shared" ca="1" si="24"/>
        <v>4.5</v>
      </c>
      <c r="F86">
        <f t="shared" ca="1" si="24"/>
        <v>27</v>
      </c>
      <c r="G86">
        <f t="shared" ca="1" si="24"/>
        <v>6</v>
      </c>
      <c r="H86">
        <f t="shared" ca="1" si="17"/>
        <v>2012</v>
      </c>
      <c r="I86">
        <f t="shared" ca="1" si="18"/>
        <v>3</v>
      </c>
      <c r="J86" t="str">
        <f t="shared" ca="1" si="19"/>
        <v>rs</v>
      </c>
      <c r="K86" t="str">
        <f t="shared" ca="1" si="25"/>
        <v>ARI</v>
      </c>
      <c r="L86" t="str">
        <f t="shared" ca="1" si="25"/>
        <v>ARI</v>
      </c>
      <c r="M86" t="str">
        <f t="shared" ca="1" si="20"/>
        <v/>
      </c>
      <c r="N86" t="s">
        <v>18</v>
      </c>
      <c r="O86">
        <v>3</v>
      </c>
      <c r="P86" t="str">
        <f t="shared" ca="1" si="21"/>
        <v/>
      </c>
      <c r="S86" t="s">
        <v>66</v>
      </c>
      <c r="U86">
        <f t="shared" ca="1" si="22"/>
        <v>1</v>
      </c>
      <c r="W86" t="str">
        <f t="shared" ca="1" si="23"/>
        <v/>
      </c>
    </row>
    <row r="87" spans="1:23" x14ac:dyDescent="0.25">
      <c r="A87">
        <v>86</v>
      </c>
      <c r="B87">
        <v>43</v>
      </c>
      <c r="C87" t="str">
        <f t="shared" ca="1" si="16"/>
        <v>2012_03_PHI@ARI</v>
      </c>
      <c r="D87" t="str">
        <f t="shared" ca="1" si="24"/>
        <v/>
      </c>
      <c r="E87">
        <f t="shared" ca="1" si="24"/>
        <v>4.5</v>
      </c>
      <c r="F87">
        <f t="shared" ca="1" si="24"/>
        <v>27</v>
      </c>
      <c r="G87">
        <f t="shared" ca="1" si="24"/>
        <v>6</v>
      </c>
      <c r="H87">
        <f t="shared" ca="1" si="17"/>
        <v>2012</v>
      </c>
      <c r="I87">
        <f t="shared" ca="1" si="18"/>
        <v>3</v>
      </c>
      <c r="J87" t="str">
        <f t="shared" ca="1" si="19"/>
        <v>rs</v>
      </c>
      <c r="K87" t="str">
        <f t="shared" ca="1" si="25"/>
        <v>ARI</v>
      </c>
      <c r="L87" t="str">
        <f t="shared" ca="1" si="25"/>
        <v>ARI</v>
      </c>
      <c r="M87" t="str">
        <f t="shared" ca="1" si="20"/>
        <v/>
      </c>
      <c r="N87" t="s">
        <v>16</v>
      </c>
      <c r="O87">
        <v>3</v>
      </c>
      <c r="P87" t="str">
        <f t="shared" ca="1" si="21"/>
        <v/>
      </c>
      <c r="S87" t="s">
        <v>88</v>
      </c>
      <c r="U87">
        <f t="shared" ca="1" si="22"/>
        <v>0</v>
      </c>
      <c r="W87" t="str">
        <f t="shared" ca="1" si="23"/>
        <v/>
      </c>
    </row>
    <row r="88" spans="1:23" x14ac:dyDescent="0.25">
      <c r="A88">
        <v>87</v>
      </c>
      <c r="B88">
        <v>44</v>
      </c>
      <c r="C88" t="str">
        <f t="shared" ca="1" si="16"/>
        <v>2012_03_ATL@SD</v>
      </c>
      <c r="D88" t="str">
        <f t="shared" ca="1" si="24"/>
        <v/>
      </c>
      <c r="E88">
        <f t="shared" ca="1" si="24"/>
        <v>-2.5</v>
      </c>
      <c r="F88">
        <f t="shared" ca="1" si="24"/>
        <v>3</v>
      </c>
      <c r="G88">
        <f t="shared" ca="1" si="24"/>
        <v>27</v>
      </c>
      <c r="H88">
        <f t="shared" ca="1" si="17"/>
        <v>2012</v>
      </c>
      <c r="I88">
        <f t="shared" ca="1" si="18"/>
        <v>3</v>
      </c>
      <c r="J88" t="str">
        <f t="shared" ca="1" si="19"/>
        <v>rs</v>
      </c>
      <c r="K88" t="str">
        <f t="shared" ca="1" si="25"/>
        <v>ATL</v>
      </c>
      <c r="L88" t="str">
        <f t="shared" ca="1" si="25"/>
        <v>ATL</v>
      </c>
      <c r="M88" t="str">
        <f t="shared" ca="1" si="20"/>
        <v/>
      </c>
      <c r="N88" t="s">
        <v>18</v>
      </c>
      <c r="O88">
        <v>-2</v>
      </c>
      <c r="P88" t="str">
        <f t="shared" ca="1" si="21"/>
        <v/>
      </c>
      <c r="S88" t="s">
        <v>90</v>
      </c>
      <c r="U88">
        <f t="shared" ca="1" si="22"/>
        <v>0</v>
      </c>
      <c r="W88" t="str">
        <f t="shared" ca="1" si="23"/>
        <v/>
      </c>
    </row>
    <row r="89" spans="1:23" x14ac:dyDescent="0.25">
      <c r="A89">
        <v>88</v>
      </c>
      <c r="B89">
        <v>44</v>
      </c>
      <c r="C89" t="str">
        <f t="shared" ca="1" si="16"/>
        <v>2012_03_ATL@SD</v>
      </c>
      <c r="D89" t="str">
        <f t="shared" ca="1" si="24"/>
        <v/>
      </c>
      <c r="E89">
        <f t="shared" ca="1" si="24"/>
        <v>-2.5</v>
      </c>
      <c r="F89">
        <f t="shared" ca="1" si="24"/>
        <v>3</v>
      </c>
      <c r="G89">
        <f t="shared" ca="1" si="24"/>
        <v>27</v>
      </c>
      <c r="H89">
        <f t="shared" ca="1" si="17"/>
        <v>2012</v>
      </c>
      <c r="I89">
        <f t="shared" ca="1" si="18"/>
        <v>3</v>
      </c>
      <c r="J89" t="str">
        <f t="shared" ca="1" si="19"/>
        <v>rs</v>
      </c>
      <c r="K89" t="str">
        <f t="shared" ca="1" si="25"/>
        <v>ATL</v>
      </c>
      <c r="L89" t="str">
        <f t="shared" ca="1" si="25"/>
        <v>ATL</v>
      </c>
      <c r="M89" t="str">
        <f t="shared" ca="1" si="20"/>
        <v/>
      </c>
      <c r="N89" t="s">
        <v>16</v>
      </c>
      <c r="O89">
        <v>-1.5</v>
      </c>
      <c r="P89" t="str">
        <f t="shared" ca="1" si="21"/>
        <v/>
      </c>
      <c r="S89" t="s">
        <v>90</v>
      </c>
      <c r="U89">
        <f t="shared" ca="1" si="22"/>
        <v>0</v>
      </c>
      <c r="W89" t="str">
        <f t="shared" ca="1" si="23"/>
        <v/>
      </c>
    </row>
    <row r="90" spans="1:23" x14ac:dyDescent="0.25">
      <c r="A90">
        <v>89</v>
      </c>
      <c r="B90">
        <v>45</v>
      </c>
      <c r="C90" t="str">
        <f t="shared" ca="1" si="16"/>
        <v>2012_03_HOU@DEN</v>
      </c>
      <c r="D90" t="str">
        <f t="shared" ca="1" si="24"/>
        <v/>
      </c>
      <c r="E90">
        <f t="shared" ca="1" si="24"/>
        <v>1.5</v>
      </c>
      <c r="F90">
        <f t="shared" ca="1" si="24"/>
        <v>25</v>
      </c>
      <c r="G90">
        <f t="shared" ca="1" si="24"/>
        <v>31</v>
      </c>
      <c r="H90">
        <f t="shared" ca="1" si="17"/>
        <v>2012</v>
      </c>
      <c r="I90">
        <f t="shared" ca="1" si="18"/>
        <v>3</v>
      </c>
      <c r="J90" t="str">
        <f t="shared" ca="1" si="19"/>
        <v>rs</v>
      </c>
      <c r="K90" t="str">
        <f t="shared" ca="1" si="25"/>
        <v>HOU</v>
      </c>
      <c r="L90" t="str">
        <f t="shared" ca="1" si="25"/>
        <v>HOU</v>
      </c>
      <c r="M90" t="str">
        <f t="shared" ca="1" si="20"/>
        <v/>
      </c>
      <c r="N90" t="s">
        <v>18</v>
      </c>
      <c r="O90">
        <v>1</v>
      </c>
      <c r="P90" t="str">
        <f t="shared" ca="1" si="21"/>
        <v/>
      </c>
      <c r="S90" t="s">
        <v>77</v>
      </c>
      <c r="U90">
        <f t="shared" ca="1" si="22"/>
        <v>1</v>
      </c>
      <c r="W90" t="str">
        <f t="shared" ca="1" si="23"/>
        <v/>
      </c>
    </row>
    <row r="91" spans="1:23" x14ac:dyDescent="0.25">
      <c r="A91">
        <v>90</v>
      </c>
      <c r="B91">
        <v>45</v>
      </c>
      <c r="C91" t="str">
        <f t="shared" ca="1" si="16"/>
        <v>2012_03_HOU@DEN</v>
      </c>
      <c r="D91" t="str">
        <f t="shared" ca="1" si="24"/>
        <v/>
      </c>
      <c r="E91">
        <f t="shared" ca="1" si="24"/>
        <v>1.5</v>
      </c>
      <c r="F91">
        <f t="shared" ca="1" si="24"/>
        <v>25</v>
      </c>
      <c r="G91">
        <f t="shared" ca="1" si="24"/>
        <v>31</v>
      </c>
      <c r="H91">
        <f t="shared" ca="1" si="17"/>
        <v>2012</v>
      </c>
      <c r="I91">
        <f t="shared" ca="1" si="18"/>
        <v>3</v>
      </c>
      <c r="J91" t="str">
        <f t="shared" ca="1" si="19"/>
        <v>rs</v>
      </c>
      <c r="K91" t="str">
        <f t="shared" ca="1" si="25"/>
        <v>HOU</v>
      </c>
      <c r="L91" t="str">
        <f t="shared" ca="1" si="25"/>
        <v>HOU</v>
      </c>
      <c r="M91" t="str">
        <f t="shared" ca="1" si="20"/>
        <v/>
      </c>
      <c r="N91" t="s">
        <v>16</v>
      </c>
      <c r="O91">
        <v>0</v>
      </c>
      <c r="P91" t="str">
        <f t="shared" ca="1" si="21"/>
        <v/>
      </c>
      <c r="S91" t="s">
        <v>74</v>
      </c>
      <c r="U91">
        <f t="shared" ca="1" si="22"/>
        <v>0</v>
      </c>
      <c r="W91" t="str">
        <f t="shared" ca="1" si="23"/>
        <v/>
      </c>
    </row>
    <row r="92" spans="1:23" x14ac:dyDescent="0.25">
      <c r="A92">
        <v>91</v>
      </c>
      <c r="B92">
        <v>46</v>
      </c>
      <c r="C92" t="str">
        <f t="shared" ca="1" si="16"/>
        <v>2012_03_PIT@OAK</v>
      </c>
      <c r="D92" t="str">
        <f t="shared" ca="1" si="24"/>
        <v/>
      </c>
      <c r="E92">
        <f t="shared" ca="1" si="24"/>
        <v>4.5</v>
      </c>
      <c r="F92">
        <f t="shared" ca="1" si="24"/>
        <v>34</v>
      </c>
      <c r="G92">
        <f t="shared" ca="1" si="24"/>
        <v>31</v>
      </c>
      <c r="H92">
        <f t="shared" ca="1" si="17"/>
        <v>2012</v>
      </c>
      <c r="I92">
        <f t="shared" ca="1" si="18"/>
        <v>3</v>
      </c>
      <c r="J92" t="str">
        <f t="shared" ca="1" si="19"/>
        <v>rs</v>
      </c>
      <c r="K92" t="str">
        <f t="shared" ca="1" si="25"/>
        <v>OAK</v>
      </c>
      <c r="L92" t="str">
        <f t="shared" ca="1" si="25"/>
        <v>OAK</v>
      </c>
      <c r="M92" t="str">
        <f t="shared" ca="1" si="20"/>
        <v/>
      </c>
      <c r="N92" t="s">
        <v>18</v>
      </c>
      <c r="O92">
        <v>5.5</v>
      </c>
      <c r="P92" t="str">
        <f t="shared" ca="1" si="21"/>
        <v/>
      </c>
      <c r="S92" t="s">
        <v>89</v>
      </c>
      <c r="U92">
        <f t="shared" ca="1" si="22"/>
        <v>0</v>
      </c>
      <c r="W92" t="str">
        <f t="shared" ca="1" si="23"/>
        <v/>
      </c>
    </row>
    <row r="93" spans="1:23" x14ac:dyDescent="0.25">
      <c r="A93">
        <v>92</v>
      </c>
      <c r="B93">
        <v>46</v>
      </c>
      <c r="C93" t="str">
        <f t="shared" ca="1" si="16"/>
        <v>2012_03_PIT@OAK</v>
      </c>
      <c r="D93" t="str">
        <f t="shared" ca="1" si="24"/>
        <v/>
      </c>
      <c r="E93">
        <f t="shared" ca="1" si="24"/>
        <v>4.5</v>
      </c>
      <c r="F93">
        <f t="shared" ca="1" si="24"/>
        <v>34</v>
      </c>
      <c r="G93">
        <f t="shared" ca="1" si="24"/>
        <v>31</v>
      </c>
      <c r="H93">
        <f t="shared" ca="1" si="17"/>
        <v>2012</v>
      </c>
      <c r="I93">
        <f t="shared" ca="1" si="18"/>
        <v>3</v>
      </c>
      <c r="J93" t="str">
        <f t="shared" ca="1" si="19"/>
        <v>rs</v>
      </c>
      <c r="K93" t="str">
        <f t="shared" ca="1" si="25"/>
        <v>OAK</v>
      </c>
      <c r="L93" t="str">
        <f t="shared" ca="1" si="25"/>
        <v>OAK</v>
      </c>
      <c r="M93" t="str">
        <f t="shared" ca="1" si="20"/>
        <v/>
      </c>
      <c r="N93" t="s">
        <v>16</v>
      </c>
      <c r="O93">
        <v>6</v>
      </c>
      <c r="P93" t="str">
        <f t="shared" ca="1" si="21"/>
        <v/>
      </c>
      <c r="S93" t="s">
        <v>87</v>
      </c>
      <c r="U93">
        <f t="shared" ca="1" si="22"/>
        <v>1</v>
      </c>
      <c r="W93" t="str">
        <f t="shared" ca="1" si="23"/>
        <v/>
      </c>
    </row>
    <row r="94" spans="1:23" x14ac:dyDescent="0.25">
      <c r="A94">
        <v>93</v>
      </c>
      <c r="B94">
        <v>47</v>
      </c>
      <c r="C94" t="str">
        <f t="shared" ca="1" si="16"/>
        <v>2012_03_NWE@BAL</v>
      </c>
      <c r="D94" t="str">
        <f t="shared" ca="1" si="24"/>
        <v/>
      </c>
      <c r="E94">
        <f t="shared" ca="1" si="24"/>
        <v>-2.5</v>
      </c>
      <c r="F94">
        <f t="shared" ca="1" si="24"/>
        <v>31</v>
      </c>
      <c r="G94">
        <f t="shared" ca="1" si="24"/>
        <v>30</v>
      </c>
      <c r="H94">
        <f t="shared" ca="1" si="17"/>
        <v>2012</v>
      </c>
      <c r="I94">
        <f t="shared" ca="1" si="18"/>
        <v>3</v>
      </c>
      <c r="J94" t="str">
        <f t="shared" ca="1" si="19"/>
        <v>rs</v>
      </c>
      <c r="K94" t="str">
        <f t="shared" ca="1" si="25"/>
        <v>NWE</v>
      </c>
      <c r="L94" t="str">
        <f t="shared" ca="1" si="25"/>
        <v>BAL</v>
      </c>
      <c r="M94" t="str">
        <f t="shared" ca="1" si="20"/>
        <v/>
      </c>
      <c r="N94" t="s">
        <v>18</v>
      </c>
      <c r="O94">
        <v>-3</v>
      </c>
      <c r="P94" t="str">
        <f t="shared" ca="1" si="21"/>
        <v/>
      </c>
      <c r="S94" t="s">
        <v>337</v>
      </c>
      <c r="U94">
        <f t="shared" ca="1" si="22"/>
        <v>1</v>
      </c>
      <c r="W94" t="str">
        <f t="shared" ca="1" si="23"/>
        <v/>
      </c>
    </row>
    <row r="95" spans="1:23" x14ac:dyDescent="0.25">
      <c r="A95">
        <v>94</v>
      </c>
      <c r="B95">
        <v>47</v>
      </c>
      <c r="C95" t="str">
        <f t="shared" ca="1" si="16"/>
        <v>2012_03_NWE@BAL</v>
      </c>
      <c r="D95" t="str">
        <f t="shared" ca="1" si="24"/>
        <v/>
      </c>
      <c r="E95">
        <f t="shared" ca="1" si="24"/>
        <v>-2.5</v>
      </c>
      <c r="F95">
        <f t="shared" ca="1" si="24"/>
        <v>31</v>
      </c>
      <c r="G95">
        <f t="shared" ca="1" si="24"/>
        <v>30</v>
      </c>
      <c r="H95">
        <f t="shared" ca="1" si="17"/>
        <v>2012</v>
      </c>
      <c r="I95">
        <f t="shared" ca="1" si="18"/>
        <v>3</v>
      </c>
      <c r="J95" t="str">
        <f t="shared" ca="1" si="19"/>
        <v>rs</v>
      </c>
      <c r="K95" t="str">
        <f t="shared" ca="1" si="25"/>
        <v>NWE</v>
      </c>
      <c r="L95" t="str">
        <f t="shared" ca="1" si="25"/>
        <v>BAL</v>
      </c>
      <c r="M95" t="str">
        <f t="shared" ca="1" si="20"/>
        <v/>
      </c>
      <c r="N95" t="s">
        <v>16</v>
      </c>
      <c r="O95">
        <v>-1.5</v>
      </c>
      <c r="P95" t="str">
        <f t="shared" ca="1" si="21"/>
        <v/>
      </c>
      <c r="S95" t="s">
        <v>67</v>
      </c>
      <c r="U95">
        <f t="shared" ca="1" si="22"/>
        <v>0</v>
      </c>
      <c r="W95" t="str">
        <f t="shared" ca="1" si="23"/>
        <v/>
      </c>
    </row>
    <row r="96" spans="1:23" x14ac:dyDescent="0.25">
      <c r="A96">
        <v>95</v>
      </c>
      <c r="B96">
        <v>48</v>
      </c>
      <c r="C96" t="str">
        <f t="shared" ca="1" si="16"/>
        <v>2012_03_GBY@SEA</v>
      </c>
      <c r="D96" t="str">
        <f t="shared" ca="1" si="24"/>
        <v/>
      </c>
      <c r="E96">
        <f t="shared" ca="1" si="24"/>
        <v>3.5</v>
      </c>
      <c r="F96">
        <f t="shared" ca="1" si="24"/>
        <v>14</v>
      </c>
      <c r="G96">
        <f t="shared" ca="1" si="24"/>
        <v>12</v>
      </c>
      <c r="H96">
        <f t="shared" ca="1" si="17"/>
        <v>2012</v>
      </c>
      <c r="I96">
        <f t="shared" ca="1" si="18"/>
        <v>3</v>
      </c>
      <c r="J96" t="str">
        <f t="shared" ca="1" si="19"/>
        <v>rs</v>
      </c>
      <c r="K96" t="str">
        <f t="shared" ca="1" si="25"/>
        <v>SEA</v>
      </c>
      <c r="L96" t="str">
        <f t="shared" ca="1" si="25"/>
        <v>SEA</v>
      </c>
      <c r="M96" t="str">
        <f t="shared" ca="1" si="20"/>
        <v/>
      </c>
      <c r="N96" t="s">
        <v>18</v>
      </c>
      <c r="O96">
        <v>5</v>
      </c>
      <c r="P96" t="str">
        <f t="shared" ca="1" si="21"/>
        <v/>
      </c>
      <c r="S96" t="s">
        <v>91</v>
      </c>
      <c r="U96">
        <f t="shared" ca="1" si="22"/>
        <v>1</v>
      </c>
      <c r="W96" t="str">
        <f t="shared" ca="1" si="23"/>
        <v/>
      </c>
    </row>
    <row r="97" spans="1:23" x14ac:dyDescent="0.25">
      <c r="A97">
        <v>96</v>
      </c>
      <c r="B97">
        <v>48</v>
      </c>
      <c r="C97" t="str">
        <f t="shared" ca="1" si="16"/>
        <v>2012_03_GBY@SEA</v>
      </c>
      <c r="D97" t="str">
        <f t="shared" ca="1" si="24"/>
        <v/>
      </c>
      <c r="E97">
        <f t="shared" ca="1" si="24"/>
        <v>3.5</v>
      </c>
      <c r="F97">
        <f t="shared" ca="1" si="24"/>
        <v>14</v>
      </c>
      <c r="G97">
        <f t="shared" ca="1" si="24"/>
        <v>12</v>
      </c>
      <c r="H97">
        <f t="shared" ca="1" si="17"/>
        <v>2012</v>
      </c>
      <c r="I97">
        <f t="shared" ca="1" si="18"/>
        <v>3</v>
      </c>
      <c r="J97" t="str">
        <f t="shared" ca="1" si="19"/>
        <v>rs</v>
      </c>
      <c r="K97" t="str">
        <f t="shared" ca="1" si="25"/>
        <v>SEA</v>
      </c>
      <c r="L97" t="str">
        <f t="shared" ca="1" si="25"/>
        <v>SEA</v>
      </c>
      <c r="M97" t="str">
        <f t="shared" ca="1" si="20"/>
        <v/>
      </c>
      <c r="N97" t="s">
        <v>16</v>
      </c>
      <c r="O97">
        <v>6</v>
      </c>
      <c r="P97" t="str">
        <f t="shared" ca="1" si="21"/>
        <v/>
      </c>
      <c r="S97" t="s">
        <v>91</v>
      </c>
      <c r="U97">
        <f t="shared" ca="1" si="22"/>
        <v>1</v>
      </c>
      <c r="W97" t="str">
        <f t="shared" ca="1" si="23"/>
        <v/>
      </c>
    </row>
    <row r="98" spans="1:23" x14ac:dyDescent="0.25">
      <c r="A98">
        <v>97</v>
      </c>
      <c r="B98">
        <v>49</v>
      </c>
      <c r="C98" t="str">
        <f t="shared" ca="1" si="16"/>
        <v>2012_04_CLE@BAL</v>
      </c>
      <c r="D98" t="str">
        <f t="shared" ca="1" si="24"/>
        <v/>
      </c>
      <c r="E98">
        <f t="shared" ca="1" si="24"/>
        <v>-12.5</v>
      </c>
      <c r="F98">
        <f t="shared" ca="1" si="24"/>
        <v>23</v>
      </c>
      <c r="G98">
        <f t="shared" ca="1" si="24"/>
        <v>16</v>
      </c>
      <c r="H98">
        <f t="shared" ca="1" si="17"/>
        <v>2012</v>
      </c>
      <c r="I98">
        <f t="shared" ca="1" si="18"/>
        <v>4</v>
      </c>
      <c r="J98" t="str">
        <f t="shared" ca="1" si="19"/>
        <v>rs</v>
      </c>
      <c r="K98" t="str">
        <f t="shared" ca="1" si="25"/>
        <v>CLE</v>
      </c>
      <c r="L98" t="str">
        <f t="shared" ca="1" si="25"/>
        <v>BAL</v>
      </c>
      <c r="M98" t="str">
        <f t="shared" ca="1" si="20"/>
        <v/>
      </c>
      <c r="N98" t="s">
        <v>18</v>
      </c>
      <c r="O98">
        <v>-10</v>
      </c>
      <c r="P98" t="str">
        <f t="shared" ca="1" si="21"/>
        <v/>
      </c>
      <c r="S98" t="s">
        <v>67</v>
      </c>
      <c r="U98">
        <f t="shared" ca="1" si="22"/>
        <v>0</v>
      </c>
      <c r="W98" t="str">
        <f t="shared" ca="1" si="23"/>
        <v/>
      </c>
    </row>
    <row r="99" spans="1:23" x14ac:dyDescent="0.25">
      <c r="A99">
        <v>98</v>
      </c>
      <c r="B99">
        <v>49</v>
      </c>
      <c r="C99" t="str">
        <f t="shared" ca="1" si="16"/>
        <v>2012_04_CLE@BAL</v>
      </c>
      <c r="D99" t="str">
        <f t="shared" ca="1" si="24"/>
        <v/>
      </c>
      <c r="E99">
        <f t="shared" ca="1" si="24"/>
        <v>-12.5</v>
      </c>
      <c r="F99">
        <f t="shared" ca="1" si="24"/>
        <v>23</v>
      </c>
      <c r="G99">
        <f t="shared" ca="1" si="24"/>
        <v>16</v>
      </c>
      <c r="H99">
        <f t="shared" ca="1" si="17"/>
        <v>2012</v>
      </c>
      <c r="I99">
        <f t="shared" ca="1" si="18"/>
        <v>4</v>
      </c>
      <c r="J99" t="str">
        <f t="shared" ca="1" si="19"/>
        <v>rs</v>
      </c>
      <c r="K99" t="str">
        <f t="shared" ca="1" si="25"/>
        <v>CLE</v>
      </c>
      <c r="L99" t="str">
        <f t="shared" ca="1" si="25"/>
        <v>BAL</v>
      </c>
      <c r="M99" t="str">
        <f t="shared" ca="1" si="20"/>
        <v/>
      </c>
      <c r="N99" t="s">
        <v>16</v>
      </c>
      <c r="O99">
        <v>-10.5</v>
      </c>
      <c r="P99" t="str">
        <f t="shared" ca="1" si="21"/>
        <v/>
      </c>
      <c r="S99" t="s">
        <v>72</v>
      </c>
      <c r="U99">
        <f t="shared" ca="1" si="22"/>
        <v>1</v>
      </c>
      <c r="W99" t="str">
        <f t="shared" ca="1" si="23"/>
        <v/>
      </c>
    </row>
    <row r="100" spans="1:23" x14ac:dyDescent="0.25">
      <c r="A100">
        <v>99</v>
      </c>
      <c r="B100">
        <v>50</v>
      </c>
      <c r="C100" t="str">
        <f t="shared" ca="1" si="16"/>
        <v>2012_04_NWE@BUF</v>
      </c>
      <c r="D100" t="str">
        <f t="shared" ca="1" si="24"/>
        <v/>
      </c>
      <c r="E100">
        <f t="shared" ca="1" si="24"/>
        <v>3.5</v>
      </c>
      <c r="F100">
        <f t="shared" ca="1" si="24"/>
        <v>28</v>
      </c>
      <c r="G100">
        <f t="shared" ca="1" si="24"/>
        <v>52</v>
      </c>
      <c r="H100">
        <f t="shared" ca="1" si="17"/>
        <v>2012</v>
      </c>
      <c r="I100">
        <f t="shared" ca="1" si="18"/>
        <v>4</v>
      </c>
      <c r="J100" t="str">
        <f t="shared" ca="1" si="19"/>
        <v>rs</v>
      </c>
      <c r="K100" t="str">
        <f t="shared" ca="1" si="25"/>
        <v>NWE</v>
      </c>
      <c r="L100" t="str">
        <f t="shared" ca="1" si="25"/>
        <v>NWE</v>
      </c>
      <c r="M100" t="str">
        <f t="shared" ca="1" si="20"/>
        <v/>
      </c>
      <c r="N100" t="s">
        <v>18</v>
      </c>
      <c r="O100">
        <v>4.5</v>
      </c>
      <c r="P100" t="str">
        <f t="shared" ca="1" si="21"/>
        <v/>
      </c>
      <c r="S100" t="s">
        <v>68</v>
      </c>
      <c r="U100">
        <f t="shared" ca="1" si="22"/>
        <v>0</v>
      </c>
      <c r="W100" t="str">
        <f t="shared" ca="1" si="23"/>
        <v/>
      </c>
    </row>
    <row r="101" spans="1:23" x14ac:dyDescent="0.25">
      <c r="A101">
        <v>100</v>
      </c>
      <c r="B101">
        <v>50</v>
      </c>
      <c r="C101" t="str">
        <f t="shared" ca="1" si="16"/>
        <v>2012_04_NWE@BUF</v>
      </c>
      <c r="D101" t="str">
        <f t="shared" ca="1" si="24"/>
        <v/>
      </c>
      <c r="E101">
        <f t="shared" ca="1" si="24"/>
        <v>3.5</v>
      </c>
      <c r="F101">
        <f t="shared" ca="1" si="24"/>
        <v>28</v>
      </c>
      <c r="G101">
        <f t="shared" ca="1" si="24"/>
        <v>52</v>
      </c>
      <c r="H101">
        <f t="shared" ca="1" si="17"/>
        <v>2012</v>
      </c>
      <c r="I101">
        <f t="shared" ca="1" si="18"/>
        <v>4</v>
      </c>
      <c r="J101" t="str">
        <f t="shared" ca="1" si="19"/>
        <v>rs</v>
      </c>
      <c r="K101" t="str">
        <f t="shared" ca="1" si="25"/>
        <v>NWE</v>
      </c>
      <c r="L101" t="str">
        <f t="shared" ca="1" si="25"/>
        <v>NWE</v>
      </c>
      <c r="M101" t="str">
        <f t="shared" ca="1" si="20"/>
        <v/>
      </c>
      <c r="N101" t="s">
        <v>16</v>
      </c>
      <c r="O101">
        <v>3</v>
      </c>
      <c r="P101" t="str">
        <f t="shared" ca="1" si="21"/>
        <v/>
      </c>
      <c r="S101" t="s">
        <v>68</v>
      </c>
      <c r="U101">
        <f t="shared" ca="1" si="22"/>
        <v>0</v>
      </c>
      <c r="W101" t="str">
        <f t="shared" ca="1" si="23"/>
        <v/>
      </c>
    </row>
    <row r="102" spans="1:23" x14ac:dyDescent="0.25">
      <c r="A102">
        <v>101</v>
      </c>
      <c r="B102">
        <v>51</v>
      </c>
      <c r="C102" t="str">
        <f t="shared" ca="1" si="16"/>
        <v>2012_04_TEN@HOU</v>
      </c>
      <c r="D102" t="str">
        <f t="shared" ref="D102:G121" ca="1" si="26">IFERROR(IF(ISBLANK(VLOOKUP($B102,nfl_game_result,MATCH(D$1,nfl_game_result_header,0),FALSE)),"",VLOOKUP($B102,nfl_game_result,MATCH(D$1,nfl_game_result_header,0),FALSE)),"error")</f>
        <v/>
      </c>
      <c r="E102">
        <f t="shared" ca="1" si="26"/>
        <v>-12.5</v>
      </c>
      <c r="F102">
        <f t="shared" ca="1" si="26"/>
        <v>38</v>
      </c>
      <c r="G102">
        <f t="shared" ca="1" si="26"/>
        <v>14</v>
      </c>
      <c r="H102">
        <f t="shared" ca="1" si="17"/>
        <v>2012</v>
      </c>
      <c r="I102">
        <f t="shared" ca="1" si="18"/>
        <v>4</v>
      </c>
      <c r="J102" t="str">
        <f t="shared" ca="1" si="19"/>
        <v>rs</v>
      </c>
      <c r="K102" t="str">
        <f t="shared" ref="K102:L121" ca="1" si="27">IFERROR(IF(ISBLANK(VLOOKUP($B102,nfl_game_result,MATCH(K$1,nfl_game_result_header,0),FALSE)),"",VLOOKUP($B102,nfl_game_result,MATCH(K$1,nfl_game_result_header,0),FALSE)),"error")</f>
        <v>HOU</v>
      </c>
      <c r="L102" t="str">
        <f t="shared" ca="1" si="27"/>
        <v>HOU</v>
      </c>
      <c r="M102" t="str">
        <f t="shared" ca="1" si="20"/>
        <v/>
      </c>
      <c r="N102" t="s">
        <v>18</v>
      </c>
      <c r="O102">
        <v>-9</v>
      </c>
      <c r="P102" t="str">
        <f t="shared" ca="1" si="21"/>
        <v/>
      </c>
      <c r="S102" t="s">
        <v>95</v>
      </c>
      <c r="U102">
        <f t="shared" ca="1" si="22"/>
        <v>0</v>
      </c>
      <c r="W102" t="str">
        <f t="shared" ca="1" si="23"/>
        <v/>
      </c>
    </row>
    <row r="103" spans="1:23" x14ac:dyDescent="0.25">
      <c r="A103">
        <v>102</v>
      </c>
      <c r="B103">
        <v>51</v>
      </c>
      <c r="C103" t="str">
        <f t="shared" ca="1" si="16"/>
        <v>2012_04_TEN@HOU</v>
      </c>
      <c r="D103" t="str">
        <f t="shared" ca="1" si="26"/>
        <v/>
      </c>
      <c r="E103">
        <f t="shared" ca="1" si="26"/>
        <v>-12.5</v>
      </c>
      <c r="F103">
        <f t="shared" ca="1" si="26"/>
        <v>38</v>
      </c>
      <c r="G103">
        <f t="shared" ca="1" si="26"/>
        <v>14</v>
      </c>
      <c r="H103">
        <f t="shared" ca="1" si="17"/>
        <v>2012</v>
      </c>
      <c r="I103">
        <f t="shared" ca="1" si="18"/>
        <v>4</v>
      </c>
      <c r="J103" t="str">
        <f t="shared" ca="1" si="19"/>
        <v>rs</v>
      </c>
      <c r="K103" t="str">
        <f t="shared" ca="1" si="27"/>
        <v>HOU</v>
      </c>
      <c r="L103" t="str">
        <f t="shared" ca="1" si="27"/>
        <v>HOU</v>
      </c>
      <c r="M103" t="str">
        <f t="shared" ca="1" si="20"/>
        <v/>
      </c>
      <c r="N103" t="s">
        <v>16</v>
      </c>
      <c r="O103">
        <v>-13</v>
      </c>
      <c r="P103" t="str">
        <f t="shared" ca="1" si="21"/>
        <v/>
      </c>
      <c r="S103" t="s">
        <v>77</v>
      </c>
      <c r="U103">
        <f t="shared" ca="1" si="22"/>
        <v>1</v>
      </c>
      <c r="W103" t="str">
        <f t="shared" ca="1" si="23"/>
        <v/>
      </c>
    </row>
    <row r="104" spans="1:23" x14ac:dyDescent="0.25">
      <c r="A104">
        <v>103</v>
      </c>
      <c r="B104">
        <v>52</v>
      </c>
      <c r="C104" t="str">
        <f t="shared" ca="1" si="16"/>
        <v>2012_04_SD@KCY</v>
      </c>
      <c r="D104" t="str">
        <f t="shared" ca="1" si="26"/>
        <v/>
      </c>
      <c r="E104">
        <f t="shared" ca="1" si="26"/>
        <v>0.5</v>
      </c>
      <c r="F104">
        <f t="shared" ca="1" si="26"/>
        <v>20</v>
      </c>
      <c r="G104">
        <f t="shared" ca="1" si="26"/>
        <v>37</v>
      </c>
      <c r="H104">
        <f t="shared" ca="1" si="17"/>
        <v>2012</v>
      </c>
      <c r="I104">
        <f t="shared" ca="1" si="18"/>
        <v>4</v>
      </c>
      <c r="J104" t="str">
        <f t="shared" ca="1" si="19"/>
        <v>rs</v>
      </c>
      <c r="K104" t="str">
        <f t="shared" ca="1" si="27"/>
        <v>SD</v>
      </c>
      <c r="L104" t="str">
        <f t="shared" ca="1" si="27"/>
        <v>SD</v>
      </c>
      <c r="M104" t="str">
        <f t="shared" ca="1" si="20"/>
        <v/>
      </c>
      <c r="N104" t="s">
        <v>18</v>
      </c>
      <c r="O104">
        <v>3</v>
      </c>
      <c r="P104" t="str">
        <f t="shared" ca="1" si="21"/>
        <v/>
      </c>
      <c r="S104" t="s">
        <v>336</v>
      </c>
      <c r="U104">
        <f t="shared" ca="1" si="22"/>
        <v>0</v>
      </c>
      <c r="W104" t="str">
        <f t="shared" ca="1" si="23"/>
        <v/>
      </c>
    </row>
    <row r="105" spans="1:23" x14ac:dyDescent="0.25">
      <c r="A105">
        <v>104</v>
      </c>
      <c r="B105">
        <v>52</v>
      </c>
      <c r="C105" t="str">
        <f t="shared" ca="1" si="16"/>
        <v>2012_04_SD@KCY</v>
      </c>
      <c r="D105" t="str">
        <f t="shared" ca="1" si="26"/>
        <v/>
      </c>
      <c r="E105">
        <f t="shared" ca="1" si="26"/>
        <v>0.5</v>
      </c>
      <c r="F105">
        <f t="shared" ca="1" si="26"/>
        <v>20</v>
      </c>
      <c r="G105">
        <f t="shared" ca="1" si="26"/>
        <v>37</v>
      </c>
      <c r="H105">
        <f t="shared" ca="1" si="17"/>
        <v>2012</v>
      </c>
      <c r="I105">
        <f t="shared" ca="1" si="18"/>
        <v>4</v>
      </c>
      <c r="J105" t="str">
        <f t="shared" ca="1" si="19"/>
        <v>rs</v>
      </c>
      <c r="K105" t="str">
        <f t="shared" ca="1" si="27"/>
        <v>SD</v>
      </c>
      <c r="L105" t="str">
        <f t="shared" ca="1" si="27"/>
        <v>SD</v>
      </c>
      <c r="M105" t="str">
        <f t="shared" ca="1" si="20"/>
        <v/>
      </c>
      <c r="N105" t="s">
        <v>16</v>
      </c>
      <c r="O105">
        <v>3</v>
      </c>
      <c r="P105" t="str">
        <f t="shared" ca="1" si="21"/>
        <v/>
      </c>
      <c r="S105" t="s">
        <v>336</v>
      </c>
      <c r="U105">
        <f t="shared" ca="1" si="22"/>
        <v>0</v>
      </c>
      <c r="W105" t="str">
        <f t="shared" ca="1" si="23"/>
        <v/>
      </c>
    </row>
    <row r="106" spans="1:23" x14ac:dyDescent="0.25">
      <c r="A106">
        <v>105</v>
      </c>
      <c r="B106">
        <v>53</v>
      </c>
      <c r="C106" t="str">
        <f t="shared" ca="1" si="16"/>
        <v>2012_04_MIN@DET</v>
      </c>
      <c r="D106" t="str">
        <f t="shared" ca="1" si="26"/>
        <v/>
      </c>
      <c r="E106">
        <f t="shared" ca="1" si="26"/>
        <v>-6.5</v>
      </c>
      <c r="F106">
        <f t="shared" ca="1" si="26"/>
        <v>13</v>
      </c>
      <c r="G106">
        <f t="shared" ca="1" si="26"/>
        <v>20</v>
      </c>
      <c r="H106">
        <f t="shared" ca="1" si="17"/>
        <v>2012</v>
      </c>
      <c r="I106">
        <f t="shared" ca="1" si="18"/>
        <v>4</v>
      </c>
      <c r="J106" t="str">
        <f t="shared" ca="1" si="19"/>
        <v>rs</v>
      </c>
      <c r="K106" t="str">
        <f t="shared" ca="1" si="27"/>
        <v>MIN</v>
      </c>
      <c r="L106" t="str">
        <f t="shared" ca="1" si="27"/>
        <v>MIN</v>
      </c>
      <c r="M106" t="str">
        <f t="shared" ca="1" si="20"/>
        <v/>
      </c>
      <c r="N106" t="s">
        <v>18</v>
      </c>
      <c r="O106">
        <v>-7.5</v>
      </c>
      <c r="P106" t="str">
        <f t="shared" ca="1" si="21"/>
        <v/>
      </c>
      <c r="S106" t="s">
        <v>82</v>
      </c>
      <c r="U106">
        <f t="shared" ca="1" si="22"/>
        <v>1</v>
      </c>
      <c r="W106" t="str">
        <f t="shared" ca="1" si="23"/>
        <v/>
      </c>
    </row>
    <row r="107" spans="1:23" x14ac:dyDescent="0.25">
      <c r="A107">
        <v>106</v>
      </c>
      <c r="B107">
        <v>53</v>
      </c>
      <c r="C107" t="str">
        <f t="shared" ca="1" si="16"/>
        <v>2012_04_MIN@DET</v>
      </c>
      <c r="D107" t="str">
        <f t="shared" ca="1" si="26"/>
        <v/>
      </c>
      <c r="E107">
        <f t="shared" ca="1" si="26"/>
        <v>-6.5</v>
      </c>
      <c r="F107">
        <f t="shared" ca="1" si="26"/>
        <v>13</v>
      </c>
      <c r="G107">
        <f t="shared" ca="1" si="26"/>
        <v>20</v>
      </c>
      <c r="H107">
        <f t="shared" ca="1" si="17"/>
        <v>2012</v>
      </c>
      <c r="I107">
        <f t="shared" ca="1" si="18"/>
        <v>4</v>
      </c>
      <c r="J107" t="str">
        <f t="shared" ca="1" si="19"/>
        <v>rs</v>
      </c>
      <c r="K107" t="str">
        <f t="shared" ca="1" si="27"/>
        <v>MIN</v>
      </c>
      <c r="L107" t="str">
        <f t="shared" ca="1" si="27"/>
        <v>MIN</v>
      </c>
      <c r="M107" t="str">
        <f t="shared" ca="1" si="20"/>
        <v/>
      </c>
      <c r="N107" t="s">
        <v>16</v>
      </c>
      <c r="O107">
        <v>-6.5</v>
      </c>
      <c r="P107" t="str">
        <f t="shared" ca="1" si="21"/>
        <v/>
      </c>
      <c r="S107" t="s">
        <v>82</v>
      </c>
      <c r="U107">
        <f t="shared" ca="1" si="22"/>
        <v>1</v>
      </c>
      <c r="W107" t="str">
        <f t="shared" ca="1" si="23"/>
        <v/>
      </c>
    </row>
    <row r="108" spans="1:23" x14ac:dyDescent="0.25">
      <c r="A108">
        <v>107</v>
      </c>
      <c r="B108">
        <v>54</v>
      </c>
      <c r="C108" t="str">
        <f t="shared" ca="1" si="16"/>
        <v>2012_04_CAR@ATL</v>
      </c>
      <c r="D108" t="str">
        <f t="shared" ca="1" si="26"/>
        <v/>
      </c>
      <c r="E108">
        <f t="shared" ca="1" si="26"/>
        <v>-7.5</v>
      </c>
      <c r="F108">
        <f t="shared" ca="1" si="26"/>
        <v>30</v>
      </c>
      <c r="G108">
        <f t="shared" ca="1" si="26"/>
        <v>28</v>
      </c>
      <c r="H108">
        <f t="shared" ca="1" si="17"/>
        <v>2012</v>
      </c>
      <c r="I108">
        <f t="shared" ca="1" si="18"/>
        <v>4</v>
      </c>
      <c r="J108" t="str">
        <f t="shared" ca="1" si="19"/>
        <v>rs</v>
      </c>
      <c r="K108" t="str">
        <f t="shared" ca="1" si="27"/>
        <v>CAR</v>
      </c>
      <c r="L108" t="str">
        <f t="shared" ca="1" si="27"/>
        <v>ATL</v>
      </c>
      <c r="M108" t="str">
        <f t="shared" ca="1" si="20"/>
        <v/>
      </c>
      <c r="N108" t="s">
        <v>18</v>
      </c>
      <c r="O108">
        <v>-8</v>
      </c>
      <c r="P108" t="str">
        <f t="shared" ca="1" si="21"/>
        <v/>
      </c>
      <c r="S108" t="s">
        <v>69</v>
      </c>
      <c r="U108">
        <f t="shared" ca="1" si="22"/>
        <v>1</v>
      </c>
      <c r="W108" t="str">
        <f t="shared" ca="1" si="23"/>
        <v/>
      </c>
    </row>
    <row r="109" spans="1:23" x14ac:dyDescent="0.25">
      <c r="A109">
        <v>108</v>
      </c>
      <c r="B109">
        <v>54</v>
      </c>
      <c r="C109" t="str">
        <f t="shared" ca="1" si="16"/>
        <v>2012_04_CAR@ATL</v>
      </c>
      <c r="D109" t="str">
        <f t="shared" ca="1" si="26"/>
        <v/>
      </c>
      <c r="E109">
        <f t="shared" ca="1" si="26"/>
        <v>-7.5</v>
      </c>
      <c r="F109">
        <f t="shared" ca="1" si="26"/>
        <v>30</v>
      </c>
      <c r="G109">
        <f t="shared" ca="1" si="26"/>
        <v>28</v>
      </c>
      <c r="H109">
        <f t="shared" ca="1" si="17"/>
        <v>2012</v>
      </c>
      <c r="I109">
        <f t="shared" ca="1" si="18"/>
        <v>4</v>
      </c>
      <c r="J109" t="str">
        <f t="shared" ca="1" si="19"/>
        <v>rs</v>
      </c>
      <c r="K109" t="str">
        <f t="shared" ca="1" si="27"/>
        <v>CAR</v>
      </c>
      <c r="L109" t="str">
        <f t="shared" ca="1" si="27"/>
        <v>ATL</v>
      </c>
      <c r="M109" t="str">
        <f t="shared" ca="1" si="20"/>
        <v/>
      </c>
      <c r="N109" t="s">
        <v>16</v>
      </c>
      <c r="O109">
        <v>-7</v>
      </c>
      <c r="P109" t="str">
        <f t="shared" ca="1" si="21"/>
        <v/>
      </c>
      <c r="S109" t="s">
        <v>69</v>
      </c>
      <c r="U109">
        <f t="shared" ca="1" si="22"/>
        <v>1</v>
      </c>
      <c r="W109" t="str">
        <f t="shared" ca="1" si="23"/>
        <v/>
      </c>
    </row>
    <row r="110" spans="1:23" x14ac:dyDescent="0.25">
      <c r="A110">
        <v>109</v>
      </c>
      <c r="B110">
        <v>55</v>
      </c>
      <c r="C110" t="str">
        <f t="shared" ca="1" si="16"/>
        <v>2012_04_SEA@STL</v>
      </c>
      <c r="D110" t="str">
        <f t="shared" ca="1" si="26"/>
        <v/>
      </c>
      <c r="E110">
        <f t="shared" ca="1" si="26"/>
        <v>2.5</v>
      </c>
      <c r="F110">
        <f t="shared" ca="1" si="26"/>
        <v>19</v>
      </c>
      <c r="G110">
        <f t="shared" ca="1" si="26"/>
        <v>13</v>
      </c>
      <c r="H110">
        <f t="shared" ca="1" si="17"/>
        <v>2012</v>
      </c>
      <c r="I110">
        <f t="shared" ca="1" si="18"/>
        <v>4</v>
      </c>
      <c r="J110" t="str">
        <f t="shared" ca="1" si="19"/>
        <v>rs</v>
      </c>
      <c r="K110" t="str">
        <f t="shared" ca="1" si="27"/>
        <v>STL</v>
      </c>
      <c r="L110" t="str">
        <f t="shared" ca="1" si="27"/>
        <v>STL</v>
      </c>
      <c r="M110" t="str">
        <f t="shared" ca="1" si="20"/>
        <v/>
      </c>
      <c r="N110" t="s">
        <v>18</v>
      </c>
      <c r="O110">
        <v>2.5</v>
      </c>
      <c r="P110" t="str">
        <f t="shared" ca="1" si="21"/>
        <v/>
      </c>
      <c r="S110" t="s">
        <v>91</v>
      </c>
      <c r="U110">
        <f t="shared" ca="1" si="22"/>
        <v>0</v>
      </c>
      <c r="W110" t="str">
        <f t="shared" ca="1" si="23"/>
        <v/>
      </c>
    </row>
    <row r="111" spans="1:23" x14ac:dyDescent="0.25">
      <c r="A111">
        <v>110</v>
      </c>
      <c r="B111">
        <v>55</v>
      </c>
      <c r="C111" t="str">
        <f t="shared" ca="1" si="16"/>
        <v>2012_04_SEA@STL</v>
      </c>
      <c r="D111" t="str">
        <f t="shared" ca="1" si="26"/>
        <v/>
      </c>
      <c r="E111">
        <f t="shared" ca="1" si="26"/>
        <v>2.5</v>
      </c>
      <c r="F111">
        <f t="shared" ca="1" si="26"/>
        <v>19</v>
      </c>
      <c r="G111">
        <f t="shared" ca="1" si="26"/>
        <v>13</v>
      </c>
      <c r="H111">
        <f t="shared" ca="1" si="17"/>
        <v>2012</v>
      </c>
      <c r="I111">
        <f t="shared" ca="1" si="18"/>
        <v>4</v>
      </c>
      <c r="J111" t="str">
        <f t="shared" ca="1" si="19"/>
        <v>rs</v>
      </c>
      <c r="K111" t="str">
        <f t="shared" ca="1" si="27"/>
        <v>STL</v>
      </c>
      <c r="L111" t="str">
        <f t="shared" ca="1" si="27"/>
        <v>STL</v>
      </c>
      <c r="M111" t="str">
        <f t="shared" ca="1" si="20"/>
        <v/>
      </c>
      <c r="N111" t="s">
        <v>16</v>
      </c>
      <c r="O111">
        <v>1.5</v>
      </c>
      <c r="P111" t="str">
        <f t="shared" ca="1" si="21"/>
        <v/>
      </c>
      <c r="S111" t="s">
        <v>91</v>
      </c>
      <c r="U111">
        <f t="shared" ca="1" si="22"/>
        <v>0</v>
      </c>
      <c r="W111" t="str">
        <f t="shared" ca="1" si="23"/>
        <v/>
      </c>
    </row>
    <row r="112" spans="1:23" x14ac:dyDescent="0.25">
      <c r="A112">
        <v>111</v>
      </c>
      <c r="B112">
        <v>56</v>
      </c>
      <c r="C112" t="str">
        <f t="shared" ca="1" si="16"/>
        <v>2012_04_SFO@NYJ</v>
      </c>
      <c r="D112" t="str">
        <f t="shared" ca="1" si="26"/>
        <v/>
      </c>
      <c r="E112">
        <f t="shared" ca="1" si="26"/>
        <v>3.5</v>
      </c>
      <c r="F112">
        <f t="shared" ca="1" si="26"/>
        <v>0</v>
      </c>
      <c r="G112">
        <f t="shared" ca="1" si="26"/>
        <v>34</v>
      </c>
      <c r="H112">
        <f t="shared" ca="1" si="17"/>
        <v>2012</v>
      </c>
      <c r="I112">
        <f t="shared" ca="1" si="18"/>
        <v>4</v>
      </c>
      <c r="J112" t="str">
        <f t="shared" ca="1" si="19"/>
        <v>rs</v>
      </c>
      <c r="K112" t="str">
        <f t="shared" ca="1" si="27"/>
        <v>SFO</v>
      </c>
      <c r="L112" t="str">
        <f t="shared" ca="1" si="27"/>
        <v>SFO</v>
      </c>
      <c r="M112" t="str">
        <f t="shared" ca="1" si="20"/>
        <v/>
      </c>
      <c r="N112" t="s">
        <v>18</v>
      </c>
      <c r="O112">
        <v>3.5</v>
      </c>
      <c r="P112" t="str">
        <f t="shared" ca="1" si="21"/>
        <v/>
      </c>
      <c r="S112" t="s">
        <v>338</v>
      </c>
      <c r="U112">
        <f t="shared" ca="1" si="22"/>
        <v>1</v>
      </c>
      <c r="W112" t="str">
        <f t="shared" ca="1" si="23"/>
        <v/>
      </c>
    </row>
    <row r="113" spans="1:23" x14ac:dyDescent="0.25">
      <c r="A113">
        <v>112</v>
      </c>
      <c r="B113">
        <v>56</v>
      </c>
      <c r="C113" t="str">
        <f t="shared" ca="1" si="16"/>
        <v>2012_04_SFO@NYJ</v>
      </c>
      <c r="D113" t="str">
        <f t="shared" ca="1" si="26"/>
        <v/>
      </c>
      <c r="E113">
        <f t="shared" ca="1" si="26"/>
        <v>3.5</v>
      </c>
      <c r="F113">
        <f t="shared" ca="1" si="26"/>
        <v>0</v>
      </c>
      <c r="G113">
        <f t="shared" ca="1" si="26"/>
        <v>34</v>
      </c>
      <c r="H113">
        <f t="shared" ca="1" si="17"/>
        <v>2012</v>
      </c>
      <c r="I113">
        <f t="shared" ca="1" si="18"/>
        <v>4</v>
      </c>
      <c r="J113" t="str">
        <f t="shared" ca="1" si="19"/>
        <v>rs</v>
      </c>
      <c r="K113" t="str">
        <f t="shared" ca="1" si="27"/>
        <v>SFO</v>
      </c>
      <c r="L113" t="str">
        <f t="shared" ca="1" si="27"/>
        <v>SFO</v>
      </c>
      <c r="M113" t="str">
        <f t="shared" ca="1" si="20"/>
        <v/>
      </c>
      <c r="N113" t="s">
        <v>16</v>
      </c>
      <c r="O113">
        <v>3.5</v>
      </c>
      <c r="P113" t="str">
        <f t="shared" ca="1" si="21"/>
        <v/>
      </c>
      <c r="S113" t="s">
        <v>86</v>
      </c>
      <c r="U113">
        <f t="shared" ca="1" si="22"/>
        <v>0</v>
      </c>
      <c r="W113" t="str">
        <f t="shared" ca="1" si="23"/>
        <v/>
      </c>
    </row>
    <row r="114" spans="1:23" x14ac:dyDescent="0.25">
      <c r="A114">
        <v>113</v>
      </c>
      <c r="B114">
        <v>57</v>
      </c>
      <c r="C114" t="str">
        <f t="shared" ca="1" si="16"/>
        <v>2012_04_MIA@ARI</v>
      </c>
      <c r="D114" t="str">
        <f t="shared" ca="1" si="26"/>
        <v/>
      </c>
      <c r="E114">
        <f t="shared" ca="1" si="26"/>
        <v>-6.5</v>
      </c>
      <c r="F114">
        <f t="shared" ca="1" si="26"/>
        <v>24</v>
      </c>
      <c r="G114">
        <f t="shared" ca="1" si="26"/>
        <v>21</v>
      </c>
      <c r="H114">
        <f t="shared" ca="1" si="17"/>
        <v>2012</v>
      </c>
      <c r="I114">
        <f t="shared" ca="1" si="18"/>
        <v>4</v>
      </c>
      <c r="J114" t="str">
        <f t="shared" ca="1" si="19"/>
        <v>rs</v>
      </c>
      <c r="K114" t="str">
        <f t="shared" ca="1" si="27"/>
        <v>MIA</v>
      </c>
      <c r="L114" t="str">
        <f t="shared" ca="1" si="27"/>
        <v>ARI</v>
      </c>
      <c r="M114" t="str">
        <f t="shared" ca="1" si="20"/>
        <v/>
      </c>
      <c r="N114" t="s">
        <v>18</v>
      </c>
      <c r="O114">
        <v>-7.5</v>
      </c>
      <c r="P114" t="str">
        <f t="shared" ca="1" si="21"/>
        <v/>
      </c>
      <c r="S114" t="s">
        <v>66</v>
      </c>
      <c r="U114">
        <f t="shared" ca="1" si="22"/>
        <v>0</v>
      </c>
      <c r="W114" t="str">
        <f t="shared" ca="1" si="23"/>
        <v/>
      </c>
    </row>
    <row r="115" spans="1:23" x14ac:dyDescent="0.25">
      <c r="A115">
        <v>114</v>
      </c>
      <c r="B115">
        <v>57</v>
      </c>
      <c r="C115" t="str">
        <f t="shared" ca="1" si="16"/>
        <v>2012_04_MIA@ARI</v>
      </c>
      <c r="D115" t="str">
        <f t="shared" ca="1" si="26"/>
        <v/>
      </c>
      <c r="E115">
        <f t="shared" ca="1" si="26"/>
        <v>-6.5</v>
      </c>
      <c r="F115">
        <f t="shared" ca="1" si="26"/>
        <v>24</v>
      </c>
      <c r="G115">
        <f t="shared" ca="1" si="26"/>
        <v>21</v>
      </c>
      <c r="H115">
        <f t="shared" ca="1" si="17"/>
        <v>2012</v>
      </c>
      <c r="I115">
        <f t="shared" ca="1" si="18"/>
        <v>4</v>
      </c>
      <c r="J115" t="str">
        <f t="shared" ca="1" si="19"/>
        <v>rs</v>
      </c>
      <c r="K115" t="str">
        <f t="shared" ca="1" si="27"/>
        <v>MIA</v>
      </c>
      <c r="L115" t="str">
        <f t="shared" ca="1" si="27"/>
        <v>ARI</v>
      </c>
      <c r="M115" t="str">
        <f t="shared" ca="1" si="20"/>
        <v/>
      </c>
      <c r="N115" t="s">
        <v>16</v>
      </c>
      <c r="O115">
        <v>-9.5</v>
      </c>
      <c r="P115" t="str">
        <f t="shared" ca="1" si="21"/>
        <v/>
      </c>
      <c r="S115" t="s">
        <v>66</v>
      </c>
      <c r="U115">
        <f t="shared" ca="1" si="22"/>
        <v>0</v>
      </c>
      <c r="W115" t="str">
        <f t="shared" ca="1" si="23"/>
        <v/>
      </c>
    </row>
    <row r="116" spans="1:23" x14ac:dyDescent="0.25">
      <c r="A116">
        <v>115</v>
      </c>
      <c r="B116">
        <v>58</v>
      </c>
      <c r="C116" t="str">
        <f t="shared" ca="1" si="16"/>
        <v>2012_04_OAK@DEN</v>
      </c>
      <c r="D116" t="str">
        <f t="shared" ca="1" si="26"/>
        <v/>
      </c>
      <c r="E116">
        <f t="shared" ca="1" si="26"/>
        <v>-6.5</v>
      </c>
      <c r="F116">
        <f t="shared" ca="1" si="26"/>
        <v>37</v>
      </c>
      <c r="G116">
        <f t="shared" ca="1" si="26"/>
        <v>6</v>
      </c>
      <c r="H116">
        <f t="shared" ca="1" si="17"/>
        <v>2012</v>
      </c>
      <c r="I116">
        <f t="shared" ca="1" si="18"/>
        <v>4</v>
      </c>
      <c r="J116" t="str">
        <f t="shared" ca="1" si="19"/>
        <v>rs</v>
      </c>
      <c r="K116" t="str">
        <f t="shared" ca="1" si="27"/>
        <v>DEN</v>
      </c>
      <c r="L116" t="str">
        <f t="shared" ca="1" si="27"/>
        <v>DEN</v>
      </c>
      <c r="M116" t="str">
        <f t="shared" ca="1" si="20"/>
        <v/>
      </c>
      <c r="N116" t="s">
        <v>18</v>
      </c>
      <c r="O116">
        <v>-7</v>
      </c>
      <c r="P116" t="str">
        <f t="shared" ca="1" si="21"/>
        <v/>
      </c>
      <c r="S116" t="s">
        <v>87</v>
      </c>
      <c r="U116">
        <f t="shared" ca="1" si="22"/>
        <v>0</v>
      </c>
      <c r="W116" t="str">
        <f t="shared" ca="1" si="23"/>
        <v/>
      </c>
    </row>
    <row r="117" spans="1:23" x14ac:dyDescent="0.25">
      <c r="A117">
        <v>116</v>
      </c>
      <c r="B117">
        <v>58</v>
      </c>
      <c r="C117" t="str">
        <f t="shared" ca="1" si="16"/>
        <v>2012_04_OAK@DEN</v>
      </c>
      <c r="D117" t="str">
        <f t="shared" ca="1" si="26"/>
        <v/>
      </c>
      <c r="E117">
        <f t="shared" ca="1" si="26"/>
        <v>-6.5</v>
      </c>
      <c r="F117">
        <f t="shared" ca="1" si="26"/>
        <v>37</v>
      </c>
      <c r="G117">
        <f t="shared" ca="1" si="26"/>
        <v>6</v>
      </c>
      <c r="H117">
        <f t="shared" ca="1" si="17"/>
        <v>2012</v>
      </c>
      <c r="I117">
        <f t="shared" ca="1" si="18"/>
        <v>4</v>
      </c>
      <c r="J117" t="str">
        <f t="shared" ca="1" si="19"/>
        <v>rs</v>
      </c>
      <c r="K117" t="str">
        <f t="shared" ca="1" si="27"/>
        <v>DEN</v>
      </c>
      <c r="L117" t="str">
        <f t="shared" ca="1" si="27"/>
        <v>DEN</v>
      </c>
      <c r="M117" t="str">
        <f t="shared" ca="1" si="20"/>
        <v/>
      </c>
      <c r="N117" t="s">
        <v>16</v>
      </c>
      <c r="O117">
        <v>-6</v>
      </c>
      <c r="P117" t="str">
        <f t="shared" ca="1" si="21"/>
        <v/>
      </c>
      <c r="S117" t="s">
        <v>87</v>
      </c>
      <c r="U117">
        <f t="shared" ca="1" si="22"/>
        <v>0</v>
      </c>
      <c r="W117" t="str">
        <f t="shared" ca="1" si="23"/>
        <v/>
      </c>
    </row>
    <row r="118" spans="1:23" x14ac:dyDescent="0.25">
      <c r="A118">
        <v>117</v>
      </c>
      <c r="B118">
        <v>59</v>
      </c>
      <c r="C118" t="str">
        <f t="shared" ca="1" si="16"/>
        <v>2012_04_CIN@JAX</v>
      </c>
      <c r="D118" t="str">
        <f t="shared" ca="1" si="26"/>
        <v/>
      </c>
      <c r="E118">
        <f t="shared" ca="1" si="26"/>
        <v>1.5</v>
      </c>
      <c r="F118">
        <f t="shared" ca="1" si="26"/>
        <v>10</v>
      </c>
      <c r="G118">
        <f t="shared" ca="1" si="26"/>
        <v>27</v>
      </c>
      <c r="H118">
        <f t="shared" ca="1" si="17"/>
        <v>2012</v>
      </c>
      <c r="I118">
        <f t="shared" ca="1" si="18"/>
        <v>4</v>
      </c>
      <c r="J118" t="str">
        <f t="shared" ca="1" si="19"/>
        <v>rs</v>
      </c>
      <c r="K118" t="str">
        <f t="shared" ca="1" si="27"/>
        <v>CIN</v>
      </c>
      <c r="L118" t="str">
        <f t="shared" ca="1" si="27"/>
        <v>CIN</v>
      </c>
      <c r="M118" t="str">
        <f t="shared" ca="1" si="20"/>
        <v/>
      </c>
      <c r="N118" t="s">
        <v>18</v>
      </c>
      <c r="O118">
        <v>4</v>
      </c>
      <c r="P118" t="str">
        <f t="shared" ca="1" si="21"/>
        <v/>
      </c>
      <c r="S118" t="s">
        <v>71</v>
      </c>
      <c r="U118">
        <f t="shared" ca="1" si="22"/>
        <v>1</v>
      </c>
      <c r="W118" t="str">
        <f t="shared" ca="1" si="23"/>
        <v/>
      </c>
    </row>
    <row r="119" spans="1:23" x14ac:dyDescent="0.25">
      <c r="A119">
        <v>118</v>
      </c>
      <c r="B119">
        <v>59</v>
      </c>
      <c r="C119" t="str">
        <f t="shared" ca="1" si="16"/>
        <v>2012_04_CIN@JAX</v>
      </c>
      <c r="D119" t="str">
        <f t="shared" ca="1" si="26"/>
        <v/>
      </c>
      <c r="E119">
        <f t="shared" ca="1" si="26"/>
        <v>1.5</v>
      </c>
      <c r="F119">
        <f t="shared" ca="1" si="26"/>
        <v>10</v>
      </c>
      <c r="G119">
        <f t="shared" ca="1" si="26"/>
        <v>27</v>
      </c>
      <c r="H119">
        <f t="shared" ca="1" si="17"/>
        <v>2012</v>
      </c>
      <c r="I119">
        <f t="shared" ca="1" si="18"/>
        <v>4</v>
      </c>
      <c r="J119" t="str">
        <f t="shared" ca="1" si="19"/>
        <v>rs</v>
      </c>
      <c r="K119" t="str">
        <f t="shared" ca="1" si="27"/>
        <v>CIN</v>
      </c>
      <c r="L119" t="str">
        <f t="shared" ca="1" si="27"/>
        <v>CIN</v>
      </c>
      <c r="M119" t="str">
        <f t="shared" ca="1" si="20"/>
        <v/>
      </c>
      <c r="N119" t="s">
        <v>16</v>
      </c>
      <c r="O119">
        <v>2.5</v>
      </c>
      <c r="P119" t="str">
        <f t="shared" ca="1" si="21"/>
        <v/>
      </c>
      <c r="S119" t="s">
        <v>71</v>
      </c>
      <c r="U119">
        <f t="shared" ca="1" si="22"/>
        <v>1</v>
      </c>
      <c r="W119" t="str">
        <f t="shared" ca="1" si="23"/>
        <v/>
      </c>
    </row>
    <row r="120" spans="1:23" x14ac:dyDescent="0.25">
      <c r="A120">
        <v>119</v>
      </c>
      <c r="B120">
        <v>60</v>
      </c>
      <c r="C120" t="str">
        <f t="shared" ca="1" si="16"/>
        <v>2012_04_NOR@GBY</v>
      </c>
      <c r="D120" t="str">
        <f t="shared" ca="1" si="26"/>
        <v/>
      </c>
      <c r="E120">
        <f t="shared" ca="1" si="26"/>
        <v>-7.5</v>
      </c>
      <c r="F120">
        <f t="shared" ca="1" si="26"/>
        <v>28</v>
      </c>
      <c r="G120">
        <f t="shared" ca="1" si="26"/>
        <v>27</v>
      </c>
      <c r="H120">
        <f t="shared" ca="1" si="17"/>
        <v>2012</v>
      </c>
      <c r="I120">
        <f t="shared" ca="1" si="18"/>
        <v>4</v>
      </c>
      <c r="J120" t="str">
        <f t="shared" ca="1" si="19"/>
        <v>rs</v>
      </c>
      <c r="K120" t="str">
        <f t="shared" ca="1" si="27"/>
        <v>NOR</v>
      </c>
      <c r="L120" t="str">
        <f t="shared" ca="1" si="27"/>
        <v>GBY</v>
      </c>
      <c r="M120" t="str">
        <f t="shared" ca="1" si="20"/>
        <v/>
      </c>
      <c r="N120" t="s">
        <v>18</v>
      </c>
      <c r="O120">
        <v>-8</v>
      </c>
      <c r="P120" t="str">
        <f t="shared" ca="1" si="21"/>
        <v/>
      </c>
      <c r="S120" t="s">
        <v>340</v>
      </c>
      <c r="U120">
        <f t="shared" ca="1" si="22"/>
        <v>1</v>
      </c>
      <c r="W120" t="str">
        <f t="shared" ca="1" si="23"/>
        <v/>
      </c>
    </row>
    <row r="121" spans="1:23" x14ac:dyDescent="0.25">
      <c r="A121">
        <v>120</v>
      </c>
      <c r="B121">
        <v>60</v>
      </c>
      <c r="C121" t="str">
        <f t="shared" ca="1" si="16"/>
        <v>2012_04_NOR@GBY</v>
      </c>
      <c r="D121" t="str">
        <f t="shared" ca="1" si="26"/>
        <v/>
      </c>
      <c r="E121">
        <f t="shared" ca="1" si="26"/>
        <v>-7.5</v>
      </c>
      <c r="F121">
        <f t="shared" ca="1" si="26"/>
        <v>28</v>
      </c>
      <c r="G121">
        <f t="shared" ca="1" si="26"/>
        <v>27</v>
      </c>
      <c r="H121">
        <f t="shared" ca="1" si="17"/>
        <v>2012</v>
      </c>
      <c r="I121">
        <f t="shared" ca="1" si="18"/>
        <v>4</v>
      </c>
      <c r="J121" t="str">
        <f t="shared" ca="1" si="19"/>
        <v>rs</v>
      </c>
      <c r="K121" t="str">
        <f t="shared" ca="1" si="27"/>
        <v>NOR</v>
      </c>
      <c r="L121" t="str">
        <f t="shared" ca="1" si="27"/>
        <v>GBY</v>
      </c>
      <c r="M121" t="str">
        <f t="shared" ca="1" si="20"/>
        <v/>
      </c>
      <c r="N121" t="s">
        <v>16</v>
      </c>
      <c r="O121">
        <v>-10</v>
      </c>
      <c r="P121" t="str">
        <f t="shared" ca="1" si="21"/>
        <v/>
      </c>
      <c r="S121" t="s">
        <v>340</v>
      </c>
      <c r="U121">
        <f t="shared" ca="1" si="22"/>
        <v>1</v>
      </c>
      <c r="W121" t="str">
        <f t="shared" ca="1" si="23"/>
        <v/>
      </c>
    </row>
    <row r="122" spans="1:23" x14ac:dyDescent="0.25">
      <c r="A122">
        <v>121</v>
      </c>
      <c r="B122">
        <v>61</v>
      </c>
      <c r="C122" t="str">
        <f t="shared" ca="1" si="16"/>
        <v>2012_04_WAS@TBY</v>
      </c>
      <c r="D122" t="str">
        <f t="shared" ref="D122:G141" ca="1" si="28">IFERROR(IF(ISBLANK(VLOOKUP($B122,nfl_game_result,MATCH(D$1,nfl_game_result_header,0),FALSE)),"",VLOOKUP($B122,nfl_game_result,MATCH(D$1,nfl_game_result_header,0),FALSE)),"error")</f>
        <v/>
      </c>
      <c r="E122">
        <f t="shared" ca="1" si="28"/>
        <v>-2.5</v>
      </c>
      <c r="F122">
        <f t="shared" ca="1" si="28"/>
        <v>22</v>
      </c>
      <c r="G122">
        <f t="shared" ca="1" si="28"/>
        <v>24</v>
      </c>
      <c r="H122">
        <f t="shared" ca="1" si="17"/>
        <v>2012</v>
      </c>
      <c r="I122">
        <f t="shared" ca="1" si="18"/>
        <v>4</v>
      </c>
      <c r="J122" t="str">
        <f t="shared" ca="1" si="19"/>
        <v>rs</v>
      </c>
      <c r="K122" t="str">
        <f t="shared" ref="K122:L141" ca="1" si="29">IFERROR(IF(ISBLANK(VLOOKUP($B122,nfl_game_result,MATCH(K$1,nfl_game_result_header,0),FALSE)),"",VLOOKUP($B122,nfl_game_result,MATCH(K$1,nfl_game_result_header,0),FALSE)),"error")</f>
        <v>WAS</v>
      </c>
      <c r="L122" t="str">
        <f t="shared" ca="1" si="29"/>
        <v>WAS</v>
      </c>
      <c r="M122" t="str">
        <f t="shared" ca="1" si="20"/>
        <v/>
      </c>
      <c r="N122" t="s">
        <v>18</v>
      </c>
      <c r="O122">
        <v>-1.5</v>
      </c>
      <c r="P122" t="str">
        <f t="shared" ca="1" si="21"/>
        <v/>
      </c>
      <c r="S122" t="s">
        <v>339</v>
      </c>
      <c r="U122">
        <f t="shared" ca="1" si="22"/>
        <v>0</v>
      </c>
      <c r="W122" t="str">
        <f t="shared" ca="1" si="23"/>
        <v/>
      </c>
    </row>
    <row r="123" spans="1:23" x14ac:dyDescent="0.25">
      <c r="A123">
        <v>122</v>
      </c>
      <c r="B123">
        <v>61</v>
      </c>
      <c r="C123" t="str">
        <f t="shared" ca="1" si="16"/>
        <v>2012_04_WAS@TBY</v>
      </c>
      <c r="D123" t="str">
        <f t="shared" ca="1" si="28"/>
        <v/>
      </c>
      <c r="E123">
        <f t="shared" ca="1" si="28"/>
        <v>-2.5</v>
      </c>
      <c r="F123">
        <f t="shared" ca="1" si="28"/>
        <v>22</v>
      </c>
      <c r="G123">
        <f t="shared" ca="1" si="28"/>
        <v>24</v>
      </c>
      <c r="H123">
        <f t="shared" ca="1" si="17"/>
        <v>2012</v>
      </c>
      <c r="I123">
        <f t="shared" ca="1" si="18"/>
        <v>4</v>
      </c>
      <c r="J123" t="str">
        <f t="shared" ca="1" si="19"/>
        <v>rs</v>
      </c>
      <c r="K123" t="str">
        <f t="shared" ca="1" si="29"/>
        <v>WAS</v>
      </c>
      <c r="L123" t="str">
        <f t="shared" ca="1" si="29"/>
        <v>WAS</v>
      </c>
      <c r="M123" t="str">
        <f t="shared" ca="1" si="20"/>
        <v/>
      </c>
      <c r="N123" t="s">
        <v>16</v>
      </c>
      <c r="O123">
        <v>-2.5</v>
      </c>
      <c r="P123" t="str">
        <f t="shared" ca="1" si="21"/>
        <v/>
      </c>
      <c r="S123" t="s">
        <v>339</v>
      </c>
      <c r="U123">
        <f t="shared" ca="1" si="22"/>
        <v>0</v>
      </c>
      <c r="W123" t="str">
        <f t="shared" ca="1" si="23"/>
        <v/>
      </c>
    </row>
    <row r="124" spans="1:23" x14ac:dyDescent="0.25">
      <c r="A124">
        <v>123</v>
      </c>
      <c r="B124">
        <v>62</v>
      </c>
      <c r="C124" t="str">
        <f t="shared" ca="1" si="16"/>
        <v>2012_04_NYG@PHI</v>
      </c>
      <c r="D124" t="str">
        <f t="shared" ca="1" si="28"/>
        <v/>
      </c>
      <c r="E124">
        <f t="shared" ca="1" si="28"/>
        <v>-2.5</v>
      </c>
      <c r="F124">
        <f t="shared" ca="1" si="28"/>
        <v>19</v>
      </c>
      <c r="G124">
        <f t="shared" ca="1" si="28"/>
        <v>17</v>
      </c>
      <c r="H124">
        <f t="shared" ca="1" si="17"/>
        <v>2012</v>
      </c>
      <c r="I124">
        <f t="shared" ca="1" si="18"/>
        <v>4</v>
      </c>
      <c r="J124" t="str">
        <f t="shared" ca="1" si="19"/>
        <v>rs</v>
      </c>
      <c r="K124" t="str">
        <f t="shared" ca="1" si="29"/>
        <v>NYG</v>
      </c>
      <c r="L124" t="str">
        <f t="shared" ca="1" si="29"/>
        <v>PHI</v>
      </c>
      <c r="M124" t="str">
        <f t="shared" ca="1" si="20"/>
        <v/>
      </c>
      <c r="N124" t="s">
        <v>18</v>
      </c>
      <c r="O124">
        <v>-3</v>
      </c>
      <c r="P124" t="str">
        <f t="shared" ca="1" si="21"/>
        <v/>
      </c>
      <c r="S124" t="s">
        <v>85</v>
      </c>
      <c r="U124">
        <f t="shared" ca="1" si="22"/>
        <v>1</v>
      </c>
      <c r="W124" t="str">
        <f t="shared" ca="1" si="23"/>
        <v/>
      </c>
    </row>
    <row r="125" spans="1:23" x14ac:dyDescent="0.25">
      <c r="A125">
        <v>124</v>
      </c>
      <c r="B125">
        <v>62</v>
      </c>
      <c r="C125" t="str">
        <f t="shared" ca="1" si="16"/>
        <v>2012_04_NYG@PHI</v>
      </c>
      <c r="D125" t="str">
        <f t="shared" ca="1" si="28"/>
        <v/>
      </c>
      <c r="E125">
        <f t="shared" ca="1" si="28"/>
        <v>-2.5</v>
      </c>
      <c r="F125">
        <f t="shared" ca="1" si="28"/>
        <v>19</v>
      </c>
      <c r="G125">
        <f t="shared" ca="1" si="28"/>
        <v>17</v>
      </c>
      <c r="H125">
        <f t="shared" ca="1" si="17"/>
        <v>2012</v>
      </c>
      <c r="I125">
        <f t="shared" ca="1" si="18"/>
        <v>4</v>
      </c>
      <c r="J125" t="str">
        <f t="shared" ca="1" si="19"/>
        <v>rs</v>
      </c>
      <c r="K125" t="str">
        <f t="shared" ca="1" si="29"/>
        <v>NYG</v>
      </c>
      <c r="L125" t="str">
        <f t="shared" ca="1" si="29"/>
        <v>PHI</v>
      </c>
      <c r="M125" t="str">
        <f t="shared" ca="1" si="20"/>
        <v/>
      </c>
      <c r="N125" t="s">
        <v>16</v>
      </c>
      <c r="O125">
        <v>-3</v>
      </c>
      <c r="P125" t="str">
        <f t="shared" ca="1" si="21"/>
        <v/>
      </c>
      <c r="S125" t="s">
        <v>88</v>
      </c>
      <c r="U125">
        <f t="shared" ca="1" si="22"/>
        <v>0</v>
      </c>
      <c r="W125" t="str">
        <f t="shared" ca="1" si="23"/>
        <v/>
      </c>
    </row>
    <row r="126" spans="1:23" x14ac:dyDescent="0.25">
      <c r="A126">
        <v>125</v>
      </c>
      <c r="B126">
        <v>63</v>
      </c>
      <c r="C126" t="str">
        <f t="shared" ca="1" si="16"/>
        <v>2012_04_CHI@DAL</v>
      </c>
      <c r="D126" t="str">
        <f t="shared" ca="1" si="28"/>
        <v/>
      </c>
      <c r="E126">
        <f t="shared" ca="1" si="28"/>
        <v>-3.5</v>
      </c>
      <c r="F126">
        <f t="shared" ca="1" si="28"/>
        <v>18</v>
      </c>
      <c r="G126">
        <f t="shared" ca="1" si="28"/>
        <v>34</v>
      </c>
      <c r="H126">
        <f t="shared" ca="1" si="17"/>
        <v>2012</v>
      </c>
      <c r="I126">
        <f t="shared" ca="1" si="18"/>
        <v>4</v>
      </c>
      <c r="J126" t="str">
        <f t="shared" ca="1" si="19"/>
        <v>rs</v>
      </c>
      <c r="K126" t="str">
        <f t="shared" ca="1" si="29"/>
        <v>CHI</v>
      </c>
      <c r="L126" t="str">
        <f t="shared" ca="1" si="29"/>
        <v>CHI</v>
      </c>
      <c r="M126" t="str">
        <f t="shared" ca="1" si="20"/>
        <v/>
      </c>
      <c r="N126" t="s">
        <v>18</v>
      </c>
      <c r="O126">
        <v>-5</v>
      </c>
      <c r="P126" t="str">
        <f t="shared" ca="1" si="21"/>
        <v/>
      </c>
      <c r="S126" t="s">
        <v>73</v>
      </c>
      <c r="U126">
        <f t="shared" ca="1" si="22"/>
        <v>0</v>
      </c>
      <c r="W126" t="str">
        <f t="shared" ca="1" si="23"/>
        <v/>
      </c>
    </row>
    <row r="127" spans="1:23" x14ac:dyDescent="0.25">
      <c r="A127">
        <v>126</v>
      </c>
      <c r="B127">
        <v>63</v>
      </c>
      <c r="C127" t="str">
        <f t="shared" ca="1" si="16"/>
        <v>2012_04_CHI@DAL</v>
      </c>
      <c r="D127" t="str">
        <f t="shared" ca="1" si="28"/>
        <v/>
      </c>
      <c r="E127">
        <f t="shared" ca="1" si="28"/>
        <v>-3.5</v>
      </c>
      <c r="F127">
        <f t="shared" ca="1" si="28"/>
        <v>18</v>
      </c>
      <c r="G127">
        <f t="shared" ca="1" si="28"/>
        <v>34</v>
      </c>
      <c r="H127">
        <f t="shared" ca="1" si="17"/>
        <v>2012</v>
      </c>
      <c r="I127">
        <f t="shared" ca="1" si="18"/>
        <v>4</v>
      </c>
      <c r="J127" t="str">
        <f t="shared" ca="1" si="19"/>
        <v>rs</v>
      </c>
      <c r="K127" t="str">
        <f t="shared" ca="1" si="29"/>
        <v>CHI</v>
      </c>
      <c r="L127" t="str">
        <f t="shared" ca="1" si="29"/>
        <v>CHI</v>
      </c>
      <c r="M127" t="str">
        <f t="shared" ca="1" si="20"/>
        <v/>
      </c>
      <c r="N127" t="s">
        <v>16</v>
      </c>
      <c r="O127">
        <v>-3.5</v>
      </c>
      <c r="P127" t="str">
        <f t="shared" ca="1" si="21"/>
        <v/>
      </c>
      <c r="S127" t="s">
        <v>70</v>
      </c>
      <c r="U127">
        <f t="shared" ca="1" si="22"/>
        <v>1</v>
      </c>
      <c r="W127" t="str">
        <f t="shared" ca="1" si="23"/>
        <v/>
      </c>
    </row>
    <row r="128" spans="1:23" x14ac:dyDescent="0.25">
      <c r="A128">
        <v>127</v>
      </c>
      <c r="B128">
        <v>64</v>
      </c>
      <c r="C128" t="str">
        <f t="shared" ca="1" si="16"/>
        <v>2012_05_ARI@STL</v>
      </c>
      <c r="D128" t="str">
        <f t="shared" ca="1" si="28"/>
        <v/>
      </c>
      <c r="E128">
        <f t="shared" ca="1" si="28"/>
        <v>1.5</v>
      </c>
      <c r="F128">
        <f t="shared" ca="1" si="28"/>
        <v>17</v>
      </c>
      <c r="G128">
        <f t="shared" ca="1" si="28"/>
        <v>3</v>
      </c>
      <c r="H128">
        <f t="shared" ca="1" si="17"/>
        <v>2012</v>
      </c>
      <c r="I128">
        <f t="shared" ca="1" si="18"/>
        <v>5</v>
      </c>
      <c r="J128" t="str">
        <f t="shared" ca="1" si="19"/>
        <v>rs</v>
      </c>
      <c r="K128" t="str">
        <f t="shared" ca="1" si="29"/>
        <v>STL</v>
      </c>
      <c r="L128" t="str">
        <f t="shared" ca="1" si="29"/>
        <v>STL</v>
      </c>
      <c r="M128" t="str">
        <f t="shared" ca="1" si="20"/>
        <v/>
      </c>
      <c r="N128" t="s">
        <v>18</v>
      </c>
      <c r="O128">
        <v>3</v>
      </c>
      <c r="P128" t="str">
        <f t="shared" ca="1" si="21"/>
        <v/>
      </c>
      <c r="S128" t="s">
        <v>93</v>
      </c>
      <c r="U128">
        <f t="shared" ca="1" si="22"/>
        <v>1</v>
      </c>
      <c r="W128" t="str">
        <f t="shared" ca="1" si="23"/>
        <v/>
      </c>
    </row>
    <row r="129" spans="1:23" x14ac:dyDescent="0.25">
      <c r="A129">
        <v>128</v>
      </c>
      <c r="B129">
        <v>64</v>
      </c>
      <c r="C129" t="str">
        <f t="shared" ca="1" si="16"/>
        <v>2012_05_ARI@STL</v>
      </c>
      <c r="D129" t="str">
        <f t="shared" ca="1" si="28"/>
        <v/>
      </c>
      <c r="E129">
        <f t="shared" ca="1" si="28"/>
        <v>1.5</v>
      </c>
      <c r="F129">
        <f t="shared" ca="1" si="28"/>
        <v>17</v>
      </c>
      <c r="G129">
        <f t="shared" ca="1" si="28"/>
        <v>3</v>
      </c>
      <c r="H129">
        <f t="shared" ca="1" si="17"/>
        <v>2012</v>
      </c>
      <c r="I129">
        <f t="shared" ca="1" si="18"/>
        <v>5</v>
      </c>
      <c r="J129" t="str">
        <f t="shared" ca="1" si="19"/>
        <v>rs</v>
      </c>
      <c r="K129" t="str">
        <f t="shared" ca="1" si="29"/>
        <v>STL</v>
      </c>
      <c r="L129" t="str">
        <f t="shared" ca="1" si="29"/>
        <v>STL</v>
      </c>
      <c r="M129" t="str">
        <f t="shared" ca="1" si="20"/>
        <v/>
      </c>
      <c r="N129" t="s">
        <v>16</v>
      </c>
      <c r="O129">
        <v>3.5</v>
      </c>
      <c r="P129" t="str">
        <f t="shared" ca="1" si="21"/>
        <v/>
      </c>
      <c r="S129" t="s">
        <v>66</v>
      </c>
      <c r="U129">
        <f t="shared" ca="1" si="22"/>
        <v>0</v>
      </c>
      <c r="W129" t="str">
        <f t="shared" ca="1" si="23"/>
        <v/>
      </c>
    </row>
    <row r="130" spans="1:23" x14ac:dyDescent="0.25">
      <c r="A130">
        <v>129</v>
      </c>
      <c r="B130">
        <v>65</v>
      </c>
      <c r="C130" t="str">
        <f t="shared" ref="C130:C193" ca="1" si="30">IFERROR(VLOOKUP($B130,nfl_game_result,MATCH(C$1,nfl_game_result_header,0),FALSE),"error")</f>
        <v>2012_05_ATL@WAS</v>
      </c>
      <c r="D130" t="str">
        <f t="shared" ca="1" si="28"/>
        <v/>
      </c>
      <c r="E130">
        <f t="shared" ca="1" si="28"/>
        <v>3.5</v>
      </c>
      <c r="F130">
        <f t="shared" ca="1" si="28"/>
        <v>17</v>
      </c>
      <c r="G130">
        <f t="shared" ca="1" si="28"/>
        <v>24</v>
      </c>
      <c r="H130">
        <f t="shared" ref="H130:H193" ca="1" si="31">VALUE(LEFT(C130, 4))</f>
        <v>2012</v>
      </c>
      <c r="I130">
        <f t="shared" ref="I130:I193" ca="1" si="32">VALUE(MID(C130,6,FIND("_",C130,6)-6))</f>
        <v>5</v>
      </c>
      <c r="J130" t="str">
        <f t="shared" ref="J130:J193" ca="1" si="33">IF(I130&lt;=17,"rs","plyff")</f>
        <v>rs</v>
      </c>
      <c r="K130" t="str">
        <f t="shared" ca="1" si="29"/>
        <v>ATL</v>
      </c>
      <c r="L130" t="str">
        <f t="shared" ca="1" si="29"/>
        <v>ATL</v>
      </c>
      <c r="M130" t="str">
        <f t="shared" ref="M130:M193" ca="1" si="34">IF(NOT(OR(ISBLANK(D130),ISBLANK(E130),D130="",E130="")),D130-E130,"")</f>
        <v/>
      </c>
      <c r="N130" t="s">
        <v>18</v>
      </c>
      <c r="O130">
        <v>4</v>
      </c>
      <c r="P130" t="str">
        <f t="shared" ref="P130:P193" ca="1" si="35">IF(OR(NOT(ISNUMBER(D130)),ISBLANK(D130),D130="",ISBLANK(O130)),"",ABS(D130-O130))</f>
        <v/>
      </c>
      <c r="S130" t="s">
        <v>96</v>
      </c>
      <c r="U130">
        <f t="shared" ref="U130:U193" ca="1" si="36">IF(OR(ISBLANK(K130),ISBLANK(S130),K130="",S130=""),"",IF(K130=S130,1,0))</f>
        <v>0</v>
      </c>
      <c r="W130" t="str">
        <f t="shared" ref="W130:W193" ca="1" si="37">IF(OR(ISBLANK(L130),ISBLANK(V130),L130="",V130=""),"",IF(L130=V130,1,0))</f>
        <v/>
      </c>
    </row>
    <row r="131" spans="1:23" x14ac:dyDescent="0.25">
      <c r="A131">
        <v>130</v>
      </c>
      <c r="B131">
        <v>65</v>
      </c>
      <c r="C131" t="str">
        <f t="shared" ca="1" si="30"/>
        <v>2012_05_ATL@WAS</v>
      </c>
      <c r="D131" t="str">
        <f t="shared" ca="1" si="28"/>
        <v/>
      </c>
      <c r="E131">
        <f t="shared" ca="1" si="28"/>
        <v>3.5</v>
      </c>
      <c r="F131">
        <f t="shared" ca="1" si="28"/>
        <v>17</v>
      </c>
      <c r="G131">
        <f t="shared" ca="1" si="28"/>
        <v>24</v>
      </c>
      <c r="H131">
        <f t="shared" ca="1" si="31"/>
        <v>2012</v>
      </c>
      <c r="I131">
        <f t="shared" ca="1" si="32"/>
        <v>5</v>
      </c>
      <c r="J131" t="str">
        <f t="shared" ca="1" si="33"/>
        <v>rs</v>
      </c>
      <c r="K131" t="str">
        <f t="shared" ca="1" si="29"/>
        <v>ATL</v>
      </c>
      <c r="L131" t="str">
        <f t="shared" ca="1" si="29"/>
        <v>ATL</v>
      </c>
      <c r="M131" t="str">
        <f t="shared" ca="1" si="34"/>
        <v/>
      </c>
      <c r="N131" t="s">
        <v>16</v>
      </c>
      <c r="O131">
        <v>3.5</v>
      </c>
      <c r="P131" t="str">
        <f t="shared" ca="1" si="35"/>
        <v/>
      </c>
      <c r="S131" t="s">
        <v>22</v>
      </c>
      <c r="U131">
        <f t="shared" ca="1" si="36"/>
        <v>1</v>
      </c>
      <c r="W131" t="str">
        <f t="shared" ca="1" si="37"/>
        <v/>
      </c>
    </row>
    <row r="132" spans="1:23" x14ac:dyDescent="0.25">
      <c r="A132">
        <v>131</v>
      </c>
      <c r="B132">
        <v>66</v>
      </c>
      <c r="C132" t="str">
        <f t="shared" ca="1" si="30"/>
        <v>2012_05_PHI@PIT</v>
      </c>
      <c r="D132" t="str">
        <f t="shared" ca="1" si="28"/>
        <v/>
      </c>
      <c r="E132">
        <f t="shared" ca="1" si="28"/>
        <v>-3.5</v>
      </c>
      <c r="F132">
        <f t="shared" ca="1" si="28"/>
        <v>16</v>
      </c>
      <c r="G132">
        <f t="shared" ca="1" si="28"/>
        <v>14</v>
      </c>
      <c r="H132">
        <f t="shared" ca="1" si="31"/>
        <v>2012</v>
      </c>
      <c r="I132">
        <f t="shared" ca="1" si="32"/>
        <v>5</v>
      </c>
      <c r="J132" t="str">
        <f t="shared" ca="1" si="33"/>
        <v>rs</v>
      </c>
      <c r="K132" t="str">
        <f t="shared" ca="1" si="29"/>
        <v>PHI</v>
      </c>
      <c r="L132" t="str">
        <f t="shared" ca="1" si="29"/>
        <v>PIT</v>
      </c>
      <c r="M132" t="str">
        <f t="shared" ca="1" si="34"/>
        <v/>
      </c>
      <c r="N132" t="s">
        <v>18</v>
      </c>
      <c r="O132">
        <v>-2.5</v>
      </c>
      <c r="P132" t="str">
        <f t="shared" ca="1" si="35"/>
        <v/>
      </c>
      <c r="S132" t="s">
        <v>88</v>
      </c>
      <c r="U132">
        <f t="shared" ca="1" si="36"/>
        <v>1</v>
      </c>
      <c r="W132" t="str">
        <f t="shared" ca="1" si="37"/>
        <v/>
      </c>
    </row>
    <row r="133" spans="1:23" x14ac:dyDescent="0.25">
      <c r="A133">
        <v>132</v>
      </c>
      <c r="B133">
        <v>66</v>
      </c>
      <c r="C133" t="str">
        <f t="shared" ca="1" si="30"/>
        <v>2012_05_PHI@PIT</v>
      </c>
      <c r="D133" t="str">
        <f t="shared" ca="1" si="28"/>
        <v/>
      </c>
      <c r="E133">
        <f t="shared" ca="1" si="28"/>
        <v>-3.5</v>
      </c>
      <c r="F133">
        <f t="shared" ca="1" si="28"/>
        <v>16</v>
      </c>
      <c r="G133">
        <f t="shared" ca="1" si="28"/>
        <v>14</v>
      </c>
      <c r="H133">
        <f t="shared" ca="1" si="31"/>
        <v>2012</v>
      </c>
      <c r="I133">
        <f t="shared" ca="1" si="32"/>
        <v>5</v>
      </c>
      <c r="J133" t="str">
        <f t="shared" ca="1" si="33"/>
        <v>rs</v>
      </c>
      <c r="K133" t="str">
        <f t="shared" ca="1" si="29"/>
        <v>PHI</v>
      </c>
      <c r="L133" t="str">
        <f t="shared" ca="1" si="29"/>
        <v>PIT</v>
      </c>
      <c r="M133" t="str">
        <f t="shared" ca="1" si="34"/>
        <v/>
      </c>
      <c r="N133" t="s">
        <v>16</v>
      </c>
      <c r="O133">
        <v>-3</v>
      </c>
      <c r="P133" t="str">
        <f t="shared" ca="1" si="35"/>
        <v/>
      </c>
      <c r="S133" t="s">
        <v>89</v>
      </c>
      <c r="U133">
        <f t="shared" ca="1" si="36"/>
        <v>0</v>
      </c>
      <c r="W133" t="str">
        <f t="shared" ca="1" si="37"/>
        <v/>
      </c>
    </row>
    <row r="134" spans="1:23" x14ac:dyDescent="0.25">
      <c r="A134">
        <v>133</v>
      </c>
      <c r="B134">
        <v>67</v>
      </c>
      <c r="C134" t="str">
        <f t="shared" ca="1" si="30"/>
        <v>2012_05_GBY@IND</v>
      </c>
      <c r="D134" t="str">
        <f t="shared" ca="1" si="28"/>
        <v/>
      </c>
      <c r="E134">
        <f t="shared" ca="1" si="28"/>
        <v>7.5</v>
      </c>
      <c r="F134">
        <f t="shared" ca="1" si="28"/>
        <v>30</v>
      </c>
      <c r="G134">
        <f t="shared" ca="1" si="28"/>
        <v>27</v>
      </c>
      <c r="H134">
        <f t="shared" ca="1" si="31"/>
        <v>2012</v>
      </c>
      <c r="I134">
        <f t="shared" ca="1" si="32"/>
        <v>5</v>
      </c>
      <c r="J134" t="str">
        <f t="shared" ca="1" si="33"/>
        <v>rs</v>
      </c>
      <c r="K134" t="str">
        <f t="shared" ca="1" si="29"/>
        <v>IND</v>
      </c>
      <c r="L134" t="str">
        <f t="shared" ca="1" si="29"/>
        <v>IND</v>
      </c>
      <c r="M134" t="str">
        <f t="shared" ca="1" si="34"/>
        <v/>
      </c>
      <c r="N134" t="s">
        <v>18</v>
      </c>
      <c r="O134">
        <v>6.5</v>
      </c>
      <c r="P134" t="str">
        <f t="shared" ca="1" si="35"/>
        <v/>
      </c>
      <c r="S134" t="s">
        <v>335</v>
      </c>
      <c r="U134">
        <f t="shared" ca="1" si="36"/>
        <v>0</v>
      </c>
      <c r="W134" t="str">
        <f t="shared" ca="1" si="37"/>
        <v/>
      </c>
    </row>
    <row r="135" spans="1:23" x14ac:dyDescent="0.25">
      <c r="A135">
        <v>134</v>
      </c>
      <c r="B135">
        <v>67</v>
      </c>
      <c r="C135" t="str">
        <f t="shared" ca="1" si="30"/>
        <v>2012_05_GBY@IND</v>
      </c>
      <c r="D135" t="str">
        <f t="shared" ca="1" si="28"/>
        <v/>
      </c>
      <c r="E135">
        <f t="shared" ca="1" si="28"/>
        <v>7.5</v>
      </c>
      <c r="F135">
        <f t="shared" ca="1" si="28"/>
        <v>30</v>
      </c>
      <c r="G135">
        <f t="shared" ca="1" si="28"/>
        <v>27</v>
      </c>
      <c r="H135">
        <f t="shared" ca="1" si="31"/>
        <v>2012</v>
      </c>
      <c r="I135">
        <f t="shared" ca="1" si="32"/>
        <v>5</v>
      </c>
      <c r="J135" t="str">
        <f t="shared" ca="1" si="33"/>
        <v>rs</v>
      </c>
      <c r="K135" t="str">
        <f t="shared" ca="1" si="29"/>
        <v>IND</v>
      </c>
      <c r="L135" t="str">
        <f t="shared" ca="1" si="29"/>
        <v>IND</v>
      </c>
      <c r="M135" t="str">
        <f t="shared" ca="1" si="34"/>
        <v/>
      </c>
      <c r="N135" t="s">
        <v>16</v>
      </c>
      <c r="O135">
        <v>5.5</v>
      </c>
      <c r="P135" t="str">
        <f t="shared" ca="1" si="35"/>
        <v/>
      </c>
      <c r="S135" t="s">
        <v>78</v>
      </c>
      <c r="U135">
        <f t="shared" ca="1" si="36"/>
        <v>1</v>
      </c>
      <c r="W135" t="str">
        <f t="shared" ca="1" si="37"/>
        <v/>
      </c>
    </row>
    <row r="136" spans="1:23" x14ac:dyDescent="0.25">
      <c r="A136">
        <v>135</v>
      </c>
      <c r="B136">
        <v>68</v>
      </c>
      <c r="C136" t="str">
        <f t="shared" ca="1" si="30"/>
        <v>2012_05_CLE@NYG</v>
      </c>
      <c r="D136" t="str">
        <f t="shared" ca="1" si="28"/>
        <v/>
      </c>
      <c r="E136">
        <f t="shared" ca="1" si="28"/>
        <v>-9.5</v>
      </c>
      <c r="F136">
        <f t="shared" ca="1" si="28"/>
        <v>41</v>
      </c>
      <c r="G136">
        <f t="shared" ca="1" si="28"/>
        <v>27</v>
      </c>
      <c r="H136">
        <f t="shared" ca="1" si="31"/>
        <v>2012</v>
      </c>
      <c r="I136">
        <f t="shared" ca="1" si="32"/>
        <v>5</v>
      </c>
      <c r="J136" t="str">
        <f t="shared" ca="1" si="33"/>
        <v>rs</v>
      </c>
      <c r="K136" t="str">
        <f t="shared" ca="1" si="29"/>
        <v>NYG</v>
      </c>
      <c r="L136" t="str">
        <f t="shared" ca="1" si="29"/>
        <v>NYG</v>
      </c>
      <c r="M136" t="str">
        <f t="shared" ca="1" si="34"/>
        <v/>
      </c>
      <c r="N136" t="s">
        <v>18</v>
      </c>
      <c r="O136">
        <v>-10</v>
      </c>
      <c r="P136" t="str">
        <f t="shared" ca="1" si="35"/>
        <v/>
      </c>
      <c r="S136" t="s">
        <v>72</v>
      </c>
      <c r="U136">
        <f t="shared" ca="1" si="36"/>
        <v>0</v>
      </c>
      <c r="W136" t="str">
        <f t="shared" ca="1" si="37"/>
        <v/>
      </c>
    </row>
    <row r="137" spans="1:23" x14ac:dyDescent="0.25">
      <c r="A137">
        <v>136</v>
      </c>
      <c r="B137">
        <v>68</v>
      </c>
      <c r="C137" t="str">
        <f t="shared" ca="1" si="30"/>
        <v>2012_05_CLE@NYG</v>
      </c>
      <c r="D137" t="str">
        <f t="shared" ca="1" si="28"/>
        <v/>
      </c>
      <c r="E137">
        <f t="shared" ca="1" si="28"/>
        <v>-9.5</v>
      </c>
      <c r="F137">
        <f t="shared" ca="1" si="28"/>
        <v>41</v>
      </c>
      <c r="G137">
        <f t="shared" ca="1" si="28"/>
        <v>27</v>
      </c>
      <c r="H137">
        <f t="shared" ca="1" si="31"/>
        <v>2012</v>
      </c>
      <c r="I137">
        <f t="shared" ca="1" si="32"/>
        <v>5</v>
      </c>
      <c r="J137" t="str">
        <f t="shared" ca="1" si="33"/>
        <v>rs</v>
      </c>
      <c r="K137" t="str">
        <f t="shared" ca="1" si="29"/>
        <v>NYG</v>
      </c>
      <c r="L137" t="str">
        <f t="shared" ca="1" si="29"/>
        <v>NYG</v>
      </c>
      <c r="M137" t="str">
        <f t="shared" ca="1" si="34"/>
        <v/>
      </c>
      <c r="N137" t="s">
        <v>16</v>
      </c>
      <c r="O137">
        <v>-7.5</v>
      </c>
      <c r="P137" t="str">
        <f t="shared" ca="1" si="35"/>
        <v/>
      </c>
      <c r="S137" t="s">
        <v>72</v>
      </c>
      <c r="U137">
        <f t="shared" ca="1" si="36"/>
        <v>0</v>
      </c>
      <c r="W137" t="str">
        <f t="shared" ca="1" si="37"/>
        <v/>
      </c>
    </row>
    <row r="138" spans="1:23" x14ac:dyDescent="0.25">
      <c r="A138">
        <v>137</v>
      </c>
      <c r="B138">
        <v>69</v>
      </c>
      <c r="C138" t="str">
        <f t="shared" ca="1" si="30"/>
        <v>2012_05_TEN@MIN</v>
      </c>
      <c r="D138" t="str">
        <f t="shared" ca="1" si="28"/>
        <v/>
      </c>
      <c r="E138">
        <f t="shared" ca="1" si="28"/>
        <v>-5.5</v>
      </c>
      <c r="F138">
        <f t="shared" ca="1" si="28"/>
        <v>30</v>
      </c>
      <c r="G138">
        <f t="shared" ca="1" si="28"/>
        <v>7</v>
      </c>
      <c r="H138">
        <f t="shared" ca="1" si="31"/>
        <v>2012</v>
      </c>
      <c r="I138">
        <f t="shared" ca="1" si="32"/>
        <v>5</v>
      </c>
      <c r="J138" t="str">
        <f t="shared" ca="1" si="33"/>
        <v>rs</v>
      </c>
      <c r="K138" t="str">
        <f t="shared" ca="1" si="29"/>
        <v>MIN</v>
      </c>
      <c r="L138" t="str">
        <f t="shared" ca="1" si="29"/>
        <v>MIN</v>
      </c>
      <c r="M138" t="str">
        <f t="shared" ca="1" si="34"/>
        <v/>
      </c>
      <c r="N138" t="s">
        <v>18</v>
      </c>
      <c r="O138">
        <v>-5</v>
      </c>
      <c r="P138" t="str">
        <f t="shared" ca="1" si="35"/>
        <v/>
      </c>
      <c r="S138" t="s">
        <v>82</v>
      </c>
      <c r="U138">
        <f t="shared" ca="1" si="36"/>
        <v>1</v>
      </c>
      <c r="W138" t="str">
        <f t="shared" ca="1" si="37"/>
        <v/>
      </c>
    </row>
    <row r="139" spans="1:23" x14ac:dyDescent="0.25">
      <c r="A139">
        <v>138</v>
      </c>
      <c r="B139">
        <v>69</v>
      </c>
      <c r="C139" t="str">
        <f t="shared" ca="1" si="30"/>
        <v>2012_05_TEN@MIN</v>
      </c>
      <c r="D139" t="str">
        <f t="shared" ca="1" si="28"/>
        <v/>
      </c>
      <c r="E139">
        <f t="shared" ca="1" si="28"/>
        <v>-5.5</v>
      </c>
      <c r="F139">
        <f t="shared" ca="1" si="28"/>
        <v>30</v>
      </c>
      <c r="G139">
        <f t="shared" ca="1" si="28"/>
        <v>7</v>
      </c>
      <c r="H139">
        <f t="shared" ca="1" si="31"/>
        <v>2012</v>
      </c>
      <c r="I139">
        <f t="shared" ca="1" si="32"/>
        <v>5</v>
      </c>
      <c r="J139" t="str">
        <f t="shared" ca="1" si="33"/>
        <v>rs</v>
      </c>
      <c r="K139" t="str">
        <f t="shared" ca="1" si="29"/>
        <v>MIN</v>
      </c>
      <c r="L139" t="str">
        <f t="shared" ca="1" si="29"/>
        <v>MIN</v>
      </c>
      <c r="M139" t="str">
        <f t="shared" ca="1" si="34"/>
        <v/>
      </c>
      <c r="N139" t="s">
        <v>16</v>
      </c>
      <c r="O139">
        <v>-4</v>
      </c>
      <c r="P139" t="str">
        <f t="shared" ca="1" si="35"/>
        <v/>
      </c>
      <c r="S139" t="s">
        <v>95</v>
      </c>
      <c r="U139">
        <f t="shared" ca="1" si="36"/>
        <v>0</v>
      </c>
      <c r="W139" t="str">
        <f t="shared" ca="1" si="37"/>
        <v/>
      </c>
    </row>
    <row r="140" spans="1:23" x14ac:dyDescent="0.25">
      <c r="A140">
        <v>139</v>
      </c>
      <c r="B140">
        <v>70</v>
      </c>
      <c r="C140" t="str">
        <f t="shared" ca="1" si="30"/>
        <v>2012_05_MIA@CIN</v>
      </c>
      <c r="D140" t="str">
        <f t="shared" ca="1" si="28"/>
        <v/>
      </c>
      <c r="E140">
        <f t="shared" ca="1" si="28"/>
        <v>-4.5</v>
      </c>
      <c r="F140">
        <f t="shared" ca="1" si="28"/>
        <v>13</v>
      </c>
      <c r="G140">
        <f t="shared" ca="1" si="28"/>
        <v>17</v>
      </c>
      <c r="H140">
        <f t="shared" ca="1" si="31"/>
        <v>2012</v>
      </c>
      <c r="I140">
        <f t="shared" ca="1" si="32"/>
        <v>5</v>
      </c>
      <c r="J140" t="str">
        <f t="shared" ca="1" si="33"/>
        <v>rs</v>
      </c>
      <c r="K140" t="str">
        <f t="shared" ca="1" si="29"/>
        <v>MIA</v>
      </c>
      <c r="L140" t="str">
        <f t="shared" ca="1" si="29"/>
        <v>MIA</v>
      </c>
      <c r="M140" t="str">
        <f t="shared" ca="1" si="34"/>
        <v/>
      </c>
      <c r="N140" t="s">
        <v>18</v>
      </c>
      <c r="O140">
        <v>-7.5</v>
      </c>
      <c r="P140" t="str">
        <f t="shared" ca="1" si="35"/>
        <v/>
      </c>
      <c r="S140" t="s">
        <v>147</v>
      </c>
      <c r="U140">
        <f t="shared" ca="1" si="36"/>
        <v>0</v>
      </c>
      <c r="W140" t="str">
        <f t="shared" ca="1" si="37"/>
        <v/>
      </c>
    </row>
    <row r="141" spans="1:23" x14ac:dyDescent="0.25">
      <c r="A141">
        <v>140</v>
      </c>
      <c r="B141">
        <v>70</v>
      </c>
      <c r="C141" t="str">
        <f t="shared" ca="1" si="30"/>
        <v>2012_05_MIA@CIN</v>
      </c>
      <c r="D141" t="str">
        <f t="shared" ca="1" si="28"/>
        <v/>
      </c>
      <c r="E141">
        <f t="shared" ca="1" si="28"/>
        <v>-4.5</v>
      </c>
      <c r="F141">
        <f t="shared" ca="1" si="28"/>
        <v>13</v>
      </c>
      <c r="G141">
        <f t="shared" ca="1" si="28"/>
        <v>17</v>
      </c>
      <c r="H141">
        <f t="shared" ca="1" si="31"/>
        <v>2012</v>
      </c>
      <c r="I141">
        <f t="shared" ca="1" si="32"/>
        <v>5</v>
      </c>
      <c r="J141" t="str">
        <f t="shared" ca="1" si="33"/>
        <v>rs</v>
      </c>
      <c r="K141" t="str">
        <f t="shared" ca="1" si="29"/>
        <v>MIA</v>
      </c>
      <c r="L141" t="str">
        <f t="shared" ca="1" si="29"/>
        <v>MIA</v>
      </c>
      <c r="M141" t="str">
        <f t="shared" ca="1" si="34"/>
        <v/>
      </c>
      <c r="N141" t="s">
        <v>16</v>
      </c>
      <c r="O141">
        <v>-6.5</v>
      </c>
      <c r="P141" t="str">
        <f t="shared" ca="1" si="35"/>
        <v/>
      </c>
      <c r="S141" t="s">
        <v>81</v>
      </c>
      <c r="U141">
        <f t="shared" ca="1" si="36"/>
        <v>1</v>
      </c>
      <c r="W141" t="str">
        <f t="shared" ca="1" si="37"/>
        <v/>
      </c>
    </row>
    <row r="142" spans="1:23" x14ac:dyDescent="0.25">
      <c r="A142">
        <v>141</v>
      </c>
      <c r="B142">
        <v>71</v>
      </c>
      <c r="C142" t="str">
        <f t="shared" ca="1" si="30"/>
        <v>2012_05_BAL@KCY</v>
      </c>
      <c r="D142" t="str">
        <f t="shared" ref="D142:G161" ca="1" si="38">IFERROR(IF(ISBLANK(VLOOKUP($B142,nfl_game_result,MATCH(D$1,nfl_game_result_header,0),FALSE)),"",VLOOKUP($B142,nfl_game_result,MATCH(D$1,nfl_game_result_header,0),FALSE)),"error")</f>
        <v/>
      </c>
      <c r="E142">
        <f t="shared" ca="1" si="38"/>
        <v>4.5</v>
      </c>
      <c r="F142">
        <f t="shared" ca="1" si="38"/>
        <v>6</v>
      </c>
      <c r="G142">
        <f t="shared" ca="1" si="38"/>
        <v>9</v>
      </c>
      <c r="H142">
        <f t="shared" ca="1" si="31"/>
        <v>2012</v>
      </c>
      <c r="I142">
        <f t="shared" ca="1" si="32"/>
        <v>5</v>
      </c>
      <c r="J142" t="str">
        <f t="shared" ca="1" si="33"/>
        <v>rs</v>
      </c>
      <c r="K142" t="str">
        <f t="shared" ref="K142:L161" ca="1" si="39">IFERROR(IF(ISBLANK(VLOOKUP($B142,nfl_game_result,MATCH(K$1,nfl_game_result_header,0),FALSE)),"",VLOOKUP($B142,nfl_game_result,MATCH(K$1,nfl_game_result_header,0),FALSE)),"error")</f>
        <v>KCY</v>
      </c>
      <c r="L142" t="str">
        <f t="shared" ca="1" si="39"/>
        <v>BAL</v>
      </c>
      <c r="M142" t="str">
        <f t="shared" ca="1" si="34"/>
        <v/>
      </c>
      <c r="N142" t="s">
        <v>18</v>
      </c>
      <c r="O142">
        <v>5</v>
      </c>
      <c r="P142" t="str">
        <f t="shared" ca="1" si="35"/>
        <v/>
      </c>
      <c r="S142" t="s">
        <v>67</v>
      </c>
      <c r="U142">
        <f t="shared" ca="1" si="36"/>
        <v>0</v>
      </c>
      <c r="W142" t="str">
        <f t="shared" ca="1" si="37"/>
        <v/>
      </c>
    </row>
    <row r="143" spans="1:23" x14ac:dyDescent="0.25">
      <c r="A143">
        <v>142</v>
      </c>
      <c r="B143">
        <v>71</v>
      </c>
      <c r="C143" t="str">
        <f t="shared" ca="1" si="30"/>
        <v>2012_05_BAL@KCY</v>
      </c>
      <c r="D143" t="str">
        <f t="shared" ca="1" si="38"/>
        <v/>
      </c>
      <c r="E143">
        <f t="shared" ca="1" si="38"/>
        <v>4.5</v>
      </c>
      <c r="F143">
        <f t="shared" ca="1" si="38"/>
        <v>6</v>
      </c>
      <c r="G143">
        <f t="shared" ca="1" si="38"/>
        <v>9</v>
      </c>
      <c r="H143">
        <f t="shared" ca="1" si="31"/>
        <v>2012</v>
      </c>
      <c r="I143">
        <f t="shared" ca="1" si="32"/>
        <v>5</v>
      </c>
      <c r="J143" t="str">
        <f t="shared" ca="1" si="33"/>
        <v>rs</v>
      </c>
      <c r="K143" t="str">
        <f t="shared" ca="1" si="39"/>
        <v>KCY</v>
      </c>
      <c r="L143" t="str">
        <f t="shared" ca="1" si="39"/>
        <v>BAL</v>
      </c>
      <c r="M143" t="str">
        <f t="shared" ca="1" si="34"/>
        <v/>
      </c>
      <c r="N143" t="s">
        <v>16</v>
      </c>
      <c r="O143">
        <v>4</v>
      </c>
      <c r="P143" t="str">
        <f t="shared" ca="1" si="35"/>
        <v/>
      </c>
      <c r="S143" t="s">
        <v>67</v>
      </c>
      <c r="U143">
        <f t="shared" ca="1" si="36"/>
        <v>0</v>
      </c>
      <c r="W143" t="str">
        <f t="shared" ca="1" si="37"/>
        <v/>
      </c>
    </row>
    <row r="144" spans="1:23" x14ac:dyDescent="0.25">
      <c r="A144">
        <v>143</v>
      </c>
      <c r="B144">
        <v>72</v>
      </c>
      <c r="C144" t="str">
        <f t="shared" ca="1" si="30"/>
        <v>2012_05_SEA@CAR</v>
      </c>
      <c r="D144" t="str">
        <f t="shared" ca="1" si="38"/>
        <v/>
      </c>
      <c r="E144">
        <f t="shared" ca="1" si="38"/>
        <v>-3.5</v>
      </c>
      <c r="F144">
        <f t="shared" ca="1" si="38"/>
        <v>12</v>
      </c>
      <c r="G144">
        <f t="shared" ca="1" si="38"/>
        <v>16</v>
      </c>
      <c r="H144">
        <f t="shared" ca="1" si="31"/>
        <v>2012</v>
      </c>
      <c r="I144">
        <f t="shared" ca="1" si="32"/>
        <v>5</v>
      </c>
      <c r="J144" t="str">
        <f t="shared" ca="1" si="33"/>
        <v>rs</v>
      </c>
      <c r="K144" t="str">
        <f t="shared" ca="1" si="39"/>
        <v>SEA</v>
      </c>
      <c r="L144" t="str">
        <f t="shared" ca="1" si="39"/>
        <v>SEA</v>
      </c>
      <c r="M144" t="str">
        <f t="shared" ca="1" si="34"/>
        <v/>
      </c>
      <c r="N144" t="s">
        <v>18</v>
      </c>
      <c r="O144">
        <v>-1.5</v>
      </c>
      <c r="P144" t="str">
        <f t="shared" ca="1" si="35"/>
        <v/>
      </c>
      <c r="S144" t="s">
        <v>69</v>
      </c>
      <c r="U144">
        <f t="shared" ca="1" si="36"/>
        <v>0</v>
      </c>
      <c r="W144" t="str">
        <f t="shared" ca="1" si="37"/>
        <v/>
      </c>
    </row>
    <row r="145" spans="1:23" x14ac:dyDescent="0.25">
      <c r="A145">
        <v>144</v>
      </c>
      <c r="B145">
        <v>72</v>
      </c>
      <c r="C145" t="str">
        <f t="shared" ca="1" si="30"/>
        <v>2012_05_SEA@CAR</v>
      </c>
      <c r="D145" t="str">
        <f t="shared" ca="1" si="38"/>
        <v/>
      </c>
      <c r="E145">
        <f t="shared" ca="1" si="38"/>
        <v>-3.5</v>
      </c>
      <c r="F145">
        <f t="shared" ca="1" si="38"/>
        <v>12</v>
      </c>
      <c r="G145">
        <f t="shared" ca="1" si="38"/>
        <v>16</v>
      </c>
      <c r="H145">
        <f t="shared" ca="1" si="31"/>
        <v>2012</v>
      </c>
      <c r="I145">
        <f t="shared" ca="1" si="32"/>
        <v>5</v>
      </c>
      <c r="J145" t="str">
        <f t="shared" ca="1" si="33"/>
        <v>rs</v>
      </c>
      <c r="K145" t="str">
        <f t="shared" ca="1" si="39"/>
        <v>SEA</v>
      </c>
      <c r="L145" t="str">
        <f t="shared" ca="1" si="39"/>
        <v>SEA</v>
      </c>
      <c r="M145" t="str">
        <f t="shared" ca="1" si="34"/>
        <v/>
      </c>
      <c r="N145" t="s">
        <v>16</v>
      </c>
      <c r="O145">
        <v>-3</v>
      </c>
      <c r="P145" t="str">
        <f t="shared" ca="1" si="35"/>
        <v/>
      </c>
      <c r="S145" t="s">
        <v>91</v>
      </c>
      <c r="U145">
        <f t="shared" ca="1" si="36"/>
        <v>1</v>
      </c>
      <c r="W145" t="str">
        <f t="shared" ca="1" si="37"/>
        <v/>
      </c>
    </row>
    <row r="146" spans="1:23" x14ac:dyDescent="0.25">
      <c r="A146">
        <v>145</v>
      </c>
      <c r="B146">
        <v>73</v>
      </c>
      <c r="C146" t="str">
        <f t="shared" ca="1" si="30"/>
        <v>2012_05_CHI@JAX</v>
      </c>
      <c r="D146" t="str">
        <f t="shared" ca="1" si="38"/>
        <v/>
      </c>
      <c r="E146">
        <f t="shared" ca="1" si="38"/>
        <v>5.5</v>
      </c>
      <c r="F146">
        <f t="shared" ca="1" si="38"/>
        <v>3</v>
      </c>
      <c r="G146">
        <f t="shared" ca="1" si="38"/>
        <v>41</v>
      </c>
      <c r="H146">
        <f t="shared" ca="1" si="31"/>
        <v>2012</v>
      </c>
      <c r="I146">
        <f t="shared" ca="1" si="32"/>
        <v>5</v>
      </c>
      <c r="J146" t="str">
        <f t="shared" ca="1" si="33"/>
        <v>rs</v>
      </c>
      <c r="K146" t="str">
        <f t="shared" ca="1" si="39"/>
        <v>CHI</v>
      </c>
      <c r="L146" t="str">
        <f t="shared" ca="1" si="39"/>
        <v>CHI</v>
      </c>
      <c r="M146" t="str">
        <f t="shared" ca="1" si="34"/>
        <v/>
      </c>
      <c r="N146" t="s">
        <v>18</v>
      </c>
      <c r="O146">
        <v>2.5</v>
      </c>
      <c r="P146" t="str">
        <f t="shared" ca="1" si="35"/>
        <v/>
      </c>
      <c r="S146" t="s">
        <v>79</v>
      </c>
      <c r="U146">
        <f t="shared" ca="1" si="36"/>
        <v>0</v>
      </c>
      <c r="W146" t="str">
        <f t="shared" ca="1" si="37"/>
        <v/>
      </c>
    </row>
    <row r="147" spans="1:23" x14ac:dyDescent="0.25">
      <c r="A147">
        <v>146</v>
      </c>
      <c r="B147">
        <v>73</v>
      </c>
      <c r="C147" t="str">
        <f t="shared" ca="1" si="30"/>
        <v>2012_05_CHI@JAX</v>
      </c>
      <c r="D147" t="str">
        <f t="shared" ca="1" si="38"/>
        <v/>
      </c>
      <c r="E147">
        <f t="shared" ca="1" si="38"/>
        <v>5.5</v>
      </c>
      <c r="F147">
        <f t="shared" ca="1" si="38"/>
        <v>3</v>
      </c>
      <c r="G147">
        <f t="shared" ca="1" si="38"/>
        <v>41</v>
      </c>
      <c r="H147">
        <f t="shared" ca="1" si="31"/>
        <v>2012</v>
      </c>
      <c r="I147">
        <f t="shared" ca="1" si="32"/>
        <v>5</v>
      </c>
      <c r="J147" t="str">
        <f t="shared" ca="1" si="33"/>
        <v>rs</v>
      </c>
      <c r="K147" t="str">
        <f t="shared" ca="1" si="39"/>
        <v>CHI</v>
      </c>
      <c r="L147" t="str">
        <f t="shared" ca="1" si="39"/>
        <v>CHI</v>
      </c>
      <c r="M147" t="str">
        <f t="shared" ca="1" si="34"/>
        <v/>
      </c>
      <c r="N147" t="s">
        <v>16</v>
      </c>
      <c r="O147">
        <v>3</v>
      </c>
      <c r="P147" t="str">
        <f t="shared" ca="1" si="35"/>
        <v/>
      </c>
      <c r="S147" t="s">
        <v>79</v>
      </c>
      <c r="U147">
        <f t="shared" ca="1" si="36"/>
        <v>0</v>
      </c>
      <c r="W147" t="str">
        <f t="shared" ca="1" si="37"/>
        <v/>
      </c>
    </row>
    <row r="148" spans="1:23" x14ac:dyDescent="0.25">
      <c r="A148">
        <v>147</v>
      </c>
      <c r="B148">
        <v>74</v>
      </c>
      <c r="C148" t="str">
        <f t="shared" ca="1" si="30"/>
        <v>2012_05_DEN@NWE</v>
      </c>
      <c r="D148" t="str">
        <f t="shared" ca="1" si="38"/>
        <v/>
      </c>
      <c r="E148">
        <f t="shared" ca="1" si="38"/>
        <v>-6.5</v>
      </c>
      <c r="F148">
        <f t="shared" ca="1" si="38"/>
        <v>31</v>
      </c>
      <c r="G148">
        <f t="shared" ca="1" si="38"/>
        <v>21</v>
      </c>
      <c r="H148">
        <f t="shared" ca="1" si="31"/>
        <v>2012</v>
      </c>
      <c r="I148">
        <f t="shared" ca="1" si="32"/>
        <v>5</v>
      </c>
      <c r="J148" t="str">
        <f t="shared" ca="1" si="33"/>
        <v>rs</v>
      </c>
      <c r="K148" t="str">
        <f t="shared" ca="1" si="39"/>
        <v>NWE</v>
      </c>
      <c r="L148" t="str">
        <f t="shared" ca="1" si="39"/>
        <v>NWE</v>
      </c>
      <c r="M148" t="str">
        <f t="shared" ca="1" si="34"/>
        <v/>
      </c>
      <c r="N148" t="s">
        <v>18</v>
      </c>
      <c r="O148">
        <v>-5</v>
      </c>
      <c r="P148" t="str">
        <f t="shared" ca="1" si="35"/>
        <v/>
      </c>
      <c r="S148" t="s">
        <v>74</v>
      </c>
      <c r="U148">
        <f t="shared" ca="1" si="36"/>
        <v>0</v>
      </c>
      <c r="W148" t="str">
        <f t="shared" ca="1" si="37"/>
        <v/>
      </c>
    </row>
    <row r="149" spans="1:23" x14ac:dyDescent="0.25">
      <c r="A149">
        <v>148</v>
      </c>
      <c r="B149">
        <v>74</v>
      </c>
      <c r="C149" t="str">
        <f t="shared" ca="1" si="30"/>
        <v>2012_05_DEN@NWE</v>
      </c>
      <c r="D149" t="str">
        <f t="shared" ca="1" si="38"/>
        <v/>
      </c>
      <c r="E149">
        <f t="shared" ca="1" si="38"/>
        <v>-6.5</v>
      </c>
      <c r="F149">
        <f t="shared" ca="1" si="38"/>
        <v>31</v>
      </c>
      <c r="G149">
        <f t="shared" ca="1" si="38"/>
        <v>21</v>
      </c>
      <c r="H149">
        <f t="shared" ca="1" si="31"/>
        <v>2012</v>
      </c>
      <c r="I149">
        <f t="shared" ca="1" si="32"/>
        <v>5</v>
      </c>
      <c r="J149" t="str">
        <f t="shared" ca="1" si="33"/>
        <v>rs</v>
      </c>
      <c r="K149" t="str">
        <f t="shared" ca="1" si="39"/>
        <v>NWE</v>
      </c>
      <c r="L149" t="str">
        <f t="shared" ca="1" si="39"/>
        <v>NWE</v>
      </c>
      <c r="M149" t="str">
        <f t="shared" ca="1" si="34"/>
        <v/>
      </c>
      <c r="N149" t="s">
        <v>16</v>
      </c>
      <c r="O149">
        <v>-3.5</v>
      </c>
      <c r="P149" t="str">
        <f t="shared" ca="1" si="35"/>
        <v/>
      </c>
      <c r="S149" t="s">
        <v>74</v>
      </c>
      <c r="U149">
        <f t="shared" ca="1" si="36"/>
        <v>0</v>
      </c>
      <c r="W149" t="str">
        <f t="shared" ca="1" si="37"/>
        <v/>
      </c>
    </row>
    <row r="150" spans="1:23" x14ac:dyDescent="0.25">
      <c r="A150">
        <v>149</v>
      </c>
      <c r="B150">
        <v>75</v>
      </c>
      <c r="C150" t="str">
        <f t="shared" ca="1" si="30"/>
        <v>2012_05_BUF@SFO</v>
      </c>
      <c r="D150" t="str">
        <f t="shared" ca="1" si="38"/>
        <v/>
      </c>
      <c r="E150">
        <f t="shared" ca="1" si="38"/>
        <v>-8.5</v>
      </c>
      <c r="F150">
        <f t="shared" ca="1" si="38"/>
        <v>45</v>
      </c>
      <c r="G150">
        <f t="shared" ca="1" si="38"/>
        <v>3</v>
      </c>
      <c r="H150">
        <f t="shared" ca="1" si="31"/>
        <v>2012</v>
      </c>
      <c r="I150">
        <f t="shared" ca="1" si="32"/>
        <v>5</v>
      </c>
      <c r="J150" t="str">
        <f t="shared" ca="1" si="33"/>
        <v>rs</v>
      </c>
      <c r="K150" t="str">
        <f t="shared" ca="1" si="39"/>
        <v>SFO</v>
      </c>
      <c r="L150" t="str">
        <f t="shared" ca="1" si="39"/>
        <v>SFO</v>
      </c>
      <c r="M150" t="str">
        <f t="shared" ca="1" si="34"/>
        <v/>
      </c>
      <c r="N150" t="s">
        <v>18</v>
      </c>
      <c r="O150">
        <v>-8</v>
      </c>
      <c r="P150" t="str">
        <f t="shared" ca="1" si="35"/>
        <v/>
      </c>
      <c r="S150" t="s">
        <v>338</v>
      </c>
      <c r="U150">
        <f t="shared" ca="1" si="36"/>
        <v>1</v>
      </c>
      <c r="W150" t="str">
        <f t="shared" ca="1" si="37"/>
        <v/>
      </c>
    </row>
    <row r="151" spans="1:23" x14ac:dyDescent="0.25">
      <c r="A151">
        <v>150</v>
      </c>
      <c r="B151">
        <v>75</v>
      </c>
      <c r="C151" t="str">
        <f t="shared" ca="1" si="30"/>
        <v>2012_05_BUF@SFO</v>
      </c>
      <c r="D151" t="str">
        <f t="shared" ca="1" si="38"/>
        <v/>
      </c>
      <c r="E151">
        <f t="shared" ca="1" si="38"/>
        <v>-8.5</v>
      </c>
      <c r="F151">
        <f t="shared" ca="1" si="38"/>
        <v>45</v>
      </c>
      <c r="G151">
        <f t="shared" ca="1" si="38"/>
        <v>3</v>
      </c>
      <c r="H151">
        <f t="shared" ca="1" si="31"/>
        <v>2012</v>
      </c>
      <c r="I151">
        <f t="shared" ca="1" si="32"/>
        <v>5</v>
      </c>
      <c r="J151" t="str">
        <f t="shared" ca="1" si="33"/>
        <v>rs</v>
      </c>
      <c r="K151" t="str">
        <f t="shared" ca="1" si="39"/>
        <v>SFO</v>
      </c>
      <c r="L151" t="str">
        <f t="shared" ca="1" si="39"/>
        <v>SFO</v>
      </c>
      <c r="M151" t="str">
        <f t="shared" ca="1" si="34"/>
        <v/>
      </c>
      <c r="N151" t="s">
        <v>16</v>
      </c>
      <c r="O151">
        <v>-7</v>
      </c>
      <c r="P151" t="str">
        <f t="shared" ca="1" si="35"/>
        <v/>
      </c>
      <c r="S151" t="s">
        <v>338</v>
      </c>
      <c r="U151">
        <f t="shared" ca="1" si="36"/>
        <v>1</v>
      </c>
      <c r="W151" t="str">
        <f t="shared" ca="1" si="37"/>
        <v/>
      </c>
    </row>
    <row r="152" spans="1:23" x14ac:dyDescent="0.25">
      <c r="A152">
        <v>151</v>
      </c>
      <c r="B152">
        <v>76</v>
      </c>
      <c r="C152" t="str">
        <f t="shared" ca="1" si="30"/>
        <v>2012_05_SD@NOR</v>
      </c>
      <c r="D152" t="str">
        <f t="shared" ca="1" si="38"/>
        <v/>
      </c>
      <c r="E152">
        <f t="shared" ca="1" si="38"/>
        <v>-3.5</v>
      </c>
      <c r="F152">
        <f t="shared" ca="1" si="38"/>
        <v>31</v>
      </c>
      <c r="G152">
        <f t="shared" ca="1" si="38"/>
        <v>24</v>
      </c>
      <c r="H152">
        <f t="shared" ca="1" si="31"/>
        <v>2012</v>
      </c>
      <c r="I152">
        <f t="shared" ca="1" si="32"/>
        <v>5</v>
      </c>
      <c r="J152" t="str">
        <f t="shared" ca="1" si="33"/>
        <v>rs</v>
      </c>
      <c r="K152" t="str">
        <f t="shared" ca="1" si="39"/>
        <v>NOR</v>
      </c>
      <c r="L152" t="str">
        <f t="shared" ca="1" si="39"/>
        <v>NOR</v>
      </c>
      <c r="M152" t="str">
        <f t="shared" ca="1" si="34"/>
        <v/>
      </c>
      <c r="N152" t="s">
        <v>18</v>
      </c>
      <c r="O152">
        <v>-4</v>
      </c>
      <c r="P152" t="str">
        <f t="shared" ca="1" si="35"/>
        <v/>
      </c>
      <c r="S152" t="s">
        <v>340</v>
      </c>
      <c r="U152">
        <f t="shared" ca="1" si="36"/>
        <v>1</v>
      </c>
      <c r="W152" t="str">
        <f t="shared" ca="1" si="37"/>
        <v/>
      </c>
    </row>
    <row r="153" spans="1:23" x14ac:dyDescent="0.25">
      <c r="A153">
        <v>152</v>
      </c>
      <c r="B153">
        <v>76</v>
      </c>
      <c r="C153" t="str">
        <f t="shared" ca="1" si="30"/>
        <v>2012_05_SD@NOR</v>
      </c>
      <c r="D153" t="str">
        <f t="shared" ca="1" si="38"/>
        <v/>
      </c>
      <c r="E153">
        <f t="shared" ca="1" si="38"/>
        <v>-3.5</v>
      </c>
      <c r="F153">
        <f t="shared" ca="1" si="38"/>
        <v>31</v>
      </c>
      <c r="G153">
        <f t="shared" ca="1" si="38"/>
        <v>24</v>
      </c>
      <c r="H153">
        <f t="shared" ca="1" si="31"/>
        <v>2012</v>
      </c>
      <c r="I153">
        <f t="shared" ca="1" si="32"/>
        <v>5</v>
      </c>
      <c r="J153" t="str">
        <f t="shared" ca="1" si="33"/>
        <v>rs</v>
      </c>
      <c r="K153" t="str">
        <f t="shared" ca="1" si="39"/>
        <v>NOR</v>
      </c>
      <c r="L153" t="str">
        <f t="shared" ca="1" si="39"/>
        <v>NOR</v>
      </c>
      <c r="M153" t="str">
        <f t="shared" ca="1" si="34"/>
        <v/>
      </c>
      <c r="N153" t="s">
        <v>16</v>
      </c>
      <c r="O153">
        <v>-2.5</v>
      </c>
      <c r="P153" t="str">
        <f t="shared" ca="1" si="35"/>
        <v/>
      </c>
      <c r="S153" t="s">
        <v>340</v>
      </c>
      <c r="U153">
        <f t="shared" ca="1" si="36"/>
        <v>1</v>
      </c>
      <c r="W153" t="str">
        <f t="shared" ca="1" si="37"/>
        <v/>
      </c>
    </row>
    <row r="154" spans="1:23" x14ac:dyDescent="0.25">
      <c r="A154">
        <v>153</v>
      </c>
      <c r="B154">
        <v>77</v>
      </c>
      <c r="C154" t="str">
        <f t="shared" ca="1" si="30"/>
        <v>2012_05_HOU@NYJ</v>
      </c>
      <c r="D154" t="str">
        <f t="shared" ca="1" si="38"/>
        <v/>
      </c>
      <c r="E154">
        <f t="shared" ca="1" si="38"/>
        <v>7.5</v>
      </c>
      <c r="F154">
        <f t="shared" ca="1" si="38"/>
        <v>17</v>
      </c>
      <c r="G154">
        <f t="shared" ca="1" si="38"/>
        <v>23</v>
      </c>
      <c r="H154">
        <f t="shared" ca="1" si="31"/>
        <v>2012</v>
      </c>
      <c r="I154">
        <f t="shared" ca="1" si="32"/>
        <v>5</v>
      </c>
      <c r="J154" t="str">
        <f t="shared" ca="1" si="33"/>
        <v>rs</v>
      </c>
      <c r="K154" t="str">
        <f t="shared" ca="1" si="39"/>
        <v>NYJ</v>
      </c>
      <c r="L154" t="str">
        <f t="shared" ca="1" si="39"/>
        <v>HOU</v>
      </c>
      <c r="M154" t="str">
        <f t="shared" ca="1" si="34"/>
        <v/>
      </c>
      <c r="N154" t="s">
        <v>18</v>
      </c>
      <c r="O154">
        <v>4</v>
      </c>
      <c r="P154" t="str">
        <f t="shared" ca="1" si="35"/>
        <v/>
      </c>
      <c r="S154" t="s">
        <v>77</v>
      </c>
      <c r="U154">
        <f t="shared" ca="1" si="36"/>
        <v>0</v>
      </c>
      <c r="W154" t="str">
        <f t="shared" ca="1" si="37"/>
        <v/>
      </c>
    </row>
    <row r="155" spans="1:23" x14ac:dyDescent="0.25">
      <c r="A155">
        <v>154</v>
      </c>
      <c r="B155">
        <v>77</v>
      </c>
      <c r="C155" t="str">
        <f t="shared" ca="1" si="30"/>
        <v>2012_05_HOU@NYJ</v>
      </c>
      <c r="D155" t="str">
        <f t="shared" ca="1" si="38"/>
        <v/>
      </c>
      <c r="E155">
        <f t="shared" ca="1" si="38"/>
        <v>7.5</v>
      </c>
      <c r="F155">
        <f t="shared" ca="1" si="38"/>
        <v>17</v>
      </c>
      <c r="G155">
        <f t="shared" ca="1" si="38"/>
        <v>23</v>
      </c>
      <c r="H155">
        <f t="shared" ca="1" si="31"/>
        <v>2012</v>
      </c>
      <c r="I155">
        <f t="shared" ca="1" si="32"/>
        <v>5</v>
      </c>
      <c r="J155" t="str">
        <f t="shared" ca="1" si="33"/>
        <v>rs</v>
      </c>
      <c r="K155" t="str">
        <f t="shared" ca="1" si="39"/>
        <v>NYJ</v>
      </c>
      <c r="L155" t="str">
        <f t="shared" ca="1" si="39"/>
        <v>HOU</v>
      </c>
      <c r="M155" t="str">
        <f t="shared" ca="1" si="34"/>
        <v/>
      </c>
      <c r="N155" t="s">
        <v>16</v>
      </c>
      <c r="O155">
        <v>5.5</v>
      </c>
      <c r="P155" t="str">
        <f t="shared" ca="1" si="35"/>
        <v/>
      </c>
      <c r="S155" t="s">
        <v>77</v>
      </c>
      <c r="U155">
        <f t="shared" ca="1" si="36"/>
        <v>0</v>
      </c>
      <c r="W155" t="str">
        <f t="shared" ca="1" si="37"/>
        <v/>
      </c>
    </row>
    <row r="156" spans="1:23" x14ac:dyDescent="0.25">
      <c r="A156">
        <v>155</v>
      </c>
      <c r="B156">
        <v>78</v>
      </c>
      <c r="C156" t="str">
        <f t="shared" ca="1" si="30"/>
        <v>2012_06_PIT@TEN</v>
      </c>
      <c r="D156" t="str">
        <f t="shared" ca="1" si="38"/>
        <v/>
      </c>
      <c r="E156">
        <f t="shared" ca="1" si="38"/>
        <v>5.5</v>
      </c>
      <c r="F156">
        <f t="shared" ca="1" si="38"/>
        <v>26</v>
      </c>
      <c r="G156">
        <f t="shared" ca="1" si="38"/>
        <v>23</v>
      </c>
      <c r="H156">
        <f t="shared" ca="1" si="31"/>
        <v>2012</v>
      </c>
      <c r="I156">
        <f t="shared" ca="1" si="32"/>
        <v>6</v>
      </c>
      <c r="J156" t="str">
        <f t="shared" ca="1" si="33"/>
        <v>rs</v>
      </c>
      <c r="K156" t="str">
        <f t="shared" ca="1" si="39"/>
        <v>TEN</v>
      </c>
      <c r="L156" t="str">
        <f t="shared" ca="1" si="39"/>
        <v>TEN</v>
      </c>
      <c r="M156" t="str">
        <f t="shared" ca="1" si="34"/>
        <v/>
      </c>
      <c r="N156" t="s">
        <v>18</v>
      </c>
      <c r="O156">
        <v>5.5</v>
      </c>
      <c r="P156" t="str">
        <f t="shared" ca="1" si="35"/>
        <v/>
      </c>
      <c r="S156" t="s">
        <v>89</v>
      </c>
      <c r="U156">
        <f t="shared" ca="1" si="36"/>
        <v>0</v>
      </c>
      <c r="W156" t="str">
        <f t="shared" ca="1" si="37"/>
        <v/>
      </c>
    </row>
    <row r="157" spans="1:23" x14ac:dyDescent="0.25">
      <c r="A157">
        <v>156</v>
      </c>
      <c r="B157">
        <v>78</v>
      </c>
      <c r="C157" t="str">
        <f t="shared" ca="1" si="30"/>
        <v>2012_06_PIT@TEN</v>
      </c>
      <c r="D157" t="str">
        <f t="shared" ca="1" si="38"/>
        <v/>
      </c>
      <c r="E157">
        <f t="shared" ca="1" si="38"/>
        <v>5.5</v>
      </c>
      <c r="F157">
        <f t="shared" ca="1" si="38"/>
        <v>26</v>
      </c>
      <c r="G157">
        <f t="shared" ca="1" si="38"/>
        <v>23</v>
      </c>
      <c r="H157">
        <f t="shared" ca="1" si="31"/>
        <v>2012</v>
      </c>
      <c r="I157">
        <f t="shared" ca="1" si="32"/>
        <v>6</v>
      </c>
      <c r="J157" t="str">
        <f t="shared" ca="1" si="33"/>
        <v>rs</v>
      </c>
      <c r="K157" t="str">
        <f t="shared" ca="1" si="39"/>
        <v>TEN</v>
      </c>
      <c r="L157" t="str">
        <f t="shared" ca="1" si="39"/>
        <v>TEN</v>
      </c>
      <c r="M157" t="str">
        <f t="shared" ca="1" si="34"/>
        <v/>
      </c>
      <c r="N157" t="s">
        <v>16</v>
      </c>
      <c r="O157">
        <v>7</v>
      </c>
      <c r="P157" t="str">
        <f t="shared" ca="1" si="35"/>
        <v/>
      </c>
      <c r="S157" t="s">
        <v>95</v>
      </c>
      <c r="U157">
        <f t="shared" ca="1" si="36"/>
        <v>1</v>
      </c>
      <c r="W157" t="str">
        <f t="shared" ca="1" si="37"/>
        <v/>
      </c>
    </row>
    <row r="158" spans="1:23" x14ac:dyDescent="0.25">
      <c r="A158">
        <v>157</v>
      </c>
      <c r="B158">
        <v>79</v>
      </c>
      <c r="C158" t="str">
        <f t="shared" ca="1" si="30"/>
        <v>2012_06_OAK@ATL</v>
      </c>
      <c r="D158" t="str">
        <f t="shared" ca="1" si="38"/>
        <v/>
      </c>
      <c r="E158">
        <f t="shared" ca="1" si="38"/>
        <v>-8.5</v>
      </c>
      <c r="F158">
        <f t="shared" ca="1" si="38"/>
        <v>23</v>
      </c>
      <c r="G158">
        <f t="shared" ca="1" si="38"/>
        <v>20</v>
      </c>
      <c r="H158">
        <f t="shared" ca="1" si="31"/>
        <v>2012</v>
      </c>
      <c r="I158">
        <f t="shared" ca="1" si="32"/>
        <v>6</v>
      </c>
      <c r="J158" t="str">
        <f t="shared" ca="1" si="33"/>
        <v>rs</v>
      </c>
      <c r="K158" t="str">
        <f t="shared" ca="1" si="39"/>
        <v>OAK</v>
      </c>
      <c r="L158" t="str">
        <f t="shared" ca="1" si="39"/>
        <v>ATL</v>
      </c>
      <c r="M158" t="str">
        <f t="shared" ca="1" si="34"/>
        <v/>
      </c>
      <c r="N158" t="s">
        <v>18</v>
      </c>
      <c r="O158">
        <v>-11</v>
      </c>
      <c r="P158" t="str">
        <f t="shared" ca="1" si="35"/>
        <v/>
      </c>
      <c r="S158" t="s">
        <v>22</v>
      </c>
      <c r="U158">
        <f t="shared" ca="1" si="36"/>
        <v>0</v>
      </c>
      <c r="W158" t="str">
        <f t="shared" ca="1" si="37"/>
        <v/>
      </c>
    </row>
    <row r="159" spans="1:23" x14ac:dyDescent="0.25">
      <c r="A159">
        <v>158</v>
      </c>
      <c r="B159">
        <v>79</v>
      </c>
      <c r="C159" t="str">
        <f t="shared" ca="1" si="30"/>
        <v>2012_06_OAK@ATL</v>
      </c>
      <c r="D159" t="str">
        <f t="shared" ca="1" si="38"/>
        <v/>
      </c>
      <c r="E159">
        <f t="shared" ca="1" si="38"/>
        <v>-8.5</v>
      </c>
      <c r="F159">
        <f t="shared" ca="1" si="38"/>
        <v>23</v>
      </c>
      <c r="G159">
        <f t="shared" ca="1" si="38"/>
        <v>20</v>
      </c>
      <c r="H159">
        <f t="shared" ca="1" si="31"/>
        <v>2012</v>
      </c>
      <c r="I159">
        <f t="shared" ca="1" si="32"/>
        <v>6</v>
      </c>
      <c r="J159" t="str">
        <f t="shared" ca="1" si="33"/>
        <v>rs</v>
      </c>
      <c r="K159" t="str">
        <f t="shared" ca="1" si="39"/>
        <v>OAK</v>
      </c>
      <c r="L159" t="str">
        <f t="shared" ca="1" si="39"/>
        <v>ATL</v>
      </c>
      <c r="M159" t="str">
        <f t="shared" ca="1" si="34"/>
        <v/>
      </c>
      <c r="N159" t="s">
        <v>16</v>
      </c>
      <c r="O159">
        <v>-13</v>
      </c>
      <c r="P159" t="str">
        <f t="shared" ca="1" si="35"/>
        <v/>
      </c>
      <c r="S159" t="s">
        <v>22</v>
      </c>
      <c r="U159">
        <f t="shared" ca="1" si="36"/>
        <v>0</v>
      </c>
      <c r="W159" t="str">
        <f t="shared" ca="1" si="37"/>
        <v/>
      </c>
    </row>
    <row r="160" spans="1:23" x14ac:dyDescent="0.25">
      <c r="A160">
        <v>159</v>
      </c>
      <c r="B160">
        <v>80</v>
      </c>
      <c r="C160" t="str">
        <f t="shared" ca="1" si="30"/>
        <v>2012_06_KCY@TBY</v>
      </c>
      <c r="D160" t="str">
        <f t="shared" ca="1" si="38"/>
        <v/>
      </c>
      <c r="E160">
        <f t="shared" ca="1" si="38"/>
        <v>-3.5</v>
      </c>
      <c r="F160">
        <f t="shared" ca="1" si="38"/>
        <v>38</v>
      </c>
      <c r="G160">
        <f t="shared" ca="1" si="38"/>
        <v>10</v>
      </c>
      <c r="H160">
        <f t="shared" ca="1" si="31"/>
        <v>2012</v>
      </c>
      <c r="I160">
        <f t="shared" ca="1" si="32"/>
        <v>6</v>
      </c>
      <c r="J160" t="str">
        <f t="shared" ca="1" si="33"/>
        <v>rs</v>
      </c>
      <c r="K160" t="str">
        <f t="shared" ca="1" si="39"/>
        <v>TBY</v>
      </c>
      <c r="L160" t="str">
        <f t="shared" ca="1" si="39"/>
        <v>TBY</v>
      </c>
      <c r="M160" t="str">
        <f t="shared" ca="1" si="34"/>
        <v/>
      </c>
      <c r="N160" t="s">
        <v>18</v>
      </c>
      <c r="O160">
        <v>-4</v>
      </c>
      <c r="P160" t="str">
        <f t="shared" ca="1" si="35"/>
        <v/>
      </c>
      <c r="S160" t="s">
        <v>339</v>
      </c>
      <c r="U160">
        <f t="shared" ca="1" si="36"/>
        <v>1</v>
      </c>
      <c r="W160" t="str">
        <f t="shared" ca="1" si="37"/>
        <v/>
      </c>
    </row>
    <row r="161" spans="1:23" x14ac:dyDescent="0.25">
      <c r="A161">
        <v>160</v>
      </c>
      <c r="B161">
        <v>80</v>
      </c>
      <c r="C161" t="str">
        <f t="shared" ca="1" si="30"/>
        <v>2012_06_KCY@TBY</v>
      </c>
      <c r="D161" t="str">
        <f t="shared" ca="1" si="38"/>
        <v/>
      </c>
      <c r="E161">
        <f t="shared" ca="1" si="38"/>
        <v>-3.5</v>
      </c>
      <c r="F161">
        <f t="shared" ca="1" si="38"/>
        <v>38</v>
      </c>
      <c r="G161">
        <f t="shared" ca="1" si="38"/>
        <v>10</v>
      </c>
      <c r="H161">
        <f t="shared" ca="1" si="31"/>
        <v>2012</v>
      </c>
      <c r="I161">
        <f t="shared" ca="1" si="32"/>
        <v>6</v>
      </c>
      <c r="J161" t="str">
        <f t="shared" ca="1" si="33"/>
        <v>rs</v>
      </c>
      <c r="K161" t="str">
        <f t="shared" ca="1" si="39"/>
        <v>TBY</v>
      </c>
      <c r="L161" t="str">
        <f t="shared" ca="1" si="39"/>
        <v>TBY</v>
      </c>
      <c r="M161" t="str">
        <f t="shared" ca="1" si="34"/>
        <v/>
      </c>
      <c r="N161" t="s">
        <v>16</v>
      </c>
      <c r="O161">
        <v>-4</v>
      </c>
      <c r="P161" t="str">
        <f t="shared" ca="1" si="35"/>
        <v/>
      </c>
      <c r="S161" t="s">
        <v>339</v>
      </c>
      <c r="U161">
        <f t="shared" ca="1" si="36"/>
        <v>1</v>
      </c>
      <c r="W161" t="str">
        <f t="shared" ca="1" si="37"/>
        <v/>
      </c>
    </row>
    <row r="162" spans="1:23" x14ac:dyDescent="0.25">
      <c r="A162">
        <v>161</v>
      </c>
      <c r="B162">
        <v>81</v>
      </c>
      <c r="C162" t="str">
        <f t="shared" ca="1" si="30"/>
        <v>2012_06_IND@NYJ</v>
      </c>
      <c r="D162" t="str">
        <f t="shared" ref="D162:G181" ca="1" si="40">IFERROR(IF(ISBLANK(VLOOKUP($B162,nfl_game_result,MATCH(D$1,nfl_game_result_header,0),FALSE)),"",VLOOKUP($B162,nfl_game_result,MATCH(D$1,nfl_game_result_header,0),FALSE)),"error")</f>
        <v/>
      </c>
      <c r="E162">
        <f t="shared" ca="1" si="40"/>
        <v>-3.5</v>
      </c>
      <c r="F162">
        <f t="shared" ca="1" si="40"/>
        <v>35</v>
      </c>
      <c r="G162">
        <f t="shared" ca="1" si="40"/>
        <v>9</v>
      </c>
      <c r="H162">
        <f t="shared" ca="1" si="31"/>
        <v>2012</v>
      </c>
      <c r="I162">
        <f t="shared" ca="1" si="32"/>
        <v>6</v>
      </c>
      <c r="J162" t="str">
        <f t="shared" ca="1" si="33"/>
        <v>rs</v>
      </c>
      <c r="K162" t="str">
        <f t="shared" ref="K162:L181" ca="1" si="41">IFERROR(IF(ISBLANK(VLOOKUP($B162,nfl_game_result,MATCH(K$1,nfl_game_result_header,0),FALSE)),"",VLOOKUP($B162,nfl_game_result,MATCH(K$1,nfl_game_result_header,0),FALSE)),"error")</f>
        <v>NYJ</v>
      </c>
      <c r="L162" t="str">
        <f t="shared" ca="1" si="41"/>
        <v>NYJ</v>
      </c>
      <c r="M162" t="str">
        <f t="shared" ca="1" si="34"/>
        <v/>
      </c>
      <c r="N162" t="s">
        <v>18</v>
      </c>
      <c r="O162">
        <v>-4.5</v>
      </c>
      <c r="P162" t="str">
        <f t="shared" ca="1" si="35"/>
        <v/>
      </c>
      <c r="S162" t="s">
        <v>78</v>
      </c>
      <c r="U162">
        <f t="shared" ca="1" si="36"/>
        <v>0</v>
      </c>
      <c r="W162" t="str">
        <f t="shared" ca="1" si="37"/>
        <v/>
      </c>
    </row>
    <row r="163" spans="1:23" x14ac:dyDescent="0.25">
      <c r="A163">
        <v>162</v>
      </c>
      <c r="B163">
        <v>81</v>
      </c>
      <c r="C163" t="str">
        <f t="shared" ca="1" si="30"/>
        <v>2012_06_IND@NYJ</v>
      </c>
      <c r="D163" t="str">
        <f t="shared" ca="1" si="40"/>
        <v/>
      </c>
      <c r="E163">
        <f t="shared" ca="1" si="40"/>
        <v>-3.5</v>
      </c>
      <c r="F163">
        <f t="shared" ca="1" si="40"/>
        <v>35</v>
      </c>
      <c r="G163">
        <f t="shared" ca="1" si="40"/>
        <v>9</v>
      </c>
      <c r="H163">
        <f t="shared" ca="1" si="31"/>
        <v>2012</v>
      </c>
      <c r="I163">
        <f t="shared" ca="1" si="32"/>
        <v>6</v>
      </c>
      <c r="J163" t="str">
        <f t="shared" ca="1" si="33"/>
        <v>rs</v>
      </c>
      <c r="K163" t="str">
        <f t="shared" ca="1" si="41"/>
        <v>NYJ</v>
      </c>
      <c r="L163" t="str">
        <f t="shared" ca="1" si="41"/>
        <v>NYJ</v>
      </c>
      <c r="M163" t="str">
        <f t="shared" ca="1" si="34"/>
        <v/>
      </c>
      <c r="N163" t="s">
        <v>16</v>
      </c>
      <c r="O163">
        <v>-1</v>
      </c>
      <c r="P163" t="str">
        <f t="shared" ca="1" si="35"/>
        <v/>
      </c>
      <c r="S163" t="s">
        <v>86</v>
      </c>
      <c r="U163">
        <f t="shared" ca="1" si="36"/>
        <v>1</v>
      </c>
      <c r="W163" t="str">
        <f t="shared" ca="1" si="37"/>
        <v/>
      </c>
    </row>
    <row r="164" spans="1:23" x14ac:dyDescent="0.25">
      <c r="A164">
        <v>163</v>
      </c>
      <c r="B164">
        <v>82</v>
      </c>
      <c r="C164" t="str">
        <f t="shared" ca="1" si="30"/>
        <v>2012_06_CIN@CLE</v>
      </c>
      <c r="D164" t="str">
        <f t="shared" ca="1" si="40"/>
        <v/>
      </c>
      <c r="E164">
        <f t="shared" ca="1" si="40"/>
        <v>2.5</v>
      </c>
      <c r="F164">
        <f t="shared" ca="1" si="40"/>
        <v>34</v>
      </c>
      <c r="G164">
        <f t="shared" ca="1" si="40"/>
        <v>24</v>
      </c>
      <c r="H164">
        <f t="shared" ca="1" si="31"/>
        <v>2012</v>
      </c>
      <c r="I164">
        <f t="shared" ca="1" si="32"/>
        <v>6</v>
      </c>
      <c r="J164" t="str">
        <f t="shared" ca="1" si="33"/>
        <v>rs</v>
      </c>
      <c r="K164" t="str">
        <f t="shared" ca="1" si="41"/>
        <v>CLE</v>
      </c>
      <c r="L164" t="str">
        <f t="shared" ca="1" si="41"/>
        <v>CLE</v>
      </c>
      <c r="M164" t="str">
        <f t="shared" ca="1" si="34"/>
        <v/>
      </c>
      <c r="N164" t="s">
        <v>18</v>
      </c>
      <c r="O164">
        <v>3.5</v>
      </c>
      <c r="P164" t="str">
        <f t="shared" ca="1" si="35"/>
        <v/>
      </c>
      <c r="S164" t="s">
        <v>71</v>
      </c>
      <c r="U164">
        <f t="shared" ca="1" si="36"/>
        <v>0</v>
      </c>
      <c r="W164" t="str">
        <f t="shared" ca="1" si="37"/>
        <v/>
      </c>
    </row>
    <row r="165" spans="1:23" x14ac:dyDescent="0.25">
      <c r="A165">
        <v>164</v>
      </c>
      <c r="B165">
        <v>82</v>
      </c>
      <c r="C165" t="str">
        <f t="shared" ca="1" si="30"/>
        <v>2012_06_CIN@CLE</v>
      </c>
      <c r="D165" t="str">
        <f t="shared" ca="1" si="40"/>
        <v/>
      </c>
      <c r="E165">
        <f t="shared" ca="1" si="40"/>
        <v>2.5</v>
      </c>
      <c r="F165">
        <f t="shared" ca="1" si="40"/>
        <v>34</v>
      </c>
      <c r="G165">
        <f t="shared" ca="1" si="40"/>
        <v>24</v>
      </c>
      <c r="H165">
        <f t="shared" ca="1" si="31"/>
        <v>2012</v>
      </c>
      <c r="I165">
        <f t="shared" ca="1" si="32"/>
        <v>6</v>
      </c>
      <c r="J165" t="str">
        <f t="shared" ca="1" si="33"/>
        <v>rs</v>
      </c>
      <c r="K165" t="str">
        <f t="shared" ca="1" si="41"/>
        <v>CLE</v>
      </c>
      <c r="L165" t="str">
        <f t="shared" ca="1" si="41"/>
        <v>CLE</v>
      </c>
      <c r="M165" t="str">
        <f t="shared" ca="1" si="34"/>
        <v/>
      </c>
      <c r="N165" t="s">
        <v>16</v>
      </c>
      <c r="O165">
        <v>2.5</v>
      </c>
      <c r="P165" t="str">
        <f t="shared" ca="1" si="35"/>
        <v/>
      </c>
      <c r="S165" t="s">
        <v>71</v>
      </c>
      <c r="U165">
        <f t="shared" ca="1" si="36"/>
        <v>0</v>
      </c>
      <c r="W165" t="str">
        <f t="shared" ca="1" si="37"/>
        <v/>
      </c>
    </row>
    <row r="166" spans="1:23" x14ac:dyDescent="0.25">
      <c r="A166">
        <v>165</v>
      </c>
      <c r="B166">
        <v>83</v>
      </c>
      <c r="C166" t="str">
        <f t="shared" ca="1" si="30"/>
        <v>2012_06_DET@PHI</v>
      </c>
      <c r="D166" t="str">
        <f t="shared" ca="1" si="40"/>
        <v/>
      </c>
      <c r="E166">
        <f t="shared" ca="1" si="40"/>
        <v>-5.5</v>
      </c>
      <c r="F166">
        <f t="shared" ca="1" si="40"/>
        <v>23</v>
      </c>
      <c r="G166">
        <f t="shared" ca="1" si="40"/>
        <v>26</v>
      </c>
      <c r="H166">
        <f t="shared" ca="1" si="31"/>
        <v>2012</v>
      </c>
      <c r="I166">
        <f t="shared" ca="1" si="32"/>
        <v>6</v>
      </c>
      <c r="J166" t="str">
        <f t="shared" ca="1" si="33"/>
        <v>rs</v>
      </c>
      <c r="K166" t="str">
        <f t="shared" ca="1" si="41"/>
        <v>DET</v>
      </c>
      <c r="L166" t="str">
        <f t="shared" ca="1" si="41"/>
        <v>DET</v>
      </c>
      <c r="M166" t="str">
        <f t="shared" ca="1" si="34"/>
        <v/>
      </c>
      <c r="N166" t="s">
        <v>18</v>
      </c>
      <c r="O166">
        <v>-6</v>
      </c>
      <c r="P166" t="str">
        <f t="shared" ca="1" si="35"/>
        <v/>
      </c>
      <c r="S166" t="s">
        <v>75</v>
      </c>
      <c r="U166">
        <f t="shared" ca="1" si="36"/>
        <v>1</v>
      </c>
      <c r="W166" t="str">
        <f t="shared" ca="1" si="37"/>
        <v/>
      </c>
    </row>
    <row r="167" spans="1:23" x14ac:dyDescent="0.25">
      <c r="A167">
        <v>166</v>
      </c>
      <c r="B167">
        <v>83</v>
      </c>
      <c r="C167" t="str">
        <f t="shared" ca="1" si="30"/>
        <v>2012_06_DET@PHI</v>
      </c>
      <c r="D167" t="str">
        <f t="shared" ca="1" si="40"/>
        <v/>
      </c>
      <c r="E167">
        <f t="shared" ca="1" si="40"/>
        <v>-5.5</v>
      </c>
      <c r="F167">
        <f t="shared" ca="1" si="40"/>
        <v>23</v>
      </c>
      <c r="G167">
        <f t="shared" ca="1" si="40"/>
        <v>26</v>
      </c>
      <c r="H167">
        <f t="shared" ca="1" si="31"/>
        <v>2012</v>
      </c>
      <c r="I167">
        <f t="shared" ca="1" si="32"/>
        <v>6</v>
      </c>
      <c r="J167" t="str">
        <f t="shared" ca="1" si="33"/>
        <v>rs</v>
      </c>
      <c r="K167" t="str">
        <f t="shared" ca="1" si="41"/>
        <v>DET</v>
      </c>
      <c r="L167" t="str">
        <f t="shared" ca="1" si="41"/>
        <v>DET</v>
      </c>
      <c r="M167" t="str">
        <f t="shared" ca="1" si="34"/>
        <v/>
      </c>
      <c r="N167" t="s">
        <v>16</v>
      </c>
      <c r="O167">
        <v>-3.5</v>
      </c>
      <c r="P167" t="str">
        <f t="shared" ca="1" si="35"/>
        <v/>
      </c>
      <c r="S167" t="s">
        <v>75</v>
      </c>
      <c r="U167">
        <f t="shared" ca="1" si="36"/>
        <v>1</v>
      </c>
      <c r="W167" t="str">
        <f t="shared" ca="1" si="37"/>
        <v/>
      </c>
    </row>
    <row r="168" spans="1:23" x14ac:dyDescent="0.25">
      <c r="A168">
        <v>167</v>
      </c>
      <c r="B168">
        <v>84</v>
      </c>
      <c r="C168" t="str">
        <f t="shared" ca="1" si="30"/>
        <v>2012_06_STL@MIA</v>
      </c>
      <c r="D168" t="str">
        <f t="shared" ca="1" si="40"/>
        <v/>
      </c>
      <c r="E168">
        <f t="shared" ca="1" si="40"/>
        <v>-3.5</v>
      </c>
      <c r="F168">
        <f t="shared" ca="1" si="40"/>
        <v>17</v>
      </c>
      <c r="G168">
        <f t="shared" ca="1" si="40"/>
        <v>14</v>
      </c>
      <c r="H168">
        <f t="shared" ca="1" si="31"/>
        <v>2012</v>
      </c>
      <c r="I168">
        <f t="shared" ca="1" si="32"/>
        <v>6</v>
      </c>
      <c r="J168" t="str">
        <f t="shared" ca="1" si="33"/>
        <v>rs</v>
      </c>
      <c r="K168" t="str">
        <f t="shared" ca="1" si="41"/>
        <v>STL</v>
      </c>
      <c r="L168" t="str">
        <f t="shared" ca="1" si="41"/>
        <v>MIA</v>
      </c>
      <c r="M168" t="str">
        <f t="shared" ca="1" si="34"/>
        <v/>
      </c>
      <c r="N168" t="s">
        <v>18</v>
      </c>
      <c r="O168">
        <v>-1.5</v>
      </c>
      <c r="P168" t="str">
        <f t="shared" ca="1" si="35"/>
        <v/>
      </c>
      <c r="S168" t="s">
        <v>93</v>
      </c>
      <c r="U168">
        <f t="shared" ca="1" si="36"/>
        <v>1</v>
      </c>
      <c r="W168" t="str">
        <f t="shared" ca="1" si="37"/>
        <v/>
      </c>
    </row>
    <row r="169" spans="1:23" x14ac:dyDescent="0.25">
      <c r="A169">
        <v>168</v>
      </c>
      <c r="B169">
        <v>84</v>
      </c>
      <c r="C169" t="str">
        <f t="shared" ca="1" si="30"/>
        <v>2012_06_STL@MIA</v>
      </c>
      <c r="D169" t="str">
        <f t="shared" ca="1" si="40"/>
        <v/>
      </c>
      <c r="E169">
        <f t="shared" ca="1" si="40"/>
        <v>-3.5</v>
      </c>
      <c r="F169">
        <f t="shared" ca="1" si="40"/>
        <v>17</v>
      </c>
      <c r="G169">
        <f t="shared" ca="1" si="40"/>
        <v>14</v>
      </c>
      <c r="H169">
        <f t="shared" ca="1" si="31"/>
        <v>2012</v>
      </c>
      <c r="I169">
        <f t="shared" ca="1" si="32"/>
        <v>6</v>
      </c>
      <c r="J169" t="str">
        <f t="shared" ca="1" si="33"/>
        <v>rs</v>
      </c>
      <c r="K169" t="str">
        <f t="shared" ca="1" si="41"/>
        <v>STL</v>
      </c>
      <c r="L169" t="str">
        <f t="shared" ca="1" si="41"/>
        <v>MIA</v>
      </c>
      <c r="M169" t="str">
        <f t="shared" ca="1" si="34"/>
        <v/>
      </c>
      <c r="N169" t="s">
        <v>16</v>
      </c>
      <c r="O169">
        <v>-1</v>
      </c>
      <c r="P169" t="str">
        <f t="shared" ca="1" si="35"/>
        <v/>
      </c>
      <c r="S169" t="s">
        <v>81</v>
      </c>
      <c r="U169">
        <f t="shared" ca="1" si="36"/>
        <v>0</v>
      </c>
      <c r="W169" t="str">
        <f t="shared" ca="1" si="37"/>
        <v/>
      </c>
    </row>
    <row r="170" spans="1:23" x14ac:dyDescent="0.25">
      <c r="A170">
        <v>169</v>
      </c>
      <c r="B170">
        <v>85</v>
      </c>
      <c r="C170" t="str">
        <f t="shared" ca="1" si="30"/>
        <v>2012_06_DAL@BAL</v>
      </c>
      <c r="D170" t="str">
        <f t="shared" ca="1" si="40"/>
        <v/>
      </c>
      <c r="E170">
        <f t="shared" ca="1" si="40"/>
        <v>-3.5</v>
      </c>
      <c r="F170">
        <f t="shared" ca="1" si="40"/>
        <v>31</v>
      </c>
      <c r="G170">
        <f t="shared" ca="1" si="40"/>
        <v>29</v>
      </c>
      <c r="H170">
        <f t="shared" ca="1" si="31"/>
        <v>2012</v>
      </c>
      <c r="I170">
        <f t="shared" ca="1" si="32"/>
        <v>6</v>
      </c>
      <c r="J170" t="str">
        <f t="shared" ca="1" si="33"/>
        <v>rs</v>
      </c>
      <c r="K170" t="str">
        <f t="shared" ca="1" si="41"/>
        <v>DAL</v>
      </c>
      <c r="L170" t="str">
        <f t="shared" ca="1" si="41"/>
        <v>BAL</v>
      </c>
      <c r="M170" t="str">
        <f t="shared" ca="1" si="34"/>
        <v/>
      </c>
      <c r="N170" t="s">
        <v>18</v>
      </c>
      <c r="O170">
        <v>-6</v>
      </c>
      <c r="P170" t="str">
        <f t="shared" ca="1" si="35"/>
        <v/>
      </c>
      <c r="S170" t="s">
        <v>73</v>
      </c>
      <c r="U170">
        <f t="shared" ca="1" si="36"/>
        <v>1</v>
      </c>
      <c r="W170" t="str">
        <f t="shared" ca="1" si="37"/>
        <v/>
      </c>
    </row>
    <row r="171" spans="1:23" x14ac:dyDescent="0.25">
      <c r="A171">
        <v>170</v>
      </c>
      <c r="B171">
        <v>85</v>
      </c>
      <c r="C171" t="str">
        <f t="shared" ca="1" si="30"/>
        <v>2012_06_DAL@BAL</v>
      </c>
      <c r="D171" t="str">
        <f t="shared" ca="1" si="40"/>
        <v/>
      </c>
      <c r="E171">
        <f t="shared" ca="1" si="40"/>
        <v>-3.5</v>
      </c>
      <c r="F171">
        <f t="shared" ca="1" si="40"/>
        <v>31</v>
      </c>
      <c r="G171">
        <f t="shared" ca="1" si="40"/>
        <v>29</v>
      </c>
      <c r="H171">
        <f t="shared" ca="1" si="31"/>
        <v>2012</v>
      </c>
      <c r="I171">
        <f t="shared" ca="1" si="32"/>
        <v>6</v>
      </c>
      <c r="J171" t="str">
        <f t="shared" ca="1" si="33"/>
        <v>rs</v>
      </c>
      <c r="K171" t="str">
        <f t="shared" ca="1" si="41"/>
        <v>DAL</v>
      </c>
      <c r="L171" t="str">
        <f t="shared" ca="1" si="41"/>
        <v>BAL</v>
      </c>
      <c r="M171" t="str">
        <f t="shared" ca="1" si="34"/>
        <v/>
      </c>
      <c r="N171" t="s">
        <v>16</v>
      </c>
      <c r="O171">
        <v>-7</v>
      </c>
      <c r="P171" t="str">
        <f t="shared" ca="1" si="35"/>
        <v/>
      </c>
      <c r="S171" t="s">
        <v>73</v>
      </c>
      <c r="U171">
        <f t="shared" ca="1" si="36"/>
        <v>1</v>
      </c>
      <c r="W171" t="str">
        <f t="shared" ca="1" si="37"/>
        <v/>
      </c>
    </row>
    <row r="172" spans="1:23" x14ac:dyDescent="0.25">
      <c r="A172">
        <v>171</v>
      </c>
      <c r="B172">
        <v>86</v>
      </c>
      <c r="C172" t="str">
        <f t="shared" ca="1" si="30"/>
        <v>2012_06_BUF@ARI</v>
      </c>
      <c r="D172" t="str">
        <f t="shared" ca="1" si="40"/>
        <v/>
      </c>
      <c r="E172">
        <f t="shared" ca="1" si="40"/>
        <v>-4.5</v>
      </c>
      <c r="F172">
        <f t="shared" ca="1" si="40"/>
        <v>16</v>
      </c>
      <c r="G172">
        <f t="shared" ca="1" si="40"/>
        <v>19</v>
      </c>
      <c r="H172">
        <f t="shared" ca="1" si="31"/>
        <v>2012</v>
      </c>
      <c r="I172">
        <f t="shared" ca="1" si="32"/>
        <v>6</v>
      </c>
      <c r="J172" t="str">
        <f t="shared" ca="1" si="33"/>
        <v>rs</v>
      </c>
      <c r="K172" t="str">
        <f t="shared" ca="1" si="41"/>
        <v>BUF</v>
      </c>
      <c r="L172" t="str">
        <f t="shared" ca="1" si="41"/>
        <v>BUF</v>
      </c>
      <c r="M172" t="str">
        <f t="shared" ca="1" si="34"/>
        <v/>
      </c>
      <c r="N172" t="s">
        <v>18</v>
      </c>
      <c r="O172">
        <v>-7</v>
      </c>
      <c r="P172" t="str">
        <f t="shared" ca="1" si="35"/>
        <v/>
      </c>
      <c r="S172" t="s">
        <v>66</v>
      </c>
      <c r="U172">
        <f t="shared" ca="1" si="36"/>
        <v>0</v>
      </c>
      <c r="W172" t="str">
        <f t="shared" ca="1" si="37"/>
        <v/>
      </c>
    </row>
    <row r="173" spans="1:23" x14ac:dyDescent="0.25">
      <c r="A173">
        <v>172</v>
      </c>
      <c r="B173">
        <v>86</v>
      </c>
      <c r="C173" t="str">
        <f t="shared" ca="1" si="30"/>
        <v>2012_06_BUF@ARI</v>
      </c>
      <c r="D173" t="str">
        <f t="shared" ca="1" si="40"/>
        <v/>
      </c>
      <c r="E173">
        <f t="shared" ca="1" si="40"/>
        <v>-4.5</v>
      </c>
      <c r="F173">
        <f t="shared" ca="1" si="40"/>
        <v>16</v>
      </c>
      <c r="G173">
        <f t="shared" ca="1" si="40"/>
        <v>19</v>
      </c>
      <c r="H173">
        <f t="shared" ca="1" si="31"/>
        <v>2012</v>
      </c>
      <c r="I173">
        <f t="shared" ca="1" si="32"/>
        <v>6</v>
      </c>
      <c r="J173" t="str">
        <f t="shared" ca="1" si="33"/>
        <v>rs</v>
      </c>
      <c r="K173" t="str">
        <f t="shared" ca="1" si="41"/>
        <v>BUF</v>
      </c>
      <c r="L173" t="str">
        <f t="shared" ca="1" si="41"/>
        <v>BUF</v>
      </c>
      <c r="M173" t="str">
        <f t="shared" ca="1" si="34"/>
        <v/>
      </c>
      <c r="N173" t="s">
        <v>16</v>
      </c>
      <c r="O173">
        <v>-4</v>
      </c>
      <c r="P173" t="str">
        <f t="shared" ca="1" si="35"/>
        <v/>
      </c>
      <c r="S173" t="s">
        <v>66</v>
      </c>
      <c r="U173">
        <f t="shared" ca="1" si="36"/>
        <v>0</v>
      </c>
      <c r="W173" t="str">
        <f t="shared" ca="1" si="37"/>
        <v/>
      </c>
    </row>
    <row r="174" spans="1:23" x14ac:dyDescent="0.25">
      <c r="A174">
        <v>173</v>
      </c>
      <c r="B174">
        <v>87</v>
      </c>
      <c r="C174" t="str">
        <f t="shared" ca="1" si="30"/>
        <v>2012_06_NWE@SEA</v>
      </c>
      <c r="D174" t="str">
        <f t="shared" ca="1" si="40"/>
        <v/>
      </c>
      <c r="E174">
        <f t="shared" ca="1" si="40"/>
        <v>3.5</v>
      </c>
      <c r="F174">
        <f t="shared" ca="1" si="40"/>
        <v>24</v>
      </c>
      <c r="G174">
        <f t="shared" ca="1" si="40"/>
        <v>23</v>
      </c>
      <c r="H174">
        <f t="shared" ca="1" si="31"/>
        <v>2012</v>
      </c>
      <c r="I174">
        <f t="shared" ca="1" si="32"/>
        <v>6</v>
      </c>
      <c r="J174" t="str">
        <f t="shared" ca="1" si="33"/>
        <v>rs</v>
      </c>
      <c r="K174" t="str">
        <f t="shared" ca="1" si="41"/>
        <v>SEA</v>
      </c>
      <c r="L174" t="str">
        <f t="shared" ca="1" si="41"/>
        <v>SEA</v>
      </c>
      <c r="M174" t="str">
        <f t="shared" ca="1" si="34"/>
        <v/>
      </c>
      <c r="N174" t="s">
        <v>18</v>
      </c>
      <c r="O174">
        <v>3</v>
      </c>
      <c r="P174" t="str">
        <f t="shared" ca="1" si="35"/>
        <v/>
      </c>
      <c r="S174" t="s">
        <v>337</v>
      </c>
      <c r="U174">
        <f t="shared" ca="1" si="36"/>
        <v>0</v>
      </c>
      <c r="W174" t="str">
        <f t="shared" ca="1" si="37"/>
        <v/>
      </c>
    </row>
    <row r="175" spans="1:23" x14ac:dyDescent="0.25">
      <c r="A175">
        <v>174</v>
      </c>
      <c r="B175">
        <v>87</v>
      </c>
      <c r="C175" t="str">
        <f t="shared" ca="1" si="30"/>
        <v>2012_06_NWE@SEA</v>
      </c>
      <c r="D175" t="str">
        <f t="shared" ca="1" si="40"/>
        <v/>
      </c>
      <c r="E175">
        <f t="shared" ca="1" si="40"/>
        <v>3.5</v>
      </c>
      <c r="F175">
        <f t="shared" ca="1" si="40"/>
        <v>24</v>
      </c>
      <c r="G175">
        <f t="shared" ca="1" si="40"/>
        <v>23</v>
      </c>
      <c r="H175">
        <f t="shared" ca="1" si="31"/>
        <v>2012</v>
      </c>
      <c r="I175">
        <f t="shared" ca="1" si="32"/>
        <v>6</v>
      </c>
      <c r="J175" t="str">
        <f t="shared" ca="1" si="33"/>
        <v>rs</v>
      </c>
      <c r="K175" t="str">
        <f t="shared" ca="1" si="41"/>
        <v>SEA</v>
      </c>
      <c r="L175" t="str">
        <f t="shared" ca="1" si="41"/>
        <v>SEA</v>
      </c>
      <c r="M175" t="str">
        <f t="shared" ca="1" si="34"/>
        <v/>
      </c>
      <c r="N175" t="s">
        <v>16</v>
      </c>
      <c r="O175">
        <v>4.5</v>
      </c>
      <c r="P175" t="str">
        <f t="shared" ca="1" si="35"/>
        <v/>
      </c>
      <c r="S175" t="s">
        <v>337</v>
      </c>
      <c r="U175">
        <f t="shared" ca="1" si="36"/>
        <v>0</v>
      </c>
      <c r="W175" t="str">
        <f t="shared" ca="1" si="37"/>
        <v/>
      </c>
    </row>
    <row r="176" spans="1:23" x14ac:dyDescent="0.25">
      <c r="A176">
        <v>175</v>
      </c>
      <c r="B176">
        <v>88</v>
      </c>
      <c r="C176" t="str">
        <f t="shared" ca="1" si="30"/>
        <v>2012_06_NYG@SFO</v>
      </c>
      <c r="D176" t="str">
        <f t="shared" ca="1" si="40"/>
        <v/>
      </c>
      <c r="E176">
        <f t="shared" ca="1" si="40"/>
        <v>-5.5</v>
      </c>
      <c r="F176">
        <f t="shared" ca="1" si="40"/>
        <v>3</v>
      </c>
      <c r="G176">
        <f t="shared" ca="1" si="40"/>
        <v>26</v>
      </c>
      <c r="H176">
        <f t="shared" ca="1" si="31"/>
        <v>2012</v>
      </c>
      <c r="I176">
        <f t="shared" ca="1" si="32"/>
        <v>6</v>
      </c>
      <c r="J176" t="str">
        <f t="shared" ca="1" si="33"/>
        <v>rs</v>
      </c>
      <c r="K176" t="str">
        <f t="shared" ca="1" si="41"/>
        <v>NYG</v>
      </c>
      <c r="L176" t="str">
        <f t="shared" ca="1" si="41"/>
        <v>NYG</v>
      </c>
      <c r="M176" t="str">
        <f t="shared" ca="1" si="34"/>
        <v/>
      </c>
      <c r="N176" t="s">
        <v>18</v>
      </c>
      <c r="O176">
        <v>-4.5</v>
      </c>
      <c r="P176" t="str">
        <f t="shared" ca="1" si="35"/>
        <v/>
      </c>
      <c r="S176" t="s">
        <v>338</v>
      </c>
      <c r="U176">
        <f t="shared" ca="1" si="36"/>
        <v>0</v>
      </c>
      <c r="W176" t="str">
        <f t="shared" ca="1" si="37"/>
        <v/>
      </c>
    </row>
    <row r="177" spans="1:23" x14ac:dyDescent="0.25">
      <c r="A177">
        <v>176</v>
      </c>
      <c r="B177">
        <v>88</v>
      </c>
      <c r="C177" t="str">
        <f t="shared" ca="1" si="30"/>
        <v>2012_06_NYG@SFO</v>
      </c>
      <c r="D177" t="str">
        <f t="shared" ca="1" si="40"/>
        <v/>
      </c>
      <c r="E177">
        <f t="shared" ca="1" si="40"/>
        <v>-5.5</v>
      </c>
      <c r="F177">
        <f t="shared" ca="1" si="40"/>
        <v>3</v>
      </c>
      <c r="G177">
        <f t="shared" ca="1" si="40"/>
        <v>26</v>
      </c>
      <c r="H177">
        <f t="shared" ca="1" si="31"/>
        <v>2012</v>
      </c>
      <c r="I177">
        <f t="shared" ca="1" si="32"/>
        <v>6</v>
      </c>
      <c r="J177" t="str">
        <f t="shared" ca="1" si="33"/>
        <v>rs</v>
      </c>
      <c r="K177" t="str">
        <f t="shared" ca="1" si="41"/>
        <v>NYG</v>
      </c>
      <c r="L177" t="str">
        <f t="shared" ca="1" si="41"/>
        <v>NYG</v>
      </c>
      <c r="M177" t="str">
        <f t="shared" ca="1" si="34"/>
        <v/>
      </c>
      <c r="N177" t="s">
        <v>16</v>
      </c>
      <c r="O177">
        <v>-5.5</v>
      </c>
      <c r="P177" t="str">
        <f t="shared" ca="1" si="35"/>
        <v/>
      </c>
      <c r="S177" t="s">
        <v>338</v>
      </c>
      <c r="U177">
        <f t="shared" ca="1" si="36"/>
        <v>0</v>
      </c>
      <c r="W177" t="str">
        <f t="shared" ca="1" si="37"/>
        <v/>
      </c>
    </row>
    <row r="178" spans="1:23" x14ac:dyDescent="0.25">
      <c r="A178">
        <v>177</v>
      </c>
      <c r="B178">
        <v>89</v>
      </c>
      <c r="C178" t="str">
        <f t="shared" ca="1" si="30"/>
        <v>2012_06_MIN@WAS</v>
      </c>
      <c r="D178" t="str">
        <f t="shared" ca="1" si="40"/>
        <v/>
      </c>
      <c r="E178">
        <f t="shared" ca="1" si="40"/>
        <v>-2.5</v>
      </c>
      <c r="F178">
        <f t="shared" ca="1" si="40"/>
        <v>38</v>
      </c>
      <c r="G178">
        <f t="shared" ca="1" si="40"/>
        <v>26</v>
      </c>
      <c r="H178">
        <f t="shared" ca="1" si="31"/>
        <v>2012</v>
      </c>
      <c r="I178">
        <f t="shared" ca="1" si="32"/>
        <v>6</v>
      </c>
      <c r="J178" t="str">
        <f t="shared" ca="1" si="33"/>
        <v>rs</v>
      </c>
      <c r="K178" t="str">
        <f t="shared" ca="1" si="41"/>
        <v>WAS</v>
      </c>
      <c r="L178" t="str">
        <f t="shared" ca="1" si="41"/>
        <v>WAS</v>
      </c>
      <c r="M178" t="str">
        <f t="shared" ca="1" si="34"/>
        <v/>
      </c>
      <c r="N178" t="s">
        <v>18</v>
      </c>
      <c r="O178">
        <v>1.5</v>
      </c>
      <c r="P178" t="str">
        <f t="shared" ca="1" si="35"/>
        <v/>
      </c>
      <c r="S178" t="s">
        <v>96</v>
      </c>
      <c r="U178">
        <f t="shared" ca="1" si="36"/>
        <v>1</v>
      </c>
      <c r="W178" t="str">
        <f t="shared" ca="1" si="37"/>
        <v/>
      </c>
    </row>
    <row r="179" spans="1:23" x14ac:dyDescent="0.25">
      <c r="A179">
        <v>178</v>
      </c>
      <c r="B179">
        <v>89</v>
      </c>
      <c r="C179" t="str">
        <f t="shared" ca="1" si="30"/>
        <v>2012_06_MIN@WAS</v>
      </c>
      <c r="D179" t="str">
        <f t="shared" ca="1" si="40"/>
        <v/>
      </c>
      <c r="E179">
        <f t="shared" ca="1" si="40"/>
        <v>-2.5</v>
      </c>
      <c r="F179">
        <f t="shared" ca="1" si="40"/>
        <v>38</v>
      </c>
      <c r="G179">
        <f t="shared" ca="1" si="40"/>
        <v>26</v>
      </c>
      <c r="H179">
        <f t="shared" ca="1" si="31"/>
        <v>2012</v>
      </c>
      <c r="I179">
        <f t="shared" ca="1" si="32"/>
        <v>6</v>
      </c>
      <c r="J179" t="str">
        <f t="shared" ca="1" si="33"/>
        <v>rs</v>
      </c>
      <c r="K179" t="str">
        <f t="shared" ca="1" si="41"/>
        <v>WAS</v>
      </c>
      <c r="L179" t="str">
        <f t="shared" ca="1" si="41"/>
        <v>WAS</v>
      </c>
      <c r="M179" t="str">
        <f t="shared" ca="1" si="34"/>
        <v/>
      </c>
      <c r="N179" t="s">
        <v>16</v>
      </c>
      <c r="O179">
        <v>2.5</v>
      </c>
      <c r="P179" t="str">
        <f t="shared" ca="1" si="35"/>
        <v/>
      </c>
      <c r="S179" t="s">
        <v>82</v>
      </c>
      <c r="U179">
        <f t="shared" ca="1" si="36"/>
        <v>0</v>
      </c>
      <c r="W179" t="str">
        <f t="shared" ca="1" si="37"/>
        <v/>
      </c>
    </row>
    <row r="180" spans="1:23" x14ac:dyDescent="0.25">
      <c r="A180">
        <v>179</v>
      </c>
      <c r="B180">
        <v>90</v>
      </c>
      <c r="C180" t="str">
        <f t="shared" ca="1" si="30"/>
        <v>2012_06_GBY@HOU</v>
      </c>
      <c r="D180" t="str">
        <f t="shared" ca="1" si="40"/>
        <v/>
      </c>
      <c r="E180">
        <f t="shared" ca="1" si="40"/>
        <v>-3.5</v>
      </c>
      <c r="F180">
        <f t="shared" ca="1" si="40"/>
        <v>24</v>
      </c>
      <c r="G180">
        <f t="shared" ca="1" si="40"/>
        <v>42</v>
      </c>
      <c r="H180">
        <f t="shared" ca="1" si="31"/>
        <v>2012</v>
      </c>
      <c r="I180">
        <f t="shared" ca="1" si="32"/>
        <v>6</v>
      </c>
      <c r="J180" t="str">
        <f t="shared" ca="1" si="33"/>
        <v>rs</v>
      </c>
      <c r="K180" t="str">
        <f t="shared" ca="1" si="41"/>
        <v>GBY</v>
      </c>
      <c r="L180" t="str">
        <f t="shared" ca="1" si="41"/>
        <v>GBY</v>
      </c>
      <c r="M180" t="str">
        <f t="shared" ca="1" si="34"/>
        <v/>
      </c>
      <c r="N180" t="s">
        <v>18</v>
      </c>
      <c r="O180">
        <v>-3.5</v>
      </c>
      <c r="P180" t="str">
        <f t="shared" ca="1" si="35"/>
        <v/>
      </c>
      <c r="S180" t="s">
        <v>77</v>
      </c>
      <c r="U180">
        <f t="shared" ca="1" si="36"/>
        <v>0</v>
      </c>
      <c r="W180" t="str">
        <f t="shared" ca="1" si="37"/>
        <v/>
      </c>
    </row>
    <row r="181" spans="1:23" x14ac:dyDescent="0.25">
      <c r="A181">
        <v>180</v>
      </c>
      <c r="B181">
        <v>90</v>
      </c>
      <c r="C181" t="str">
        <f t="shared" ca="1" si="30"/>
        <v>2012_06_GBY@HOU</v>
      </c>
      <c r="D181" t="str">
        <f t="shared" ca="1" si="40"/>
        <v/>
      </c>
      <c r="E181">
        <f t="shared" ca="1" si="40"/>
        <v>-3.5</v>
      </c>
      <c r="F181">
        <f t="shared" ca="1" si="40"/>
        <v>24</v>
      </c>
      <c r="G181">
        <f t="shared" ca="1" si="40"/>
        <v>42</v>
      </c>
      <c r="H181">
        <f t="shared" ca="1" si="31"/>
        <v>2012</v>
      </c>
      <c r="I181">
        <f t="shared" ca="1" si="32"/>
        <v>6</v>
      </c>
      <c r="J181" t="str">
        <f t="shared" ca="1" si="33"/>
        <v>rs</v>
      </c>
      <c r="K181" t="str">
        <f t="shared" ca="1" si="41"/>
        <v>GBY</v>
      </c>
      <c r="L181" t="str">
        <f t="shared" ca="1" si="41"/>
        <v>GBY</v>
      </c>
      <c r="M181" t="str">
        <f t="shared" ca="1" si="34"/>
        <v/>
      </c>
      <c r="N181" t="s">
        <v>16</v>
      </c>
      <c r="O181">
        <v>-6.5</v>
      </c>
      <c r="P181" t="str">
        <f t="shared" ca="1" si="35"/>
        <v/>
      </c>
      <c r="S181" t="s">
        <v>77</v>
      </c>
      <c r="U181">
        <f t="shared" ca="1" si="36"/>
        <v>0</v>
      </c>
      <c r="W181" t="str">
        <f t="shared" ca="1" si="37"/>
        <v/>
      </c>
    </row>
    <row r="182" spans="1:23" x14ac:dyDescent="0.25">
      <c r="A182">
        <v>181</v>
      </c>
      <c r="B182">
        <v>91</v>
      </c>
      <c r="C182" t="str">
        <f t="shared" ca="1" si="30"/>
        <v>2012_06_DEN@SD</v>
      </c>
      <c r="D182" t="str">
        <f t="shared" ref="D182:G201" ca="1" si="42">IFERROR(IF(ISBLANK(VLOOKUP($B182,nfl_game_result,MATCH(D$1,nfl_game_result_header,0),FALSE)),"",VLOOKUP($B182,nfl_game_result,MATCH(D$1,nfl_game_result_header,0),FALSE)),"error")</f>
        <v/>
      </c>
      <c r="E182">
        <f t="shared" ca="1" si="42"/>
        <v>-2.5</v>
      </c>
      <c r="F182">
        <f t="shared" ca="1" si="42"/>
        <v>24</v>
      </c>
      <c r="G182">
        <f t="shared" ca="1" si="42"/>
        <v>35</v>
      </c>
      <c r="H182">
        <f t="shared" ca="1" si="31"/>
        <v>2012</v>
      </c>
      <c r="I182">
        <f t="shared" ca="1" si="32"/>
        <v>6</v>
      </c>
      <c r="J182" t="str">
        <f t="shared" ca="1" si="33"/>
        <v>rs</v>
      </c>
      <c r="K182" t="str">
        <f t="shared" ref="K182:L201" ca="1" si="43">IFERROR(IF(ISBLANK(VLOOKUP($B182,nfl_game_result,MATCH(K$1,nfl_game_result_header,0),FALSE)),"",VLOOKUP($B182,nfl_game_result,MATCH(K$1,nfl_game_result_header,0),FALSE)),"error")</f>
        <v>DEN</v>
      </c>
      <c r="L182" t="str">
        <f t="shared" ca="1" si="43"/>
        <v>DEN</v>
      </c>
      <c r="M182" t="str">
        <f t="shared" ca="1" si="34"/>
        <v/>
      </c>
      <c r="N182" t="s">
        <v>18</v>
      </c>
      <c r="O182">
        <v>-3</v>
      </c>
      <c r="P182" t="str">
        <f t="shared" ca="1" si="35"/>
        <v/>
      </c>
      <c r="S182" t="s">
        <v>74</v>
      </c>
      <c r="U182">
        <f t="shared" ca="1" si="36"/>
        <v>1</v>
      </c>
      <c r="W182" t="str">
        <f t="shared" ca="1" si="37"/>
        <v/>
      </c>
    </row>
    <row r="183" spans="1:23" x14ac:dyDescent="0.25">
      <c r="A183">
        <v>182</v>
      </c>
      <c r="B183">
        <v>91</v>
      </c>
      <c r="C183" t="str">
        <f t="shared" ca="1" si="30"/>
        <v>2012_06_DEN@SD</v>
      </c>
      <c r="D183" t="str">
        <f t="shared" ca="1" si="42"/>
        <v/>
      </c>
      <c r="E183">
        <f t="shared" ca="1" si="42"/>
        <v>-2.5</v>
      </c>
      <c r="F183">
        <f t="shared" ca="1" si="42"/>
        <v>24</v>
      </c>
      <c r="G183">
        <f t="shared" ca="1" si="42"/>
        <v>35</v>
      </c>
      <c r="H183">
        <f t="shared" ca="1" si="31"/>
        <v>2012</v>
      </c>
      <c r="I183">
        <f t="shared" ca="1" si="32"/>
        <v>6</v>
      </c>
      <c r="J183" t="str">
        <f t="shared" ca="1" si="33"/>
        <v>rs</v>
      </c>
      <c r="K183" t="str">
        <f t="shared" ca="1" si="43"/>
        <v>DEN</v>
      </c>
      <c r="L183" t="str">
        <f t="shared" ca="1" si="43"/>
        <v>DEN</v>
      </c>
      <c r="M183" t="str">
        <f t="shared" ca="1" si="34"/>
        <v/>
      </c>
      <c r="N183" t="s">
        <v>16</v>
      </c>
      <c r="O183">
        <v>-1.5</v>
      </c>
      <c r="P183" t="str">
        <f t="shared" ca="1" si="35"/>
        <v/>
      </c>
      <c r="S183" t="s">
        <v>74</v>
      </c>
      <c r="U183">
        <f t="shared" ca="1" si="36"/>
        <v>1</v>
      </c>
      <c r="W183" t="str">
        <f t="shared" ca="1" si="37"/>
        <v/>
      </c>
    </row>
    <row r="184" spans="1:23" x14ac:dyDescent="0.25">
      <c r="A184">
        <v>183</v>
      </c>
      <c r="B184">
        <v>92</v>
      </c>
      <c r="C184" t="str">
        <f t="shared" ca="1" si="30"/>
        <v>2012_07_SEA@SFO</v>
      </c>
      <c r="D184" t="str">
        <f t="shared" ca="1" si="42"/>
        <v/>
      </c>
      <c r="E184">
        <f t="shared" ca="1" si="42"/>
        <v>-7.5</v>
      </c>
      <c r="F184">
        <f t="shared" ca="1" si="42"/>
        <v>13</v>
      </c>
      <c r="G184">
        <f t="shared" ca="1" si="42"/>
        <v>6</v>
      </c>
      <c r="H184">
        <f t="shared" ca="1" si="31"/>
        <v>2012</v>
      </c>
      <c r="I184">
        <f t="shared" ca="1" si="32"/>
        <v>7</v>
      </c>
      <c r="J184" t="str">
        <f t="shared" ca="1" si="33"/>
        <v>rs</v>
      </c>
      <c r="K184" t="str">
        <f t="shared" ca="1" si="43"/>
        <v>SEA</v>
      </c>
      <c r="L184" t="str">
        <f t="shared" ca="1" si="43"/>
        <v>SFO</v>
      </c>
      <c r="M184" t="str">
        <f t="shared" ca="1" si="34"/>
        <v/>
      </c>
      <c r="N184" t="s">
        <v>18</v>
      </c>
      <c r="O184">
        <v>-6.5</v>
      </c>
      <c r="P184" t="str">
        <f t="shared" ca="1" si="35"/>
        <v/>
      </c>
      <c r="S184" t="s">
        <v>91</v>
      </c>
      <c r="U184">
        <f t="shared" ca="1" si="36"/>
        <v>1</v>
      </c>
      <c r="W184" t="str">
        <f t="shared" ca="1" si="37"/>
        <v/>
      </c>
    </row>
    <row r="185" spans="1:23" x14ac:dyDescent="0.25">
      <c r="A185">
        <v>184</v>
      </c>
      <c r="B185">
        <v>92</v>
      </c>
      <c r="C185" t="str">
        <f t="shared" ca="1" si="30"/>
        <v>2012_07_SEA@SFO</v>
      </c>
      <c r="D185" t="str">
        <f t="shared" ca="1" si="42"/>
        <v/>
      </c>
      <c r="E185">
        <f t="shared" ca="1" si="42"/>
        <v>-7.5</v>
      </c>
      <c r="F185">
        <f t="shared" ca="1" si="42"/>
        <v>13</v>
      </c>
      <c r="G185">
        <f t="shared" ca="1" si="42"/>
        <v>6</v>
      </c>
      <c r="H185">
        <f t="shared" ca="1" si="31"/>
        <v>2012</v>
      </c>
      <c r="I185">
        <f t="shared" ca="1" si="32"/>
        <v>7</v>
      </c>
      <c r="J185" t="str">
        <f t="shared" ca="1" si="33"/>
        <v>rs</v>
      </c>
      <c r="K185" t="str">
        <f t="shared" ca="1" si="43"/>
        <v>SEA</v>
      </c>
      <c r="L185" t="str">
        <f t="shared" ca="1" si="43"/>
        <v>SFO</v>
      </c>
      <c r="M185" t="str">
        <f t="shared" ca="1" si="34"/>
        <v/>
      </c>
      <c r="N185" t="s">
        <v>16</v>
      </c>
      <c r="O185">
        <v>-4.5</v>
      </c>
      <c r="P185" t="str">
        <f t="shared" ca="1" si="35"/>
        <v/>
      </c>
      <c r="S185" t="s">
        <v>91</v>
      </c>
      <c r="U185">
        <f t="shared" ca="1" si="36"/>
        <v>1</v>
      </c>
      <c r="W185" t="str">
        <f t="shared" ca="1" si="37"/>
        <v/>
      </c>
    </row>
    <row r="186" spans="1:23" x14ac:dyDescent="0.25">
      <c r="A186">
        <v>185</v>
      </c>
      <c r="B186">
        <v>93</v>
      </c>
      <c r="C186" t="str">
        <f t="shared" ca="1" si="30"/>
        <v>2012_07_WAS@NYG</v>
      </c>
      <c r="D186" t="str">
        <f t="shared" ca="1" si="42"/>
        <v/>
      </c>
      <c r="E186">
        <f t="shared" ca="1" si="42"/>
        <v>-6.5</v>
      </c>
      <c r="F186">
        <f t="shared" ca="1" si="42"/>
        <v>27</v>
      </c>
      <c r="G186">
        <f t="shared" ca="1" si="42"/>
        <v>23</v>
      </c>
      <c r="H186">
        <f t="shared" ca="1" si="31"/>
        <v>2012</v>
      </c>
      <c r="I186">
        <f t="shared" ca="1" si="32"/>
        <v>7</v>
      </c>
      <c r="J186" t="str">
        <f t="shared" ca="1" si="33"/>
        <v>rs</v>
      </c>
      <c r="K186" t="str">
        <f t="shared" ca="1" si="43"/>
        <v>WAS</v>
      </c>
      <c r="L186" t="str">
        <f t="shared" ca="1" si="43"/>
        <v>NYG</v>
      </c>
      <c r="M186" t="str">
        <f t="shared" ca="1" si="34"/>
        <v/>
      </c>
      <c r="N186" t="s">
        <v>18</v>
      </c>
      <c r="O186">
        <v>-7</v>
      </c>
      <c r="P186" t="str">
        <f t="shared" ca="1" si="35"/>
        <v/>
      </c>
      <c r="S186" t="s">
        <v>96</v>
      </c>
      <c r="U186">
        <f t="shared" ca="1" si="36"/>
        <v>1</v>
      </c>
      <c r="W186" t="str">
        <f t="shared" ca="1" si="37"/>
        <v/>
      </c>
    </row>
    <row r="187" spans="1:23" x14ac:dyDescent="0.25">
      <c r="A187">
        <v>186</v>
      </c>
      <c r="B187">
        <v>93</v>
      </c>
      <c r="C187" t="str">
        <f t="shared" ca="1" si="30"/>
        <v>2012_07_WAS@NYG</v>
      </c>
      <c r="D187" t="str">
        <f t="shared" ca="1" si="42"/>
        <v/>
      </c>
      <c r="E187">
        <f t="shared" ca="1" si="42"/>
        <v>-6.5</v>
      </c>
      <c r="F187">
        <f t="shared" ca="1" si="42"/>
        <v>27</v>
      </c>
      <c r="G187">
        <f t="shared" ca="1" si="42"/>
        <v>23</v>
      </c>
      <c r="H187">
        <f t="shared" ca="1" si="31"/>
        <v>2012</v>
      </c>
      <c r="I187">
        <f t="shared" ca="1" si="32"/>
        <v>7</v>
      </c>
      <c r="J187" t="str">
        <f t="shared" ca="1" si="33"/>
        <v>rs</v>
      </c>
      <c r="K187" t="str">
        <f t="shared" ca="1" si="43"/>
        <v>WAS</v>
      </c>
      <c r="L187" t="str">
        <f t="shared" ca="1" si="43"/>
        <v>NYG</v>
      </c>
      <c r="M187" t="str">
        <f t="shared" ca="1" si="34"/>
        <v/>
      </c>
      <c r="N187" t="s">
        <v>16</v>
      </c>
      <c r="O187">
        <v>-5.5</v>
      </c>
      <c r="P187" t="str">
        <f t="shared" ca="1" si="35"/>
        <v/>
      </c>
      <c r="S187" t="s">
        <v>85</v>
      </c>
      <c r="U187">
        <f t="shared" ca="1" si="36"/>
        <v>0</v>
      </c>
      <c r="W187" t="str">
        <f t="shared" ca="1" si="37"/>
        <v/>
      </c>
    </row>
    <row r="188" spans="1:23" x14ac:dyDescent="0.25">
      <c r="A188">
        <v>187</v>
      </c>
      <c r="B188">
        <v>94</v>
      </c>
      <c r="C188" t="str">
        <f t="shared" ca="1" si="30"/>
        <v>2012_07_ARI@MIN</v>
      </c>
      <c r="D188" t="str">
        <f t="shared" ca="1" si="42"/>
        <v/>
      </c>
      <c r="E188">
        <f t="shared" ca="1" si="42"/>
        <v>-5.5</v>
      </c>
      <c r="F188">
        <f t="shared" ca="1" si="42"/>
        <v>21</v>
      </c>
      <c r="G188">
        <f t="shared" ca="1" si="42"/>
        <v>14</v>
      </c>
      <c r="H188">
        <f t="shared" ca="1" si="31"/>
        <v>2012</v>
      </c>
      <c r="I188">
        <f t="shared" ca="1" si="32"/>
        <v>7</v>
      </c>
      <c r="J188" t="str">
        <f t="shared" ca="1" si="33"/>
        <v>rs</v>
      </c>
      <c r="K188" t="str">
        <f t="shared" ca="1" si="43"/>
        <v>MIN</v>
      </c>
      <c r="L188" t="str">
        <f t="shared" ca="1" si="43"/>
        <v>MIN</v>
      </c>
      <c r="M188" t="str">
        <f t="shared" ca="1" si="34"/>
        <v/>
      </c>
      <c r="N188" t="s">
        <v>18</v>
      </c>
      <c r="O188">
        <v>-4</v>
      </c>
      <c r="P188" t="str">
        <f t="shared" ca="1" si="35"/>
        <v/>
      </c>
      <c r="S188" t="s">
        <v>82</v>
      </c>
      <c r="U188">
        <f t="shared" ca="1" si="36"/>
        <v>1</v>
      </c>
      <c r="W188" t="str">
        <f t="shared" ca="1" si="37"/>
        <v/>
      </c>
    </row>
    <row r="189" spans="1:23" x14ac:dyDescent="0.25">
      <c r="A189">
        <v>188</v>
      </c>
      <c r="B189">
        <v>94</v>
      </c>
      <c r="C189" t="str">
        <f t="shared" ca="1" si="30"/>
        <v>2012_07_ARI@MIN</v>
      </c>
      <c r="D189" t="str">
        <f t="shared" ca="1" si="42"/>
        <v/>
      </c>
      <c r="E189">
        <f t="shared" ca="1" si="42"/>
        <v>-5.5</v>
      </c>
      <c r="F189">
        <f t="shared" ca="1" si="42"/>
        <v>21</v>
      </c>
      <c r="G189">
        <f t="shared" ca="1" si="42"/>
        <v>14</v>
      </c>
      <c r="H189">
        <f t="shared" ca="1" si="31"/>
        <v>2012</v>
      </c>
      <c r="I189">
        <f t="shared" ca="1" si="32"/>
        <v>7</v>
      </c>
      <c r="J189" t="str">
        <f t="shared" ca="1" si="33"/>
        <v>rs</v>
      </c>
      <c r="K189" t="str">
        <f t="shared" ca="1" si="43"/>
        <v>MIN</v>
      </c>
      <c r="L189" t="str">
        <f t="shared" ca="1" si="43"/>
        <v>MIN</v>
      </c>
      <c r="M189" t="str">
        <f t="shared" ca="1" si="34"/>
        <v/>
      </c>
      <c r="N189" t="s">
        <v>16</v>
      </c>
      <c r="O189">
        <v>-3</v>
      </c>
      <c r="P189" t="str">
        <f t="shared" ca="1" si="35"/>
        <v/>
      </c>
      <c r="S189" t="s">
        <v>66</v>
      </c>
      <c r="U189">
        <f t="shared" ca="1" si="36"/>
        <v>0</v>
      </c>
      <c r="W189" t="str">
        <f t="shared" ca="1" si="37"/>
        <v/>
      </c>
    </row>
    <row r="190" spans="1:23" x14ac:dyDescent="0.25">
      <c r="A190">
        <v>189</v>
      </c>
      <c r="B190">
        <v>95</v>
      </c>
      <c r="C190" t="str">
        <f t="shared" ca="1" si="30"/>
        <v>2012_07_DAL@CAR</v>
      </c>
      <c r="D190" t="str">
        <f t="shared" ca="1" si="42"/>
        <v/>
      </c>
      <c r="E190">
        <f t="shared" ca="1" si="42"/>
        <v>2.5</v>
      </c>
      <c r="F190">
        <f t="shared" ca="1" si="42"/>
        <v>14</v>
      </c>
      <c r="G190">
        <f t="shared" ca="1" si="42"/>
        <v>19</v>
      </c>
      <c r="H190">
        <f t="shared" ca="1" si="31"/>
        <v>2012</v>
      </c>
      <c r="I190">
        <f t="shared" ca="1" si="32"/>
        <v>7</v>
      </c>
      <c r="J190" t="str">
        <f t="shared" ca="1" si="33"/>
        <v>rs</v>
      </c>
      <c r="K190" t="str">
        <f t="shared" ca="1" si="43"/>
        <v>DAL</v>
      </c>
      <c r="L190" t="str">
        <f t="shared" ca="1" si="43"/>
        <v>DAL</v>
      </c>
      <c r="M190" t="str">
        <f t="shared" ca="1" si="34"/>
        <v/>
      </c>
      <c r="N190" t="s">
        <v>18</v>
      </c>
      <c r="O190">
        <v>2.5</v>
      </c>
      <c r="P190" t="str">
        <f t="shared" ca="1" si="35"/>
        <v/>
      </c>
      <c r="S190" t="s">
        <v>73</v>
      </c>
      <c r="U190">
        <f t="shared" ca="1" si="36"/>
        <v>1</v>
      </c>
      <c r="W190" t="str">
        <f t="shared" ca="1" si="37"/>
        <v/>
      </c>
    </row>
    <row r="191" spans="1:23" x14ac:dyDescent="0.25">
      <c r="A191">
        <v>190</v>
      </c>
      <c r="B191">
        <v>95</v>
      </c>
      <c r="C191" t="str">
        <f t="shared" ca="1" si="30"/>
        <v>2012_07_DAL@CAR</v>
      </c>
      <c r="D191" t="str">
        <f t="shared" ca="1" si="42"/>
        <v/>
      </c>
      <c r="E191">
        <f t="shared" ca="1" si="42"/>
        <v>2.5</v>
      </c>
      <c r="F191">
        <f t="shared" ca="1" si="42"/>
        <v>14</v>
      </c>
      <c r="G191">
        <f t="shared" ca="1" si="42"/>
        <v>19</v>
      </c>
      <c r="H191">
        <f t="shared" ca="1" si="31"/>
        <v>2012</v>
      </c>
      <c r="I191">
        <f t="shared" ca="1" si="32"/>
        <v>7</v>
      </c>
      <c r="J191" t="str">
        <f t="shared" ca="1" si="33"/>
        <v>rs</v>
      </c>
      <c r="K191" t="str">
        <f t="shared" ca="1" si="43"/>
        <v>DAL</v>
      </c>
      <c r="L191" t="str">
        <f t="shared" ca="1" si="43"/>
        <v>DAL</v>
      </c>
      <c r="M191" t="str">
        <f t="shared" ca="1" si="34"/>
        <v/>
      </c>
      <c r="N191" t="s">
        <v>16</v>
      </c>
      <c r="O191">
        <v>2.5</v>
      </c>
      <c r="P191" t="str">
        <f t="shared" ca="1" si="35"/>
        <v/>
      </c>
      <c r="S191" t="s">
        <v>73</v>
      </c>
      <c r="U191">
        <f t="shared" ca="1" si="36"/>
        <v>1</v>
      </c>
      <c r="W191" t="str">
        <f t="shared" ca="1" si="37"/>
        <v/>
      </c>
    </row>
    <row r="192" spans="1:23" x14ac:dyDescent="0.25">
      <c r="A192">
        <v>191</v>
      </c>
      <c r="B192">
        <v>96</v>
      </c>
      <c r="C192" t="str">
        <f t="shared" ca="1" si="30"/>
        <v>2012_07_NOR@TBY</v>
      </c>
      <c r="D192" t="str">
        <f t="shared" ca="1" si="42"/>
        <v/>
      </c>
      <c r="E192">
        <f t="shared" ca="1" si="42"/>
        <v>2.5</v>
      </c>
      <c r="F192">
        <f t="shared" ca="1" si="42"/>
        <v>28</v>
      </c>
      <c r="G192">
        <f t="shared" ca="1" si="42"/>
        <v>35</v>
      </c>
      <c r="H192">
        <f t="shared" ca="1" si="31"/>
        <v>2012</v>
      </c>
      <c r="I192">
        <f t="shared" ca="1" si="32"/>
        <v>7</v>
      </c>
      <c r="J192" t="str">
        <f t="shared" ca="1" si="33"/>
        <v>rs</v>
      </c>
      <c r="K192" t="str">
        <f t="shared" ca="1" si="43"/>
        <v>NOR</v>
      </c>
      <c r="L192" t="str">
        <f t="shared" ca="1" si="43"/>
        <v>NOR</v>
      </c>
      <c r="M192" t="str">
        <f t="shared" ca="1" si="34"/>
        <v/>
      </c>
      <c r="N192" t="s">
        <v>18</v>
      </c>
      <c r="O192">
        <v>3</v>
      </c>
      <c r="P192" t="str">
        <f t="shared" ca="1" si="35"/>
        <v/>
      </c>
      <c r="S192" t="s">
        <v>340</v>
      </c>
      <c r="U192">
        <f t="shared" ca="1" si="36"/>
        <v>1</v>
      </c>
      <c r="W192" t="str">
        <f t="shared" ca="1" si="37"/>
        <v/>
      </c>
    </row>
    <row r="193" spans="1:23" x14ac:dyDescent="0.25">
      <c r="A193">
        <v>192</v>
      </c>
      <c r="B193">
        <v>96</v>
      </c>
      <c r="C193" t="str">
        <f t="shared" ca="1" si="30"/>
        <v>2012_07_NOR@TBY</v>
      </c>
      <c r="D193" t="str">
        <f t="shared" ca="1" si="42"/>
        <v/>
      </c>
      <c r="E193">
        <f t="shared" ca="1" si="42"/>
        <v>2.5</v>
      </c>
      <c r="F193">
        <f t="shared" ca="1" si="42"/>
        <v>28</v>
      </c>
      <c r="G193">
        <f t="shared" ca="1" si="42"/>
        <v>35</v>
      </c>
      <c r="H193">
        <f t="shared" ca="1" si="31"/>
        <v>2012</v>
      </c>
      <c r="I193">
        <f t="shared" ca="1" si="32"/>
        <v>7</v>
      </c>
      <c r="J193" t="str">
        <f t="shared" ca="1" si="33"/>
        <v>rs</v>
      </c>
      <c r="K193" t="str">
        <f t="shared" ca="1" si="43"/>
        <v>NOR</v>
      </c>
      <c r="L193" t="str">
        <f t="shared" ca="1" si="43"/>
        <v>NOR</v>
      </c>
      <c r="M193" t="str">
        <f t="shared" ca="1" si="34"/>
        <v/>
      </c>
      <c r="N193" t="s">
        <v>16</v>
      </c>
      <c r="O193">
        <v>1.5</v>
      </c>
      <c r="P193" t="str">
        <f t="shared" ca="1" si="35"/>
        <v/>
      </c>
      <c r="S193" t="s">
        <v>339</v>
      </c>
      <c r="U193">
        <f t="shared" ca="1" si="36"/>
        <v>0</v>
      </c>
      <c r="W193" t="str">
        <f t="shared" ca="1" si="37"/>
        <v/>
      </c>
    </row>
    <row r="194" spans="1:23" x14ac:dyDescent="0.25">
      <c r="A194">
        <v>193</v>
      </c>
      <c r="B194">
        <v>97</v>
      </c>
      <c r="C194" t="str">
        <f t="shared" ref="C194:C257" ca="1" si="44">IFERROR(VLOOKUP($B194,nfl_game_result,MATCH(C$1,nfl_game_result_header,0),FALSE),"error")</f>
        <v>2012_07_GBY@STL</v>
      </c>
      <c r="D194" t="str">
        <f t="shared" ca="1" si="42"/>
        <v/>
      </c>
      <c r="E194">
        <f t="shared" ca="1" si="42"/>
        <v>5.5</v>
      </c>
      <c r="F194">
        <f t="shared" ca="1" si="42"/>
        <v>20</v>
      </c>
      <c r="G194">
        <f t="shared" ca="1" si="42"/>
        <v>30</v>
      </c>
      <c r="H194">
        <f t="shared" ref="H194:H257" ca="1" si="45">VALUE(LEFT(C194, 4))</f>
        <v>2012</v>
      </c>
      <c r="I194">
        <f t="shared" ref="I194:I257" ca="1" si="46">VALUE(MID(C194,6,FIND("_",C194,6)-6))</f>
        <v>7</v>
      </c>
      <c r="J194" t="str">
        <f t="shared" ref="J194:J257" ca="1" si="47">IF(I194&lt;=17,"rs","plyff")</f>
        <v>rs</v>
      </c>
      <c r="K194" t="str">
        <f t="shared" ca="1" si="43"/>
        <v>GBY</v>
      </c>
      <c r="L194" t="str">
        <f t="shared" ca="1" si="43"/>
        <v>GBY</v>
      </c>
      <c r="M194" t="str">
        <f t="shared" ref="M194:M257" ca="1" si="48">IF(NOT(OR(ISBLANK(D194),ISBLANK(E194),D194="",E194="")),D194-E194,"")</f>
        <v/>
      </c>
      <c r="N194" t="s">
        <v>18</v>
      </c>
      <c r="O194">
        <v>5.5</v>
      </c>
      <c r="P194" t="str">
        <f t="shared" ref="P194:P257" ca="1" si="49">IF(OR(NOT(ISNUMBER(D194)),ISBLANK(D194),D194="",ISBLANK(O194)),"",ABS(D194-O194))</f>
        <v/>
      </c>
      <c r="S194" t="s">
        <v>93</v>
      </c>
      <c r="U194">
        <f t="shared" ref="U194:U257" ca="1" si="50">IF(OR(ISBLANK(K194),ISBLANK(S194),K194="",S194=""),"",IF(K194=S194,1,0))</f>
        <v>0</v>
      </c>
      <c r="W194" t="str">
        <f t="shared" ref="W194:W257" ca="1" si="51">IF(OR(ISBLANK(L194),ISBLANK(V194),L194="",V194=""),"",IF(L194=V194,1,0))</f>
        <v/>
      </c>
    </row>
    <row r="195" spans="1:23" x14ac:dyDescent="0.25">
      <c r="A195">
        <v>194</v>
      </c>
      <c r="B195">
        <v>97</v>
      </c>
      <c r="C195" t="str">
        <f t="shared" ca="1" si="44"/>
        <v>2012_07_GBY@STL</v>
      </c>
      <c r="D195" t="str">
        <f t="shared" ca="1" si="42"/>
        <v/>
      </c>
      <c r="E195">
        <f t="shared" ca="1" si="42"/>
        <v>5.5</v>
      </c>
      <c r="F195">
        <f t="shared" ca="1" si="42"/>
        <v>20</v>
      </c>
      <c r="G195">
        <f t="shared" ca="1" si="42"/>
        <v>30</v>
      </c>
      <c r="H195">
        <f t="shared" ca="1" si="45"/>
        <v>2012</v>
      </c>
      <c r="I195">
        <f t="shared" ca="1" si="46"/>
        <v>7</v>
      </c>
      <c r="J195" t="str">
        <f t="shared" ca="1" si="47"/>
        <v>rs</v>
      </c>
      <c r="K195" t="str">
        <f t="shared" ca="1" si="43"/>
        <v>GBY</v>
      </c>
      <c r="L195" t="str">
        <f t="shared" ca="1" si="43"/>
        <v>GBY</v>
      </c>
      <c r="M195" t="str">
        <f t="shared" ca="1" si="48"/>
        <v/>
      </c>
      <c r="N195" t="s">
        <v>16</v>
      </c>
      <c r="O195">
        <v>6</v>
      </c>
      <c r="P195" t="str">
        <f t="shared" ca="1" si="49"/>
        <v/>
      </c>
      <c r="S195" t="s">
        <v>335</v>
      </c>
      <c r="U195">
        <f t="shared" ca="1" si="50"/>
        <v>1</v>
      </c>
      <c r="W195" t="str">
        <f t="shared" ca="1" si="51"/>
        <v/>
      </c>
    </row>
    <row r="196" spans="1:23" x14ac:dyDescent="0.25">
      <c r="A196">
        <v>195</v>
      </c>
      <c r="B196">
        <v>98</v>
      </c>
      <c r="C196" t="str">
        <f t="shared" ca="1" si="44"/>
        <v>2012_07_BAL@HOU</v>
      </c>
      <c r="D196" t="str">
        <f t="shared" ca="1" si="42"/>
        <v/>
      </c>
      <c r="E196">
        <f t="shared" ca="1" si="42"/>
        <v>-6.5</v>
      </c>
      <c r="F196">
        <f t="shared" ca="1" si="42"/>
        <v>43</v>
      </c>
      <c r="G196">
        <f t="shared" ca="1" si="42"/>
        <v>13</v>
      </c>
      <c r="H196">
        <f t="shared" ca="1" si="45"/>
        <v>2012</v>
      </c>
      <c r="I196">
        <f t="shared" ca="1" si="46"/>
        <v>7</v>
      </c>
      <c r="J196" t="str">
        <f t="shared" ca="1" si="47"/>
        <v>rs</v>
      </c>
      <c r="K196" t="str">
        <f t="shared" ca="1" si="43"/>
        <v>HOU</v>
      </c>
      <c r="L196" t="str">
        <f t="shared" ca="1" si="43"/>
        <v>HOU</v>
      </c>
      <c r="M196" t="str">
        <f t="shared" ca="1" si="48"/>
        <v/>
      </c>
      <c r="N196" t="s">
        <v>18</v>
      </c>
      <c r="O196">
        <v>-3.5</v>
      </c>
      <c r="P196" t="str">
        <f t="shared" ca="1" si="49"/>
        <v/>
      </c>
      <c r="S196" t="s">
        <v>77</v>
      </c>
      <c r="U196">
        <f t="shared" ca="1" si="50"/>
        <v>1</v>
      </c>
      <c r="W196" t="str">
        <f t="shared" ca="1" si="51"/>
        <v/>
      </c>
    </row>
    <row r="197" spans="1:23" x14ac:dyDescent="0.25">
      <c r="A197">
        <v>196</v>
      </c>
      <c r="B197">
        <v>98</v>
      </c>
      <c r="C197" t="str">
        <f t="shared" ca="1" si="44"/>
        <v>2012_07_BAL@HOU</v>
      </c>
      <c r="D197" t="str">
        <f t="shared" ca="1" si="42"/>
        <v/>
      </c>
      <c r="E197">
        <f t="shared" ca="1" si="42"/>
        <v>-6.5</v>
      </c>
      <c r="F197">
        <f t="shared" ca="1" si="42"/>
        <v>43</v>
      </c>
      <c r="G197">
        <f t="shared" ca="1" si="42"/>
        <v>13</v>
      </c>
      <c r="H197">
        <f t="shared" ca="1" si="45"/>
        <v>2012</v>
      </c>
      <c r="I197">
        <f t="shared" ca="1" si="46"/>
        <v>7</v>
      </c>
      <c r="J197" t="str">
        <f t="shared" ca="1" si="47"/>
        <v>rs</v>
      </c>
      <c r="K197" t="str">
        <f t="shared" ca="1" si="43"/>
        <v>HOU</v>
      </c>
      <c r="L197" t="str">
        <f t="shared" ca="1" si="43"/>
        <v>HOU</v>
      </c>
      <c r="M197" t="str">
        <f t="shared" ca="1" si="48"/>
        <v/>
      </c>
      <c r="N197" t="s">
        <v>16</v>
      </c>
      <c r="O197">
        <v>-3</v>
      </c>
      <c r="P197" t="str">
        <f t="shared" ca="1" si="49"/>
        <v/>
      </c>
      <c r="S197" t="s">
        <v>67</v>
      </c>
      <c r="U197">
        <f t="shared" ca="1" si="50"/>
        <v>0</v>
      </c>
      <c r="W197" t="str">
        <f t="shared" ca="1" si="51"/>
        <v/>
      </c>
    </row>
    <row r="198" spans="1:23" x14ac:dyDescent="0.25">
      <c r="A198">
        <v>197</v>
      </c>
      <c r="B198">
        <v>99</v>
      </c>
      <c r="C198" t="str">
        <f t="shared" ca="1" si="44"/>
        <v>2012_07_CLE@IND</v>
      </c>
      <c r="D198" t="str">
        <f t="shared" ca="1" si="42"/>
        <v/>
      </c>
      <c r="E198">
        <f t="shared" ca="1" si="42"/>
        <v>-3.5</v>
      </c>
      <c r="F198">
        <f t="shared" ca="1" si="42"/>
        <v>17</v>
      </c>
      <c r="G198">
        <f t="shared" ca="1" si="42"/>
        <v>13</v>
      </c>
      <c r="H198">
        <f t="shared" ca="1" si="45"/>
        <v>2012</v>
      </c>
      <c r="I198">
        <f t="shared" ca="1" si="46"/>
        <v>7</v>
      </c>
      <c r="J198" t="str">
        <f t="shared" ca="1" si="47"/>
        <v>rs</v>
      </c>
      <c r="K198" t="str">
        <f t="shared" ca="1" si="43"/>
        <v>IND</v>
      </c>
      <c r="L198" t="str">
        <f t="shared" ca="1" si="43"/>
        <v>IND</v>
      </c>
      <c r="M198" t="str">
        <f t="shared" ca="1" si="48"/>
        <v/>
      </c>
      <c r="N198" t="s">
        <v>18</v>
      </c>
      <c r="O198">
        <v>-4.5</v>
      </c>
      <c r="P198" t="str">
        <f t="shared" ca="1" si="49"/>
        <v/>
      </c>
      <c r="S198" t="s">
        <v>72</v>
      </c>
      <c r="U198">
        <f t="shared" ca="1" si="50"/>
        <v>0</v>
      </c>
      <c r="W198" t="str">
        <f t="shared" ca="1" si="51"/>
        <v/>
      </c>
    </row>
    <row r="199" spans="1:23" x14ac:dyDescent="0.25">
      <c r="A199">
        <v>198</v>
      </c>
      <c r="B199">
        <v>99</v>
      </c>
      <c r="C199" t="str">
        <f t="shared" ca="1" si="44"/>
        <v>2012_07_CLE@IND</v>
      </c>
      <c r="D199" t="str">
        <f t="shared" ca="1" si="42"/>
        <v/>
      </c>
      <c r="E199">
        <f t="shared" ca="1" si="42"/>
        <v>-3.5</v>
      </c>
      <c r="F199">
        <f t="shared" ca="1" si="42"/>
        <v>17</v>
      </c>
      <c r="G199">
        <f t="shared" ca="1" si="42"/>
        <v>13</v>
      </c>
      <c r="H199">
        <f t="shared" ca="1" si="45"/>
        <v>2012</v>
      </c>
      <c r="I199">
        <f t="shared" ca="1" si="46"/>
        <v>7</v>
      </c>
      <c r="J199" t="str">
        <f t="shared" ca="1" si="47"/>
        <v>rs</v>
      </c>
      <c r="K199" t="str">
        <f t="shared" ca="1" si="43"/>
        <v>IND</v>
      </c>
      <c r="L199" t="str">
        <f t="shared" ca="1" si="43"/>
        <v>IND</v>
      </c>
      <c r="M199" t="str">
        <f t="shared" ca="1" si="48"/>
        <v/>
      </c>
      <c r="N199" t="s">
        <v>16</v>
      </c>
      <c r="O199">
        <v>-3</v>
      </c>
      <c r="P199" t="str">
        <f t="shared" ca="1" si="49"/>
        <v/>
      </c>
      <c r="S199" t="s">
        <v>72</v>
      </c>
      <c r="U199">
        <f t="shared" ca="1" si="50"/>
        <v>0</v>
      </c>
      <c r="W199" t="str">
        <f t="shared" ca="1" si="51"/>
        <v/>
      </c>
    </row>
    <row r="200" spans="1:23" x14ac:dyDescent="0.25">
      <c r="A200">
        <v>199</v>
      </c>
      <c r="B200">
        <v>100</v>
      </c>
      <c r="C200" t="str">
        <f t="shared" ca="1" si="44"/>
        <v>2012_07_TEN@BUF</v>
      </c>
      <c r="D200" t="str">
        <f t="shared" ca="1" si="42"/>
        <v/>
      </c>
      <c r="E200">
        <f t="shared" ca="1" si="42"/>
        <v>-3.5</v>
      </c>
      <c r="F200">
        <f t="shared" ca="1" si="42"/>
        <v>34</v>
      </c>
      <c r="G200">
        <f t="shared" ca="1" si="42"/>
        <v>35</v>
      </c>
      <c r="H200">
        <f t="shared" ca="1" si="45"/>
        <v>2012</v>
      </c>
      <c r="I200">
        <f t="shared" ca="1" si="46"/>
        <v>7</v>
      </c>
      <c r="J200" t="str">
        <f t="shared" ca="1" si="47"/>
        <v>rs</v>
      </c>
      <c r="K200" t="str">
        <f t="shared" ca="1" si="43"/>
        <v>TEN</v>
      </c>
      <c r="L200" t="str">
        <f t="shared" ca="1" si="43"/>
        <v>TEN</v>
      </c>
      <c r="M200" t="str">
        <f t="shared" ca="1" si="48"/>
        <v/>
      </c>
      <c r="N200" t="s">
        <v>18</v>
      </c>
      <c r="O200">
        <v>-4</v>
      </c>
      <c r="P200" t="str">
        <f t="shared" ca="1" si="49"/>
        <v/>
      </c>
      <c r="S200" t="s">
        <v>68</v>
      </c>
      <c r="U200">
        <f t="shared" ca="1" si="50"/>
        <v>0</v>
      </c>
      <c r="W200" t="str">
        <f t="shared" ca="1" si="51"/>
        <v/>
      </c>
    </row>
    <row r="201" spans="1:23" x14ac:dyDescent="0.25">
      <c r="A201">
        <v>200</v>
      </c>
      <c r="B201">
        <v>100</v>
      </c>
      <c r="C201" t="str">
        <f t="shared" ca="1" si="44"/>
        <v>2012_07_TEN@BUF</v>
      </c>
      <c r="D201" t="str">
        <f t="shared" ca="1" si="42"/>
        <v/>
      </c>
      <c r="E201">
        <f t="shared" ca="1" si="42"/>
        <v>-3.5</v>
      </c>
      <c r="F201">
        <f t="shared" ca="1" si="42"/>
        <v>34</v>
      </c>
      <c r="G201">
        <f t="shared" ca="1" si="42"/>
        <v>35</v>
      </c>
      <c r="H201">
        <f t="shared" ca="1" si="45"/>
        <v>2012</v>
      </c>
      <c r="I201">
        <f t="shared" ca="1" si="46"/>
        <v>7</v>
      </c>
      <c r="J201" t="str">
        <f t="shared" ca="1" si="47"/>
        <v>rs</v>
      </c>
      <c r="K201" t="str">
        <f t="shared" ca="1" si="43"/>
        <v>TEN</v>
      </c>
      <c r="L201" t="str">
        <f t="shared" ca="1" si="43"/>
        <v>TEN</v>
      </c>
      <c r="M201" t="str">
        <f t="shared" ca="1" si="48"/>
        <v/>
      </c>
      <c r="N201" t="s">
        <v>16</v>
      </c>
      <c r="O201">
        <v>-3.5</v>
      </c>
      <c r="P201" t="str">
        <f t="shared" ca="1" si="49"/>
        <v/>
      </c>
      <c r="S201" t="s">
        <v>95</v>
      </c>
      <c r="U201">
        <f t="shared" ca="1" si="50"/>
        <v>1</v>
      </c>
      <c r="W201" t="str">
        <f t="shared" ca="1" si="51"/>
        <v/>
      </c>
    </row>
    <row r="202" spans="1:23" x14ac:dyDescent="0.25">
      <c r="A202">
        <v>201</v>
      </c>
      <c r="B202">
        <v>101</v>
      </c>
      <c r="C202" t="str">
        <f t="shared" ca="1" si="44"/>
        <v>2012_07_NYJ@NWE</v>
      </c>
      <c r="D202" t="str">
        <f t="shared" ref="D202:G221" ca="1" si="52">IFERROR(IF(ISBLANK(VLOOKUP($B202,nfl_game_result,MATCH(D$1,nfl_game_result_header,0),FALSE)),"",VLOOKUP($B202,nfl_game_result,MATCH(D$1,nfl_game_result_header,0),FALSE)),"error")</f>
        <v/>
      </c>
      <c r="E202">
        <f t="shared" ca="1" si="52"/>
        <v>-10.5</v>
      </c>
      <c r="F202">
        <f t="shared" ca="1" si="52"/>
        <v>29</v>
      </c>
      <c r="G202">
        <f t="shared" ca="1" si="52"/>
        <v>26</v>
      </c>
      <c r="H202">
        <f t="shared" ca="1" si="45"/>
        <v>2012</v>
      </c>
      <c r="I202">
        <f t="shared" ca="1" si="46"/>
        <v>7</v>
      </c>
      <c r="J202" t="str">
        <f t="shared" ca="1" si="47"/>
        <v>rs</v>
      </c>
      <c r="K202" t="str">
        <f t="shared" ref="K202:L221" ca="1" si="53">IFERROR(IF(ISBLANK(VLOOKUP($B202,nfl_game_result,MATCH(K$1,nfl_game_result_header,0),FALSE)),"",VLOOKUP($B202,nfl_game_result,MATCH(K$1,nfl_game_result_header,0),FALSE)),"error")</f>
        <v>NYJ</v>
      </c>
      <c r="L202" t="str">
        <f t="shared" ca="1" si="53"/>
        <v>NWE</v>
      </c>
      <c r="M202" t="str">
        <f t="shared" ca="1" si="48"/>
        <v/>
      </c>
      <c r="N202" t="s">
        <v>18</v>
      </c>
      <c r="O202">
        <v>-7</v>
      </c>
      <c r="P202" t="str">
        <f t="shared" ca="1" si="49"/>
        <v/>
      </c>
      <c r="S202" t="s">
        <v>86</v>
      </c>
      <c r="U202">
        <f t="shared" ca="1" si="50"/>
        <v>1</v>
      </c>
      <c r="W202" t="str">
        <f t="shared" ca="1" si="51"/>
        <v/>
      </c>
    </row>
    <row r="203" spans="1:23" x14ac:dyDescent="0.25">
      <c r="A203">
        <v>202</v>
      </c>
      <c r="B203">
        <v>101</v>
      </c>
      <c r="C203" t="str">
        <f t="shared" ca="1" si="44"/>
        <v>2012_07_NYJ@NWE</v>
      </c>
      <c r="D203" t="str">
        <f t="shared" ca="1" si="52"/>
        <v/>
      </c>
      <c r="E203">
        <f t="shared" ca="1" si="52"/>
        <v>-10.5</v>
      </c>
      <c r="F203">
        <f t="shared" ca="1" si="52"/>
        <v>29</v>
      </c>
      <c r="G203">
        <f t="shared" ca="1" si="52"/>
        <v>26</v>
      </c>
      <c r="H203">
        <f t="shared" ca="1" si="45"/>
        <v>2012</v>
      </c>
      <c r="I203">
        <f t="shared" ca="1" si="46"/>
        <v>7</v>
      </c>
      <c r="J203" t="str">
        <f t="shared" ca="1" si="47"/>
        <v>rs</v>
      </c>
      <c r="K203" t="str">
        <f t="shared" ca="1" si="53"/>
        <v>NYJ</v>
      </c>
      <c r="L203" t="str">
        <f t="shared" ca="1" si="53"/>
        <v>NWE</v>
      </c>
      <c r="M203" t="str">
        <f t="shared" ca="1" si="48"/>
        <v/>
      </c>
      <c r="N203" t="s">
        <v>16</v>
      </c>
      <c r="O203">
        <v>-7</v>
      </c>
      <c r="P203" t="str">
        <f t="shared" ca="1" si="49"/>
        <v/>
      </c>
      <c r="S203" t="s">
        <v>86</v>
      </c>
      <c r="U203">
        <f t="shared" ca="1" si="50"/>
        <v>1</v>
      </c>
      <c r="W203" t="str">
        <f t="shared" ca="1" si="51"/>
        <v/>
      </c>
    </row>
    <row r="204" spans="1:23" x14ac:dyDescent="0.25">
      <c r="A204">
        <v>203</v>
      </c>
      <c r="B204">
        <v>102</v>
      </c>
      <c r="C204" t="str">
        <f t="shared" ca="1" si="44"/>
        <v>2012_07_JAX@OAK</v>
      </c>
      <c r="D204" t="str">
        <f t="shared" ca="1" si="52"/>
        <v/>
      </c>
      <c r="E204">
        <f t="shared" ca="1" si="52"/>
        <v>-4.5</v>
      </c>
      <c r="F204">
        <f t="shared" ca="1" si="52"/>
        <v>26</v>
      </c>
      <c r="G204">
        <f t="shared" ca="1" si="52"/>
        <v>23</v>
      </c>
      <c r="H204">
        <f t="shared" ca="1" si="45"/>
        <v>2012</v>
      </c>
      <c r="I204">
        <f t="shared" ca="1" si="46"/>
        <v>7</v>
      </c>
      <c r="J204" t="str">
        <f t="shared" ca="1" si="47"/>
        <v>rs</v>
      </c>
      <c r="K204" t="str">
        <f t="shared" ca="1" si="53"/>
        <v>JAX</v>
      </c>
      <c r="L204" t="str">
        <f t="shared" ca="1" si="53"/>
        <v>OAK</v>
      </c>
      <c r="M204" t="str">
        <f t="shared" ca="1" si="48"/>
        <v/>
      </c>
      <c r="N204" t="s">
        <v>18</v>
      </c>
      <c r="O204">
        <v>-3.5</v>
      </c>
      <c r="P204" t="str">
        <f t="shared" ca="1" si="49"/>
        <v/>
      </c>
      <c r="S204" t="s">
        <v>79</v>
      </c>
      <c r="U204">
        <f t="shared" ca="1" si="50"/>
        <v>1</v>
      </c>
      <c r="W204" t="str">
        <f t="shared" ca="1" si="51"/>
        <v/>
      </c>
    </row>
    <row r="205" spans="1:23" x14ac:dyDescent="0.25">
      <c r="A205">
        <v>204</v>
      </c>
      <c r="B205">
        <v>102</v>
      </c>
      <c r="C205" t="str">
        <f t="shared" ca="1" si="44"/>
        <v>2012_07_JAX@OAK</v>
      </c>
      <c r="D205" t="str">
        <f t="shared" ca="1" si="52"/>
        <v/>
      </c>
      <c r="E205">
        <f t="shared" ca="1" si="52"/>
        <v>-4.5</v>
      </c>
      <c r="F205">
        <f t="shared" ca="1" si="52"/>
        <v>26</v>
      </c>
      <c r="G205">
        <f t="shared" ca="1" si="52"/>
        <v>23</v>
      </c>
      <c r="H205">
        <f t="shared" ca="1" si="45"/>
        <v>2012</v>
      </c>
      <c r="I205">
        <f t="shared" ca="1" si="46"/>
        <v>7</v>
      </c>
      <c r="J205" t="str">
        <f t="shared" ca="1" si="47"/>
        <v>rs</v>
      </c>
      <c r="K205" t="str">
        <f t="shared" ca="1" si="53"/>
        <v>JAX</v>
      </c>
      <c r="L205" t="str">
        <f t="shared" ca="1" si="53"/>
        <v>OAK</v>
      </c>
      <c r="M205" t="str">
        <f t="shared" ca="1" si="48"/>
        <v/>
      </c>
      <c r="N205" t="s">
        <v>16</v>
      </c>
      <c r="O205">
        <v>-3</v>
      </c>
      <c r="P205" t="str">
        <f t="shared" ca="1" si="49"/>
        <v/>
      </c>
      <c r="S205" t="s">
        <v>79</v>
      </c>
      <c r="U205">
        <f t="shared" ca="1" si="50"/>
        <v>1</v>
      </c>
      <c r="W205" t="str">
        <f t="shared" ca="1" si="51"/>
        <v/>
      </c>
    </row>
    <row r="206" spans="1:23" x14ac:dyDescent="0.25">
      <c r="A206">
        <v>205</v>
      </c>
      <c r="B206">
        <v>103</v>
      </c>
      <c r="C206" t="str">
        <f t="shared" ca="1" si="44"/>
        <v>2012_07_PIT@CIN</v>
      </c>
      <c r="D206" t="str">
        <f t="shared" ca="1" si="52"/>
        <v/>
      </c>
      <c r="E206">
        <f t="shared" ca="1" si="52"/>
        <v>2.5</v>
      </c>
      <c r="F206">
        <f t="shared" ca="1" si="52"/>
        <v>17</v>
      </c>
      <c r="G206">
        <f t="shared" ca="1" si="52"/>
        <v>24</v>
      </c>
      <c r="H206">
        <f t="shared" ca="1" si="45"/>
        <v>2012</v>
      </c>
      <c r="I206">
        <f t="shared" ca="1" si="46"/>
        <v>7</v>
      </c>
      <c r="J206" t="str">
        <f t="shared" ca="1" si="47"/>
        <v>rs</v>
      </c>
      <c r="K206" t="str">
        <f t="shared" ca="1" si="53"/>
        <v>PIT</v>
      </c>
      <c r="L206" t="str">
        <f t="shared" ca="1" si="53"/>
        <v>PIT</v>
      </c>
      <c r="M206" t="str">
        <f t="shared" ca="1" si="48"/>
        <v/>
      </c>
      <c r="N206" t="s">
        <v>18</v>
      </c>
      <c r="O206">
        <v>1</v>
      </c>
      <c r="P206" t="str">
        <f t="shared" ca="1" si="49"/>
        <v/>
      </c>
      <c r="S206" t="s">
        <v>89</v>
      </c>
      <c r="U206">
        <f t="shared" ca="1" si="50"/>
        <v>1</v>
      </c>
      <c r="W206" t="str">
        <f t="shared" ca="1" si="51"/>
        <v/>
      </c>
    </row>
    <row r="207" spans="1:23" x14ac:dyDescent="0.25">
      <c r="A207">
        <v>206</v>
      </c>
      <c r="B207">
        <v>103</v>
      </c>
      <c r="C207" t="str">
        <f t="shared" ca="1" si="44"/>
        <v>2012_07_PIT@CIN</v>
      </c>
      <c r="D207" t="str">
        <f t="shared" ca="1" si="52"/>
        <v/>
      </c>
      <c r="E207">
        <f t="shared" ca="1" si="52"/>
        <v>2.5</v>
      </c>
      <c r="F207">
        <f t="shared" ca="1" si="52"/>
        <v>17</v>
      </c>
      <c r="G207">
        <f t="shared" ca="1" si="52"/>
        <v>24</v>
      </c>
      <c r="H207">
        <f t="shared" ca="1" si="45"/>
        <v>2012</v>
      </c>
      <c r="I207">
        <f t="shared" ca="1" si="46"/>
        <v>7</v>
      </c>
      <c r="J207" t="str">
        <f t="shared" ca="1" si="47"/>
        <v>rs</v>
      </c>
      <c r="K207" t="str">
        <f t="shared" ca="1" si="53"/>
        <v>PIT</v>
      </c>
      <c r="L207" t="str">
        <f t="shared" ca="1" si="53"/>
        <v>PIT</v>
      </c>
      <c r="M207" t="str">
        <f t="shared" ca="1" si="48"/>
        <v/>
      </c>
      <c r="N207" t="s">
        <v>16</v>
      </c>
      <c r="O207">
        <v>-2.5</v>
      </c>
      <c r="P207" t="str">
        <f t="shared" ca="1" si="49"/>
        <v/>
      </c>
      <c r="S207" t="s">
        <v>71</v>
      </c>
      <c r="U207">
        <f t="shared" ca="1" si="50"/>
        <v>0</v>
      </c>
      <c r="W207" t="str">
        <f t="shared" ca="1" si="51"/>
        <v/>
      </c>
    </row>
    <row r="208" spans="1:23" x14ac:dyDescent="0.25">
      <c r="A208">
        <v>207</v>
      </c>
      <c r="B208">
        <v>104</v>
      </c>
      <c r="C208" t="str">
        <f t="shared" ca="1" si="44"/>
        <v>2012_07_DET@CHI</v>
      </c>
      <c r="D208" t="str">
        <f t="shared" ca="1" si="52"/>
        <v/>
      </c>
      <c r="E208">
        <f t="shared" ca="1" si="52"/>
        <v>-5.5</v>
      </c>
      <c r="F208">
        <f t="shared" ca="1" si="52"/>
        <v>13</v>
      </c>
      <c r="G208">
        <f t="shared" ca="1" si="52"/>
        <v>7</v>
      </c>
      <c r="H208">
        <f t="shared" ca="1" si="45"/>
        <v>2012</v>
      </c>
      <c r="I208">
        <f t="shared" ca="1" si="46"/>
        <v>7</v>
      </c>
      <c r="J208" t="str">
        <f t="shared" ca="1" si="47"/>
        <v>rs</v>
      </c>
      <c r="K208" t="str">
        <f t="shared" ca="1" si="53"/>
        <v>CHI</v>
      </c>
      <c r="L208" t="str">
        <f t="shared" ca="1" si="53"/>
        <v>CHI</v>
      </c>
      <c r="M208" t="str">
        <f t="shared" ca="1" si="48"/>
        <v/>
      </c>
      <c r="N208" t="s">
        <v>18</v>
      </c>
      <c r="O208">
        <v>-6.5</v>
      </c>
      <c r="P208" t="str">
        <f t="shared" ca="1" si="49"/>
        <v/>
      </c>
      <c r="S208" t="s">
        <v>75</v>
      </c>
      <c r="U208">
        <f t="shared" ca="1" si="50"/>
        <v>0</v>
      </c>
      <c r="W208" t="str">
        <f t="shared" ca="1" si="51"/>
        <v/>
      </c>
    </row>
    <row r="209" spans="1:23" x14ac:dyDescent="0.25">
      <c r="A209">
        <v>208</v>
      </c>
      <c r="B209">
        <v>104</v>
      </c>
      <c r="C209" t="str">
        <f t="shared" ca="1" si="44"/>
        <v>2012_07_DET@CHI</v>
      </c>
      <c r="D209" t="str">
        <f t="shared" ca="1" si="52"/>
        <v/>
      </c>
      <c r="E209">
        <f t="shared" ca="1" si="52"/>
        <v>-5.5</v>
      </c>
      <c r="F209">
        <f t="shared" ca="1" si="52"/>
        <v>13</v>
      </c>
      <c r="G209">
        <f t="shared" ca="1" si="52"/>
        <v>7</v>
      </c>
      <c r="H209">
        <f t="shared" ca="1" si="45"/>
        <v>2012</v>
      </c>
      <c r="I209">
        <f t="shared" ca="1" si="46"/>
        <v>7</v>
      </c>
      <c r="J209" t="str">
        <f t="shared" ca="1" si="47"/>
        <v>rs</v>
      </c>
      <c r="K209" t="str">
        <f t="shared" ca="1" si="53"/>
        <v>CHI</v>
      </c>
      <c r="L209" t="str">
        <f t="shared" ca="1" si="53"/>
        <v>CHI</v>
      </c>
      <c r="M209" t="str">
        <f t="shared" ca="1" si="48"/>
        <v/>
      </c>
      <c r="N209" t="s">
        <v>16</v>
      </c>
      <c r="O209">
        <v>-3.5</v>
      </c>
      <c r="P209" t="str">
        <f t="shared" ca="1" si="49"/>
        <v/>
      </c>
      <c r="S209" t="s">
        <v>70</v>
      </c>
      <c r="U209">
        <f t="shared" ca="1" si="50"/>
        <v>1</v>
      </c>
      <c r="W209" t="str">
        <f t="shared" ca="1" si="51"/>
        <v/>
      </c>
    </row>
    <row r="210" spans="1:23" x14ac:dyDescent="0.25">
      <c r="A210">
        <v>209</v>
      </c>
      <c r="B210">
        <v>105</v>
      </c>
      <c r="C210" t="str">
        <f t="shared" ca="1" si="44"/>
        <v>2012_08_TBY@MIN</v>
      </c>
      <c r="D210" t="str">
        <f t="shared" ca="1" si="52"/>
        <v/>
      </c>
      <c r="E210">
        <f t="shared" ca="1" si="52"/>
        <v>-6.5</v>
      </c>
      <c r="F210">
        <f t="shared" ca="1" si="52"/>
        <v>17</v>
      </c>
      <c r="G210">
        <f t="shared" ca="1" si="52"/>
        <v>36</v>
      </c>
      <c r="H210">
        <f t="shared" ca="1" si="45"/>
        <v>2012</v>
      </c>
      <c r="I210">
        <f t="shared" ca="1" si="46"/>
        <v>8</v>
      </c>
      <c r="J210" t="str">
        <f t="shared" ca="1" si="47"/>
        <v>rs</v>
      </c>
      <c r="K210" t="str">
        <f t="shared" ca="1" si="53"/>
        <v>TBY</v>
      </c>
      <c r="L210" t="str">
        <f t="shared" ca="1" si="53"/>
        <v>TBY</v>
      </c>
      <c r="M210" t="str">
        <f t="shared" ca="1" si="48"/>
        <v/>
      </c>
      <c r="N210" t="s">
        <v>18</v>
      </c>
      <c r="O210">
        <v>-6</v>
      </c>
      <c r="P210" t="str">
        <f t="shared" ca="1" si="49"/>
        <v/>
      </c>
      <c r="S210" t="s">
        <v>339</v>
      </c>
      <c r="U210">
        <f t="shared" ca="1" si="50"/>
        <v>1</v>
      </c>
      <c r="W210" t="str">
        <f t="shared" ca="1" si="51"/>
        <v/>
      </c>
    </row>
    <row r="211" spans="1:23" x14ac:dyDescent="0.25">
      <c r="A211">
        <v>210</v>
      </c>
      <c r="B211">
        <v>105</v>
      </c>
      <c r="C211" t="str">
        <f t="shared" ca="1" si="44"/>
        <v>2012_08_TBY@MIN</v>
      </c>
      <c r="D211" t="str">
        <f t="shared" ca="1" si="52"/>
        <v/>
      </c>
      <c r="E211">
        <f t="shared" ca="1" si="52"/>
        <v>-6.5</v>
      </c>
      <c r="F211">
        <f t="shared" ca="1" si="52"/>
        <v>17</v>
      </c>
      <c r="G211">
        <f t="shared" ca="1" si="52"/>
        <v>36</v>
      </c>
      <c r="H211">
        <f t="shared" ca="1" si="45"/>
        <v>2012</v>
      </c>
      <c r="I211">
        <f t="shared" ca="1" si="46"/>
        <v>8</v>
      </c>
      <c r="J211" t="str">
        <f t="shared" ca="1" si="47"/>
        <v>rs</v>
      </c>
      <c r="K211" t="str">
        <f t="shared" ca="1" si="53"/>
        <v>TBY</v>
      </c>
      <c r="L211" t="str">
        <f t="shared" ca="1" si="53"/>
        <v>TBY</v>
      </c>
      <c r="M211" t="str">
        <f t="shared" ca="1" si="48"/>
        <v/>
      </c>
      <c r="N211" t="s">
        <v>16</v>
      </c>
      <c r="O211">
        <v>-7</v>
      </c>
      <c r="P211" t="str">
        <f t="shared" ca="1" si="49"/>
        <v/>
      </c>
      <c r="S211" t="s">
        <v>339</v>
      </c>
      <c r="U211">
        <f t="shared" ca="1" si="50"/>
        <v>1</v>
      </c>
      <c r="W211" t="str">
        <f t="shared" ca="1" si="51"/>
        <v/>
      </c>
    </row>
    <row r="212" spans="1:23" x14ac:dyDescent="0.25">
      <c r="A212">
        <v>211</v>
      </c>
      <c r="B212">
        <v>106</v>
      </c>
      <c r="C212" t="str">
        <f t="shared" ca="1" si="44"/>
        <v>2012_08_JAX@GBY</v>
      </c>
      <c r="D212" t="str">
        <f t="shared" ca="1" si="52"/>
        <v/>
      </c>
      <c r="E212">
        <f t="shared" ca="1" si="52"/>
        <v>-13.5</v>
      </c>
      <c r="F212">
        <f t="shared" ca="1" si="52"/>
        <v>24</v>
      </c>
      <c r="G212">
        <f t="shared" ca="1" si="52"/>
        <v>15</v>
      </c>
      <c r="H212">
        <f t="shared" ca="1" si="45"/>
        <v>2012</v>
      </c>
      <c r="I212">
        <f t="shared" ca="1" si="46"/>
        <v>8</v>
      </c>
      <c r="J212" t="str">
        <f t="shared" ca="1" si="47"/>
        <v>rs</v>
      </c>
      <c r="K212" t="str">
        <f t="shared" ca="1" si="53"/>
        <v>JAX</v>
      </c>
      <c r="L212" t="str">
        <f t="shared" ca="1" si="53"/>
        <v>GBY</v>
      </c>
      <c r="M212" t="str">
        <f t="shared" ca="1" si="48"/>
        <v/>
      </c>
      <c r="N212" t="s">
        <v>18</v>
      </c>
      <c r="O212">
        <v>-13</v>
      </c>
      <c r="P212" t="str">
        <f t="shared" ca="1" si="49"/>
        <v/>
      </c>
      <c r="S212" t="s">
        <v>335</v>
      </c>
      <c r="U212">
        <f t="shared" ca="1" si="50"/>
        <v>0</v>
      </c>
      <c r="W212" t="str">
        <f t="shared" ca="1" si="51"/>
        <v/>
      </c>
    </row>
    <row r="213" spans="1:23" x14ac:dyDescent="0.25">
      <c r="A213">
        <v>212</v>
      </c>
      <c r="B213">
        <v>106</v>
      </c>
      <c r="C213" t="str">
        <f t="shared" ca="1" si="44"/>
        <v>2012_08_JAX@GBY</v>
      </c>
      <c r="D213" t="str">
        <f t="shared" ca="1" si="52"/>
        <v/>
      </c>
      <c r="E213">
        <f t="shared" ca="1" si="52"/>
        <v>-13.5</v>
      </c>
      <c r="F213">
        <f t="shared" ca="1" si="52"/>
        <v>24</v>
      </c>
      <c r="G213">
        <f t="shared" ca="1" si="52"/>
        <v>15</v>
      </c>
      <c r="H213">
        <f t="shared" ca="1" si="45"/>
        <v>2012</v>
      </c>
      <c r="I213">
        <f t="shared" ca="1" si="46"/>
        <v>8</v>
      </c>
      <c r="J213" t="str">
        <f t="shared" ca="1" si="47"/>
        <v>rs</v>
      </c>
      <c r="K213" t="str">
        <f t="shared" ca="1" si="53"/>
        <v>JAX</v>
      </c>
      <c r="L213" t="str">
        <f t="shared" ca="1" si="53"/>
        <v>GBY</v>
      </c>
      <c r="M213" t="str">
        <f t="shared" ca="1" si="48"/>
        <v/>
      </c>
      <c r="N213" t="s">
        <v>16</v>
      </c>
      <c r="O213">
        <v>-14</v>
      </c>
      <c r="P213" t="str">
        <f t="shared" ca="1" si="49"/>
        <v/>
      </c>
      <c r="S213" t="s">
        <v>335</v>
      </c>
      <c r="U213">
        <f t="shared" ca="1" si="50"/>
        <v>0</v>
      </c>
      <c r="W213" t="str">
        <f t="shared" ca="1" si="51"/>
        <v/>
      </c>
    </row>
    <row r="214" spans="1:23" x14ac:dyDescent="0.25">
      <c r="A214">
        <v>213</v>
      </c>
      <c r="B214">
        <v>107</v>
      </c>
      <c r="C214" t="str">
        <f t="shared" ca="1" si="44"/>
        <v>2012_08_MIA@NYJ</v>
      </c>
      <c r="D214" t="str">
        <f t="shared" ca="1" si="52"/>
        <v/>
      </c>
      <c r="E214">
        <f t="shared" ca="1" si="52"/>
        <v>-2.5</v>
      </c>
      <c r="F214">
        <f t="shared" ca="1" si="52"/>
        <v>9</v>
      </c>
      <c r="G214">
        <f t="shared" ca="1" si="52"/>
        <v>30</v>
      </c>
      <c r="H214">
        <f t="shared" ca="1" si="45"/>
        <v>2012</v>
      </c>
      <c r="I214">
        <f t="shared" ca="1" si="46"/>
        <v>8</v>
      </c>
      <c r="J214" t="str">
        <f t="shared" ca="1" si="47"/>
        <v>rs</v>
      </c>
      <c r="K214" t="str">
        <f t="shared" ca="1" si="53"/>
        <v>MIA</v>
      </c>
      <c r="L214" t="str">
        <f t="shared" ca="1" si="53"/>
        <v>MIA</v>
      </c>
      <c r="M214" t="str">
        <f t="shared" ca="1" si="48"/>
        <v/>
      </c>
      <c r="N214" t="s">
        <v>18</v>
      </c>
      <c r="O214">
        <v>-4.5</v>
      </c>
      <c r="P214" t="str">
        <f t="shared" ca="1" si="49"/>
        <v/>
      </c>
      <c r="S214" t="s">
        <v>81</v>
      </c>
      <c r="U214">
        <f t="shared" ca="1" si="50"/>
        <v>1</v>
      </c>
      <c r="W214" t="str">
        <f t="shared" ca="1" si="51"/>
        <v/>
      </c>
    </row>
    <row r="215" spans="1:23" x14ac:dyDescent="0.25">
      <c r="A215">
        <v>214</v>
      </c>
      <c r="B215">
        <v>107</v>
      </c>
      <c r="C215" t="str">
        <f t="shared" ca="1" si="44"/>
        <v>2012_08_MIA@NYJ</v>
      </c>
      <c r="D215" t="str">
        <f t="shared" ca="1" si="52"/>
        <v/>
      </c>
      <c r="E215">
        <f t="shared" ca="1" si="52"/>
        <v>-2.5</v>
      </c>
      <c r="F215">
        <f t="shared" ca="1" si="52"/>
        <v>9</v>
      </c>
      <c r="G215">
        <f t="shared" ca="1" si="52"/>
        <v>30</v>
      </c>
      <c r="H215">
        <f t="shared" ca="1" si="45"/>
        <v>2012</v>
      </c>
      <c r="I215">
        <f t="shared" ca="1" si="46"/>
        <v>8</v>
      </c>
      <c r="J215" t="str">
        <f t="shared" ca="1" si="47"/>
        <v>rs</v>
      </c>
      <c r="K215" t="str">
        <f t="shared" ca="1" si="53"/>
        <v>MIA</v>
      </c>
      <c r="L215" t="str">
        <f t="shared" ca="1" si="53"/>
        <v>MIA</v>
      </c>
      <c r="M215" t="str">
        <f t="shared" ca="1" si="48"/>
        <v/>
      </c>
      <c r="N215" t="s">
        <v>16</v>
      </c>
      <c r="O215">
        <v>-3.5</v>
      </c>
      <c r="P215" t="str">
        <f t="shared" ca="1" si="49"/>
        <v/>
      </c>
      <c r="S215" t="s">
        <v>86</v>
      </c>
      <c r="U215">
        <f t="shared" ca="1" si="50"/>
        <v>0</v>
      </c>
      <c r="W215" t="str">
        <f t="shared" ca="1" si="51"/>
        <v/>
      </c>
    </row>
    <row r="216" spans="1:23" x14ac:dyDescent="0.25">
      <c r="A216">
        <v>215</v>
      </c>
      <c r="B216">
        <v>108</v>
      </c>
      <c r="C216" t="str">
        <f t="shared" ca="1" si="44"/>
        <v>2012_08_SD@CLE</v>
      </c>
      <c r="D216" t="str">
        <f t="shared" ca="1" si="52"/>
        <v/>
      </c>
      <c r="E216">
        <f t="shared" ca="1" si="52"/>
        <v>2.5</v>
      </c>
      <c r="F216">
        <f t="shared" ca="1" si="52"/>
        <v>7</v>
      </c>
      <c r="G216">
        <f t="shared" ca="1" si="52"/>
        <v>6</v>
      </c>
      <c r="H216">
        <f t="shared" ca="1" si="45"/>
        <v>2012</v>
      </c>
      <c r="I216">
        <f t="shared" ca="1" si="46"/>
        <v>8</v>
      </c>
      <c r="J216" t="str">
        <f t="shared" ca="1" si="47"/>
        <v>rs</v>
      </c>
      <c r="K216" t="str">
        <f t="shared" ca="1" si="53"/>
        <v>CLE</v>
      </c>
      <c r="L216" t="str">
        <f t="shared" ca="1" si="53"/>
        <v>CLE</v>
      </c>
      <c r="M216" t="str">
        <f t="shared" ca="1" si="48"/>
        <v/>
      </c>
      <c r="N216" t="s">
        <v>18</v>
      </c>
      <c r="O216">
        <v>3</v>
      </c>
      <c r="P216" t="str">
        <f t="shared" ca="1" si="49"/>
        <v/>
      </c>
      <c r="S216" t="s">
        <v>90</v>
      </c>
      <c r="U216">
        <f t="shared" ca="1" si="50"/>
        <v>0</v>
      </c>
      <c r="W216" t="str">
        <f t="shared" ca="1" si="51"/>
        <v/>
      </c>
    </row>
    <row r="217" spans="1:23" x14ac:dyDescent="0.25">
      <c r="A217">
        <v>216</v>
      </c>
      <c r="B217">
        <v>108</v>
      </c>
      <c r="C217" t="str">
        <f t="shared" ca="1" si="44"/>
        <v>2012_08_SD@CLE</v>
      </c>
      <c r="D217" t="str">
        <f t="shared" ca="1" si="52"/>
        <v/>
      </c>
      <c r="E217">
        <f t="shared" ca="1" si="52"/>
        <v>2.5</v>
      </c>
      <c r="F217">
        <f t="shared" ca="1" si="52"/>
        <v>7</v>
      </c>
      <c r="G217">
        <f t="shared" ca="1" si="52"/>
        <v>6</v>
      </c>
      <c r="H217">
        <f t="shared" ca="1" si="45"/>
        <v>2012</v>
      </c>
      <c r="I217">
        <f t="shared" ca="1" si="46"/>
        <v>8</v>
      </c>
      <c r="J217" t="str">
        <f t="shared" ca="1" si="47"/>
        <v>rs</v>
      </c>
      <c r="K217" t="str">
        <f t="shared" ca="1" si="53"/>
        <v>CLE</v>
      </c>
      <c r="L217" t="str">
        <f t="shared" ca="1" si="53"/>
        <v>CLE</v>
      </c>
      <c r="M217" t="str">
        <f t="shared" ca="1" si="48"/>
        <v/>
      </c>
      <c r="N217" t="s">
        <v>16</v>
      </c>
      <c r="O217">
        <v>2.5</v>
      </c>
      <c r="P217" t="str">
        <f t="shared" ca="1" si="49"/>
        <v/>
      </c>
      <c r="S217" t="s">
        <v>90</v>
      </c>
      <c r="U217">
        <f t="shared" ca="1" si="50"/>
        <v>0</v>
      </c>
      <c r="W217" t="str">
        <f t="shared" ca="1" si="51"/>
        <v/>
      </c>
    </row>
    <row r="218" spans="1:23" x14ac:dyDescent="0.25">
      <c r="A218">
        <v>217</v>
      </c>
      <c r="B218">
        <v>109</v>
      </c>
      <c r="C218" t="str">
        <f t="shared" ca="1" si="44"/>
        <v>2012_08_IND@TEN</v>
      </c>
      <c r="D218" t="str">
        <f t="shared" ca="1" si="52"/>
        <v/>
      </c>
      <c r="E218">
        <f t="shared" ca="1" si="52"/>
        <v>-3.5</v>
      </c>
      <c r="F218">
        <f t="shared" ca="1" si="52"/>
        <v>13</v>
      </c>
      <c r="G218">
        <f t="shared" ca="1" si="52"/>
        <v>19</v>
      </c>
      <c r="H218">
        <f t="shared" ca="1" si="45"/>
        <v>2012</v>
      </c>
      <c r="I218">
        <f t="shared" ca="1" si="46"/>
        <v>8</v>
      </c>
      <c r="J218" t="str">
        <f t="shared" ca="1" si="47"/>
        <v>rs</v>
      </c>
      <c r="K218" t="str">
        <f t="shared" ca="1" si="53"/>
        <v>IND</v>
      </c>
      <c r="L218" t="str">
        <f t="shared" ca="1" si="53"/>
        <v>IND</v>
      </c>
      <c r="M218" t="str">
        <f t="shared" ca="1" si="48"/>
        <v/>
      </c>
      <c r="N218" t="s">
        <v>18</v>
      </c>
      <c r="O218">
        <v>-2</v>
      </c>
      <c r="P218" t="str">
        <f t="shared" ca="1" si="49"/>
        <v/>
      </c>
      <c r="S218" t="s">
        <v>78</v>
      </c>
      <c r="U218">
        <f t="shared" ca="1" si="50"/>
        <v>1</v>
      </c>
      <c r="W218" t="str">
        <f t="shared" ca="1" si="51"/>
        <v/>
      </c>
    </row>
    <row r="219" spans="1:23" x14ac:dyDescent="0.25">
      <c r="A219">
        <v>218</v>
      </c>
      <c r="B219">
        <v>109</v>
      </c>
      <c r="C219" t="str">
        <f t="shared" ca="1" si="44"/>
        <v>2012_08_IND@TEN</v>
      </c>
      <c r="D219" t="str">
        <f t="shared" ca="1" si="52"/>
        <v/>
      </c>
      <c r="E219">
        <f t="shared" ca="1" si="52"/>
        <v>-3.5</v>
      </c>
      <c r="F219">
        <f t="shared" ca="1" si="52"/>
        <v>13</v>
      </c>
      <c r="G219">
        <f t="shared" ca="1" si="52"/>
        <v>19</v>
      </c>
      <c r="H219">
        <f t="shared" ca="1" si="45"/>
        <v>2012</v>
      </c>
      <c r="I219">
        <f t="shared" ca="1" si="46"/>
        <v>8</v>
      </c>
      <c r="J219" t="str">
        <f t="shared" ca="1" si="47"/>
        <v>rs</v>
      </c>
      <c r="K219" t="str">
        <f t="shared" ca="1" si="53"/>
        <v>IND</v>
      </c>
      <c r="L219" t="str">
        <f t="shared" ca="1" si="53"/>
        <v>IND</v>
      </c>
      <c r="M219" t="str">
        <f t="shared" ca="1" si="48"/>
        <v/>
      </c>
      <c r="N219" t="s">
        <v>16</v>
      </c>
      <c r="O219">
        <v>-3</v>
      </c>
      <c r="P219" t="str">
        <f t="shared" ca="1" si="49"/>
        <v/>
      </c>
      <c r="S219" t="s">
        <v>78</v>
      </c>
      <c r="U219">
        <f t="shared" ca="1" si="50"/>
        <v>1</v>
      </c>
      <c r="W219" t="str">
        <f t="shared" ca="1" si="51"/>
        <v/>
      </c>
    </row>
    <row r="220" spans="1:23" x14ac:dyDescent="0.25">
      <c r="A220">
        <v>219</v>
      </c>
      <c r="B220">
        <v>110</v>
      </c>
      <c r="C220" t="str">
        <f t="shared" ca="1" si="44"/>
        <v>2012_08_NWE@STL</v>
      </c>
      <c r="D220" t="str">
        <f t="shared" ca="1" si="52"/>
        <v/>
      </c>
      <c r="E220">
        <f t="shared" ca="1" si="52"/>
        <v>6.5</v>
      </c>
      <c r="F220">
        <f t="shared" ca="1" si="52"/>
        <v>7</v>
      </c>
      <c r="G220">
        <f t="shared" ca="1" si="52"/>
        <v>45</v>
      </c>
      <c r="H220">
        <f t="shared" ca="1" si="45"/>
        <v>2012</v>
      </c>
      <c r="I220">
        <f t="shared" ca="1" si="46"/>
        <v>8</v>
      </c>
      <c r="J220" t="str">
        <f t="shared" ca="1" si="47"/>
        <v>rs</v>
      </c>
      <c r="K220" t="str">
        <f t="shared" ca="1" si="53"/>
        <v>NWE</v>
      </c>
      <c r="L220" t="str">
        <f t="shared" ca="1" si="53"/>
        <v>NWE</v>
      </c>
      <c r="M220" t="str">
        <f t="shared" ca="1" si="48"/>
        <v/>
      </c>
      <c r="N220" t="s">
        <v>18</v>
      </c>
      <c r="O220">
        <v>10.5</v>
      </c>
      <c r="P220" t="str">
        <f t="shared" ca="1" si="49"/>
        <v/>
      </c>
      <c r="S220" t="s">
        <v>93</v>
      </c>
      <c r="U220">
        <f t="shared" ca="1" si="50"/>
        <v>0</v>
      </c>
      <c r="W220" t="str">
        <f t="shared" ca="1" si="51"/>
        <v/>
      </c>
    </row>
    <row r="221" spans="1:23" x14ac:dyDescent="0.25">
      <c r="A221">
        <v>220</v>
      </c>
      <c r="B221">
        <v>110</v>
      </c>
      <c r="C221" t="str">
        <f t="shared" ca="1" si="44"/>
        <v>2012_08_NWE@STL</v>
      </c>
      <c r="D221" t="str">
        <f t="shared" ca="1" si="52"/>
        <v/>
      </c>
      <c r="E221">
        <f t="shared" ca="1" si="52"/>
        <v>6.5</v>
      </c>
      <c r="F221">
        <f t="shared" ca="1" si="52"/>
        <v>7</v>
      </c>
      <c r="G221">
        <f t="shared" ca="1" si="52"/>
        <v>45</v>
      </c>
      <c r="H221">
        <f t="shared" ca="1" si="45"/>
        <v>2012</v>
      </c>
      <c r="I221">
        <f t="shared" ca="1" si="46"/>
        <v>8</v>
      </c>
      <c r="J221" t="str">
        <f t="shared" ca="1" si="47"/>
        <v>rs</v>
      </c>
      <c r="K221" t="str">
        <f t="shared" ca="1" si="53"/>
        <v>NWE</v>
      </c>
      <c r="L221" t="str">
        <f t="shared" ca="1" si="53"/>
        <v>NWE</v>
      </c>
      <c r="M221" t="str">
        <f t="shared" ca="1" si="48"/>
        <v/>
      </c>
      <c r="N221" t="s">
        <v>16</v>
      </c>
      <c r="O221">
        <v>3.5</v>
      </c>
      <c r="P221" t="str">
        <f t="shared" ca="1" si="49"/>
        <v/>
      </c>
      <c r="S221" t="s">
        <v>93</v>
      </c>
      <c r="U221">
        <f t="shared" ca="1" si="50"/>
        <v>0</v>
      </c>
      <c r="W221" t="str">
        <f t="shared" ca="1" si="51"/>
        <v/>
      </c>
    </row>
    <row r="222" spans="1:23" x14ac:dyDescent="0.25">
      <c r="A222">
        <v>221</v>
      </c>
      <c r="B222">
        <v>111</v>
      </c>
      <c r="C222" t="str">
        <f t="shared" ca="1" si="44"/>
        <v>2012_08_ATL@PHI</v>
      </c>
      <c r="D222" t="str">
        <f t="shared" ref="D222:G241" ca="1" si="54">IFERROR(IF(ISBLANK(VLOOKUP($B222,nfl_game_result,MATCH(D$1,nfl_game_result_header,0),FALSE)),"",VLOOKUP($B222,nfl_game_result,MATCH(D$1,nfl_game_result_header,0),FALSE)),"error")</f>
        <v/>
      </c>
      <c r="E222">
        <f t="shared" ca="1" si="54"/>
        <v>-2.5</v>
      </c>
      <c r="F222">
        <f t="shared" ca="1" si="54"/>
        <v>17</v>
      </c>
      <c r="G222">
        <f t="shared" ca="1" si="54"/>
        <v>30</v>
      </c>
      <c r="H222">
        <f t="shared" ca="1" si="45"/>
        <v>2012</v>
      </c>
      <c r="I222">
        <f t="shared" ca="1" si="46"/>
        <v>8</v>
      </c>
      <c r="J222" t="str">
        <f t="shared" ca="1" si="47"/>
        <v>rs</v>
      </c>
      <c r="K222" t="str">
        <f t="shared" ref="K222:L241" ca="1" si="55">IFERROR(IF(ISBLANK(VLOOKUP($B222,nfl_game_result,MATCH(K$1,nfl_game_result_header,0),FALSE)),"",VLOOKUP($B222,nfl_game_result,MATCH(K$1,nfl_game_result_header,0),FALSE)),"error")</f>
        <v>ATL</v>
      </c>
      <c r="L222" t="str">
        <f t="shared" ca="1" si="55"/>
        <v>ATL</v>
      </c>
      <c r="M222" t="str">
        <f t="shared" ca="1" si="48"/>
        <v/>
      </c>
      <c r="N222" t="s">
        <v>18</v>
      </c>
      <c r="O222">
        <v>-1</v>
      </c>
      <c r="P222" t="str">
        <f t="shared" ca="1" si="49"/>
        <v/>
      </c>
      <c r="S222" t="s">
        <v>88</v>
      </c>
      <c r="U222">
        <f t="shared" ca="1" si="50"/>
        <v>0</v>
      </c>
      <c r="W222" t="str">
        <f t="shared" ca="1" si="51"/>
        <v/>
      </c>
    </row>
    <row r="223" spans="1:23" x14ac:dyDescent="0.25">
      <c r="A223">
        <v>222</v>
      </c>
      <c r="B223">
        <v>111</v>
      </c>
      <c r="C223" t="str">
        <f t="shared" ca="1" si="44"/>
        <v>2012_08_ATL@PHI</v>
      </c>
      <c r="D223" t="str">
        <f t="shared" ca="1" si="54"/>
        <v/>
      </c>
      <c r="E223">
        <f t="shared" ca="1" si="54"/>
        <v>-2.5</v>
      </c>
      <c r="F223">
        <f t="shared" ca="1" si="54"/>
        <v>17</v>
      </c>
      <c r="G223">
        <f t="shared" ca="1" si="54"/>
        <v>30</v>
      </c>
      <c r="H223">
        <f t="shared" ca="1" si="45"/>
        <v>2012</v>
      </c>
      <c r="I223">
        <f t="shared" ca="1" si="46"/>
        <v>8</v>
      </c>
      <c r="J223" t="str">
        <f t="shared" ca="1" si="47"/>
        <v>rs</v>
      </c>
      <c r="K223" t="str">
        <f t="shared" ca="1" si="55"/>
        <v>ATL</v>
      </c>
      <c r="L223" t="str">
        <f t="shared" ca="1" si="55"/>
        <v>ATL</v>
      </c>
      <c r="M223" t="str">
        <f t="shared" ca="1" si="48"/>
        <v/>
      </c>
      <c r="N223" t="s">
        <v>16</v>
      </c>
      <c r="O223">
        <v>2</v>
      </c>
      <c r="P223" t="str">
        <f t="shared" ca="1" si="49"/>
        <v/>
      </c>
      <c r="S223" t="s">
        <v>88</v>
      </c>
      <c r="U223">
        <f t="shared" ca="1" si="50"/>
        <v>0</v>
      </c>
      <c r="W223" t="str">
        <f t="shared" ca="1" si="51"/>
        <v/>
      </c>
    </row>
    <row r="224" spans="1:23" x14ac:dyDescent="0.25">
      <c r="A224">
        <v>223</v>
      </c>
      <c r="B224">
        <v>112</v>
      </c>
      <c r="C224" t="str">
        <f t="shared" ca="1" si="44"/>
        <v>2012_08_CAR@CHI</v>
      </c>
      <c r="D224" t="str">
        <f t="shared" ca="1" si="54"/>
        <v/>
      </c>
      <c r="E224">
        <f t="shared" ca="1" si="54"/>
        <v>-7.5</v>
      </c>
      <c r="F224">
        <f t="shared" ca="1" si="54"/>
        <v>23</v>
      </c>
      <c r="G224">
        <f t="shared" ca="1" si="54"/>
        <v>22</v>
      </c>
      <c r="H224">
        <f t="shared" ca="1" si="45"/>
        <v>2012</v>
      </c>
      <c r="I224">
        <f t="shared" ca="1" si="46"/>
        <v>8</v>
      </c>
      <c r="J224" t="str">
        <f t="shared" ca="1" si="47"/>
        <v>rs</v>
      </c>
      <c r="K224" t="str">
        <f t="shared" ca="1" si="55"/>
        <v>CAR</v>
      </c>
      <c r="L224" t="str">
        <f t="shared" ca="1" si="55"/>
        <v>CHI</v>
      </c>
      <c r="M224" t="str">
        <f t="shared" ca="1" si="48"/>
        <v/>
      </c>
      <c r="N224" t="s">
        <v>18</v>
      </c>
      <c r="O224">
        <v>-7.5</v>
      </c>
      <c r="P224" t="str">
        <f t="shared" ca="1" si="49"/>
        <v/>
      </c>
      <c r="S224" t="s">
        <v>69</v>
      </c>
      <c r="U224">
        <f t="shared" ca="1" si="50"/>
        <v>1</v>
      </c>
      <c r="W224" t="str">
        <f t="shared" ca="1" si="51"/>
        <v/>
      </c>
    </row>
    <row r="225" spans="1:23" x14ac:dyDescent="0.25">
      <c r="A225">
        <v>224</v>
      </c>
      <c r="B225">
        <v>112</v>
      </c>
      <c r="C225" t="str">
        <f t="shared" ca="1" si="44"/>
        <v>2012_08_CAR@CHI</v>
      </c>
      <c r="D225" t="str">
        <f t="shared" ca="1" si="54"/>
        <v/>
      </c>
      <c r="E225">
        <f t="shared" ca="1" si="54"/>
        <v>-7.5</v>
      </c>
      <c r="F225">
        <f t="shared" ca="1" si="54"/>
        <v>23</v>
      </c>
      <c r="G225">
        <f t="shared" ca="1" si="54"/>
        <v>22</v>
      </c>
      <c r="H225">
        <f t="shared" ca="1" si="45"/>
        <v>2012</v>
      </c>
      <c r="I225">
        <f t="shared" ca="1" si="46"/>
        <v>8</v>
      </c>
      <c r="J225" t="str">
        <f t="shared" ca="1" si="47"/>
        <v>rs</v>
      </c>
      <c r="K225" t="str">
        <f t="shared" ca="1" si="55"/>
        <v>CAR</v>
      </c>
      <c r="L225" t="str">
        <f t="shared" ca="1" si="55"/>
        <v>CHI</v>
      </c>
      <c r="M225" t="str">
        <f t="shared" ca="1" si="48"/>
        <v/>
      </c>
      <c r="N225" t="s">
        <v>16</v>
      </c>
      <c r="O225">
        <v>-7</v>
      </c>
      <c r="P225" t="str">
        <f t="shared" ca="1" si="49"/>
        <v/>
      </c>
      <c r="S225" t="s">
        <v>69</v>
      </c>
      <c r="U225">
        <f t="shared" ca="1" si="50"/>
        <v>1</v>
      </c>
      <c r="W225" t="str">
        <f t="shared" ca="1" si="51"/>
        <v/>
      </c>
    </row>
    <row r="226" spans="1:23" x14ac:dyDescent="0.25">
      <c r="A226">
        <v>225</v>
      </c>
      <c r="B226">
        <v>113</v>
      </c>
      <c r="C226" t="str">
        <f t="shared" ca="1" si="44"/>
        <v>2012_08_SEA@DET</v>
      </c>
      <c r="D226" t="str">
        <f t="shared" ca="1" si="54"/>
        <v/>
      </c>
      <c r="E226">
        <f t="shared" ca="1" si="54"/>
        <v>-2.5</v>
      </c>
      <c r="F226">
        <f t="shared" ca="1" si="54"/>
        <v>28</v>
      </c>
      <c r="G226">
        <f t="shared" ca="1" si="54"/>
        <v>24</v>
      </c>
      <c r="H226">
        <f t="shared" ca="1" si="45"/>
        <v>2012</v>
      </c>
      <c r="I226">
        <f t="shared" ca="1" si="46"/>
        <v>8</v>
      </c>
      <c r="J226" t="str">
        <f t="shared" ca="1" si="47"/>
        <v>rs</v>
      </c>
      <c r="K226" t="str">
        <f t="shared" ca="1" si="55"/>
        <v>DET</v>
      </c>
      <c r="L226" t="str">
        <f t="shared" ca="1" si="55"/>
        <v>DET</v>
      </c>
      <c r="M226" t="str">
        <f t="shared" ca="1" si="48"/>
        <v/>
      </c>
      <c r="N226" t="s">
        <v>18</v>
      </c>
      <c r="O226">
        <v>-2.5</v>
      </c>
      <c r="P226" t="str">
        <f t="shared" ca="1" si="49"/>
        <v/>
      </c>
      <c r="S226" t="s">
        <v>91</v>
      </c>
      <c r="U226">
        <f t="shared" ca="1" si="50"/>
        <v>0</v>
      </c>
      <c r="W226" t="str">
        <f t="shared" ca="1" si="51"/>
        <v/>
      </c>
    </row>
    <row r="227" spans="1:23" x14ac:dyDescent="0.25">
      <c r="A227">
        <v>226</v>
      </c>
      <c r="B227">
        <v>113</v>
      </c>
      <c r="C227" t="str">
        <f t="shared" ca="1" si="44"/>
        <v>2012_08_SEA@DET</v>
      </c>
      <c r="D227" t="str">
        <f t="shared" ca="1" si="54"/>
        <v/>
      </c>
      <c r="E227">
        <f t="shared" ca="1" si="54"/>
        <v>-2.5</v>
      </c>
      <c r="F227">
        <f t="shared" ca="1" si="54"/>
        <v>28</v>
      </c>
      <c r="G227">
        <f t="shared" ca="1" si="54"/>
        <v>24</v>
      </c>
      <c r="H227">
        <f t="shared" ca="1" si="45"/>
        <v>2012</v>
      </c>
      <c r="I227">
        <f t="shared" ca="1" si="46"/>
        <v>8</v>
      </c>
      <c r="J227" t="str">
        <f t="shared" ca="1" si="47"/>
        <v>rs</v>
      </c>
      <c r="K227" t="str">
        <f t="shared" ca="1" si="55"/>
        <v>DET</v>
      </c>
      <c r="L227" t="str">
        <f t="shared" ca="1" si="55"/>
        <v>DET</v>
      </c>
      <c r="M227" t="str">
        <f t="shared" ca="1" si="48"/>
        <v/>
      </c>
      <c r="N227" t="s">
        <v>16</v>
      </c>
      <c r="O227">
        <v>1.5</v>
      </c>
      <c r="P227" t="str">
        <f t="shared" ca="1" si="49"/>
        <v/>
      </c>
      <c r="S227" t="s">
        <v>75</v>
      </c>
      <c r="U227">
        <f t="shared" ca="1" si="50"/>
        <v>1</v>
      </c>
      <c r="W227" t="str">
        <f t="shared" ca="1" si="51"/>
        <v/>
      </c>
    </row>
    <row r="228" spans="1:23" x14ac:dyDescent="0.25">
      <c r="A228">
        <v>227</v>
      </c>
      <c r="B228">
        <v>114</v>
      </c>
      <c r="C228" t="str">
        <f t="shared" ca="1" si="44"/>
        <v>2012_08_WAS@PIT</v>
      </c>
      <c r="D228" t="str">
        <f t="shared" ca="1" si="54"/>
        <v/>
      </c>
      <c r="E228">
        <f t="shared" ca="1" si="54"/>
        <v>-5.5</v>
      </c>
      <c r="F228">
        <f t="shared" ca="1" si="54"/>
        <v>27</v>
      </c>
      <c r="G228">
        <f t="shared" ca="1" si="54"/>
        <v>12</v>
      </c>
      <c r="H228">
        <f t="shared" ca="1" si="45"/>
        <v>2012</v>
      </c>
      <c r="I228">
        <f t="shared" ca="1" si="46"/>
        <v>8</v>
      </c>
      <c r="J228" t="str">
        <f t="shared" ca="1" si="47"/>
        <v>rs</v>
      </c>
      <c r="K228" t="str">
        <f t="shared" ca="1" si="55"/>
        <v>PIT</v>
      </c>
      <c r="L228" t="str">
        <f t="shared" ca="1" si="55"/>
        <v>PIT</v>
      </c>
      <c r="M228" t="str">
        <f t="shared" ca="1" si="48"/>
        <v/>
      </c>
      <c r="N228" t="s">
        <v>18</v>
      </c>
      <c r="O228">
        <v>-4</v>
      </c>
      <c r="P228" t="str">
        <f t="shared" ca="1" si="49"/>
        <v/>
      </c>
      <c r="S228" t="s">
        <v>96</v>
      </c>
      <c r="U228">
        <f t="shared" ca="1" si="50"/>
        <v>0</v>
      </c>
      <c r="W228" t="str">
        <f t="shared" ca="1" si="51"/>
        <v/>
      </c>
    </row>
    <row r="229" spans="1:23" x14ac:dyDescent="0.25">
      <c r="A229">
        <v>228</v>
      </c>
      <c r="B229">
        <v>114</v>
      </c>
      <c r="C229" t="str">
        <f t="shared" ca="1" si="44"/>
        <v>2012_08_WAS@PIT</v>
      </c>
      <c r="D229" t="str">
        <f t="shared" ca="1" si="54"/>
        <v/>
      </c>
      <c r="E229">
        <f t="shared" ca="1" si="54"/>
        <v>-5.5</v>
      </c>
      <c r="F229">
        <f t="shared" ca="1" si="54"/>
        <v>27</v>
      </c>
      <c r="G229">
        <f t="shared" ca="1" si="54"/>
        <v>12</v>
      </c>
      <c r="H229">
        <f t="shared" ca="1" si="45"/>
        <v>2012</v>
      </c>
      <c r="I229">
        <f t="shared" ca="1" si="46"/>
        <v>8</v>
      </c>
      <c r="J229" t="str">
        <f t="shared" ca="1" si="47"/>
        <v>rs</v>
      </c>
      <c r="K229" t="str">
        <f t="shared" ca="1" si="55"/>
        <v>PIT</v>
      </c>
      <c r="L229" t="str">
        <f t="shared" ca="1" si="55"/>
        <v>PIT</v>
      </c>
      <c r="M229" t="str">
        <f t="shared" ca="1" si="48"/>
        <v/>
      </c>
      <c r="N229" t="s">
        <v>16</v>
      </c>
      <c r="O229">
        <v>-4.5</v>
      </c>
      <c r="P229" t="str">
        <f t="shared" ca="1" si="49"/>
        <v/>
      </c>
      <c r="S229" t="s">
        <v>96</v>
      </c>
      <c r="U229">
        <f t="shared" ca="1" si="50"/>
        <v>0</v>
      </c>
      <c r="W229" t="str">
        <f t="shared" ca="1" si="51"/>
        <v/>
      </c>
    </row>
    <row r="230" spans="1:23" x14ac:dyDescent="0.25">
      <c r="A230">
        <v>229</v>
      </c>
      <c r="B230">
        <v>115</v>
      </c>
      <c r="C230" t="str">
        <f t="shared" ca="1" si="44"/>
        <v>2012_08_OAK@KCY</v>
      </c>
      <c r="D230" t="str">
        <f t="shared" ca="1" si="54"/>
        <v/>
      </c>
      <c r="E230">
        <f t="shared" ca="1" si="54"/>
        <v>-1.5</v>
      </c>
      <c r="F230">
        <f t="shared" ca="1" si="54"/>
        <v>16</v>
      </c>
      <c r="G230">
        <f t="shared" ca="1" si="54"/>
        <v>26</v>
      </c>
      <c r="H230">
        <f t="shared" ca="1" si="45"/>
        <v>2012</v>
      </c>
      <c r="I230">
        <f t="shared" ca="1" si="46"/>
        <v>8</v>
      </c>
      <c r="J230" t="str">
        <f t="shared" ca="1" si="47"/>
        <v>rs</v>
      </c>
      <c r="K230" t="str">
        <f t="shared" ca="1" si="55"/>
        <v>OAK</v>
      </c>
      <c r="L230" t="str">
        <f t="shared" ca="1" si="55"/>
        <v>OAK</v>
      </c>
      <c r="M230" t="str">
        <f t="shared" ca="1" si="48"/>
        <v/>
      </c>
      <c r="N230" t="s">
        <v>18</v>
      </c>
      <c r="O230">
        <v>-1</v>
      </c>
      <c r="P230" t="str">
        <f t="shared" ca="1" si="49"/>
        <v/>
      </c>
      <c r="S230" t="s">
        <v>336</v>
      </c>
      <c r="U230">
        <f t="shared" ca="1" si="50"/>
        <v>0</v>
      </c>
      <c r="W230" t="str">
        <f t="shared" ca="1" si="51"/>
        <v/>
      </c>
    </row>
    <row r="231" spans="1:23" x14ac:dyDescent="0.25">
      <c r="A231">
        <v>230</v>
      </c>
      <c r="B231">
        <v>115</v>
      </c>
      <c r="C231" t="str">
        <f t="shared" ca="1" si="44"/>
        <v>2012_08_OAK@KCY</v>
      </c>
      <c r="D231" t="str">
        <f t="shared" ca="1" si="54"/>
        <v/>
      </c>
      <c r="E231">
        <f t="shared" ca="1" si="54"/>
        <v>-1.5</v>
      </c>
      <c r="F231">
        <f t="shared" ca="1" si="54"/>
        <v>16</v>
      </c>
      <c r="G231">
        <f t="shared" ca="1" si="54"/>
        <v>26</v>
      </c>
      <c r="H231">
        <f t="shared" ca="1" si="45"/>
        <v>2012</v>
      </c>
      <c r="I231">
        <f t="shared" ca="1" si="46"/>
        <v>8</v>
      </c>
      <c r="J231" t="str">
        <f t="shared" ca="1" si="47"/>
        <v>rs</v>
      </c>
      <c r="K231" t="str">
        <f t="shared" ca="1" si="55"/>
        <v>OAK</v>
      </c>
      <c r="L231" t="str">
        <f t="shared" ca="1" si="55"/>
        <v>OAK</v>
      </c>
      <c r="M231" t="str">
        <f t="shared" ca="1" si="48"/>
        <v/>
      </c>
      <c r="N231" t="s">
        <v>16</v>
      </c>
      <c r="O231">
        <v>-3</v>
      </c>
      <c r="P231" t="str">
        <f t="shared" ca="1" si="49"/>
        <v/>
      </c>
      <c r="S231" t="s">
        <v>336</v>
      </c>
      <c r="U231">
        <f t="shared" ca="1" si="50"/>
        <v>0</v>
      </c>
      <c r="W231" t="str">
        <f t="shared" ca="1" si="51"/>
        <v/>
      </c>
    </row>
    <row r="232" spans="1:23" x14ac:dyDescent="0.25">
      <c r="A232">
        <v>231</v>
      </c>
      <c r="B232">
        <v>116</v>
      </c>
      <c r="C232" t="str">
        <f t="shared" ca="1" si="44"/>
        <v>2012_08_NYG@DAL</v>
      </c>
      <c r="D232" t="str">
        <f t="shared" ca="1" si="54"/>
        <v/>
      </c>
      <c r="E232">
        <f t="shared" ca="1" si="54"/>
        <v>1.5</v>
      </c>
      <c r="F232">
        <f t="shared" ca="1" si="54"/>
        <v>24</v>
      </c>
      <c r="G232">
        <f t="shared" ca="1" si="54"/>
        <v>29</v>
      </c>
      <c r="H232">
        <f t="shared" ca="1" si="45"/>
        <v>2012</v>
      </c>
      <c r="I232">
        <f t="shared" ca="1" si="46"/>
        <v>8</v>
      </c>
      <c r="J232" t="str">
        <f t="shared" ca="1" si="47"/>
        <v>rs</v>
      </c>
      <c r="K232" t="str">
        <f t="shared" ca="1" si="55"/>
        <v>NYG</v>
      </c>
      <c r="L232" t="str">
        <f t="shared" ca="1" si="55"/>
        <v>NYG</v>
      </c>
      <c r="M232" t="str">
        <f t="shared" ca="1" si="48"/>
        <v/>
      </c>
      <c r="N232" t="s">
        <v>18</v>
      </c>
      <c r="O232">
        <v>-2</v>
      </c>
      <c r="P232" t="str">
        <f t="shared" ca="1" si="49"/>
        <v/>
      </c>
      <c r="S232" t="s">
        <v>73</v>
      </c>
      <c r="U232">
        <f t="shared" ca="1" si="50"/>
        <v>0</v>
      </c>
      <c r="W232" t="str">
        <f t="shared" ca="1" si="51"/>
        <v/>
      </c>
    </row>
    <row r="233" spans="1:23" x14ac:dyDescent="0.25">
      <c r="A233">
        <v>232</v>
      </c>
      <c r="B233">
        <v>116</v>
      </c>
      <c r="C233" t="str">
        <f t="shared" ca="1" si="44"/>
        <v>2012_08_NYG@DAL</v>
      </c>
      <c r="D233" t="str">
        <f t="shared" ca="1" si="54"/>
        <v/>
      </c>
      <c r="E233">
        <f t="shared" ca="1" si="54"/>
        <v>1.5</v>
      </c>
      <c r="F233">
        <f t="shared" ca="1" si="54"/>
        <v>24</v>
      </c>
      <c r="G233">
        <f t="shared" ca="1" si="54"/>
        <v>29</v>
      </c>
      <c r="H233">
        <f t="shared" ca="1" si="45"/>
        <v>2012</v>
      </c>
      <c r="I233">
        <f t="shared" ca="1" si="46"/>
        <v>8</v>
      </c>
      <c r="J233" t="str">
        <f t="shared" ca="1" si="47"/>
        <v>rs</v>
      </c>
      <c r="K233" t="str">
        <f t="shared" ca="1" si="55"/>
        <v>NYG</v>
      </c>
      <c r="L233" t="str">
        <f t="shared" ca="1" si="55"/>
        <v>NYG</v>
      </c>
      <c r="M233" t="str">
        <f t="shared" ca="1" si="48"/>
        <v/>
      </c>
      <c r="N233" t="s">
        <v>16</v>
      </c>
      <c r="O233">
        <v>-3</v>
      </c>
      <c r="P233" t="str">
        <f t="shared" ca="1" si="49"/>
        <v/>
      </c>
      <c r="S233" t="s">
        <v>85</v>
      </c>
      <c r="U233">
        <f t="shared" ca="1" si="50"/>
        <v>1</v>
      </c>
      <c r="W233" t="str">
        <f t="shared" ca="1" si="51"/>
        <v/>
      </c>
    </row>
    <row r="234" spans="1:23" x14ac:dyDescent="0.25">
      <c r="A234">
        <v>233</v>
      </c>
      <c r="B234">
        <v>117</v>
      </c>
      <c r="C234" t="str">
        <f t="shared" ca="1" si="44"/>
        <v>2012_08_NOR@DEN</v>
      </c>
      <c r="D234" t="str">
        <f t="shared" ca="1" si="54"/>
        <v/>
      </c>
      <c r="E234">
        <f t="shared" ca="1" si="54"/>
        <v>-6.5</v>
      </c>
      <c r="F234">
        <f t="shared" ca="1" si="54"/>
        <v>34</v>
      </c>
      <c r="G234">
        <f t="shared" ca="1" si="54"/>
        <v>14</v>
      </c>
      <c r="H234">
        <f t="shared" ca="1" si="45"/>
        <v>2012</v>
      </c>
      <c r="I234">
        <f t="shared" ca="1" si="46"/>
        <v>8</v>
      </c>
      <c r="J234" t="str">
        <f t="shared" ca="1" si="47"/>
        <v>rs</v>
      </c>
      <c r="K234" t="str">
        <f t="shared" ca="1" si="55"/>
        <v>DEN</v>
      </c>
      <c r="L234" t="str">
        <f t="shared" ca="1" si="55"/>
        <v>DEN</v>
      </c>
      <c r="M234" t="str">
        <f t="shared" ca="1" si="48"/>
        <v/>
      </c>
      <c r="N234" t="s">
        <v>18</v>
      </c>
      <c r="O234">
        <v>-4</v>
      </c>
      <c r="P234" t="str">
        <f t="shared" ca="1" si="49"/>
        <v/>
      </c>
      <c r="S234" t="s">
        <v>340</v>
      </c>
      <c r="U234">
        <f t="shared" ca="1" si="50"/>
        <v>0</v>
      </c>
      <c r="W234" t="str">
        <f t="shared" ca="1" si="51"/>
        <v/>
      </c>
    </row>
    <row r="235" spans="1:23" x14ac:dyDescent="0.25">
      <c r="A235">
        <v>234</v>
      </c>
      <c r="B235">
        <v>117</v>
      </c>
      <c r="C235" t="str">
        <f t="shared" ca="1" si="44"/>
        <v>2012_08_NOR@DEN</v>
      </c>
      <c r="D235" t="str">
        <f t="shared" ca="1" si="54"/>
        <v/>
      </c>
      <c r="E235">
        <f t="shared" ca="1" si="54"/>
        <v>-6.5</v>
      </c>
      <c r="F235">
        <f t="shared" ca="1" si="54"/>
        <v>34</v>
      </c>
      <c r="G235">
        <f t="shared" ca="1" si="54"/>
        <v>14</v>
      </c>
      <c r="H235">
        <f t="shared" ca="1" si="45"/>
        <v>2012</v>
      </c>
      <c r="I235">
        <f t="shared" ca="1" si="46"/>
        <v>8</v>
      </c>
      <c r="J235" t="str">
        <f t="shared" ca="1" si="47"/>
        <v>rs</v>
      </c>
      <c r="K235" t="str">
        <f t="shared" ca="1" si="55"/>
        <v>DEN</v>
      </c>
      <c r="L235" t="str">
        <f t="shared" ca="1" si="55"/>
        <v>DEN</v>
      </c>
      <c r="M235" t="str">
        <f t="shared" ca="1" si="48"/>
        <v/>
      </c>
      <c r="N235" t="s">
        <v>16</v>
      </c>
      <c r="O235">
        <v>-4.5</v>
      </c>
      <c r="P235" t="str">
        <f t="shared" ca="1" si="49"/>
        <v/>
      </c>
      <c r="S235" t="s">
        <v>340</v>
      </c>
      <c r="U235">
        <f t="shared" ca="1" si="50"/>
        <v>0</v>
      </c>
      <c r="W235" t="str">
        <f t="shared" ca="1" si="51"/>
        <v/>
      </c>
    </row>
    <row r="236" spans="1:23" x14ac:dyDescent="0.25">
      <c r="A236">
        <v>235</v>
      </c>
      <c r="B236">
        <v>118</v>
      </c>
      <c r="C236" t="str">
        <f t="shared" ca="1" si="44"/>
        <v>2012_08_SFO@ARI</v>
      </c>
      <c r="D236" t="str">
        <f t="shared" ca="1" si="54"/>
        <v/>
      </c>
      <c r="E236">
        <f t="shared" ca="1" si="54"/>
        <v>6.5</v>
      </c>
      <c r="F236">
        <f t="shared" ca="1" si="54"/>
        <v>3</v>
      </c>
      <c r="G236">
        <f t="shared" ca="1" si="54"/>
        <v>24</v>
      </c>
      <c r="H236">
        <f t="shared" ca="1" si="45"/>
        <v>2012</v>
      </c>
      <c r="I236">
        <f t="shared" ca="1" si="46"/>
        <v>8</v>
      </c>
      <c r="J236" t="str">
        <f t="shared" ca="1" si="47"/>
        <v>rs</v>
      </c>
      <c r="K236" t="str">
        <f t="shared" ca="1" si="55"/>
        <v>SFO</v>
      </c>
      <c r="L236" t="str">
        <f t="shared" ca="1" si="55"/>
        <v>SFO</v>
      </c>
      <c r="M236" t="str">
        <f t="shared" ca="1" si="48"/>
        <v/>
      </c>
      <c r="N236" t="s">
        <v>18</v>
      </c>
      <c r="O236">
        <v>6</v>
      </c>
      <c r="P236" t="str">
        <f t="shared" ca="1" si="49"/>
        <v/>
      </c>
      <c r="S236" t="s">
        <v>338</v>
      </c>
      <c r="U236">
        <f t="shared" ca="1" si="50"/>
        <v>1</v>
      </c>
      <c r="W236" t="str">
        <f t="shared" ca="1" si="51"/>
        <v/>
      </c>
    </row>
    <row r="237" spans="1:23" x14ac:dyDescent="0.25">
      <c r="A237">
        <v>236</v>
      </c>
      <c r="B237">
        <v>118</v>
      </c>
      <c r="C237" t="str">
        <f t="shared" ca="1" si="44"/>
        <v>2012_08_SFO@ARI</v>
      </c>
      <c r="D237" t="str">
        <f t="shared" ca="1" si="54"/>
        <v/>
      </c>
      <c r="E237">
        <f t="shared" ca="1" si="54"/>
        <v>6.5</v>
      </c>
      <c r="F237">
        <f t="shared" ca="1" si="54"/>
        <v>3</v>
      </c>
      <c r="G237">
        <f t="shared" ca="1" si="54"/>
        <v>24</v>
      </c>
      <c r="H237">
        <f t="shared" ca="1" si="45"/>
        <v>2012</v>
      </c>
      <c r="I237">
        <f t="shared" ca="1" si="46"/>
        <v>8</v>
      </c>
      <c r="J237" t="str">
        <f t="shared" ca="1" si="47"/>
        <v>rs</v>
      </c>
      <c r="K237" t="str">
        <f t="shared" ca="1" si="55"/>
        <v>SFO</v>
      </c>
      <c r="L237" t="str">
        <f t="shared" ca="1" si="55"/>
        <v>SFO</v>
      </c>
      <c r="M237" t="str">
        <f t="shared" ca="1" si="48"/>
        <v/>
      </c>
      <c r="N237" t="s">
        <v>16</v>
      </c>
      <c r="O237">
        <v>3</v>
      </c>
      <c r="P237" t="str">
        <f t="shared" ca="1" si="49"/>
        <v/>
      </c>
      <c r="S237" t="s">
        <v>338</v>
      </c>
      <c r="U237">
        <f t="shared" ca="1" si="50"/>
        <v>1</v>
      </c>
      <c r="W237" t="str">
        <f t="shared" ca="1" si="51"/>
        <v/>
      </c>
    </row>
    <row r="238" spans="1:23" x14ac:dyDescent="0.25">
      <c r="A238">
        <v>237</v>
      </c>
      <c r="B238">
        <v>119</v>
      </c>
      <c r="C238" t="str">
        <f t="shared" ca="1" si="44"/>
        <v>2012_09_KCY@SD</v>
      </c>
      <c r="D238" t="str">
        <f t="shared" ca="1" si="54"/>
        <v/>
      </c>
      <c r="E238">
        <f t="shared" ca="1" si="54"/>
        <v>-8.5</v>
      </c>
      <c r="F238">
        <f t="shared" ca="1" si="54"/>
        <v>31</v>
      </c>
      <c r="G238">
        <f t="shared" ca="1" si="54"/>
        <v>13</v>
      </c>
      <c r="H238">
        <f t="shared" ca="1" si="45"/>
        <v>2012</v>
      </c>
      <c r="I238">
        <f t="shared" ca="1" si="46"/>
        <v>9</v>
      </c>
      <c r="J238" t="str">
        <f t="shared" ca="1" si="47"/>
        <v>rs</v>
      </c>
      <c r="K238" t="str">
        <f t="shared" ca="1" si="55"/>
        <v>SD</v>
      </c>
      <c r="L238" t="str">
        <f t="shared" ca="1" si="55"/>
        <v>SD</v>
      </c>
      <c r="M238" t="str">
        <f t="shared" ca="1" si="48"/>
        <v/>
      </c>
      <c r="N238" t="s">
        <v>18</v>
      </c>
      <c r="O238">
        <v>-7</v>
      </c>
      <c r="P238" t="str">
        <f t="shared" ca="1" si="49"/>
        <v/>
      </c>
      <c r="S238" t="s">
        <v>90</v>
      </c>
      <c r="U238">
        <f t="shared" ca="1" si="50"/>
        <v>1</v>
      </c>
      <c r="W238" t="str">
        <f t="shared" ca="1" si="51"/>
        <v/>
      </c>
    </row>
    <row r="239" spans="1:23" x14ac:dyDescent="0.25">
      <c r="A239">
        <v>238</v>
      </c>
      <c r="B239">
        <v>119</v>
      </c>
      <c r="C239" t="str">
        <f t="shared" ca="1" si="44"/>
        <v>2012_09_KCY@SD</v>
      </c>
      <c r="D239" t="str">
        <f t="shared" ca="1" si="54"/>
        <v/>
      </c>
      <c r="E239">
        <f t="shared" ca="1" si="54"/>
        <v>-8.5</v>
      </c>
      <c r="F239">
        <f t="shared" ca="1" si="54"/>
        <v>31</v>
      </c>
      <c r="G239">
        <f t="shared" ca="1" si="54"/>
        <v>13</v>
      </c>
      <c r="H239">
        <f t="shared" ca="1" si="45"/>
        <v>2012</v>
      </c>
      <c r="I239">
        <f t="shared" ca="1" si="46"/>
        <v>9</v>
      </c>
      <c r="J239" t="str">
        <f t="shared" ca="1" si="47"/>
        <v>rs</v>
      </c>
      <c r="K239" t="str">
        <f t="shared" ca="1" si="55"/>
        <v>SD</v>
      </c>
      <c r="L239" t="str">
        <f t="shared" ca="1" si="55"/>
        <v>SD</v>
      </c>
      <c r="M239" t="str">
        <f t="shared" ca="1" si="48"/>
        <v/>
      </c>
      <c r="N239" t="s">
        <v>16</v>
      </c>
      <c r="O239">
        <v>-7</v>
      </c>
      <c r="P239" t="str">
        <f t="shared" ca="1" si="49"/>
        <v/>
      </c>
      <c r="S239" t="s">
        <v>336</v>
      </c>
      <c r="U239">
        <f t="shared" ca="1" si="50"/>
        <v>0</v>
      </c>
      <c r="W239" t="str">
        <f t="shared" ca="1" si="51"/>
        <v/>
      </c>
    </row>
    <row r="240" spans="1:23" x14ac:dyDescent="0.25">
      <c r="A240">
        <v>239</v>
      </c>
      <c r="B240">
        <v>120</v>
      </c>
      <c r="C240" t="str">
        <f t="shared" ca="1" si="44"/>
        <v>2012_09_CAR@WAS</v>
      </c>
      <c r="D240" t="str">
        <f t="shared" ca="1" si="54"/>
        <v/>
      </c>
      <c r="E240">
        <f t="shared" ca="1" si="54"/>
        <v>-3.5</v>
      </c>
      <c r="F240">
        <f t="shared" ca="1" si="54"/>
        <v>13</v>
      </c>
      <c r="G240">
        <f t="shared" ca="1" si="54"/>
        <v>21</v>
      </c>
      <c r="H240">
        <f t="shared" ca="1" si="45"/>
        <v>2012</v>
      </c>
      <c r="I240">
        <f t="shared" ca="1" si="46"/>
        <v>9</v>
      </c>
      <c r="J240" t="str">
        <f t="shared" ca="1" si="47"/>
        <v>rs</v>
      </c>
      <c r="K240" t="str">
        <f t="shared" ca="1" si="55"/>
        <v>CAR</v>
      </c>
      <c r="L240" t="str">
        <f t="shared" ca="1" si="55"/>
        <v>CAR</v>
      </c>
      <c r="M240" t="str">
        <f t="shared" ca="1" si="48"/>
        <v/>
      </c>
      <c r="N240" t="s">
        <v>18</v>
      </c>
      <c r="O240">
        <v>-6</v>
      </c>
      <c r="P240" t="str">
        <f t="shared" ca="1" si="49"/>
        <v/>
      </c>
      <c r="S240" t="s">
        <v>96</v>
      </c>
      <c r="U240">
        <f t="shared" ca="1" si="50"/>
        <v>0</v>
      </c>
      <c r="W240" t="str">
        <f t="shared" ca="1" si="51"/>
        <v/>
      </c>
    </row>
    <row r="241" spans="1:23" x14ac:dyDescent="0.25">
      <c r="A241">
        <v>240</v>
      </c>
      <c r="B241">
        <v>120</v>
      </c>
      <c r="C241" t="str">
        <f t="shared" ca="1" si="44"/>
        <v>2012_09_CAR@WAS</v>
      </c>
      <c r="D241" t="str">
        <f t="shared" ca="1" si="54"/>
        <v/>
      </c>
      <c r="E241">
        <f t="shared" ca="1" si="54"/>
        <v>-3.5</v>
      </c>
      <c r="F241">
        <f t="shared" ca="1" si="54"/>
        <v>13</v>
      </c>
      <c r="G241">
        <f t="shared" ca="1" si="54"/>
        <v>21</v>
      </c>
      <c r="H241">
        <f t="shared" ca="1" si="45"/>
        <v>2012</v>
      </c>
      <c r="I241">
        <f t="shared" ca="1" si="46"/>
        <v>9</v>
      </c>
      <c r="J241" t="str">
        <f t="shared" ca="1" si="47"/>
        <v>rs</v>
      </c>
      <c r="K241" t="str">
        <f t="shared" ca="1" si="55"/>
        <v>CAR</v>
      </c>
      <c r="L241" t="str">
        <f t="shared" ca="1" si="55"/>
        <v>CAR</v>
      </c>
      <c r="M241" t="str">
        <f t="shared" ca="1" si="48"/>
        <v/>
      </c>
      <c r="N241" t="s">
        <v>16</v>
      </c>
      <c r="O241">
        <v>-5.5</v>
      </c>
      <c r="P241" t="str">
        <f t="shared" ca="1" si="49"/>
        <v/>
      </c>
      <c r="S241" t="s">
        <v>69</v>
      </c>
      <c r="U241">
        <f t="shared" ca="1" si="50"/>
        <v>1</v>
      </c>
      <c r="W241" t="str">
        <f t="shared" ca="1" si="51"/>
        <v/>
      </c>
    </row>
    <row r="242" spans="1:23" x14ac:dyDescent="0.25">
      <c r="A242">
        <v>241</v>
      </c>
      <c r="B242">
        <v>121</v>
      </c>
      <c r="C242" t="str">
        <f t="shared" ca="1" si="44"/>
        <v>2012_09_ARI@GBY</v>
      </c>
      <c r="D242" t="str">
        <f t="shared" ref="D242:G261" ca="1" si="56">IFERROR(IF(ISBLANK(VLOOKUP($B242,nfl_game_result,MATCH(D$1,nfl_game_result_header,0),FALSE)),"",VLOOKUP($B242,nfl_game_result,MATCH(D$1,nfl_game_result_header,0),FALSE)),"error")</f>
        <v/>
      </c>
      <c r="E242">
        <f t="shared" ca="1" si="56"/>
        <v>-10.5</v>
      </c>
      <c r="F242">
        <f t="shared" ca="1" si="56"/>
        <v>31</v>
      </c>
      <c r="G242">
        <f t="shared" ca="1" si="56"/>
        <v>17</v>
      </c>
      <c r="H242">
        <f t="shared" ca="1" si="45"/>
        <v>2012</v>
      </c>
      <c r="I242">
        <f t="shared" ca="1" si="46"/>
        <v>9</v>
      </c>
      <c r="J242" t="str">
        <f t="shared" ca="1" si="47"/>
        <v>rs</v>
      </c>
      <c r="K242" t="str">
        <f t="shared" ref="K242:L261" ca="1" si="57">IFERROR(IF(ISBLANK(VLOOKUP($B242,nfl_game_result,MATCH(K$1,nfl_game_result_header,0),FALSE)),"",VLOOKUP($B242,nfl_game_result,MATCH(K$1,nfl_game_result_header,0),FALSE)),"error")</f>
        <v>GBY</v>
      </c>
      <c r="L242" t="str">
        <f t="shared" ca="1" si="57"/>
        <v>GBY</v>
      </c>
      <c r="M242" t="str">
        <f t="shared" ca="1" si="48"/>
        <v/>
      </c>
      <c r="N242" t="s">
        <v>18</v>
      </c>
      <c r="O242">
        <v>-10.5</v>
      </c>
      <c r="P242" t="str">
        <f t="shared" ca="1" si="49"/>
        <v/>
      </c>
      <c r="S242" t="s">
        <v>66</v>
      </c>
      <c r="U242">
        <f t="shared" ca="1" si="50"/>
        <v>0</v>
      </c>
      <c r="W242" t="str">
        <f t="shared" ca="1" si="51"/>
        <v/>
      </c>
    </row>
    <row r="243" spans="1:23" x14ac:dyDescent="0.25">
      <c r="A243">
        <v>242</v>
      </c>
      <c r="B243">
        <v>121</v>
      </c>
      <c r="C243" t="str">
        <f t="shared" ca="1" si="44"/>
        <v>2012_09_ARI@GBY</v>
      </c>
      <c r="D243" t="str">
        <f t="shared" ca="1" si="56"/>
        <v/>
      </c>
      <c r="E243">
        <f t="shared" ca="1" si="56"/>
        <v>-10.5</v>
      </c>
      <c r="F243">
        <f t="shared" ca="1" si="56"/>
        <v>31</v>
      </c>
      <c r="G243">
        <f t="shared" ca="1" si="56"/>
        <v>17</v>
      </c>
      <c r="H243">
        <f t="shared" ca="1" si="45"/>
        <v>2012</v>
      </c>
      <c r="I243">
        <f t="shared" ca="1" si="46"/>
        <v>9</v>
      </c>
      <c r="J243" t="str">
        <f t="shared" ca="1" si="47"/>
        <v>rs</v>
      </c>
      <c r="K243" t="str">
        <f t="shared" ca="1" si="57"/>
        <v>GBY</v>
      </c>
      <c r="L243" t="str">
        <f t="shared" ca="1" si="57"/>
        <v>GBY</v>
      </c>
      <c r="M243" t="str">
        <f t="shared" ca="1" si="48"/>
        <v/>
      </c>
      <c r="N243" t="s">
        <v>16</v>
      </c>
      <c r="O243">
        <v>-10.5</v>
      </c>
      <c r="P243" t="str">
        <f t="shared" ca="1" si="49"/>
        <v/>
      </c>
      <c r="S243" t="s">
        <v>335</v>
      </c>
      <c r="U243">
        <f t="shared" ca="1" si="50"/>
        <v>1</v>
      </c>
      <c r="W243" t="str">
        <f t="shared" ca="1" si="51"/>
        <v/>
      </c>
    </row>
    <row r="244" spans="1:23" x14ac:dyDescent="0.25">
      <c r="A244">
        <v>243</v>
      </c>
      <c r="B244">
        <v>122</v>
      </c>
      <c r="C244" t="str">
        <f t="shared" ca="1" si="44"/>
        <v>2012_09_DET@JAX</v>
      </c>
      <c r="D244" t="str">
        <f t="shared" ca="1" si="56"/>
        <v/>
      </c>
      <c r="E244">
        <f t="shared" ca="1" si="56"/>
        <v>3.5</v>
      </c>
      <c r="F244">
        <f t="shared" ca="1" si="56"/>
        <v>14</v>
      </c>
      <c r="G244">
        <f t="shared" ca="1" si="56"/>
        <v>31</v>
      </c>
      <c r="H244">
        <f t="shared" ca="1" si="45"/>
        <v>2012</v>
      </c>
      <c r="I244">
        <f t="shared" ca="1" si="46"/>
        <v>9</v>
      </c>
      <c r="J244" t="str">
        <f t="shared" ca="1" si="47"/>
        <v>rs</v>
      </c>
      <c r="K244" t="str">
        <f t="shared" ca="1" si="57"/>
        <v>DET</v>
      </c>
      <c r="L244" t="str">
        <f t="shared" ca="1" si="57"/>
        <v>DET</v>
      </c>
      <c r="M244" t="str">
        <f t="shared" ca="1" si="48"/>
        <v/>
      </c>
      <c r="N244" t="s">
        <v>18</v>
      </c>
      <c r="O244">
        <v>2.5</v>
      </c>
      <c r="P244" t="str">
        <f t="shared" ca="1" si="49"/>
        <v/>
      </c>
      <c r="S244" t="s">
        <v>79</v>
      </c>
      <c r="U244">
        <f t="shared" ca="1" si="50"/>
        <v>0</v>
      </c>
      <c r="W244" t="str">
        <f t="shared" ca="1" si="51"/>
        <v/>
      </c>
    </row>
    <row r="245" spans="1:23" x14ac:dyDescent="0.25">
      <c r="A245">
        <v>244</v>
      </c>
      <c r="B245">
        <v>122</v>
      </c>
      <c r="C245" t="str">
        <f t="shared" ca="1" si="44"/>
        <v>2012_09_DET@JAX</v>
      </c>
      <c r="D245" t="str">
        <f t="shared" ca="1" si="56"/>
        <v/>
      </c>
      <c r="E245">
        <f t="shared" ca="1" si="56"/>
        <v>3.5</v>
      </c>
      <c r="F245">
        <f t="shared" ca="1" si="56"/>
        <v>14</v>
      </c>
      <c r="G245">
        <f t="shared" ca="1" si="56"/>
        <v>31</v>
      </c>
      <c r="H245">
        <f t="shared" ca="1" si="45"/>
        <v>2012</v>
      </c>
      <c r="I245">
        <f t="shared" ca="1" si="46"/>
        <v>9</v>
      </c>
      <c r="J245" t="str">
        <f t="shared" ca="1" si="47"/>
        <v>rs</v>
      </c>
      <c r="K245" t="str">
        <f t="shared" ca="1" si="57"/>
        <v>DET</v>
      </c>
      <c r="L245" t="str">
        <f t="shared" ca="1" si="57"/>
        <v>DET</v>
      </c>
      <c r="M245" t="str">
        <f t="shared" ca="1" si="48"/>
        <v/>
      </c>
      <c r="N245" t="s">
        <v>16</v>
      </c>
      <c r="O245">
        <v>3</v>
      </c>
      <c r="P245" t="str">
        <f t="shared" ca="1" si="49"/>
        <v/>
      </c>
      <c r="S245" t="s">
        <v>79</v>
      </c>
      <c r="U245">
        <f t="shared" ca="1" si="50"/>
        <v>0</v>
      </c>
      <c r="W245" t="str">
        <f t="shared" ca="1" si="51"/>
        <v/>
      </c>
    </row>
    <row r="246" spans="1:23" x14ac:dyDescent="0.25">
      <c r="A246">
        <v>245</v>
      </c>
      <c r="B246">
        <v>123</v>
      </c>
      <c r="C246" t="str">
        <f t="shared" ca="1" si="44"/>
        <v>2012_09_CHI@TEN</v>
      </c>
      <c r="D246" t="str">
        <f t="shared" ca="1" si="56"/>
        <v/>
      </c>
      <c r="E246">
        <f t="shared" ca="1" si="56"/>
        <v>3.5</v>
      </c>
      <c r="F246">
        <f t="shared" ca="1" si="56"/>
        <v>20</v>
      </c>
      <c r="G246">
        <f t="shared" ca="1" si="56"/>
        <v>51</v>
      </c>
      <c r="H246">
        <f t="shared" ca="1" si="45"/>
        <v>2012</v>
      </c>
      <c r="I246">
        <f t="shared" ca="1" si="46"/>
        <v>9</v>
      </c>
      <c r="J246" t="str">
        <f t="shared" ca="1" si="47"/>
        <v>rs</v>
      </c>
      <c r="K246" t="str">
        <f t="shared" ca="1" si="57"/>
        <v>CHI</v>
      </c>
      <c r="L246" t="str">
        <f t="shared" ca="1" si="57"/>
        <v>CHI</v>
      </c>
      <c r="M246" t="str">
        <f t="shared" ca="1" si="48"/>
        <v/>
      </c>
      <c r="N246" t="s">
        <v>18</v>
      </c>
      <c r="O246">
        <v>7</v>
      </c>
      <c r="P246" t="str">
        <f t="shared" ca="1" si="49"/>
        <v/>
      </c>
      <c r="S246" t="s">
        <v>70</v>
      </c>
      <c r="U246">
        <f t="shared" ca="1" si="50"/>
        <v>1</v>
      </c>
      <c r="W246" t="str">
        <f t="shared" ca="1" si="51"/>
        <v/>
      </c>
    </row>
    <row r="247" spans="1:23" x14ac:dyDescent="0.25">
      <c r="A247">
        <v>246</v>
      </c>
      <c r="B247">
        <v>123</v>
      </c>
      <c r="C247" t="str">
        <f t="shared" ca="1" si="44"/>
        <v>2012_09_CHI@TEN</v>
      </c>
      <c r="D247" t="str">
        <f t="shared" ca="1" si="56"/>
        <v/>
      </c>
      <c r="E247">
        <f t="shared" ca="1" si="56"/>
        <v>3.5</v>
      </c>
      <c r="F247">
        <f t="shared" ca="1" si="56"/>
        <v>20</v>
      </c>
      <c r="G247">
        <f t="shared" ca="1" si="56"/>
        <v>51</v>
      </c>
      <c r="H247">
        <f t="shared" ca="1" si="45"/>
        <v>2012</v>
      </c>
      <c r="I247">
        <f t="shared" ca="1" si="46"/>
        <v>9</v>
      </c>
      <c r="J247" t="str">
        <f t="shared" ca="1" si="47"/>
        <v>rs</v>
      </c>
      <c r="K247" t="str">
        <f t="shared" ca="1" si="57"/>
        <v>CHI</v>
      </c>
      <c r="L247" t="str">
        <f t="shared" ca="1" si="57"/>
        <v>CHI</v>
      </c>
      <c r="M247" t="str">
        <f t="shared" ca="1" si="48"/>
        <v/>
      </c>
      <c r="N247" t="s">
        <v>16</v>
      </c>
      <c r="O247">
        <v>4</v>
      </c>
      <c r="P247" t="str">
        <f t="shared" ca="1" si="49"/>
        <v/>
      </c>
      <c r="S247" t="s">
        <v>70</v>
      </c>
      <c r="U247">
        <f t="shared" ca="1" si="50"/>
        <v>1</v>
      </c>
      <c r="W247" t="str">
        <f t="shared" ca="1" si="51"/>
        <v/>
      </c>
    </row>
    <row r="248" spans="1:23" x14ac:dyDescent="0.25">
      <c r="A248">
        <v>247</v>
      </c>
      <c r="B248">
        <v>124</v>
      </c>
      <c r="C248" t="str">
        <f t="shared" ca="1" si="44"/>
        <v>2012_09_DEN@CIN</v>
      </c>
      <c r="D248" t="str">
        <f t="shared" ca="1" si="56"/>
        <v/>
      </c>
      <c r="E248">
        <f t="shared" ca="1" si="56"/>
        <v>3.5</v>
      </c>
      <c r="F248">
        <f t="shared" ca="1" si="56"/>
        <v>23</v>
      </c>
      <c r="G248">
        <f t="shared" ca="1" si="56"/>
        <v>31</v>
      </c>
      <c r="H248">
        <f t="shared" ca="1" si="45"/>
        <v>2012</v>
      </c>
      <c r="I248">
        <f t="shared" ca="1" si="46"/>
        <v>9</v>
      </c>
      <c r="J248" t="str">
        <f t="shared" ca="1" si="47"/>
        <v>rs</v>
      </c>
      <c r="K248" t="str">
        <f t="shared" ca="1" si="57"/>
        <v>DEN</v>
      </c>
      <c r="L248" t="str">
        <f t="shared" ca="1" si="57"/>
        <v>DEN</v>
      </c>
      <c r="M248" t="str">
        <f t="shared" ca="1" si="48"/>
        <v/>
      </c>
      <c r="N248" t="s">
        <v>18</v>
      </c>
      <c r="O248">
        <v>2.5</v>
      </c>
      <c r="P248" t="str">
        <f t="shared" ca="1" si="49"/>
        <v/>
      </c>
      <c r="S248" t="s">
        <v>74</v>
      </c>
      <c r="U248">
        <f t="shared" ca="1" si="50"/>
        <v>1</v>
      </c>
      <c r="W248" t="str">
        <f t="shared" ca="1" si="51"/>
        <v/>
      </c>
    </row>
    <row r="249" spans="1:23" x14ac:dyDescent="0.25">
      <c r="A249">
        <v>248</v>
      </c>
      <c r="B249">
        <v>124</v>
      </c>
      <c r="C249" t="str">
        <f t="shared" ca="1" si="44"/>
        <v>2012_09_DEN@CIN</v>
      </c>
      <c r="D249" t="str">
        <f t="shared" ca="1" si="56"/>
        <v/>
      </c>
      <c r="E249">
        <f t="shared" ca="1" si="56"/>
        <v>3.5</v>
      </c>
      <c r="F249">
        <f t="shared" ca="1" si="56"/>
        <v>23</v>
      </c>
      <c r="G249">
        <f t="shared" ca="1" si="56"/>
        <v>31</v>
      </c>
      <c r="H249">
        <f t="shared" ca="1" si="45"/>
        <v>2012</v>
      </c>
      <c r="I249">
        <f t="shared" ca="1" si="46"/>
        <v>9</v>
      </c>
      <c r="J249" t="str">
        <f t="shared" ca="1" si="47"/>
        <v>rs</v>
      </c>
      <c r="K249" t="str">
        <f t="shared" ca="1" si="57"/>
        <v>DEN</v>
      </c>
      <c r="L249" t="str">
        <f t="shared" ca="1" si="57"/>
        <v>DEN</v>
      </c>
      <c r="M249" t="str">
        <f t="shared" ca="1" si="48"/>
        <v/>
      </c>
      <c r="N249" t="s">
        <v>16</v>
      </c>
      <c r="O249">
        <v>3</v>
      </c>
      <c r="P249" t="str">
        <f t="shared" ca="1" si="49"/>
        <v/>
      </c>
      <c r="S249" t="s">
        <v>74</v>
      </c>
      <c r="U249">
        <f t="shared" ca="1" si="50"/>
        <v>1</v>
      </c>
      <c r="W249" t="str">
        <f t="shared" ca="1" si="51"/>
        <v/>
      </c>
    </row>
    <row r="250" spans="1:23" x14ac:dyDescent="0.25">
      <c r="A250">
        <v>249</v>
      </c>
      <c r="B250">
        <v>125</v>
      </c>
      <c r="C250" t="str">
        <f t="shared" ca="1" si="44"/>
        <v>2012_09_BAL@CLE</v>
      </c>
      <c r="D250" t="str">
        <f t="shared" ca="1" si="56"/>
        <v/>
      </c>
      <c r="E250">
        <f t="shared" ca="1" si="56"/>
        <v>3.5</v>
      </c>
      <c r="F250">
        <f t="shared" ca="1" si="56"/>
        <v>15</v>
      </c>
      <c r="G250">
        <f t="shared" ca="1" si="56"/>
        <v>25</v>
      </c>
      <c r="H250">
        <f t="shared" ca="1" si="45"/>
        <v>2012</v>
      </c>
      <c r="I250">
        <f t="shared" ca="1" si="46"/>
        <v>9</v>
      </c>
      <c r="J250" t="str">
        <f t="shared" ca="1" si="47"/>
        <v>rs</v>
      </c>
      <c r="K250" t="str">
        <f t="shared" ca="1" si="57"/>
        <v>BAL</v>
      </c>
      <c r="L250" t="str">
        <f t="shared" ca="1" si="57"/>
        <v>BAL</v>
      </c>
      <c r="M250" t="str">
        <f t="shared" ca="1" si="48"/>
        <v/>
      </c>
      <c r="N250" t="s">
        <v>18</v>
      </c>
      <c r="O250">
        <v>5.5</v>
      </c>
      <c r="P250" t="str">
        <f t="shared" ca="1" si="49"/>
        <v/>
      </c>
      <c r="S250" t="s">
        <v>72</v>
      </c>
      <c r="U250">
        <f t="shared" ca="1" si="50"/>
        <v>0</v>
      </c>
      <c r="W250" t="str">
        <f t="shared" ca="1" si="51"/>
        <v/>
      </c>
    </row>
    <row r="251" spans="1:23" x14ac:dyDescent="0.25">
      <c r="A251">
        <v>250</v>
      </c>
      <c r="B251">
        <v>125</v>
      </c>
      <c r="C251" t="str">
        <f t="shared" ca="1" si="44"/>
        <v>2012_09_BAL@CLE</v>
      </c>
      <c r="D251" t="str">
        <f t="shared" ca="1" si="56"/>
        <v/>
      </c>
      <c r="E251">
        <f t="shared" ca="1" si="56"/>
        <v>3.5</v>
      </c>
      <c r="F251">
        <f t="shared" ca="1" si="56"/>
        <v>15</v>
      </c>
      <c r="G251">
        <f t="shared" ca="1" si="56"/>
        <v>25</v>
      </c>
      <c r="H251">
        <f t="shared" ca="1" si="45"/>
        <v>2012</v>
      </c>
      <c r="I251">
        <f t="shared" ca="1" si="46"/>
        <v>9</v>
      </c>
      <c r="J251" t="str">
        <f t="shared" ca="1" si="47"/>
        <v>rs</v>
      </c>
      <c r="K251" t="str">
        <f t="shared" ca="1" si="57"/>
        <v>BAL</v>
      </c>
      <c r="L251" t="str">
        <f t="shared" ca="1" si="57"/>
        <v>BAL</v>
      </c>
      <c r="M251" t="str">
        <f t="shared" ca="1" si="48"/>
        <v/>
      </c>
      <c r="N251" t="s">
        <v>16</v>
      </c>
      <c r="O251">
        <v>6</v>
      </c>
      <c r="P251" t="str">
        <f t="shared" ca="1" si="49"/>
        <v/>
      </c>
      <c r="S251" t="s">
        <v>72</v>
      </c>
      <c r="U251">
        <f t="shared" ca="1" si="50"/>
        <v>0</v>
      </c>
      <c r="W251" t="str">
        <f t="shared" ca="1" si="51"/>
        <v/>
      </c>
    </row>
    <row r="252" spans="1:23" x14ac:dyDescent="0.25">
      <c r="A252">
        <v>251</v>
      </c>
      <c r="B252">
        <v>126</v>
      </c>
      <c r="C252" t="str">
        <f t="shared" ca="1" si="44"/>
        <v>2012_09_BUF@HOU</v>
      </c>
      <c r="D252" t="str">
        <f t="shared" ca="1" si="56"/>
        <v/>
      </c>
      <c r="E252">
        <f t="shared" ca="1" si="56"/>
        <v>-10.5</v>
      </c>
      <c r="F252">
        <f t="shared" ca="1" si="56"/>
        <v>21</v>
      </c>
      <c r="G252">
        <f t="shared" ca="1" si="56"/>
        <v>9</v>
      </c>
      <c r="H252">
        <f t="shared" ca="1" si="45"/>
        <v>2012</v>
      </c>
      <c r="I252">
        <f t="shared" ca="1" si="46"/>
        <v>9</v>
      </c>
      <c r="J252" t="str">
        <f t="shared" ca="1" si="47"/>
        <v>rs</v>
      </c>
      <c r="K252" t="str">
        <f t="shared" ca="1" si="57"/>
        <v>HOU</v>
      </c>
      <c r="L252" t="str">
        <f t="shared" ca="1" si="57"/>
        <v>HOU</v>
      </c>
      <c r="M252" t="str">
        <f t="shared" ca="1" si="48"/>
        <v/>
      </c>
      <c r="N252" t="s">
        <v>18</v>
      </c>
      <c r="O252">
        <v>-12</v>
      </c>
      <c r="P252" t="str">
        <f t="shared" ca="1" si="49"/>
        <v/>
      </c>
      <c r="S252" t="s">
        <v>77</v>
      </c>
      <c r="U252">
        <f t="shared" ca="1" si="50"/>
        <v>1</v>
      </c>
      <c r="W252" t="str">
        <f t="shared" ca="1" si="51"/>
        <v/>
      </c>
    </row>
    <row r="253" spans="1:23" x14ac:dyDescent="0.25">
      <c r="A253">
        <v>252</v>
      </c>
      <c r="B253">
        <v>126</v>
      </c>
      <c r="C253" t="str">
        <f t="shared" ca="1" si="44"/>
        <v>2012_09_BUF@HOU</v>
      </c>
      <c r="D253" t="str">
        <f t="shared" ca="1" si="56"/>
        <v/>
      </c>
      <c r="E253">
        <f t="shared" ca="1" si="56"/>
        <v>-10.5</v>
      </c>
      <c r="F253">
        <f t="shared" ca="1" si="56"/>
        <v>21</v>
      </c>
      <c r="G253">
        <f t="shared" ca="1" si="56"/>
        <v>9</v>
      </c>
      <c r="H253">
        <f t="shared" ca="1" si="45"/>
        <v>2012</v>
      </c>
      <c r="I253">
        <f t="shared" ca="1" si="46"/>
        <v>9</v>
      </c>
      <c r="J253" t="str">
        <f t="shared" ca="1" si="47"/>
        <v>rs</v>
      </c>
      <c r="K253" t="str">
        <f t="shared" ca="1" si="57"/>
        <v>HOU</v>
      </c>
      <c r="L253" t="str">
        <f t="shared" ca="1" si="57"/>
        <v>HOU</v>
      </c>
      <c r="M253" t="str">
        <f t="shared" ca="1" si="48"/>
        <v/>
      </c>
      <c r="N253" t="s">
        <v>16</v>
      </c>
      <c r="O253">
        <v>-10.5</v>
      </c>
      <c r="P253" t="str">
        <f t="shared" ca="1" si="49"/>
        <v/>
      </c>
      <c r="S253" t="s">
        <v>77</v>
      </c>
      <c r="U253">
        <f t="shared" ca="1" si="50"/>
        <v>1</v>
      </c>
      <c r="W253" t="str">
        <f t="shared" ca="1" si="51"/>
        <v/>
      </c>
    </row>
    <row r="254" spans="1:23" x14ac:dyDescent="0.25">
      <c r="A254">
        <v>253</v>
      </c>
      <c r="B254">
        <v>127</v>
      </c>
      <c r="C254" t="str">
        <f t="shared" ca="1" si="44"/>
        <v>2012_09_MIA@IND</v>
      </c>
      <c r="D254" t="str">
        <f t="shared" ca="1" si="56"/>
        <v/>
      </c>
      <c r="E254">
        <f t="shared" ca="1" si="56"/>
        <v>2.5</v>
      </c>
      <c r="F254">
        <f t="shared" ca="1" si="56"/>
        <v>23</v>
      </c>
      <c r="G254">
        <f t="shared" ca="1" si="56"/>
        <v>20</v>
      </c>
      <c r="H254">
        <f t="shared" ca="1" si="45"/>
        <v>2012</v>
      </c>
      <c r="I254">
        <f t="shared" ca="1" si="46"/>
        <v>9</v>
      </c>
      <c r="J254" t="str">
        <f t="shared" ca="1" si="47"/>
        <v>rs</v>
      </c>
      <c r="K254" t="str">
        <f t="shared" ca="1" si="57"/>
        <v>IND</v>
      </c>
      <c r="L254" t="str">
        <f t="shared" ca="1" si="57"/>
        <v>IND</v>
      </c>
      <c r="M254" t="str">
        <f t="shared" ca="1" si="48"/>
        <v/>
      </c>
      <c r="N254" t="s">
        <v>18</v>
      </c>
      <c r="O254">
        <v>-2.5</v>
      </c>
      <c r="P254" t="str">
        <f t="shared" ca="1" si="49"/>
        <v/>
      </c>
      <c r="S254" t="s">
        <v>81</v>
      </c>
      <c r="U254">
        <f t="shared" ca="1" si="50"/>
        <v>0</v>
      </c>
      <c r="W254" t="str">
        <f t="shared" ca="1" si="51"/>
        <v/>
      </c>
    </row>
    <row r="255" spans="1:23" x14ac:dyDescent="0.25">
      <c r="A255">
        <v>254</v>
      </c>
      <c r="B255">
        <v>127</v>
      </c>
      <c r="C255" t="str">
        <f t="shared" ca="1" si="44"/>
        <v>2012_09_MIA@IND</v>
      </c>
      <c r="D255" t="str">
        <f t="shared" ca="1" si="56"/>
        <v/>
      </c>
      <c r="E255">
        <f t="shared" ca="1" si="56"/>
        <v>2.5</v>
      </c>
      <c r="F255">
        <f t="shared" ca="1" si="56"/>
        <v>23</v>
      </c>
      <c r="G255">
        <f t="shared" ca="1" si="56"/>
        <v>20</v>
      </c>
      <c r="H255">
        <f t="shared" ca="1" si="45"/>
        <v>2012</v>
      </c>
      <c r="I255">
        <f t="shared" ca="1" si="46"/>
        <v>9</v>
      </c>
      <c r="J255" t="str">
        <f t="shared" ca="1" si="47"/>
        <v>rs</v>
      </c>
      <c r="K255" t="str">
        <f t="shared" ca="1" si="57"/>
        <v>IND</v>
      </c>
      <c r="L255" t="str">
        <f t="shared" ca="1" si="57"/>
        <v>IND</v>
      </c>
      <c r="M255" t="str">
        <f t="shared" ca="1" si="48"/>
        <v/>
      </c>
      <c r="N255" t="s">
        <v>16</v>
      </c>
      <c r="O255">
        <v>-3</v>
      </c>
      <c r="P255" t="str">
        <f t="shared" ca="1" si="49"/>
        <v/>
      </c>
      <c r="S255" t="s">
        <v>81</v>
      </c>
      <c r="U255">
        <f t="shared" ca="1" si="50"/>
        <v>0</v>
      </c>
      <c r="W255" t="str">
        <f t="shared" ca="1" si="51"/>
        <v/>
      </c>
    </row>
    <row r="256" spans="1:23" x14ac:dyDescent="0.25">
      <c r="A256">
        <v>255</v>
      </c>
      <c r="B256">
        <v>128</v>
      </c>
      <c r="C256" t="str">
        <f t="shared" ca="1" si="44"/>
        <v>2012_09_MIN@SEA</v>
      </c>
      <c r="D256" t="str">
        <f t="shared" ca="1" si="56"/>
        <v/>
      </c>
      <c r="E256">
        <f t="shared" ca="1" si="56"/>
        <v>-4.5</v>
      </c>
      <c r="F256">
        <f t="shared" ca="1" si="56"/>
        <v>30</v>
      </c>
      <c r="G256">
        <f t="shared" ca="1" si="56"/>
        <v>20</v>
      </c>
      <c r="H256">
        <f t="shared" ca="1" si="45"/>
        <v>2012</v>
      </c>
      <c r="I256">
        <f t="shared" ca="1" si="46"/>
        <v>9</v>
      </c>
      <c r="J256" t="str">
        <f t="shared" ca="1" si="47"/>
        <v>rs</v>
      </c>
      <c r="K256" t="str">
        <f t="shared" ca="1" si="57"/>
        <v>SEA</v>
      </c>
      <c r="L256" t="str">
        <f t="shared" ca="1" si="57"/>
        <v>SEA</v>
      </c>
      <c r="M256" t="str">
        <f t="shared" ca="1" si="48"/>
        <v/>
      </c>
      <c r="N256" t="s">
        <v>18</v>
      </c>
      <c r="O256">
        <v>-5.5</v>
      </c>
      <c r="P256" t="str">
        <f t="shared" ca="1" si="49"/>
        <v/>
      </c>
      <c r="S256" t="s">
        <v>91</v>
      </c>
      <c r="U256">
        <f t="shared" ca="1" si="50"/>
        <v>1</v>
      </c>
      <c r="W256" t="str">
        <f t="shared" ca="1" si="51"/>
        <v/>
      </c>
    </row>
    <row r="257" spans="1:23" x14ac:dyDescent="0.25">
      <c r="A257">
        <v>256</v>
      </c>
      <c r="B257">
        <v>128</v>
      </c>
      <c r="C257" t="str">
        <f t="shared" ca="1" si="44"/>
        <v>2012_09_MIN@SEA</v>
      </c>
      <c r="D257" t="str">
        <f t="shared" ca="1" si="56"/>
        <v/>
      </c>
      <c r="E257">
        <f t="shared" ca="1" si="56"/>
        <v>-4.5</v>
      </c>
      <c r="F257">
        <f t="shared" ca="1" si="56"/>
        <v>30</v>
      </c>
      <c r="G257">
        <f t="shared" ca="1" si="56"/>
        <v>20</v>
      </c>
      <c r="H257">
        <f t="shared" ca="1" si="45"/>
        <v>2012</v>
      </c>
      <c r="I257">
        <f t="shared" ca="1" si="46"/>
        <v>9</v>
      </c>
      <c r="J257" t="str">
        <f t="shared" ca="1" si="47"/>
        <v>rs</v>
      </c>
      <c r="K257" t="str">
        <f t="shared" ca="1" si="57"/>
        <v>SEA</v>
      </c>
      <c r="L257" t="str">
        <f t="shared" ca="1" si="57"/>
        <v>SEA</v>
      </c>
      <c r="M257" t="str">
        <f t="shared" ca="1" si="48"/>
        <v/>
      </c>
      <c r="N257" t="s">
        <v>16</v>
      </c>
      <c r="O257">
        <v>-3</v>
      </c>
      <c r="P257" t="str">
        <f t="shared" ca="1" si="49"/>
        <v/>
      </c>
      <c r="S257" t="s">
        <v>82</v>
      </c>
      <c r="U257">
        <f t="shared" ca="1" si="50"/>
        <v>0</v>
      </c>
      <c r="W257" t="str">
        <f t="shared" ca="1" si="51"/>
        <v/>
      </c>
    </row>
    <row r="258" spans="1:23" x14ac:dyDescent="0.25">
      <c r="A258">
        <v>257</v>
      </c>
      <c r="B258">
        <v>129</v>
      </c>
      <c r="C258" t="str">
        <f t="shared" ref="C258:C321" ca="1" si="58">IFERROR(VLOOKUP($B258,nfl_game_result,MATCH(C$1,nfl_game_result_header,0),FALSE),"error")</f>
        <v>2012_09_TBY@OAK</v>
      </c>
      <c r="D258" t="str">
        <f t="shared" ca="1" si="56"/>
        <v/>
      </c>
      <c r="E258">
        <f t="shared" ca="1" si="56"/>
        <v>-1.5</v>
      </c>
      <c r="F258">
        <f t="shared" ca="1" si="56"/>
        <v>32</v>
      </c>
      <c r="G258">
        <f t="shared" ca="1" si="56"/>
        <v>42</v>
      </c>
      <c r="H258">
        <f t="shared" ref="H258:H321" ca="1" si="59">VALUE(LEFT(C258, 4))</f>
        <v>2012</v>
      </c>
      <c r="I258">
        <f t="shared" ref="I258:I321" ca="1" si="60">VALUE(MID(C258,6,FIND("_",C258,6)-6))</f>
        <v>9</v>
      </c>
      <c r="J258" t="str">
        <f t="shared" ref="J258:J321" ca="1" si="61">IF(I258&lt;=17,"rs","plyff")</f>
        <v>rs</v>
      </c>
      <c r="K258" t="str">
        <f t="shared" ca="1" si="57"/>
        <v>TBY</v>
      </c>
      <c r="L258" t="str">
        <f t="shared" ca="1" si="57"/>
        <v>TBY</v>
      </c>
      <c r="M258" t="str">
        <f t="shared" ref="M258:M321" ca="1" si="62">IF(NOT(OR(ISBLANK(D258),ISBLANK(E258),D258="",E258="")),D258-E258,"")</f>
        <v/>
      </c>
      <c r="N258" t="s">
        <v>18</v>
      </c>
      <c r="O258">
        <v>-3</v>
      </c>
      <c r="P258" t="str">
        <f t="shared" ref="P258:P321" ca="1" si="63">IF(OR(NOT(ISNUMBER(D258)),ISBLANK(D258),D258="",ISBLANK(O258)),"",ABS(D258-O258))</f>
        <v/>
      </c>
      <c r="S258" t="s">
        <v>339</v>
      </c>
      <c r="U258">
        <f t="shared" ref="U258:U321" ca="1" si="64">IF(OR(ISBLANK(K258),ISBLANK(S258),K258="",S258=""),"",IF(K258=S258,1,0))</f>
        <v>1</v>
      </c>
      <c r="W258" t="str">
        <f t="shared" ref="W258:W321" ca="1" si="65">IF(OR(ISBLANK(L258),ISBLANK(V258),L258="",V258=""),"",IF(L258=V258,1,0))</f>
        <v/>
      </c>
    </row>
    <row r="259" spans="1:23" x14ac:dyDescent="0.25">
      <c r="A259">
        <v>258</v>
      </c>
      <c r="B259">
        <v>129</v>
      </c>
      <c r="C259" t="str">
        <f t="shared" ca="1" si="58"/>
        <v>2012_09_TBY@OAK</v>
      </c>
      <c r="D259" t="str">
        <f t="shared" ca="1" si="56"/>
        <v/>
      </c>
      <c r="E259">
        <f t="shared" ca="1" si="56"/>
        <v>-1.5</v>
      </c>
      <c r="F259">
        <f t="shared" ca="1" si="56"/>
        <v>32</v>
      </c>
      <c r="G259">
        <f t="shared" ca="1" si="56"/>
        <v>42</v>
      </c>
      <c r="H259">
        <f t="shared" ca="1" si="59"/>
        <v>2012</v>
      </c>
      <c r="I259">
        <f t="shared" ca="1" si="60"/>
        <v>9</v>
      </c>
      <c r="J259" t="str">
        <f t="shared" ca="1" si="61"/>
        <v>rs</v>
      </c>
      <c r="K259" t="str">
        <f t="shared" ca="1" si="57"/>
        <v>TBY</v>
      </c>
      <c r="L259" t="str">
        <f t="shared" ca="1" si="57"/>
        <v>TBY</v>
      </c>
      <c r="M259" t="str">
        <f t="shared" ca="1" si="62"/>
        <v/>
      </c>
      <c r="N259" t="s">
        <v>16</v>
      </c>
      <c r="O259">
        <v>-3.5</v>
      </c>
      <c r="P259" t="str">
        <f t="shared" ca="1" si="63"/>
        <v/>
      </c>
      <c r="S259" t="s">
        <v>87</v>
      </c>
      <c r="U259">
        <f t="shared" ca="1" si="64"/>
        <v>0</v>
      </c>
      <c r="W259" t="str">
        <f t="shared" ca="1" si="65"/>
        <v/>
      </c>
    </row>
    <row r="260" spans="1:23" x14ac:dyDescent="0.25">
      <c r="A260">
        <v>259</v>
      </c>
      <c r="B260">
        <v>130</v>
      </c>
      <c r="C260" t="str">
        <f t="shared" ca="1" si="58"/>
        <v>2012_09_PIT@NYG</v>
      </c>
      <c r="D260" t="str">
        <f t="shared" ca="1" si="56"/>
        <v/>
      </c>
      <c r="E260">
        <f t="shared" ca="1" si="56"/>
        <v>-3.5</v>
      </c>
      <c r="F260">
        <f t="shared" ca="1" si="56"/>
        <v>20</v>
      </c>
      <c r="G260">
        <f t="shared" ca="1" si="56"/>
        <v>24</v>
      </c>
      <c r="H260">
        <f t="shared" ca="1" si="59"/>
        <v>2012</v>
      </c>
      <c r="I260">
        <f t="shared" ca="1" si="60"/>
        <v>9</v>
      </c>
      <c r="J260" t="str">
        <f t="shared" ca="1" si="61"/>
        <v>rs</v>
      </c>
      <c r="K260" t="str">
        <f t="shared" ca="1" si="57"/>
        <v>PIT</v>
      </c>
      <c r="L260" t="str">
        <f t="shared" ca="1" si="57"/>
        <v>PIT</v>
      </c>
      <c r="M260" t="str">
        <f t="shared" ca="1" si="62"/>
        <v/>
      </c>
      <c r="N260" t="s">
        <v>18</v>
      </c>
      <c r="O260">
        <v>-5</v>
      </c>
      <c r="P260" t="str">
        <f t="shared" ca="1" si="63"/>
        <v/>
      </c>
      <c r="S260" t="s">
        <v>89</v>
      </c>
      <c r="U260">
        <f t="shared" ca="1" si="64"/>
        <v>1</v>
      </c>
      <c r="W260" t="str">
        <f t="shared" ca="1" si="65"/>
        <v/>
      </c>
    </row>
    <row r="261" spans="1:23" x14ac:dyDescent="0.25">
      <c r="A261">
        <v>260</v>
      </c>
      <c r="B261">
        <v>130</v>
      </c>
      <c r="C261" t="str">
        <f t="shared" ca="1" si="58"/>
        <v>2012_09_PIT@NYG</v>
      </c>
      <c r="D261" t="str">
        <f t="shared" ca="1" si="56"/>
        <v/>
      </c>
      <c r="E261">
        <f t="shared" ca="1" si="56"/>
        <v>-3.5</v>
      </c>
      <c r="F261">
        <f t="shared" ca="1" si="56"/>
        <v>20</v>
      </c>
      <c r="G261">
        <f t="shared" ca="1" si="56"/>
        <v>24</v>
      </c>
      <c r="H261">
        <f t="shared" ca="1" si="59"/>
        <v>2012</v>
      </c>
      <c r="I261">
        <f t="shared" ca="1" si="60"/>
        <v>9</v>
      </c>
      <c r="J261" t="str">
        <f t="shared" ca="1" si="61"/>
        <v>rs</v>
      </c>
      <c r="K261" t="str">
        <f t="shared" ca="1" si="57"/>
        <v>PIT</v>
      </c>
      <c r="L261" t="str">
        <f t="shared" ca="1" si="57"/>
        <v>PIT</v>
      </c>
      <c r="M261" t="str">
        <f t="shared" ca="1" si="62"/>
        <v/>
      </c>
      <c r="N261" t="s">
        <v>16</v>
      </c>
      <c r="O261">
        <v>-3.5</v>
      </c>
      <c r="P261" t="str">
        <f t="shared" ca="1" si="63"/>
        <v/>
      </c>
      <c r="S261" t="s">
        <v>89</v>
      </c>
      <c r="U261">
        <f t="shared" ca="1" si="64"/>
        <v>1</v>
      </c>
      <c r="W261" t="str">
        <f t="shared" ca="1" si="65"/>
        <v/>
      </c>
    </row>
    <row r="262" spans="1:23" x14ac:dyDescent="0.25">
      <c r="A262">
        <v>261</v>
      </c>
      <c r="B262">
        <v>131</v>
      </c>
      <c r="C262" t="str">
        <f t="shared" ca="1" si="58"/>
        <v>2012_09_DAL@ATL</v>
      </c>
      <c r="D262" t="str">
        <f t="shared" ref="D262:G281" ca="1" si="66">IFERROR(IF(ISBLANK(VLOOKUP($B262,nfl_game_result,MATCH(D$1,nfl_game_result_header,0),FALSE)),"",VLOOKUP($B262,nfl_game_result,MATCH(D$1,nfl_game_result_header,0),FALSE)),"error")</f>
        <v/>
      </c>
      <c r="E262">
        <f t="shared" ca="1" si="66"/>
        <v>-4.5</v>
      </c>
      <c r="F262">
        <f t="shared" ca="1" si="66"/>
        <v>19</v>
      </c>
      <c r="G262">
        <f t="shared" ca="1" si="66"/>
        <v>13</v>
      </c>
      <c r="H262">
        <f t="shared" ca="1" si="59"/>
        <v>2012</v>
      </c>
      <c r="I262">
        <f t="shared" ca="1" si="60"/>
        <v>9</v>
      </c>
      <c r="J262" t="str">
        <f t="shared" ca="1" si="61"/>
        <v>rs</v>
      </c>
      <c r="K262" t="str">
        <f t="shared" ref="K262:L281" ca="1" si="67">IFERROR(IF(ISBLANK(VLOOKUP($B262,nfl_game_result,MATCH(K$1,nfl_game_result_header,0),FALSE)),"",VLOOKUP($B262,nfl_game_result,MATCH(K$1,nfl_game_result_header,0),FALSE)),"error")</f>
        <v>ATL</v>
      </c>
      <c r="L262" t="str">
        <f t="shared" ca="1" si="67"/>
        <v>ATL</v>
      </c>
      <c r="M262" t="str">
        <f t="shared" ca="1" si="62"/>
        <v/>
      </c>
      <c r="N262" t="s">
        <v>18</v>
      </c>
      <c r="O262">
        <v>-5</v>
      </c>
      <c r="P262" t="str">
        <f t="shared" ca="1" si="63"/>
        <v/>
      </c>
      <c r="S262" t="s">
        <v>73</v>
      </c>
      <c r="U262">
        <f t="shared" ca="1" si="64"/>
        <v>0</v>
      </c>
      <c r="W262" t="str">
        <f t="shared" ca="1" si="65"/>
        <v/>
      </c>
    </row>
    <row r="263" spans="1:23" x14ac:dyDescent="0.25">
      <c r="A263">
        <v>262</v>
      </c>
      <c r="B263">
        <v>131</v>
      </c>
      <c r="C263" t="str">
        <f t="shared" ca="1" si="58"/>
        <v>2012_09_DAL@ATL</v>
      </c>
      <c r="D263" t="str">
        <f t="shared" ca="1" si="66"/>
        <v/>
      </c>
      <c r="E263">
        <f t="shared" ca="1" si="66"/>
        <v>-4.5</v>
      </c>
      <c r="F263">
        <f t="shared" ca="1" si="66"/>
        <v>19</v>
      </c>
      <c r="G263">
        <f t="shared" ca="1" si="66"/>
        <v>13</v>
      </c>
      <c r="H263">
        <f t="shared" ca="1" si="59"/>
        <v>2012</v>
      </c>
      <c r="I263">
        <f t="shared" ca="1" si="60"/>
        <v>9</v>
      </c>
      <c r="J263" t="str">
        <f t="shared" ca="1" si="61"/>
        <v>rs</v>
      </c>
      <c r="K263" t="str">
        <f t="shared" ca="1" si="67"/>
        <v>ATL</v>
      </c>
      <c r="L263" t="str">
        <f t="shared" ca="1" si="67"/>
        <v>ATL</v>
      </c>
      <c r="M263" t="str">
        <f t="shared" ca="1" si="62"/>
        <v/>
      </c>
      <c r="N263" t="s">
        <v>16</v>
      </c>
      <c r="O263">
        <v>-7.5</v>
      </c>
      <c r="P263" t="str">
        <f t="shared" ca="1" si="63"/>
        <v/>
      </c>
      <c r="S263" t="s">
        <v>73</v>
      </c>
      <c r="U263">
        <f t="shared" ca="1" si="64"/>
        <v>0</v>
      </c>
      <c r="W263" t="str">
        <f t="shared" ca="1" si="65"/>
        <v/>
      </c>
    </row>
    <row r="264" spans="1:23" x14ac:dyDescent="0.25">
      <c r="A264">
        <v>263</v>
      </c>
      <c r="B264">
        <v>132</v>
      </c>
      <c r="C264" t="str">
        <f t="shared" ca="1" si="58"/>
        <v>2012_09_PHI@NOR</v>
      </c>
      <c r="D264" t="str">
        <f t="shared" ca="1" si="66"/>
        <v/>
      </c>
      <c r="E264">
        <f t="shared" ca="1" si="66"/>
        <v>-3.5</v>
      </c>
      <c r="F264">
        <f t="shared" ca="1" si="66"/>
        <v>28</v>
      </c>
      <c r="G264">
        <f t="shared" ca="1" si="66"/>
        <v>13</v>
      </c>
      <c r="H264">
        <f t="shared" ca="1" si="59"/>
        <v>2012</v>
      </c>
      <c r="I264">
        <f t="shared" ca="1" si="60"/>
        <v>9</v>
      </c>
      <c r="J264" t="str">
        <f t="shared" ca="1" si="61"/>
        <v>rs</v>
      </c>
      <c r="K264" t="str">
        <f t="shared" ca="1" si="67"/>
        <v>NOR</v>
      </c>
      <c r="L264" t="str">
        <f t="shared" ca="1" si="67"/>
        <v>NOR</v>
      </c>
      <c r="M264" t="str">
        <f t="shared" ca="1" si="62"/>
        <v/>
      </c>
      <c r="N264" t="s">
        <v>18</v>
      </c>
      <c r="O264">
        <v>-3</v>
      </c>
      <c r="P264" t="str">
        <f t="shared" ca="1" si="63"/>
        <v/>
      </c>
      <c r="S264" t="s">
        <v>340</v>
      </c>
      <c r="U264">
        <f t="shared" ca="1" si="64"/>
        <v>1</v>
      </c>
      <c r="W264" t="str">
        <f t="shared" ca="1" si="65"/>
        <v/>
      </c>
    </row>
    <row r="265" spans="1:23" x14ac:dyDescent="0.25">
      <c r="A265">
        <v>264</v>
      </c>
      <c r="B265">
        <v>132</v>
      </c>
      <c r="C265" t="str">
        <f t="shared" ca="1" si="58"/>
        <v>2012_09_PHI@NOR</v>
      </c>
      <c r="D265" t="str">
        <f t="shared" ca="1" si="66"/>
        <v/>
      </c>
      <c r="E265">
        <f t="shared" ca="1" si="66"/>
        <v>-3.5</v>
      </c>
      <c r="F265">
        <f t="shared" ca="1" si="66"/>
        <v>28</v>
      </c>
      <c r="G265">
        <f t="shared" ca="1" si="66"/>
        <v>13</v>
      </c>
      <c r="H265">
        <f t="shared" ca="1" si="59"/>
        <v>2012</v>
      </c>
      <c r="I265">
        <f t="shared" ca="1" si="60"/>
        <v>9</v>
      </c>
      <c r="J265" t="str">
        <f t="shared" ca="1" si="61"/>
        <v>rs</v>
      </c>
      <c r="K265" t="str">
        <f t="shared" ca="1" si="67"/>
        <v>NOR</v>
      </c>
      <c r="L265" t="str">
        <f t="shared" ca="1" si="67"/>
        <v>NOR</v>
      </c>
      <c r="M265" t="str">
        <f t="shared" ca="1" si="62"/>
        <v/>
      </c>
      <c r="N265" t="s">
        <v>16</v>
      </c>
      <c r="O265">
        <v>-2.5</v>
      </c>
      <c r="P265" t="str">
        <f t="shared" ca="1" si="63"/>
        <v/>
      </c>
      <c r="S265" t="s">
        <v>340</v>
      </c>
      <c r="U265">
        <f t="shared" ca="1" si="64"/>
        <v>1</v>
      </c>
      <c r="W265" t="str">
        <f t="shared" ca="1" si="65"/>
        <v/>
      </c>
    </row>
    <row r="266" spans="1:23" x14ac:dyDescent="0.25">
      <c r="A266">
        <v>265</v>
      </c>
      <c r="B266">
        <v>133</v>
      </c>
      <c r="C266" t="str">
        <f t="shared" ca="1" si="58"/>
        <v>2012_10_IND@JAX</v>
      </c>
      <c r="D266" t="str">
        <f t="shared" ca="1" si="66"/>
        <v/>
      </c>
      <c r="E266">
        <f t="shared" ca="1" si="66"/>
        <v>3.5</v>
      </c>
      <c r="F266">
        <f t="shared" ca="1" si="66"/>
        <v>10</v>
      </c>
      <c r="G266">
        <f t="shared" ca="1" si="66"/>
        <v>27</v>
      </c>
      <c r="H266">
        <f t="shared" ca="1" si="59"/>
        <v>2012</v>
      </c>
      <c r="I266">
        <f t="shared" ca="1" si="60"/>
        <v>10</v>
      </c>
      <c r="J266" t="str">
        <f t="shared" ca="1" si="61"/>
        <v>rs</v>
      </c>
      <c r="K266" t="str">
        <f t="shared" ca="1" si="67"/>
        <v>IND</v>
      </c>
      <c r="L266" t="str">
        <f t="shared" ca="1" si="67"/>
        <v>IND</v>
      </c>
      <c r="M266" t="str">
        <f t="shared" ca="1" si="62"/>
        <v/>
      </c>
      <c r="N266" t="s">
        <v>18</v>
      </c>
      <c r="O266">
        <v>2</v>
      </c>
      <c r="P266" t="str">
        <f t="shared" ca="1" si="63"/>
        <v/>
      </c>
      <c r="S266" t="s">
        <v>78</v>
      </c>
      <c r="U266">
        <f t="shared" ca="1" si="64"/>
        <v>1</v>
      </c>
      <c r="W266" t="str">
        <f t="shared" ca="1" si="65"/>
        <v/>
      </c>
    </row>
    <row r="267" spans="1:23" x14ac:dyDescent="0.25">
      <c r="A267">
        <v>266</v>
      </c>
      <c r="B267">
        <v>133</v>
      </c>
      <c r="C267" t="str">
        <f t="shared" ca="1" si="58"/>
        <v>2012_10_IND@JAX</v>
      </c>
      <c r="D267" t="str">
        <f t="shared" ca="1" si="66"/>
        <v/>
      </c>
      <c r="E267">
        <f t="shared" ca="1" si="66"/>
        <v>3.5</v>
      </c>
      <c r="F267">
        <f t="shared" ca="1" si="66"/>
        <v>10</v>
      </c>
      <c r="G267">
        <f t="shared" ca="1" si="66"/>
        <v>27</v>
      </c>
      <c r="H267">
        <f t="shared" ca="1" si="59"/>
        <v>2012</v>
      </c>
      <c r="I267">
        <f t="shared" ca="1" si="60"/>
        <v>10</v>
      </c>
      <c r="J267" t="str">
        <f t="shared" ca="1" si="61"/>
        <v>rs</v>
      </c>
      <c r="K267" t="str">
        <f t="shared" ca="1" si="67"/>
        <v>IND</v>
      </c>
      <c r="L267" t="str">
        <f t="shared" ca="1" si="67"/>
        <v>IND</v>
      </c>
      <c r="M267" t="str">
        <f t="shared" ca="1" si="62"/>
        <v/>
      </c>
      <c r="N267" t="s">
        <v>16</v>
      </c>
      <c r="O267">
        <v>2.5</v>
      </c>
      <c r="P267" t="str">
        <f t="shared" ca="1" si="63"/>
        <v/>
      </c>
      <c r="S267" t="s">
        <v>78</v>
      </c>
      <c r="U267">
        <f t="shared" ca="1" si="64"/>
        <v>1</v>
      </c>
      <c r="W267" t="str">
        <f t="shared" ca="1" si="65"/>
        <v/>
      </c>
    </row>
    <row r="268" spans="1:23" x14ac:dyDescent="0.25">
      <c r="A268">
        <v>267</v>
      </c>
      <c r="B268">
        <v>134</v>
      </c>
      <c r="C268" t="str">
        <f t="shared" ca="1" si="58"/>
        <v>2012_10_DEN@CAR</v>
      </c>
      <c r="D268" t="str">
        <f t="shared" ca="1" si="66"/>
        <v/>
      </c>
      <c r="E268">
        <f t="shared" ca="1" si="66"/>
        <v>3.5</v>
      </c>
      <c r="F268">
        <f t="shared" ca="1" si="66"/>
        <v>14</v>
      </c>
      <c r="G268">
        <f t="shared" ca="1" si="66"/>
        <v>36</v>
      </c>
      <c r="H268">
        <f t="shared" ca="1" si="59"/>
        <v>2012</v>
      </c>
      <c r="I268">
        <f t="shared" ca="1" si="60"/>
        <v>10</v>
      </c>
      <c r="J268" t="str">
        <f t="shared" ca="1" si="61"/>
        <v>rs</v>
      </c>
      <c r="K268" t="str">
        <f t="shared" ca="1" si="67"/>
        <v>DEN</v>
      </c>
      <c r="L268" t="str">
        <f t="shared" ca="1" si="67"/>
        <v>DEN</v>
      </c>
      <c r="M268" t="str">
        <f t="shared" ca="1" si="62"/>
        <v/>
      </c>
      <c r="N268" t="s">
        <v>18</v>
      </c>
      <c r="O268">
        <v>4</v>
      </c>
      <c r="P268" t="str">
        <f t="shared" ca="1" si="63"/>
        <v/>
      </c>
      <c r="S268" t="s">
        <v>69</v>
      </c>
      <c r="U268">
        <f t="shared" ca="1" si="64"/>
        <v>0</v>
      </c>
      <c r="W268" t="str">
        <f t="shared" ca="1" si="65"/>
        <v/>
      </c>
    </row>
    <row r="269" spans="1:23" x14ac:dyDescent="0.25">
      <c r="A269">
        <v>268</v>
      </c>
      <c r="B269">
        <v>134</v>
      </c>
      <c r="C269" t="str">
        <f t="shared" ca="1" si="58"/>
        <v>2012_10_DEN@CAR</v>
      </c>
      <c r="D269" t="str">
        <f t="shared" ca="1" si="66"/>
        <v/>
      </c>
      <c r="E269">
        <f t="shared" ca="1" si="66"/>
        <v>3.5</v>
      </c>
      <c r="F269">
        <f t="shared" ca="1" si="66"/>
        <v>14</v>
      </c>
      <c r="G269">
        <f t="shared" ca="1" si="66"/>
        <v>36</v>
      </c>
      <c r="H269">
        <f t="shared" ca="1" si="59"/>
        <v>2012</v>
      </c>
      <c r="I269">
        <f t="shared" ca="1" si="60"/>
        <v>10</v>
      </c>
      <c r="J269" t="str">
        <f t="shared" ca="1" si="61"/>
        <v>rs</v>
      </c>
      <c r="K269" t="str">
        <f t="shared" ca="1" si="67"/>
        <v>DEN</v>
      </c>
      <c r="L269" t="str">
        <f t="shared" ca="1" si="67"/>
        <v>DEN</v>
      </c>
      <c r="M269" t="str">
        <f t="shared" ca="1" si="62"/>
        <v/>
      </c>
      <c r="N269" t="s">
        <v>16</v>
      </c>
      <c r="O269">
        <v>3.5</v>
      </c>
      <c r="P269" t="str">
        <f t="shared" ca="1" si="63"/>
        <v/>
      </c>
      <c r="S269" t="s">
        <v>69</v>
      </c>
      <c r="U269">
        <f t="shared" ca="1" si="64"/>
        <v>0</v>
      </c>
      <c r="W269" t="str">
        <f t="shared" ca="1" si="65"/>
        <v/>
      </c>
    </row>
    <row r="270" spans="1:23" x14ac:dyDescent="0.25">
      <c r="A270">
        <v>269</v>
      </c>
      <c r="B270">
        <v>135</v>
      </c>
      <c r="C270" t="str">
        <f t="shared" ca="1" si="58"/>
        <v>2012_10_SD@TBY</v>
      </c>
      <c r="D270" t="str">
        <f t="shared" ca="1" si="66"/>
        <v/>
      </c>
      <c r="E270">
        <f t="shared" ca="1" si="66"/>
        <v>-3.5</v>
      </c>
      <c r="F270">
        <f t="shared" ca="1" si="66"/>
        <v>34</v>
      </c>
      <c r="G270">
        <f t="shared" ca="1" si="66"/>
        <v>24</v>
      </c>
      <c r="H270">
        <f t="shared" ca="1" si="59"/>
        <v>2012</v>
      </c>
      <c r="I270">
        <f t="shared" ca="1" si="60"/>
        <v>10</v>
      </c>
      <c r="J270" t="str">
        <f t="shared" ca="1" si="61"/>
        <v>rs</v>
      </c>
      <c r="K270" t="str">
        <f t="shared" ca="1" si="67"/>
        <v>TBY</v>
      </c>
      <c r="L270" t="str">
        <f t="shared" ca="1" si="67"/>
        <v>TBY</v>
      </c>
      <c r="M270" t="str">
        <f t="shared" ca="1" si="62"/>
        <v/>
      </c>
      <c r="N270" t="s">
        <v>18</v>
      </c>
      <c r="O270">
        <v>-3</v>
      </c>
      <c r="P270" t="str">
        <f t="shared" ca="1" si="63"/>
        <v/>
      </c>
      <c r="S270" t="s">
        <v>339</v>
      </c>
      <c r="U270">
        <f t="shared" ca="1" si="64"/>
        <v>1</v>
      </c>
      <c r="W270" t="str">
        <f t="shared" ca="1" si="65"/>
        <v/>
      </c>
    </row>
    <row r="271" spans="1:23" x14ac:dyDescent="0.25">
      <c r="A271">
        <v>270</v>
      </c>
      <c r="B271">
        <v>135</v>
      </c>
      <c r="C271" t="str">
        <f t="shared" ca="1" si="58"/>
        <v>2012_10_SD@TBY</v>
      </c>
      <c r="D271" t="str">
        <f t="shared" ca="1" si="66"/>
        <v/>
      </c>
      <c r="E271">
        <f t="shared" ca="1" si="66"/>
        <v>-3.5</v>
      </c>
      <c r="F271">
        <f t="shared" ca="1" si="66"/>
        <v>34</v>
      </c>
      <c r="G271">
        <f t="shared" ca="1" si="66"/>
        <v>24</v>
      </c>
      <c r="H271">
        <f t="shared" ca="1" si="59"/>
        <v>2012</v>
      </c>
      <c r="I271">
        <f t="shared" ca="1" si="60"/>
        <v>10</v>
      </c>
      <c r="J271" t="str">
        <f t="shared" ca="1" si="61"/>
        <v>rs</v>
      </c>
      <c r="K271" t="str">
        <f t="shared" ca="1" si="67"/>
        <v>TBY</v>
      </c>
      <c r="L271" t="str">
        <f t="shared" ca="1" si="67"/>
        <v>TBY</v>
      </c>
      <c r="M271" t="str">
        <f t="shared" ca="1" si="62"/>
        <v/>
      </c>
      <c r="N271" t="s">
        <v>16</v>
      </c>
      <c r="O271">
        <v>-3</v>
      </c>
      <c r="P271" t="str">
        <f t="shared" ca="1" si="63"/>
        <v/>
      </c>
      <c r="S271" t="s">
        <v>339</v>
      </c>
      <c r="U271">
        <f t="shared" ca="1" si="64"/>
        <v>1</v>
      </c>
      <c r="W271" t="str">
        <f t="shared" ca="1" si="65"/>
        <v/>
      </c>
    </row>
    <row r="272" spans="1:23" x14ac:dyDescent="0.25">
      <c r="A272">
        <v>271</v>
      </c>
      <c r="B272">
        <v>136</v>
      </c>
      <c r="C272" t="str">
        <f t="shared" ca="1" si="58"/>
        <v>2012_10_TEN@MIA</v>
      </c>
      <c r="D272" t="str">
        <f t="shared" ca="1" si="66"/>
        <v/>
      </c>
      <c r="E272">
        <f t="shared" ca="1" si="66"/>
        <v>-6.5</v>
      </c>
      <c r="F272">
        <f t="shared" ca="1" si="66"/>
        <v>3</v>
      </c>
      <c r="G272">
        <f t="shared" ca="1" si="66"/>
        <v>37</v>
      </c>
      <c r="H272">
        <f t="shared" ca="1" si="59"/>
        <v>2012</v>
      </c>
      <c r="I272">
        <f t="shared" ca="1" si="60"/>
        <v>10</v>
      </c>
      <c r="J272" t="str">
        <f t="shared" ca="1" si="61"/>
        <v>rs</v>
      </c>
      <c r="K272" t="str">
        <f t="shared" ca="1" si="67"/>
        <v>TEN</v>
      </c>
      <c r="L272" t="str">
        <f t="shared" ca="1" si="67"/>
        <v>TEN</v>
      </c>
      <c r="M272" t="str">
        <f t="shared" ca="1" si="62"/>
        <v/>
      </c>
      <c r="N272" t="s">
        <v>18</v>
      </c>
      <c r="O272">
        <v>-5</v>
      </c>
      <c r="P272" t="str">
        <f t="shared" ca="1" si="63"/>
        <v/>
      </c>
      <c r="S272" t="s">
        <v>81</v>
      </c>
      <c r="U272">
        <f t="shared" ca="1" si="64"/>
        <v>0</v>
      </c>
      <c r="W272" t="str">
        <f t="shared" ca="1" si="65"/>
        <v/>
      </c>
    </row>
    <row r="273" spans="1:23" x14ac:dyDescent="0.25">
      <c r="A273">
        <v>272</v>
      </c>
      <c r="B273">
        <v>136</v>
      </c>
      <c r="C273" t="str">
        <f t="shared" ca="1" si="58"/>
        <v>2012_10_TEN@MIA</v>
      </c>
      <c r="D273" t="str">
        <f t="shared" ca="1" si="66"/>
        <v/>
      </c>
      <c r="E273">
        <f t="shared" ca="1" si="66"/>
        <v>-6.5</v>
      </c>
      <c r="F273">
        <f t="shared" ca="1" si="66"/>
        <v>3</v>
      </c>
      <c r="G273">
        <f t="shared" ca="1" si="66"/>
        <v>37</v>
      </c>
      <c r="H273">
        <f t="shared" ca="1" si="59"/>
        <v>2012</v>
      </c>
      <c r="I273">
        <f t="shared" ca="1" si="60"/>
        <v>10</v>
      </c>
      <c r="J273" t="str">
        <f t="shared" ca="1" si="61"/>
        <v>rs</v>
      </c>
      <c r="K273" t="str">
        <f t="shared" ca="1" si="67"/>
        <v>TEN</v>
      </c>
      <c r="L273" t="str">
        <f t="shared" ca="1" si="67"/>
        <v>TEN</v>
      </c>
      <c r="M273" t="str">
        <f t="shared" ca="1" si="62"/>
        <v/>
      </c>
      <c r="N273" t="s">
        <v>16</v>
      </c>
      <c r="O273">
        <v>-4.5</v>
      </c>
      <c r="P273" t="str">
        <f t="shared" ca="1" si="63"/>
        <v/>
      </c>
      <c r="S273" t="s">
        <v>95</v>
      </c>
      <c r="U273">
        <f t="shared" ca="1" si="64"/>
        <v>1</v>
      </c>
      <c r="W273" t="str">
        <f t="shared" ca="1" si="65"/>
        <v/>
      </c>
    </row>
    <row r="274" spans="1:23" x14ac:dyDescent="0.25">
      <c r="A274">
        <v>273</v>
      </c>
      <c r="B274">
        <v>137</v>
      </c>
      <c r="C274" t="str">
        <f t="shared" ca="1" si="58"/>
        <v>2012_10_BUF@NWE</v>
      </c>
      <c r="D274" t="str">
        <f t="shared" ca="1" si="66"/>
        <v/>
      </c>
      <c r="E274">
        <f t="shared" ca="1" si="66"/>
        <v>-11.5</v>
      </c>
      <c r="F274">
        <f t="shared" ca="1" si="66"/>
        <v>37</v>
      </c>
      <c r="G274">
        <f t="shared" ca="1" si="66"/>
        <v>31</v>
      </c>
      <c r="H274">
        <f t="shared" ca="1" si="59"/>
        <v>2012</v>
      </c>
      <c r="I274">
        <f t="shared" ca="1" si="60"/>
        <v>10</v>
      </c>
      <c r="J274" t="str">
        <f t="shared" ca="1" si="61"/>
        <v>rs</v>
      </c>
      <c r="K274" t="str">
        <f t="shared" ca="1" si="67"/>
        <v>BUF</v>
      </c>
      <c r="L274" t="str">
        <f t="shared" ca="1" si="67"/>
        <v>NWE</v>
      </c>
      <c r="M274" t="str">
        <f t="shared" ca="1" si="62"/>
        <v/>
      </c>
      <c r="N274" t="s">
        <v>18</v>
      </c>
      <c r="O274">
        <v>-11</v>
      </c>
      <c r="P274" t="str">
        <f t="shared" ca="1" si="63"/>
        <v/>
      </c>
      <c r="S274" t="s">
        <v>337</v>
      </c>
      <c r="U274">
        <f t="shared" ca="1" si="64"/>
        <v>0</v>
      </c>
      <c r="W274" t="str">
        <f t="shared" ca="1" si="65"/>
        <v/>
      </c>
    </row>
    <row r="275" spans="1:23" x14ac:dyDescent="0.25">
      <c r="A275">
        <v>274</v>
      </c>
      <c r="B275">
        <v>137</v>
      </c>
      <c r="C275" t="str">
        <f t="shared" ca="1" si="58"/>
        <v>2012_10_BUF@NWE</v>
      </c>
      <c r="D275" t="str">
        <f t="shared" ca="1" si="66"/>
        <v/>
      </c>
      <c r="E275">
        <f t="shared" ca="1" si="66"/>
        <v>-11.5</v>
      </c>
      <c r="F275">
        <f t="shared" ca="1" si="66"/>
        <v>37</v>
      </c>
      <c r="G275">
        <f t="shared" ca="1" si="66"/>
        <v>31</v>
      </c>
      <c r="H275">
        <f t="shared" ca="1" si="59"/>
        <v>2012</v>
      </c>
      <c r="I275">
        <f t="shared" ca="1" si="60"/>
        <v>10</v>
      </c>
      <c r="J275" t="str">
        <f t="shared" ca="1" si="61"/>
        <v>rs</v>
      </c>
      <c r="K275" t="str">
        <f t="shared" ca="1" si="67"/>
        <v>BUF</v>
      </c>
      <c r="L275" t="str">
        <f t="shared" ca="1" si="67"/>
        <v>NWE</v>
      </c>
      <c r="M275" t="str">
        <f t="shared" ca="1" si="62"/>
        <v/>
      </c>
      <c r="N275" t="s">
        <v>16</v>
      </c>
      <c r="O275">
        <v>-10</v>
      </c>
      <c r="P275" t="str">
        <f t="shared" ca="1" si="63"/>
        <v/>
      </c>
      <c r="S275" t="s">
        <v>68</v>
      </c>
      <c r="U275">
        <f t="shared" ca="1" si="64"/>
        <v>1</v>
      </c>
      <c r="W275" t="str">
        <f t="shared" ca="1" si="65"/>
        <v/>
      </c>
    </row>
    <row r="276" spans="1:23" x14ac:dyDescent="0.25">
      <c r="A276">
        <v>275</v>
      </c>
      <c r="B276">
        <v>138</v>
      </c>
      <c r="C276" t="str">
        <f t="shared" ca="1" si="58"/>
        <v>2012_10_OAK@BAL</v>
      </c>
      <c r="D276" t="str">
        <f t="shared" ca="1" si="66"/>
        <v/>
      </c>
      <c r="E276">
        <f t="shared" ca="1" si="66"/>
        <v>-7.5</v>
      </c>
      <c r="F276">
        <f t="shared" ca="1" si="66"/>
        <v>55</v>
      </c>
      <c r="G276">
        <f t="shared" ca="1" si="66"/>
        <v>20</v>
      </c>
      <c r="H276">
        <f t="shared" ca="1" si="59"/>
        <v>2012</v>
      </c>
      <c r="I276">
        <f t="shared" ca="1" si="60"/>
        <v>10</v>
      </c>
      <c r="J276" t="str">
        <f t="shared" ca="1" si="61"/>
        <v>rs</v>
      </c>
      <c r="K276" t="str">
        <f t="shared" ca="1" si="67"/>
        <v>BAL</v>
      </c>
      <c r="L276" t="str">
        <f t="shared" ca="1" si="67"/>
        <v>BAL</v>
      </c>
      <c r="M276" t="str">
        <f t="shared" ca="1" si="62"/>
        <v/>
      </c>
      <c r="N276" t="s">
        <v>18</v>
      </c>
      <c r="O276">
        <v>-8</v>
      </c>
      <c r="P276" t="str">
        <f t="shared" ca="1" si="63"/>
        <v/>
      </c>
      <c r="S276" t="s">
        <v>87</v>
      </c>
      <c r="U276">
        <f t="shared" ca="1" si="64"/>
        <v>0</v>
      </c>
      <c r="W276" t="str">
        <f t="shared" ca="1" si="65"/>
        <v/>
      </c>
    </row>
    <row r="277" spans="1:23" x14ac:dyDescent="0.25">
      <c r="A277">
        <v>276</v>
      </c>
      <c r="B277">
        <v>138</v>
      </c>
      <c r="C277" t="str">
        <f t="shared" ca="1" si="58"/>
        <v>2012_10_OAK@BAL</v>
      </c>
      <c r="D277" t="str">
        <f t="shared" ca="1" si="66"/>
        <v/>
      </c>
      <c r="E277">
        <f t="shared" ca="1" si="66"/>
        <v>-7.5</v>
      </c>
      <c r="F277">
        <f t="shared" ca="1" si="66"/>
        <v>55</v>
      </c>
      <c r="G277">
        <f t="shared" ca="1" si="66"/>
        <v>20</v>
      </c>
      <c r="H277">
        <f t="shared" ca="1" si="59"/>
        <v>2012</v>
      </c>
      <c r="I277">
        <f t="shared" ca="1" si="60"/>
        <v>10</v>
      </c>
      <c r="J277" t="str">
        <f t="shared" ca="1" si="61"/>
        <v>rs</v>
      </c>
      <c r="K277" t="str">
        <f t="shared" ca="1" si="67"/>
        <v>BAL</v>
      </c>
      <c r="L277" t="str">
        <f t="shared" ca="1" si="67"/>
        <v>BAL</v>
      </c>
      <c r="M277" t="str">
        <f t="shared" ca="1" si="62"/>
        <v/>
      </c>
      <c r="N277" t="s">
        <v>16</v>
      </c>
      <c r="O277">
        <v>-7</v>
      </c>
      <c r="P277" t="str">
        <f t="shared" ca="1" si="63"/>
        <v/>
      </c>
      <c r="S277" t="s">
        <v>87</v>
      </c>
      <c r="U277">
        <f t="shared" ca="1" si="64"/>
        <v>0</v>
      </c>
      <c r="W277" t="str">
        <f t="shared" ca="1" si="65"/>
        <v/>
      </c>
    </row>
    <row r="278" spans="1:23" x14ac:dyDescent="0.25">
      <c r="A278">
        <v>277</v>
      </c>
      <c r="B278">
        <v>139</v>
      </c>
      <c r="C278" t="str">
        <f t="shared" ca="1" si="58"/>
        <v>2012_10_NYG@CIN</v>
      </c>
      <c r="D278" t="str">
        <f t="shared" ca="1" si="66"/>
        <v/>
      </c>
      <c r="E278">
        <f t="shared" ca="1" si="66"/>
        <v>4.5</v>
      </c>
      <c r="F278">
        <f t="shared" ca="1" si="66"/>
        <v>31</v>
      </c>
      <c r="G278">
        <f t="shared" ca="1" si="66"/>
        <v>13</v>
      </c>
      <c r="H278">
        <f t="shared" ca="1" si="59"/>
        <v>2012</v>
      </c>
      <c r="I278">
        <f t="shared" ca="1" si="60"/>
        <v>10</v>
      </c>
      <c r="J278" t="str">
        <f t="shared" ca="1" si="61"/>
        <v>rs</v>
      </c>
      <c r="K278" t="str">
        <f t="shared" ca="1" si="67"/>
        <v>CIN</v>
      </c>
      <c r="L278" t="str">
        <f t="shared" ca="1" si="67"/>
        <v>CIN</v>
      </c>
      <c r="M278" t="str">
        <f t="shared" ca="1" si="62"/>
        <v/>
      </c>
      <c r="N278" t="s">
        <v>18</v>
      </c>
      <c r="O278">
        <v>3</v>
      </c>
      <c r="P278" t="str">
        <f t="shared" ca="1" si="63"/>
        <v/>
      </c>
      <c r="S278" t="s">
        <v>85</v>
      </c>
      <c r="U278">
        <f t="shared" ca="1" si="64"/>
        <v>0</v>
      </c>
      <c r="W278" t="str">
        <f t="shared" ca="1" si="65"/>
        <v/>
      </c>
    </row>
    <row r="279" spans="1:23" x14ac:dyDescent="0.25">
      <c r="A279">
        <v>278</v>
      </c>
      <c r="B279">
        <v>139</v>
      </c>
      <c r="C279" t="str">
        <f t="shared" ca="1" si="58"/>
        <v>2012_10_NYG@CIN</v>
      </c>
      <c r="D279" t="str">
        <f t="shared" ca="1" si="66"/>
        <v/>
      </c>
      <c r="E279">
        <f t="shared" ca="1" si="66"/>
        <v>4.5</v>
      </c>
      <c r="F279">
        <f t="shared" ca="1" si="66"/>
        <v>31</v>
      </c>
      <c r="G279">
        <f t="shared" ca="1" si="66"/>
        <v>13</v>
      </c>
      <c r="H279">
        <f t="shared" ca="1" si="59"/>
        <v>2012</v>
      </c>
      <c r="I279">
        <f t="shared" ca="1" si="60"/>
        <v>10</v>
      </c>
      <c r="J279" t="str">
        <f t="shared" ca="1" si="61"/>
        <v>rs</v>
      </c>
      <c r="K279" t="str">
        <f t="shared" ca="1" si="67"/>
        <v>CIN</v>
      </c>
      <c r="L279" t="str">
        <f t="shared" ca="1" si="67"/>
        <v>CIN</v>
      </c>
      <c r="M279" t="str">
        <f t="shared" ca="1" si="62"/>
        <v/>
      </c>
      <c r="N279" t="s">
        <v>16</v>
      </c>
      <c r="O279">
        <v>3.5</v>
      </c>
      <c r="P279" t="str">
        <f t="shared" ca="1" si="63"/>
        <v/>
      </c>
      <c r="S279" t="s">
        <v>71</v>
      </c>
      <c r="U279">
        <f t="shared" ca="1" si="64"/>
        <v>1</v>
      </c>
      <c r="W279" t="str">
        <f t="shared" ca="1" si="65"/>
        <v/>
      </c>
    </row>
    <row r="280" spans="1:23" x14ac:dyDescent="0.25">
      <c r="A280">
        <v>279</v>
      </c>
      <c r="B280">
        <v>140</v>
      </c>
      <c r="C280" t="str">
        <f t="shared" ca="1" si="58"/>
        <v>2012_10_ATL@NOR</v>
      </c>
      <c r="D280" t="str">
        <f t="shared" ca="1" si="66"/>
        <v/>
      </c>
      <c r="E280">
        <f t="shared" ca="1" si="66"/>
        <v>2.5</v>
      </c>
      <c r="F280">
        <f t="shared" ca="1" si="66"/>
        <v>31</v>
      </c>
      <c r="G280">
        <f t="shared" ca="1" si="66"/>
        <v>27</v>
      </c>
      <c r="H280">
        <f t="shared" ca="1" si="59"/>
        <v>2012</v>
      </c>
      <c r="I280">
        <f t="shared" ca="1" si="60"/>
        <v>10</v>
      </c>
      <c r="J280" t="str">
        <f t="shared" ca="1" si="61"/>
        <v>rs</v>
      </c>
      <c r="K280" t="str">
        <f t="shared" ca="1" si="67"/>
        <v>NOR</v>
      </c>
      <c r="L280" t="str">
        <f t="shared" ca="1" si="67"/>
        <v>NOR</v>
      </c>
      <c r="M280" t="str">
        <f t="shared" ca="1" si="62"/>
        <v/>
      </c>
      <c r="N280" t="s">
        <v>18</v>
      </c>
      <c r="O280">
        <v>-2</v>
      </c>
      <c r="P280" t="str">
        <f t="shared" ca="1" si="63"/>
        <v/>
      </c>
      <c r="S280" t="s">
        <v>22</v>
      </c>
      <c r="U280">
        <f t="shared" ca="1" si="64"/>
        <v>0</v>
      </c>
      <c r="W280" t="str">
        <f t="shared" ca="1" si="65"/>
        <v/>
      </c>
    </row>
    <row r="281" spans="1:23" x14ac:dyDescent="0.25">
      <c r="A281">
        <v>280</v>
      </c>
      <c r="B281">
        <v>140</v>
      </c>
      <c r="C281" t="str">
        <f t="shared" ca="1" si="58"/>
        <v>2012_10_ATL@NOR</v>
      </c>
      <c r="D281" t="str">
        <f t="shared" ca="1" si="66"/>
        <v/>
      </c>
      <c r="E281">
        <f t="shared" ca="1" si="66"/>
        <v>2.5</v>
      </c>
      <c r="F281">
        <f t="shared" ca="1" si="66"/>
        <v>31</v>
      </c>
      <c r="G281">
        <f t="shared" ca="1" si="66"/>
        <v>27</v>
      </c>
      <c r="H281">
        <f t="shared" ca="1" si="59"/>
        <v>2012</v>
      </c>
      <c r="I281">
        <f t="shared" ca="1" si="60"/>
        <v>10</v>
      </c>
      <c r="J281" t="str">
        <f t="shared" ca="1" si="61"/>
        <v>rs</v>
      </c>
      <c r="K281" t="str">
        <f t="shared" ca="1" si="67"/>
        <v>NOR</v>
      </c>
      <c r="L281" t="str">
        <f t="shared" ca="1" si="67"/>
        <v>NOR</v>
      </c>
      <c r="M281" t="str">
        <f t="shared" ca="1" si="62"/>
        <v/>
      </c>
      <c r="N281" t="s">
        <v>16</v>
      </c>
      <c r="O281">
        <v>3</v>
      </c>
      <c r="P281" t="str">
        <f t="shared" ca="1" si="63"/>
        <v/>
      </c>
      <c r="S281" t="s">
        <v>22</v>
      </c>
      <c r="U281">
        <f t="shared" ca="1" si="64"/>
        <v>0</v>
      </c>
      <c r="W281" t="str">
        <f t="shared" ca="1" si="65"/>
        <v/>
      </c>
    </row>
    <row r="282" spans="1:23" x14ac:dyDescent="0.25">
      <c r="A282">
        <v>281</v>
      </c>
      <c r="B282">
        <v>141</v>
      </c>
      <c r="C282" t="str">
        <f t="shared" ca="1" si="58"/>
        <v>2012_10_DET@MIN</v>
      </c>
      <c r="D282" t="str">
        <f t="shared" ref="D282:G301" ca="1" si="68">IFERROR(IF(ISBLANK(VLOOKUP($B282,nfl_game_result,MATCH(D$1,nfl_game_result_header,0),FALSE)),"",VLOOKUP($B282,nfl_game_result,MATCH(D$1,nfl_game_result_header,0),FALSE)),"error")</f>
        <v/>
      </c>
      <c r="E282">
        <f t="shared" ca="1" si="68"/>
        <v>2.5</v>
      </c>
      <c r="F282">
        <f t="shared" ca="1" si="68"/>
        <v>34</v>
      </c>
      <c r="G282">
        <f t="shared" ca="1" si="68"/>
        <v>24</v>
      </c>
      <c r="H282">
        <f t="shared" ca="1" si="59"/>
        <v>2012</v>
      </c>
      <c r="I282">
        <f t="shared" ca="1" si="60"/>
        <v>10</v>
      </c>
      <c r="J282" t="str">
        <f t="shared" ca="1" si="61"/>
        <v>rs</v>
      </c>
      <c r="K282" t="str">
        <f t="shared" ref="K282:L301" ca="1" si="69">IFERROR(IF(ISBLANK(VLOOKUP($B282,nfl_game_result,MATCH(K$1,nfl_game_result_header,0),FALSE)),"",VLOOKUP($B282,nfl_game_result,MATCH(K$1,nfl_game_result_header,0),FALSE)),"error")</f>
        <v>MIN</v>
      </c>
      <c r="L282" t="str">
        <f t="shared" ca="1" si="69"/>
        <v>MIN</v>
      </c>
      <c r="M282" t="str">
        <f t="shared" ca="1" si="62"/>
        <v/>
      </c>
      <c r="N282" t="s">
        <v>18</v>
      </c>
      <c r="O282">
        <v>1</v>
      </c>
      <c r="P282" t="str">
        <f t="shared" ca="1" si="63"/>
        <v/>
      </c>
      <c r="S282" t="s">
        <v>82</v>
      </c>
      <c r="U282">
        <f t="shared" ca="1" si="64"/>
        <v>1</v>
      </c>
      <c r="W282" t="str">
        <f t="shared" ca="1" si="65"/>
        <v/>
      </c>
    </row>
    <row r="283" spans="1:23" x14ac:dyDescent="0.25">
      <c r="A283">
        <v>282</v>
      </c>
      <c r="B283">
        <v>141</v>
      </c>
      <c r="C283" t="str">
        <f t="shared" ca="1" si="58"/>
        <v>2012_10_DET@MIN</v>
      </c>
      <c r="D283" t="str">
        <f t="shared" ca="1" si="68"/>
        <v/>
      </c>
      <c r="E283">
        <f t="shared" ca="1" si="68"/>
        <v>2.5</v>
      </c>
      <c r="F283">
        <f t="shared" ca="1" si="68"/>
        <v>34</v>
      </c>
      <c r="G283">
        <f t="shared" ca="1" si="68"/>
        <v>24</v>
      </c>
      <c r="H283">
        <f t="shared" ca="1" si="59"/>
        <v>2012</v>
      </c>
      <c r="I283">
        <f t="shared" ca="1" si="60"/>
        <v>10</v>
      </c>
      <c r="J283" t="str">
        <f t="shared" ca="1" si="61"/>
        <v>rs</v>
      </c>
      <c r="K283" t="str">
        <f t="shared" ca="1" si="69"/>
        <v>MIN</v>
      </c>
      <c r="L283" t="str">
        <f t="shared" ca="1" si="69"/>
        <v>MIN</v>
      </c>
      <c r="M283" t="str">
        <f t="shared" ca="1" si="62"/>
        <v/>
      </c>
      <c r="N283" t="s">
        <v>16</v>
      </c>
      <c r="O283">
        <v>-1.5</v>
      </c>
      <c r="P283" t="str">
        <f t="shared" ca="1" si="63"/>
        <v/>
      </c>
      <c r="S283" t="s">
        <v>82</v>
      </c>
      <c r="U283">
        <f t="shared" ca="1" si="64"/>
        <v>1</v>
      </c>
      <c r="W283" t="str">
        <f t="shared" ca="1" si="65"/>
        <v/>
      </c>
    </row>
    <row r="284" spans="1:23" x14ac:dyDescent="0.25">
      <c r="A284">
        <v>283</v>
      </c>
      <c r="B284">
        <v>142</v>
      </c>
      <c r="C284" t="str">
        <f t="shared" ca="1" si="58"/>
        <v>2012_10_NYJ@SEA</v>
      </c>
      <c r="D284" t="str">
        <f t="shared" ca="1" si="68"/>
        <v/>
      </c>
      <c r="E284">
        <f t="shared" ca="1" si="68"/>
        <v>-6.5</v>
      </c>
      <c r="F284">
        <f t="shared" ca="1" si="68"/>
        <v>28</v>
      </c>
      <c r="G284">
        <f t="shared" ca="1" si="68"/>
        <v>7</v>
      </c>
      <c r="H284">
        <f t="shared" ca="1" si="59"/>
        <v>2012</v>
      </c>
      <c r="I284">
        <f t="shared" ca="1" si="60"/>
        <v>10</v>
      </c>
      <c r="J284" t="str">
        <f t="shared" ca="1" si="61"/>
        <v>rs</v>
      </c>
      <c r="K284" t="str">
        <f t="shared" ca="1" si="69"/>
        <v>SEA</v>
      </c>
      <c r="L284" t="str">
        <f t="shared" ca="1" si="69"/>
        <v>SEA</v>
      </c>
      <c r="M284" t="str">
        <f t="shared" ca="1" si="62"/>
        <v/>
      </c>
      <c r="N284" t="s">
        <v>18</v>
      </c>
      <c r="O284">
        <v>-5.5</v>
      </c>
      <c r="P284" t="str">
        <f t="shared" ca="1" si="63"/>
        <v/>
      </c>
      <c r="S284" t="s">
        <v>91</v>
      </c>
      <c r="U284">
        <f t="shared" ca="1" si="64"/>
        <v>1</v>
      </c>
      <c r="W284" t="str">
        <f t="shared" ca="1" si="65"/>
        <v/>
      </c>
    </row>
    <row r="285" spans="1:23" x14ac:dyDescent="0.25">
      <c r="A285">
        <v>284</v>
      </c>
      <c r="B285">
        <v>142</v>
      </c>
      <c r="C285" t="str">
        <f t="shared" ca="1" si="58"/>
        <v>2012_10_NYJ@SEA</v>
      </c>
      <c r="D285" t="str">
        <f t="shared" ca="1" si="68"/>
        <v/>
      </c>
      <c r="E285">
        <f t="shared" ca="1" si="68"/>
        <v>-6.5</v>
      </c>
      <c r="F285">
        <f t="shared" ca="1" si="68"/>
        <v>28</v>
      </c>
      <c r="G285">
        <f t="shared" ca="1" si="68"/>
        <v>7</v>
      </c>
      <c r="H285">
        <f t="shared" ca="1" si="59"/>
        <v>2012</v>
      </c>
      <c r="I285">
        <f t="shared" ca="1" si="60"/>
        <v>10</v>
      </c>
      <c r="J285" t="str">
        <f t="shared" ca="1" si="61"/>
        <v>rs</v>
      </c>
      <c r="K285" t="str">
        <f t="shared" ca="1" si="69"/>
        <v>SEA</v>
      </c>
      <c r="L285" t="str">
        <f t="shared" ca="1" si="69"/>
        <v>SEA</v>
      </c>
      <c r="M285" t="str">
        <f t="shared" ca="1" si="62"/>
        <v/>
      </c>
      <c r="N285" t="s">
        <v>16</v>
      </c>
      <c r="O285">
        <v>-5.5</v>
      </c>
      <c r="P285" t="str">
        <f t="shared" ca="1" si="63"/>
        <v/>
      </c>
      <c r="S285" t="s">
        <v>86</v>
      </c>
      <c r="U285">
        <f t="shared" ca="1" si="64"/>
        <v>0</v>
      </c>
      <c r="W285" t="str">
        <f t="shared" ca="1" si="65"/>
        <v/>
      </c>
    </row>
    <row r="286" spans="1:23" x14ac:dyDescent="0.25">
      <c r="A286">
        <v>285</v>
      </c>
      <c r="B286">
        <v>143</v>
      </c>
      <c r="C286" t="str">
        <f t="shared" ca="1" si="58"/>
        <v>2012_10_DAL@PHI</v>
      </c>
      <c r="D286" t="str">
        <f t="shared" ca="1" si="68"/>
        <v/>
      </c>
      <c r="E286">
        <f t="shared" ca="1" si="68"/>
        <v>-1.5</v>
      </c>
      <c r="F286">
        <f t="shared" ca="1" si="68"/>
        <v>23</v>
      </c>
      <c r="G286">
        <f t="shared" ca="1" si="68"/>
        <v>38</v>
      </c>
      <c r="H286">
        <f t="shared" ca="1" si="59"/>
        <v>2012</v>
      </c>
      <c r="I286">
        <f t="shared" ca="1" si="60"/>
        <v>10</v>
      </c>
      <c r="J286" t="str">
        <f t="shared" ca="1" si="61"/>
        <v>rs</v>
      </c>
      <c r="K286" t="str">
        <f t="shared" ca="1" si="69"/>
        <v>DAL</v>
      </c>
      <c r="L286" t="str">
        <f t="shared" ca="1" si="69"/>
        <v>DAL</v>
      </c>
      <c r="M286" t="str">
        <f t="shared" ca="1" si="62"/>
        <v/>
      </c>
      <c r="N286" t="s">
        <v>18</v>
      </c>
      <c r="O286">
        <v>-2.5</v>
      </c>
      <c r="P286" t="str">
        <f t="shared" ca="1" si="63"/>
        <v/>
      </c>
      <c r="S286" t="s">
        <v>73</v>
      </c>
      <c r="U286">
        <f t="shared" ca="1" si="64"/>
        <v>1</v>
      </c>
      <c r="W286" t="str">
        <f t="shared" ca="1" si="65"/>
        <v/>
      </c>
    </row>
    <row r="287" spans="1:23" x14ac:dyDescent="0.25">
      <c r="A287">
        <v>286</v>
      </c>
      <c r="B287">
        <v>143</v>
      </c>
      <c r="C287" t="str">
        <f t="shared" ca="1" si="58"/>
        <v>2012_10_DAL@PHI</v>
      </c>
      <c r="D287" t="str">
        <f t="shared" ca="1" si="68"/>
        <v/>
      </c>
      <c r="E287">
        <f t="shared" ca="1" si="68"/>
        <v>-1.5</v>
      </c>
      <c r="F287">
        <f t="shared" ca="1" si="68"/>
        <v>23</v>
      </c>
      <c r="G287">
        <f t="shared" ca="1" si="68"/>
        <v>38</v>
      </c>
      <c r="H287">
        <f t="shared" ca="1" si="59"/>
        <v>2012</v>
      </c>
      <c r="I287">
        <f t="shared" ca="1" si="60"/>
        <v>10</v>
      </c>
      <c r="J287" t="str">
        <f t="shared" ca="1" si="61"/>
        <v>rs</v>
      </c>
      <c r="K287" t="str">
        <f t="shared" ca="1" si="69"/>
        <v>DAL</v>
      </c>
      <c r="L287" t="str">
        <f t="shared" ca="1" si="69"/>
        <v>DAL</v>
      </c>
      <c r="M287" t="str">
        <f t="shared" ca="1" si="62"/>
        <v/>
      </c>
      <c r="N287" t="s">
        <v>16</v>
      </c>
      <c r="O287">
        <v>-3</v>
      </c>
      <c r="P287" t="str">
        <f t="shared" ca="1" si="63"/>
        <v/>
      </c>
      <c r="S287" t="s">
        <v>73</v>
      </c>
      <c r="U287">
        <f t="shared" ca="1" si="64"/>
        <v>1</v>
      </c>
      <c r="W287" t="str">
        <f t="shared" ca="1" si="65"/>
        <v/>
      </c>
    </row>
    <row r="288" spans="1:23" x14ac:dyDescent="0.25">
      <c r="A288">
        <v>287</v>
      </c>
      <c r="B288">
        <v>144</v>
      </c>
      <c r="C288" t="str">
        <f t="shared" ca="1" si="58"/>
        <v>2012_10_STL@SFO</v>
      </c>
      <c r="D288" t="str">
        <f t="shared" ca="1" si="68"/>
        <v/>
      </c>
      <c r="E288">
        <f t="shared" ca="1" si="68"/>
        <v>-11.5</v>
      </c>
      <c r="F288">
        <f t="shared" ca="1" si="68"/>
        <v>24</v>
      </c>
      <c r="G288">
        <f t="shared" ca="1" si="68"/>
        <v>24</v>
      </c>
      <c r="H288">
        <f t="shared" ca="1" si="59"/>
        <v>2012</v>
      </c>
      <c r="I288">
        <f t="shared" ca="1" si="60"/>
        <v>10</v>
      </c>
      <c r="J288" t="str">
        <f t="shared" ca="1" si="61"/>
        <v>rs</v>
      </c>
      <c r="K288" t="str">
        <f t="shared" ca="1" si="69"/>
        <v>STL</v>
      </c>
      <c r="L288" t="str">
        <f t="shared" ca="1" si="69"/>
        <v>na</v>
      </c>
      <c r="M288" t="str">
        <f t="shared" ca="1" si="62"/>
        <v/>
      </c>
      <c r="N288" t="s">
        <v>18</v>
      </c>
      <c r="O288">
        <v>-10</v>
      </c>
      <c r="P288" t="str">
        <f t="shared" ca="1" si="63"/>
        <v/>
      </c>
      <c r="S288" t="s">
        <v>338</v>
      </c>
      <c r="U288">
        <f t="shared" ca="1" si="64"/>
        <v>0</v>
      </c>
      <c r="W288" t="str">
        <f t="shared" ca="1" si="65"/>
        <v/>
      </c>
    </row>
    <row r="289" spans="1:23" x14ac:dyDescent="0.25">
      <c r="A289">
        <v>288</v>
      </c>
      <c r="B289">
        <v>144</v>
      </c>
      <c r="C289" t="str">
        <f t="shared" ca="1" si="58"/>
        <v>2012_10_STL@SFO</v>
      </c>
      <c r="D289" t="str">
        <f t="shared" ca="1" si="68"/>
        <v/>
      </c>
      <c r="E289">
        <f t="shared" ca="1" si="68"/>
        <v>-11.5</v>
      </c>
      <c r="F289">
        <f t="shared" ca="1" si="68"/>
        <v>24</v>
      </c>
      <c r="G289">
        <f t="shared" ca="1" si="68"/>
        <v>24</v>
      </c>
      <c r="H289">
        <f t="shared" ca="1" si="59"/>
        <v>2012</v>
      </c>
      <c r="I289">
        <f t="shared" ca="1" si="60"/>
        <v>10</v>
      </c>
      <c r="J289" t="str">
        <f t="shared" ca="1" si="61"/>
        <v>rs</v>
      </c>
      <c r="K289" t="str">
        <f t="shared" ca="1" si="69"/>
        <v>STL</v>
      </c>
      <c r="L289" t="str">
        <f t="shared" ca="1" si="69"/>
        <v>na</v>
      </c>
      <c r="M289" t="str">
        <f t="shared" ca="1" si="62"/>
        <v/>
      </c>
      <c r="N289" t="s">
        <v>16</v>
      </c>
      <c r="O289">
        <v>-10.5</v>
      </c>
      <c r="P289" t="str">
        <f t="shared" ca="1" si="63"/>
        <v/>
      </c>
      <c r="S289" t="s">
        <v>93</v>
      </c>
      <c r="U289">
        <f t="shared" ca="1" si="64"/>
        <v>1</v>
      </c>
      <c r="W289" t="str">
        <f t="shared" ca="1" si="65"/>
        <v/>
      </c>
    </row>
    <row r="290" spans="1:23" x14ac:dyDescent="0.25">
      <c r="A290">
        <v>289</v>
      </c>
      <c r="B290">
        <v>145</v>
      </c>
      <c r="C290" t="str">
        <f t="shared" ca="1" si="58"/>
        <v>2012_10_HOU@CHI</v>
      </c>
      <c r="D290" t="str">
        <f t="shared" ca="1" si="68"/>
        <v/>
      </c>
      <c r="E290">
        <f t="shared" ca="1" si="68"/>
        <v>-1.5</v>
      </c>
      <c r="F290">
        <f t="shared" ca="1" si="68"/>
        <v>6</v>
      </c>
      <c r="G290">
        <f t="shared" ca="1" si="68"/>
        <v>13</v>
      </c>
      <c r="H290">
        <f t="shared" ca="1" si="59"/>
        <v>2012</v>
      </c>
      <c r="I290">
        <f t="shared" ca="1" si="60"/>
        <v>10</v>
      </c>
      <c r="J290" t="str">
        <f t="shared" ca="1" si="61"/>
        <v>rs</v>
      </c>
      <c r="K290" t="str">
        <f t="shared" ca="1" si="69"/>
        <v>HOU</v>
      </c>
      <c r="L290" t="str">
        <f t="shared" ca="1" si="69"/>
        <v>HOU</v>
      </c>
      <c r="M290" t="str">
        <f t="shared" ca="1" si="62"/>
        <v/>
      </c>
      <c r="N290" t="s">
        <v>18</v>
      </c>
      <c r="O290">
        <v>-3.5</v>
      </c>
      <c r="P290" t="str">
        <f t="shared" ca="1" si="63"/>
        <v/>
      </c>
      <c r="S290" t="s">
        <v>70</v>
      </c>
      <c r="U290">
        <f t="shared" ca="1" si="64"/>
        <v>0</v>
      </c>
      <c r="W290" t="str">
        <f t="shared" ca="1" si="65"/>
        <v/>
      </c>
    </row>
    <row r="291" spans="1:23" x14ac:dyDescent="0.25">
      <c r="A291">
        <v>290</v>
      </c>
      <c r="B291">
        <v>145</v>
      </c>
      <c r="C291" t="str">
        <f t="shared" ca="1" si="58"/>
        <v>2012_10_HOU@CHI</v>
      </c>
      <c r="D291" t="str">
        <f t="shared" ca="1" si="68"/>
        <v/>
      </c>
      <c r="E291">
        <f t="shared" ca="1" si="68"/>
        <v>-1.5</v>
      </c>
      <c r="F291">
        <f t="shared" ca="1" si="68"/>
        <v>6</v>
      </c>
      <c r="G291">
        <f t="shared" ca="1" si="68"/>
        <v>13</v>
      </c>
      <c r="H291">
        <f t="shared" ca="1" si="59"/>
        <v>2012</v>
      </c>
      <c r="I291">
        <f t="shared" ca="1" si="60"/>
        <v>10</v>
      </c>
      <c r="J291" t="str">
        <f t="shared" ca="1" si="61"/>
        <v>rs</v>
      </c>
      <c r="K291" t="str">
        <f t="shared" ca="1" si="69"/>
        <v>HOU</v>
      </c>
      <c r="L291" t="str">
        <f t="shared" ca="1" si="69"/>
        <v>HOU</v>
      </c>
      <c r="M291" t="str">
        <f t="shared" ca="1" si="62"/>
        <v/>
      </c>
      <c r="N291" t="s">
        <v>16</v>
      </c>
      <c r="O291">
        <v>-3</v>
      </c>
      <c r="P291" t="str">
        <f t="shared" ca="1" si="63"/>
        <v/>
      </c>
      <c r="S291" t="s">
        <v>70</v>
      </c>
      <c r="U291">
        <f t="shared" ca="1" si="64"/>
        <v>0</v>
      </c>
      <c r="W291" t="str">
        <f t="shared" ca="1" si="65"/>
        <v/>
      </c>
    </row>
    <row r="292" spans="1:23" x14ac:dyDescent="0.25">
      <c r="A292">
        <v>291</v>
      </c>
      <c r="B292">
        <v>146</v>
      </c>
      <c r="C292" t="str">
        <f t="shared" ca="1" si="58"/>
        <v>2012_10_KCY@PIT</v>
      </c>
      <c r="D292" t="str">
        <f t="shared" ca="1" si="68"/>
        <v/>
      </c>
      <c r="E292">
        <f t="shared" ca="1" si="68"/>
        <v>-12.5</v>
      </c>
      <c r="F292">
        <f t="shared" ca="1" si="68"/>
        <v>16</v>
      </c>
      <c r="G292">
        <f t="shared" ca="1" si="68"/>
        <v>13</v>
      </c>
      <c r="H292">
        <f t="shared" ca="1" si="59"/>
        <v>2012</v>
      </c>
      <c r="I292">
        <f t="shared" ca="1" si="60"/>
        <v>10</v>
      </c>
      <c r="J292" t="str">
        <f t="shared" ca="1" si="61"/>
        <v>rs</v>
      </c>
      <c r="K292" t="str">
        <f t="shared" ca="1" si="69"/>
        <v>KCY</v>
      </c>
      <c r="L292" t="str">
        <f t="shared" ca="1" si="69"/>
        <v>PIT</v>
      </c>
      <c r="M292" t="str">
        <f t="shared" ca="1" si="62"/>
        <v/>
      </c>
      <c r="N292" t="s">
        <v>18</v>
      </c>
      <c r="O292">
        <v>-10.5</v>
      </c>
      <c r="P292" t="str">
        <f t="shared" ca="1" si="63"/>
        <v/>
      </c>
      <c r="S292" t="s">
        <v>89</v>
      </c>
      <c r="U292">
        <f t="shared" ca="1" si="64"/>
        <v>0</v>
      </c>
      <c r="W292" t="str">
        <f t="shared" ca="1" si="65"/>
        <v/>
      </c>
    </row>
    <row r="293" spans="1:23" x14ac:dyDescent="0.25">
      <c r="A293">
        <v>292</v>
      </c>
      <c r="B293">
        <v>146</v>
      </c>
      <c r="C293" t="str">
        <f t="shared" ca="1" si="58"/>
        <v>2012_10_KCY@PIT</v>
      </c>
      <c r="D293" t="str">
        <f t="shared" ca="1" si="68"/>
        <v/>
      </c>
      <c r="E293">
        <f t="shared" ca="1" si="68"/>
        <v>-12.5</v>
      </c>
      <c r="F293">
        <f t="shared" ca="1" si="68"/>
        <v>16</v>
      </c>
      <c r="G293">
        <f t="shared" ca="1" si="68"/>
        <v>13</v>
      </c>
      <c r="H293">
        <f t="shared" ca="1" si="59"/>
        <v>2012</v>
      </c>
      <c r="I293">
        <f t="shared" ca="1" si="60"/>
        <v>10</v>
      </c>
      <c r="J293" t="str">
        <f t="shared" ca="1" si="61"/>
        <v>rs</v>
      </c>
      <c r="K293" t="str">
        <f t="shared" ca="1" si="69"/>
        <v>KCY</v>
      </c>
      <c r="L293" t="str">
        <f t="shared" ca="1" si="69"/>
        <v>PIT</v>
      </c>
      <c r="M293" t="str">
        <f t="shared" ca="1" si="62"/>
        <v/>
      </c>
      <c r="N293" t="s">
        <v>16</v>
      </c>
      <c r="O293">
        <v>-13</v>
      </c>
      <c r="P293" t="str">
        <f t="shared" ca="1" si="63"/>
        <v/>
      </c>
      <c r="S293" t="s">
        <v>89</v>
      </c>
      <c r="U293">
        <f t="shared" ca="1" si="64"/>
        <v>0</v>
      </c>
      <c r="W293" t="str">
        <f t="shared" ca="1" si="65"/>
        <v/>
      </c>
    </row>
    <row r="294" spans="1:23" x14ac:dyDescent="0.25">
      <c r="A294">
        <v>293</v>
      </c>
      <c r="B294">
        <v>147</v>
      </c>
      <c r="C294" t="str">
        <f t="shared" ca="1" si="58"/>
        <v>2012_11_MIA@BUF</v>
      </c>
      <c r="D294" t="str">
        <f t="shared" ca="1" si="68"/>
        <v/>
      </c>
      <c r="E294">
        <f t="shared" ca="1" si="68"/>
        <v>-1.5</v>
      </c>
      <c r="F294">
        <f t="shared" ca="1" si="68"/>
        <v>19</v>
      </c>
      <c r="G294">
        <f t="shared" ca="1" si="68"/>
        <v>14</v>
      </c>
      <c r="H294">
        <f t="shared" ca="1" si="59"/>
        <v>2012</v>
      </c>
      <c r="I294">
        <f t="shared" ca="1" si="60"/>
        <v>11</v>
      </c>
      <c r="J294" t="str">
        <f t="shared" ca="1" si="61"/>
        <v>rs</v>
      </c>
      <c r="K294" t="str">
        <f t="shared" ca="1" si="69"/>
        <v>BUF</v>
      </c>
      <c r="L294" t="str">
        <f t="shared" ca="1" si="69"/>
        <v>BUF</v>
      </c>
      <c r="M294" t="str">
        <f t="shared" ca="1" si="62"/>
        <v/>
      </c>
      <c r="N294" t="s">
        <v>18</v>
      </c>
      <c r="O294">
        <v>-1</v>
      </c>
      <c r="P294" t="str">
        <f t="shared" ca="1" si="63"/>
        <v/>
      </c>
      <c r="S294" t="s">
        <v>68</v>
      </c>
      <c r="U294">
        <f t="shared" ca="1" si="64"/>
        <v>1</v>
      </c>
      <c r="W294" t="str">
        <f t="shared" ca="1" si="65"/>
        <v/>
      </c>
    </row>
    <row r="295" spans="1:23" x14ac:dyDescent="0.25">
      <c r="A295">
        <v>294</v>
      </c>
      <c r="B295">
        <v>147</v>
      </c>
      <c r="C295" t="str">
        <f t="shared" ca="1" si="58"/>
        <v>2012_11_MIA@BUF</v>
      </c>
      <c r="D295" t="str">
        <f t="shared" ca="1" si="68"/>
        <v/>
      </c>
      <c r="E295">
        <f t="shared" ca="1" si="68"/>
        <v>-1.5</v>
      </c>
      <c r="F295">
        <f t="shared" ca="1" si="68"/>
        <v>19</v>
      </c>
      <c r="G295">
        <f t="shared" ca="1" si="68"/>
        <v>14</v>
      </c>
      <c r="H295">
        <f t="shared" ca="1" si="59"/>
        <v>2012</v>
      </c>
      <c r="I295">
        <f t="shared" ca="1" si="60"/>
        <v>11</v>
      </c>
      <c r="J295" t="str">
        <f t="shared" ca="1" si="61"/>
        <v>rs</v>
      </c>
      <c r="K295" t="str">
        <f t="shared" ca="1" si="69"/>
        <v>BUF</v>
      </c>
      <c r="L295" t="str">
        <f t="shared" ca="1" si="69"/>
        <v>BUF</v>
      </c>
      <c r="M295" t="str">
        <f t="shared" ca="1" si="62"/>
        <v/>
      </c>
      <c r="N295" t="s">
        <v>16</v>
      </c>
      <c r="O295">
        <v>-3</v>
      </c>
      <c r="P295" t="str">
        <f t="shared" ca="1" si="63"/>
        <v/>
      </c>
      <c r="S295" t="s">
        <v>68</v>
      </c>
      <c r="U295">
        <f t="shared" ca="1" si="64"/>
        <v>1</v>
      </c>
      <c r="W295" t="str">
        <f t="shared" ca="1" si="65"/>
        <v/>
      </c>
    </row>
    <row r="296" spans="1:23" x14ac:dyDescent="0.25">
      <c r="A296">
        <v>295</v>
      </c>
      <c r="B296">
        <v>148</v>
      </c>
      <c r="C296" t="str">
        <f t="shared" ca="1" si="58"/>
        <v>2012_11_PHI@WAS</v>
      </c>
      <c r="D296" t="str">
        <f t="shared" ca="1" si="68"/>
        <v/>
      </c>
      <c r="E296">
        <f t="shared" ca="1" si="68"/>
        <v>-3.5</v>
      </c>
      <c r="F296">
        <f t="shared" ca="1" si="68"/>
        <v>31</v>
      </c>
      <c r="G296">
        <f t="shared" ca="1" si="68"/>
        <v>6</v>
      </c>
      <c r="H296">
        <f t="shared" ca="1" si="59"/>
        <v>2012</v>
      </c>
      <c r="I296">
        <f t="shared" ca="1" si="60"/>
        <v>11</v>
      </c>
      <c r="J296" t="str">
        <f t="shared" ca="1" si="61"/>
        <v>rs</v>
      </c>
      <c r="K296" t="str">
        <f t="shared" ca="1" si="69"/>
        <v>WAS</v>
      </c>
      <c r="L296" t="str">
        <f t="shared" ca="1" si="69"/>
        <v>WAS</v>
      </c>
      <c r="M296" t="str">
        <f t="shared" ca="1" si="62"/>
        <v/>
      </c>
      <c r="N296" t="s">
        <v>18</v>
      </c>
      <c r="O296">
        <v>-5.5</v>
      </c>
      <c r="P296" t="str">
        <f t="shared" ca="1" si="63"/>
        <v/>
      </c>
      <c r="S296" t="s">
        <v>96</v>
      </c>
      <c r="U296">
        <f t="shared" ca="1" si="64"/>
        <v>1</v>
      </c>
      <c r="W296" t="str">
        <f t="shared" ca="1" si="65"/>
        <v/>
      </c>
    </row>
    <row r="297" spans="1:23" x14ac:dyDescent="0.25">
      <c r="A297">
        <v>296</v>
      </c>
      <c r="B297">
        <v>148</v>
      </c>
      <c r="C297" t="str">
        <f t="shared" ca="1" si="58"/>
        <v>2012_11_PHI@WAS</v>
      </c>
      <c r="D297" t="str">
        <f t="shared" ca="1" si="68"/>
        <v/>
      </c>
      <c r="E297">
        <f t="shared" ca="1" si="68"/>
        <v>-3.5</v>
      </c>
      <c r="F297">
        <f t="shared" ca="1" si="68"/>
        <v>31</v>
      </c>
      <c r="G297">
        <f t="shared" ca="1" si="68"/>
        <v>6</v>
      </c>
      <c r="H297">
        <f t="shared" ca="1" si="59"/>
        <v>2012</v>
      </c>
      <c r="I297">
        <f t="shared" ca="1" si="60"/>
        <v>11</v>
      </c>
      <c r="J297" t="str">
        <f t="shared" ca="1" si="61"/>
        <v>rs</v>
      </c>
      <c r="K297" t="str">
        <f t="shared" ca="1" si="69"/>
        <v>WAS</v>
      </c>
      <c r="L297" t="str">
        <f t="shared" ca="1" si="69"/>
        <v>WAS</v>
      </c>
      <c r="M297" t="str">
        <f t="shared" ca="1" si="62"/>
        <v/>
      </c>
      <c r="N297" t="s">
        <v>16</v>
      </c>
      <c r="O297">
        <v>-4</v>
      </c>
      <c r="P297" t="str">
        <f t="shared" ca="1" si="63"/>
        <v/>
      </c>
      <c r="S297" t="s">
        <v>96</v>
      </c>
      <c r="U297">
        <f t="shared" ca="1" si="64"/>
        <v>1</v>
      </c>
      <c r="W297" t="str">
        <f t="shared" ca="1" si="65"/>
        <v/>
      </c>
    </row>
    <row r="298" spans="1:23" x14ac:dyDescent="0.25">
      <c r="A298">
        <v>297</v>
      </c>
      <c r="B298">
        <v>149</v>
      </c>
      <c r="C298" t="str">
        <f t="shared" ca="1" si="58"/>
        <v>2012_11_GBY@DET</v>
      </c>
      <c r="D298" t="str">
        <f t="shared" ca="1" si="68"/>
        <v/>
      </c>
      <c r="E298">
        <f t="shared" ca="1" si="68"/>
        <v>3.5</v>
      </c>
      <c r="F298">
        <f t="shared" ca="1" si="68"/>
        <v>20</v>
      </c>
      <c r="G298">
        <f t="shared" ca="1" si="68"/>
        <v>24</v>
      </c>
      <c r="H298">
        <f t="shared" ca="1" si="59"/>
        <v>2012</v>
      </c>
      <c r="I298">
        <f t="shared" ca="1" si="60"/>
        <v>11</v>
      </c>
      <c r="J298" t="str">
        <f t="shared" ca="1" si="61"/>
        <v>rs</v>
      </c>
      <c r="K298" t="str">
        <f t="shared" ca="1" si="69"/>
        <v>GBY</v>
      </c>
      <c r="L298" t="str">
        <f t="shared" ca="1" si="69"/>
        <v>GBY</v>
      </c>
      <c r="M298" t="str">
        <f t="shared" ca="1" si="62"/>
        <v/>
      </c>
      <c r="N298" t="s">
        <v>18</v>
      </c>
      <c r="O298">
        <v>5</v>
      </c>
      <c r="P298" t="str">
        <f t="shared" ca="1" si="63"/>
        <v/>
      </c>
      <c r="S298" t="s">
        <v>335</v>
      </c>
      <c r="U298">
        <f t="shared" ca="1" si="64"/>
        <v>1</v>
      </c>
      <c r="W298" t="str">
        <f t="shared" ca="1" si="65"/>
        <v/>
      </c>
    </row>
    <row r="299" spans="1:23" x14ac:dyDescent="0.25">
      <c r="A299">
        <v>298</v>
      </c>
      <c r="B299">
        <v>149</v>
      </c>
      <c r="C299" t="str">
        <f t="shared" ca="1" si="58"/>
        <v>2012_11_GBY@DET</v>
      </c>
      <c r="D299" t="str">
        <f t="shared" ca="1" si="68"/>
        <v/>
      </c>
      <c r="E299">
        <f t="shared" ca="1" si="68"/>
        <v>3.5</v>
      </c>
      <c r="F299">
        <f t="shared" ca="1" si="68"/>
        <v>20</v>
      </c>
      <c r="G299">
        <f t="shared" ca="1" si="68"/>
        <v>24</v>
      </c>
      <c r="H299">
        <f t="shared" ca="1" si="59"/>
        <v>2012</v>
      </c>
      <c r="I299">
        <f t="shared" ca="1" si="60"/>
        <v>11</v>
      </c>
      <c r="J299" t="str">
        <f t="shared" ca="1" si="61"/>
        <v>rs</v>
      </c>
      <c r="K299" t="str">
        <f t="shared" ca="1" si="69"/>
        <v>GBY</v>
      </c>
      <c r="L299" t="str">
        <f t="shared" ca="1" si="69"/>
        <v>GBY</v>
      </c>
      <c r="M299" t="str">
        <f t="shared" ca="1" si="62"/>
        <v/>
      </c>
      <c r="N299" t="s">
        <v>16</v>
      </c>
      <c r="O299">
        <v>5.5</v>
      </c>
      <c r="P299" t="str">
        <f t="shared" ca="1" si="63"/>
        <v/>
      </c>
      <c r="S299" t="s">
        <v>75</v>
      </c>
      <c r="U299">
        <f t="shared" ca="1" si="64"/>
        <v>0</v>
      </c>
      <c r="W299" t="str">
        <f t="shared" ca="1" si="65"/>
        <v/>
      </c>
    </row>
    <row r="300" spans="1:23" x14ac:dyDescent="0.25">
      <c r="A300">
        <v>299</v>
      </c>
      <c r="B300">
        <v>150</v>
      </c>
      <c r="C300" t="str">
        <f t="shared" ca="1" si="58"/>
        <v>2012_11_ARI@ATL</v>
      </c>
      <c r="D300" t="str">
        <f t="shared" ca="1" si="68"/>
        <v/>
      </c>
      <c r="E300">
        <f t="shared" ca="1" si="68"/>
        <v>-9.5</v>
      </c>
      <c r="F300">
        <f t="shared" ca="1" si="68"/>
        <v>23</v>
      </c>
      <c r="G300">
        <f t="shared" ca="1" si="68"/>
        <v>19</v>
      </c>
      <c r="H300">
        <f t="shared" ca="1" si="59"/>
        <v>2012</v>
      </c>
      <c r="I300">
        <f t="shared" ca="1" si="60"/>
        <v>11</v>
      </c>
      <c r="J300" t="str">
        <f t="shared" ca="1" si="61"/>
        <v>rs</v>
      </c>
      <c r="K300" t="str">
        <f t="shared" ca="1" si="69"/>
        <v>ARI</v>
      </c>
      <c r="L300" t="str">
        <f t="shared" ca="1" si="69"/>
        <v>ATL</v>
      </c>
      <c r="M300" t="str">
        <f t="shared" ca="1" si="62"/>
        <v/>
      </c>
      <c r="N300" t="s">
        <v>18</v>
      </c>
      <c r="O300">
        <v>-9.5</v>
      </c>
      <c r="P300" t="str">
        <f t="shared" ca="1" si="63"/>
        <v/>
      </c>
      <c r="S300" t="s">
        <v>66</v>
      </c>
      <c r="U300">
        <f t="shared" ca="1" si="64"/>
        <v>1</v>
      </c>
      <c r="W300" t="str">
        <f t="shared" ca="1" si="65"/>
        <v/>
      </c>
    </row>
    <row r="301" spans="1:23" x14ac:dyDescent="0.25">
      <c r="A301">
        <v>300</v>
      </c>
      <c r="B301">
        <v>150</v>
      </c>
      <c r="C301" t="str">
        <f t="shared" ca="1" si="58"/>
        <v>2012_11_ARI@ATL</v>
      </c>
      <c r="D301" t="str">
        <f t="shared" ca="1" si="68"/>
        <v/>
      </c>
      <c r="E301">
        <f t="shared" ca="1" si="68"/>
        <v>-9.5</v>
      </c>
      <c r="F301">
        <f t="shared" ca="1" si="68"/>
        <v>23</v>
      </c>
      <c r="G301">
        <f t="shared" ca="1" si="68"/>
        <v>19</v>
      </c>
      <c r="H301">
        <f t="shared" ca="1" si="59"/>
        <v>2012</v>
      </c>
      <c r="I301">
        <f t="shared" ca="1" si="60"/>
        <v>11</v>
      </c>
      <c r="J301" t="str">
        <f t="shared" ca="1" si="61"/>
        <v>rs</v>
      </c>
      <c r="K301" t="str">
        <f t="shared" ca="1" si="69"/>
        <v>ARI</v>
      </c>
      <c r="L301" t="str">
        <f t="shared" ca="1" si="69"/>
        <v>ATL</v>
      </c>
      <c r="M301" t="str">
        <f t="shared" ca="1" si="62"/>
        <v/>
      </c>
      <c r="N301" t="s">
        <v>16</v>
      </c>
      <c r="O301">
        <v>-10.5</v>
      </c>
      <c r="P301" t="str">
        <f t="shared" ca="1" si="63"/>
        <v/>
      </c>
      <c r="S301" t="s">
        <v>66</v>
      </c>
      <c r="U301">
        <f t="shared" ca="1" si="64"/>
        <v>1</v>
      </c>
      <c r="W301" t="str">
        <f t="shared" ca="1" si="65"/>
        <v/>
      </c>
    </row>
    <row r="302" spans="1:23" x14ac:dyDescent="0.25">
      <c r="A302">
        <v>301</v>
      </c>
      <c r="B302">
        <v>151</v>
      </c>
      <c r="C302" t="str">
        <f t="shared" ca="1" si="58"/>
        <v>2012_11_TBY@CAR</v>
      </c>
      <c r="D302" t="str">
        <f t="shared" ref="D302:G321" ca="1" si="70">IFERROR(IF(ISBLANK(VLOOKUP($B302,nfl_game_result,MATCH(D$1,nfl_game_result_header,0),FALSE)),"",VLOOKUP($B302,nfl_game_result,MATCH(D$1,nfl_game_result_header,0),FALSE)),"error")</f>
        <v/>
      </c>
      <c r="E302">
        <f t="shared" ca="1" si="70"/>
        <v>1.5</v>
      </c>
      <c r="F302">
        <f t="shared" ca="1" si="70"/>
        <v>21</v>
      </c>
      <c r="G302">
        <f t="shared" ca="1" si="70"/>
        <v>27</v>
      </c>
      <c r="H302">
        <f t="shared" ca="1" si="59"/>
        <v>2012</v>
      </c>
      <c r="I302">
        <f t="shared" ca="1" si="60"/>
        <v>11</v>
      </c>
      <c r="J302" t="str">
        <f t="shared" ca="1" si="61"/>
        <v>rs</v>
      </c>
      <c r="K302" t="str">
        <f t="shared" ref="K302:L321" ca="1" si="71">IFERROR(IF(ISBLANK(VLOOKUP($B302,nfl_game_result,MATCH(K$1,nfl_game_result_header,0),FALSE)),"",VLOOKUP($B302,nfl_game_result,MATCH(K$1,nfl_game_result_header,0),FALSE)),"error")</f>
        <v>TBY</v>
      </c>
      <c r="L302" t="str">
        <f t="shared" ca="1" si="71"/>
        <v>TBY</v>
      </c>
      <c r="M302" t="str">
        <f t="shared" ca="1" si="62"/>
        <v/>
      </c>
      <c r="N302" t="s">
        <v>18</v>
      </c>
      <c r="O302">
        <v>2</v>
      </c>
      <c r="P302" t="str">
        <f t="shared" ca="1" si="63"/>
        <v/>
      </c>
      <c r="S302" t="s">
        <v>339</v>
      </c>
      <c r="U302">
        <f t="shared" ca="1" si="64"/>
        <v>1</v>
      </c>
      <c r="W302" t="str">
        <f t="shared" ca="1" si="65"/>
        <v/>
      </c>
    </row>
    <row r="303" spans="1:23" x14ac:dyDescent="0.25">
      <c r="A303">
        <v>302</v>
      </c>
      <c r="B303">
        <v>151</v>
      </c>
      <c r="C303" t="str">
        <f t="shared" ca="1" si="58"/>
        <v>2012_11_TBY@CAR</v>
      </c>
      <c r="D303" t="str">
        <f t="shared" ca="1" si="70"/>
        <v/>
      </c>
      <c r="E303">
        <f t="shared" ca="1" si="70"/>
        <v>1.5</v>
      </c>
      <c r="F303">
        <f t="shared" ca="1" si="70"/>
        <v>21</v>
      </c>
      <c r="G303">
        <f t="shared" ca="1" si="70"/>
        <v>27</v>
      </c>
      <c r="H303">
        <f t="shared" ca="1" si="59"/>
        <v>2012</v>
      </c>
      <c r="I303">
        <f t="shared" ca="1" si="60"/>
        <v>11</v>
      </c>
      <c r="J303" t="str">
        <f t="shared" ca="1" si="61"/>
        <v>rs</v>
      </c>
      <c r="K303" t="str">
        <f t="shared" ca="1" si="71"/>
        <v>TBY</v>
      </c>
      <c r="L303" t="str">
        <f t="shared" ca="1" si="71"/>
        <v>TBY</v>
      </c>
      <c r="M303" t="str">
        <f t="shared" ca="1" si="62"/>
        <v/>
      </c>
      <c r="N303" t="s">
        <v>16</v>
      </c>
      <c r="O303">
        <v>-1.5</v>
      </c>
      <c r="P303" t="str">
        <f t="shared" ca="1" si="63"/>
        <v/>
      </c>
      <c r="S303" t="s">
        <v>339</v>
      </c>
      <c r="U303">
        <f t="shared" ca="1" si="64"/>
        <v>1</v>
      </c>
      <c r="W303" t="str">
        <f t="shared" ca="1" si="65"/>
        <v/>
      </c>
    </row>
    <row r="304" spans="1:23" x14ac:dyDescent="0.25">
      <c r="A304">
        <v>303</v>
      </c>
      <c r="B304">
        <v>152</v>
      </c>
      <c r="C304" t="str">
        <f t="shared" ca="1" si="58"/>
        <v>2012_11_CLE@DAL</v>
      </c>
      <c r="D304" t="str">
        <f t="shared" ca="1" si="70"/>
        <v/>
      </c>
      <c r="E304">
        <f t="shared" ca="1" si="70"/>
        <v>-7.5</v>
      </c>
      <c r="F304">
        <f t="shared" ca="1" si="70"/>
        <v>23</v>
      </c>
      <c r="G304">
        <f t="shared" ca="1" si="70"/>
        <v>20</v>
      </c>
      <c r="H304">
        <f t="shared" ca="1" si="59"/>
        <v>2012</v>
      </c>
      <c r="I304">
        <f t="shared" ca="1" si="60"/>
        <v>11</v>
      </c>
      <c r="J304" t="str">
        <f t="shared" ca="1" si="61"/>
        <v>rs</v>
      </c>
      <c r="K304" t="str">
        <f t="shared" ca="1" si="71"/>
        <v>CLE</v>
      </c>
      <c r="L304" t="str">
        <f t="shared" ca="1" si="71"/>
        <v>DAL</v>
      </c>
      <c r="M304" t="str">
        <f t="shared" ca="1" si="62"/>
        <v/>
      </c>
      <c r="N304" t="s">
        <v>18</v>
      </c>
      <c r="O304">
        <v>-7</v>
      </c>
      <c r="P304" t="str">
        <f t="shared" ca="1" si="63"/>
        <v/>
      </c>
      <c r="S304" t="s">
        <v>72</v>
      </c>
      <c r="U304">
        <f t="shared" ca="1" si="64"/>
        <v>1</v>
      </c>
      <c r="W304" t="str">
        <f t="shared" ca="1" si="65"/>
        <v/>
      </c>
    </row>
    <row r="305" spans="1:23" x14ac:dyDescent="0.25">
      <c r="A305">
        <v>304</v>
      </c>
      <c r="B305">
        <v>152</v>
      </c>
      <c r="C305" t="str">
        <f t="shared" ca="1" si="58"/>
        <v>2012_11_CLE@DAL</v>
      </c>
      <c r="D305" t="str">
        <f t="shared" ca="1" si="70"/>
        <v/>
      </c>
      <c r="E305">
        <f t="shared" ca="1" si="70"/>
        <v>-7.5</v>
      </c>
      <c r="F305">
        <f t="shared" ca="1" si="70"/>
        <v>23</v>
      </c>
      <c r="G305">
        <f t="shared" ca="1" si="70"/>
        <v>20</v>
      </c>
      <c r="H305">
        <f t="shared" ca="1" si="59"/>
        <v>2012</v>
      </c>
      <c r="I305">
        <f t="shared" ca="1" si="60"/>
        <v>11</v>
      </c>
      <c r="J305" t="str">
        <f t="shared" ca="1" si="61"/>
        <v>rs</v>
      </c>
      <c r="K305" t="str">
        <f t="shared" ca="1" si="71"/>
        <v>CLE</v>
      </c>
      <c r="L305" t="str">
        <f t="shared" ca="1" si="71"/>
        <v>DAL</v>
      </c>
      <c r="M305" t="str">
        <f t="shared" ca="1" si="62"/>
        <v/>
      </c>
      <c r="N305" t="s">
        <v>16</v>
      </c>
      <c r="O305">
        <v>-7</v>
      </c>
      <c r="P305" t="str">
        <f t="shared" ca="1" si="63"/>
        <v/>
      </c>
      <c r="S305" t="s">
        <v>72</v>
      </c>
      <c r="U305">
        <f t="shared" ca="1" si="64"/>
        <v>1</v>
      </c>
      <c r="W305" t="str">
        <f t="shared" ca="1" si="65"/>
        <v/>
      </c>
    </row>
    <row r="306" spans="1:23" x14ac:dyDescent="0.25">
      <c r="A306">
        <v>305</v>
      </c>
      <c r="B306">
        <v>153</v>
      </c>
      <c r="C306" t="str">
        <f t="shared" ca="1" si="58"/>
        <v>2012_11_NYJ@STL</v>
      </c>
      <c r="D306" t="str">
        <f t="shared" ca="1" si="70"/>
        <v/>
      </c>
      <c r="E306">
        <f t="shared" ca="1" si="70"/>
        <v>-3.5</v>
      </c>
      <c r="F306">
        <f t="shared" ca="1" si="70"/>
        <v>13</v>
      </c>
      <c r="G306">
        <f t="shared" ca="1" si="70"/>
        <v>27</v>
      </c>
      <c r="H306">
        <f t="shared" ca="1" si="59"/>
        <v>2012</v>
      </c>
      <c r="I306">
        <f t="shared" ca="1" si="60"/>
        <v>11</v>
      </c>
      <c r="J306" t="str">
        <f t="shared" ca="1" si="61"/>
        <v>rs</v>
      </c>
      <c r="K306" t="str">
        <f t="shared" ca="1" si="71"/>
        <v>NYJ</v>
      </c>
      <c r="L306" t="str">
        <f t="shared" ca="1" si="71"/>
        <v>NYJ</v>
      </c>
      <c r="M306" t="str">
        <f t="shared" ca="1" si="62"/>
        <v/>
      </c>
      <c r="N306" t="s">
        <v>18</v>
      </c>
      <c r="O306">
        <v>-5</v>
      </c>
      <c r="P306" t="str">
        <f t="shared" ca="1" si="63"/>
        <v/>
      </c>
      <c r="S306" t="s">
        <v>93</v>
      </c>
      <c r="U306">
        <f t="shared" ca="1" si="64"/>
        <v>0</v>
      </c>
      <c r="W306" t="str">
        <f t="shared" ca="1" si="65"/>
        <v/>
      </c>
    </row>
    <row r="307" spans="1:23" x14ac:dyDescent="0.25">
      <c r="A307">
        <v>306</v>
      </c>
      <c r="B307">
        <v>153</v>
      </c>
      <c r="C307" t="str">
        <f t="shared" ca="1" si="58"/>
        <v>2012_11_NYJ@STL</v>
      </c>
      <c r="D307" t="str">
        <f t="shared" ca="1" si="70"/>
        <v/>
      </c>
      <c r="E307">
        <f t="shared" ca="1" si="70"/>
        <v>-3.5</v>
      </c>
      <c r="F307">
        <f t="shared" ca="1" si="70"/>
        <v>13</v>
      </c>
      <c r="G307">
        <f t="shared" ca="1" si="70"/>
        <v>27</v>
      </c>
      <c r="H307">
        <f t="shared" ca="1" si="59"/>
        <v>2012</v>
      </c>
      <c r="I307">
        <f t="shared" ca="1" si="60"/>
        <v>11</v>
      </c>
      <c r="J307" t="str">
        <f t="shared" ca="1" si="61"/>
        <v>rs</v>
      </c>
      <c r="K307" t="str">
        <f t="shared" ca="1" si="71"/>
        <v>NYJ</v>
      </c>
      <c r="L307" t="str">
        <f t="shared" ca="1" si="71"/>
        <v>NYJ</v>
      </c>
      <c r="M307" t="str">
        <f t="shared" ca="1" si="62"/>
        <v/>
      </c>
      <c r="N307" t="s">
        <v>16</v>
      </c>
      <c r="O307">
        <v>-4</v>
      </c>
      <c r="P307" t="str">
        <f t="shared" ca="1" si="63"/>
        <v/>
      </c>
      <c r="S307" t="s">
        <v>93</v>
      </c>
      <c r="U307">
        <f t="shared" ca="1" si="64"/>
        <v>0</v>
      </c>
      <c r="W307" t="str">
        <f t="shared" ca="1" si="65"/>
        <v/>
      </c>
    </row>
    <row r="308" spans="1:23" x14ac:dyDescent="0.25">
      <c r="A308">
        <v>307</v>
      </c>
      <c r="B308">
        <v>154</v>
      </c>
      <c r="C308" t="str">
        <f t="shared" ca="1" si="58"/>
        <v>2012_11_JAX@HOU</v>
      </c>
      <c r="D308" t="str">
        <f t="shared" ca="1" si="70"/>
        <v/>
      </c>
      <c r="E308">
        <f t="shared" ca="1" si="70"/>
        <v>-15.5</v>
      </c>
      <c r="F308">
        <f t="shared" ca="1" si="70"/>
        <v>43</v>
      </c>
      <c r="G308">
        <f t="shared" ca="1" si="70"/>
        <v>37</v>
      </c>
      <c r="H308">
        <f t="shared" ca="1" si="59"/>
        <v>2012</v>
      </c>
      <c r="I308">
        <f t="shared" ca="1" si="60"/>
        <v>11</v>
      </c>
      <c r="J308" t="str">
        <f t="shared" ca="1" si="61"/>
        <v>rs</v>
      </c>
      <c r="K308" t="str">
        <f t="shared" ca="1" si="71"/>
        <v>JAX</v>
      </c>
      <c r="L308" t="str">
        <f t="shared" ca="1" si="71"/>
        <v>HOU</v>
      </c>
      <c r="M308" t="str">
        <f t="shared" ca="1" si="62"/>
        <v/>
      </c>
      <c r="N308" t="s">
        <v>18</v>
      </c>
      <c r="O308">
        <v>-17</v>
      </c>
      <c r="P308" t="str">
        <f t="shared" ca="1" si="63"/>
        <v/>
      </c>
      <c r="S308" t="s">
        <v>77</v>
      </c>
      <c r="U308">
        <f t="shared" ca="1" si="64"/>
        <v>0</v>
      </c>
      <c r="W308" t="str">
        <f t="shared" ca="1" si="65"/>
        <v/>
      </c>
    </row>
    <row r="309" spans="1:23" x14ac:dyDescent="0.25">
      <c r="A309">
        <v>308</v>
      </c>
      <c r="B309">
        <v>154</v>
      </c>
      <c r="C309" t="str">
        <f t="shared" ca="1" si="58"/>
        <v>2012_11_JAX@HOU</v>
      </c>
      <c r="D309" t="str">
        <f t="shared" ca="1" si="70"/>
        <v/>
      </c>
      <c r="E309">
        <f t="shared" ca="1" si="70"/>
        <v>-15.5</v>
      </c>
      <c r="F309">
        <f t="shared" ca="1" si="70"/>
        <v>43</v>
      </c>
      <c r="G309">
        <f t="shared" ca="1" si="70"/>
        <v>37</v>
      </c>
      <c r="H309">
        <f t="shared" ca="1" si="59"/>
        <v>2012</v>
      </c>
      <c r="I309">
        <f t="shared" ca="1" si="60"/>
        <v>11</v>
      </c>
      <c r="J309" t="str">
        <f t="shared" ca="1" si="61"/>
        <v>rs</v>
      </c>
      <c r="K309" t="str">
        <f t="shared" ca="1" si="71"/>
        <v>JAX</v>
      </c>
      <c r="L309" t="str">
        <f t="shared" ca="1" si="71"/>
        <v>HOU</v>
      </c>
      <c r="M309" t="str">
        <f t="shared" ca="1" si="62"/>
        <v/>
      </c>
      <c r="N309" t="s">
        <v>16</v>
      </c>
      <c r="O309">
        <v>-13.5</v>
      </c>
      <c r="P309" t="str">
        <f t="shared" ca="1" si="63"/>
        <v/>
      </c>
      <c r="S309" t="s">
        <v>79</v>
      </c>
      <c r="U309">
        <f t="shared" ca="1" si="64"/>
        <v>1</v>
      </c>
      <c r="W309" t="str">
        <f t="shared" ca="1" si="65"/>
        <v/>
      </c>
    </row>
    <row r="310" spans="1:23" x14ac:dyDescent="0.25">
      <c r="A310">
        <v>309</v>
      </c>
      <c r="B310">
        <v>155</v>
      </c>
      <c r="C310" t="str">
        <f t="shared" ca="1" si="58"/>
        <v>2012_11_CIN@KCY</v>
      </c>
      <c r="D310" t="str">
        <f t="shared" ca="1" si="70"/>
        <v/>
      </c>
      <c r="E310">
        <f t="shared" ca="1" si="70"/>
        <v>3.5</v>
      </c>
      <c r="F310">
        <f t="shared" ca="1" si="70"/>
        <v>6</v>
      </c>
      <c r="G310">
        <f t="shared" ca="1" si="70"/>
        <v>28</v>
      </c>
      <c r="H310">
        <f t="shared" ca="1" si="59"/>
        <v>2012</v>
      </c>
      <c r="I310">
        <f t="shared" ca="1" si="60"/>
        <v>11</v>
      </c>
      <c r="J310" t="str">
        <f t="shared" ca="1" si="61"/>
        <v>rs</v>
      </c>
      <c r="K310" t="str">
        <f t="shared" ca="1" si="71"/>
        <v>CIN</v>
      </c>
      <c r="L310" t="str">
        <f t="shared" ca="1" si="71"/>
        <v>CIN</v>
      </c>
      <c r="M310" t="str">
        <f t="shared" ca="1" si="62"/>
        <v/>
      </c>
      <c r="N310" t="s">
        <v>18</v>
      </c>
      <c r="O310">
        <v>4</v>
      </c>
      <c r="P310" t="str">
        <f t="shared" ca="1" si="63"/>
        <v/>
      </c>
      <c r="S310" t="s">
        <v>71</v>
      </c>
      <c r="U310">
        <f t="shared" ca="1" si="64"/>
        <v>1</v>
      </c>
      <c r="W310" t="str">
        <f t="shared" ca="1" si="65"/>
        <v/>
      </c>
    </row>
    <row r="311" spans="1:23" x14ac:dyDescent="0.25">
      <c r="A311">
        <v>310</v>
      </c>
      <c r="B311">
        <v>155</v>
      </c>
      <c r="C311" t="str">
        <f t="shared" ca="1" si="58"/>
        <v>2012_11_CIN@KCY</v>
      </c>
      <c r="D311" t="str">
        <f t="shared" ca="1" si="70"/>
        <v/>
      </c>
      <c r="E311">
        <f t="shared" ca="1" si="70"/>
        <v>3.5</v>
      </c>
      <c r="F311">
        <f t="shared" ca="1" si="70"/>
        <v>6</v>
      </c>
      <c r="G311">
        <f t="shared" ca="1" si="70"/>
        <v>28</v>
      </c>
      <c r="H311">
        <f t="shared" ca="1" si="59"/>
        <v>2012</v>
      </c>
      <c r="I311">
        <f t="shared" ca="1" si="60"/>
        <v>11</v>
      </c>
      <c r="J311" t="str">
        <f t="shared" ca="1" si="61"/>
        <v>rs</v>
      </c>
      <c r="K311" t="str">
        <f t="shared" ca="1" si="71"/>
        <v>CIN</v>
      </c>
      <c r="L311" t="str">
        <f t="shared" ca="1" si="71"/>
        <v>CIN</v>
      </c>
      <c r="M311" t="str">
        <f t="shared" ca="1" si="62"/>
        <v/>
      </c>
      <c r="N311" t="s">
        <v>16</v>
      </c>
      <c r="O311">
        <v>4.5</v>
      </c>
      <c r="P311" t="str">
        <f t="shared" ca="1" si="63"/>
        <v/>
      </c>
      <c r="S311" t="s">
        <v>71</v>
      </c>
      <c r="U311">
        <f t="shared" ca="1" si="64"/>
        <v>1</v>
      </c>
      <c r="W311" t="str">
        <f t="shared" ca="1" si="65"/>
        <v/>
      </c>
    </row>
    <row r="312" spans="1:23" x14ac:dyDescent="0.25">
      <c r="A312">
        <v>311</v>
      </c>
      <c r="B312">
        <v>156</v>
      </c>
      <c r="C312" t="str">
        <f t="shared" ca="1" si="58"/>
        <v>2012_11_IND@NWE</v>
      </c>
      <c r="D312" t="str">
        <f t="shared" ca="1" si="70"/>
        <v/>
      </c>
      <c r="E312">
        <f t="shared" ca="1" si="70"/>
        <v>-9.5</v>
      </c>
      <c r="F312">
        <f t="shared" ca="1" si="70"/>
        <v>59</v>
      </c>
      <c r="G312">
        <f t="shared" ca="1" si="70"/>
        <v>24</v>
      </c>
      <c r="H312">
        <f t="shared" ca="1" si="59"/>
        <v>2012</v>
      </c>
      <c r="I312">
        <f t="shared" ca="1" si="60"/>
        <v>11</v>
      </c>
      <c r="J312" t="str">
        <f t="shared" ca="1" si="61"/>
        <v>rs</v>
      </c>
      <c r="K312" t="str">
        <f t="shared" ca="1" si="71"/>
        <v>NWE</v>
      </c>
      <c r="L312" t="str">
        <f t="shared" ca="1" si="71"/>
        <v>NWE</v>
      </c>
      <c r="M312" t="str">
        <f t="shared" ca="1" si="62"/>
        <v/>
      </c>
      <c r="N312" t="s">
        <v>18</v>
      </c>
      <c r="O312">
        <v>-8.5</v>
      </c>
      <c r="P312" t="str">
        <f t="shared" ca="1" si="63"/>
        <v/>
      </c>
      <c r="S312" t="s">
        <v>78</v>
      </c>
      <c r="U312">
        <f t="shared" ca="1" si="64"/>
        <v>0</v>
      </c>
      <c r="W312" t="str">
        <f t="shared" ca="1" si="65"/>
        <v/>
      </c>
    </row>
    <row r="313" spans="1:23" x14ac:dyDescent="0.25">
      <c r="A313">
        <v>312</v>
      </c>
      <c r="B313">
        <v>156</v>
      </c>
      <c r="C313" t="str">
        <f t="shared" ca="1" si="58"/>
        <v>2012_11_IND@NWE</v>
      </c>
      <c r="D313" t="str">
        <f t="shared" ca="1" si="70"/>
        <v/>
      </c>
      <c r="E313">
        <f t="shared" ca="1" si="70"/>
        <v>-9.5</v>
      </c>
      <c r="F313">
        <f t="shared" ca="1" si="70"/>
        <v>59</v>
      </c>
      <c r="G313">
        <f t="shared" ca="1" si="70"/>
        <v>24</v>
      </c>
      <c r="H313">
        <f t="shared" ca="1" si="59"/>
        <v>2012</v>
      </c>
      <c r="I313">
        <f t="shared" ca="1" si="60"/>
        <v>11</v>
      </c>
      <c r="J313" t="str">
        <f t="shared" ca="1" si="61"/>
        <v>rs</v>
      </c>
      <c r="K313" t="str">
        <f t="shared" ca="1" si="71"/>
        <v>NWE</v>
      </c>
      <c r="L313" t="str">
        <f t="shared" ca="1" si="71"/>
        <v>NWE</v>
      </c>
      <c r="M313" t="str">
        <f t="shared" ca="1" si="62"/>
        <v/>
      </c>
      <c r="N313" t="s">
        <v>16</v>
      </c>
      <c r="O313">
        <v>-7.5</v>
      </c>
      <c r="P313" t="str">
        <f t="shared" ca="1" si="63"/>
        <v/>
      </c>
      <c r="S313" t="s">
        <v>78</v>
      </c>
      <c r="U313">
        <f t="shared" ca="1" si="64"/>
        <v>0</v>
      </c>
      <c r="W313" t="str">
        <f t="shared" ca="1" si="65"/>
        <v/>
      </c>
    </row>
    <row r="314" spans="1:23" x14ac:dyDescent="0.25">
      <c r="A314">
        <v>313</v>
      </c>
      <c r="B314">
        <v>157</v>
      </c>
      <c r="C314" t="str">
        <f t="shared" ca="1" si="58"/>
        <v>2012_11_NOR@OAK</v>
      </c>
      <c r="D314" t="str">
        <f t="shared" ca="1" si="70"/>
        <v/>
      </c>
      <c r="E314">
        <f t="shared" ca="1" si="70"/>
        <v>4.5</v>
      </c>
      <c r="F314">
        <f t="shared" ca="1" si="70"/>
        <v>17</v>
      </c>
      <c r="G314">
        <f t="shared" ca="1" si="70"/>
        <v>38</v>
      </c>
      <c r="H314">
        <f t="shared" ca="1" si="59"/>
        <v>2012</v>
      </c>
      <c r="I314">
        <f t="shared" ca="1" si="60"/>
        <v>11</v>
      </c>
      <c r="J314" t="str">
        <f t="shared" ca="1" si="61"/>
        <v>rs</v>
      </c>
      <c r="K314" t="str">
        <f t="shared" ca="1" si="71"/>
        <v>NOR</v>
      </c>
      <c r="L314" t="str">
        <f t="shared" ca="1" si="71"/>
        <v>NOR</v>
      </c>
      <c r="M314" t="str">
        <f t="shared" ca="1" si="62"/>
        <v/>
      </c>
      <c r="N314" t="s">
        <v>18</v>
      </c>
      <c r="O314">
        <v>4</v>
      </c>
      <c r="P314" t="str">
        <f t="shared" ca="1" si="63"/>
        <v/>
      </c>
      <c r="S314" t="s">
        <v>340</v>
      </c>
      <c r="U314">
        <f t="shared" ca="1" si="64"/>
        <v>1</v>
      </c>
      <c r="W314" t="str">
        <f t="shared" ca="1" si="65"/>
        <v/>
      </c>
    </row>
    <row r="315" spans="1:23" x14ac:dyDescent="0.25">
      <c r="A315">
        <v>314</v>
      </c>
      <c r="B315">
        <v>157</v>
      </c>
      <c r="C315" t="str">
        <f t="shared" ca="1" si="58"/>
        <v>2012_11_NOR@OAK</v>
      </c>
      <c r="D315" t="str">
        <f t="shared" ca="1" si="70"/>
        <v/>
      </c>
      <c r="E315">
        <f t="shared" ca="1" si="70"/>
        <v>4.5</v>
      </c>
      <c r="F315">
        <f t="shared" ca="1" si="70"/>
        <v>17</v>
      </c>
      <c r="G315">
        <f t="shared" ca="1" si="70"/>
        <v>38</v>
      </c>
      <c r="H315">
        <f t="shared" ca="1" si="59"/>
        <v>2012</v>
      </c>
      <c r="I315">
        <f t="shared" ca="1" si="60"/>
        <v>11</v>
      </c>
      <c r="J315" t="str">
        <f t="shared" ca="1" si="61"/>
        <v>rs</v>
      </c>
      <c r="K315" t="str">
        <f t="shared" ca="1" si="71"/>
        <v>NOR</v>
      </c>
      <c r="L315" t="str">
        <f t="shared" ca="1" si="71"/>
        <v>NOR</v>
      </c>
      <c r="M315" t="str">
        <f t="shared" ca="1" si="62"/>
        <v/>
      </c>
      <c r="N315" t="s">
        <v>16</v>
      </c>
      <c r="O315">
        <v>3.5</v>
      </c>
      <c r="P315" t="str">
        <f t="shared" ca="1" si="63"/>
        <v/>
      </c>
      <c r="S315" t="s">
        <v>87</v>
      </c>
      <c r="U315">
        <f t="shared" ca="1" si="64"/>
        <v>0</v>
      </c>
      <c r="W315" t="str">
        <f t="shared" ca="1" si="65"/>
        <v/>
      </c>
    </row>
    <row r="316" spans="1:23" x14ac:dyDescent="0.25">
      <c r="A316">
        <v>315</v>
      </c>
      <c r="B316">
        <v>158</v>
      </c>
      <c r="C316" t="str">
        <f t="shared" ca="1" si="58"/>
        <v>2012_11_SD@DEN</v>
      </c>
      <c r="D316" t="str">
        <f t="shared" ca="1" si="70"/>
        <v/>
      </c>
      <c r="E316">
        <f t="shared" ca="1" si="70"/>
        <v>-7.5</v>
      </c>
      <c r="F316">
        <f t="shared" ca="1" si="70"/>
        <v>30</v>
      </c>
      <c r="G316">
        <f t="shared" ca="1" si="70"/>
        <v>23</v>
      </c>
      <c r="H316">
        <f t="shared" ca="1" si="59"/>
        <v>2012</v>
      </c>
      <c r="I316">
        <f t="shared" ca="1" si="60"/>
        <v>11</v>
      </c>
      <c r="J316" t="str">
        <f t="shared" ca="1" si="61"/>
        <v>rs</v>
      </c>
      <c r="K316" t="str">
        <f t="shared" ca="1" si="71"/>
        <v>SD</v>
      </c>
      <c r="L316" t="str">
        <f t="shared" ca="1" si="71"/>
        <v>DEN</v>
      </c>
      <c r="M316" t="str">
        <f t="shared" ca="1" si="62"/>
        <v/>
      </c>
      <c r="N316" t="s">
        <v>18</v>
      </c>
      <c r="O316">
        <v>-7</v>
      </c>
      <c r="P316" t="str">
        <f t="shared" ca="1" si="63"/>
        <v/>
      </c>
      <c r="S316" t="s">
        <v>90</v>
      </c>
      <c r="U316">
        <f t="shared" ca="1" si="64"/>
        <v>1</v>
      </c>
      <c r="W316" t="str">
        <f t="shared" ca="1" si="65"/>
        <v/>
      </c>
    </row>
    <row r="317" spans="1:23" x14ac:dyDescent="0.25">
      <c r="A317">
        <v>316</v>
      </c>
      <c r="B317">
        <v>158</v>
      </c>
      <c r="C317" t="str">
        <f t="shared" ca="1" si="58"/>
        <v>2012_11_SD@DEN</v>
      </c>
      <c r="D317" t="str">
        <f t="shared" ca="1" si="70"/>
        <v/>
      </c>
      <c r="E317">
        <f t="shared" ca="1" si="70"/>
        <v>-7.5</v>
      </c>
      <c r="F317">
        <f t="shared" ca="1" si="70"/>
        <v>30</v>
      </c>
      <c r="G317">
        <f t="shared" ca="1" si="70"/>
        <v>23</v>
      </c>
      <c r="H317">
        <f t="shared" ca="1" si="59"/>
        <v>2012</v>
      </c>
      <c r="I317">
        <f t="shared" ca="1" si="60"/>
        <v>11</v>
      </c>
      <c r="J317" t="str">
        <f t="shared" ca="1" si="61"/>
        <v>rs</v>
      </c>
      <c r="K317" t="str">
        <f t="shared" ca="1" si="71"/>
        <v>SD</v>
      </c>
      <c r="L317" t="str">
        <f t="shared" ca="1" si="71"/>
        <v>DEN</v>
      </c>
      <c r="M317" t="str">
        <f t="shared" ca="1" si="62"/>
        <v/>
      </c>
      <c r="N317" t="s">
        <v>16</v>
      </c>
      <c r="O317">
        <v>-8</v>
      </c>
      <c r="P317" t="str">
        <f t="shared" ca="1" si="63"/>
        <v/>
      </c>
      <c r="S317" t="s">
        <v>74</v>
      </c>
      <c r="U317">
        <f t="shared" ca="1" si="64"/>
        <v>0</v>
      </c>
      <c r="W317" t="str">
        <f t="shared" ca="1" si="65"/>
        <v/>
      </c>
    </row>
    <row r="318" spans="1:23" x14ac:dyDescent="0.25">
      <c r="A318">
        <v>317</v>
      </c>
      <c r="B318">
        <v>159</v>
      </c>
      <c r="C318" t="str">
        <f t="shared" ca="1" si="58"/>
        <v>2012_11_BAL@PIT</v>
      </c>
      <c r="D318" t="str">
        <f t="shared" ca="1" si="70"/>
        <v/>
      </c>
      <c r="E318">
        <f t="shared" ca="1" si="70"/>
        <v>-3.5</v>
      </c>
      <c r="F318">
        <f t="shared" ca="1" si="70"/>
        <v>10</v>
      </c>
      <c r="G318">
        <f t="shared" ca="1" si="70"/>
        <v>13</v>
      </c>
      <c r="H318">
        <f t="shared" ca="1" si="59"/>
        <v>2012</v>
      </c>
      <c r="I318">
        <f t="shared" ca="1" si="60"/>
        <v>11</v>
      </c>
      <c r="J318" t="str">
        <f t="shared" ca="1" si="61"/>
        <v>rs</v>
      </c>
      <c r="K318" t="str">
        <f t="shared" ca="1" si="71"/>
        <v>BAL</v>
      </c>
      <c r="L318" t="str">
        <f t="shared" ca="1" si="71"/>
        <v>BAL</v>
      </c>
      <c r="M318" t="str">
        <f t="shared" ca="1" si="62"/>
        <v/>
      </c>
      <c r="N318" t="s">
        <v>18</v>
      </c>
      <c r="O318">
        <v>-3</v>
      </c>
      <c r="P318" t="str">
        <f t="shared" ca="1" si="63"/>
        <v/>
      </c>
      <c r="S318" t="s">
        <v>67</v>
      </c>
      <c r="U318">
        <f t="shared" ca="1" si="64"/>
        <v>1</v>
      </c>
      <c r="W318" t="str">
        <f t="shared" ca="1" si="65"/>
        <v/>
      </c>
    </row>
    <row r="319" spans="1:23" x14ac:dyDescent="0.25">
      <c r="A319">
        <v>318</v>
      </c>
      <c r="B319">
        <v>159</v>
      </c>
      <c r="C319" t="str">
        <f t="shared" ca="1" si="58"/>
        <v>2012_11_BAL@PIT</v>
      </c>
      <c r="D319" t="str">
        <f t="shared" ca="1" si="70"/>
        <v/>
      </c>
      <c r="E319">
        <f t="shared" ca="1" si="70"/>
        <v>-3.5</v>
      </c>
      <c r="F319">
        <f t="shared" ca="1" si="70"/>
        <v>10</v>
      </c>
      <c r="G319">
        <f t="shared" ca="1" si="70"/>
        <v>13</v>
      </c>
      <c r="H319">
        <f t="shared" ca="1" si="59"/>
        <v>2012</v>
      </c>
      <c r="I319">
        <f t="shared" ca="1" si="60"/>
        <v>11</v>
      </c>
      <c r="J319" t="str">
        <f t="shared" ca="1" si="61"/>
        <v>rs</v>
      </c>
      <c r="K319" t="str">
        <f t="shared" ca="1" si="71"/>
        <v>BAL</v>
      </c>
      <c r="L319" t="str">
        <f t="shared" ca="1" si="71"/>
        <v>BAL</v>
      </c>
      <c r="M319" t="str">
        <f t="shared" ca="1" si="62"/>
        <v/>
      </c>
      <c r="N319" t="s">
        <v>16</v>
      </c>
      <c r="O319">
        <v>-3.5</v>
      </c>
      <c r="P319" t="str">
        <f t="shared" ca="1" si="63"/>
        <v/>
      </c>
      <c r="S319" t="s">
        <v>67</v>
      </c>
      <c r="U319">
        <f t="shared" ca="1" si="64"/>
        <v>1</v>
      </c>
      <c r="W319" t="str">
        <f t="shared" ca="1" si="65"/>
        <v/>
      </c>
    </row>
    <row r="320" spans="1:23" x14ac:dyDescent="0.25">
      <c r="A320">
        <v>319</v>
      </c>
      <c r="B320">
        <v>160</v>
      </c>
      <c r="C320" t="str">
        <f t="shared" ca="1" si="58"/>
        <v>2012_11_CHI@SFO</v>
      </c>
      <c r="D320" t="str">
        <f t="shared" ca="1" si="70"/>
        <v/>
      </c>
      <c r="E320">
        <f t="shared" ca="1" si="70"/>
        <v>-4.5</v>
      </c>
      <c r="F320">
        <f t="shared" ca="1" si="70"/>
        <v>32</v>
      </c>
      <c r="G320">
        <f t="shared" ca="1" si="70"/>
        <v>7</v>
      </c>
      <c r="H320">
        <f t="shared" ca="1" si="59"/>
        <v>2012</v>
      </c>
      <c r="I320">
        <f t="shared" ca="1" si="60"/>
        <v>11</v>
      </c>
      <c r="J320" t="str">
        <f t="shared" ca="1" si="61"/>
        <v>rs</v>
      </c>
      <c r="K320" t="str">
        <f t="shared" ca="1" si="71"/>
        <v>SFO</v>
      </c>
      <c r="L320" t="str">
        <f t="shared" ca="1" si="71"/>
        <v>SFO</v>
      </c>
      <c r="M320" t="str">
        <f t="shared" ca="1" si="62"/>
        <v/>
      </c>
      <c r="N320" t="s">
        <v>18</v>
      </c>
      <c r="O320">
        <v>-4</v>
      </c>
      <c r="P320" t="str">
        <f t="shared" ca="1" si="63"/>
        <v/>
      </c>
      <c r="S320" t="s">
        <v>338</v>
      </c>
      <c r="U320">
        <f t="shared" ca="1" si="64"/>
        <v>1</v>
      </c>
      <c r="W320" t="str">
        <f t="shared" ca="1" si="65"/>
        <v/>
      </c>
    </row>
    <row r="321" spans="1:23" x14ac:dyDescent="0.25">
      <c r="A321">
        <v>320</v>
      </c>
      <c r="B321">
        <v>160</v>
      </c>
      <c r="C321" t="str">
        <f t="shared" ca="1" si="58"/>
        <v>2012_11_CHI@SFO</v>
      </c>
      <c r="D321" t="str">
        <f t="shared" ca="1" si="70"/>
        <v/>
      </c>
      <c r="E321">
        <f t="shared" ca="1" si="70"/>
        <v>-4.5</v>
      </c>
      <c r="F321">
        <f t="shared" ca="1" si="70"/>
        <v>32</v>
      </c>
      <c r="G321">
        <f t="shared" ca="1" si="70"/>
        <v>7</v>
      </c>
      <c r="H321">
        <f t="shared" ca="1" si="59"/>
        <v>2012</v>
      </c>
      <c r="I321">
        <f t="shared" ca="1" si="60"/>
        <v>11</v>
      </c>
      <c r="J321" t="str">
        <f t="shared" ca="1" si="61"/>
        <v>rs</v>
      </c>
      <c r="K321" t="str">
        <f t="shared" ca="1" si="71"/>
        <v>SFO</v>
      </c>
      <c r="L321" t="str">
        <f t="shared" ca="1" si="71"/>
        <v>SFO</v>
      </c>
      <c r="M321" t="str">
        <f t="shared" ca="1" si="62"/>
        <v/>
      </c>
      <c r="N321" t="s">
        <v>16</v>
      </c>
      <c r="O321">
        <v>-3.5</v>
      </c>
      <c r="P321" t="str">
        <f t="shared" ca="1" si="63"/>
        <v/>
      </c>
      <c r="S321" t="s">
        <v>70</v>
      </c>
      <c r="U321">
        <f t="shared" ca="1" si="64"/>
        <v>0</v>
      </c>
      <c r="W321" t="str">
        <f t="shared" ca="1" si="65"/>
        <v/>
      </c>
    </row>
    <row r="322" spans="1:23" x14ac:dyDescent="0.25">
      <c r="A322">
        <v>321</v>
      </c>
      <c r="B322">
        <v>161</v>
      </c>
      <c r="C322" t="str">
        <f t="shared" ref="C322:C385" ca="1" si="72">IFERROR(VLOOKUP($B322,nfl_game_result,MATCH(C$1,nfl_game_result_header,0),FALSE),"error")</f>
        <v>2012_12_HOU@DET</v>
      </c>
      <c r="D322" t="str">
        <f t="shared" ref="D322:G341" ca="1" si="73">IFERROR(IF(ISBLANK(VLOOKUP($B322,nfl_game_result,MATCH(D$1,nfl_game_result_header,0),FALSE)),"",VLOOKUP($B322,nfl_game_result,MATCH(D$1,nfl_game_result_header,0),FALSE)),"error")</f>
        <v/>
      </c>
      <c r="E322">
        <f t="shared" ca="1" si="73"/>
        <v>3.5</v>
      </c>
      <c r="F322">
        <f t="shared" ca="1" si="73"/>
        <v>31</v>
      </c>
      <c r="G322">
        <f t="shared" ca="1" si="73"/>
        <v>34</v>
      </c>
      <c r="H322">
        <f t="shared" ref="H322:H385" ca="1" si="74">VALUE(LEFT(C322, 4))</f>
        <v>2012</v>
      </c>
      <c r="I322">
        <f t="shared" ref="I322:I385" ca="1" si="75">VALUE(MID(C322,6,FIND("_",C322,6)-6))</f>
        <v>12</v>
      </c>
      <c r="J322" t="str">
        <f t="shared" ref="J322:J385" ca="1" si="76">IF(I322&lt;=17,"rs","plyff")</f>
        <v>rs</v>
      </c>
      <c r="K322" t="str">
        <f t="shared" ref="K322:L341" ca="1" si="77">IFERROR(IF(ISBLANK(VLOOKUP($B322,nfl_game_result,MATCH(K$1,nfl_game_result_header,0),FALSE)),"",VLOOKUP($B322,nfl_game_result,MATCH(K$1,nfl_game_result_header,0),FALSE)),"error")</f>
        <v>DET</v>
      </c>
      <c r="L322" t="str">
        <f t="shared" ca="1" si="77"/>
        <v>HOU</v>
      </c>
      <c r="M322" t="str">
        <f t="shared" ref="M322:M385" ca="1" si="78">IF(NOT(OR(ISBLANK(D322),ISBLANK(E322),D322="",E322="")),D322-E322,"")</f>
        <v/>
      </c>
      <c r="N322" t="s">
        <v>18</v>
      </c>
      <c r="O322">
        <v>3</v>
      </c>
      <c r="P322" t="str">
        <f t="shared" ref="P322:P385" ca="1" si="79">IF(OR(NOT(ISNUMBER(D322)),ISBLANK(D322),D322="",ISBLANK(O322)),"",ABS(D322-O322))</f>
        <v/>
      </c>
      <c r="S322" t="s">
        <v>77</v>
      </c>
      <c r="U322">
        <f t="shared" ref="U322:U385" ca="1" si="80">IF(OR(ISBLANK(K322),ISBLANK(S322),K322="",S322=""),"",IF(K322=S322,1,0))</f>
        <v>0</v>
      </c>
      <c r="W322" t="str">
        <f t="shared" ref="W322:W385" ca="1" si="81">IF(OR(ISBLANK(L322),ISBLANK(V322),L322="",V322=""),"",IF(L322=V322,1,0))</f>
        <v/>
      </c>
    </row>
    <row r="323" spans="1:23" x14ac:dyDescent="0.25">
      <c r="A323">
        <v>322</v>
      </c>
      <c r="B323">
        <v>161</v>
      </c>
      <c r="C323" t="str">
        <f t="shared" ca="1" si="72"/>
        <v>2012_12_HOU@DET</v>
      </c>
      <c r="D323" t="str">
        <f t="shared" ca="1" si="73"/>
        <v/>
      </c>
      <c r="E323">
        <f t="shared" ca="1" si="73"/>
        <v>3.5</v>
      </c>
      <c r="F323">
        <f t="shared" ca="1" si="73"/>
        <v>31</v>
      </c>
      <c r="G323">
        <f t="shared" ca="1" si="73"/>
        <v>34</v>
      </c>
      <c r="H323">
        <f t="shared" ca="1" si="74"/>
        <v>2012</v>
      </c>
      <c r="I323">
        <f t="shared" ca="1" si="75"/>
        <v>12</v>
      </c>
      <c r="J323" t="str">
        <f t="shared" ca="1" si="76"/>
        <v>rs</v>
      </c>
      <c r="K323" t="str">
        <f t="shared" ca="1" si="77"/>
        <v>DET</v>
      </c>
      <c r="L323" t="str">
        <f t="shared" ca="1" si="77"/>
        <v>HOU</v>
      </c>
      <c r="M323" t="str">
        <f t="shared" ca="1" si="78"/>
        <v/>
      </c>
      <c r="N323" t="s">
        <v>16</v>
      </c>
      <c r="O323">
        <v>7</v>
      </c>
      <c r="P323" t="str">
        <f t="shared" ca="1" si="79"/>
        <v/>
      </c>
      <c r="S323" t="s">
        <v>75</v>
      </c>
      <c r="U323">
        <f t="shared" ca="1" si="80"/>
        <v>1</v>
      </c>
      <c r="W323" t="str">
        <f t="shared" ca="1" si="81"/>
        <v/>
      </c>
    </row>
    <row r="324" spans="1:23" x14ac:dyDescent="0.25">
      <c r="A324">
        <v>323</v>
      </c>
      <c r="B324">
        <v>162</v>
      </c>
      <c r="C324" t="str">
        <f t="shared" ca="1" si="72"/>
        <v>2012_12_WAS@DAL</v>
      </c>
      <c r="D324" t="str">
        <f t="shared" ca="1" si="73"/>
        <v/>
      </c>
      <c r="E324">
        <f t="shared" ca="1" si="73"/>
        <v>-3.5</v>
      </c>
      <c r="F324">
        <f t="shared" ca="1" si="73"/>
        <v>31</v>
      </c>
      <c r="G324">
        <f t="shared" ca="1" si="73"/>
        <v>38</v>
      </c>
      <c r="H324">
        <f t="shared" ca="1" si="74"/>
        <v>2012</v>
      </c>
      <c r="I324">
        <f t="shared" ca="1" si="75"/>
        <v>12</v>
      </c>
      <c r="J324" t="str">
        <f t="shared" ca="1" si="76"/>
        <v>rs</v>
      </c>
      <c r="K324" t="str">
        <f t="shared" ca="1" si="77"/>
        <v>WAS</v>
      </c>
      <c r="L324" t="str">
        <f t="shared" ca="1" si="77"/>
        <v>WAS</v>
      </c>
      <c r="M324" t="str">
        <f t="shared" ca="1" si="78"/>
        <v/>
      </c>
      <c r="N324" t="s">
        <v>18</v>
      </c>
      <c r="O324">
        <v>-6</v>
      </c>
      <c r="P324" t="str">
        <f t="shared" ca="1" si="79"/>
        <v/>
      </c>
      <c r="S324" t="s">
        <v>73</v>
      </c>
      <c r="U324">
        <f t="shared" ca="1" si="80"/>
        <v>0</v>
      </c>
      <c r="W324" t="str">
        <f t="shared" ca="1" si="81"/>
        <v/>
      </c>
    </row>
    <row r="325" spans="1:23" x14ac:dyDescent="0.25">
      <c r="A325">
        <v>324</v>
      </c>
      <c r="B325">
        <v>162</v>
      </c>
      <c r="C325" t="str">
        <f t="shared" ca="1" si="72"/>
        <v>2012_12_WAS@DAL</v>
      </c>
      <c r="D325" t="str">
        <f t="shared" ca="1" si="73"/>
        <v/>
      </c>
      <c r="E325">
        <f t="shared" ca="1" si="73"/>
        <v>-3.5</v>
      </c>
      <c r="F325">
        <f t="shared" ca="1" si="73"/>
        <v>31</v>
      </c>
      <c r="G325">
        <f t="shared" ca="1" si="73"/>
        <v>38</v>
      </c>
      <c r="H325">
        <f t="shared" ca="1" si="74"/>
        <v>2012</v>
      </c>
      <c r="I325">
        <f t="shared" ca="1" si="75"/>
        <v>12</v>
      </c>
      <c r="J325" t="str">
        <f t="shared" ca="1" si="76"/>
        <v>rs</v>
      </c>
      <c r="K325" t="str">
        <f t="shared" ca="1" si="77"/>
        <v>WAS</v>
      </c>
      <c r="L325" t="str">
        <f t="shared" ca="1" si="77"/>
        <v>WAS</v>
      </c>
      <c r="M325" t="str">
        <f t="shared" ca="1" si="78"/>
        <v/>
      </c>
      <c r="N325" t="s">
        <v>16</v>
      </c>
      <c r="O325">
        <v>-3</v>
      </c>
      <c r="P325" t="str">
        <f t="shared" ca="1" si="79"/>
        <v/>
      </c>
      <c r="S325" t="s">
        <v>96</v>
      </c>
      <c r="U325">
        <f t="shared" ca="1" si="80"/>
        <v>1</v>
      </c>
      <c r="W325" t="str">
        <f t="shared" ca="1" si="81"/>
        <v/>
      </c>
    </row>
    <row r="326" spans="1:23" x14ac:dyDescent="0.25">
      <c r="A326">
        <v>325</v>
      </c>
      <c r="B326">
        <v>163</v>
      </c>
      <c r="C326" t="str">
        <f t="shared" ca="1" si="72"/>
        <v>2012_12_NWE@NYJ</v>
      </c>
      <c r="D326" t="str">
        <f t="shared" ca="1" si="73"/>
        <v/>
      </c>
      <c r="E326">
        <f t="shared" ca="1" si="73"/>
        <v>6.5</v>
      </c>
      <c r="F326">
        <f t="shared" ca="1" si="73"/>
        <v>19</v>
      </c>
      <c r="G326">
        <f t="shared" ca="1" si="73"/>
        <v>49</v>
      </c>
      <c r="H326">
        <f t="shared" ca="1" si="74"/>
        <v>2012</v>
      </c>
      <c r="I326">
        <f t="shared" ca="1" si="75"/>
        <v>12</v>
      </c>
      <c r="J326" t="str">
        <f t="shared" ca="1" si="76"/>
        <v>rs</v>
      </c>
      <c r="K326" t="str">
        <f t="shared" ca="1" si="77"/>
        <v>NWE</v>
      </c>
      <c r="L326" t="str">
        <f t="shared" ca="1" si="77"/>
        <v>NWE</v>
      </c>
      <c r="M326" t="str">
        <f t="shared" ca="1" si="78"/>
        <v/>
      </c>
      <c r="N326" t="s">
        <v>18</v>
      </c>
      <c r="O326">
        <v>5.5</v>
      </c>
      <c r="P326" t="str">
        <f t="shared" ca="1" si="79"/>
        <v/>
      </c>
      <c r="S326" t="s">
        <v>86</v>
      </c>
      <c r="U326">
        <f t="shared" ca="1" si="80"/>
        <v>0</v>
      </c>
      <c r="W326" t="str">
        <f t="shared" ca="1" si="81"/>
        <v/>
      </c>
    </row>
    <row r="327" spans="1:23" x14ac:dyDescent="0.25">
      <c r="A327">
        <v>326</v>
      </c>
      <c r="B327">
        <v>163</v>
      </c>
      <c r="C327" t="str">
        <f t="shared" ca="1" si="72"/>
        <v>2012_12_NWE@NYJ</v>
      </c>
      <c r="D327" t="str">
        <f t="shared" ca="1" si="73"/>
        <v/>
      </c>
      <c r="E327">
        <f t="shared" ca="1" si="73"/>
        <v>6.5</v>
      </c>
      <c r="F327">
        <f t="shared" ca="1" si="73"/>
        <v>19</v>
      </c>
      <c r="G327">
        <f t="shared" ca="1" si="73"/>
        <v>49</v>
      </c>
      <c r="H327">
        <f t="shared" ca="1" si="74"/>
        <v>2012</v>
      </c>
      <c r="I327">
        <f t="shared" ca="1" si="75"/>
        <v>12</v>
      </c>
      <c r="J327" t="str">
        <f t="shared" ca="1" si="76"/>
        <v>rs</v>
      </c>
      <c r="K327" t="str">
        <f t="shared" ca="1" si="77"/>
        <v>NWE</v>
      </c>
      <c r="L327" t="str">
        <f t="shared" ca="1" si="77"/>
        <v>NWE</v>
      </c>
      <c r="M327" t="str">
        <f t="shared" ca="1" si="78"/>
        <v/>
      </c>
      <c r="N327" t="s">
        <v>16</v>
      </c>
      <c r="O327">
        <v>6.5</v>
      </c>
      <c r="P327" t="str">
        <f t="shared" ca="1" si="79"/>
        <v/>
      </c>
      <c r="S327" t="s">
        <v>86</v>
      </c>
      <c r="U327">
        <f t="shared" ca="1" si="80"/>
        <v>0</v>
      </c>
      <c r="W327" t="str">
        <f t="shared" ca="1" si="81"/>
        <v/>
      </c>
    </row>
    <row r="328" spans="1:23" x14ac:dyDescent="0.25">
      <c r="A328">
        <v>327</v>
      </c>
      <c r="B328">
        <v>164</v>
      </c>
      <c r="C328" t="str">
        <f t="shared" ca="1" si="72"/>
        <v>2012_12_OAK@CIN</v>
      </c>
      <c r="D328" t="str">
        <f t="shared" ca="1" si="73"/>
        <v/>
      </c>
      <c r="E328">
        <f t="shared" ca="1" si="73"/>
        <v>-7.5</v>
      </c>
      <c r="F328">
        <f t="shared" ca="1" si="73"/>
        <v>34</v>
      </c>
      <c r="G328">
        <f t="shared" ca="1" si="73"/>
        <v>10</v>
      </c>
      <c r="H328">
        <f t="shared" ca="1" si="74"/>
        <v>2012</v>
      </c>
      <c r="I328">
        <f t="shared" ca="1" si="75"/>
        <v>12</v>
      </c>
      <c r="J328" t="str">
        <f t="shared" ca="1" si="76"/>
        <v>rs</v>
      </c>
      <c r="K328" t="str">
        <f t="shared" ca="1" si="77"/>
        <v>CIN</v>
      </c>
      <c r="L328" t="str">
        <f t="shared" ca="1" si="77"/>
        <v>CIN</v>
      </c>
      <c r="M328" t="str">
        <f t="shared" ca="1" si="78"/>
        <v/>
      </c>
      <c r="N328" t="s">
        <v>18</v>
      </c>
      <c r="O328">
        <v>-6.5</v>
      </c>
      <c r="P328" t="str">
        <f t="shared" ca="1" si="79"/>
        <v/>
      </c>
      <c r="S328" t="s">
        <v>71</v>
      </c>
      <c r="U328">
        <f t="shared" ca="1" si="80"/>
        <v>1</v>
      </c>
      <c r="W328" t="str">
        <f t="shared" ca="1" si="81"/>
        <v/>
      </c>
    </row>
    <row r="329" spans="1:23" x14ac:dyDescent="0.25">
      <c r="A329">
        <v>328</v>
      </c>
      <c r="B329">
        <v>164</v>
      </c>
      <c r="C329" t="str">
        <f t="shared" ca="1" si="72"/>
        <v>2012_12_OAK@CIN</v>
      </c>
      <c r="D329" t="str">
        <f t="shared" ca="1" si="73"/>
        <v/>
      </c>
      <c r="E329">
        <f t="shared" ca="1" si="73"/>
        <v>-7.5</v>
      </c>
      <c r="F329">
        <f t="shared" ca="1" si="73"/>
        <v>34</v>
      </c>
      <c r="G329">
        <f t="shared" ca="1" si="73"/>
        <v>10</v>
      </c>
      <c r="H329">
        <f t="shared" ca="1" si="74"/>
        <v>2012</v>
      </c>
      <c r="I329">
        <f t="shared" ca="1" si="75"/>
        <v>12</v>
      </c>
      <c r="J329" t="str">
        <f t="shared" ca="1" si="76"/>
        <v>rs</v>
      </c>
      <c r="K329" t="str">
        <f t="shared" ca="1" si="77"/>
        <v>CIN</v>
      </c>
      <c r="L329" t="str">
        <f t="shared" ca="1" si="77"/>
        <v>CIN</v>
      </c>
      <c r="M329" t="str">
        <f t="shared" ca="1" si="78"/>
        <v/>
      </c>
      <c r="N329" t="s">
        <v>16</v>
      </c>
      <c r="O329">
        <v>-7.5</v>
      </c>
      <c r="P329" t="str">
        <f t="shared" ca="1" si="79"/>
        <v/>
      </c>
      <c r="S329" t="s">
        <v>87</v>
      </c>
      <c r="U329">
        <f t="shared" ca="1" si="80"/>
        <v>0</v>
      </c>
      <c r="W329" t="str">
        <f t="shared" ca="1" si="81"/>
        <v/>
      </c>
    </row>
    <row r="330" spans="1:23" x14ac:dyDescent="0.25">
      <c r="A330">
        <v>329</v>
      </c>
      <c r="B330">
        <v>165</v>
      </c>
      <c r="C330" t="str">
        <f t="shared" ca="1" si="72"/>
        <v>2012_12_PIT@CLE</v>
      </c>
      <c r="D330" t="str">
        <f t="shared" ca="1" si="73"/>
        <v/>
      </c>
      <c r="E330">
        <f t="shared" ca="1" si="73"/>
        <v>3.5</v>
      </c>
      <c r="F330">
        <f t="shared" ca="1" si="73"/>
        <v>20</v>
      </c>
      <c r="G330">
        <f t="shared" ca="1" si="73"/>
        <v>14</v>
      </c>
      <c r="H330">
        <f t="shared" ca="1" si="74"/>
        <v>2012</v>
      </c>
      <c r="I330">
        <f t="shared" ca="1" si="75"/>
        <v>12</v>
      </c>
      <c r="J330" t="str">
        <f t="shared" ca="1" si="76"/>
        <v>rs</v>
      </c>
      <c r="K330" t="str">
        <f t="shared" ca="1" si="77"/>
        <v>CLE</v>
      </c>
      <c r="L330" t="str">
        <f t="shared" ca="1" si="77"/>
        <v>CLE</v>
      </c>
      <c r="M330" t="str">
        <f t="shared" ca="1" si="78"/>
        <v/>
      </c>
      <c r="N330" t="s">
        <v>18</v>
      </c>
      <c r="O330">
        <v>3</v>
      </c>
      <c r="P330" t="str">
        <f t="shared" ca="1" si="79"/>
        <v/>
      </c>
      <c r="S330" t="s">
        <v>72</v>
      </c>
      <c r="U330">
        <f t="shared" ca="1" si="80"/>
        <v>1</v>
      </c>
      <c r="W330" t="str">
        <f t="shared" ca="1" si="81"/>
        <v/>
      </c>
    </row>
    <row r="331" spans="1:23" x14ac:dyDescent="0.25">
      <c r="A331">
        <v>330</v>
      </c>
      <c r="B331">
        <v>165</v>
      </c>
      <c r="C331" t="str">
        <f t="shared" ca="1" si="72"/>
        <v>2012_12_PIT@CLE</v>
      </c>
      <c r="D331" t="str">
        <f t="shared" ca="1" si="73"/>
        <v/>
      </c>
      <c r="E331">
        <f t="shared" ca="1" si="73"/>
        <v>3.5</v>
      </c>
      <c r="F331">
        <f t="shared" ca="1" si="73"/>
        <v>20</v>
      </c>
      <c r="G331">
        <f t="shared" ca="1" si="73"/>
        <v>14</v>
      </c>
      <c r="H331">
        <f t="shared" ca="1" si="74"/>
        <v>2012</v>
      </c>
      <c r="I331">
        <f t="shared" ca="1" si="75"/>
        <v>12</v>
      </c>
      <c r="J331" t="str">
        <f t="shared" ca="1" si="76"/>
        <v>rs</v>
      </c>
      <c r="K331" t="str">
        <f t="shared" ca="1" si="77"/>
        <v>CLE</v>
      </c>
      <c r="L331" t="str">
        <f t="shared" ca="1" si="77"/>
        <v>CLE</v>
      </c>
      <c r="M331" t="str">
        <f t="shared" ca="1" si="78"/>
        <v/>
      </c>
      <c r="N331" t="s">
        <v>16</v>
      </c>
      <c r="O331">
        <v>3.5</v>
      </c>
      <c r="P331" t="str">
        <f t="shared" ca="1" si="79"/>
        <v/>
      </c>
      <c r="S331" t="s">
        <v>72</v>
      </c>
      <c r="U331">
        <f t="shared" ca="1" si="80"/>
        <v>1</v>
      </c>
      <c r="W331" t="str">
        <f t="shared" ca="1" si="81"/>
        <v/>
      </c>
    </row>
    <row r="332" spans="1:23" x14ac:dyDescent="0.25">
      <c r="A332">
        <v>331</v>
      </c>
      <c r="B332">
        <v>166</v>
      </c>
      <c r="C332" t="str">
        <f t="shared" ca="1" si="72"/>
        <v>2012_12_BUF@IND</v>
      </c>
      <c r="D332" t="str">
        <f t="shared" ca="1" si="73"/>
        <v/>
      </c>
      <c r="E332">
        <f t="shared" ca="1" si="73"/>
        <v>-3.5</v>
      </c>
      <c r="F332">
        <f t="shared" ca="1" si="73"/>
        <v>20</v>
      </c>
      <c r="G332">
        <f t="shared" ca="1" si="73"/>
        <v>13</v>
      </c>
      <c r="H332">
        <f t="shared" ca="1" si="74"/>
        <v>2012</v>
      </c>
      <c r="I332">
        <f t="shared" ca="1" si="75"/>
        <v>12</v>
      </c>
      <c r="J332" t="str">
        <f t="shared" ca="1" si="76"/>
        <v>rs</v>
      </c>
      <c r="K332" t="str">
        <f t="shared" ca="1" si="77"/>
        <v>IND</v>
      </c>
      <c r="L332" t="str">
        <f t="shared" ca="1" si="77"/>
        <v>IND</v>
      </c>
      <c r="M332" t="str">
        <f t="shared" ca="1" si="78"/>
        <v/>
      </c>
      <c r="N332" t="s">
        <v>18</v>
      </c>
      <c r="O332">
        <v>-4.5</v>
      </c>
      <c r="P332" t="str">
        <f t="shared" ca="1" si="79"/>
        <v/>
      </c>
      <c r="S332" t="s">
        <v>68</v>
      </c>
      <c r="U332">
        <f t="shared" ca="1" si="80"/>
        <v>0</v>
      </c>
      <c r="W332" t="str">
        <f t="shared" ca="1" si="81"/>
        <v/>
      </c>
    </row>
    <row r="333" spans="1:23" x14ac:dyDescent="0.25">
      <c r="A333">
        <v>332</v>
      </c>
      <c r="B333">
        <v>166</v>
      </c>
      <c r="C333" t="str">
        <f t="shared" ca="1" si="72"/>
        <v>2012_12_BUF@IND</v>
      </c>
      <c r="D333" t="str">
        <f t="shared" ca="1" si="73"/>
        <v/>
      </c>
      <c r="E333">
        <f t="shared" ca="1" si="73"/>
        <v>-3.5</v>
      </c>
      <c r="F333">
        <f t="shared" ca="1" si="73"/>
        <v>20</v>
      </c>
      <c r="G333">
        <f t="shared" ca="1" si="73"/>
        <v>13</v>
      </c>
      <c r="H333">
        <f t="shared" ca="1" si="74"/>
        <v>2012</v>
      </c>
      <c r="I333">
        <f t="shared" ca="1" si="75"/>
        <v>12</v>
      </c>
      <c r="J333" t="str">
        <f t="shared" ca="1" si="76"/>
        <v>rs</v>
      </c>
      <c r="K333" t="str">
        <f t="shared" ca="1" si="77"/>
        <v>IND</v>
      </c>
      <c r="L333" t="str">
        <f t="shared" ca="1" si="77"/>
        <v>IND</v>
      </c>
      <c r="M333" t="str">
        <f t="shared" ca="1" si="78"/>
        <v/>
      </c>
      <c r="N333" t="s">
        <v>16</v>
      </c>
      <c r="O333">
        <v>-5.5</v>
      </c>
      <c r="P333" t="str">
        <f t="shared" ca="1" si="79"/>
        <v/>
      </c>
      <c r="S333" t="s">
        <v>78</v>
      </c>
      <c r="U333">
        <f t="shared" ca="1" si="80"/>
        <v>1</v>
      </c>
      <c r="W333" t="str">
        <f t="shared" ca="1" si="81"/>
        <v/>
      </c>
    </row>
    <row r="334" spans="1:23" x14ac:dyDescent="0.25">
      <c r="A334">
        <v>333</v>
      </c>
      <c r="B334">
        <v>167</v>
      </c>
      <c r="C334" t="str">
        <f t="shared" ca="1" si="72"/>
        <v>2012_12_TEN@JAX</v>
      </c>
      <c r="D334" t="str">
        <f t="shared" ca="1" si="73"/>
        <v/>
      </c>
      <c r="E334">
        <f t="shared" ca="1" si="73"/>
        <v>2.5</v>
      </c>
      <c r="F334">
        <f t="shared" ca="1" si="73"/>
        <v>24</v>
      </c>
      <c r="G334">
        <f t="shared" ca="1" si="73"/>
        <v>19</v>
      </c>
      <c r="H334">
        <f t="shared" ca="1" si="74"/>
        <v>2012</v>
      </c>
      <c r="I334">
        <f t="shared" ca="1" si="75"/>
        <v>12</v>
      </c>
      <c r="J334" t="str">
        <f t="shared" ca="1" si="76"/>
        <v>rs</v>
      </c>
      <c r="K334" t="str">
        <f t="shared" ca="1" si="77"/>
        <v>JAX</v>
      </c>
      <c r="L334" t="str">
        <f t="shared" ca="1" si="77"/>
        <v>JAX</v>
      </c>
      <c r="M334" t="str">
        <f t="shared" ca="1" si="78"/>
        <v/>
      </c>
      <c r="N334" t="s">
        <v>18</v>
      </c>
      <c r="O334">
        <v>-1.5</v>
      </c>
      <c r="P334" t="str">
        <f t="shared" ca="1" si="79"/>
        <v/>
      </c>
      <c r="S334" t="s">
        <v>79</v>
      </c>
      <c r="U334">
        <f t="shared" ca="1" si="80"/>
        <v>1</v>
      </c>
      <c r="W334" t="str">
        <f t="shared" ca="1" si="81"/>
        <v/>
      </c>
    </row>
    <row r="335" spans="1:23" x14ac:dyDescent="0.25">
      <c r="A335">
        <v>334</v>
      </c>
      <c r="B335">
        <v>167</v>
      </c>
      <c r="C335" t="str">
        <f t="shared" ca="1" si="72"/>
        <v>2012_12_TEN@JAX</v>
      </c>
      <c r="D335" t="str">
        <f t="shared" ca="1" si="73"/>
        <v/>
      </c>
      <c r="E335">
        <f t="shared" ca="1" si="73"/>
        <v>2.5</v>
      </c>
      <c r="F335">
        <f t="shared" ca="1" si="73"/>
        <v>24</v>
      </c>
      <c r="G335">
        <f t="shared" ca="1" si="73"/>
        <v>19</v>
      </c>
      <c r="H335">
        <f t="shared" ca="1" si="74"/>
        <v>2012</v>
      </c>
      <c r="I335">
        <f t="shared" ca="1" si="75"/>
        <v>12</v>
      </c>
      <c r="J335" t="str">
        <f t="shared" ca="1" si="76"/>
        <v>rs</v>
      </c>
      <c r="K335" t="str">
        <f t="shared" ca="1" si="77"/>
        <v>JAX</v>
      </c>
      <c r="L335" t="str">
        <f t="shared" ca="1" si="77"/>
        <v>JAX</v>
      </c>
      <c r="M335" t="str">
        <f t="shared" ca="1" si="78"/>
        <v/>
      </c>
      <c r="N335" t="s">
        <v>16</v>
      </c>
      <c r="O335">
        <v>-2.5</v>
      </c>
      <c r="P335" t="str">
        <f t="shared" ca="1" si="79"/>
        <v/>
      </c>
      <c r="S335" t="s">
        <v>95</v>
      </c>
      <c r="U335">
        <f t="shared" ca="1" si="80"/>
        <v>0</v>
      </c>
      <c r="W335" t="str">
        <f t="shared" ca="1" si="81"/>
        <v/>
      </c>
    </row>
    <row r="336" spans="1:23" x14ac:dyDescent="0.25">
      <c r="A336">
        <v>335</v>
      </c>
      <c r="B336">
        <v>168</v>
      </c>
      <c r="C336" t="str">
        <f t="shared" ca="1" si="72"/>
        <v>2012_12_DEN@KCY</v>
      </c>
      <c r="D336" t="str">
        <f t="shared" ca="1" si="73"/>
        <v/>
      </c>
      <c r="E336">
        <f t="shared" ca="1" si="73"/>
        <v>10.5</v>
      </c>
      <c r="F336">
        <f t="shared" ca="1" si="73"/>
        <v>9</v>
      </c>
      <c r="G336">
        <f t="shared" ca="1" si="73"/>
        <v>17</v>
      </c>
      <c r="H336">
        <f t="shared" ca="1" si="74"/>
        <v>2012</v>
      </c>
      <c r="I336">
        <f t="shared" ca="1" si="75"/>
        <v>12</v>
      </c>
      <c r="J336" t="str">
        <f t="shared" ca="1" si="76"/>
        <v>rs</v>
      </c>
      <c r="K336" t="str">
        <f t="shared" ca="1" si="77"/>
        <v>KCY</v>
      </c>
      <c r="L336" t="str">
        <f t="shared" ca="1" si="77"/>
        <v>DEN</v>
      </c>
      <c r="M336" t="str">
        <f t="shared" ca="1" si="78"/>
        <v/>
      </c>
      <c r="N336" t="s">
        <v>18</v>
      </c>
      <c r="O336">
        <v>6.5</v>
      </c>
      <c r="P336" t="str">
        <f t="shared" ca="1" si="79"/>
        <v/>
      </c>
      <c r="S336" t="s">
        <v>74</v>
      </c>
      <c r="U336">
        <f t="shared" ca="1" si="80"/>
        <v>0</v>
      </c>
      <c r="W336" t="str">
        <f t="shared" ca="1" si="81"/>
        <v/>
      </c>
    </row>
    <row r="337" spans="1:23" x14ac:dyDescent="0.25">
      <c r="A337">
        <v>336</v>
      </c>
      <c r="B337">
        <v>168</v>
      </c>
      <c r="C337" t="str">
        <f t="shared" ca="1" si="72"/>
        <v>2012_12_DEN@KCY</v>
      </c>
      <c r="D337" t="str">
        <f t="shared" ca="1" si="73"/>
        <v/>
      </c>
      <c r="E337">
        <f t="shared" ca="1" si="73"/>
        <v>10.5</v>
      </c>
      <c r="F337">
        <f t="shared" ca="1" si="73"/>
        <v>9</v>
      </c>
      <c r="G337">
        <f t="shared" ca="1" si="73"/>
        <v>17</v>
      </c>
      <c r="H337">
        <f t="shared" ca="1" si="74"/>
        <v>2012</v>
      </c>
      <c r="I337">
        <f t="shared" ca="1" si="75"/>
        <v>12</v>
      </c>
      <c r="J337" t="str">
        <f t="shared" ca="1" si="76"/>
        <v>rs</v>
      </c>
      <c r="K337" t="str">
        <f t="shared" ca="1" si="77"/>
        <v>KCY</v>
      </c>
      <c r="L337" t="str">
        <f t="shared" ca="1" si="77"/>
        <v>DEN</v>
      </c>
      <c r="M337" t="str">
        <f t="shared" ca="1" si="78"/>
        <v/>
      </c>
      <c r="N337" t="s">
        <v>16</v>
      </c>
      <c r="O337">
        <v>8</v>
      </c>
      <c r="P337" t="str">
        <f t="shared" ca="1" si="79"/>
        <v/>
      </c>
      <c r="S337" t="s">
        <v>74</v>
      </c>
      <c r="U337">
        <f t="shared" ca="1" si="80"/>
        <v>0</v>
      </c>
      <c r="W337" t="str">
        <f t="shared" ca="1" si="81"/>
        <v/>
      </c>
    </row>
    <row r="338" spans="1:23" x14ac:dyDescent="0.25">
      <c r="A338">
        <v>337</v>
      </c>
      <c r="B338">
        <v>169</v>
      </c>
      <c r="C338" t="str">
        <f t="shared" ca="1" si="72"/>
        <v>2012_12_MIN@CHI</v>
      </c>
      <c r="D338" t="str">
        <f t="shared" ca="1" si="73"/>
        <v/>
      </c>
      <c r="E338">
        <f t="shared" ca="1" si="73"/>
        <v>-5.5</v>
      </c>
      <c r="F338">
        <f t="shared" ca="1" si="73"/>
        <v>28</v>
      </c>
      <c r="G338">
        <f t="shared" ca="1" si="73"/>
        <v>10</v>
      </c>
      <c r="H338">
        <f t="shared" ca="1" si="74"/>
        <v>2012</v>
      </c>
      <c r="I338">
        <f t="shared" ca="1" si="75"/>
        <v>12</v>
      </c>
      <c r="J338" t="str">
        <f t="shared" ca="1" si="76"/>
        <v>rs</v>
      </c>
      <c r="K338" t="str">
        <f t="shared" ca="1" si="77"/>
        <v>CHI</v>
      </c>
      <c r="L338" t="str">
        <f t="shared" ca="1" si="77"/>
        <v>CHI</v>
      </c>
      <c r="M338" t="str">
        <f t="shared" ca="1" si="78"/>
        <v/>
      </c>
      <c r="N338" t="s">
        <v>18</v>
      </c>
      <c r="O338">
        <v>-4</v>
      </c>
      <c r="P338" t="str">
        <f t="shared" ca="1" si="79"/>
        <v/>
      </c>
      <c r="S338" t="s">
        <v>82</v>
      </c>
      <c r="U338">
        <f t="shared" ca="1" si="80"/>
        <v>0</v>
      </c>
      <c r="W338" t="str">
        <f t="shared" ca="1" si="81"/>
        <v/>
      </c>
    </row>
    <row r="339" spans="1:23" x14ac:dyDescent="0.25">
      <c r="A339">
        <v>338</v>
      </c>
      <c r="B339">
        <v>169</v>
      </c>
      <c r="C339" t="str">
        <f t="shared" ca="1" si="72"/>
        <v>2012_12_MIN@CHI</v>
      </c>
      <c r="D339" t="str">
        <f t="shared" ca="1" si="73"/>
        <v/>
      </c>
      <c r="E339">
        <f t="shared" ca="1" si="73"/>
        <v>-5.5</v>
      </c>
      <c r="F339">
        <f t="shared" ca="1" si="73"/>
        <v>28</v>
      </c>
      <c r="G339">
        <f t="shared" ca="1" si="73"/>
        <v>10</v>
      </c>
      <c r="H339">
        <f t="shared" ca="1" si="74"/>
        <v>2012</v>
      </c>
      <c r="I339">
        <f t="shared" ca="1" si="75"/>
        <v>12</v>
      </c>
      <c r="J339" t="str">
        <f t="shared" ca="1" si="76"/>
        <v>rs</v>
      </c>
      <c r="K339" t="str">
        <f t="shared" ca="1" si="77"/>
        <v>CHI</v>
      </c>
      <c r="L339" t="str">
        <f t="shared" ca="1" si="77"/>
        <v>CHI</v>
      </c>
      <c r="M339" t="str">
        <f t="shared" ca="1" si="78"/>
        <v/>
      </c>
      <c r="N339" t="s">
        <v>16</v>
      </c>
      <c r="O339">
        <v>-5.5</v>
      </c>
      <c r="P339" t="str">
        <f t="shared" ca="1" si="79"/>
        <v/>
      </c>
      <c r="S339" t="s">
        <v>82</v>
      </c>
      <c r="U339">
        <f t="shared" ca="1" si="80"/>
        <v>0</v>
      </c>
      <c r="W339" t="str">
        <f t="shared" ca="1" si="81"/>
        <v/>
      </c>
    </row>
    <row r="340" spans="1:23" x14ac:dyDescent="0.25">
      <c r="A340">
        <v>339</v>
      </c>
      <c r="B340">
        <v>170</v>
      </c>
      <c r="C340" t="str">
        <f t="shared" ca="1" si="72"/>
        <v>2012_12_ATL@TBY</v>
      </c>
      <c r="D340" t="str">
        <f t="shared" ca="1" si="73"/>
        <v/>
      </c>
      <c r="E340">
        <f t="shared" ca="1" si="73"/>
        <v>0.5</v>
      </c>
      <c r="F340">
        <f t="shared" ca="1" si="73"/>
        <v>23</v>
      </c>
      <c r="G340">
        <f t="shared" ca="1" si="73"/>
        <v>24</v>
      </c>
      <c r="H340">
        <f t="shared" ca="1" si="74"/>
        <v>2012</v>
      </c>
      <c r="I340">
        <f t="shared" ca="1" si="75"/>
        <v>12</v>
      </c>
      <c r="J340" t="str">
        <f t="shared" ca="1" si="76"/>
        <v>rs</v>
      </c>
      <c r="K340" t="str">
        <f t="shared" ca="1" si="77"/>
        <v>ATL</v>
      </c>
      <c r="L340" t="str">
        <f t="shared" ca="1" si="77"/>
        <v>ATL</v>
      </c>
      <c r="M340" t="str">
        <f t="shared" ca="1" si="78"/>
        <v/>
      </c>
      <c r="N340" t="s">
        <v>18</v>
      </c>
      <c r="O340">
        <v>2</v>
      </c>
      <c r="P340" t="str">
        <f t="shared" ca="1" si="79"/>
        <v/>
      </c>
      <c r="S340" t="s">
        <v>339</v>
      </c>
      <c r="U340">
        <f t="shared" ca="1" si="80"/>
        <v>0</v>
      </c>
      <c r="W340" t="str">
        <f t="shared" ca="1" si="81"/>
        <v/>
      </c>
    </row>
    <row r="341" spans="1:23" x14ac:dyDescent="0.25">
      <c r="A341">
        <v>340</v>
      </c>
      <c r="B341">
        <v>170</v>
      </c>
      <c r="C341" t="str">
        <f t="shared" ca="1" si="72"/>
        <v>2012_12_ATL@TBY</v>
      </c>
      <c r="D341" t="str">
        <f t="shared" ca="1" si="73"/>
        <v/>
      </c>
      <c r="E341">
        <f t="shared" ca="1" si="73"/>
        <v>0.5</v>
      </c>
      <c r="F341">
        <f t="shared" ca="1" si="73"/>
        <v>23</v>
      </c>
      <c r="G341">
        <f t="shared" ca="1" si="73"/>
        <v>24</v>
      </c>
      <c r="H341">
        <f t="shared" ca="1" si="74"/>
        <v>2012</v>
      </c>
      <c r="I341">
        <f t="shared" ca="1" si="75"/>
        <v>12</v>
      </c>
      <c r="J341" t="str">
        <f t="shared" ca="1" si="76"/>
        <v>rs</v>
      </c>
      <c r="K341" t="str">
        <f t="shared" ca="1" si="77"/>
        <v>ATL</v>
      </c>
      <c r="L341" t="str">
        <f t="shared" ca="1" si="77"/>
        <v>ATL</v>
      </c>
      <c r="M341" t="str">
        <f t="shared" ca="1" si="78"/>
        <v/>
      </c>
      <c r="N341" t="s">
        <v>16</v>
      </c>
      <c r="O341">
        <v>3</v>
      </c>
      <c r="P341" t="str">
        <f t="shared" ca="1" si="79"/>
        <v/>
      </c>
      <c r="S341" t="s">
        <v>22</v>
      </c>
      <c r="U341">
        <f t="shared" ca="1" si="80"/>
        <v>1</v>
      </c>
      <c r="W341" t="str">
        <f t="shared" ca="1" si="81"/>
        <v/>
      </c>
    </row>
    <row r="342" spans="1:23" x14ac:dyDescent="0.25">
      <c r="A342">
        <v>341</v>
      </c>
      <c r="B342">
        <v>171</v>
      </c>
      <c r="C342" t="str">
        <f t="shared" ca="1" si="72"/>
        <v>2012_12_SEA@MIA</v>
      </c>
      <c r="D342" t="str">
        <f t="shared" ref="D342:G361" ca="1" si="82">IFERROR(IF(ISBLANK(VLOOKUP($B342,nfl_game_result,MATCH(D$1,nfl_game_result_header,0),FALSE)),"",VLOOKUP($B342,nfl_game_result,MATCH(D$1,nfl_game_result_header,0),FALSE)),"error")</f>
        <v/>
      </c>
      <c r="E342">
        <f t="shared" ca="1" si="82"/>
        <v>2.5</v>
      </c>
      <c r="F342">
        <f t="shared" ca="1" si="82"/>
        <v>24</v>
      </c>
      <c r="G342">
        <f t="shared" ca="1" si="82"/>
        <v>21</v>
      </c>
      <c r="H342">
        <f t="shared" ca="1" si="74"/>
        <v>2012</v>
      </c>
      <c r="I342">
        <f t="shared" ca="1" si="75"/>
        <v>12</v>
      </c>
      <c r="J342" t="str">
        <f t="shared" ca="1" si="76"/>
        <v>rs</v>
      </c>
      <c r="K342" t="str">
        <f t="shared" ref="K342:L361" ca="1" si="83">IFERROR(IF(ISBLANK(VLOOKUP($B342,nfl_game_result,MATCH(K$1,nfl_game_result_header,0),FALSE)),"",VLOOKUP($B342,nfl_game_result,MATCH(K$1,nfl_game_result_header,0),FALSE)),"error")</f>
        <v>MIA</v>
      </c>
      <c r="L342" t="str">
        <f t="shared" ca="1" si="83"/>
        <v>MIA</v>
      </c>
      <c r="M342" t="str">
        <f t="shared" ca="1" si="78"/>
        <v/>
      </c>
      <c r="N342" t="s">
        <v>18</v>
      </c>
      <c r="O342">
        <v>2.5</v>
      </c>
      <c r="P342" t="str">
        <f t="shared" ca="1" si="79"/>
        <v/>
      </c>
      <c r="S342" t="s">
        <v>82</v>
      </c>
      <c r="U342">
        <f t="shared" ca="1" si="80"/>
        <v>0</v>
      </c>
      <c r="W342" t="str">
        <f t="shared" ca="1" si="81"/>
        <v/>
      </c>
    </row>
    <row r="343" spans="1:23" x14ac:dyDescent="0.25">
      <c r="A343">
        <v>342</v>
      </c>
      <c r="B343">
        <v>171</v>
      </c>
      <c r="C343" t="str">
        <f t="shared" ca="1" si="72"/>
        <v>2012_12_SEA@MIA</v>
      </c>
      <c r="D343" t="str">
        <f t="shared" ca="1" si="82"/>
        <v/>
      </c>
      <c r="E343">
        <f t="shared" ca="1" si="82"/>
        <v>2.5</v>
      </c>
      <c r="F343">
        <f t="shared" ca="1" si="82"/>
        <v>24</v>
      </c>
      <c r="G343">
        <f t="shared" ca="1" si="82"/>
        <v>21</v>
      </c>
      <c r="H343">
        <f t="shared" ca="1" si="74"/>
        <v>2012</v>
      </c>
      <c r="I343">
        <f t="shared" ca="1" si="75"/>
        <v>12</v>
      </c>
      <c r="J343" t="str">
        <f t="shared" ca="1" si="76"/>
        <v>rs</v>
      </c>
      <c r="K343" t="str">
        <f t="shared" ca="1" si="83"/>
        <v>MIA</v>
      </c>
      <c r="L343" t="str">
        <f t="shared" ca="1" si="83"/>
        <v>MIA</v>
      </c>
      <c r="M343" t="str">
        <f t="shared" ca="1" si="78"/>
        <v/>
      </c>
      <c r="N343" t="s">
        <v>16</v>
      </c>
      <c r="O343">
        <v>2</v>
      </c>
      <c r="P343" t="str">
        <f t="shared" ca="1" si="79"/>
        <v/>
      </c>
      <c r="S343" t="s">
        <v>81</v>
      </c>
      <c r="U343">
        <f t="shared" ca="1" si="80"/>
        <v>1</v>
      </c>
      <c r="W343" t="str">
        <f t="shared" ca="1" si="81"/>
        <v/>
      </c>
    </row>
    <row r="344" spans="1:23" x14ac:dyDescent="0.25">
      <c r="A344">
        <v>343</v>
      </c>
      <c r="B344">
        <v>172</v>
      </c>
      <c r="C344" t="str">
        <f t="shared" ca="1" si="72"/>
        <v>2012_12_BAL@SD</v>
      </c>
      <c r="D344" t="str">
        <f t="shared" ca="1" si="82"/>
        <v/>
      </c>
      <c r="E344">
        <f t="shared" ca="1" si="82"/>
        <v>0.5</v>
      </c>
      <c r="F344">
        <f t="shared" ca="1" si="82"/>
        <v>13</v>
      </c>
      <c r="G344">
        <f t="shared" ca="1" si="82"/>
        <v>16</v>
      </c>
      <c r="H344">
        <f t="shared" ca="1" si="74"/>
        <v>2012</v>
      </c>
      <c r="I344">
        <f t="shared" ca="1" si="75"/>
        <v>12</v>
      </c>
      <c r="J344" t="str">
        <f t="shared" ca="1" si="76"/>
        <v>rs</v>
      </c>
      <c r="K344" t="str">
        <f t="shared" ca="1" si="83"/>
        <v>BAL</v>
      </c>
      <c r="L344" t="str">
        <f t="shared" ca="1" si="83"/>
        <v>BAL</v>
      </c>
      <c r="M344" t="str">
        <f t="shared" ca="1" si="78"/>
        <v/>
      </c>
      <c r="N344" t="s">
        <v>18</v>
      </c>
      <c r="O344">
        <v>2</v>
      </c>
      <c r="P344" t="str">
        <f t="shared" ca="1" si="79"/>
        <v/>
      </c>
      <c r="S344" t="s">
        <v>67</v>
      </c>
      <c r="U344">
        <f t="shared" ca="1" si="80"/>
        <v>1</v>
      </c>
      <c r="W344" t="str">
        <f t="shared" ca="1" si="81"/>
        <v/>
      </c>
    </row>
    <row r="345" spans="1:23" x14ac:dyDescent="0.25">
      <c r="A345">
        <v>344</v>
      </c>
      <c r="B345">
        <v>172</v>
      </c>
      <c r="C345" t="str">
        <f t="shared" ca="1" si="72"/>
        <v>2012_12_BAL@SD</v>
      </c>
      <c r="D345" t="str">
        <f t="shared" ca="1" si="82"/>
        <v/>
      </c>
      <c r="E345">
        <f t="shared" ca="1" si="82"/>
        <v>0.5</v>
      </c>
      <c r="F345">
        <f t="shared" ca="1" si="82"/>
        <v>13</v>
      </c>
      <c r="G345">
        <f t="shared" ca="1" si="82"/>
        <v>16</v>
      </c>
      <c r="H345">
        <f t="shared" ca="1" si="74"/>
        <v>2012</v>
      </c>
      <c r="I345">
        <f t="shared" ca="1" si="75"/>
        <v>12</v>
      </c>
      <c r="J345" t="str">
        <f t="shared" ca="1" si="76"/>
        <v>rs</v>
      </c>
      <c r="K345" t="str">
        <f t="shared" ca="1" si="83"/>
        <v>BAL</v>
      </c>
      <c r="L345" t="str">
        <f t="shared" ca="1" si="83"/>
        <v>BAL</v>
      </c>
      <c r="M345" t="str">
        <f t="shared" ca="1" si="78"/>
        <v/>
      </c>
      <c r="N345" t="s">
        <v>16</v>
      </c>
      <c r="O345">
        <v>3.5</v>
      </c>
      <c r="P345" t="str">
        <f t="shared" ca="1" si="79"/>
        <v/>
      </c>
      <c r="S345" t="s">
        <v>67</v>
      </c>
      <c r="U345">
        <f t="shared" ca="1" si="80"/>
        <v>1</v>
      </c>
      <c r="W345" t="str">
        <f t="shared" ca="1" si="81"/>
        <v/>
      </c>
    </row>
    <row r="346" spans="1:23" x14ac:dyDescent="0.25">
      <c r="A346">
        <v>345</v>
      </c>
      <c r="B346">
        <v>173</v>
      </c>
      <c r="C346" t="str">
        <f t="shared" ca="1" si="72"/>
        <v>2012_12_SFO@NOR</v>
      </c>
      <c r="D346" t="str">
        <f t="shared" ca="1" si="82"/>
        <v/>
      </c>
      <c r="E346">
        <f t="shared" ca="1" si="82"/>
        <v>-1.5</v>
      </c>
      <c r="F346">
        <f t="shared" ca="1" si="82"/>
        <v>21</v>
      </c>
      <c r="G346">
        <f t="shared" ca="1" si="82"/>
        <v>31</v>
      </c>
      <c r="H346">
        <f t="shared" ca="1" si="74"/>
        <v>2012</v>
      </c>
      <c r="I346">
        <f t="shared" ca="1" si="75"/>
        <v>12</v>
      </c>
      <c r="J346" t="str">
        <f t="shared" ca="1" si="76"/>
        <v>rs</v>
      </c>
      <c r="K346" t="str">
        <f t="shared" ca="1" si="83"/>
        <v>SFO</v>
      </c>
      <c r="L346" t="str">
        <f t="shared" ca="1" si="83"/>
        <v>SFO</v>
      </c>
      <c r="M346" t="str">
        <f t="shared" ca="1" si="78"/>
        <v/>
      </c>
      <c r="N346" t="s">
        <v>18</v>
      </c>
      <c r="O346">
        <v>-2</v>
      </c>
      <c r="P346" t="str">
        <f t="shared" ca="1" si="79"/>
        <v/>
      </c>
      <c r="S346" t="s">
        <v>338</v>
      </c>
      <c r="U346">
        <f t="shared" ca="1" si="80"/>
        <v>1</v>
      </c>
      <c r="W346" t="str">
        <f t="shared" ca="1" si="81"/>
        <v/>
      </c>
    </row>
    <row r="347" spans="1:23" x14ac:dyDescent="0.25">
      <c r="A347">
        <v>346</v>
      </c>
      <c r="B347">
        <v>173</v>
      </c>
      <c r="C347" t="str">
        <f t="shared" ca="1" si="72"/>
        <v>2012_12_SFO@NOR</v>
      </c>
      <c r="D347" t="str">
        <f t="shared" ca="1" si="82"/>
        <v/>
      </c>
      <c r="E347">
        <f t="shared" ca="1" si="82"/>
        <v>-1.5</v>
      </c>
      <c r="F347">
        <f t="shared" ca="1" si="82"/>
        <v>21</v>
      </c>
      <c r="G347">
        <f t="shared" ca="1" si="82"/>
        <v>31</v>
      </c>
      <c r="H347">
        <f t="shared" ca="1" si="74"/>
        <v>2012</v>
      </c>
      <c r="I347">
        <f t="shared" ca="1" si="75"/>
        <v>12</v>
      </c>
      <c r="J347" t="str">
        <f t="shared" ca="1" si="76"/>
        <v>rs</v>
      </c>
      <c r="K347" t="str">
        <f t="shared" ca="1" si="83"/>
        <v>SFO</v>
      </c>
      <c r="L347" t="str">
        <f t="shared" ca="1" si="83"/>
        <v>SFO</v>
      </c>
      <c r="M347" t="str">
        <f t="shared" ca="1" si="78"/>
        <v/>
      </c>
      <c r="N347" t="s">
        <v>16</v>
      </c>
      <c r="O347">
        <v>-1.5</v>
      </c>
      <c r="P347" t="str">
        <f t="shared" ca="1" si="79"/>
        <v/>
      </c>
      <c r="S347" t="s">
        <v>338</v>
      </c>
      <c r="U347">
        <f t="shared" ca="1" si="80"/>
        <v>1</v>
      </c>
      <c r="W347" t="str">
        <f t="shared" ca="1" si="81"/>
        <v/>
      </c>
    </row>
    <row r="348" spans="1:23" x14ac:dyDescent="0.25">
      <c r="A348">
        <v>347</v>
      </c>
      <c r="B348">
        <v>174</v>
      </c>
      <c r="C348" t="str">
        <f t="shared" ca="1" si="72"/>
        <v>2012_12_STL@ARI</v>
      </c>
      <c r="D348" t="str">
        <f t="shared" ca="1" si="82"/>
        <v/>
      </c>
      <c r="E348">
        <f t="shared" ca="1" si="82"/>
        <v>-2.5</v>
      </c>
      <c r="F348">
        <f t="shared" ca="1" si="82"/>
        <v>17</v>
      </c>
      <c r="G348">
        <f t="shared" ca="1" si="82"/>
        <v>31</v>
      </c>
      <c r="H348">
        <f t="shared" ca="1" si="74"/>
        <v>2012</v>
      </c>
      <c r="I348">
        <f t="shared" ca="1" si="75"/>
        <v>12</v>
      </c>
      <c r="J348" t="str">
        <f t="shared" ca="1" si="76"/>
        <v>rs</v>
      </c>
      <c r="K348" t="str">
        <f t="shared" ca="1" si="83"/>
        <v>STL</v>
      </c>
      <c r="L348" t="str">
        <f t="shared" ca="1" si="83"/>
        <v>STL</v>
      </c>
      <c r="M348" t="str">
        <f t="shared" ca="1" si="78"/>
        <v/>
      </c>
      <c r="N348" t="s">
        <v>18</v>
      </c>
      <c r="O348">
        <v>-3</v>
      </c>
      <c r="P348" t="str">
        <f t="shared" ca="1" si="79"/>
        <v/>
      </c>
      <c r="S348" t="s">
        <v>93</v>
      </c>
      <c r="U348">
        <f t="shared" ca="1" si="80"/>
        <v>1</v>
      </c>
      <c r="W348" t="str">
        <f t="shared" ca="1" si="81"/>
        <v/>
      </c>
    </row>
    <row r="349" spans="1:23" x14ac:dyDescent="0.25">
      <c r="A349">
        <v>348</v>
      </c>
      <c r="B349">
        <v>174</v>
      </c>
      <c r="C349" t="str">
        <f t="shared" ca="1" si="72"/>
        <v>2012_12_STL@ARI</v>
      </c>
      <c r="D349" t="str">
        <f t="shared" ca="1" si="82"/>
        <v/>
      </c>
      <c r="E349">
        <f t="shared" ca="1" si="82"/>
        <v>-2.5</v>
      </c>
      <c r="F349">
        <f t="shared" ca="1" si="82"/>
        <v>17</v>
      </c>
      <c r="G349">
        <f t="shared" ca="1" si="82"/>
        <v>31</v>
      </c>
      <c r="H349">
        <f t="shared" ca="1" si="74"/>
        <v>2012</v>
      </c>
      <c r="I349">
        <f t="shared" ca="1" si="75"/>
        <v>12</v>
      </c>
      <c r="J349" t="str">
        <f t="shared" ca="1" si="76"/>
        <v>rs</v>
      </c>
      <c r="K349" t="str">
        <f t="shared" ca="1" si="83"/>
        <v>STL</v>
      </c>
      <c r="L349" t="str">
        <f t="shared" ca="1" si="83"/>
        <v>STL</v>
      </c>
      <c r="M349" t="str">
        <f t="shared" ca="1" si="78"/>
        <v/>
      </c>
      <c r="N349" t="s">
        <v>16</v>
      </c>
      <c r="O349">
        <v>-1.5</v>
      </c>
      <c r="P349" t="str">
        <f t="shared" ca="1" si="79"/>
        <v/>
      </c>
      <c r="S349" t="s">
        <v>66</v>
      </c>
      <c r="U349">
        <f t="shared" ca="1" si="80"/>
        <v>0</v>
      </c>
      <c r="W349" t="str">
        <f t="shared" ca="1" si="81"/>
        <v/>
      </c>
    </row>
    <row r="350" spans="1:23" x14ac:dyDescent="0.25">
      <c r="A350">
        <v>349</v>
      </c>
      <c r="B350">
        <v>175</v>
      </c>
      <c r="C350" t="str">
        <f t="shared" ca="1" si="72"/>
        <v>2012_12_GBY@NYG</v>
      </c>
      <c r="D350" t="str">
        <f t="shared" ca="1" si="82"/>
        <v/>
      </c>
      <c r="E350">
        <f t="shared" ca="1" si="82"/>
        <v>-2.5</v>
      </c>
      <c r="F350">
        <f t="shared" ca="1" si="82"/>
        <v>38</v>
      </c>
      <c r="G350">
        <f t="shared" ca="1" si="82"/>
        <v>10</v>
      </c>
      <c r="H350">
        <f t="shared" ca="1" si="74"/>
        <v>2012</v>
      </c>
      <c r="I350">
        <f t="shared" ca="1" si="75"/>
        <v>12</v>
      </c>
      <c r="J350" t="str">
        <f t="shared" ca="1" si="76"/>
        <v>rs</v>
      </c>
      <c r="K350" t="str">
        <f t="shared" ca="1" si="83"/>
        <v>NYG</v>
      </c>
      <c r="L350" t="str">
        <f t="shared" ca="1" si="83"/>
        <v>NYG</v>
      </c>
      <c r="M350" t="str">
        <f t="shared" ca="1" si="78"/>
        <v/>
      </c>
      <c r="N350" t="s">
        <v>18</v>
      </c>
      <c r="O350">
        <v>3</v>
      </c>
      <c r="P350" t="str">
        <f t="shared" ca="1" si="79"/>
        <v/>
      </c>
      <c r="S350" t="s">
        <v>335</v>
      </c>
      <c r="U350">
        <f t="shared" ca="1" si="80"/>
        <v>0</v>
      </c>
      <c r="W350" t="str">
        <f t="shared" ca="1" si="81"/>
        <v/>
      </c>
    </row>
    <row r="351" spans="1:23" x14ac:dyDescent="0.25">
      <c r="A351">
        <v>350</v>
      </c>
      <c r="B351">
        <v>175</v>
      </c>
      <c r="C351" t="str">
        <f t="shared" ca="1" si="72"/>
        <v>2012_12_GBY@NYG</v>
      </c>
      <c r="D351" t="str">
        <f t="shared" ca="1" si="82"/>
        <v/>
      </c>
      <c r="E351">
        <f t="shared" ca="1" si="82"/>
        <v>-2.5</v>
      </c>
      <c r="F351">
        <f t="shared" ca="1" si="82"/>
        <v>38</v>
      </c>
      <c r="G351">
        <f t="shared" ca="1" si="82"/>
        <v>10</v>
      </c>
      <c r="H351">
        <f t="shared" ca="1" si="74"/>
        <v>2012</v>
      </c>
      <c r="I351">
        <f t="shared" ca="1" si="75"/>
        <v>12</v>
      </c>
      <c r="J351" t="str">
        <f t="shared" ca="1" si="76"/>
        <v>rs</v>
      </c>
      <c r="K351" t="str">
        <f t="shared" ca="1" si="83"/>
        <v>NYG</v>
      </c>
      <c r="L351" t="str">
        <f t="shared" ca="1" si="83"/>
        <v>NYG</v>
      </c>
      <c r="M351" t="str">
        <f t="shared" ca="1" si="78"/>
        <v/>
      </c>
      <c r="N351" t="s">
        <v>16</v>
      </c>
      <c r="O351">
        <v>2.5</v>
      </c>
      <c r="P351" t="str">
        <f t="shared" ca="1" si="79"/>
        <v/>
      </c>
      <c r="S351" t="s">
        <v>335</v>
      </c>
      <c r="U351">
        <f t="shared" ca="1" si="80"/>
        <v>0</v>
      </c>
      <c r="W351" t="str">
        <f t="shared" ca="1" si="81"/>
        <v/>
      </c>
    </row>
    <row r="352" spans="1:23" x14ac:dyDescent="0.25">
      <c r="A352">
        <v>351</v>
      </c>
      <c r="B352">
        <v>176</v>
      </c>
      <c r="C352" t="str">
        <f t="shared" ca="1" si="72"/>
        <v>2012_12_CAR@PHI</v>
      </c>
      <c r="D352" t="str">
        <f t="shared" ca="1" si="82"/>
        <v/>
      </c>
      <c r="E352">
        <f t="shared" ca="1" si="82"/>
        <v>-2.5</v>
      </c>
      <c r="F352">
        <f t="shared" ca="1" si="82"/>
        <v>22</v>
      </c>
      <c r="G352">
        <f t="shared" ca="1" si="82"/>
        <v>30</v>
      </c>
      <c r="H352">
        <f t="shared" ca="1" si="74"/>
        <v>2012</v>
      </c>
      <c r="I352">
        <f t="shared" ca="1" si="75"/>
        <v>12</v>
      </c>
      <c r="J352" t="str">
        <f t="shared" ca="1" si="76"/>
        <v>rs</v>
      </c>
      <c r="K352" t="str">
        <f t="shared" ca="1" si="83"/>
        <v>CAR</v>
      </c>
      <c r="L352" t="str">
        <f t="shared" ca="1" si="83"/>
        <v>CAR</v>
      </c>
      <c r="M352" t="str">
        <f t="shared" ca="1" si="78"/>
        <v/>
      </c>
      <c r="N352" t="s">
        <v>18</v>
      </c>
      <c r="O352">
        <v>-1</v>
      </c>
      <c r="P352" t="str">
        <f t="shared" ca="1" si="79"/>
        <v/>
      </c>
      <c r="S352" t="s">
        <v>69</v>
      </c>
      <c r="U352">
        <f t="shared" ca="1" si="80"/>
        <v>1</v>
      </c>
      <c r="W352" t="str">
        <f t="shared" ca="1" si="81"/>
        <v/>
      </c>
    </row>
    <row r="353" spans="1:23" x14ac:dyDescent="0.25">
      <c r="A353">
        <v>352</v>
      </c>
      <c r="B353">
        <v>176</v>
      </c>
      <c r="C353" t="str">
        <f t="shared" ca="1" si="72"/>
        <v>2012_12_CAR@PHI</v>
      </c>
      <c r="D353" t="str">
        <f t="shared" ca="1" si="82"/>
        <v/>
      </c>
      <c r="E353">
        <f t="shared" ca="1" si="82"/>
        <v>-2.5</v>
      </c>
      <c r="F353">
        <f t="shared" ca="1" si="82"/>
        <v>22</v>
      </c>
      <c r="G353">
        <f t="shared" ca="1" si="82"/>
        <v>30</v>
      </c>
      <c r="H353">
        <f t="shared" ca="1" si="74"/>
        <v>2012</v>
      </c>
      <c r="I353">
        <f t="shared" ca="1" si="75"/>
        <v>12</v>
      </c>
      <c r="J353" t="str">
        <f t="shared" ca="1" si="76"/>
        <v>rs</v>
      </c>
      <c r="K353" t="str">
        <f t="shared" ca="1" si="83"/>
        <v>CAR</v>
      </c>
      <c r="L353" t="str">
        <f t="shared" ca="1" si="83"/>
        <v>CAR</v>
      </c>
      <c r="M353" t="str">
        <f t="shared" ca="1" si="78"/>
        <v/>
      </c>
      <c r="N353" t="s">
        <v>16</v>
      </c>
      <c r="O353">
        <v>1.5</v>
      </c>
      <c r="P353" t="str">
        <f t="shared" ca="1" si="79"/>
        <v/>
      </c>
      <c r="S353" t="s">
        <v>69</v>
      </c>
      <c r="U353">
        <f t="shared" ca="1" si="80"/>
        <v>1</v>
      </c>
      <c r="W353" t="str">
        <f t="shared" ca="1" si="81"/>
        <v/>
      </c>
    </row>
    <row r="354" spans="1:23" x14ac:dyDescent="0.25">
      <c r="A354">
        <v>353</v>
      </c>
      <c r="B354">
        <v>177</v>
      </c>
      <c r="C354" t="str">
        <f t="shared" ca="1" si="72"/>
        <v>2012_13_NOR@ATL</v>
      </c>
      <c r="D354" t="str">
        <f t="shared" ca="1" si="82"/>
        <v/>
      </c>
      <c r="E354">
        <f t="shared" ca="1" si="82"/>
        <v>-3.5</v>
      </c>
      <c r="F354">
        <f t="shared" ca="1" si="82"/>
        <v>23</v>
      </c>
      <c r="G354">
        <f t="shared" ca="1" si="82"/>
        <v>13</v>
      </c>
      <c r="H354">
        <f t="shared" ca="1" si="74"/>
        <v>2012</v>
      </c>
      <c r="I354">
        <f t="shared" ca="1" si="75"/>
        <v>13</v>
      </c>
      <c r="J354" t="str">
        <f t="shared" ca="1" si="76"/>
        <v>rs</v>
      </c>
      <c r="K354" t="str">
        <f t="shared" ca="1" si="83"/>
        <v>ATL</v>
      </c>
      <c r="L354" t="str">
        <f t="shared" ca="1" si="83"/>
        <v>ATL</v>
      </c>
      <c r="M354" t="str">
        <f t="shared" ca="1" si="78"/>
        <v/>
      </c>
      <c r="N354" t="s">
        <v>18</v>
      </c>
      <c r="O354">
        <v>-5</v>
      </c>
      <c r="P354" t="str">
        <f t="shared" ca="1" si="79"/>
        <v/>
      </c>
      <c r="S354" t="s">
        <v>340</v>
      </c>
      <c r="U354">
        <f t="shared" ca="1" si="80"/>
        <v>0</v>
      </c>
      <c r="W354" t="str">
        <f t="shared" ca="1" si="81"/>
        <v/>
      </c>
    </row>
    <row r="355" spans="1:23" x14ac:dyDescent="0.25">
      <c r="A355">
        <v>354</v>
      </c>
      <c r="B355">
        <v>177</v>
      </c>
      <c r="C355" t="str">
        <f t="shared" ca="1" si="72"/>
        <v>2012_13_NOR@ATL</v>
      </c>
      <c r="D355" t="str">
        <f t="shared" ca="1" si="82"/>
        <v/>
      </c>
      <c r="E355">
        <f t="shared" ca="1" si="82"/>
        <v>-3.5</v>
      </c>
      <c r="F355">
        <f t="shared" ca="1" si="82"/>
        <v>23</v>
      </c>
      <c r="G355">
        <f t="shared" ca="1" si="82"/>
        <v>13</v>
      </c>
      <c r="H355">
        <f t="shared" ca="1" si="74"/>
        <v>2012</v>
      </c>
      <c r="I355">
        <f t="shared" ca="1" si="75"/>
        <v>13</v>
      </c>
      <c r="J355" t="str">
        <f t="shared" ca="1" si="76"/>
        <v>rs</v>
      </c>
      <c r="K355" t="str">
        <f t="shared" ca="1" si="83"/>
        <v>ATL</v>
      </c>
      <c r="L355" t="str">
        <f t="shared" ca="1" si="83"/>
        <v>ATL</v>
      </c>
      <c r="M355" t="str">
        <f t="shared" ca="1" si="78"/>
        <v/>
      </c>
      <c r="N355" t="s">
        <v>16</v>
      </c>
      <c r="O355">
        <v>-4.5</v>
      </c>
      <c r="P355" t="str">
        <f t="shared" ca="1" si="79"/>
        <v/>
      </c>
      <c r="S355" t="s">
        <v>340</v>
      </c>
      <c r="U355">
        <f t="shared" ca="1" si="80"/>
        <v>0</v>
      </c>
      <c r="W355" t="str">
        <f t="shared" ca="1" si="81"/>
        <v/>
      </c>
    </row>
    <row r="356" spans="1:23" x14ac:dyDescent="0.25">
      <c r="A356">
        <v>355</v>
      </c>
      <c r="B356">
        <v>178</v>
      </c>
      <c r="C356" t="str">
        <f t="shared" ca="1" si="72"/>
        <v>2012_13_SEA@CHI</v>
      </c>
      <c r="D356" t="str">
        <f t="shared" ca="1" si="82"/>
        <v/>
      </c>
      <c r="E356">
        <f t="shared" ca="1" si="82"/>
        <v>-4.5</v>
      </c>
      <c r="F356">
        <f t="shared" ca="1" si="82"/>
        <v>17</v>
      </c>
      <c r="G356">
        <f t="shared" ca="1" si="82"/>
        <v>23</v>
      </c>
      <c r="H356">
        <f t="shared" ca="1" si="74"/>
        <v>2012</v>
      </c>
      <c r="I356">
        <f t="shared" ca="1" si="75"/>
        <v>13</v>
      </c>
      <c r="J356" t="str">
        <f t="shared" ca="1" si="76"/>
        <v>rs</v>
      </c>
      <c r="K356" t="str">
        <f t="shared" ca="1" si="83"/>
        <v>SEA</v>
      </c>
      <c r="L356" t="str">
        <f t="shared" ca="1" si="83"/>
        <v>SEA</v>
      </c>
      <c r="M356" t="str">
        <f t="shared" ca="1" si="78"/>
        <v/>
      </c>
      <c r="N356" t="s">
        <v>18</v>
      </c>
      <c r="O356">
        <v>-6</v>
      </c>
      <c r="P356" t="str">
        <f t="shared" ca="1" si="79"/>
        <v/>
      </c>
      <c r="S356" t="s">
        <v>70</v>
      </c>
      <c r="U356">
        <f t="shared" ca="1" si="80"/>
        <v>0</v>
      </c>
      <c r="W356" t="str">
        <f t="shared" ca="1" si="81"/>
        <v/>
      </c>
    </row>
    <row r="357" spans="1:23" x14ac:dyDescent="0.25">
      <c r="A357">
        <v>356</v>
      </c>
      <c r="B357">
        <v>178</v>
      </c>
      <c r="C357" t="str">
        <f t="shared" ca="1" si="72"/>
        <v>2012_13_SEA@CHI</v>
      </c>
      <c r="D357" t="str">
        <f t="shared" ca="1" si="82"/>
        <v/>
      </c>
      <c r="E357">
        <f t="shared" ca="1" si="82"/>
        <v>-4.5</v>
      </c>
      <c r="F357">
        <f t="shared" ca="1" si="82"/>
        <v>17</v>
      </c>
      <c r="G357">
        <f t="shared" ca="1" si="82"/>
        <v>23</v>
      </c>
      <c r="H357">
        <f t="shared" ca="1" si="74"/>
        <v>2012</v>
      </c>
      <c r="I357">
        <f t="shared" ca="1" si="75"/>
        <v>13</v>
      </c>
      <c r="J357" t="str">
        <f t="shared" ca="1" si="76"/>
        <v>rs</v>
      </c>
      <c r="K357" t="str">
        <f t="shared" ca="1" si="83"/>
        <v>SEA</v>
      </c>
      <c r="L357" t="str">
        <f t="shared" ca="1" si="83"/>
        <v>SEA</v>
      </c>
      <c r="M357" t="str">
        <f t="shared" ca="1" si="78"/>
        <v/>
      </c>
      <c r="N357" t="s">
        <v>16</v>
      </c>
      <c r="O357">
        <v>-7</v>
      </c>
      <c r="P357" t="str">
        <f t="shared" ca="1" si="79"/>
        <v/>
      </c>
      <c r="S357" t="s">
        <v>70</v>
      </c>
      <c r="U357">
        <f t="shared" ca="1" si="80"/>
        <v>0</v>
      </c>
      <c r="W357" t="str">
        <f t="shared" ca="1" si="81"/>
        <v/>
      </c>
    </row>
    <row r="358" spans="1:23" x14ac:dyDescent="0.25">
      <c r="A358">
        <v>357</v>
      </c>
      <c r="B358">
        <v>179</v>
      </c>
      <c r="C358" t="str">
        <f t="shared" ca="1" si="72"/>
        <v>2012_13_MIN@GBY</v>
      </c>
      <c r="D358" t="str">
        <f t="shared" ca="1" si="82"/>
        <v/>
      </c>
      <c r="E358">
        <f t="shared" ca="1" si="82"/>
        <v>-9.5</v>
      </c>
      <c r="F358">
        <f t="shared" ca="1" si="82"/>
        <v>23</v>
      </c>
      <c r="G358">
        <f t="shared" ca="1" si="82"/>
        <v>14</v>
      </c>
      <c r="H358">
        <f t="shared" ca="1" si="74"/>
        <v>2012</v>
      </c>
      <c r="I358">
        <f t="shared" ca="1" si="75"/>
        <v>13</v>
      </c>
      <c r="J358" t="str">
        <f t="shared" ca="1" si="76"/>
        <v>rs</v>
      </c>
      <c r="K358" t="str">
        <f t="shared" ca="1" si="83"/>
        <v>MIN</v>
      </c>
      <c r="L358" t="str">
        <f t="shared" ca="1" si="83"/>
        <v>GBY</v>
      </c>
      <c r="M358" t="str">
        <f t="shared" ca="1" si="78"/>
        <v/>
      </c>
      <c r="N358" t="s">
        <v>18</v>
      </c>
      <c r="O358">
        <v>-9</v>
      </c>
      <c r="P358" t="str">
        <f t="shared" ca="1" si="79"/>
        <v/>
      </c>
      <c r="S358" t="s">
        <v>82</v>
      </c>
      <c r="U358">
        <f t="shared" ca="1" si="80"/>
        <v>1</v>
      </c>
      <c r="W358" t="str">
        <f t="shared" ca="1" si="81"/>
        <v/>
      </c>
    </row>
    <row r="359" spans="1:23" x14ac:dyDescent="0.25">
      <c r="A359">
        <v>358</v>
      </c>
      <c r="B359">
        <v>179</v>
      </c>
      <c r="C359" t="str">
        <f t="shared" ca="1" si="72"/>
        <v>2012_13_MIN@GBY</v>
      </c>
      <c r="D359" t="str">
        <f t="shared" ca="1" si="82"/>
        <v/>
      </c>
      <c r="E359">
        <f t="shared" ca="1" si="82"/>
        <v>-9.5</v>
      </c>
      <c r="F359">
        <f t="shared" ca="1" si="82"/>
        <v>23</v>
      </c>
      <c r="G359">
        <f t="shared" ca="1" si="82"/>
        <v>14</v>
      </c>
      <c r="H359">
        <f t="shared" ca="1" si="74"/>
        <v>2012</v>
      </c>
      <c r="I359">
        <f t="shared" ca="1" si="75"/>
        <v>13</v>
      </c>
      <c r="J359" t="str">
        <f t="shared" ca="1" si="76"/>
        <v>rs</v>
      </c>
      <c r="K359" t="str">
        <f t="shared" ca="1" si="83"/>
        <v>MIN</v>
      </c>
      <c r="L359" t="str">
        <f t="shared" ca="1" si="83"/>
        <v>GBY</v>
      </c>
      <c r="M359" t="str">
        <f t="shared" ca="1" si="78"/>
        <v/>
      </c>
      <c r="N359" t="s">
        <v>16</v>
      </c>
      <c r="O359">
        <v>-5.5</v>
      </c>
      <c r="P359" t="str">
        <f t="shared" ca="1" si="79"/>
        <v/>
      </c>
      <c r="S359" t="s">
        <v>82</v>
      </c>
      <c r="U359">
        <f t="shared" ca="1" si="80"/>
        <v>1</v>
      </c>
      <c r="W359" t="str">
        <f t="shared" ca="1" si="81"/>
        <v/>
      </c>
    </row>
    <row r="360" spans="1:23" x14ac:dyDescent="0.25">
      <c r="A360">
        <v>359</v>
      </c>
      <c r="B360">
        <v>180</v>
      </c>
      <c r="C360" t="str">
        <f t="shared" ca="1" si="72"/>
        <v>2012_13_SFO@STL</v>
      </c>
      <c r="D360" t="str">
        <f t="shared" ca="1" si="82"/>
        <v/>
      </c>
      <c r="E360">
        <f t="shared" ca="1" si="82"/>
        <v>7.5</v>
      </c>
      <c r="F360">
        <f t="shared" ca="1" si="82"/>
        <v>16</v>
      </c>
      <c r="G360">
        <f t="shared" ca="1" si="82"/>
        <v>13</v>
      </c>
      <c r="H360">
        <f t="shared" ca="1" si="74"/>
        <v>2012</v>
      </c>
      <c r="I360">
        <f t="shared" ca="1" si="75"/>
        <v>13</v>
      </c>
      <c r="J360" t="str">
        <f t="shared" ca="1" si="76"/>
        <v>rs</v>
      </c>
      <c r="K360" t="str">
        <f t="shared" ca="1" si="83"/>
        <v>STL</v>
      </c>
      <c r="L360" t="str">
        <f t="shared" ca="1" si="83"/>
        <v>STL</v>
      </c>
      <c r="M360" t="str">
        <f t="shared" ca="1" si="78"/>
        <v/>
      </c>
      <c r="N360" t="s">
        <v>18</v>
      </c>
      <c r="O360">
        <v>4.5</v>
      </c>
      <c r="P360" t="str">
        <f t="shared" ca="1" si="79"/>
        <v/>
      </c>
      <c r="S360" t="s">
        <v>93</v>
      </c>
      <c r="U360">
        <f t="shared" ca="1" si="80"/>
        <v>1</v>
      </c>
      <c r="W360" t="str">
        <f t="shared" ca="1" si="81"/>
        <v/>
      </c>
    </row>
    <row r="361" spans="1:23" x14ac:dyDescent="0.25">
      <c r="A361">
        <v>360</v>
      </c>
      <c r="B361">
        <v>180</v>
      </c>
      <c r="C361" t="str">
        <f t="shared" ca="1" si="72"/>
        <v>2012_13_SFO@STL</v>
      </c>
      <c r="D361" t="str">
        <f t="shared" ca="1" si="82"/>
        <v/>
      </c>
      <c r="E361">
        <f t="shared" ca="1" si="82"/>
        <v>7.5</v>
      </c>
      <c r="F361">
        <f t="shared" ca="1" si="82"/>
        <v>16</v>
      </c>
      <c r="G361">
        <f t="shared" ca="1" si="82"/>
        <v>13</v>
      </c>
      <c r="H361">
        <f t="shared" ca="1" si="74"/>
        <v>2012</v>
      </c>
      <c r="I361">
        <f t="shared" ca="1" si="75"/>
        <v>13</v>
      </c>
      <c r="J361" t="str">
        <f t="shared" ca="1" si="76"/>
        <v>rs</v>
      </c>
      <c r="K361" t="str">
        <f t="shared" ca="1" si="83"/>
        <v>STL</v>
      </c>
      <c r="L361" t="str">
        <f t="shared" ca="1" si="83"/>
        <v>STL</v>
      </c>
      <c r="M361" t="str">
        <f t="shared" ca="1" si="78"/>
        <v/>
      </c>
      <c r="N361" t="s">
        <v>16</v>
      </c>
      <c r="O361">
        <v>6</v>
      </c>
      <c r="P361" t="str">
        <f t="shared" ca="1" si="79"/>
        <v/>
      </c>
      <c r="S361" t="s">
        <v>93</v>
      </c>
      <c r="U361">
        <f t="shared" ca="1" si="80"/>
        <v>1</v>
      </c>
      <c r="W361" t="str">
        <f t="shared" ca="1" si="81"/>
        <v/>
      </c>
    </row>
    <row r="362" spans="1:23" x14ac:dyDescent="0.25">
      <c r="A362">
        <v>361</v>
      </c>
      <c r="B362">
        <v>181</v>
      </c>
      <c r="C362" t="str">
        <f t="shared" ca="1" si="72"/>
        <v>2012_13_ARI@NYJ</v>
      </c>
      <c r="D362" t="str">
        <f t="shared" ref="D362:G381" ca="1" si="84">IFERROR(IF(ISBLANK(VLOOKUP($B362,nfl_game_result,MATCH(D$1,nfl_game_result_header,0),FALSE)),"",VLOOKUP($B362,nfl_game_result,MATCH(D$1,nfl_game_result_header,0),FALSE)),"error")</f>
        <v/>
      </c>
      <c r="E362">
        <f t="shared" ca="1" si="84"/>
        <v>-4.5</v>
      </c>
      <c r="F362">
        <f t="shared" ca="1" si="84"/>
        <v>7</v>
      </c>
      <c r="G362">
        <f t="shared" ca="1" si="84"/>
        <v>6</v>
      </c>
      <c r="H362">
        <f t="shared" ca="1" si="74"/>
        <v>2012</v>
      </c>
      <c r="I362">
        <f t="shared" ca="1" si="75"/>
        <v>13</v>
      </c>
      <c r="J362" t="str">
        <f t="shared" ca="1" si="76"/>
        <v>rs</v>
      </c>
      <c r="K362" t="str">
        <f t="shared" ref="K362:L381" ca="1" si="85">IFERROR(IF(ISBLANK(VLOOKUP($B362,nfl_game_result,MATCH(K$1,nfl_game_result_header,0),FALSE)),"",VLOOKUP($B362,nfl_game_result,MATCH(K$1,nfl_game_result_header,0),FALSE)),"error")</f>
        <v>ARI</v>
      </c>
      <c r="L362" t="str">
        <f t="shared" ca="1" si="85"/>
        <v>NYJ</v>
      </c>
      <c r="M362" t="str">
        <f t="shared" ca="1" si="78"/>
        <v/>
      </c>
      <c r="N362" t="s">
        <v>18</v>
      </c>
      <c r="O362">
        <v>-4.5</v>
      </c>
      <c r="P362" t="str">
        <f t="shared" ca="1" si="79"/>
        <v/>
      </c>
      <c r="S362" t="s">
        <v>86</v>
      </c>
      <c r="U362">
        <f t="shared" ca="1" si="80"/>
        <v>0</v>
      </c>
      <c r="W362" t="str">
        <f t="shared" ca="1" si="81"/>
        <v/>
      </c>
    </row>
    <row r="363" spans="1:23" x14ac:dyDescent="0.25">
      <c r="A363">
        <v>362</v>
      </c>
      <c r="B363">
        <v>181</v>
      </c>
      <c r="C363" t="str">
        <f t="shared" ca="1" si="72"/>
        <v>2012_13_ARI@NYJ</v>
      </c>
      <c r="D363" t="str">
        <f t="shared" ca="1" si="84"/>
        <v/>
      </c>
      <c r="E363">
        <f t="shared" ca="1" si="84"/>
        <v>-4.5</v>
      </c>
      <c r="F363">
        <f t="shared" ca="1" si="84"/>
        <v>7</v>
      </c>
      <c r="G363">
        <f t="shared" ca="1" si="84"/>
        <v>6</v>
      </c>
      <c r="H363">
        <f t="shared" ca="1" si="74"/>
        <v>2012</v>
      </c>
      <c r="I363">
        <f t="shared" ca="1" si="75"/>
        <v>13</v>
      </c>
      <c r="J363" t="str">
        <f t="shared" ca="1" si="76"/>
        <v>rs</v>
      </c>
      <c r="K363" t="str">
        <f t="shared" ca="1" si="85"/>
        <v>ARI</v>
      </c>
      <c r="L363" t="str">
        <f t="shared" ca="1" si="85"/>
        <v>NYJ</v>
      </c>
      <c r="M363" t="str">
        <f t="shared" ca="1" si="78"/>
        <v/>
      </c>
      <c r="N363" t="s">
        <v>16</v>
      </c>
      <c r="O363">
        <v>-3.5</v>
      </c>
      <c r="P363" t="str">
        <f t="shared" ca="1" si="79"/>
        <v/>
      </c>
      <c r="S363" t="s">
        <v>86</v>
      </c>
      <c r="U363">
        <f t="shared" ca="1" si="80"/>
        <v>0</v>
      </c>
      <c r="W363" t="str">
        <f t="shared" ca="1" si="81"/>
        <v/>
      </c>
    </row>
    <row r="364" spans="1:23" x14ac:dyDescent="0.25">
      <c r="A364">
        <v>363</v>
      </c>
      <c r="B364">
        <v>182</v>
      </c>
      <c r="C364" t="str">
        <f t="shared" ca="1" si="72"/>
        <v>2012_13_CAR@KCY</v>
      </c>
      <c r="D364" t="str">
        <f t="shared" ca="1" si="84"/>
        <v/>
      </c>
      <c r="E364">
        <f t="shared" ca="1" si="84"/>
        <v>3.5</v>
      </c>
      <c r="F364">
        <f t="shared" ca="1" si="84"/>
        <v>27</v>
      </c>
      <c r="G364">
        <f t="shared" ca="1" si="84"/>
        <v>21</v>
      </c>
      <c r="H364">
        <f t="shared" ca="1" si="74"/>
        <v>2012</v>
      </c>
      <c r="I364">
        <f t="shared" ca="1" si="75"/>
        <v>13</v>
      </c>
      <c r="J364" t="str">
        <f t="shared" ca="1" si="76"/>
        <v>rs</v>
      </c>
      <c r="K364" t="str">
        <f t="shared" ca="1" si="85"/>
        <v>KCY</v>
      </c>
      <c r="L364" t="str">
        <f t="shared" ca="1" si="85"/>
        <v>KCY</v>
      </c>
      <c r="M364" t="str">
        <f t="shared" ca="1" si="78"/>
        <v/>
      </c>
      <c r="N364" t="s">
        <v>18</v>
      </c>
      <c r="O364">
        <v>1.5</v>
      </c>
      <c r="P364" t="str">
        <f t="shared" ca="1" si="79"/>
        <v/>
      </c>
      <c r="S364" t="s">
        <v>69</v>
      </c>
      <c r="U364">
        <f t="shared" ca="1" si="80"/>
        <v>0</v>
      </c>
      <c r="W364" t="str">
        <f t="shared" ca="1" si="81"/>
        <v/>
      </c>
    </row>
    <row r="365" spans="1:23" x14ac:dyDescent="0.25">
      <c r="A365">
        <v>364</v>
      </c>
      <c r="B365">
        <v>182</v>
      </c>
      <c r="C365" t="str">
        <f t="shared" ca="1" si="72"/>
        <v>2012_13_CAR@KCY</v>
      </c>
      <c r="D365" t="str">
        <f t="shared" ca="1" si="84"/>
        <v/>
      </c>
      <c r="E365">
        <f t="shared" ca="1" si="84"/>
        <v>3.5</v>
      </c>
      <c r="F365">
        <f t="shared" ca="1" si="84"/>
        <v>27</v>
      </c>
      <c r="G365">
        <f t="shared" ca="1" si="84"/>
        <v>21</v>
      </c>
      <c r="H365">
        <f t="shared" ca="1" si="74"/>
        <v>2012</v>
      </c>
      <c r="I365">
        <f t="shared" ca="1" si="75"/>
        <v>13</v>
      </c>
      <c r="J365" t="str">
        <f t="shared" ca="1" si="76"/>
        <v>rs</v>
      </c>
      <c r="K365" t="str">
        <f t="shared" ca="1" si="85"/>
        <v>KCY</v>
      </c>
      <c r="L365" t="str">
        <f t="shared" ca="1" si="85"/>
        <v>KCY</v>
      </c>
      <c r="M365" t="str">
        <f t="shared" ca="1" si="78"/>
        <v/>
      </c>
      <c r="N365" t="s">
        <v>16</v>
      </c>
      <c r="O365">
        <v>2</v>
      </c>
      <c r="P365" t="str">
        <f t="shared" ca="1" si="79"/>
        <v/>
      </c>
      <c r="S365" t="s">
        <v>336</v>
      </c>
      <c r="U365">
        <f t="shared" ca="1" si="80"/>
        <v>1</v>
      </c>
      <c r="W365" t="str">
        <f t="shared" ca="1" si="81"/>
        <v/>
      </c>
    </row>
    <row r="366" spans="1:23" x14ac:dyDescent="0.25">
      <c r="A366">
        <v>365</v>
      </c>
      <c r="B366">
        <v>183</v>
      </c>
      <c r="C366" t="str">
        <f t="shared" ca="1" si="72"/>
        <v>2012_13_IND@DET</v>
      </c>
      <c r="D366" t="str">
        <f t="shared" ca="1" si="84"/>
        <v/>
      </c>
      <c r="E366">
        <f t="shared" ca="1" si="84"/>
        <v>-4.5</v>
      </c>
      <c r="F366">
        <f t="shared" ca="1" si="84"/>
        <v>33</v>
      </c>
      <c r="G366">
        <f t="shared" ca="1" si="84"/>
        <v>35</v>
      </c>
      <c r="H366">
        <f t="shared" ca="1" si="74"/>
        <v>2012</v>
      </c>
      <c r="I366">
        <f t="shared" ca="1" si="75"/>
        <v>13</v>
      </c>
      <c r="J366" t="str">
        <f t="shared" ca="1" si="76"/>
        <v>rs</v>
      </c>
      <c r="K366" t="str">
        <f t="shared" ca="1" si="85"/>
        <v>IND</v>
      </c>
      <c r="L366" t="str">
        <f t="shared" ca="1" si="85"/>
        <v>IND</v>
      </c>
      <c r="M366" t="str">
        <f t="shared" ca="1" si="78"/>
        <v/>
      </c>
      <c r="N366" t="s">
        <v>18</v>
      </c>
      <c r="O366">
        <v>-3.5</v>
      </c>
      <c r="P366" t="str">
        <f t="shared" ca="1" si="79"/>
        <v/>
      </c>
      <c r="S366" t="s">
        <v>78</v>
      </c>
      <c r="U366">
        <f t="shared" ca="1" si="80"/>
        <v>1</v>
      </c>
      <c r="W366" t="str">
        <f t="shared" ca="1" si="81"/>
        <v/>
      </c>
    </row>
    <row r="367" spans="1:23" x14ac:dyDescent="0.25">
      <c r="A367">
        <v>366</v>
      </c>
      <c r="B367">
        <v>183</v>
      </c>
      <c r="C367" t="str">
        <f t="shared" ca="1" si="72"/>
        <v>2012_13_IND@DET</v>
      </c>
      <c r="D367" t="str">
        <f t="shared" ca="1" si="84"/>
        <v/>
      </c>
      <c r="E367">
        <f t="shared" ca="1" si="84"/>
        <v>-4.5</v>
      </c>
      <c r="F367">
        <f t="shared" ca="1" si="84"/>
        <v>33</v>
      </c>
      <c r="G367">
        <f t="shared" ca="1" si="84"/>
        <v>35</v>
      </c>
      <c r="H367">
        <f t="shared" ca="1" si="74"/>
        <v>2012</v>
      </c>
      <c r="I367">
        <f t="shared" ca="1" si="75"/>
        <v>13</v>
      </c>
      <c r="J367" t="str">
        <f t="shared" ca="1" si="76"/>
        <v>rs</v>
      </c>
      <c r="K367" t="str">
        <f t="shared" ca="1" si="85"/>
        <v>IND</v>
      </c>
      <c r="L367" t="str">
        <f t="shared" ca="1" si="85"/>
        <v>IND</v>
      </c>
      <c r="M367" t="str">
        <f t="shared" ca="1" si="78"/>
        <v/>
      </c>
      <c r="N367" t="s">
        <v>16</v>
      </c>
      <c r="O367">
        <v>-3.5</v>
      </c>
      <c r="P367" t="str">
        <f t="shared" ca="1" si="79"/>
        <v/>
      </c>
      <c r="S367" t="s">
        <v>78</v>
      </c>
      <c r="U367">
        <f t="shared" ca="1" si="80"/>
        <v>1</v>
      </c>
      <c r="W367" t="str">
        <f t="shared" ca="1" si="81"/>
        <v/>
      </c>
    </row>
    <row r="368" spans="1:23" x14ac:dyDescent="0.25">
      <c r="A368">
        <v>367</v>
      </c>
      <c r="B368">
        <v>184</v>
      </c>
      <c r="C368" t="str">
        <f t="shared" ca="1" si="72"/>
        <v>2012_13_JAX@BUF</v>
      </c>
      <c r="D368" t="str">
        <f t="shared" ca="1" si="84"/>
        <v/>
      </c>
      <c r="E368">
        <f t="shared" ca="1" si="84"/>
        <v>-6.5</v>
      </c>
      <c r="F368">
        <f t="shared" ca="1" si="84"/>
        <v>34</v>
      </c>
      <c r="G368">
        <f t="shared" ca="1" si="84"/>
        <v>18</v>
      </c>
      <c r="H368">
        <f t="shared" ca="1" si="74"/>
        <v>2012</v>
      </c>
      <c r="I368">
        <f t="shared" ca="1" si="75"/>
        <v>13</v>
      </c>
      <c r="J368" t="str">
        <f t="shared" ca="1" si="76"/>
        <v>rs</v>
      </c>
      <c r="K368" t="str">
        <f t="shared" ca="1" si="85"/>
        <v>BUF</v>
      </c>
      <c r="L368" t="str">
        <f t="shared" ca="1" si="85"/>
        <v>BUF</v>
      </c>
      <c r="M368" t="str">
        <f t="shared" ca="1" si="78"/>
        <v/>
      </c>
      <c r="N368" t="s">
        <v>18</v>
      </c>
      <c r="O368">
        <v>-5</v>
      </c>
      <c r="P368" t="str">
        <f t="shared" ca="1" si="79"/>
        <v/>
      </c>
      <c r="S368" t="s">
        <v>79</v>
      </c>
      <c r="U368">
        <f t="shared" ca="1" si="80"/>
        <v>0</v>
      </c>
      <c r="W368" t="str">
        <f t="shared" ca="1" si="81"/>
        <v/>
      </c>
    </row>
    <row r="369" spans="1:23" x14ac:dyDescent="0.25">
      <c r="A369">
        <v>368</v>
      </c>
      <c r="B369">
        <v>184</v>
      </c>
      <c r="C369" t="str">
        <f t="shared" ca="1" si="72"/>
        <v>2012_13_JAX@BUF</v>
      </c>
      <c r="D369" t="str">
        <f t="shared" ca="1" si="84"/>
        <v/>
      </c>
      <c r="E369">
        <f t="shared" ca="1" si="84"/>
        <v>-6.5</v>
      </c>
      <c r="F369">
        <f t="shared" ca="1" si="84"/>
        <v>34</v>
      </c>
      <c r="G369">
        <f t="shared" ca="1" si="84"/>
        <v>18</v>
      </c>
      <c r="H369">
        <f t="shared" ca="1" si="74"/>
        <v>2012</v>
      </c>
      <c r="I369">
        <f t="shared" ca="1" si="75"/>
        <v>13</v>
      </c>
      <c r="J369" t="str">
        <f t="shared" ca="1" si="76"/>
        <v>rs</v>
      </c>
      <c r="K369" t="str">
        <f t="shared" ca="1" si="85"/>
        <v>BUF</v>
      </c>
      <c r="L369" t="str">
        <f t="shared" ca="1" si="85"/>
        <v>BUF</v>
      </c>
      <c r="M369" t="str">
        <f t="shared" ca="1" si="78"/>
        <v/>
      </c>
      <c r="N369" t="s">
        <v>16</v>
      </c>
      <c r="O369">
        <v>-3.5</v>
      </c>
      <c r="P369" t="str">
        <f t="shared" ca="1" si="79"/>
        <v/>
      </c>
      <c r="S369" t="s">
        <v>79</v>
      </c>
      <c r="U369">
        <f t="shared" ca="1" si="80"/>
        <v>0</v>
      </c>
      <c r="W369" t="str">
        <f t="shared" ca="1" si="81"/>
        <v/>
      </c>
    </row>
    <row r="370" spans="1:23" x14ac:dyDescent="0.25">
      <c r="A370">
        <v>369</v>
      </c>
      <c r="B370">
        <v>185</v>
      </c>
      <c r="C370" t="str">
        <f t="shared" ca="1" si="72"/>
        <v>2012_13_NWE@MIA</v>
      </c>
      <c r="D370" t="str">
        <f t="shared" ca="1" si="84"/>
        <v/>
      </c>
      <c r="E370">
        <f t="shared" ca="1" si="84"/>
        <v>7.5</v>
      </c>
      <c r="F370">
        <f t="shared" ca="1" si="84"/>
        <v>16</v>
      </c>
      <c r="G370">
        <f t="shared" ca="1" si="84"/>
        <v>23</v>
      </c>
      <c r="H370">
        <f t="shared" ca="1" si="74"/>
        <v>2012</v>
      </c>
      <c r="I370">
        <f t="shared" ca="1" si="75"/>
        <v>13</v>
      </c>
      <c r="J370" t="str">
        <f t="shared" ca="1" si="76"/>
        <v>rs</v>
      </c>
      <c r="K370" t="str">
        <f t="shared" ca="1" si="85"/>
        <v>MIA</v>
      </c>
      <c r="L370" t="str">
        <f t="shared" ca="1" si="85"/>
        <v>NWE</v>
      </c>
      <c r="M370" t="str">
        <f t="shared" ca="1" si="78"/>
        <v/>
      </c>
      <c r="N370" t="s">
        <v>18</v>
      </c>
      <c r="O370">
        <v>6</v>
      </c>
      <c r="P370" t="str">
        <f t="shared" ca="1" si="79"/>
        <v/>
      </c>
      <c r="S370" t="s">
        <v>337</v>
      </c>
      <c r="U370">
        <f t="shared" ca="1" si="80"/>
        <v>0</v>
      </c>
      <c r="W370" t="str">
        <f t="shared" ca="1" si="81"/>
        <v/>
      </c>
    </row>
    <row r="371" spans="1:23" x14ac:dyDescent="0.25">
      <c r="A371">
        <v>370</v>
      </c>
      <c r="B371">
        <v>185</v>
      </c>
      <c r="C371" t="str">
        <f t="shared" ca="1" si="72"/>
        <v>2012_13_NWE@MIA</v>
      </c>
      <c r="D371" t="str">
        <f t="shared" ca="1" si="84"/>
        <v/>
      </c>
      <c r="E371">
        <f t="shared" ca="1" si="84"/>
        <v>7.5</v>
      </c>
      <c r="F371">
        <f t="shared" ca="1" si="84"/>
        <v>16</v>
      </c>
      <c r="G371">
        <f t="shared" ca="1" si="84"/>
        <v>23</v>
      </c>
      <c r="H371">
        <f t="shared" ca="1" si="74"/>
        <v>2012</v>
      </c>
      <c r="I371">
        <f t="shared" ca="1" si="75"/>
        <v>13</v>
      </c>
      <c r="J371" t="str">
        <f t="shared" ca="1" si="76"/>
        <v>rs</v>
      </c>
      <c r="K371" t="str">
        <f t="shared" ca="1" si="85"/>
        <v>MIA</v>
      </c>
      <c r="L371" t="str">
        <f t="shared" ca="1" si="85"/>
        <v>NWE</v>
      </c>
      <c r="M371" t="str">
        <f t="shared" ca="1" si="78"/>
        <v/>
      </c>
      <c r="N371" t="s">
        <v>16</v>
      </c>
      <c r="O371">
        <v>7.5</v>
      </c>
      <c r="P371" t="str">
        <f t="shared" ca="1" si="79"/>
        <v/>
      </c>
      <c r="S371" t="s">
        <v>337</v>
      </c>
      <c r="U371">
        <f t="shared" ca="1" si="80"/>
        <v>0</v>
      </c>
      <c r="W371" t="str">
        <f t="shared" ca="1" si="81"/>
        <v/>
      </c>
    </row>
    <row r="372" spans="1:23" x14ac:dyDescent="0.25">
      <c r="A372">
        <v>371</v>
      </c>
      <c r="B372">
        <v>186</v>
      </c>
      <c r="C372" t="str">
        <f t="shared" ca="1" si="72"/>
        <v>2012_13_HOU@TEN</v>
      </c>
      <c r="D372" t="str">
        <f t="shared" ca="1" si="84"/>
        <v/>
      </c>
      <c r="E372">
        <f t="shared" ca="1" si="84"/>
        <v>5.5</v>
      </c>
      <c r="F372">
        <f t="shared" ca="1" si="84"/>
        <v>10</v>
      </c>
      <c r="G372">
        <f t="shared" ca="1" si="84"/>
        <v>24</v>
      </c>
      <c r="H372">
        <f t="shared" ca="1" si="74"/>
        <v>2012</v>
      </c>
      <c r="I372">
        <f t="shared" ca="1" si="75"/>
        <v>13</v>
      </c>
      <c r="J372" t="str">
        <f t="shared" ca="1" si="76"/>
        <v>rs</v>
      </c>
      <c r="K372" t="str">
        <f t="shared" ca="1" si="85"/>
        <v>HOU</v>
      </c>
      <c r="L372" t="str">
        <f t="shared" ca="1" si="85"/>
        <v>HOU</v>
      </c>
      <c r="M372" t="str">
        <f t="shared" ca="1" si="78"/>
        <v/>
      </c>
      <c r="N372" t="s">
        <v>18</v>
      </c>
      <c r="O372">
        <v>7.5</v>
      </c>
      <c r="P372" t="str">
        <f t="shared" ca="1" si="79"/>
        <v/>
      </c>
      <c r="S372" t="s">
        <v>77</v>
      </c>
      <c r="U372">
        <f t="shared" ca="1" si="80"/>
        <v>1</v>
      </c>
      <c r="W372" t="str">
        <f t="shared" ca="1" si="81"/>
        <v/>
      </c>
    </row>
    <row r="373" spans="1:23" x14ac:dyDescent="0.25">
      <c r="A373">
        <v>372</v>
      </c>
      <c r="B373">
        <v>186</v>
      </c>
      <c r="C373" t="str">
        <f t="shared" ca="1" si="72"/>
        <v>2012_13_HOU@TEN</v>
      </c>
      <c r="D373" t="str">
        <f t="shared" ca="1" si="84"/>
        <v/>
      </c>
      <c r="E373">
        <f t="shared" ca="1" si="84"/>
        <v>5.5</v>
      </c>
      <c r="F373">
        <f t="shared" ca="1" si="84"/>
        <v>10</v>
      </c>
      <c r="G373">
        <f t="shared" ca="1" si="84"/>
        <v>24</v>
      </c>
      <c r="H373">
        <f t="shared" ca="1" si="74"/>
        <v>2012</v>
      </c>
      <c r="I373">
        <f t="shared" ca="1" si="75"/>
        <v>13</v>
      </c>
      <c r="J373" t="str">
        <f t="shared" ca="1" si="76"/>
        <v>rs</v>
      </c>
      <c r="K373" t="str">
        <f t="shared" ca="1" si="85"/>
        <v>HOU</v>
      </c>
      <c r="L373" t="str">
        <f t="shared" ca="1" si="85"/>
        <v>HOU</v>
      </c>
      <c r="M373" t="str">
        <f t="shared" ca="1" si="78"/>
        <v/>
      </c>
      <c r="N373" t="s">
        <v>16</v>
      </c>
      <c r="O373">
        <v>7.5</v>
      </c>
      <c r="P373" t="str">
        <f t="shared" ca="1" si="79"/>
        <v/>
      </c>
      <c r="S373" t="s">
        <v>77</v>
      </c>
      <c r="U373">
        <f t="shared" ca="1" si="80"/>
        <v>1</v>
      </c>
      <c r="W373" t="str">
        <f t="shared" ca="1" si="81"/>
        <v/>
      </c>
    </row>
    <row r="374" spans="1:23" x14ac:dyDescent="0.25">
      <c r="A374">
        <v>373</v>
      </c>
      <c r="B374">
        <v>187</v>
      </c>
      <c r="C374" t="str">
        <f t="shared" ca="1" si="72"/>
        <v>2012_13_TBY@DEN</v>
      </c>
      <c r="D374" t="str">
        <f t="shared" ca="1" si="84"/>
        <v/>
      </c>
      <c r="E374">
        <f t="shared" ca="1" si="84"/>
        <v>-6.5</v>
      </c>
      <c r="F374">
        <f t="shared" ca="1" si="84"/>
        <v>31</v>
      </c>
      <c r="G374">
        <f t="shared" ca="1" si="84"/>
        <v>23</v>
      </c>
      <c r="H374">
        <f t="shared" ca="1" si="74"/>
        <v>2012</v>
      </c>
      <c r="I374">
        <f t="shared" ca="1" si="75"/>
        <v>13</v>
      </c>
      <c r="J374" t="str">
        <f t="shared" ca="1" si="76"/>
        <v>rs</v>
      </c>
      <c r="K374" t="str">
        <f t="shared" ca="1" si="85"/>
        <v>DEN</v>
      </c>
      <c r="L374" t="str">
        <f t="shared" ca="1" si="85"/>
        <v>DEN</v>
      </c>
      <c r="M374" t="str">
        <f t="shared" ca="1" si="78"/>
        <v/>
      </c>
      <c r="N374" t="s">
        <v>18</v>
      </c>
      <c r="O374">
        <v>-7</v>
      </c>
      <c r="P374" t="str">
        <f t="shared" ca="1" si="79"/>
        <v/>
      </c>
      <c r="S374" t="s">
        <v>339</v>
      </c>
      <c r="U374">
        <f t="shared" ca="1" si="80"/>
        <v>0</v>
      </c>
      <c r="W374" t="str">
        <f t="shared" ca="1" si="81"/>
        <v/>
      </c>
    </row>
    <row r="375" spans="1:23" x14ac:dyDescent="0.25">
      <c r="A375">
        <v>374</v>
      </c>
      <c r="B375">
        <v>187</v>
      </c>
      <c r="C375" t="str">
        <f t="shared" ca="1" si="72"/>
        <v>2012_13_TBY@DEN</v>
      </c>
      <c r="D375" t="str">
        <f t="shared" ca="1" si="84"/>
        <v/>
      </c>
      <c r="E375">
        <f t="shared" ca="1" si="84"/>
        <v>-6.5</v>
      </c>
      <c r="F375">
        <f t="shared" ca="1" si="84"/>
        <v>31</v>
      </c>
      <c r="G375">
        <f t="shared" ca="1" si="84"/>
        <v>23</v>
      </c>
      <c r="H375">
        <f t="shared" ca="1" si="74"/>
        <v>2012</v>
      </c>
      <c r="I375">
        <f t="shared" ca="1" si="75"/>
        <v>13</v>
      </c>
      <c r="J375" t="str">
        <f t="shared" ca="1" si="76"/>
        <v>rs</v>
      </c>
      <c r="K375" t="str">
        <f t="shared" ca="1" si="85"/>
        <v>DEN</v>
      </c>
      <c r="L375" t="str">
        <f t="shared" ca="1" si="85"/>
        <v>DEN</v>
      </c>
      <c r="M375" t="str">
        <f t="shared" ca="1" si="78"/>
        <v/>
      </c>
      <c r="N375" t="s">
        <v>16</v>
      </c>
      <c r="O375">
        <v>-4</v>
      </c>
      <c r="P375" t="str">
        <f t="shared" ca="1" si="79"/>
        <v/>
      </c>
      <c r="S375" t="s">
        <v>339</v>
      </c>
      <c r="U375">
        <f t="shared" ca="1" si="80"/>
        <v>0</v>
      </c>
      <c r="W375" t="str">
        <f t="shared" ca="1" si="81"/>
        <v/>
      </c>
    </row>
    <row r="376" spans="1:23" x14ac:dyDescent="0.25">
      <c r="A376">
        <v>375</v>
      </c>
      <c r="B376">
        <v>188</v>
      </c>
      <c r="C376" t="str">
        <f t="shared" ca="1" si="72"/>
        <v>2012_13_PIT@BAL</v>
      </c>
      <c r="D376" t="str">
        <f t="shared" ca="1" si="84"/>
        <v/>
      </c>
      <c r="E376">
        <f t="shared" ca="1" si="84"/>
        <v>-6.5</v>
      </c>
      <c r="F376">
        <f t="shared" ca="1" si="84"/>
        <v>20</v>
      </c>
      <c r="G376">
        <f t="shared" ca="1" si="84"/>
        <v>23</v>
      </c>
      <c r="H376">
        <f t="shared" ca="1" si="74"/>
        <v>2012</v>
      </c>
      <c r="I376">
        <f t="shared" ca="1" si="75"/>
        <v>13</v>
      </c>
      <c r="J376" t="str">
        <f t="shared" ca="1" si="76"/>
        <v>rs</v>
      </c>
      <c r="K376" t="str">
        <f t="shared" ca="1" si="85"/>
        <v>PIT</v>
      </c>
      <c r="L376" t="str">
        <f t="shared" ca="1" si="85"/>
        <v>PIT</v>
      </c>
      <c r="M376" t="str">
        <f t="shared" ca="1" si="78"/>
        <v/>
      </c>
      <c r="N376" t="s">
        <v>18</v>
      </c>
      <c r="O376">
        <v>-4.5</v>
      </c>
      <c r="P376" t="str">
        <f t="shared" ca="1" si="79"/>
        <v/>
      </c>
      <c r="S376" t="s">
        <v>89</v>
      </c>
      <c r="U376">
        <f t="shared" ca="1" si="80"/>
        <v>1</v>
      </c>
      <c r="W376" t="str">
        <f t="shared" ca="1" si="81"/>
        <v/>
      </c>
    </row>
    <row r="377" spans="1:23" x14ac:dyDescent="0.25">
      <c r="A377">
        <v>376</v>
      </c>
      <c r="B377">
        <v>188</v>
      </c>
      <c r="C377" t="str">
        <f t="shared" ca="1" si="72"/>
        <v>2012_13_PIT@BAL</v>
      </c>
      <c r="D377" t="str">
        <f t="shared" ca="1" si="84"/>
        <v/>
      </c>
      <c r="E377">
        <f t="shared" ca="1" si="84"/>
        <v>-6.5</v>
      </c>
      <c r="F377">
        <f t="shared" ca="1" si="84"/>
        <v>20</v>
      </c>
      <c r="G377">
        <f t="shared" ca="1" si="84"/>
        <v>23</v>
      </c>
      <c r="H377">
        <f t="shared" ca="1" si="74"/>
        <v>2012</v>
      </c>
      <c r="I377">
        <f t="shared" ca="1" si="75"/>
        <v>13</v>
      </c>
      <c r="J377" t="str">
        <f t="shared" ca="1" si="76"/>
        <v>rs</v>
      </c>
      <c r="K377" t="str">
        <f t="shared" ca="1" si="85"/>
        <v>PIT</v>
      </c>
      <c r="L377" t="str">
        <f t="shared" ca="1" si="85"/>
        <v>PIT</v>
      </c>
      <c r="M377" t="str">
        <f t="shared" ca="1" si="78"/>
        <v/>
      </c>
      <c r="N377" t="s">
        <v>16</v>
      </c>
      <c r="O377">
        <v>-3.5</v>
      </c>
      <c r="P377" t="str">
        <f t="shared" ca="1" si="79"/>
        <v/>
      </c>
      <c r="S377" t="s">
        <v>89</v>
      </c>
      <c r="U377">
        <f t="shared" ca="1" si="80"/>
        <v>1</v>
      </c>
      <c r="W377" t="str">
        <f t="shared" ca="1" si="81"/>
        <v/>
      </c>
    </row>
    <row r="378" spans="1:23" x14ac:dyDescent="0.25">
      <c r="A378">
        <v>377</v>
      </c>
      <c r="B378">
        <v>189</v>
      </c>
      <c r="C378" t="str">
        <f t="shared" ca="1" si="72"/>
        <v>2012_13_CLE@OAK</v>
      </c>
      <c r="D378" t="str">
        <f t="shared" ca="1" si="84"/>
        <v/>
      </c>
      <c r="E378">
        <f t="shared" ca="1" si="84"/>
        <v>-0.5</v>
      </c>
      <c r="F378">
        <f t="shared" ca="1" si="84"/>
        <v>17</v>
      </c>
      <c r="G378">
        <f t="shared" ca="1" si="84"/>
        <v>20</v>
      </c>
      <c r="H378">
        <f t="shared" ca="1" si="74"/>
        <v>2012</v>
      </c>
      <c r="I378">
        <f t="shared" ca="1" si="75"/>
        <v>13</v>
      </c>
      <c r="J378" t="str">
        <f t="shared" ca="1" si="76"/>
        <v>rs</v>
      </c>
      <c r="K378" t="str">
        <f t="shared" ca="1" si="85"/>
        <v>CLE</v>
      </c>
      <c r="L378" t="str">
        <f t="shared" ca="1" si="85"/>
        <v>CLE</v>
      </c>
      <c r="M378" t="str">
        <f t="shared" ca="1" si="78"/>
        <v/>
      </c>
      <c r="N378" t="s">
        <v>18</v>
      </c>
      <c r="O378">
        <v>-3</v>
      </c>
      <c r="P378" t="str">
        <f t="shared" ca="1" si="79"/>
        <v/>
      </c>
      <c r="S378" t="s">
        <v>72</v>
      </c>
      <c r="U378">
        <f t="shared" ca="1" si="80"/>
        <v>1</v>
      </c>
      <c r="W378" t="str">
        <f t="shared" ca="1" si="81"/>
        <v/>
      </c>
    </row>
    <row r="379" spans="1:23" x14ac:dyDescent="0.25">
      <c r="A379">
        <v>378</v>
      </c>
      <c r="B379">
        <v>189</v>
      </c>
      <c r="C379" t="str">
        <f t="shared" ca="1" si="72"/>
        <v>2012_13_CLE@OAK</v>
      </c>
      <c r="D379" t="str">
        <f t="shared" ca="1" si="84"/>
        <v/>
      </c>
      <c r="E379">
        <f t="shared" ca="1" si="84"/>
        <v>-0.5</v>
      </c>
      <c r="F379">
        <f t="shared" ca="1" si="84"/>
        <v>17</v>
      </c>
      <c r="G379">
        <f t="shared" ca="1" si="84"/>
        <v>20</v>
      </c>
      <c r="H379">
        <f t="shared" ca="1" si="74"/>
        <v>2012</v>
      </c>
      <c r="I379">
        <f t="shared" ca="1" si="75"/>
        <v>13</v>
      </c>
      <c r="J379" t="str">
        <f t="shared" ca="1" si="76"/>
        <v>rs</v>
      </c>
      <c r="K379" t="str">
        <f t="shared" ca="1" si="85"/>
        <v>CLE</v>
      </c>
      <c r="L379" t="str">
        <f t="shared" ca="1" si="85"/>
        <v>CLE</v>
      </c>
      <c r="M379" t="str">
        <f t="shared" ca="1" si="78"/>
        <v/>
      </c>
      <c r="N379" t="s">
        <v>16</v>
      </c>
      <c r="O379">
        <v>-2.5</v>
      </c>
      <c r="P379" t="str">
        <f t="shared" ca="1" si="79"/>
        <v/>
      </c>
      <c r="S379" t="s">
        <v>72</v>
      </c>
      <c r="U379">
        <f t="shared" ca="1" si="80"/>
        <v>1</v>
      </c>
      <c r="W379" t="str">
        <f t="shared" ca="1" si="81"/>
        <v/>
      </c>
    </row>
    <row r="380" spans="1:23" x14ac:dyDescent="0.25">
      <c r="A380">
        <v>379</v>
      </c>
      <c r="B380">
        <v>190</v>
      </c>
      <c r="C380" t="str">
        <f t="shared" ca="1" si="72"/>
        <v>2012_13_CIN@SD</v>
      </c>
      <c r="D380" t="str">
        <f t="shared" ca="1" si="84"/>
        <v/>
      </c>
      <c r="E380">
        <f t="shared" ca="1" si="84"/>
        <v>1.5</v>
      </c>
      <c r="F380">
        <f t="shared" ca="1" si="84"/>
        <v>13</v>
      </c>
      <c r="G380">
        <f t="shared" ca="1" si="84"/>
        <v>20</v>
      </c>
      <c r="H380">
        <f t="shared" ca="1" si="74"/>
        <v>2012</v>
      </c>
      <c r="I380">
        <f t="shared" ca="1" si="75"/>
        <v>13</v>
      </c>
      <c r="J380" t="str">
        <f t="shared" ca="1" si="76"/>
        <v>rs</v>
      </c>
      <c r="K380" t="str">
        <f t="shared" ca="1" si="85"/>
        <v>CIN</v>
      </c>
      <c r="L380" t="str">
        <f t="shared" ca="1" si="85"/>
        <v>CIN</v>
      </c>
      <c r="M380" t="str">
        <f t="shared" ca="1" si="78"/>
        <v/>
      </c>
      <c r="N380" t="s">
        <v>18</v>
      </c>
      <c r="O380">
        <v>-2</v>
      </c>
      <c r="P380" t="str">
        <f t="shared" ca="1" si="79"/>
        <v/>
      </c>
      <c r="S380" t="s">
        <v>71</v>
      </c>
      <c r="U380">
        <f t="shared" ca="1" si="80"/>
        <v>1</v>
      </c>
      <c r="W380" t="str">
        <f t="shared" ca="1" si="81"/>
        <v/>
      </c>
    </row>
    <row r="381" spans="1:23" x14ac:dyDescent="0.25">
      <c r="A381">
        <v>380</v>
      </c>
      <c r="B381">
        <v>190</v>
      </c>
      <c r="C381" t="str">
        <f t="shared" ca="1" si="72"/>
        <v>2012_13_CIN@SD</v>
      </c>
      <c r="D381" t="str">
        <f t="shared" ca="1" si="84"/>
        <v/>
      </c>
      <c r="E381">
        <f t="shared" ca="1" si="84"/>
        <v>1.5</v>
      </c>
      <c r="F381">
        <f t="shared" ca="1" si="84"/>
        <v>13</v>
      </c>
      <c r="G381">
        <f t="shared" ca="1" si="84"/>
        <v>20</v>
      </c>
      <c r="H381">
        <f t="shared" ca="1" si="74"/>
        <v>2012</v>
      </c>
      <c r="I381">
        <f t="shared" ca="1" si="75"/>
        <v>13</v>
      </c>
      <c r="J381" t="str">
        <f t="shared" ca="1" si="76"/>
        <v>rs</v>
      </c>
      <c r="K381" t="str">
        <f t="shared" ca="1" si="85"/>
        <v>CIN</v>
      </c>
      <c r="L381" t="str">
        <f t="shared" ca="1" si="85"/>
        <v>CIN</v>
      </c>
      <c r="M381" t="str">
        <f t="shared" ca="1" si="78"/>
        <v/>
      </c>
      <c r="N381" t="s">
        <v>16</v>
      </c>
      <c r="O381">
        <v>1.5</v>
      </c>
      <c r="P381" t="str">
        <f t="shared" ca="1" si="79"/>
        <v/>
      </c>
      <c r="S381" t="s">
        <v>71</v>
      </c>
      <c r="U381">
        <f t="shared" ca="1" si="80"/>
        <v>1</v>
      </c>
      <c r="W381" t="str">
        <f t="shared" ca="1" si="81"/>
        <v/>
      </c>
    </row>
    <row r="382" spans="1:23" x14ac:dyDescent="0.25">
      <c r="A382">
        <v>381</v>
      </c>
      <c r="B382">
        <v>191</v>
      </c>
      <c r="C382" t="str">
        <f t="shared" ca="1" si="72"/>
        <v>2012_13_PHI@DAL</v>
      </c>
      <c r="D382" t="str">
        <f t="shared" ref="D382:G401" ca="1" si="86">IFERROR(IF(ISBLANK(VLOOKUP($B382,nfl_game_result,MATCH(D$1,nfl_game_result_header,0),FALSE)),"",VLOOKUP($B382,nfl_game_result,MATCH(D$1,nfl_game_result_header,0),FALSE)),"error")</f>
        <v/>
      </c>
      <c r="E382">
        <f t="shared" ca="1" si="86"/>
        <v>-9.5</v>
      </c>
      <c r="F382">
        <f t="shared" ca="1" si="86"/>
        <v>38</v>
      </c>
      <c r="G382">
        <f t="shared" ca="1" si="86"/>
        <v>33</v>
      </c>
      <c r="H382">
        <f t="shared" ca="1" si="74"/>
        <v>2012</v>
      </c>
      <c r="I382">
        <f t="shared" ca="1" si="75"/>
        <v>13</v>
      </c>
      <c r="J382" t="str">
        <f t="shared" ca="1" si="76"/>
        <v>rs</v>
      </c>
      <c r="K382" t="str">
        <f t="shared" ref="K382:L401" ca="1" si="87">IFERROR(IF(ISBLANK(VLOOKUP($B382,nfl_game_result,MATCH(K$1,nfl_game_result_header,0),FALSE)),"",VLOOKUP($B382,nfl_game_result,MATCH(K$1,nfl_game_result_header,0),FALSE)),"error")</f>
        <v>PHI</v>
      </c>
      <c r="L382" t="str">
        <f t="shared" ca="1" si="87"/>
        <v>DAL</v>
      </c>
      <c r="M382" t="str">
        <f t="shared" ca="1" si="78"/>
        <v/>
      </c>
      <c r="N382" t="s">
        <v>18</v>
      </c>
      <c r="O382">
        <v>-6</v>
      </c>
      <c r="P382" t="str">
        <f t="shared" ca="1" si="79"/>
        <v/>
      </c>
      <c r="S382" t="s">
        <v>88</v>
      </c>
      <c r="U382">
        <f t="shared" ca="1" si="80"/>
        <v>1</v>
      </c>
      <c r="W382" t="str">
        <f t="shared" ca="1" si="81"/>
        <v/>
      </c>
    </row>
    <row r="383" spans="1:23" x14ac:dyDescent="0.25">
      <c r="A383">
        <v>382</v>
      </c>
      <c r="B383">
        <v>191</v>
      </c>
      <c r="C383" t="str">
        <f t="shared" ca="1" si="72"/>
        <v>2012_13_PHI@DAL</v>
      </c>
      <c r="D383" t="str">
        <f t="shared" ca="1" si="86"/>
        <v/>
      </c>
      <c r="E383">
        <f t="shared" ca="1" si="86"/>
        <v>-9.5</v>
      </c>
      <c r="F383">
        <f t="shared" ca="1" si="86"/>
        <v>38</v>
      </c>
      <c r="G383">
        <f t="shared" ca="1" si="86"/>
        <v>33</v>
      </c>
      <c r="H383">
        <f t="shared" ca="1" si="74"/>
        <v>2012</v>
      </c>
      <c r="I383">
        <f t="shared" ca="1" si="75"/>
        <v>13</v>
      </c>
      <c r="J383" t="str">
        <f t="shared" ca="1" si="76"/>
        <v>rs</v>
      </c>
      <c r="K383" t="str">
        <f t="shared" ca="1" si="87"/>
        <v>PHI</v>
      </c>
      <c r="L383" t="str">
        <f t="shared" ca="1" si="87"/>
        <v>DAL</v>
      </c>
      <c r="M383" t="str">
        <f t="shared" ca="1" si="78"/>
        <v/>
      </c>
      <c r="N383" t="s">
        <v>16</v>
      </c>
      <c r="O383">
        <v>-4.5</v>
      </c>
      <c r="P383" t="str">
        <f t="shared" ca="1" si="79"/>
        <v/>
      </c>
      <c r="S383" t="s">
        <v>73</v>
      </c>
      <c r="U383">
        <f t="shared" ca="1" si="80"/>
        <v>0</v>
      </c>
      <c r="W383" t="str">
        <f t="shared" ca="1" si="81"/>
        <v/>
      </c>
    </row>
    <row r="384" spans="1:23" x14ac:dyDescent="0.25">
      <c r="A384">
        <v>383</v>
      </c>
      <c r="B384">
        <v>192</v>
      </c>
      <c r="C384" t="str">
        <f t="shared" ca="1" si="72"/>
        <v>2012_13_NYG@WAS</v>
      </c>
      <c r="D384" t="str">
        <f t="shared" ca="1" si="86"/>
        <v/>
      </c>
      <c r="E384">
        <f t="shared" ca="1" si="86"/>
        <v>2.5</v>
      </c>
      <c r="F384">
        <f t="shared" ca="1" si="86"/>
        <v>17</v>
      </c>
      <c r="G384">
        <f t="shared" ca="1" si="86"/>
        <v>16</v>
      </c>
      <c r="H384">
        <f t="shared" ca="1" si="74"/>
        <v>2012</v>
      </c>
      <c r="I384">
        <f t="shared" ca="1" si="75"/>
        <v>13</v>
      </c>
      <c r="J384" t="str">
        <f t="shared" ca="1" si="76"/>
        <v>rs</v>
      </c>
      <c r="K384" t="str">
        <f t="shared" ca="1" si="87"/>
        <v>WAS</v>
      </c>
      <c r="L384" t="str">
        <f t="shared" ca="1" si="87"/>
        <v>WAS</v>
      </c>
      <c r="M384" t="str">
        <f t="shared" ca="1" si="78"/>
        <v/>
      </c>
      <c r="N384" t="s">
        <v>18</v>
      </c>
      <c r="O384">
        <v>2</v>
      </c>
      <c r="P384" t="str">
        <f t="shared" ca="1" si="79"/>
        <v/>
      </c>
      <c r="S384" t="s">
        <v>96</v>
      </c>
      <c r="U384">
        <f t="shared" ca="1" si="80"/>
        <v>1</v>
      </c>
      <c r="W384" t="str">
        <f t="shared" ca="1" si="81"/>
        <v/>
      </c>
    </row>
    <row r="385" spans="1:23" x14ac:dyDescent="0.25">
      <c r="A385">
        <v>384</v>
      </c>
      <c r="B385">
        <v>192</v>
      </c>
      <c r="C385" t="str">
        <f t="shared" ca="1" si="72"/>
        <v>2012_13_NYG@WAS</v>
      </c>
      <c r="D385" t="str">
        <f t="shared" ca="1" si="86"/>
        <v/>
      </c>
      <c r="E385">
        <f t="shared" ca="1" si="86"/>
        <v>2.5</v>
      </c>
      <c r="F385">
        <f t="shared" ca="1" si="86"/>
        <v>17</v>
      </c>
      <c r="G385">
        <f t="shared" ca="1" si="86"/>
        <v>16</v>
      </c>
      <c r="H385">
        <f t="shared" ca="1" si="74"/>
        <v>2012</v>
      </c>
      <c r="I385">
        <f t="shared" ca="1" si="75"/>
        <v>13</v>
      </c>
      <c r="J385" t="str">
        <f t="shared" ca="1" si="76"/>
        <v>rs</v>
      </c>
      <c r="K385" t="str">
        <f t="shared" ca="1" si="87"/>
        <v>WAS</v>
      </c>
      <c r="L385" t="str">
        <f t="shared" ca="1" si="87"/>
        <v>WAS</v>
      </c>
      <c r="M385" t="str">
        <f t="shared" ca="1" si="78"/>
        <v/>
      </c>
      <c r="N385" t="s">
        <v>16</v>
      </c>
      <c r="O385">
        <v>2.5</v>
      </c>
      <c r="P385" t="str">
        <f t="shared" ca="1" si="79"/>
        <v/>
      </c>
      <c r="S385" t="s">
        <v>96</v>
      </c>
      <c r="U385">
        <f t="shared" ca="1" si="80"/>
        <v>1</v>
      </c>
      <c r="W385" t="str">
        <f t="shared" ca="1" si="81"/>
        <v/>
      </c>
    </row>
    <row r="386" spans="1:23" x14ac:dyDescent="0.25">
      <c r="A386">
        <v>385</v>
      </c>
      <c r="B386">
        <v>193</v>
      </c>
      <c r="C386" t="str">
        <f t="shared" ref="C386:C449" ca="1" si="88">IFERROR(VLOOKUP($B386,nfl_game_result,MATCH(C$1,nfl_game_result_header,0),FALSE),"error")</f>
        <v>2012_14_DEN@OAK</v>
      </c>
      <c r="D386" t="str">
        <f t="shared" ca="1" si="86"/>
        <v/>
      </c>
      <c r="E386">
        <f t="shared" ca="1" si="86"/>
        <v>10.5</v>
      </c>
      <c r="F386">
        <f t="shared" ca="1" si="86"/>
        <v>13</v>
      </c>
      <c r="G386">
        <f t="shared" ca="1" si="86"/>
        <v>26</v>
      </c>
      <c r="H386">
        <f t="shared" ref="H386:H449" ca="1" si="89">VALUE(LEFT(C386, 4))</f>
        <v>2012</v>
      </c>
      <c r="I386">
        <f t="shared" ref="I386:I449" ca="1" si="90">VALUE(MID(C386,6,FIND("_",C386,6)-6))</f>
        <v>14</v>
      </c>
      <c r="J386" t="str">
        <f t="shared" ref="J386:J449" ca="1" si="91">IF(I386&lt;=17,"rs","plyff")</f>
        <v>rs</v>
      </c>
      <c r="K386" t="str">
        <f t="shared" ca="1" si="87"/>
        <v>DEN</v>
      </c>
      <c r="L386" t="str">
        <f t="shared" ca="1" si="87"/>
        <v>DEN</v>
      </c>
      <c r="M386" t="str">
        <f t="shared" ref="M386:M449" ca="1" si="92">IF(NOT(OR(ISBLANK(D386),ISBLANK(E386),D386="",E386="")),D386-E386,"")</f>
        <v/>
      </c>
      <c r="N386" t="s">
        <v>18</v>
      </c>
      <c r="O386">
        <v>9.5</v>
      </c>
      <c r="P386" t="str">
        <f t="shared" ref="P386:P449" ca="1" si="93">IF(OR(NOT(ISNUMBER(D386)),ISBLANK(D386),D386="",ISBLANK(O386)),"",ABS(D386-O386))</f>
        <v/>
      </c>
      <c r="S386" t="s">
        <v>87</v>
      </c>
      <c r="U386">
        <f t="shared" ref="U386:U449" ca="1" si="94">IF(OR(ISBLANK(K386),ISBLANK(S386),K386="",S386=""),"",IF(K386=S386,1,0))</f>
        <v>0</v>
      </c>
      <c r="W386" t="str">
        <f t="shared" ref="W386:W449" ca="1" si="95">IF(OR(ISBLANK(L386),ISBLANK(V386),L386="",V386=""),"",IF(L386=V386,1,0))</f>
        <v/>
      </c>
    </row>
    <row r="387" spans="1:23" x14ac:dyDescent="0.25">
      <c r="A387">
        <v>386</v>
      </c>
      <c r="B387">
        <v>193</v>
      </c>
      <c r="C387" t="str">
        <f t="shared" ca="1" si="88"/>
        <v>2012_14_DEN@OAK</v>
      </c>
      <c r="D387" t="str">
        <f t="shared" ca="1" si="86"/>
        <v/>
      </c>
      <c r="E387">
        <f t="shared" ca="1" si="86"/>
        <v>10.5</v>
      </c>
      <c r="F387">
        <f t="shared" ca="1" si="86"/>
        <v>13</v>
      </c>
      <c r="G387">
        <f t="shared" ca="1" si="86"/>
        <v>26</v>
      </c>
      <c r="H387">
        <f t="shared" ca="1" si="89"/>
        <v>2012</v>
      </c>
      <c r="I387">
        <f t="shared" ca="1" si="90"/>
        <v>14</v>
      </c>
      <c r="J387" t="str">
        <f t="shared" ca="1" si="91"/>
        <v>rs</v>
      </c>
      <c r="K387" t="str">
        <f t="shared" ca="1" si="87"/>
        <v>DEN</v>
      </c>
      <c r="L387" t="str">
        <f t="shared" ca="1" si="87"/>
        <v>DEN</v>
      </c>
      <c r="M387" t="str">
        <f t="shared" ca="1" si="92"/>
        <v/>
      </c>
      <c r="N387" t="s">
        <v>16</v>
      </c>
      <c r="O387">
        <v>8.5</v>
      </c>
      <c r="P387" t="str">
        <f t="shared" ca="1" si="93"/>
        <v/>
      </c>
      <c r="S387" t="s">
        <v>87</v>
      </c>
      <c r="U387">
        <f t="shared" ca="1" si="94"/>
        <v>0</v>
      </c>
      <c r="W387" t="str">
        <f t="shared" ca="1" si="95"/>
        <v/>
      </c>
    </row>
    <row r="388" spans="1:23" x14ac:dyDescent="0.25">
      <c r="A388">
        <v>387</v>
      </c>
      <c r="B388">
        <v>194</v>
      </c>
      <c r="C388" t="str">
        <f t="shared" ca="1" si="88"/>
        <v>2012_14_BAL@WAS</v>
      </c>
      <c r="D388" t="str">
        <f t="shared" ca="1" si="86"/>
        <v/>
      </c>
      <c r="E388">
        <f t="shared" ca="1" si="86"/>
        <v>-0.5</v>
      </c>
      <c r="F388">
        <f t="shared" ca="1" si="86"/>
        <v>31</v>
      </c>
      <c r="G388">
        <f t="shared" ca="1" si="86"/>
        <v>28</v>
      </c>
      <c r="H388">
        <f t="shared" ca="1" si="89"/>
        <v>2012</v>
      </c>
      <c r="I388">
        <f t="shared" ca="1" si="90"/>
        <v>14</v>
      </c>
      <c r="J388" t="str">
        <f t="shared" ca="1" si="91"/>
        <v>rs</v>
      </c>
      <c r="K388" t="str">
        <f t="shared" ca="1" si="87"/>
        <v>WAS</v>
      </c>
      <c r="L388" t="str">
        <f t="shared" ca="1" si="87"/>
        <v>WAS</v>
      </c>
      <c r="M388" t="str">
        <f t="shared" ca="1" si="92"/>
        <v/>
      </c>
      <c r="N388" t="s">
        <v>18</v>
      </c>
      <c r="O388">
        <v>1</v>
      </c>
      <c r="P388" t="str">
        <f t="shared" ca="1" si="93"/>
        <v/>
      </c>
      <c r="S388" t="s">
        <v>96</v>
      </c>
      <c r="U388">
        <f t="shared" ca="1" si="94"/>
        <v>1</v>
      </c>
      <c r="W388" t="str">
        <f t="shared" ca="1" si="95"/>
        <v/>
      </c>
    </row>
    <row r="389" spans="1:23" x14ac:dyDescent="0.25">
      <c r="A389">
        <v>388</v>
      </c>
      <c r="B389">
        <v>194</v>
      </c>
      <c r="C389" t="str">
        <f t="shared" ca="1" si="88"/>
        <v>2012_14_BAL@WAS</v>
      </c>
      <c r="D389" t="str">
        <f t="shared" ca="1" si="86"/>
        <v/>
      </c>
      <c r="E389">
        <f t="shared" ca="1" si="86"/>
        <v>-0.5</v>
      </c>
      <c r="F389">
        <f t="shared" ca="1" si="86"/>
        <v>31</v>
      </c>
      <c r="G389">
        <f t="shared" ca="1" si="86"/>
        <v>28</v>
      </c>
      <c r="H389">
        <f t="shared" ca="1" si="89"/>
        <v>2012</v>
      </c>
      <c r="I389">
        <f t="shared" ca="1" si="90"/>
        <v>14</v>
      </c>
      <c r="J389" t="str">
        <f t="shared" ca="1" si="91"/>
        <v>rs</v>
      </c>
      <c r="K389" t="str">
        <f t="shared" ca="1" si="87"/>
        <v>WAS</v>
      </c>
      <c r="L389" t="str">
        <f t="shared" ca="1" si="87"/>
        <v>WAS</v>
      </c>
      <c r="M389" t="str">
        <f t="shared" ca="1" si="92"/>
        <v/>
      </c>
      <c r="N389" t="s">
        <v>16</v>
      </c>
      <c r="O389">
        <v>2.5</v>
      </c>
      <c r="P389" t="str">
        <f t="shared" ca="1" si="93"/>
        <v/>
      </c>
      <c r="S389" t="s">
        <v>96</v>
      </c>
      <c r="U389">
        <f t="shared" ca="1" si="94"/>
        <v>1</v>
      </c>
      <c r="W389" t="str">
        <f t="shared" ca="1" si="95"/>
        <v/>
      </c>
    </row>
    <row r="390" spans="1:23" x14ac:dyDescent="0.25">
      <c r="A390">
        <v>389</v>
      </c>
      <c r="B390">
        <v>195</v>
      </c>
      <c r="C390" t="str">
        <f t="shared" ca="1" si="88"/>
        <v>2012_14_KCY@CLE</v>
      </c>
      <c r="D390" t="str">
        <f t="shared" ca="1" si="86"/>
        <v/>
      </c>
      <c r="E390">
        <f t="shared" ca="1" si="86"/>
        <v>-5.5</v>
      </c>
      <c r="F390">
        <f t="shared" ca="1" si="86"/>
        <v>30</v>
      </c>
      <c r="G390">
        <f t="shared" ca="1" si="86"/>
        <v>7</v>
      </c>
      <c r="H390">
        <f t="shared" ca="1" si="89"/>
        <v>2012</v>
      </c>
      <c r="I390">
        <f t="shared" ca="1" si="90"/>
        <v>14</v>
      </c>
      <c r="J390" t="str">
        <f t="shared" ca="1" si="91"/>
        <v>rs</v>
      </c>
      <c r="K390" t="str">
        <f t="shared" ca="1" si="87"/>
        <v>CLE</v>
      </c>
      <c r="L390" t="str">
        <f t="shared" ca="1" si="87"/>
        <v>CLE</v>
      </c>
      <c r="M390" t="str">
        <f t="shared" ca="1" si="92"/>
        <v/>
      </c>
      <c r="N390" t="s">
        <v>18</v>
      </c>
      <c r="O390">
        <v>-5.5</v>
      </c>
      <c r="P390" t="str">
        <f t="shared" ca="1" si="93"/>
        <v/>
      </c>
      <c r="S390" t="s">
        <v>336</v>
      </c>
      <c r="U390">
        <f t="shared" ca="1" si="94"/>
        <v>0</v>
      </c>
      <c r="W390" t="str">
        <f t="shared" ca="1" si="95"/>
        <v/>
      </c>
    </row>
    <row r="391" spans="1:23" x14ac:dyDescent="0.25">
      <c r="A391">
        <v>390</v>
      </c>
      <c r="B391">
        <v>195</v>
      </c>
      <c r="C391" t="str">
        <f t="shared" ca="1" si="88"/>
        <v>2012_14_KCY@CLE</v>
      </c>
      <c r="D391" t="str">
        <f t="shared" ca="1" si="86"/>
        <v/>
      </c>
      <c r="E391">
        <f t="shared" ca="1" si="86"/>
        <v>-5.5</v>
      </c>
      <c r="F391">
        <f t="shared" ca="1" si="86"/>
        <v>30</v>
      </c>
      <c r="G391">
        <f t="shared" ca="1" si="86"/>
        <v>7</v>
      </c>
      <c r="H391">
        <f t="shared" ca="1" si="89"/>
        <v>2012</v>
      </c>
      <c r="I391">
        <f t="shared" ca="1" si="90"/>
        <v>14</v>
      </c>
      <c r="J391" t="str">
        <f t="shared" ca="1" si="91"/>
        <v>rs</v>
      </c>
      <c r="K391" t="str">
        <f t="shared" ca="1" si="87"/>
        <v>CLE</v>
      </c>
      <c r="L391" t="str">
        <f t="shared" ca="1" si="87"/>
        <v>CLE</v>
      </c>
      <c r="M391" t="str">
        <f t="shared" ca="1" si="92"/>
        <v/>
      </c>
      <c r="N391" t="s">
        <v>16</v>
      </c>
      <c r="O391">
        <v>-3.5</v>
      </c>
      <c r="P391" t="str">
        <f t="shared" ca="1" si="93"/>
        <v/>
      </c>
      <c r="S391" t="s">
        <v>336</v>
      </c>
      <c r="U391">
        <f t="shared" ca="1" si="94"/>
        <v>0</v>
      </c>
      <c r="W391" t="str">
        <f t="shared" ca="1" si="95"/>
        <v/>
      </c>
    </row>
    <row r="392" spans="1:23" x14ac:dyDescent="0.25">
      <c r="A392">
        <v>391</v>
      </c>
      <c r="B392">
        <v>196</v>
      </c>
      <c r="C392" t="str">
        <f t="shared" ca="1" si="88"/>
        <v>2012_14_SD@PIT</v>
      </c>
      <c r="D392" t="str">
        <f t="shared" ca="1" si="86"/>
        <v/>
      </c>
      <c r="E392">
        <f t="shared" ca="1" si="86"/>
        <v>-6.5</v>
      </c>
      <c r="F392">
        <f t="shared" ca="1" si="86"/>
        <v>24</v>
      </c>
      <c r="G392">
        <f t="shared" ca="1" si="86"/>
        <v>34</v>
      </c>
      <c r="H392">
        <f t="shared" ca="1" si="89"/>
        <v>2012</v>
      </c>
      <c r="I392">
        <f t="shared" ca="1" si="90"/>
        <v>14</v>
      </c>
      <c r="J392" t="str">
        <f t="shared" ca="1" si="91"/>
        <v>rs</v>
      </c>
      <c r="K392" t="str">
        <f t="shared" ca="1" si="87"/>
        <v>SD</v>
      </c>
      <c r="L392" t="str">
        <f t="shared" ca="1" si="87"/>
        <v>SD</v>
      </c>
      <c r="M392" t="str">
        <f t="shared" ca="1" si="92"/>
        <v/>
      </c>
      <c r="N392" t="s">
        <v>18</v>
      </c>
      <c r="O392">
        <v>-6</v>
      </c>
      <c r="P392" t="str">
        <f t="shared" ca="1" si="93"/>
        <v/>
      </c>
      <c r="S392" t="s">
        <v>90</v>
      </c>
      <c r="U392">
        <f t="shared" ca="1" si="94"/>
        <v>1</v>
      </c>
      <c r="W392" t="str">
        <f t="shared" ca="1" si="95"/>
        <v/>
      </c>
    </row>
    <row r="393" spans="1:23" x14ac:dyDescent="0.25">
      <c r="A393">
        <v>392</v>
      </c>
      <c r="B393">
        <v>196</v>
      </c>
      <c r="C393" t="str">
        <f t="shared" ca="1" si="88"/>
        <v>2012_14_SD@PIT</v>
      </c>
      <c r="D393" t="str">
        <f t="shared" ca="1" si="86"/>
        <v/>
      </c>
      <c r="E393">
        <f t="shared" ca="1" si="86"/>
        <v>-6.5</v>
      </c>
      <c r="F393">
        <f t="shared" ca="1" si="86"/>
        <v>24</v>
      </c>
      <c r="G393">
        <f t="shared" ca="1" si="86"/>
        <v>34</v>
      </c>
      <c r="H393">
        <f t="shared" ca="1" si="89"/>
        <v>2012</v>
      </c>
      <c r="I393">
        <f t="shared" ca="1" si="90"/>
        <v>14</v>
      </c>
      <c r="J393" t="str">
        <f t="shared" ca="1" si="91"/>
        <v>rs</v>
      </c>
      <c r="K393" t="str">
        <f t="shared" ca="1" si="87"/>
        <v>SD</v>
      </c>
      <c r="L393" t="str">
        <f t="shared" ca="1" si="87"/>
        <v>SD</v>
      </c>
      <c r="M393" t="str">
        <f t="shared" ca="1" si="92"/>
        <v/>
      </c>
      <c r="N393" t="s">
        <v>16</v>
      </c>
      <c r="O393">
        <v>-5.5</v>
      </c>
      <c r="P393" t="str">
        <f t="shared" ca="1" si="93"/>
        <v/>
      </c>
      <c r="S393" t="s">
        <v>90</v>
      </c>
      <c r="U393">
        <f t="shared" ca="1" si="94"/>
        <v>1</v>
      </c>
      <c r="W393" t="str">
        <f t="shared" ca="1" si="95"/>
        <v/>
      </c>
    </row>
    <row r="394" spans="1:23" x14ac:dyDescent="0.25">
      <c r="A394">
        <v>393</v>
      </c>
      <c r="B394">
        <v>197</v>
      </c>
      <c r="C394" t="str">
        <f t="shared" ca="1" si="88"/>
        <v>2012_14_TEN@IND</v>
      </c>
      <c r="D394" t="str">
        <f t="shared" ca="1" si="86"/>
        <v/>
      </c>
      <c r="E394">
        <f t="shared" ca="1" si="86"/>
        <v>-5.5</v>
      </c>
      <c r="F394">
        <f t="shared" ca="1" si="86"/>
        <v>27</v>
      </c>
      <c r="G394">
        <f t="shared" ca="1" si="86"/>
        <v>23</v>
      </c>
      <c r="H394">
        <f t="shared" ca="1" si="89"/>
        <v>2012</v>
      </c>
      <c r="I394">
        <f t="shared" ca="1" si="90"/>
        <v>14</v>
      </c>
      <c r="J394" t="str">
        <f t="shared" ca="1" si="91"/>
        <v>rs</v>
      </c>
      <c r="K394" t="str">
        <f t="shared" ca="1" si="87"/>
        <v>TEN</v>
      </c>
      <c r="L394" t="str">
        <f t="shared" ca="1" si="87"/>
        <v>IND</v>
      </c>
      <c r="M394" t="str">
        <f t="shared" ca="1" si="92"/>
        <v/>
      </c>
      <c r="N394" t="s">
        <v>18</v>
      </c>
      <c r="O394">
        <v>-7</v>
      </c>
      <c r="P394" t="str">
        <f t="shared" ca="1" si="93"/>
        <v/>
      </c>
      <c r="S394" t="s">
        <v>95</v>
      </c>
      <c r="U394">
        <f t="shared" ca="1" si="94"/>
        <v>1</v>
      </c>
      <c r="W394" t="str">
        <f t="shared" ca="1" si="95"/>
        <v/>
      </c>
    </row>
    <row r="395" spans="1:23" x14ac:dyDescent="0.25">
      <c r="A395">
        <v>394</v>
      </c>
      <c r="B395">
        <v>197</v>
      </c>
      <c r="C395" t="str">
        <f t="shared" ca="1" si="88"/>
        <v>2012_14_TEN@IND</v>
      </c>
      <c r="D395" t="str">
        <f t="shared" ca="1" si="86"/>
        <v/>
      </c>
      <c r="E395">
        <f t="shared" ca="1" si="86"/>
        <v>-5.5</v>
      </c>
      <c r="F395">
        <f t="shared" ca="1" si="86"/>
        <v>27</v>
      </c>
      <c r="G395">
        <f t="shared" ca="1" si="86"/>
        <v>23</v>
      </c>
      <c r="H395">
        <f t="shared" ca="1" si="89"/>
        <v>2012</v>
      </c>
      <c r="I395">
        <f t="shared" ca="1" si="90"/>
        <v>14</v>
      </c>
      <c r="J395" t="str">
        <f t="shared" ca="1" si="91"/>
        <v>rs</v>
      </c>
      <c r="K395" t="str">
        <f t="shared" ca="1" si="87"/>
        <v>TEN</v>
      </c>
      <c r="L395" t="str">
        <f t="shared" ca="1" si="87"/>
        <v>IND</v>
      </c>
      <c r="M395" t="str">
        <f t="shared" ca="1" si="92"/>
        <v/>
      </c>
      <c r="N395" t="s">
        <v>16</v>
      </c>
      <c r="O395">
        <v>-5.5</v>
      </c>
      <c r="P395" t="str">
        <f t="shared" ca="1" si="93"/>
        <v/>
      </c>
      <c r="S395" t="s">
        <v>95</v>
      </c>
      <c r="U395">
        <f t="shared" ca="1" si="94"/>
        <v>1</v>
      </c>
      <c r="W395" t="str">
        <f t="shared" ca="1" si="95"/>
        <v/>
      </c>
    </row>
    <row r="396" spans="1:23" x14ac:dyDescent="0.25">
      <c r="A396">
        <v>395</v>
      </c>
      <c r="B396">
        <v>198</v>
      </c>
      <c r="C396" t="str">
        <f t="shared" ca="1" si="88"/>
        <v>2012_14_NYJ@JAX</v>
      </c>
      <c r="D396" t="str">
        <f t="shared" ca="1" si="86"/>
        <v/>
      </c>
      <c r="E396">
        <f t="shared" ca="1" si="86"/>
        <v>2.5</v>
      </c>
      <c r="F396">
        <f t="shared" ca="1" si="86"/>
        <v>10</v>
      </c>
      <c r="G396">
        <f t="shared" ca="1" si="86"/>
        <v>17</v>
      </c>
      <c r="H396">
        <f t="shared" ca="1" si="89"/>
        <v>2012</v>
      </c>
      <c r="I396">
        <f t="shared" ca="1" si="90"/>
        <v>14</v>
      </c>
      <c r="J396" t="str">
        <f t="shared" ca="1" si="91"/>
        <v>rs</v>
      </c>
      <c r="K396" t="str">
        <f t="shared" ca="1" si="87"/>
        <v>NYJ</v>
      </c>
      <c r="L396" t="str">
        <f t="shared" ca="1" si="87"/>
        <v>NYJ</v>
      </c>
      <c r="M396" t="str">
        <f t="shared" ca="1" si="92"/>
        <v/>
      </c>
      <c r="N396" t="s">
        <v>18</v>
      </c>
      <c r="O396">
        <v>2</v>
      </c>
      <c r="P396" t="str">
        <f t="shared" ca="1" si="93"/>
        <v/>
      </c>
      <c r="S396" t="s">
        <v>79</v>
      </c>
      <c r="U396">
        <f t="shared" ca="1" si="94"/>
        <v>0</v>
      </c>
      <c r="W396" t="str">
        <f t="shared" ca="1" si="95"/>
        <v/>
      </c>
    </row>
    <row r="397" spans="1:23" x14ac:dyDescent="0.25">
      <c r="A397">
        <v>396</v>
      </c>
      <c r="B397">
        <v>198</v>
      </c>
      <c r="C397" t="str">
        <f t="shared" ca="1" si="88"/>
        <v>2012_14_NYJ@JAX</v>
      </c>
      <c r="D397" t="str">
        <f t="shared" ca="1" si="86"/>
        <v/>
      </c>
      <c r="E397">
        <f t="shared" ca="1" si="86"/>
        <v>2.5</v>
      </c>
      <c r="F397">
        <f t="shared" ca="1" si="86"/>
        <v>10</v>
      </c>
      <c r="G397">
        <f t="shared" ca="1" si="86"/>
        <v>17</v>
      </c>
      <c r="H397">
        <f t="shared" ca="1" si="89"/>
        <v>2012</v>
      </c>
      <c r="I397">
        <f t="shared" ca="1" si="90"/>
        <v>14</v>
      </c>
      <c r="J397" t="str">
        <f t="shared" ca="1" si="91"/>
        <v>rs</v>
      </c>
      <c r="K397" t="str">
        <f t="shared" ca="1" si="87"/>
        <v>NYJ</v>
      </c>
      <c r="L397" t="str">
        <f t="shared" ca="1" si="87"/>
        <v>NYJ</v>
      </c>
      <c r="M397" t="str">
        <f t="shared" ca="1" si="92"/>
        <v/>
      </c>
      <c r="N397" t="s">
        <v>16</v>
      </c>
      <c r="O397">
        <v>2</v>
      </c>
      <c r="P397" t="str">
        <f t="shared" ca="1" si="93"/>
        <v/>
      </c>
      <c r="S397" t="s">
        <v>79</v>
      </c>
      <c r="U397">
        <f t="shared" ca="1" si="94"/>
        <v>0</v>
      </c>
      <c r="W397" t="str">
        <f t="shared" ca="1" si="95"/>
        <v/>
      </c>
    </row>
    <row r="398" spans="1:23" x14ac:dyDescent="0.25">
      <c r="A398">
        <v>397</v>
      </c>
      <c r="B398">
        <v>199</v>
      </c>
      <c r="C398" t="str">
        <f t="shared" ca="1" si="88"/>
        <v>2012_14_CHI@MIN</v>
      </c>
      <c r="D398" t="str">
        <f t="shared" ca="1" si="86"/>
        <v/>
      </c>
      <c r="E398">
        <f t="shared" ca="1" si="86"/>
        <v>2.5</v>
      </c>
      <c r="F398">
        <f t="shared" ca="1" si="86"/>
        <v>21</v>
      </c>
      <c r="G398">
        <f t="shared" ca="1" si="86"/>
        <v>14</v>
      </c>
      <c r="H398">
        <f t="shared" ca="1" si="89"/>
        <v>2012</v>
      </c>
      <c r="I398">
        <f t="shared" ca="1" si="90"/>
        <v>14</v>
      </c>
      <c r="J398" t="str">
        <f t="shared" ca="1" si="91"/>
        <v>rs</v>
      </c>
      <c r="K398" t="str">
        <f t="shared" ca="1" si="87"/>
        <v>MIN</v>
      </c>
      <c r="L398" t="str">
        <f t="shared" ca="1" si="87"/>
        <v>MIN</v>
      </c>
      <c r="M398" t="str">
        <f t="shared" ca="1" si="92"/>
        <v/>
      </c>
      <c r="N398" t="s">
        <v>18</v>
      </c>
      <c r="O398">
        <v>3</v>
      </c>
      <c r="P398" t="str">
        <f t="shared" ca="1" si="93"/>
        <v/>
      </c>
      <c r="S398" t="s">
        <v>70</v>
      </c>
      <c r="U398">
        <f t="shared" ca="1" si="94"/>
        <v>0</v>
      </c>
      <c r="W398" t="str">
        <f t="shared" ca="1" si="95"/>
        <v/>
      </c>
    </row>
    <row r="399" spans="1:23" x14ac:dyDescent="0.25">
      <c r="A399">
        <v>398</v>
      </c>
      <c r="B399">
        <v>199</v>
      </c>
      <c r="C399" t="str">
        <f t="shared" ca="1" si="88"/>
        <v>2012_14_CHI@MIN</v>
      </c>
      <c r="D399" t="str">
        <f t="shared" ca="1" si="86"/>
        <v/>
      </c>
      <c r="E399">
        <f t="shared" ca="1" si="86"/>
        <v>2.5</v>
      </c>
      <c r="F399">
        <f t="shared" ca="1" si="86"/>
        <v>21</v>
      </c>
      <c r="G399">
        <f t="shared" ca="1" si="86"/>
        <v>14</v>
      </c>
      <c r="H399">
        <f t="shared" ca="1" si="89"/>
        <v>2012</v>
      </c>
      <c r="I399">
        <f t="shared" ca="1" si="90"/>
        <v>14</v>
      </c>
      <c r="J399" t="str">
        <f t="shared" ca="1" si="91"/>
        <v>rs</v>
      </c>
      <c r="K399" t="str">
        <f t="shared" ca="1" si="87"/>
        <v>MIN</v>
      </c>
      <c r="L399" t="str">
        <f t="shared" ca="1" si="87"/>
        <v>MIN</v>
      </c>
      <c r="M399" t="str">
        <f t="shared" ca="1" si="92"/>
        <v/>
      </c>
      <c r="N399" t="s">
        <v>16</v>
      </c>
      <c r="O399">
        <v>-1.5</v>
      </c>
      <c r="P399" t="str">
        <f t="shared" ca="1" si="93"/>
        <v/>
      </c>
      <c r="S399" t="s">
        <v>82</v>
      </c>
      <c r="U399">
        <f t="shared" ca="1" si="94"/>
        <v>1</v>
      </c>
      <c r="W399" t="str">
        <f t="shared" ca="1" si="95"/>
        <v/>
      </c>
    </row>
    <row r="400" spans="1:23" x14ac:dyDescent="0.25">
      <c r="A400">
        <v>399</v>
      </c>
      <c r="B400">
        <v>200</v>
      </c>
      <c r="C400" t="str">
        <f t="shared" ca="1" si="88"/>
        <v>2012_14_ATL@CAR</v>
      </c>
      <c r="D400" t="str">
        <f t="shared" ca="1" si="86"/>
        <v/>
      </c>
      <c r="E400">
        <f t="shared" ca="1" si="86"/>
        <v>3.5</v>
      </c>
      <c r="F400">
        <f t="shared" ca="1" si="86"/>
        <v>30</v>
      </c>
      <c r="G400">
        <f t="shared" ca="1" si="86"/>
        <v>20</v>
      </c>
      <c r="H400">
        <f t="shared" ca="1" si="89"/>
        <v>2012</v>
      </c>
      <c r="I400">
        <f t="shared" ca="1" si="90"/>
        <v>14</v>
      </c>
      <c r="J400" t="str">
        <f t="shared" ca="1" si="91"/>
        <v>rs</v>
      </c>
      <c r="K400" t="str">
        <f t="shared" ca="1" si="87"/>
        <v>CAR</v>
      </c>
      <c r="L400" t="str">
        <f t="shared" ca="1" si="87"/>
        <v>CAR</v>
      </c>
      <c r="M400" t="str">
        <f t="shared" ca="1" si="92"/>
        <v/>
      </c>
      <c r="N400" t="s">
        <v>18</v>
      </c>
      <c r="O400">
        <v>4.5</v>
      </c>
      <c r="P400" t="str">
        <f t="shared" ca="1" si="93"/>
        <v/>
      </c>
      <c r="S400" t="s">
        <v>69</v>
      </c>
      <c r="U400">
        <f t="shared" ca="1" si="94"/>
        <v>1</v>
      </c>
      <c r="W400" t="str">
        <f t="shared" ca="1" si="95"/>
        <v/>
      </c>
    </row>
    <row r="401" spans="1:23" x14ac:dyDescent="0.25">
      <c r="A401">
        <v>400</v>
      </c>
      <c r="B401">
        <v>200</v>
      </c>
      <c r="C401" t="str">
        <f t="shared" ca="1" si="88"/>
        <v>2012_14_ATL@CAR</v>
      </c>
      <c r="D401" t="str">
        <f t="shared" ca="1" si="86"/>
        <v/>
      </c>
      <c r="E401">
        <f t="shared" ca="1" si="86"/>
        <v>3.5</v>
      </c>
      <c r="F401">
        <f t="shared" ca="1" si="86"/>
        <v>30</v>
      </c>
      <c r="G401">
        <f t="shared" ca="1" si="86"/>
        <v>20</v>
      </c>
      <c r="H401">
        <f t="shared" ca="1" si="89"/>
        <v>2012</v>
      </c>
      <c r="I401">
        <f t="shared" ca="1" si="90"/>
        <v>14</v>
      </c>
      <c r="J401" t="str">
        <f t="shared" ca="1" si="91"/>
        <v>rs</v>
      </c>
      <c r="K401" t="str">
        <f t="shared" ca="1" si="87"/>
        <v>CAR</v>
      </c>
      <c r="L401" t="str">
        <f t="shared" ca="1" si="87"/>
        <v>CAR</v>
      </c>
      <c r="M401" t="str">
        <f t="shared" ca="1" si="92"/>
        <v/>
      </c>
      <c r="N401" t="s">
        <v>16</v>
      </c>
      <c r="O401">
        <v>4.5</v>
      </c>
      <c r="P401" t="str">
        <f t="shared" ca="1" si="93"/>
        <v/>
      </c>
      <c r="S401" t="s">
        <v>22</v>
      </c>
      <c r="U401">
        <f t="shared" ca="1" si="94"/>
        <v>0</v>
      </c>
      <c r="W401" t="str">
        <f t="shared" ca="1" si="95"/>
        <v/>
      </c>
    </row>
    <row r="402" spans="1:23" x14ac:dyDescent="0.25">
      <c r="A402">
        <v>401</v>
      </c>
      <c r="B402">
        <v>201</v>
      </c>
      <c r="C402" t="str">
        <f t="shared" ca="1" si="88"/>
        <v>2012_14_PHI@TBY</v>
      </c>
      <c r="D402" t="str">
        <f t="shared" ref="D402:G421" ca="1" si="96">IFERROR(IF(ISBLANK(VLOOKUP($B402,nfl_game_result,MATCH(D$1,nfl_game_result_header,0),FALSE)),"",VLOOKUP($B402,nfl_game_result,MATCH(D$1,nfl_game_result_header,0),FALSE)),"error")</f>
        <v/>
      </c>
      <c r="E402">
        <f t="shared" ca="1" si="96"/>
        <v>-7.5</v>
      </c>
      <c r="F402">
        <f t="shared" ca="1" si="96"/>
        <v>21</v>
      </c>
      <c r="G402">
        <f t="shared" ca="1" si="96"/>
        <v>23</v>
      </c>
      <c r="H402">
        <f t="shared" ca="1" si="89"/>
        <v>2012</v>
      </c>
      <c r="I402">
        <f t="shared" ca="1" si="90"/>
        <v>14</v>
      </c>
      <c r="J402" t="str">
        <f t="shared" ca="1" si="91"/>
        <v>rs</v>
      </c>
      <c r="K402" t="str">
        <f t="shared" ref="K402:L421" ca="1" si="97">IFERROR(IF(ISBLANK(VLOOKUP($B402,nfl_game_result,MATCH(K$1,nfl_game_result_header,0),FALSE)),"",VLOOKUP($B402,nfl_game_result,MATCH(K$1,nfl_game_result_header,0),FALSE)),"error")</f>
        <v>PHI</v>
      </c>
      <c r="L402" t="str">
        <f t="shared" ca="1" si="97"/>
        <v>PHI</v>
      </c>
      <c r="M402" t="str">
        <f t="shared" ca="1" si="92"/>
        <v/>
      </c>
      <c r="N402" t="s">
        <v>18</v>
      </c>
      <c r="O402">
        <v>-7.5</v>
      </c>
      <c r="P402" t="str">
        <f t="shared" ca="1" si="93"/>
        <v/>
      </c>
      <c r="S402" t="s">
        <v>88</v>
      </c>
      <c r="U402">
        <f t="shared" ca="1" si="94"/>
        <v>1</v>
      </c>
      <c r="W402" t="str">
        <f t="shared" ca="1" si="95"/>
        <v/>
      </c>
    </row>
    <row r="403" spans="1:23" x14ac:dyDescent="0.25">
      <c r="A403">
        <v>402</v>
      </c>
      <c r="B403">
        <v>201</v>
      </c>
      <c r="C403" t="str">
        <f t="shared" ca="1" si="88"/>
        <v>2012_14_PHI@TBY</v>
      </c>
      <c r="D403" t="str">
        <f t="shared" ca="1" si="96"/>
        <v/>
      </c>
      <c r="E403">
        <f t="shared" ca="1" si="96"/>
        <v>-7.5</v>
      </c>
      <c r="F403">
        <f t="shared" ca="1" si="96"/>
        <v>21</v>
      </c>
      <c r="G403">
        <f t="shared" ca="1" si="96"/>
        <v>23</v>
      </c>
      <c r="H403">
        <f t="shared" ca="1" si="89"/>
        <v>2012</v>
      </c>
      <c r="I403">
        <f t="shared" ca="1" si="90"/>
        <v>14</v>
      </c>
      <c r="J403" t="str">
        <f t="shared" ca="1" si="91"/>
        <v>rs</v>
      </c>
      <c r="K403" t="str">
        <f t="shared" ca="1" si="97"/>
        <v>PHI</v>
      </c>
      <c r="L403" t="str">
        <f t="shared" ca="1" si="97"/>
        <v>PHI</v>
      </c>
      <c r="M403" t="str">
        <f t="shared" ca="1" si="92"/>
        <v/>
      </c>
      <c r="N403" t="s">
        <v>16</v>
      </c>
      <c r="O403">
        <v>-6</v>
      </c>
      <c r="P403" t="str">
        <f t="shared" ca="1" si="93"/>
        <v/>
      </c>
      <c r="S403" t="s">
        <v>339</v>
      </c>
      <c r="U403">
        <f t="shared" ca="1" si="94"/>
        <v>0</v>
      </c>
      <c r="W403" t="str">
        <f t="shared" ca="1" si="95"/>
        <v/>
      </c>
    </row>
    <row r="404" spans="1:23" x14ac:dyDescent="0.25">
      <c r="A404">
        <v>403</v>
      </c>
      <c r="B404">
        <v>202</v>
      </c>
      <c r="C404" t="str">
        <f t="shared" ca="1" si="88"/>
        <v>2012_14_STL@BUF</v>
      </c>
      <c r="D404" t="str">
        <f t="shared" ca="1" si="96"/>
        <v/>
      </c>
      <c r="E404">
        <f t="shared" ca="1" si="96"/>
        <v>-3.5</v>
      </c>
      <c r="F404">
        <f t="shared" ca="1" si="96"/>
        <v>12</v>
      </c>
      <c r="G404">
        <f t="shared" ca="1" si="96"/>
        <v>15</v>
      </c>
      <c r="H404">
        <f t="shared" ca="1" si="89"/>
        <v>2012</v>
      </c>
      <c r="I404">
        <f t="shared" ca="1" si="90"/>
        <v>14</v>
      </c>
      <c r="J404" t="str">
        <f t="shared" ca="1" si="91"/>
        <v>rs</v>
      </c>
      <c r="K404" t="str">
        <f t="shared" ca="1" si="97"/>
        <v>STL</v>
      </c>
      <c r="L404" t="str">
        <f t="shared" ca="1" si="97"/>
        <v>STL</v>
      </c>
      <c r="M404" t="str">
        <f t="shared" ca="1" si="92"/>
        <v/>
      </c>
      <c r="N404" t="s">
        <v>18</v>
      </c>
      <c r="O404">
        <v>-1</v>
      </c>
      <c r="P404" t="str">
        <f t="shared" ca="1" si="93"/>
        <v/>
      </c>
      <c r="S404" t="s">
        <v>93</v>
      </c>
      <c r="U404">
        <f t="shared" ca="1" si="94"/>
        <v>1</v>
      </c>
      <c r="W404" t="str">
        <f t="shared" ca="1" si="95"/>
        <v/>
      </c>
    </row>
    <row r="405" spans="1:23" x14ac:dyDescent="0.25">
      <c r="A405">
        <v>404</v>
      </c>
      <c r="B405">
        <v>202</v>
      </c>
      <c r="C405" t="str">
        <f t="shared" ca="1" si="88"/>
        <v>2012_14_STL@BUF</v>
      </c>
      <c r="D405" t="str">
        <f t="shared" ca="1" si="96"/>
        <v/>
      </c>
      <c r="E405">
        <f t="shared" ca="1" si="96"/>
        <v>-3.5</v>
      </c>
      <c r="F405">
        <f t="shared" ca="1" si="96"/>
        <v>12</v>
      </c>
      <c r="G405">
        <f t="shared" ca="1" si="96"/>
        <v>15</v>
      </c>
      <c r="H405">
        <f t="shared" ca="1" si="89"/>
        <v>2012</v>
      </c>
      <c r="I405">
        <f t="shared" ca="1" si="90"/>
        <v>14</v>
      </c>
      <c r="J405" t="str">
        <f t="shared" ca="1" si="91"/>
        <v>rs</v>
      </c>
      <c r="K405" t="str">
        <f t="shared" ca="1" si="97"/>
        <v>STL</v>
      </c>
      <c r="L405" t="str">
        <f t="shared" ca="1" si="97"/>
        <v>STL</v>
      </c>
      <c r="M405" t="str">
        <f t="shared" ca="1" si="92"/>
        <v/>
      </c>
      <c r="N405" t="s">
        <v>16</v>
      </c>
      <c r="O405">
        <v>-2</v>
      </c>
      <c r="P405" t="str">
        <f t="shared" ca="1" si="93"/>
        <v/>
      </c>
      <c r="S405" t="s">
        <v>93</v>
      </c>
      <c r="U405">
        <f t="shared" ca="1" si="94"/>
        <v>1</v>
      </c>
      <c r="W405" t="str">
        <f t="shared" ca="1" si="95"/>
        <v/>
      </c>
    </row>
    <row r="406" spans="1:23" x14ac:dyDescent="0.25">
      <c r="A406">
        <v>405</v>
      </c>
      <c r="B406">
        <v>203</v>
      </c>
      <c r="C406" t="str">
        <f t="shared" ca="1" si="88"/>
        <v>2012_14_DAL@CIN</v>
      </c>
      <c r="D406" t="str">
        <f t="shared" ca="1" si="96"/>
        <v/>
      </c>
      <c r="E406">
        <f t="shared" ca="1" si="96"/>
        <v>-3.5</v>
      </c>
      <c r="F406">
        <f t="shared" ca="1" si="96"/>
        <v>19</v>
      </c>
      <c r="G406">
        <f t="shared" ca="1" si="96"/>
        <v>20</v>
      </c>
      <c r="H406">
        <f t="shared" ca="1" si="89"/>
        <v>2012</v>
      </c>
      <c r="I406">
        <f t="shared" ca="1" si="90"/>
        <v>14</v>
      </c>
      <c r="J406" t="str">
        <f t="shared" ca="1" si="91"/>
        <v>rs</v>
      </c>
      <c r="K406" t="str">
        <f t="shared" ca="1" si="97"/>
        <v>DAL</v>
      </c>
      <c r="L406" t="str">
        <f t="shared" ca="1" si="97"/>
        <v>DAL</v>
      </c>
      <c r="M406" t="str">
        <f t="shared" ca="1" si="92"/>
        <v/>
      </c>
      <c r="N406" t="s">
        <v>18</v>
      </c>
      <c r="O406">
        <v>-2.5</v>
      </c>
      <c r="P406" t="str">
        <f t="shared" ca="1" si="93"/>
        <v/>
      </c>
      <c r="S406" t="s">
        <v>73</v>
      </c>
      <c r="U406">
        <f t="shared" ca="1" si="94"/>
        <v>1</v>
      </c>
      <c r="W406" t="str">
        <f t="shared" ca="1" si="95"/>
        <v/>
      </c>
    </row>
    <row r="407" spans="1:23" x14ac:dyDescent="0.25">
      <c r="A407">
        <v>406</v>
      </c>
      <c r="B407">
        <v>203</v>
      </c>
      <c r="C407" t="str">
        <f t="shared" ca="1" si="88"/>
        <v>2012_14_DAL@CIN</v>
      </c>
      <c r="D407" t="str">
        <f t="shared" ca="1" si="96"/>
        <v/>
      </c>
      <c r="E407">
        <f t="shared" ca="1" si="96"/>
        <v>-3.5</v>
      </c>
      <c r="F407">
        <f t="shared" ca="1" si="96"/>
        <v>19</v>
      </c>
      <c r="G407">
        <f t="shared" ca="1" si="96"/>
        <v>20</v>
      </c>
      <c r="H407">
        <f t="shared" ca="1" si="89"/>
        <v>2012</v>
      </c>
      <c r="I407">
        <f t="shared" ca="1" si="90"/>
        <v>14</v>
      </c>
      <c r="J407" t="str">
        <f t="shared" ca="1" si="91"/>
        <v>rs</v>
      </c>
      <c r="K407" t="str">
        <f t="shared" ca="1" si="97"/>
        <v>DAL</v>
      </c>
      <c r="L407" t="str">
        <f t="shared" ca="1" si="97"/>
        <v>DAL</v>
      </c>
      <c r="M407" t="str">
        <f t="shared" ca="1" si="92"/>
        <v/>
      </c>
      <c r="N407" t="s">
        <v>16</v>
      </c>
      <c r="O407">
        <v>-2.5</v>
      </c>
      <c r="P407" t="str">
        <f t="shared" ca="1" si="93"/>
        <v/>
      </c>
      <c r="S407" t="s">
        <v>71</v>
      </c>
      <c r="U407">
        <f t="shared" ca="1" si="94"/>
        <v>0</v>
      </c>
      <c r="W407" t="str">
        <f t="shared" ca="1" si="95"/>
        <v/>
      </c>
    </row>
    <row r="408" spans="1:23" x14ac:dyDescent="0.25">
      <c r="A408">
        <v>407</v>
      </c>
      <c r="B408">
        <v>204</v>
      </c>
      <c r="C408" t="str">
        <f t="shared" ca="1" si="88"/>
        <v>2012_14_MIA@SFO</v>
      </c>
      <c r="D408" t="str">
        <f t="shared" ca="1" si="96"/>
        <v/>
      </c>
      <c r="E408">
        <f t="shared" ca="1" si="96"/>
        <v>-10.5</v>
      </c>
      <c r="F408">
        <f t="shared" ca="1" si="96"/>
        <v>27</v>
      </c>
      <c r="G408">
        <f t="shared" ca="1" si="96"/>
        <v>13</v>
      </c>
      <c r="H408">
        <f t="shared" ca="1" si="89"/>
        <v>2012</v>
      </c>
      <c r="I408">
        <f t="shared" ca="1" si="90"/>
        <v>14</v>
      </c>
      <c r="J408" t="str">
        <f t="shared" ca="1" si="91"/>
        <v>rs</v>
      </c>
      <c r="K408" t="str">
        <f t="shared" ca="1" si="97"/>
        <v>SFO</v>
      </c>
      <c r="L408" t="str">
        <f t="shared" ca="1" si="97"/>
        <v>SFO</v>
      </c>
      <c r="M408" t="str">
        <f t="shared" ca="1" si="92"/>
        <v/>
      </c>
      <c r="N408" t="s">
        <v>18</v>
      </c>
      <c r="O408">
        <v>-8</v>
      </c>
      <c r="P408" t="str">
        <f t="shared" ca="1" si="93"/>
        <v/>
      </c>
      <c r="S408" t="s">
        <v>81</v>
      </c>
      <c r="U408">
        <f t="shared" ca="1" si="94"/>
        <v>0</v>
      </c>
      <c r="W408" t="str">
        <f t="shared" ca="1" si="95"/>
        <v/>
      </c>
    </row>
    <row r="409" spans="1:23" x14ac:dyDescent="0.25">
      <c r="A409">
        <v>408</v>
      </c>
      <c r="B409">
        <v>204</v>
      </c>
      <c r="C409" t="str">
        <f t="shared" ca="1" si="88"/>
        <v>2012_14_MIA@SFO</v>
      </c>
      <c r="D409" t="str">
        <f t="shared" ca="1" si="96"/>
        <v/>
      </c>
      <c r="E409">
        <f t="shared" ca="1" si="96"/>
        <v>-10.5</v>
      </c>
      <c r="F409">
        <f t="shared" ca="1" si="96"/>
        <v>27</v>
      </c>
      <c r="G409">
        <f t="shared" ca="1" si="96"/>
        <v>13</v>
      </c>
      <c r="H409">
        <f t="shared" ca="1" si="89"/>
        <v>2012</v>
      </c>
      <c r="I409">
        <f t="shared" ca="1" si="90"/>
        <v>14</v>
      </c>
      <c r="J409" t="str">
        <f t="shared" ca="1" si="91"/>
        <v>rs</v>
      </c>
      <c r="K409" t="str">
        <f t="shared" ca="1" si="97"/>
        <v>SFO</v>
      </c>
      <c r="L409" t="str">
        <f t="shared" ca="1" si="97"/>
        <v>SFO</v>
      </c>
      <c r="M409" t="str">
        <f t="shared" ca="1" si="92"/>
        <v/>
      </c>
      <c r="N409" t="s">
        <v>16</v>
      </c>
      <c r="O409">
        <v>-7.5</v>
      </c>
      <c r="P409" t="str">
        <f t="shared" ca="1" si="93"/>
        <v/>
      </c>
      <c r="S409" t="s">
        <v>81</v>
      </c>
      <c r="U409">
        <f t="shared" ca="1" si="94"/>
        <v>0</v>
      </c>
      <c r="W409" t="str">
        <f t="shared" ca="1" si="95"/>
        <v/>
      </c>
    </row>
    <row r="410" spans="1:23" x14ac:dyDescent="0.25">
      <c r="A410">
        <v>409</v>
      </c>
      <c r="B410">
        <v>205</v>
      </c>
      <c r="C410" t="str">
        <f t="shared" ca="1" si="88"/>
        <v>2012_14_NOR@NYG</v>
      </c>
      <c r="D410" t="str">
        <f t="shared" ca="1" si="96"/>
        <v/>
      </c>
      <c r="E410">
        <f t="shared" ca="1" si="96"/>
        <v>-5.5</v>
      </c>
      <c r="F410">
        <f t="shared" ca="1" si="96"/>
        <v>52</v>
      </c>
      <c r="G410">
        <f t="shared" ca="1" si="96"/>
        <v>27</v>
      </c>
      <c r="H410">
        <f t="shared" ca="1" si="89"/>
        <v>2012</v>
      </c>
      <c r="I410">
        <f t="shared" ca="1" si="90"/>
        <v>14</v>
      </c>
      <c r="J410" t="str">
        <f t="shared" ca="1" si="91"/>
        <v>rs</v>
      </c>
      <c r="K410" t="str">
        <f t="shared" ca="1" si="97"/>
        <v>NYG</v>
      </c>
      <c r="L410" t="str">
        <f t="shared" ca="1" si="97"/>
        <v>NYG</v>
      </c>
      <c r="M410" t="str">
        <f t="shared" ca="1" si="92"/>
        <v/>
      </c>
      <c r="N410" t="s">
        <v>18</v>
      </c>
      <c r="O410">
        <v>-5</v>
      </c>
      <c r="P410" t="str">
        <f t="shared" ca="1" si="93"/>
        <v/>
      </c>
      <c r="S410" t="s">
        <v>85</v>
      </c>
      <c r="U410">
        <f t="shared" ca="1" si="94"/>
        <v>1</v>
      </c>
      <c r="W410" t="str">
        <f t="shared" ca="1" si="95"/>
        <v/>
      </c>
    </row>
    <row r="411" spans="1:23" x14ac:dyDescent="0.25">
      <c r="A411">
        <v>410</v>
      </c>
      <c r="B411">
        <v>205</v>
      </c>
      <c r="C411" t="str">
        <f t="shared" ca="1" si="88"/>
        <v>2012_14_NOR@NYG</v>
      </c>
      <c r="D411" t="str">
        <f t="shared" ca="1" si="96"/>
        <v/>
      </c>
      <c r="E411">
        <f t="shared" ca="1" si="96"/>
        <v>-5.5</v>
      </c>
      <c r="F411">
        <f t="shared" ca="1" si="96"/>
        <v>52</v>
      </c>
      <c r="G411">
        <f t="shared" ca="1" si="96"/>
        <v>27</v>
      </c>
      <c r="H411">
        <f t="shared" ca="1" si="89"/>
        <v>2012</v>
      </c>
      <c r="I411">
        <f t="shared" ca="1" si="90"/>
        <v>14</v>
      </c>
      <c r="J411" t="str">
        <f t="shared" ca="1" si="91"/>
        <v>rs</v>
      </c>
      <c r="K411" t="str">
        <f t="shared" ca="1" si="97"/>
        <v>NYG</v>
      </c>
      <c r="L411" t="str">
        <f t="shared" ca="1" si="97"/>
        <v>NYG</v>
      </c>
      <c r="M411" t="str">
        <f t="shared" ca="1" si="92"/>
        <v/>
      </c>
      <c r="N411" t="s">
        <v>16</v>
      </c>
      <c r="O411">
        <v>-6.5</v>
      </c>
      <c r="P411" t="str">
        <f t="shared" ca="1" si="93"/>
        <v/>
      </c>
      <c r="S411" t="s">
        <v>85</v>
      </c>
      <c r="U411">
        <f t="shared" ca="1" si="94"/>
        <v>1</v>
      </c>
      <c r="W411" t="str">
        <f t="shared" ca="1" si="95"/>
        <v/>
      </c>
    </row>
    <row r="412" spans="1:23" x14ac:dyDescent="0.25">
      <c r="A412">
        <v>411</v>
      </c>
      <c r="B412">
        <v>206</v>
      </c>
      <c r="C412" t="str">
        <f t="shared" ca="1" si="88"/>
        <v>2012_14_ARI@SEA</v>
      </c>
      <c r="D412" t="str">
        <f t="shared" ca="1" si="96"/>
        <v/>
      </c>
      <c r="E412">
        <f t="shared" ca="1" si="96"/>
        <v>-10.5</v>
      </c>
      <c r="F412">
        <f t="shared" ca="1" si="96"/>
        <v>58</v>
      </c>
      <c r="G412">
        <f t="shared" ca="1" si="96"/>
        <v>0</v>
      </c>
      <c r="H412">
        <f t="shared" ca="1" si="89"/>
        <v>2012</v>
      </c>
      <c r="I412">
        <f t="shared" ca="1" si="90"/>
        <v>14</v>
      </c>
      <c r="J412" t="str">
        <f t="shared" ca="1" si="91"/>
        <v>rs</v>
      </c>
      <c r="K412" t="str">
        <f t="shared" ca="1" si="97"/>
        <v>SEA</v>
      </c>
      <c r="L412" t="str">
        <f t="shared" ca="1" si="97"/>
        <v>SEA</v>
      </c>
      <c r="M412" t="str">
        <f t="shared" ca="1" si="92"/>
        <v/>
      </c>
      <c r="N412" t="s">
        <v>18</v>
      </c>
      <c r="O412">
        <v>-9</v>
      </c>
      <c r="P412" t="str">
        <f t="shared" ca="1" si="93"/>
        <v/>
      </c>
      <c r="S412" t="s">
        <v>66</v>
      </c>
      <c r="U412">
        <f t="shared" ca="1" si="94"/>
        <v>0</v>
      </c>
      <c r="W412" t="str">
        <f t="shared" ca="1" si="95"/>
        <v/>
      </c>
    </row>
    <row r="413" spans="1:23" x14ac:dyDescent="0.25">
      <c r="A413">
        <v>412</v>
      </c>
      <c r="B413">
        <v>206</v>
      </c>
      <c r="C413" t="str">
        <f t="shared" ca="1" si="88"/>
        <v>2012_14_ARI@SEA</v>
      </c>
      <c r="D413" t="str">
        <f t="shared" ca="1" si="96"/>
        <v/>
      </c>
      <c r="E413">
        <f t="shared" ca="1" si="96"/>
        <v>-10.5</v>
      </c>
      <c r="F413">
        <f t="shared" ca="1" si="96"/>
        <v>58</v>
      </c>
      <c r="G413">
        <f t="shared" ca="1" si="96"/>
        <v>0</v>
      </c>
      <c r="H413">
        <f t="shared" ca="1" si="89"/>
        <v>2012</v>
      </c>
      <c r="I413">
        <f t="shared" ca="1" si="90"/>
        <v>14</v>
      </c>
      <c r="J413" t="str">
        <f t="shared" ca="1" si="91"/>
        <v>rs</v>
      </c>
      <c r="K413" t="str">
        <f t="shared" ca="1" si="97"/>
        <v>SEA</v>
      </c>
      <c r="L413" t="str">
        <f t="shared" ca="1" si="97"/>
        <v>SEA</v>
      </c>
      <c r="M413" t="str">
        <f t="shared" ca="1" si="92"/>
        <v/>
      </c>
      <c r="N413" t="s">
        <v>16</v>
      </c>
      <c r="O413">
        <v>-7.5</v>
      </c>
      <c r="P413" t="str">
        <f t="shared" ca="1" si="93"/>
        <v/>
      </c>
      <c r="S413" t="s">
        <v>91</v>
      </c>
      <c r="U413">
        <f t="shared" ca="1" si="94"/>
        <v>1</v>
      </c>
      <c r="W413" t="str">
        <f t="shared" ca="1" si="95"/>
        <v/>
      </c>
    </row>
    <row r="414" spans="1:23" x14ac:dyDescent="0.25">
      <c r="A414">
        <v>413</v>
      </c>
      <c r="B414">
        <v>207</v>
      </c>
      <c r="C414" t="str">
        <f t="shared" ca="1" si="88"/>
        <v>2012_14_DET@GBY</v>
      </c>
      <c r="D414" t="str">
        <f t="shared" ca="1" si="96"/>
        <v/>
      </c>
      <c r="E414">
        <f t="shared" ca="1" si="96"/>
        <v>-6.5</v>
      </c>
      <c r="F414">
        <f t="shared" ca="1" si="96"/>
        <v>27</v>
      </c>
      <c r="G414">
        <f t="shared" ca="1" si="96"/>
        <v>20</v>
      </c>
      <c r="H414">
        <f t="shared" ca="1" si="89"/>
        <v>2012</v>
      </c>
      <c r="I414">
        <f t="shared" ca="1" si="90"/>
        <v>14</v>
      </c>
      <c r="J414" t="str">
        <f t="shared" ca="1" si="91"/>
        <v>rs</v>
      </c>
      <c r="K414" t="str">
        <f t="shared" ca="1" si="97"/>
        <v>GBY</v>
      </c>
      <c r="L414" t="str">
        <f t="shared" ca="1" si="97"/>
        <v>GBY</v>
      </c>
      <c r="M414" t="str">
        <f t="shared" ca="1" si="92"/>
        <v/>
      </c>
      <c r="N414" t="s">
        <v>18</v>
      </c>
      <c r="O414">
        <v>-8</v>
      </c>
      <c r="P414" t="str">
        <f t="shared" ca="1" si="93"/>
        <v/>
      </c>
      <c r="S414" t="s">
        <v>75</v>
      </c>
      <c r="U414">
        <f t="shared" ca="1" si="94"/>
        <v>0</v>
      </c>
      <c r="W414" t="str">
        <f t="shared" ca="1" si="95"/>
        <v/>
      </c>
    </row>
    <row r="415" spans="1:23" x14ac:dyDescent="0.25">
      <c r="A415">
        <v>414</v>
      </c>
      <c r="B415">
        <v>207</v>
      </c>
      <c r="C415" t="str">
        <f t="shared" ca="1" si="88"/>
        <v>2012_14_DET@GBY</v>
      </c>
      <c r="D415" t="str">
        <f t="shared" ca="1" si="96"/>
        <v/>
      </c>
      <c r="E415">
        <f t="shared" ca="1" si="96"/>
        <v>-6.5</v>
      </c>
      <c r="F415">
        <f t="shared" ca="1" si="96"/>
        <v>27</v>
      </c>
      <c r="G415">
        <f t="shared" ca="1" si="96"/>
        <v>20</v>
      </c>
      <c r="H415">
        <f t="shared" ca="1" si="89"/>
        <v>2012</v>
      </c>
      <c r="I415">
        <f t="shared" ca="1" si="90"/>
        <v>14</v>
      </c>
      <c r="J415" t="str">
        <f t="shared" ca="1" si="91"/>
        <v>rs</v>
      </c>
      <c r="K415" t="str">
        <f t="shared" ca="1" si="97"/>
        <v>GBY</v>
      </c>
      <c r="L415" t="str">
        <f t="shared" ca="1" si="97"/>
        <v>GBY</v>
      </c>
      <c r="M415" t="str">
        <f t="shared" ca="1" si="92"/>
        <v/>
      </c>
      <c r="N415" t="s">
        <v>16</v>
      </c>
      <c r="O415">
        <v>-7.5</v>
      </c>
      <c r="P415" t="str">
        <f t="shared" ca="1" si="93"/>
        <v/>
      </c>
      <c r="S415" t="s">
        <v>75</v>
      </c>
      <c r="U415">
        <f t="shared" ca="1" si="94"/>
        <v>0</v>
      </c>
      <c r="W415" t="str">
        <f t="shared" ca="1" si="95"/>
        <v/>
      </c>
    </row>
    <row r="416" spans="1:23" x14ac:dyDescent="0.25">
      <c r="A416">
        <v>415</v>
      </c>
      <c r="B416">
        <v>208</v>
      </c>
      <c r="C416" t="str">
        <f t="shared" ca="1" si="88"/>
        <v>2012_14_HOU@NWE</v>
      </c>
      <c r="D416" t="str">
        <f t="shared" ca="1" si="96"/>
        <v/>
      </c>
      <c r="E416">
        <f t="shared" ca="1" si="96"/>
        <v>-4.5</v>
      </c>
      <c r="F416">
        <f t="shared" ca="1" si="96"/>
        <v>42</v>
      </c>
      <c r="G416">
        <f t="shared" ca="1" si="96"/>
        <v>14</v>
      </c>
      <c r="H416">
        <f t="shared" ca="1" si="89"/>
        <v>2012</v>
      </c>
      <c r="I416">
        <f t="shared" ca="1" si="90"/>
        <v>14</v>
      </c>
      <c r="J416" t="str">
        <f t="shared" ca="1" si="91"/>
        <v>rs</v>
      </c>
      <c r="K416" t="str">
        <f t="shared" ca="1" si="97"/>
        <v>NWE</v>
      </c>
      <c r="L416" t="str">
        <f t="shared" ca="1" si="97"/>
        <v>NWE</v>
      </c>
      <c r="M416" t="str">
        <f t="shared" ca="1" si="92"/>
        <v/>
      </c>
      <c r="N416" t="s">
        <v>18</v>
      </c>
      <c r="O416">
        <v>-3</v>
      </c>
      <c r="P416" t="str">
        <f t="shared" ca="1" si="93"/>
        <v/>
      </c>
      <c r="S416" t="s">
        <v>337</v>
      </c>
      <c r="U416">
        <f t="shared" ca="1" si="94"/>
        <v>1</v>
      </c>
      <c r="W416" t="str">
        <f t="shared" ca="1" si="95"/>
        <v/>
      </c>
    </row>
    <row r="417" spans="1:23" x14ac:dyDescent="0.25">
      <c r="A417">
        <v>416</v>
      </c>
      <c r="B417">
        <v>208</v>
      </c>
      <c r="C417" t="str">
        <f t="shared" ca="1" si="88"/>
        <v>2012_14_HOU@NWE</v>
      </c>
      <c r="D417" t="str">
        <f t="shared" ca="1" si="96"/>
        <v/>
      </c>
      <c r="E417">
        <f t="shared" ca="1" si="96"/>
        <v>-4.5</v>
      </c>
      <c r="F417">
        <f t="shared" ca="1" si="96"/>
        <v>42</v>
      </c>
      <c r="G417">
        <f t="shared" ca="1" si="96"/>
        <v>14</v>
      </c>
      <c r="H417">
        <f t="shared" ca="1" si="89"/>
        <v>2012</v>
      </c>
      <c r="I417">
        <f t="shared" ca="1" si="90"/>
        <v>14</v>
      </c>
      <c r="J417" t="str">
        <f t="shared" ca="1" si="91"/>
        <v>rs</v>
      </c>
      <c r="K417" t="str">
        <f t="shared" ca="1" si="97"/>
        <v>NWE</v>
      </c>
      <c r="L417" t="str">
        <f t="shared" ca="1" si="97"/>
        <v>NWE</v>
      </c>
      <c r="M417" t="str">
        <f t="shared" ca="1" si="92"/>
        <v/>
      </c>
      <c r="N417" t="s">
        <v>16</v>
      </c>
      <c r="O417">
        <v>-3</v>
      </c>
      <c r="P417" t="str">
        <f t="shared" ca="1" si="93"/>
        <v/>
      </c>
      <c r="S417" t="s">
        <v>77</v>
      </c>
      <c r="U417">
        <f t="shared" ca="1" si="94"/>
        <v>0</v>
      </c>
      <c r="W417" t="str">
        <f t="shared" ca="1" si="95"/>
        <v/>
      </c>
    </row>
    <row r="418" spans="1:23" x14ac:dyDescent="0.25">
      <c r="A418">
        <v>417</v>
      </c>
      <c r="B418">
        <v>209</v>
      </c>
      <c r="C418" t="str">
        <f t="shared" ca="1" si="88"/>
        <v>2012_15_CIN@PHI</v>
      </c>
      <c r="D418" t="str">
        <f t="shared" ca="1" si="96"/>
        <v/>
      </c>
      <c r="E418">
        <f t="shared" ca="1" si="96"/>
        <v>3.5</v>
      </c>
      <c r="F418">
        <f t="shared" ca="1" si="96"/>
        <v>13</v>
      </c>
      <c r="G418">
        <f t="shared" ca="1" si="96"/>
        <v>34</v>
      </c>
      <c r="H418">
        <f t="shared" ca="1" si="89"/>
        <v>2012</v>
      </c>
      <c r="I418">
        <f t="shared" ca="1" si="90"/>
        <v>15</v>
      </c>
      <c r="J418" t="str">
        <f t="shared" ca="1" si="91"/>
        <v>rs</v>
      </c>
      <c r="K418" t="str">
        <f t="shared" ca="1" si="97"/>
        <v>CIN</v>
      </c>
      <c r="L418" t="str">
        <f t="shared" ca="1" si="97"/>
        <v>CIN</v>
      </c>
      <c r="M418" t="str">
        <f t="shared" ca="1" si="92"/>
        <v/>
      </c>
      <c r="N418" t="s">
        <v>18</v>
      </c>
      <c r="O418">
        <v>2</v>
      </c>
      <c r="P418" t="str">
        <f t="shared" ca="1" si="93"/>
        <v/>
      </c>
      <c r="S418" t="s">
        <v>88</v>
      </c>
      <c r="U418">
        <f t="shared" ca="1" si="94"/>
        <v>0</v>
      </c>
      <c r="W418" t="str">
        <f t="shared" ca="1" si="95"/>
        <v/>
      </c>
    </row>
    <row r="419" spans="1:23" x14ac:dyDescent="0.25">
      <c r="A419">
        <v>418</v>
      </c>
      <c r="B419">
        <v>209</v>
      </c>
      <c r="C419" t="str">
        <f t="shared" ca="1" si="88"/>
        <v>2012_15_CIN@PHI</v>
      </c>
      <c r="D419" t="str">
        <f t="shared" ca="1" si="96"/>
        <v/>
      </c>
      <c r="E419">
        <f t="shared" ca="1" si="96"/>
        <v>3.5</v>
      </c>
      <c r="F419">
        <f t="shared" ca="1" si="96"/>
        <v>13</v>
      </c>
      <c r="G419">
        <f t="shared" ca="1" si="96"/>
        <v>34</v>
      </c>
      <c r="H419">
        <f t="shared" ca="1" si="89"/>
        <v>2012</v>
      </c>
      <c r="I419">
        <f t="shared" ca="1" si="90"/>
        <v>15</v>
      </c>
      <c r="J419" t="str">
        <f t="shared" ca="1" si="91"/>
        <v>rs</v>
      </c>
      <c r="K419" t="str">
        <f t="shared" ca="1" si="97"/>
        <v>CIN</v>
      </c>
      <c r="L419" t="str">
        <f t="shared" ca="1" si="97"/>
        <v>CIN</v>
      </c>
      <c r="M419" t="str">
        <f t="shared" ca="1" si="92"/>
        <v/>
      </c>
      <c r="N419" t="s">
        <v>16</v>
      </c>
      <c r="O419">
        <v>2.5</v>
      </c>
      <c r="P419" t="str">
        <f t="shared" ca="1" si="93"/>
        <v/>
      </c>
      <c r="S419" t="s">
        <v>88</v>
      </c>
      <c r="U419">
        <f t="shared" ca="1" si="94"/>
        <v>0</v>
      </c>
      <c r="W419" t="str">
        <f t="shared" ca="1" si="95"/>
        <v/>
      </c>
    </row>
    <row r="420" spans="1:23" x14ac:dyDescent="0.25">
      <c r="A420">
        <v>419</v>
      </c>
      <c r="B420">
        <v>210</v>
      </c>
      <c r="C420" t="str">
        <f t="shared" ca="1" si="88"/>
        <v>2012_15_GBY@CHI</v>
      </c>
      <c r="D420" t="str">
        <f t="shared" ca="1" si="96"/>
        <v/>
      </c>
      <c r="E420">
        <f t="shared" ca="1" si="96"/>
        <v>2.5</v>
      </c>
      <c r="F420">
        <f t="shared" ca="1" si="96"/>
        <v>13</v>
      </c>
      <c r="G420">
        <f t="shared" ca="1" si="96"/>
        <v>21</v>
      </c>
      <c r="H420">
        <f t="shared" ca="1" si="89"/>
        <v>2012</v>
      </c>
      <c r="I420">
        <f t="shared" ca="1" si="90"/>
        <v>15</v>
      </c>
      <c r="J420" t="str">
        <f t="shared" ca="1" si="91"/>
        <v>rs</v>
      </c>
      <c r="K420" t="str">
        <f t="shared" ca="1" si="97"/>
        <v>GBY</v>
      </c>
      <c r="L420" t="str">
        <f t="shared" ca="1" si="97"/>
        <v>GBY</v>
      </c>
      <c r="M420" t="str">
        <f t="shared" ca="1" si="92"/>
        <v/>
      </c>
      <c r="N420" t="s">
        <v>18</v>
      </c>
      <c r="O420">
        <v>3</v>
      </c>
      <c r="P420" t="str">
        <f t="shared" ca="1" si="93"/>
        <v/>
      </c>
      <c r="S420" t="s">
        <v>335</v>
      </c>
      <c r="U420">
        <f t="shared" ca="1" si="94"/>
        <v>1</v>
      </c>
      <c r="W420" t="str">
        <f t="shared" ca="1" si="95"/>
        <v/>
      </c>
    </row>
    <row r="421" spans="1:23" x14ac:dyDescent="0.25">
      <c r="A421">
        <v>420</v>
      </c>
      <c r="B421">
        <v>210</v>
      </c>
      <c r="C421" t="str">
        <f t="shared" ca="1" si="88"/>
        <v>2012_15_GBY@CHI</v>
      </c>
      <c r="D421" t="str">
        <f t="shared" ca="1" si="96"/>
        <v/>
      </c>
      <c r="E421">
        <f t="shared" ca="1" si="96"/>
        <v>2.5</v>
      </c>
      <c r="F421">
        <f t="shared" ca="1" si="96"/>
        <v>13</v>
      </c>
      <c r="G421">
        <f t="shared" ca="1" si="96"/>
        <v>21</v>
      </c>
      <c r="H421">
        <f t="shared" ca="1" si="89"/>
        <v>2012</v>
      </c>
      <c r="I421">
        <f t="shared" ca="1" si="90"/>
        <v>15</v>
      </c>
      <c r="J421" t="str">
        <f t="shared" ca="1" si="91"/>
        <v>rs</v>
      </c>
      <c r="K421" t="str">
        <f t="shared" ca="1" si="97"/>
        <v>GBY</v>
      </c>
      <c r="L421" t="str">
        <f t="shared" ca="1" si="97"/>
        <v>GBY</v>
      </c>
      <c r="M421" t="str">
        <f t="shared" ca="1" si="92"/>
        <v/>
      </c>
      <c r="N421" t="s">
        <v>16</v>
      </c>
      <c r="O421">
        <v>3.5</v>
      </c>
      <c r="P421" t="str">
        <f t="shared" ca="1" si="93"/>
        <v/>
      </c>
      <c r="S421" t="s">
        <v>70</v>
      </c>
      <c r="U421">
        <f t="shared" ca="1" si="94"/>
        <v>0</v>
      </c>
      <c r="W421" t="str">
        <f t="shared" ca="1" si="95"/>
        <v/>
      </c>
    </row>
    <row r="422" spans="1:23" x14ac:dyDescent="0.25">
      <c r="A422">
        <v>421</v>
      </c>
      <c r="B422">
        <v>211</v>
      </c>
      <c r="C422" t="str">
        <f t="shared" ca="1" si="88"/>
        <v>2012_15_NYG@ATL</v>
      </c>
      <c r="D422" t="str">
        <f t="shared" ref="D422:G441" ca="1" si="98">IFERROR(IF(ISBLANK(VLOOKUP($B422,nfl_game_result,MATCH(D$1,nfl_game_result_header,0),FALSE)),"",VLOOKUP($B422,nfl_game_result,MATCH(D$1,nfl_game_result_header,0),FALSE)),"error")</f>
        <v/>
      </c>
      <c r="E422">
        <f t="shared" ca="1" si="98"/>
        <v>-1.5</v>
      </c>
      <c r="F422">
        <f t="shared" ca="1" si="98"/>
        <v>34</v>
      </c>
      <c r="G422">
        <f t="shared" ca="1" si="98"/>
        <v>0</v>
      </c>
      <c r="H422">
        <f t="shared" ca="1" si="89"/>
        <v>2012</v>
      </c>
      <c r="I422">
        <f t="shared" ca="1" si="90"/>
        <v>15</v>
      </c>
      <c r="J422" t="str">
        <f t="shared" ca="1" si="91"/>
        <v>rs</v>
      </c>
      <c r="K422" t="str">
        <f t="shared" ref="K422:L441" ca="1" si="99">IFERROR(IF(ISBLANK(VLOOKUP($B422,nfl_game_result,MATCH(K$1,nfl_game_result_header,0),FALSE)),"",VLOOKUP($B422,nfl_game_result,MATCH(K$1,nfl_game_result_header,0),FALSE)),"error")</f>
        <v>ATL</v>
      </c>
      <c r="L422" t="str">
        <f t="shared" ca="1" si="99"/>
        <v>ATL</v>
      </c>
      <c r="M422" t="str">
        <f t="shared" ca="1" si="92"/>
        <v/>
      </c>
      <c r="N422" t="s">
        <v>18</v>
      </c>
      <c r="O422">
        <v>1.5</v>
      </c>
      <c r="P422" t="str">
        <f t="shared" ca="1" si="93"/>
        <v/>
      </c>
      <c r="S422" t="s">
        <v>85</v>
      </c>
      <c r="U422">
        <f t="shared" ca="1" si="94"/>
        <v>0</v>
      </c>
      <c r="W422" t="str">
        <f t="shared" ca="1" si="95"/>
        <v/>
      </c>
    </row>
    <row r="423" spans="1:23" x14ac:dyDescent="0.25">
      <c r="A423">
        <v>422</v>
      </c>
      <c r="B423">
        <v>211</v>
      </c>
      <c r="C423" t="str">
        <f t="shared" ca="1" si="88"/>
        <v>2012_15_NYG@ATL</v>
      </c>
      <c r="D423" t="str">
        <f t="shared" ca="1" si="98"/>
        <v/>
      </c>
      <c r="E423">
        <f t="shared" ca="1" si="98"/>
        <v>-1.5</v>
      </c>
      <c r="F423">
        <f t="shared" ca="1" si="98"/>
        <v>34</v>
      </c>
      <c r="G423">
        <f t="shared" ca="1" si="98"/>
        <v>0</v>
      </c>
      <c r="H423">
        <f t="shared" ca="1" si="89"/>
        <v>2012</v>
      </c>
      <c r="I423">
        <f t="shared" ca="1" si="90"/>
        <v>15</v>
      </c>
      <c r="J423" t="str">
        <f t="shared" ca="1" si="91"/>
        <v>rs</v>
      </c>
      <c r="K423" t="str">
        <f t="shared" ca="1" si="99"/>
        <v>ATL</v>
      </c>
      <c r="L423" t="str">
        <f t="shared" ca="1" si="99"/>
        <v>ATL</v>
      </c>
      <c r="M423" t="str">
        <f t="shared" ca="1" si="92"/>
        <v/>
      </c>
      <c r="N423" t="s">
        <v>16</v>
      </c>
      <c r="O423">
        <v>3</v>
      </c>
      <c r="P423" t="str">
        <f t="shared" ca="1" si="93"/>
        <v/>
      </c>
      <c r="S423" t="s">
        <v>85</v>
      </c>
      <c r="U423">
        <f t="shared" ca="1" si="94"/>
        <v>0</v>
      </c>
      <c r="W423" t="str">
        <f t="shared" ca="1" si="95"/>
        <v/>
      </c>
    </row>
    <row r="424" spans="1:23" x14ac:dyDescent="0.25">
      <c r="A424">
        <v>423</v>
      </c>
      <c r="B424">
        <v>212</v>
      </c>
      <c r="C424" t="str">
        <f t="shared" ca="1" si="88"/>
        <v>2012_15_TBY@NOR</v>
      </c>
      <c r="D424" t="str">
        <f t="shared" ca="1" si="98"/>
        <v/>
      </c>
      <c r="E424">
        <f t="shared" ca="1" si="98"/>
        <v>-3.5</v>
      </c>
      <c r="F424">
        <f t="shared" ca="1" si="98"/>
        <v>41</v>
      </c>
      <c r="G424">
        <f t="shared" ca="1" si="98"/>
        <v>0</v>
      </c>
      <c r="H424">
        <f t="shared" ca="1" si="89"/>
        <v>2012</v>
      </c>
      <c r="I424">
        <f t="shared" ca="1" si="90"/>
        <v>15</v>
      </c>
      <c r="J424" t="str">
        <f t="shared" ca="1" si="91"/>
        <v>rs</v>
      </c>
      <c r="K424" t="str">
        <f t="shared" ca="1" si="99"/>
        <v>NOR</v>
      </c>
      <c r="L424" t="str">
        <f t="shared" ca="1" si="99"/>
        <v>NOR</v>
      </c>
      <c r="M424" t="str">
        <f t="shared" ca="1" si="92"/>
        <v/>
      </c>
      <c r="N424" t="s">
        <v>18</v>
      </c>
      <c r="O424">
        <v>-4.5</v>
      </c>
      <c r="P424" t="str">
        <f t="shared" ca="1" si="93"/>
        <v/>
      </c>
      <c r="S424" t="s">
        <v>339</v>
      </c>
      <c r="U424">
        <f t="shared" ca="1" si="94"/>
        <v>0</v>
      </c>
      <c r="W424" t="str">
        <f t="shared" ca="1" si="95"/>
        <v/>
      </c>
    </row>
    <row r="425" spans="1:23" x14ac:dyDescent="0.25">
      <c r="A425">
        <v>424</v>
      </c>
      <c r="B425">
        <v>212</v>
      </c>
      <c r="C425" t="str">
        <f t="shared" ca="1" si="88"/>
        <v>2012_15_TBY@NOR</v>
      </c>
      <c r="D425" t="str">
        <f t="shared" ca="1" si="98"/>
        <v/>
      </c>
      <c r="E425">
        <f t="shared" ca="1" si="98"/>
        <v>-3.5</v>
      </c>
      <c r="F425">
        <f t="shared" ca="1" si="98"/>
        <v>41</v>
      </c>
      <c r="G425">
        <f t="shared" ca="1" si="98"/>
        <v>0</v>
      </c>
      <c r="H425">
        <f t="shared" ca="1" si="89"/>
        <v>2012</v>
      </c>
      <c r="I425">
        <f t="shared" ca="1" si="90"/>
        <v>15</v>
      </c>
      <c r="J425" t="str">
        <f t="shared" ca="1" si="91"/>
        <v>rs</v>
      </c>
      <c r="K425" t="str">
        <f t="shared" ca="1" si="99"/>
        <v>NOR</v>
      </c>
      <c r="L425" t="str">
        <f t="shared" ca="1" si="99"/>
        <v>NOR</v>
      </c>
      <c r="M425" t="str">
        <f t="shared" ca="1" si="92"/>
        <v/>
      </c>
      <c r="N425" t="s">
        <v>16</v>
      </c>
      <c r="O425">
        <v>-2.5</v>
      </c>
      <c r="P425" t="str">
        <f t="shared" ca="1" si="93"/>
        <v/>
      </c>
      <c r="S425" t="s">
        <v>339</v>
      </c>
      <c r="U425">
        <f t="shared" ca="1" si="94"/>
        <v>0</v>
      </c>
      <c r="W425" t="str">
        <f t="shared" ca="1" si="95"/>
        <v/>
      </c>
    </row>
    <row r="426" spans="1:23" x14ac:dyDescent="0.25">
      <c r="A426">
        <v>425</v>
      </c>
      <c r="B426">
        <v>213</v>
      </c>
      <c r="C426" t="str">
        <f t="shared" ca="1" si="88"/>
        <v>2012_15_MIN@STL</v>
      </c>
      <c r="D426" t="str">
        <f t="shared" ca="1" si="98"/>
        <v/>
      </c>
      <c r="E426">
        <f t="shared" ca="1" si="98"/>
        <v>-2.5</v>
      </c>
      <c r="F426">
        <f t="shared" ca="1" si="98"/>
        <v>22</v>
      </c>
      <c r="G426">
        <f t="shared" ca="1" si="98"/>
        <v>36</v>
      </c>
      <c r="H426">
        <f t="shared" ca="1" si="89"/>
        <v>2012</v>
      </c>
      <c r="I426">
        <f t="shared" ca="1" si="90"/>
        <v>15</v>
      </c>
      <c r="J426" t="str">
        <f t="shared" ca="1" si="91"/>
        <v>rs</v>
      </c>
      <c r="K426" t="str">
        <f t="shared" ca="1" si="99"/>
        <v>MIN</v>
      </c>
      <c r="L426" t="str">
        <f t="shared" ca="1" si="99"/>
        <v>MIN</v>
      </c>
      <c r="M426" t="str">
        <f t="shared" ca="1" si="92"/>
        <v/>
      </c>
      <c r="N426" t="s">
        <v>18</v>
      </c>
      <c r="O426">
        <v>-1</v>
      </c>
      <c r="P426" t="str">
        <f t="shared" ca="1" si="93"/>
        <v/>
      </c>
      <c r="S426" t="s">
        <v>93</v>
      </c>
      <c r="U426">
        <f t="shared" ca="1" si="94"/>
        <v>0</v>
      </c>
      <c r="W426" t="str">
        <f t="shared" ca="1" si="95"/>
        <v/>
      </c>
    </row>
    <row r="427" spans="1:23" x14ac:dyDescent="0.25">
      <c r="A427">
        <v>426</v>
      </c>
      <c r="B427">
        <v>213</v>
      </c>
      <c r="C427" t="str">
        <f t="shared" ca="1" si="88"/>
        <v>2012_15_MIN@STL</v>
      </c>
      <c r="D427" t="str">
        <f t="shared" ca="1" si="98"/>
        <v/>
      </c>
      <c r="E427">
        <f t="shared" ca="1" si="98"/>
        <v>-2.5</v>
      </c>
      <c r="F427">
        <f t="shared" ca="1" si="98"/>
        <v>22</v>
      </c>
      <c r="G427">
        <f t="shared" ca="1" si="98"/>
        <v>36</v>
      </c>
      <c r="H427">
        <f t="shared" ca="1" si="89"/>
        <v>2012</v>
      </c>
      <c r="I427">
        <f t="shared" ca="1" si="90"/>
        <v>15</v>
      </c>
      <c r="J427" t="str">
        <f t="shared" ca="1" si="91"/>
        <v>rs</v>
      </c>
      <c r="K427" t="str">
        <f t="shared" ca="1" si="99"/>
        <v>MIN</v>
      </c>
      <c r="L427" t="str">
        <f t="shared" ca="1" si="99"/>
        <v>MIN</v>
      </c>
      <c r="M427" t="str">
        <f t="shared" ca="1" si="92"/>
        <v/>
      </c>
      <c r="N427" t="s">
        <v>16</v>
      </c>
      <c r="O427">
        <v>0</v>
      </c>
      <c r="P427" t="str">
        <f t="shared" ca="1" si="93"/>
        <v/>
      </c>
      <c r="S427" t="s">
        <v>93</v>
      </c>
      <c r="U427">
        <f t="shared" ca="1" si="94"/>
        <v>0</v>
      </c>
      <c r="W427" t="str">
        <f t="shared" ca="1" si="95"/>
        <v/>
      </c>
    </row>
    <row r="428" spans="1:23" x14ac:dyDescent="0.25">
      <c r="A428">
        <v>427</v>
      </c>
      <c r="B428">
        <v>214</v>
      </c>
      <c r="C428" t="str">
        <f t="shared" ca="1" si="88"/>
        <v>2012_15_WAS@CLE</v>
      </c>
      <c r="D428" t="str">
        <f t="shared" ca="1" si="98"/>
        <v/>
      </c>
      <c r="E428">
        <f t="shared" ca="1" si="98"/>
        <v>-1.5</v>
      </c>
      <c r="F428">
        <f t="shared" ca="1" si="98"/>
        <v>21</v>
      </c>
      <c r="G428">
        <f t="shared" ca="1" si="98"/>
        <v>38</v>
      </c>
      <c r="H428">
        <f t="shared" ca="1" si="89"/>
        <v>2012</v>
      </c>
      <c r="I428">
        <f t="shared" ca="1" si="90"/>
        <v>15</v>
      </c>
      <c r="J428" t="str">
        <f t="shared" ca="1" si="91"/>
        <v>rs</v>
      </c>
      <c r="K428" t="str">
        <f t="shared" ca="1" si="99"/>
        <v>WAS</v>
      </c>
      <c r="L428" t="str">
        <f t="shared" ca="1" si="99"/>
        <v>WAS</v>
      </c>
      <c r="M428" t="str">
        <f t="shared" ca="1" si="92"/>
        <v/>
      </c>
      <c r="N428" t="s">
        <v>18</v>
      </c>
      <c r="O428">
        <v>3.5</v>
      </c>
      <c r="P428" t="str">
        <f t="shared" ca="1" si="93"/>
        <v/>
      </c>
      <c r="S428" t="s">
        <v>96</v>
      </c>
      <c r="U428">
        <f t="shared" ca="1" si="94"/>
        <v>1</v>
      </c>
      <c r="W428" t="str">
        <f t="shared" ca="1" si="95"/>
        <v/>
      </c>
    </row>
    <row r="429" spans="1:23" x14ac:dyDescent="0.25">
      <c r="A429">
        <v>428</v>
      </c>
      <c r="B429">
        <v>214</v>
      </c>
      <c r="C429" t="str">
        <f t="shared" ca="1" si="88"/>
        <v>2012_15_WAS@CLE</v>
      </c>
      <c r="D429" t="str">
        <f t="shared" ca="1" si="98"/>
        <v/>
      </c>
      <c r="E429">
        <f t="shared" ca="1" si="98"/>
        <v>-1.5</v>
      </c>
      <c r="F429">
        <f t="shared" ca="1" si="98"/>
        <v>21</v>
      </c>
      <c r="G429">
        <f t="shared" ca="1" si="98"/>
        <v>38</v>
      </c>
      <c r="H429">
        <f t="shared" ca="1" si="89"/>
        <v>2012</v>
      </c>
      <c r="I429">
        <f t="shared" ca="1" si="90"/>
        <v>15</v>
      </c>
      <c r="J429" t="str">
        <f t="shared" ca="1" si="91"/>
        <v>rs</v>
      </c>
      <c r="K429" t="str">
        <f t="shared" ca="1" si="99"/>
        <v>WAS</v>
      </c>
      <c r="L429" t="str">
        <f t="shared" ca="1" si="99"/>
        <v>WAS</v>
      </c>
      <c r="M429" t="str">
        <f t="shared" ca="1" si="92"/>
        <v/>
      </c>
      <c r="N429" t="s">
        <v>16</v>
      </c>
      <c r="O429">
        <v>1.5</v>
      </c>
      <c r="P429" t="str">
        <f t="shared" ca="1" si="93"/>
        <v/>
      </c>
      <c r="S429" t="s">
        <v>72</v>
      </c>
      <c r="U429">
        <f t="shared" ca="1" si="94"/>
        <v>0</v>
      </c>
      <c r="W429" t="str">
        <f t="shared" ca="1" si="95"/>
        <v/>
      </c>
    </row>
    <row r="430" spans="1:23" x14ac:dyDescent="0.25">
      <c r="A430">
        <v>429</v>
      </c>
      <c r="B430">
        <v>215</v>
      </c>
      <c r="C430" t="str">
        <f t="shared" ca="1" si="88"/>
        <v>2012_15_JAX@MIA</v>
      </c>
      <c r="D430" t="str">
        <f t="shared" ca="1" si="98"/>
        <v/>
      </c>
      <c r="E430">
        <f t="shared" ca="1" si="98"/>
        <v>-7.5</v>
      </c>
      <c r="F430">
        <f t="shared" ca="1" si="98"/>
        <v>24</v>
      </c>
      <c r="G430">
        <f t="shared" ca="1" si="98"/>
        <v>3</v>
      </c>
      <c r="H430">
        <f t="shared" ca="1" si="89"/>
        <v>2012</v>
      </c>
      <c r="I430">
        <f t="shared" ca="1" si="90"/>
        <v>15</v>
      </c>
      <c r="J430" t="str">
        <f t="shared" ca="1" si="91"/>
        <v>rs</v>
      </c>
      <c r="K430" t="str">
        <f t="shared" ca="1" si="99"/>
        <v>MIA</v>
      </c>
      <c r="L430" t="str">
        <f t="shared" ca="1" si="99"/>
        <v>MIA</v>
      </c>
      <c r="M430" t="str">
        <f t="shared" ca="1" si="92"/>
        <v/>
      </c>
      <c r="N430" t="s">
        <v>18</v>
      </c>
      <c r="O430">
        <v>-6</v>
      </c>
      <c r="P430" t="str">
        <f t="shared" ca="1" si="93"/>
        <v/>
      </c>
      <c r="S430" t="s">
        <v>79</v>
      </c>
      <c r="U430">
        <f t="shared" ca="1" si="94"/>
        <v>0</v>
      </c>
      <c r="W430" t="str">
        <f t="shared" ca="1" si="95"/>
        <v/>
      </c>
    </row>
    <row r="431" spans="1:23" x14ac:dyDescent="0.25">
      <c r="A431">
        <v>430</v>
      </c>
      <c r="B431">
        <v>215</v>
      </c>
      <c r="C431" t="str">
        <f t="shared" ca="1" si="88"/>
        <v>2012_15_JAX@MIA</v>
      </c>
      <c r="D431" t="str">
        <f t="shared" ca="1" si="98"/>
        <v/>
      </c>
      <c r="E431">
        <f t="shared" ca="1" si="98"/>
        <v>-7.5</v>
      </c>
      <c r="F431">
        <f t="shared" ca="1" si="98"/>
        <v>24</v>
      </c>
      <c r="G431">
        <f t="shared" ca="1" si="98"/>
        <v>3</v>
      </c>
      <c r="H431">
        <f t="shared" ca="1" si="89"/>
        <v>2012</v>
      </c>
      <c r="I431">
        <f t="shared" ca="1" si="90"/>
        <v>15</v>
      </c>
      <c r="J431" t="str">
        <f t="shared" ca="1" si="91"/>
        <v>rs</v>
      </c>
      <c r="K431" t="str">
        <f t="shared" ca="1" si="99"/>
        <v>MIA</v>
      </c>
      <c r="L431" t="str">
        <f t="shared" ca="1" si="99"/>
        <v>MIA</v>
      </c>
      <c r="M431" t="str">
        <f t="shared" ca="1" si="92"/>
        <v/>
      </c>
      <c r="N431" t="s">
        <v>16</v>
      </c>
      <c r="O431">
        <v>-5.5</v>
      </c>
      <c r="P431" t="str">
        <f t="shared" ca="1" si="93"/>
        <v/>
      </c>
      <c r="S431" t="s">
        <v>79</v>
      </c>
      <c r="U431">
        <f t="shared" ca="1" si="94"/>
        <v>0</v>
      </c>
      <c r="W431" t="str">
        <f t="shared" ca="1" si="95"/>
        <v/>
      </c>
    </row>
    <row r="432" spans="1:23" x14ac:dyDescent="0.25">
      <c r="A432">
        <v>431</v>
      </c>
      <c r="B432">
        <v>216</v>
      </c>
      <c r="C432" t="str">
        <f t="shared" ca="1" si="88"/>
        <v>2012_15_DEN@BAL</v>
      </c>
      <c r="D432" t="str">
        <f t="shared" ca="1" si="98"/>
        <v/>
      </c>
      <c r="E432">
        <f t="shared" ca="1" si="98"/>
        <v>2.5</v>
      </c>
      <c r="F432">
        <f t="shared" ca="1" si="98"/>
        <v>17</v>
      </c>
      <c r="G432">
        <f t="shared" ca="1" si="98"/>
        <v>34</v>
      </c>
      <c r="H432">
        <f t="shared" ca="1" si="89"/>
        <v>2012</v>
      </c>
      <c r="I432">
        <f t="shared" ca="1" si="90"/>
        <v>15</v>
      </c>
      <c r="J432" t="str">
        <f t="shared" ca="1" si="91"/>
        <v>rs</v>
      </c>
      <c r="K432" t="str">
        <f t="shared" ca="1" si="99"/>
        <v>DEN</v>
      </c>
      <c r="L432" t="str">
        <f t="shared" ca="1" si="99"/>
        <v>DEN</v>
      </c>
      <c r="M432" t="str">
        <f t="shared" ca="1" si="92"/>
        <v/>
      </c>
      <c r="N432" t="s">
        <v>18</v>
      </c>
      <c r="O432">
        <v>2.5</v>
      </c>
      <c r="P432" t="str">
        <f t="shared" ca="1" si="93"/>
        <v/>
      </c>
      <c r="S432" t="s">
        <v>74</v>
      </c>
      <c r="U432">
        <f t="shared" ca="1" si="94"/>
        <v>1</v>
      </c>
      <c r="W432" t="str">
        <f t="shared" ca="1" si="95"/>
        <v/>
      </c>
    </row>
    <row r="433" spans="1:23" x14ac:dyDescent="0.25">
      <c r="A433">
        <v>432</v>
      </c>
      <c r="B433">
        <v>216</v>
      </c>
      <c r="C433" t="str">
        <f t="shared" ca="1" si="88"/>
        <v>2012_15_DEN@BAL</v>
      </c>
      <c r="D433" t="str">
        <f t="shared" ca="1" si="98"/>
        <v/>
      </c>
      <c r="E433">
        <f t="shared" ca="1" si="98"/>
        <v>2.5</v>
      </c>
      <c r="F433">
        <f t="shared" ca="1" si="98"/>
        <v>17</v>
      </c>
      <c r="G433">
        <f t="shared" ca="1" si="98"/>
        <v>34</v>
      </c>
      <c r="H433">
        <f t="shared" ca="1" si="89"/>
        <v>2012</v>
      </c>
      <c r="I433">
        <f t="shared" ca="1" si="90"/>
        <v>15</v>
      </c>
      <c r="J433" t="str">
        <f t="shared" ca="1" si="91"/>
        <v>rs</v>
      </c>
      <c r="K433" t="str">
        <f t="shared" ca="1" si="99"/>
        <v>DEN</v>
      </c>
      <c r="L433" t="str">
        <f t="shared" ca="1" si="99"/>
        <v>DEN</v>
      </c>
      <c r="M433" t="str">
        <f t="shared" ca="1" si="92"/>
        <v/>
      </c>
      <c r="N433" t="s">
        <v>16</v>
      </c>
      <c r="O433">
        <v>3</v>
      </c>
      <c r="P433" t="str">
        <f t="shared" ca="1" si="93"/>
        <v/>
      </c>
      <c r="S433" t="s">
        <v>67</v>
      </c>
      <c r="U433">
        <f t="shared" ca="1" si="94"/>
        <v>0</v>
      </c>
      <c r="W433" t="str">
        <f t="shared" ca="1" si="95"/>
        <v/>
      </c>
    </row>
    <row r="434" spans="1:23" x14ac:dyDescent="0.25">
      <c r="A434">
        <v>433</v>
      </c>
      <c r="B434">
        <v>217</v>
      </c>
      <c r="C434" t="str">
        <f t="shared" ca="1" si="88"/>
        <v>2012_15_IND@HOU</v>
      </c>
      <c r="D434" t="str">
        <f t="shared" ca="1" si="98"/>
        <v/>
      </c>
      <c r="E434">
        <f t="shared" ca="1" si="98"/>
        <v>-7.5</v>
      </c>
      <c r="F434">
        <f t="shared" ca="1" si="98"/>
        <v>29</v>
      </c>
      <c r="G434">
        <f t="shared" ca="1" si="98"/>
        <v>17</v>
      </c>
      <c r="H434">
        <f t="shared" ca="1" si="89"/>
        <v>2012</v>
      </c>
      <c r="I434">
        <f t="shared" ca="1" si="90"/>
        <v>15</v>
      </c>
      <c r="J434" t="str">
        <f t="shared" ca="1" si="91"/>
        <v>rs</v>
      </c>
      <c r="K434" t="str">
        <f t="shared" ca="1" si="99"/>
        <v>HOU</v>
      </c>
      <c r="L434" t="str">
        <f t="shared" ca="1" si="99"/>
        <v>HOU</v>
      </c>
      <c r="M434" t="str">
        <f t="shared" ca="1" si="92"/>
        <v/>
      </c>
      <c r="N434" t="s">
        <v>18</v>
      </c>
      <c r="O434">
        <v>-7.5</v>
      </c>
      <c r="P434" t="str">
        <f t="shared" ca="1" si="93"/>
        <v/>
      </c>
      <c r="S434" t="s">
        <v>78</v>
      </c>
      <c r="U434">
        <f t="shared" ca="1" si="94"/>
        <v>0</v>
      </c>
      <c r="W434" t="str">
        <f t="shared" ca="1" si="95"/>
        <v/>
      </c>
    </row>
    <row r="435" spans="1:23" x14ac:dyDescent="0.25">
      <c r="A435">
        <v>434</v>
      </c>
      <c r="B435">
        <v>217</v>
      </c>
      <c r="C435" t="str">
        <f t="shared" ca="1" si="88"/>
        <v>2012_15_IND@HOU</v>
      </c>
      <c r="D435" t="str">
        <f t="shared" ca="1" si="98"/>
        <v/>
      </c>
      <c r="E435">
        <f t="shared" ca="1" si="98"/>
        <v>-7.5</v>
      </c>
      <c r="F435">
        <f t="shared" ca="1" si="98"/>
        <v>29</v>
      </c>
      <c r="G435">
        <f t="shared" ca="1" si="98"/>
        <v>17</v>
      </c>
      <c r="H435">
        <f t="shared" ca="1" si="89"/>
        <v>2012</v>
      </c>
      <c r="I435">
        <f t="shared" ca="1" si="90"/>
        <v>15</v>
      </c>
      <c r="J435" t="str">
        <f t="shared" ca="1" si="91"/>
        <v>rs</v>
      </c>
      <c r="K435" t="str">
        <f t="shared" ca="1" si="99"/>
        <v>HOU</v>
      </c>
      <c r="L435" t="str">
        <f t="shared" ca="1" si="99"/>
        <v>HOU</v>
      </c>
      <c r="M435" t="str">
        <f t="shared" ca="1" si="92"/>
        <v/>
      </c>
      <c r="N435" t="s">
        <v>16</v>
      </c>
      <c r="O435">
        <v>-7.5</v>
      </c>
      <c r="P435" t="str">
        <f t="shared" ca="1" si="93"/>
        <v/>
      </c>
      <c r="S435" t="s">
        <v>78</v>
      </c>
      <c r="U435">
        <f t="shared" ca="1" si="94"/>
        <v>0</v>
      </c>
      <c r="W435" t="str">
        <f t="shared" ca="1" si="95"/>
        <v/>
      </c>
    </row>
    <row r="436" spans="1:23" x14ac:dyDescent="0.25">
      <c r="A436">
        <v>435</v>
      </c>
      <c r="B436">
        <v>218</v>
      </c>
      <c r="C436" t="str">
        <f t="shared" ca="1" si="88"/>
        <v>2012_15_DET@ARI</v>
      </c>
      <c r="D436" t="str">
        <f t="shared" ca="1" si="98"/>
        <v/>
      </c>
      <c r="E436">
        <f t="shared" ca="1" si="98"/>
        <v>5.5</v>
      </c>
      <c r="F436">
        <f t="shared" ca="1" si="98"/>
        <v>38</v>
      </c>
      <c r="G436">
        <f t="shared" ca="1" si="98"/>
        <v>10</v>
      </c>
      <c r="H436">
        <f t="shared" ca="1" si="89"/>
        <v>2012</v>
      </c>
      <c r="I436">
        <f t="shared" ca="1" si="90"/>
        <v>15</v>
      </c>
      <c r="J436" t="str">
        <f t="shared" ca="1" si="91"/>
        <v>rs</v>
      </c>
      <c r="K436" t="str">
        <f t="shared" ca="1" si="99"/>
        <v>ARI</v>
      </c>
      <c r="L436" t="str">
        <f t="shared" ca="1" si="99"/>
        <v>ARI</v>
      </c>
      <c r="M436" t="str">
        <f t="shared" ca="1" si="92"/>
        <v/>
      </c>
      <c r="N436" t="s">
        <v>18</v>
      </c>
      <c r="O436">
        <v>5.5</v>
      </c>
      <c r="P436" t="str">
        <f t="shared" ca="1" si="93"/>
        <v/>
      </c>
      <c r="S436" t="s">
        <v>66</v>
      </c>
      <c r="U436">
        <f t="shared" ca="1" si="94"/>
        <v>1</v>
      </c>
      <c r="W436" t="str">
        <f t="shared" ca="1" si="95"/>
        <v/>
      </c>
    </row>
    <row r="437" spans="1:23" x14ac:dyDescent="0.25">
      <c r="A437">
        <v>436</v>
      </c>
      <c r="B437">
        <v>218</v>
      </c>
      <c r="C437" t="str">
        <f t="shared" ca="1" si="88"/>
        <v>2012_15_DET@ARI</v>
      </c>
      <c r="D437" t="str">
        <f t="shared" ca="1" si="98"/>
        <v/>
      </c>
      <c r="E437">
        <f t="shared" ca="1" si="98"/>
        <v>5.5</v>
      </c>
      <c r="F437">
        <f t="shared" ca="1" si="98"/>
        <v>38</v>
      </c>
      <c r="G437">
        <f t="shared" ca="1" si="98"/>
        <v>10</v>
      </c>
      <c r="H437">
        <f t="shared" ca="1" si="89"/>
        <v>2012</v>
      </c>
      <c r="I437">
        <f t="shared" ca="1" si="90"/>
        <v>15</v>
      </c>
      <c r="J437" t="str">
        <f t="shared" ca="1" si="91"/>
        <v>rs</v>
      </c>
      <c r="K437" t="str">
        <f t="shared" ca="1" si="99"/>
        <v>ARI</v>
      </c>
      <c r="L437" t="str">
        <f t="shared" ca="1" si="99"/>
        <v>ARI</v>
      </c>
      <c r="M437" t="str">
        <f t="shared" ca="1" si="92"/>
        <v/>
      </c>
      <c r="N437" t="s">
        <v>16</v>
      </c>
      <c r="O437">
        <v>6</v>
      </c>
      <c r="P437" t="str">
        <f t="shared" ca="1" si="93"/>
        <v/>
      </c>
      <c r="S437" t="s">
        <v>75</v>
      </c>
      <c r="U437">
        <f t="shared" ca="1" si="94"/>
        <v>0</v>
      </c>
      <c r="W437" t="str">
        <f t="shared" ca="1" si="95"/>
        <v/>
      </c>
    </row>
    <row r="438" spans="1:23" x14ac:dyDescent="0.25">
      <c r="A438">
        <v>437</v>
      </c>
      <c r="B438">
        <v>219</v>
      </c>
      <c r="C438" t="str">
        <f t="shared" ca="1" si="88"/>
        <v>2012_15_CAR@SD</v>
      </c>
      <c r="D438" t="str">
        <f t="shared" ca="1" si="98"/>
        <v/>
      </c>
      <c r="E438">
        <f t="shared" ca="1" si="98"/>
        <v>-2.5</v>
      </c>
      <c r="F438">
        <f t="shared" ca="1" si="98"/>
        <v>7</v>
      </c>
      <c r="G438">
        <f t="shared" ca="1" si="98"/>
        <v>31</v>
      </c>
      <c r="H438">
        <f t="shared" ca="1" si="89"/>
        <v>2012</v>
      </c>
      <c r="I438">
        <f t="shared" ca="1" si="90"/>
        <v>15</v>
      </c>
      <c r="J438" t="str">
        <f t="shared" ca="1" si="91"/>
        <v>rs</v>
      </c>
      <c r="K438" t="str">
        <f t="shared" ca="1" si="99"/>
        <v>CAR</v>
      </c>
      <c r="L438" t="str">
        <f t="shared" ca="1" si="99"/>
        <v>CAR</v>
      </c>
      <c r="M438" t="str">
        <f t="shared" ca="1" si="92"/>
        <v/>
      </c>
      <c r="N438" t="s">
        <v>18</v>
      </c>
      <c r="O438">
        <v>-4</v>
      </c>
      <c r="P438" t="str">
        <f t="shared" ca="1" si="93"/>
        <v/>
      </c>
      <c r="S438" t="s">
        <v>69</v>
      </c>
      <c r="U438">
        <f t="shared" ca="1" si="94"/>
        <v>1</v>
      </c>
      <c r="W438" t="str">
        <f t="shared" ca="1" si="95"/>
        <v/>
      </c>
    </row>
    <row r="439" spans="1:23" x14ac:dyDescent="0.25">
      <c r="A439">
        <v>438</v>
      </c>
      <c r="B439">
        <v>219</v>
      </c>
      <c r="C439" t="str">
        <f t="shared" ca="1" si="88"/>
        <v>2012_15_CAR@SD</v>
      </c>
      <c r="D439" t="str">
        <f t="shared" ca="1" si="98"/>
        <v/>
      </c>
      <c r="E439">
        <f t="shared" ca="1" si="98"/>
        <v>-2.5</v>
      </c>
      <c r="F439">
        <f t="shared" ca="1" si="98"/>
        <v>7</v>
      </c>
      <c r="G439">
        <f t="shared" ca="1" si="98"/>
        <v>31</v>
      </c>
      <c r="H439">
        <f t="shared" ca="1" si="89"/>
        <v>2012</v>
      </c>
      <c r="I439">
        <f t="shared" ca="1" si="90"/>
        <v>15</v>
      </c>
      <c r="J439" t="str">
        <f t="shared" ca="1" si="91"/>
        <v>rs</v>
      </c>
      <c r="K439" t="str">
        <f t="shared" ca="1" si="99"/>
        <v>CAR</v>
      </c>
      <c r="L439" t="str">
        <f t="shared" ca="1" si="99"/>
        <v>CAR</v>
      </c>
      <c r="M439" t="str">
        <f t="shared" ca="1" si="92"/>
        <v/>
      </c>
      <c r="N439" t="s">
        <v>16</v>
      </c>
      <c r="O439">
        <v>-3.5</v>
      </c>
      <c r="P439" t="str">
        <f t="shared" ca="1" si="93"/>
        <v/>
      </c>
      <c r="S439" t="s">
        <v>69</v>
      </c>
      <c r="U439">
        <f t="shared" ca="1" si="94"/>
        <v>1</v>
      </c>
      <c r="W439" t="str">
        <f t="shared" ca="1" si="95"/>
        <v/>
      </c>
    </row>
    <row r="440" spans="1:23" x14ac:dyDescent="0.25">
      <c r="A440">
        <v>439</v>
      </c>
      <c r="B440">
        <v>220</v>
      </c>
      <c r="C440" t="str">
        <f t="shared" ca="1" si="88"/>
        <v>2012_15_SEA@BUF</v>
      </c>
      <c r="D440" t="str">
        <f t="shared" ca="1" si="98"/>
        <v/>
      </c>
      <c r="E440">
        <f t="shared" ca="1" si="98"/>
        <v>5.5</v>
      </c>
      <c r="F440">
        <f t="shared" ca="1" si="98"/>
        <v>17</v>
      </c>
      <c r="G440">
        <f t="shared" ca="1" si="98"/>
        <v>50</v>
      </c>
      <c r="H440">
        <f t="shared" ca="1" si="89"/>
        <v>2012</v>
      </c>
      <c r="I440">
        <f t="shared" ca="1" si="90"/>
        <v>15</v>
      </c>
      <c r="J440" t="str">
        <f t="shared" ca="1" si="91"/>
        <v>rs</v>
      </c>
      <c r="K440" t="str">
        <f t="shared" ca="1" si="99"/>
        <v>SEA</v>
      </c>
      <c r="L440" t="str">
        <f t="shared" ca="1" si="99"/>
        <v>SEA</v>
      </c>
      <c r="M440" t="str">
        <f t="shared" ca="1" si="92"/>
        <v/>
      </c>
      <c r="N440" t="s">
        <v>18</v>
      </c>
      <c r="O440">
        <v>3.5</v>
      </c>
      <c r="P440" t="str">
        <f t="shared" ca="1" si="93"/>
        <v/>
      </c>
      <c r="S440" t="s">
        <v>91</v>
      </c>
      <c r="U440">
        <f t="shared" ca="1" si="94"/>
        <v>1</v>
      </c>
      <c r="W440" t="str">
        <f t="shared" ca="1" si="95"/>
        <v/>
      </c>
    </row>
    <row r="441" spans="1:23" x14ac:dyDescent="0.25">
      <c r="A441">
        <v>440</v>
      </c>
      <c r="B441">
        <v>220</v>
      </c>
      <c r="C441" t="str">
        <f t="shared" ca="1" si="88"/>
        <v>2012_15_SEA@BUF</v>
      </c>
      <c r="D441" t="str">
        <f t="shared" ca="1" si="98"/>
        <v/>
      </c>
      <c r="E441">
        <f t="shared" ca="1" si="98"/>
        <v>5.5</v>
      </c>
      <c r="F441">
        <f t="shared" ca="1" si="98"/>
        <v>17</v>
      </c>
      <c r="G441">
        <f t="shared" ca="1" si="98"/>
        <v>50</v>
      </c>
      <c r="H441">
        <f t="shared" ca="1" si="89"/>
        <v>2012</v>
      </c>
      <c r="I441">
        <f t="shared" ca="1" si="90"/>
        <v>15</v>
      </c>
      <c r="J441" t="str">
        <f t="shared" ca="1" si="91"/>
        <v>rs</v>
      </c>
      <c r="K441" t="str">
        <f t="shared" ca="1" si="99"/>
        <v>SEA</v>
      </c>
      <c r="L441" t="str">
        <f t="shared" ca="1" si="99"/>
        <v>SEA</v>
      </c>
      <c r="M441" t="str">
        <f t="shared" ca="1" si="92"/>
        <v/>
      </c>
      <c r="N441" t="s">
        <v>16</v>
      </c>
      <c r="O441">
        <v>1.5</v>
      </c>
      <c r="P441" t="str">
        <f t="shared" ca="1" si="93"/>
        <v/>
      </c>
      <c r="S441" t="s">
        <v>91</v>
      </c>
      <c r="U441">
        <f t="shared" ca="1" si="94"/>
        <v>1</v>
      </c>
      <c r="W441" t="str">
        <f t="shared" ca="1" si="95"/>
        <v/>
      </c>
    </row>
    <row r="442" spans="1:23" x14ac:dyDescent="0.25">
      <c r="A442">
        <v>441</v>
      </c>
      <c r="B442">
        <v>221</v>
      </c>
      <c r="C442" t="str">
        <f t="shared" ca="1" si="88"/>
        <v>2012_15_PIT@DAL</v>
      </c>
      <c r="D442" t="str">
        <f t="shared" ref="D442:G461" ca="1" si="100">IFERROR(IF(ISBLANK(VLOOKUP($B442,nfl_game_result,MATCH(D$1,nfl_game_result_header,0),FALSE)),"",VLOOKUP($B442,nfl_game_result,MATCH(D$1,nfl_game_result_header,0),FALSE)),"error")</f>
        <v/>
      </c>
      <c r="E442">
        <f t="shared" ca="1" si="100"/>
        <v>1.5</v>
      </c>
      <c r="F442">
        <f t="shared" ca="1" si="100"/>
        <v>27</v>
      </c>
      <c r="G442">
        <f t="shared" ca="1" si="100"/>
        <v>24</v>
      </c>
      <c r="H442">
        <f t="shared" ca="1" si="89"/>
        <v>2012</v>
      </c>
      <c r="I442">
        <f t="shared" ca="1" si="90"/>
        <v>15</v>
      </c>
      <c r="J442" t="str">
        <f t="shared" ca="1" si="91"/>
        <v>rs</v>
      </c>
      <c r="K442" t="str">
        <f t="shared" ref="K442:L461" ca="1" si="101">IFERROR(IF(ISBLANK(VLOOKUP($B442,nfl_game_result,MATCH(K$1,nfl_game_result_header,0),FALSE)),"",VLOOKUP($B442,nfl_game_result,MATCH(K$1,nfl_game_result_header,0),FALSE)),"error")</f>
        <v>DAL</v>
      </c>
      <c r="L442" t="str">
        <f t="shared" ca="1" si="101"/>
        <v>DAL</v>
      </c>
      <c r="M442" t="str">
        <f t="shared" ca="1" si="92"/>
        <v/>
      </c>
      <c r="N442" t="s">
        <v>18</v>
      </c>
      <c r="O442">
        <v>-5</v>
      </c>
      <c r="P442" t="str">
        <f t="shared" ca="1" si="93"/>
        <v/>
      </c>
      <c r="S442" t="s">
        <v>73</v>
      </c>
      <c r="U442">
        <f t="shared" ca="1" si="94"/>
        <v>1</v>
      </c>
      <c r="W442" t="str">
        <f t="shared" ca="1" si="95"/>
        <v/>
      </c>
    </row>
    <row r="443" spans="1:23" x14ac:dyDescent="0.25">
      <c r="A443">
        <v>442</v>
      </c>
      <c r="B443">
        <v>221</v>
      </c>
      <c r="C443" t="str">
        <f t="shared" ca="1" si="88"/>
        <v>2012_15_PIT@DAL</v>
      </c>
      <c r="D443" t="str">
        <f t="shared" ca="1" si="100"/>
        <v/>
      </c>
      <c r="E443">
        <f t="shared" ca="1" si="100"/>
        <v>1.5</v>
      </c>
      <c r="F443">
        <f t="shared" ca="1" si="100"/>
        <v>27</v>
      </c>
      <c r="G443">
        <f t="shared" ca="1" si="100"/>
        <v>24</v>
      </c>
      <c r="H443">
        <f t="shared" ca="1" si="89"/>
        <v>2012</v>
      </c>
      <c r="I443">
        <f t="shared" ca="1" si="90"/>
        <v>15</v>
      </c>
      <c r="J443" t="str">
        <f t="shared" ca="1" si="91"/>
        <v>rs</v>
      </c>
      <c r="K443" t="str">
        <f t="shared" ca="1" si="101"/>
        <v>DAL</v>
      </c>
      <c r="L443" t="str">
        <f t="shared" ca="1" si="101"/>
        <v>DAL</v>
      </c>
      <c r="M443" t="str">
        <f t="shared" ca="1" si="92"/>
        <v/>
      </c>
      <c r="N443" t="s">
        <v>16</v>
      </c>
      <c r="O443">
        <v>-3</v>
      </c>
      <c r="P443" t="str">
        <f t="shared" ca="1" si="93"/>
        <v/>
      </c>
      <c r="S443" t="s">
        <v>73</v>
      </c>
      <c r="U443">
        <f t="shared" ca="1" si="94"/>
        <v>1</v>
      </c>
      <c r="W443" t="str">
        <f t="shared" ca="1" si="95"/>
        <v/>
      </c>
    </row>
    <row r="444" spans="1:23" x14ac:dyDescent="0.25">
      <c r="A444">
        <v>443</v>
      </c>
      <c r="B444">
        <v>222</v>
      </c>
      <c r="C444" t="str">
        <f t="shared" ca="1" si="88"/>
        <v>2012_15_KCY@OAK</v>
      </c>
      <c r="D444" t="str">
        <f t="shared" ca="1" si="100"/>
        <v/>
      </c>
      <c r="E444">
        <f t="shared" ca="1" si="100"/>
        <v>-2.5</v>
      </c>
      <c r="F444">
        <f t="shared" ca="1" si="100"/>
        <v>15</v>
      </c>
      <c r="G444">
        <f t="shared" ca="1" si="100"/>
        <v>0</v>
      </c>
      <c r="H444">
        <f t="shared" ca="1" si="89"/>
        <v>2012</v>
      </c>
      <c r="I444">
        <f t="shared" ca="1" si="90"/>
        <v>15</v>
      </c>
      <c r="J444" t="str">
        <f t="shared" ca="1" si="91"/>
        <v>rs</v>
      </c>
      <c r="K444" t="str">
        <f t="shared" ca="1" si="101"/>
        <v>OAK</v>
      </c>
      <c r="L444" t="str">
        <f t="shared" ca="1" si="101"/>
        <v>OAK</v>
      </c>
      <c r="M444" t="str">
        <f t="shared" ca="1" si="92"/>
        <v/>
      </c>
      <c r="N444" t="s">
        <v>18</v>
      </c>
      <c r="O444">
        <v>-3.5</v>
      </c>
      <c r="P444" t="str">
        <f t="shared" ca="1" si="93"/>
        <v/>
      </c>
      <c r="S444" t="s">
        <v>336</v>
      </c>
      <c r="U444">
        <f t="shared" ca="1" si="94"/>
        <v>0</v>
      </c>
      <c r="W444" t="str">
        <f t="shared" ca="1" si="95"/>
        <v/>
      </c>
    </row>
    <row r="445" spans="1:23" x14ac:dyDescent="0.25">
      <c r="A445">
        <v>444</v>
      </c>
      <c r="B445">
        <v>222</v>
      </c>
      <c r="C445" t="str">
        <f t="shared" ca="1" si="88"/>
        <v>2012_15_KCY@OAK</v>
      </c>
      <c r="D445" t="str">
        <f t="shared" ca="1" si="100"/>
        <v/>
      </c>
      <c r="E445">
        <f t="shared" ca="1" si="100"/>
        <v>-2.5</v>
      </c>
      <c r="F445">
        <f t="shared" ca="1" si="100"/>
        <v>15</v>
      </c>
      <c r="G445">
        <f t="shared" ca="1" si="100"/>
        <v>0</v>
      </c>
      <c r="H445">
        <f t="shared" ca="1" si="89"/>
        <v>2012</v>
      </c>
      <c r="I445">
        <f t="shared" ca="1" si="90"/>
        <v>15</v>
      </c>
      <c r="J445" t="str">
        <f t="shared" ca="1" si="91"/>
        <v>rs</v>
      </c>
      <c r="K445" t="str">
        <f t="shared" ca="1" si="101"/>
        <v>OAK</v>
      </c>
      <c r="L445" t="str">
        <f t="shared" ca="1" si="101"/>
        <v>OAK</v>
      </c>
      <c r="M445" t="str">
        <f t="shared" ca="1" si="92"/>
        <v/>
      </c>
      <c r="N445" t="s">
        <v>16</v>
      </c>
      <c r="O445">
        <v>-3.5</v>
      </c>
      <c r="P445" t="str">
        <f t="shared" ca="1" si="93"/>
        <v/>
      </c>
      <c r="S445" t="s">
        <v>336</v>
      </c>
      <c r="U445">
        <f t="shared" ca="1" si="94"/>
        <v>0</v>
      </c>
      <c r="W445" t="str">
        <f t="shared" ca="1" si="95"/>
        <v/>
      </c>
    </row>
    <row r="446" spans="1:23" x14ac:dyDescent="0.25">
      <c r="A446">
        <v>445</v>
      </c>
      <c r="B446">
        <v>223</v>
      </c>
      <c r="C446" t="str">
        <f t="shared" ca="1" si="88"/>
        <v>2012_15_SFO@NWE</v>
      </c>
      <c r="D446" t="str">
        <f t="shared" ca="1" si="100"/>
        <v/>
      </c>
      <c r="E446">
        <f t="shared" ca="1" si="100"/>
        <v>-5.5</v>
      </c>
      <c r="F446">
        <f t="shared" ca="1" si="100"/>
        <v>34</v>
      </c>
      <c r="G446">
        <f t="shared" ca="1" si="100"/>
        <v>41</v>
      </c>
      <c r="H446">
        <f t="shared" ca="1" si="89"/>
        <v>2012</v>
      </c>
      <c r="I446">
        <f t="shared" ca="1" si="90"/>
        <v>15</v>
      </c>
      <c r="J446" t="str">
        <f t="shared" ca="1" si="91"/>
        <v>rs</v>
      </c>
      <c r="K446" t="str">
        <f t="shared" ca="1" si="101"/>
        <v>SFO</v>
      </c>
      <c r="L446" t="str">
        <f t="shared" ca="1" si="101"/>
        <v>SFO</v>
      </c>
      <c r="M446" t="str">
        <f t="shared" ca="1" si="92"/>
        <v/>
      </c>
      <c r="N446" t="s">
        <v>18</v>
      </c>
      <c r="O446">
        <v>-4.5</v>
      </c>
      <c r="P446" t="str">
        <f t="shared" ca="1" si="93"/>
        <v/>
      </c>
      <c r="S446" t="s">
        <v>337</v>
      </c>
      <c r="U446">
        <f t="shared" ca="1" si="94"/>
        <v>0</v>
      </c>
      <c r="W446" t="str">
        <f t="shared" ca="1" si="95"/>
        <v/>
      </c>
    </row>
    <row r="447" spans="1:23" x14ac:dyDescent="0.25">
      <c r="A447">
        <v>446</v>
      </c>
      <c r="B447">
        <v>223</v>
      </c>
      <c r="C447" t="str">
        <f t="shared" ca="1" si="88"/>
        <v>2012_15_SFO@NWE</v>
      </c>
      <c r="D447" t="str">
        <f t="shared" ca="1" si="100"/>
        <v/>
      </c>
      <c r="E447">
        <f t="shared" ca="1" si="100"/>
        <v>-5.5</v>
      </c>
      <c r="F447">
        <f t="shared" ca="1" si="100"/>
        <v>34</v>
      </c>
      <c r="G447">
        <f t="shared" ca="1" si="100"/>
        <v>41</v>
      </c>
      <c r="H447">
        <f t="shared" ca="1" si="89"/>
        <v>2012</v>
      </c>
      <c r="I447">
        <f t="shared" ca="1" si="90"/>
        <v>15</v>
      </c>
      <c r="J447" t="str">
        <f t="shared" ca="1" si="91"/>
        <v>rs</v>
      </c>
      <c r="K447" t="str">
        <f t="shared" ca="1" si="101"/>
        <v>SFO</v>
      </c>
      <c r="L447" t="str">
        <f t="shared" ca="1" si="101"/>
        <v>SFO</v>
      </c>
      <c r="M447" t="str">
        <f t="shared" ca="1" si="92"/>
        <v/>
      </c>
      <c r="N447" t="s">
        <v>16</v>
      </c>
      <c r="O447">
        <v>-6</v>
      </c>
      <c r="P447" t="str">
        <f t="shared" ca="1" si="93"/>
        <v/>
      </c>
      <c r="S447" t="s">
        <v>338</v>
      </c>
      <c r="U447">
        <f t="shared" ca="1" si="94"/>
        <v>1</v>
      </c>
      <c r="W447" t="str">
        <f t="shared" ca="1" si="95"/>
        <v/>
      </c>
    </row>
    <row r="448" spans="1:23" x14ac:dyDescent="0.25">
      <c r="A448">
        <v>447</v>
      </c>
      <c r="B448">
        <v>224</v>
      </c>
      <c r="C448" t="str">
        <f t="shared" ca="1" si="88"/>
        <v>2012_15_NYJ@TEN</v>
      </c>
      <c r="D448" t="str">
        <f t="shared" ca="1" si="100"/>
        <v/>
      </c>
      <c r="E448">
        <f t="shared" ca="1" si="100"/>
        <v>-1.5</v>
      </c>
      <c r="F448">
        <f t="shared" ca="1" si="100"/>
        <v>14</v>
      </c>
      <c r="G448">
        <f t="shared" ca="1" si="100"/>
        <v>10</v>
      </c>
      <c r="H448">
        <f t="shared" ca="1" si="89"/>
        <v>2012</v>
      </c>
      <c r="I448">
        <f t="shared" ca="1" si="90"/>
        <v>15</v>
      </c>
      <c r="J448" t="str">
        <f t="shared" ca="1" si="91"/>
        <v>rs</v>
      </c>
      <c r="K448" t="str">
        <f t="shared" ca="1" si="101"/>
        <v>TEN</v>
      </c>
      <c r="L448" t="str">
        <f t="shared" ca="1" si="101"/>
        <v>TEN</v>
      </c>
      <c r="M448" t="str">
        <f t="shared" ca="1" si="92"/>
        <v/>
      </c>
      <c r="N448" t="s">
        <v>18</v>
      </c>
      <c r="O448">
        <v>-1.5</v>
      </c>
      <c r="P448" t="str">
        <f t="shared" ca="1" si="93"/>
        <v/>
      </c>
      <c r="S448" t="s">
        <v>95</v>
      </c>
      <c r="U448">
        <f t="shared" ca="1" si="94"/>
        <v>1</v>
      </c>
      <c r="W448" t="str">
        <f t="shared" ca="1" si="95"/>
        <v/>
      </c>
    </row>
    <row r="449" spans="1:23" x14ac:dyDescent="0.25">
      <c r="A449">
        <v>448</v>
      </c>
      <c r="B449">
        <v>224</v>
      </c>
      <c r="C449" t="str">
        <f t="shared" ca="1" si="88"/>
        <v>2012_15_NYJ@TEN</v>
      </c>
      <c r="D449" t="str">
        <f t="shared" ca="1" si="100"/>
        <v/>
      </c>
      <c r="E449">
        <f t="shared" ca="1" si="100"/>
        <v>-1.5</v>
      </c>
      <c r="F449">
        <f t="shared" ca="1" si="100"/>
        <v>14</v>
      </c>
      <c r="G449">
        <f t="shared" ca="1" si="100"/>
        <v>10</v>
      </c>
      <c r="H449">
        <f t="shared" ca="1" si="89"/>
        <v>2012</v>
      </c>
      <c r="I449">
        <f t="shared" ca="1" si="90"/>
        <v>15</v>
      </c>
      <c r="J449" t="str">
        <f t="shared" ca="1" si="91"/>
        <v>rs</v>
      </c>
      <c r="K449" t="str">
        <f t="shared" ca="1" si="101"/>
        <v>TEN</v>
      </c>
      <c r="L449" t="str">
        <f t="shared" ca="1" si="101"/>
        <v>TEN</v>
      </c>
      <c r="M449" t="str">
        <f t="shared" ca="1" si="92"/>
        <v/>
      </c>
      <c r="N449" t="s">
        <v>16</v>
      </c>
      <c r="O449">
        <v>-3</v>
      </c>
      <c r="P449" t="str">
        <f t="shared" ca="1" si="93"/>
        <v/>
      </c>
      <c r="S449" t="s">
        <v>95</v>
      </c>
      <c r="U449">
        <f t="shared" ca="1" si="94"/>
        <v>1</v>
      </c>
      <c r="W449" t="str">
        <f t="shared" ca="1" si="95"/>
        <v/>
      </c>
    </row>
    <row r="450" spans="1:23" x14ac:dyDescent="0.25">
      <c r="A450">
        <v>449</v>
      </c>
      <c r="B450">
        <v>225</v>
      </c>
      <c r="C450" t="str">
        <f t="shared" ref="C450:C513" ca="1" si="102">IFERROR(VLOOKUP($B450,nfl_game_result,MATCH(C$1,nfl_game_result_header,0),FALSE),"error")</f>
        <v>2012_16_ATL@DET</v>
      </c>
      <c r="D450" t="str">
        <f t="shared" ca="1" si="100"/>
        <v/>
      </c>
      <c r="E450">
        <f t="shared" ca="1" si="100"/>
        <v>3.5</v>
      </c>
      <c r="F450">
        <f t="shared" ca="1" si="100"/>
        <v>18</v>
      </c>
      <c r="G450">
        <f t="shared" ca="1" si="100"/>
        <v>31</v>
      </c>
      <c r="H450">
        <f t="shared" ref="H450:H513" ca="1" si="103">VALUE(LEFT(C450, 4))</f>
        <v>2012</v>
      </c>
      <c r="I450">
        <f t="shared" ref="I450:I513" ca="1" si="104">VALUE(MID(C450,6,FIND("_",C450,6)-6))</f>
        <v>16</v>
      </c>
      <c r="J450" t="str">
        <f t="shared" ref="J450:J513" ca="1" si="105">IF(I450&lt;=17,"rs","plyff")</f>
        <v>rs</v>
      </c>
      <c r="K450" t="str">
        <f t="shared" ca="1" si="101"/>
        <v>ATL</v>
      </c>
      <c r="L450" t="str">
        <f t="shared" ca="1" si="101"/>
        <v>ATL</v>
      </c>
      <c r="M450" t="str">
        <f t="shared" ref="M450:M513" ca="1" si="106">IF(NOT(OR(ISBLANK(D450),ISBLANK(E450),D450="",E450="")),D450-E450,"")</f>
        <v/>
      </c>
      <c r="N450" t="s">
        <v>18</v>
      </c>
      <c r="O450">
        <v>3</v>
      </c>
      <c r="P450" t="str">
        <f t="shared" ref="P450:P513" ca="1" si="107">IF(OR(NOT(ISNUMBER(D450)),ISBLANK(D450),D450="",ISBLANK(O450)),"",ABS(D450-O450))</f>
        <v/>
      </c>
      <c r="S450" t="s">
        <v>22</v>
      </c>
      <c r="U450">
        <f t="shared" ref="U450:U513" ca="1" si="108">IF(OR(ISBLANK(K450),ISBLANK(S450),K450="",S450=""),"",IF(K450=S450,1,0))</f>
        <v>1</v>
      </c>
      <c r="W450" t="str">
        <f t="shared" ref="W450:W513" ca="1" si="109">IF(OR(ISBLANK(L450),ISBLANK(V450),L450="",V450=""),"",IF(L450=V450,1,0))</f>
        <v/>
      </c>
    </row>
    <row r="451" spans="1:23" x14ac:dyDescent="0.25">
      <c r="A451">
        <v>450</v>
      </c>
      <c r="B451">
        <v>225</v>
      </c>
      <c r="C451" t="str">
        <f t="shared" ca="1" si="102"/>
        <v>2012_16_ATL@DET</v>
      </c>
      <c r="D451" t="str">
        <f t="shared" ca="1" si="100"/>
        <v/>
      </c>
      <c r="E451">
        <f t="shared" ca="1" si="100"/>
        <v>3.5</v>
      </c>
      <c r="F451">
        <f t="shared" ca="1" si="100"/>
        <v>18</v>
      </c>
      <c r="G451">
        <f t="shared" ca="1" si="100"/>
        <v>31</v>
      </c>
      <c r="H451">
        <f t="shared" ca="1" si="103"/>
        <v>2012</v>
      </c>
      <c r="I451">
        <f t="shared" ca="1" si="104"/>
        <v>16</v>
      </c>
      <c r="J451" t="str">
        <f t="shared" ca="1" si="105"/>
        <v>rs</v>
      </c>
      <c r="K451" t="str">
        <f t="shared" ca="1" si="101"/>
        <v>ATL</v>
      </c>
      <c r="L451" t="str">
        <f t="shared" ca="1" si="101"/>
        <v>ATL</v>
      </c>
      <c r="M451" t="str">
        <f t="shared" ca="1" si="106"/>
        <v/>
      </c>
      <c r="N451" t="s">
        <v>16</v>
      </c>
      <c r="O451">
        <v>4.5</v>
      </c>
      <c r="P451" t="str">
        <f t="shared" ca="1" si="107"/>
        <v/>
      </c>
      <c r="S451" t="s">
        <v>22</v>
      </c>
      <c r="U451">
        <f t="shared" ca="1" si="108"/>
        <v>1</v>
      </c>
      <c r="W451" t="str">
        <f t="shared" ca="1" si="109"/>
        <v/>
      </c>
    </row>
    <row r="452" spans="1:23" x14ac:dyDescent="0.25">
      <c r="A452">
        <v>451</v>
      </c>
      <c r="B452">
        <v>226</v>
      </c>
      <c r="C452" t="str">
        <f t="shared" ca="1" si="102"/>
        <v>2012_16_TEN@GBY</v>
      </c>
      <c r="D452" t="str">
        <f t="shared" ca="1" si="100"/>
        <v/>
      </c>
      <c r="E452">
        <f t="shared" ca="1" si="100"/>
        <v>-12.5</v>
      </c>
      <c r="F452">
        <f t="shared" ca="1" si="100"/>
        <v>55</v>
      </c>
      <c r="G452">
        <f t="shared" ca="1" si="100"/>
        <v>7</v>
      </c>
      <c r="H452">
        <f t="shared" ca="1" si="103"/>
        <v>2012</v>
      </c>
      <c r="I452">
        <f t="shared" ca="1" si="104"/>
        <v>16</v>
      </c>
      <c r="J452" t="str">
        <f t="shared" ca="1" si="105"/>
        <v>rs</v>
      </c>
      <c r="K452" t="str">
        <f t="shared" ca="1" si="101"/>
        <v>GBY</v>
      </c>
      <c r="L452" t="str">
        <f t="shared" ca="1" si="101"/>
        <v>GBY</v>
      </c>
      <c r="M452" t="str">
        <f t="shared" ca="1" si="106"/>
        <v/>
      </c>
      <c r="N452" t="s">
        <v>18</v>
      </c>
      <c r="O452">
        <v>-9.5</v>
      </c>
      <c r="P452" t="str">
        <f t="shared" ca="1" si="107"/>
        <v/>
      </c>
      <c r="S452" t="s">
        <v>95</v>
      </c>
      <c r="U452">
        <f t="shared" ca="1" si="108"/>
        <v>0</v>
      </c>
      <c r="W452" t="str">
        <f t="shared" ca="1" si="109"/>
        <v/>
      </c>
    </row>
    <row r="453" spans="1:23" x14ac:dyDescent="0.25">
      <c r="A453">
        <v>452</v>
      </c>
      <c r="B453">
        <v>226</v>
      </c>
      <c r="C453" t="str">
        <f t="shared" ca="1" si="102"/>
        <v>2012_16_TEN@GBY</v>
      </c>
      <c r="D453" t="str">
        <f t="shared" ca="1" si="100"/>
        <v/>
      </c>
      <c r="E453">
        <f t="shared" ca="1" si="100"/>
        <v>-12.5</v>
      </c>
      <c r="F453">
        <f t="shared" ca="1" si="100"/>
        <v>55</v>
      </c>
      <c r="G453">
        <f t="shared" ca="1" si="100"/>
        <v>7</v>
      </c>
      <c r="H453">
        <f t="shared" ca="1" si="103"/>
        <v>2012</v>
      </c>
      <c r="I453">
        <f t="shared" ca="1" si="104"/>
        <v>16</v>
      </c>
      <c r="J453" t="str">
        <f t="shared" ca="1" si="105"/>
        <v>rs</v>
      </c>
      <c r="K453" t="str">
        <f t="shared" ca="1" si="101"/>
        <v>GBY</v>
      </c>
      <c r="L453" t="str">
        <f t="shared" ca="1" si="101"/>
        <v>GBY</v>
      </c>
      <c r="M453" t="str">
        <f t="shared" ca="1" si="106"/>
        <v/>
      </c>
      <c r="N453" t="s">
        <v>16</v>
      </c>
      <c r="O453">
        <v>-10</v>
      </c>
      <c r="P453" t="str">
        <f t="shared" ca="1" si="107"/>
        <v/>
      </c>
      <c r="S453" t="s">
        <v>335</v>
      </c>
      <c r="U453">
        <f t="shared" ca="1" si="108"/>
        <v>1</v>
      </c>
      <c r="W453" t="str">
        <f t="shared" ca="1" si="109"/>
        <v/>
      </c>
    </row>
    <row r="454" spans="1:23" x14ac:dyDescent="0.25">
      <c r="A454">
        <v>453</v>
      </c>
      <c r="B454">
        <v>227</v>
      </c>
      <c r="C454" t="str">
        <f t="shared" ca="1" si="102"/>
        <v>2012_16_OAK@CAR</v>
      </c>
      <c r="D454" t="str">
        <f t="shared" ca="1" si="100"/>
        <v/>
      </c>
      <c r="E454">
        <f t="shared" ca="1" si="100"/>
        <v>-8.5</v>
      </c>
      <c r="F454">
        <f t="shared" ca="1" si="100"/>
        <v>17</v>
      </c>
      <c r="G454">
        <f t="shared" ca="1" si="100"/>
        <v>6</v>
      </c>
      <c r="H454">
        <f t="shared" ca="1" si="103"/>
        <v>2012</v>
      </c>
      <c r="I454">
        <f t="shared" ca="1" si="104"/>
        <v>16</v>
      </c>
      <c r="J454" t="str">
        <f t="shared" ca="1" si="105"/>
        <v>rs</v>
      </c>
      <c r="K454" t="str">
        <f t="shared" ca="1" si="101"/>
        <v>CAR</v>
      </c>
      <c r="L454" t="str">
        <f t="shared" ca="1" si="101"/>
        <v>CAR</v>
      </c>
      <c r="M454" t="str">
        <f t="shared" ca="1" si="106"/>
        <v/>
      </c>
      <c r="N454" t="s">
        <v>18</v>
      </c>
      <c r="O454">
        <v>-6.5</v>
      </c>
      <c r="P454" t="str">
        <f t="shared" ca="1" si="107"/>
        <v/>
      </c>
      <c r="S454" t="s">
        <v>69</v>
      </c>
      <c r="U454">
        <f t="shared" ca="1" si="108"/>
        <v>1</v>
      </c>
      <c r="W454" t="str">
        <f t="shared" ca="1" si="109"/>
        <v/>
      </c>
    </row>
    <row r="455" spans="1:23" x14ac:dyDescent="0.25">
      <c r="A455">
        <v>454</v>
      </c>
      <c r="B455">
        <v>227</v>
      </c>
      <c r="C455" t="str">
        <f t="shared" ca="1" si="102"/>
        <v>2012_16_OAK@CAR</v>
      </c>
      <c r="D455" t="str">
        <f t="shared" ca="1" si="100"/>
        <v/>
      </c>
      <c r="E455">
        <f t="shared" ca="1" si="100"/>
        <v>-8.5</v>
      </c>
      <c r="F455">
        <f t="shared" ca="1" si="100"/>
        <v>17</v>
      </c>
      <c r="G455">
        <f t="shared" ca="1" si="100"/>
        <v>6</v>
      </c>
      <c r="H455">
        <f t="shared" ca="1" si="103"/>
        <v>2012</v>
      </c>
      <c r="I455">
        <f t="shared" ca="1" si="104"/>
        <v>16</v>
      </c>
      <c r="J455" t="str">
        <f t="shared" ca="1" si="105"/>
        <v>rs</v>
      </c>
      <c r="K455" t="str">
        <f t="shared" ca="1" si="101"/>
        <v>CAR</v>
      </c>
      <c r="L455" t="str">
        <f t="shared" ca="1" si="101"/>
        <v>CAR</v>
      </c>
      <c r="M455" t="str">
        <f t="shared" ca="1" si="106"/>
        <v/>
      </c>
      <c r="N455" t="s">
        <v>16</v>
      </c>
      <c r="O455">
        <v>-6.5</v>
      </c>
      <c r="P455" t="str">
        <f t="shared" ca="1" si="107"/>
        <v/>
      </c>
      <c r="S455" t="s">
        <v>69</v>
      </c>
      <c r="U455">
        <f t="shared" ca="1" si="108"/>
        <v>1</v>
      </c>
      <c r="W455" t="str">
        <f t="shared" ca="1" si="109"/>
        <v/>
      </c>
    </row>
    <row r="456" spans="1:23" x14ac:dyDescent="0.25">
      <c r="A456">
        <v>455</v>
      </c>
      <c r="B456">
        <v>228</v>
      </c>
      <c r="C456" t="str">
        <f t="shared" ca="1" si="102"/>
        <v>2012_16_BUF@MIA</v>
      </c>
      <c r="D456" t="str">
        <f t="shared" ca="1" si="100"/>
        <v/>
      </c>
      <c r="E456">
        <f t="shared" ca="1" si="100"/>
        <v>-4.5</v>
      </c>
      <c r="F456">
        <f t="shared" ca="1" si="100"/>
        <v>24</v>
      </c>
      <c r="G456">
        <f t="shared" ca="1" si="100"/>
        <v>10</v>
      </c>
      <c r="H456">
        <f t="shared" ca="1" si="103"/>
        <v>2012</v>
      </c>
      <c r="I456">
        <f t="shared" ca="1" si="104"/>
        <v>16</v>
      </c>
      <c r="J456" t="str">
        <f t="shared" ca="1" si="105"/>
        <v>rs</v>
      </c>
      <c r="K456" t="str">
        <f t="shared" ca="1" si="101"/>
        <v>MIA</v>
      </c>
      <c r="L456" t="str">
        <f t="shared" ca="1" si="101"/>
        <v>MIA</v>
      </c>
      <c r="M456" t="str">
        <f t="shared" ca="1" si="106"/>
        <v/>
      </c>
      <c r="N456" t="s">
        <v>18</v>
      </c>
      <c r="O456">
        <v>-4.5</v>
      </c>
      <c r="P456" t="str">
        <f t="shared" ca="1" si="107"/>
        <v/>
      </c>
      <c r="S456" t="s">
        <v>81</v>
      </c>
      <c r="U456">
        <f t="shared" ca="1" si="108"/>
        <v>1</v>
      </c>
      <c r="W456" t="str">
        <f t="shared" ca="1" si="109"/>
        <v/>
      </c>
    </row>
    <row r="457" spans="1:23" x14ac:dyDescent="0.25">
      <c r="A457">
        <v>456</v>
      </c>
      <c r="B457">
        <v>228</v>
      </c>
      <c r="C457" t="str">
        <f t="shared" ca="1" si="102"/>
        <v>2012_16_BUF@MIA</v>
      </c>
      <c r="D457" t="str">
        <f t="shared" ca="1" si="100"/>
        <v/>
      </c>
      <c r="E457">
        <f t="shared" ca="1" si="100"/>
        <v>-4.5</v>
      </c>
      <c r="F457">
        <f t="shared" ca="1" si="100"/>
        <v>24</v>
      </c>
      <c r="G457">
        <f t="shared" ca="1" si="100"/>
        <v>10</v>
      </c>
      <c r="H457">
        <f t="shared" ca="1" si="103"/>
        <v>2012</v>
      </c>
      <c r="I457">
        <f t="shared" ca="1" si="104"/>
        <v>16</v>
      </c>
      <c r="J457" t="str">
        <f t="shared" ca="1" si="105"/>
        <v>rs</v>
      </c>
      <c r="K457" t="str">
        <f t="shared" ca="1" si="101"/>
        <v>MIA</v>
      </c>
      <c r="L457" t="str">
        <f t="shared" ca="1" si="101"/>
        <v>MIA</v>
      </c>
      <c r="M457" t="str">
        <f t="shared" ca="1" si="106"/>
        <v/>
      </c>
      <c r="N457" t="s">
        <v>16</v>
      </c>
      <c r="O457">
        <v>-5.5</v>
      </c>
      <c r="P457" t="str">
        <f t="shared" ca="1" si="107"/>
        <v/>
      </c>
      <c r="S457" t="s">
        <v>81</v>
      </c>
      <c r="U457">
        <f t="shared" ca="1" si="108"/>
        <v>1</v>
      </c>
      <c r="W457" t="str">
        <f t="shared" ca="1" si="109"/>
        <v/>
      </c>
    </row>
    <row r="458" spans="1:23" x14ac:dyDescent="0.25">
      <c r="A458">
        <v>457</v>
      </c>
      <c r="B458">
        <v>229</v>
      </c>
      <c r="C458" t="str">
        <f t="shared" ca="1" si="102"/>
        <v>2012_16_CIN@PIT</v>
      </c>
      <c r="D458" t="str">
        <f t="shared" ca="1" si="100"/>
        <v/>
      </c>
      <c r="E458">
        <f t="shared" ca="1" si="100"/>
        <v>-4.5</v>
      </c>
      <c r="F458">
        <f t="shared" ca="1" si="100"/>
        <v>10</v>
      </c>
      <c r="G458">
        <f t="shared" ca="1" si="100"/>
        <v>13</v>
      </c>
      <c r="H458">
        <f t="shared" ca="1" si="103"/>
        <v>2012</v>
      </c>
      <c r="I458">
        <f t="shared" ca="1" si="104"/>
        <v>16</v>
      </c>
      <c r="J458" t="str">
        <f t="shared" ca="1" si="105"/>
        <v>rs</v>
      </c>
      <c r="K458" t="str">
        <f t="shared" ca="1" si="101"/>
        <v>CIN</v>
      </c>
      <c r="L458" t="str">
        <f t="shared" ca="1" si="101"/>
        <v>CIN</v>
      </c>
      <c r="M458" t="str">
        <f t="shared" ca="1" si="106"/>
        <v/>
      </c>
      <c r="N458" t="s">
        <v>18</v>
      </c>
      <c r="O458">
        <v>-4.5</v>
      </c>
      <c r="P458" t="str">
        <f t="shared" ca="1" si="107"/>
        <v/>
      </c>
      <c r="S458" t="s">
        <v>71</v>
      </c>
      <c r="U458">
        <f t="shared" ca="1" si="108"/>
        <v>1</v>
      </c>
      <c r="W458" t="str">
        <f t="shared" ca="1" si="109"/>
        <v/>
      </c>
    </row>
    <row r="459" spans="1:23" x14ac:dyDescent="0.25">
      <c r="A459">
        <v>458</v>
      </c>
      <c r="B459">
        <v>229</v>
      </c>
      <c r="C459" t="str">
        <f t="shared" ca="1" si="102"/>
        <v>2012_16_CIN@PIT</v>
      </c>
      <c r="D459" t="str">
        <f t="shared" ca="1" si="100"/>
        <v/>
      </c>
      <c r="E459">
        <f t="shared" ca="1" si="100"/>
        <v>-4.5</v>
      </c>
      <c r="F459">
        <f t="shared" ca="1" si="100"/>
        <v>10</v>
      </c>
      <c r="G459">
        <f t="shared" ca="1" si="100"/>
        <v>13</v>
      </c>
      <c r="H459">
        <f t="shared" ca="1" si="103"/>
        <v>2012</v>
      </c>
      <c r="I459">
        <f t="shared" ca="1" si="104"/>
        <v>16</v>
      </c>
      <c r="J459" t="str">
        <f t="shared" ca="1" si="105"/>
        <v>rs</v>
      </c>
      <c r="K459" t="str">
        <f t="shared" ca="1" si="101"/>
        <v>CIN</v>
      </c>
      <c r="L459" t="str">
        <f t="shared" ca="1" si="101"/>
        <v>CIN</v>
      </c>
      <c r="M459" t="str">
        <f t="shared" ca="1" si="106"/>
        <v/>
      </c>
      <c r="N459" t="s">
        <v>16</v>
      </c>
      <c r="O459">
        <v>-3</v>
      </c>
      <c r="P459" t="str">
        <f t="shared" ca="1" si="107"/>
        <v/>
      </c>
      <c r="S459" t="s">
        <v>71</v>
      </c>
      <c r="U459">
        <f t="shared" ca="1" si="108"/>
        <v>1</v>
      </c>
      <c r="W459" t="str">
        <f t="shared" ca="1" si="109"/>
        <v/>
      </c>
    </row>
    <row r="460" spans="1:23" x14ac:dyDescent="0.25">
      <c r="A460">
        <v>459</v>
      </c>
      <c r="B460">
        <v>230</v>
      </c>
      <c r="C460" t="str">
        <f t="shared" ca="1" si="102"/>
        <v>2012_16_NWE@JAX</v>
      </c>
      <c r="D460" t="str">
        <f t="shared" ca="1" si="100"/>
        <v/>
      </c>
      <c r="E460">
        <f t="shared" ca="1" si="100"/>
        <v>14.5</v>
      </c>
      <c r="F460">
        <f t="shared" ca="1" si="100"/>
        <v>16</v>
      </c>
      <c r="G460">
        <f t="shared" ca="1" si="100"/>
        <v>23</v>
      </c>
      <c r="H460">
        <f t="shared" ca="1" si="103"/>
        <v>2012</v>
      </c>
      <c r="I460">
        <f t="shared" ca="1" si="104"/>
        <v>16</v>
      </c>
      <c r="J460" t="str">
        <f t="shared" ca="1" si="105"/>
        <v>rs</v>
      </c>
      <c r="K460" t="str">
        <f t="shared" ca="1" si="101"/>
        <v>JAX</v>
      </c>
      <c r="L460" t="str">
        <f t="shared" ca="1" si="101"/>
        <v>NWE</v>
      </c>
      <c r="M460" t="str">
        <f t="shared" ca="1" si="106"/>
        <v/>
      </c>
      <c r="N460" t="s">
        <v>18</v>
      </c>
      <c r="O460">
        <v>7.5</v>
      </c>
      <c r="P460" t="str">
        <f t="shared" ca="1" si="107"/>
        <v/>
      </c>
      <c r="S460" t="s">
        <v>337</v>
      </c>
      <c r="U460">
        <f t="shared" ca="1" si="108"/>
        <v>0</v>
      </c>
      <c r="W460" t="str">
        <f t="shared" ca="1" si="109"/>
        <v/>
      </c>
    </row>
    <row r="461" spans="1:23" x14ac:dyDescent="0.25">
      <c r="A461">
        <v>460</v>
      </c>
      <c r="B461">
        <v>230</v>
      </c>
      <c r="C461" t="str">
        <f t="shared" ca="1" si="102"/>
        <v>2012_16_NWE@JAX</v>
      </c>
      <c r="D461" t="str">
        <f t="shared" ca="1" si="100"/>
        <v/>
      </c>
      <c r="E461">
        <f t="shared" ca="1" si="100"/>
        <v>14.5</v>
      </c>
      <c r="F461">
        <f t="shared" ca="1" si="100"/>
        <v>16</v>
      </c>
      <c r="G461">
        <f t="shared" ca="1" si="100"/>
        <v>23</v>
      </c>
      <c r="H461">
        <f t="shared" ca="1" si="103"/>
        <v>2012</v>
      </c>
      <c r="I461">
        <f t="shared" ca="1" si="104"/>
        <v>16</v>
      </c>
      <c r="J461" t="str">
        <f t="shared" ca="1" si="105"/>
        <v>rs</v>
      </c>
      <c r="K461" t="str">
        <f t="shared" ca="1" si="101"/>
        <v>JAX</v>
      </c>
      <c r="L461" t="str">
        <f t="shared" ca="1" si="101"/>
        <v>NWE</v>
      </c>
      <c r="M461" t="str">
        <f t="shared" ca="1" si="106"/>
        <v/>
      </c>
      <c r="N461" t="s">
        <v>16</v>
      </c>
      <c r="O461">
        <v>7</v>
      </c>
      <c r="P461" t="str">
        <f t="shared" ca="1" si="107"/>
        <v/>
      </c>
      <c r="S461" t="s">
        <v>79</v>
      </c>
      <c r="U461">
        <f t="shared" ca="1" si="108"/>
        <v>1</v>
      </c>
      <c r="W461" t="str">
        <f t="shared" ca="1" si="109"/>
        <v/>
      </c>
    </row>
    <row r="462" spans="1:23" x14ac:dyDescent="0.25">
      <c r="A462">
        <v>461</v>
      </c>
      <c r="B462">
        <v>231</v>
      </c>
      <c r="C462" t="str">
        <f t="shared" ca="1" si="102"/>
        <v>2012_16_IND@KCY</v>
      </c>
      <c r="D462" t="str">
        <f t="shared" ref="D462:G481" ca="1" si="110">IFERROR(IF(ISBLANK(VLOOKUP($B462,nfl_game_result,MATCH(D$1,nfl_game_result_header,0),FALSE)),"",VLOOKUP($B462,nfl_game_result,MATCH(D$1,nfl_game_result_header,0),FALSE)),"error")</f>
        <v/>
      </c>
      <c r="E462">
        <f t="shared" ca="1" si="110"/>
        <v>6.5</v>
      </c>
      <c r="F462">
        <f t="shared" ca="1" si="110"/>
        <v>13</v>
      </c>
      <c r="G462">
        <f t="shared" ca="1" si="110"/>
        <v>20</v>
      </c>
      <c r="H462">
        <f t="shared" ca="1" si="103"/>
        <v>2012</v>
      </c>
      <c r="I462">
        <f t="shared" ca="1" si="104"/>
        <v>16</v>
      </c>
      <c r="J462" t="str">
        <f t="shared" ca="1" si="105"/>
        <v>rs</v>
      </c>
      <c r="K462" t="str">
        <f t="shared" ref="K462:L481" ca="1" si="111">IFERROR(IF(ISBLANK(VLOOKUP($B462,nfl_game_result,MATCH(K$1,nfl_game_result_header,0),FALSE)),"",VLOOKUP($B462,nfl_game_result,MATCH(K$1,nfl_game_result_header,0),FALSE)),"error")</f>
        <v>IND</v>
      </c>
      <c r="L462" t="str">
        <f t="shared" ca="1" si="111"/>
        <v>IND</v>
      </c>
      <c r="M462" t="str">
        <f t="shared" ca="1" si="106"/>
        <v/>
      </c>
      <c r="N462" t="s">
        <v>18</v>
      </c>
      <c r="O462">
        <v>3</v>
      </c>
      <c r="P462" t="str">
        <f t="shared" ca="1" si="107"/>
        <v/>
      </c>
      <c r="S462" t="s">
        <v>336</v>
      </c>
      <c r="U462">
        <f t="shared" ca="1" si="108"/>
        <v>0</v>
      </c>
      <c r="W462" t="str">
        <f t="shared" ca="1" si="109"/>
        <v/>
      </c>
    </row>
    <row r="463" spans="1:23" x14ac:dyDescent="0.25">
      <c r="A463">
        <v>462</v>
      </c>
      <c r="B463">
        <v>231</v>
      </c>
      <c r="C463" t="str">
        <f t="shared" ca="1" si="102"/>
        <v>2012_16_IND@KCY</v>
      </c>
      <c r="D463" t="str">
        <f t="shared" ca="1" si="110"/>
        <v/>
      </c>
      <c r="E463">
        <f t="shared" ca="1" si="110"/>
        <v>6.5</v>
      </c>
      <c r="F463">
        <f t="shared" ca="1" si="110"/>
        <v>13</v>
      </c>
      <c r="G463">
        <f t="shared" ca="1" si="110"/>
        <v>20</v>
      </c>
      <c r="H463">
        <f t="shared" ca="1" si="103"/>
        <v>2012</v>
      </c>
      <c r="I463">
        <f t="shared" ca="1" si="104"/>
        <v>16</v>
      </c>
      <c r="J463" t="str">
        <f t="shared" ca="1" si="105"/>
        <v>rs</v>
      </c>
      <c r="K463" t="str">
        <f t="shared" ca="1" si="111"/>
        <v>IND</v>
      </c>
      <c r="L463" t="str">
        <f t="shared" ca="1" si="111"/>
        <v>IND</v>
      </c>
      <c r="M463" t="str">
        <f t="shared" ca="1" si="106"/>
        <v/>
      </c>
      <c r="N463" t="s">
        <v>16</v>
      </c>
      <c r="O463">
        <v>2.5</v>
      </c>
      <c r="P463" t="str">
        <f t="shared" ca="1" si="107"/>
        <v/>
      </c>
      <c r="S463" t="s">
        <v>336</v>
      </c>
      <c r="U463">
        <f t="shared" ca="1" si="108"/>
        <v>0</v>
      </c>
      <c r="W463" t="str">
        <f t="shared" ca="1" si="109"/>
        <v/>
      </c>
    </row>
    <row r="464" spans="1:23" x14ac:dyDescent="0.25">
      <c r="A464">
        <v>463</v>
      </c>
      <c r="B464">
        <v>232</v>
      </c>
      <c r="C464" t="str">
        <f t="shared" ca="1" si="102"/>
        <v>2012_16_NOR@DAL</v>
      </c>
      <c r="D464" t="str">
        <f t="shared" ca="1" si="110"/>
        <v/>
      </c>
      <c r="E464">
        <f t="shared" ca="1" si="110"/>
        <v>-3.5</v>
      </c>
      <c r="F464">
        <f t="shared" ca="1" si="110"/>
        <v>31</v>
      </c>
      <c r="G464">
        <f t="shared" ca="1" si="110"/>
        <v>34</v>
      </c>
      <c r="H464">
        <f t="shared" ca="1" si="103"/>
        <v>2012</v>
      </c>
      <c r="I464">
        <f t="shared" ca="1" si="104"/>
        <v>16</v>
      </c>
      <c r="J464" t="str">
        <f t="shared" ca="1" si="105"/>
        <v>rs</v>
      </c>
      <c r="K464" t="str">
        <f t="shared" ca="1" si="111"/>
        <v>NOR</v>
      </c>
      <c r="L464" t="str">
        <f t="shared" ca="1" si="111"/>
        <v>NOR</v>
      </c>
      <c r="M464" t="str">
        <f t="shared" ca="1" si="106"/>
        <v/>
      </c>
      <c r="N464" t="s">
        <v>18</v>
      </c>
      <c r="O464">
        <v>-4</v>
      </c>
      <c r="P464" t="str">
        <f t="shared" ca="1" si="107"/>
        <v/>
      </c>
      <c r="S464" t="s">
        <v>73</v>
      </c>
      <c r="U464">
        <f t="shared" ca="1" si="108"/>
        <v>0</v>
      </c>
      <c r="W464" t="str">
        <f t="shared" ca="1" si="109"/>
        <v/>
      </c>
    </row>
    <row r="465" spans="1:23" x14ac:dyDescent="0.25">
      <c r="A465">
        <v>464</v>
      </c>
      <c r="B465">
        <v>232</v>
      </c>
      <c r="C465" t="str">
        <f t="shared" ca="1" si="102"/>
        <v>2012_16_NOR@DAL</v>
      </c>
      <c r="D465" t="str">
        <f t="shared" ca="1" si="110"/>
        <v/>
      </c>
      <c r="E465">
        <f t="shared" ca="1" si="110"/>
        <v>-3.5</v>
      </c>
      <c r="F465">
        <f t="shared" ca="1" si="110"/>
        <v>31</v>
      </c>
      <c r="G465">
        <f t="shared" ca="1" si="110"/>
        <v>34</v>
      </c>
      <c r="H465">
        <f t="shared" ca="1" si="103"/>
        <v>2012</v>
      </c>
      <c r="I465">
        <f t="shared" ca="1" si="104"/>
        <v>16</v>
      </c>
      <c r="J465" t="str">
        <f t="shared" ca="1" si="105"/>
        <v>rs</v>
      </c>
      <c r="K465" t="str">
        <f t="shared" ca="1" si="111"/>
        <v>NOR</v>
      </c>
      <c r="L465" t="str">
        <f t="shared" ca="1" si="111"/>
        <v>NOR</v>
      </c>
      <c r="M465" t="str">
        <f t="shared" ca="1" si="106"/>
        <v/>
      </c>
      <c r="N465" t="s">
        <v>16</v>
      </c>
      <c r="O465">
        <v>-3</v>
      </c>
      <c r="P465" t="str">
        <f t="shared" ca="1" si="107"/>
        <v/>
      </c>
      <c r="S465" t="s">
        <v>340</v>
      </c>
      <c r="U465">
        <f t="shared" ca="1" si="108"/>
        <v>1</v>
      </c>
      <c r="W465" t="str">
        <f t="shared" ca="1" si="109"/>
        <v/>
      </c>
    </row>
    <row r="466" spans="1:23" x14ac:dyDescent="0.25">
      <c r="A466">
        <v>465</v>
      </c>
      <c r="B466">
        <v>233</v>
      </c>
      <c r="C466" t="str">
        <f t="shared" ca="1" si="102"/>
        <v>2012_16_WAS@PHI</v>
      </c>
      <c r="D466" t="str">
        <f t="shared" ca="1" si="110"/>
        <v/>
      </c>
      <c r="E466">
        <f t="shared" ca="1" si="110"/>
        <v>4.5</v>
      </c>
      <c r="F466">
        <f t="shared" ca="1" si="110"/>
        <v>20</v>
      </c>
      <c r="G466">
        <f t="shared" ca="1" si="110"/>
        <v>27</v>
      </c>
      <c r="H466">
        <f t="shared" ca="1" si="103"/>
        <v>2012</v>
      </c>
      <c r="I466">
        <f t="shared" ca="1" si="104"/>
        <v>16</v>
      </c>
      <c r="J466" t="str">
        <f t="shared" ca="1" si="105"/>
        <v>rs</v>
      </c>
      <c r="K466" t="str">
        <f t="shared" ca="1" si="111"/>
        <v>WAS</v>
      </c>
      <c r="L466" t="str">
        <f t="shared" ca="1" si="111"/>
        <v>WAS</v>
      </c>
      <c r="M466" t="str">
        <f t="shared" ca="1" si="106"/>
        <v/>
      </c>
      <c r="N466" t="s">
        <v>18</v>
      </c>
      <c r="O466">
        <v>2</v>
      </c>
      <c r="P466" t="str">
        <f t="shared" ca="1" si="107"/>
        <v/>
      </c>
      <c r="S466" t="s">
        <v>96</v>
      </c>
      <c r="U466">
        <f t="shared" ca="1" si="108"/>
        <v>1</v>
      </c>
      <c r="W466" t="str">
        <f t="shared" ca="1" si="109"/>
        <v/>
      </c>
    </row>
    <row r="467" spans="1:23" x14ac:dyDescent="0.25">
      <c r="A467">
        <v>466</v>
      </c>
      <c r="B467">
        <v>233</v>
      </c>
      <c r="C467" t="str">
        <f t="shared" ca="1" si="102"/>
        <v>2012_16_WAS@PHI</v>
      </c>
      <c r="D467" t="str">
        <f t="shared" ca="1" si="110"/>
        <v/>
      </c>
      <c r="E467">
        <f t="shared" ca="1" si="110"/>
        <v>4.5</v>
      </c>
      <c r="F467">
        <f t="shared" ca="1" si="110"/>
        <v>20</v>
      </c>
      <c r="G467">
        <f t="shared" ca="1" si="110"/>
        <v>27</v>
      </c>
      <c r="H467">
        <f t="shared" ca="1" si="103"/>
        <v>2012</v>
      </c>
      <c r="I467">
        <f t="shared" ca="1" si="104"/>
        <v>16</v>
      </c>
      <c r="J467" t="str">
        <f t="shared" ca="1" si="105"/>
        <v>rs</v>
      </c>
      <c r="K467" t="str">
        <f t="shared" ca="1" si="111"/>
        <v>WAS</v>
      </c>
      <c r="L467" t="str">
        <f t="shared" ca="1" si="111"/>
        <v>WAS</v>
      </c>
      <c r="M467" t="str">
        <f t="shared" ca="1" si="106"/>
        <v/>
      </c>
      <c r="N467" t="s">
        <v>16</v>
      </c>
      <c r="O467">
        <v>2</v>
      </c>
      <c r="P467" t="str">
        <f t="shared" ca="1" si="107"/>
        <v/>
      </c>
      <c r="S467" t="s">
        <v>96</v>
      </c>
      <c r="U467">
        <f t="shared" ca="1" si="108"/>
        <v>1</v>
      </c>
      <c r="W467" t="str">
        <f t="shared" ca="1" si="109"/>
        <v/>
      </c>
    </row>
    <row r="468" spans="1:23" x14ac:dyDescent="0.25">
      <c r="A468">
        <v>467</v>
      </c>
      <c r="B468">
        <v>234</v>
      </c>
      <c r="C468" t="str">
        <f t="shared" ca="1" si="102"/>
        <v>2012_16_STL@TBY</v>
      </c>
      <c r="D468" t="str">
        <f t="shared" ca="1" si="110"/>
        <v/>
      </c>
      <c r="E468">
        <f t="shared" ca="1" si="110"/>
        <v>-3.5</v>
      </c>
      <c r="F468">
        <f t="shared" ca="1" si="110"/>
        <v>13</v>
      </c>
      <c r="G468">
        <f t="shared" ca="1" si="110"/>
        <v>28</v>
      </c>
      <c r="H468">
        <f t="shared" ca="1" si="103"/>
        <v>2012</v>
      </c>
      <c r="I468">
        <f t="shared" ca="1" si="104"/>
        <v>16</v>
      </c>
      <c r="J468" t="str">
        <f t="shared" ca="1" si="105"/>
        <v>rs</v>
      </c>
      <c r="K468" t="str">
        <f t="shared" ca="1" si="111"/>
        <v>STL</v>
      </c>
      <c r="L468" t="str">
        <f t="shared" ca="1" si="111"/>
        <v>STL</v>
      </c>
      <c r="M468" t="str">
        <f t="shared" ca="1" si="106"/>
        <v/>
      </c>
      <c r="N468" t="s">
        <v>18</v>
      </c>
      <c r="O468">
        <v>-3.5</v>
      </c>
      <c r="P468" t="str">
        <f t="shared" ca="1" si="107"/>
        <v/>
      </c>
      <c r="S468" t="s">
        <v>339</v>
      </c>
      <c r="U468">
        <f t="shared" ca="1" si="108"/>
        <v>0</v>
      </c>
      <c r="W468" t="str">
        <f t="shared" ca="1" si="109"/>
        <v/>
      </c>
    </row>
    <row r="469" spans="1:23" x14ac:dyDescent="0.25">
      <c r="A469">
        <v>468</v>
      </c>
      <c r="B469">
        <v>234</v>
      </c>
      <c r="C469" t="str">
        <f t="shared" ca="1" si="102"/>
        <v>2012_16_STL@TBY</v>
      </c>
      <c r="D469" t="str">
        <f t="shared" ca="1" si="110"/>
        <v/>
      </c>
      <c r="E469">
        <f t="shared" ca="1" si="110"/>
        <v>-3.5</v>
      </c>
      <c r="F469">
        <f t="shared" ca="1" si="110"/>
        <v>13</v>
      </c>
      <c r="G469">
        <f t="shared" ca="1" si="110"/>
        <v>28</v>
      </c>
      <c r="H469">
        <f t="shared" ca="1" si="103"/>
        <v>2012</v>
      </c>
      <c r="I469">
        <f t="shared" ca="1" si="104"/>
        <v>16</v>
      </c>
      <c r="J469" t="str">
        <f t="shared" ca="1" si="105"/>
        <v>rs</v>
      </c>
      <c r="K469" t="str">
        <f t="shared" ca="1" si="111"/>
        <v>STL</v>
      </c>
      <c r="L469" t="str">
        <f t="shared" ca="1" si="111"/>
        <v>STL</v>
      </c>
      <c r="M469" t="str">
        <f t="shared" ca="1" si="106"/>
        <v/>
      </c>
      <c r="N469" t="s">
        <v>16</v>
      </c>
      <c r="O469">
        <v>-3</v>
      </c>
      <c r="P469" t="str">
        <f t="shared" ca="1" si="107"/>
        <v/>
      </c>
      <c r="S469" t="s">
        <v>93</v>
      </c>
      <c r="U469">
        <f t="shared" ca="1" si="108"/>
        <v>1</v>
      </c>
      <c r="W469" t="str">
        <f t="shared" ca="1" si="109"/>
        <v/>
      </c>
    </row>
    <row r="470" spans="1:23" x14ac:dyDescent="0.25">
      <c r="A470">
        <v>469</v>
      </c>
      <c r="B470">
        <v>235</v>
      </c>
      <c r="C470" t="str">
        <f t="shared" ca="1" si="102"/>
        <v>2012_16_MIN@HOU</v>
      </c>
      <c r="D470" t="str">
        <f t="shared" ca="1" si="110"/>
        <v/>
      </c>
      <c r="E470">
        <f t="shared" ca="1" si="110"/>
        <v>-7.5</v>
      </c>
      <c r="F470">
        <f t="shared" ca="1" si="110"/>
        <v>6</v>
      </c>
      <c r="G470">
        <f t="shared" ca="1" si="110"/>
        <v>23</v>
      </c>
      <c r="H470">
        <f t="shared" ca="1" si="103"/>
        <v>2012</v>
      </c>
      <c r="I470">
        <f t="shared" ca="1" si="104"/>
        <v>16</v>
      </c>
      <c r="J470" t="str">
        <f t="shared" ca="1" si="105"/>
        <v>rs</v>
      </c>
      <c r="K470" t="str">
        <f t="shared" ca="1" si="111"/>
        <v>MIN</v>
      </c>
      <c r="L470" t="str">
        <f t="shared" ca="1" si="111"/>
        <v>MIN</v>
      </c>
      <c r="M470" t="str">
        <f t="shared" ca="1" si="106"/>
        <v/>
      </c>
      <c r="N470" t="s">
        <v>18</v>
      </c>
      <c r="O470">
        <v>-7.5</v>
      </c>
      <c r="P470" t="str">
        <f t="shared" ca="1" si="107"/>
        <v/>
      </c>
      <c r="S470" t="s">
        <v>77</v>
      </c>
      <c r="U470">
        <f t="shared" ca="1" si="108"/>
        <v>0</v>
      </c>
      <c r="W470" t="str">
        <f t="shared" ca="1" si="109"/>
        <v/>
      </c>
    </row>
    <row r="471" spans="1:23" x14ac:dyDescent="0.25">
      <c r="A471">
        <v>470</v>
      </c>
      <c r="B471">
        <v>235</v>
      </c>
      <c r="C471" t="str">
        <f t="shared" ca="1" si="102"/>
        <v>2012_16_MIN@HOU</v>
      </c>
      <c r="D471" t="str">
        <f t="shared" ca="1" si="110"/>
        <v/>
      </c>
      <c r="E471">
        <f t="shared" ca="1" si="110"/>
        <v>-7.5</v>
      </c>
      <c r="F471">
        <f t="shared" ca="1" si="110"/>
        <v>6</v>
      </c>
      <c r="G471">
        <f t="shared" ca="1" si="110"/>
        <v>23</v>
      </c>
      <c r="H471">
        <f t="shared" ca="1" si="103"/>
        <v>2012</v>
      </c>
      <c r="I471">
        <f t="shared" ca="1" si="104"/>
        <v>16</v>
      </c>
      <c r="J471" t="str">
        <f t="shared" ca="1" si="105"/>
        <v>rs</v>
      </c>
      <c r="K471" t="str">
        <f t="shared" ca="1" si="111"/>
        <v>MIN</v>
      </c>
      <c r="L471" t="str">
        <f t="shared" ca="1" si="111"/>
        <v>MIN</v>
      </c>
      <c r="M471" t="str">
        <f t="shared" ca="1" si="106"/>
        <v/>
      </c>
      <c r="N471" t="s">
        <v>16</v>
      </c>
      <c r="O471">
        <v>-7.5</v>
      </c>
      <c r="P471" t="str">
        <f t="shared" ca="1" si="107"/>
        <v/>
      </c>
      <c r="S471" t="s">
        <v>77</v>
      </c>
      <c r="U471">
        <f t="shared" ca="1" si="108"/>
        <v>0</v>
      </c>
      <c r="W471" t="str">
        <f t="shared" ca="1" si="109"/>
        <v/>
      </c>
    </row>
    <row r="472" spans="1:23" x14ac:dyDescent="0.25">
      <c r="A472">
        <v>471</v>
      </c>
      <c r="B472">
        <v>236</v>
      </c>
      <c r="C472" t="str">
        <f t="shared" ca="1" si="102"/>
        <v>2012_16_SD@NYJ</v>
      </c>
      <c r="D472" t="str">
        <f t="shared" ca="1" si="110"/>
        <v/>
      </c>
      <c r="E472">
        <f t="shared" ca="1" si="110"/>
        <v>-2.5</v>
      </c>
      <c r="F472">
        <f t="shared" ca="1" si="110"/>
        <v>17</v>
      </c>
      <c r="G472">
        <f t="shared" ca="1" si="110"/>
        <v>27</v>
      </c>
      <c r="H472">
        <f t="shared" ca="1" si="103"/>
        <v>2012</v>
      </c>
      <c r="I472">
        <f t="shared" ca="1" si="104"/>
        <v>16</v>
      </c>
      <c r="J472" t="str">
        <f t="shared" ca="1" si="105"/>
        <v>rs</v>
      </c>
      <c r="K472" t="str">
        <f t="shared" ca="1" si="111"/>
        <v>SD</v>
      </c>
      <c r="L472" t="str">
        <f t="shared" ca="1" si="111"/>
        <v>SD</v>
      </c>
      <c r="M472" t="str">
        <f t="shared" ca="1" si="106"/>
        <v/>
      </c>
      <c r="N472" t="s">
        <v>18</v>
      </c>
      <c r="O472">
        <v>-4</v>
      </c>
      <c r="P472" t="str">
        <f t="shared" ca="1" si="107"/>
        <v/>
      </c>
      <c r="S472" t="s">
        <v>90</v>
      </c>
      <c r="U472">
        <f t="shared" ca="1" si="108"/>
        <v>1</v>
      </c>
      <c r="W472" t="str">
        <f t="shared" ca="1" si="109"/>
        <v/>
      </c>
    </row>
    <row r="473" spans="1:23" x14ac:dyDescent="0.25">
      <c r="A473">
        <v>472</v>
      </c>
      <c r="B473">
        <v>236</v>
      </c>
      <c r="C473" t="str">
        <f t="shared" ca="1" si="102"/>
        <v>2012_16_SD@NYJ</v>
      </c>
      <c r="D473" t="str">
        <f t="shared" ca="1" si="110"/>
        <v/>
      </c>
      <c r="E473">
        <f t="shared" ca="1" si="110"/>
        <v>-2.5</v>
      </c>
      <c r="F473">
        <f t="shared" ca="1" si="110"/>
        <v>17</v>
      </c>
      <c r="G473">
        <f t="shared" ca="1" si="110"/>
        <v>27</v>
      </c>
      <c r="H473">
        <f t="shared" ca="1" si="103"/>
        <v>2012</v>
      </c>
      <c r="I473">
        <f t="shared" ca="1" si="104"/>
        <v>16</v>
      </c>
      <c r="J473" t="str">
        <f t="shared" ca="1" si="105"/>
        <v>rs</v>
      </c>
      <c r="K473" t="str">
        <f t="shared" ca="1" si="111"/>
        <v>SD</v>
      </c>
      <c r="L473" t="str">
        <f t="shared" ca="1" si="111"/>
        <v>SD</v>
      </c>
      <c r="M473" t="str">
        <f t="shared" ca="1" si="106"/>
        <v/>
      </c>
      <c r="N473" t="s">
        <v>16</v>
      </c>
      <c r="O473">
        <v>-3</v>
      </c>
      <c r="P473" t="str">
        <f t="shared" ca="1" si="107"/>
        <v/>
      </c>
      <c r="S473" t="s">
        <v>86</v>
      </c>
      <c r="U473">
        <f t="shared" ca="1" si="108"/>
        <v>0</v>
      </c>
      <c r="W473" t="str">
        <f t="shared" ca="1" si="109"/>
        <v/>
      </c>
    </row>
    <row r="474" spans="1:23" x14ac:dyDescent="0.25">
      <c r="A474">
        <v>473</v>
      </c>
      <c r="B474">
        <v>237</v>
      </c>
      <c r="C474" t="str">
        <f t="shared" ca="1" si="102"/>
        <v>2012_16_CLE@DEN</v>
      </c>
      <c r="D474" t="str">
        <f t="shared" ca="1" si="110"/>
        <v/>
      </c>
      <c r="E474">
        <f t="shared" ca="1" si="110"/>
        <v>-13.5</v>
      </c>
      <c r="F474">
        <f t="shared" ca="1" si="110"/>
        <v>34</v>
      </c>
      <c r="G474">
        <f t="shared" ca="1" si="110"/>
        <v>12</v>
      </c>
      <c r="H474">
        <f t="shared" ca="1" si="103"/>
        <v>2012</v>
      </c>
      <c r="I474">
        <f t="shared" ca="1" si="104"/>
        <v>16</v>
      </c>
      <c r="J474" t="str">
        <f t="shared" ca="1" si="105"/>
        <v>rs</v>
      </c>
      <c r="K474" t="str">
        <f t="shared" ca="1" si="111"/>
        <v>DEN</v>
      </c>
      <c r="L474" t="str">
        <f t="shared" ca="1" si="111"/>
        <v>DEN</v>
      </c>
      <c r="M474" t="str">
        <f t="shared" ca="1" si="106"/>
        <v/>
      </c>
      <c r="N474" t="s">
        <v>18</v>
      </c>
      <c r="O474">
        <v>-11</v>
      </c>
      <c r="P474" t="str">
        <f t="shared" ca="1" si="107"/>
        <v/>
      </c>
      <c r="S474" t="s">
        <v>74</v>
      </c>
      <c r="U474">
        <f t="shared" ca="1" si="108"/>
        <v>1</v>
      </c>
      <c r="W474" t="str">
        <f t="shared" ca="1" si="109"/>
        <v/>
      </c>
    </row>
    <row r="475" spans="1:23" x14ac:dyDescent="0.25">
      <c r="A475">
        <v>474</v>
      </c>
      <c r="B475">
        <v>237</v>
      </c>
      <c r="C475" t="str">
        <f t="shared" ca="1" si="102"/>
        <v>2012_16_CLE@DEN</v>
      </c>
      <c r="D475" t="str">
        <f t="shared" ca="1" si="110"/>
        <v/>
      </c>
      <c r="E475">
        <f t="shared" ca="1" si="110"/>
        <v>-13.5</v>
      </c>
      <c r="F475">
        <f t="shared" ca="1" si="110"/>
        <v>34</v>
      </c>
      <c r="G475">
        <f t="shared" ca="1" si="110"/>
        <v>12</v>
      </c>
      <c r="H475">
        <f t="shared" ca="1" si="103"/>
        <v>2012</v>
      </c>
      <c r="I475">
        <f t="shared" ca="1" si="104"/>
        <v>16</v>
      </c>
      <c r="J475" t="str">
        <f t="shared" ca="1" si="105"/>
        <v>rs</v>
      </c>
      <c r="K475" t="str">
        <f t="shared" ca="1" si="111"/>
        <v>DEN</v>
      </c>
      <c r="L475" t="str">
        <f t="shared" ca="1" si="111"/>
        <v>DEN</v>
      </c>
      <c r="M475" t="str">
        <f t="shared" ca="1" si="106"/>
        <v/>
      </c>
      <c r="N475" t="s">
        <v>16</v>
      </c>
      <c r="O475">
        <v>-10.5</v>
      </c>
      <c r="P475" t="str">
        <f t="shared" ca="1" si="107"/>
        <v/>
      </c>
      <c r="S475" t="s">
        <v>74</v>
      </c>
      <c r="U475">
        <f t="shared" ca="1" si="108"/>
        <v>1</v>
      </c>
      <c r="W475" t="str">
        <f t="shared" ca="1" si="109"/>
        <v/>
      </c>
    </row>
    <row r="476" spans="1:23" x14ac:dyDescent="0.25">
      <c r="A476">
        <v>475</v>
      </c>
      <c r="B476">
        <v>238</v>
      </c>
      <c r="C476" t="str">
        <f t="shared" ca="1" si="102"/>
        <v>2012_16_CHI@ARI</v>
      </c>
      <c r="D476" t="str">
        <f t="shared" ca="1" si="110"/>
        <v/>
      </c>
      <c r="E476">
        <f t="shared" ca="1" si="110"/>
        <v>5.5</v>
      </c>
      <c r="F476">
        <f t="shared" ca="1" si="110"/>
        <v>13</v>
      </c>
      <c r="G476">
        <f t="shared" ca="1" si="110"/>
        <v>28</v>
      </c>
      <c r="H476">
        <f t="shared" ca="1" si="103"/>
        <v>2012</v>
      </c>
      <c r="I476">
        <f t="shared" ca="1" si="104"/>
        <v>16</v>
      </c>
      <c r="J476" t="str">
        <f t="shared" ca="1" si="105"/>
        <v>rs</v>
      </c>
      <c r="K476" t="str">
        <f t="shared" ca="1" si="111"/>
        <v>CHI</v>
      </c>
      <c r="L476" t="str">
        <f t="shared" ca="1" si="111"/>
        <v>CHI</v>
      </c>
      <c r="M476" t="str">
        <f t="shared" ca="1" si="106"/>
        <v/>
      </c>
      <c r="N476" t="s">
        <v>18</v>
      </c>
      <c r="O476">
        <v>4.5</v>
      </c>
      <c r="P476" t="str">
        <f t="shared" ca="1" si="107"/>
        <v/>
      </c>
      <c r="S476" t="s">
        <v>70</v>
      </c>
      <c r="U476">
        <f t="shared" ca="1" si="108"/>
        <v>1</v>
      </c>
      <c r="W476" t="str">
        <f t="shared" ca="1" si="109"/>
        <v/>
      </c>
    </row>
    <row r="477" spans="1:23" x14ac:dyDescent="0.25">
      <c r="A477">
        <v>476</v>
      </c>
      <c r="B477">
        <v>238</v>
      </c>
      <c r="C477" t="str">
        <f t="shared" ca="1" si="102"/>
        <v>2012_16_CHI@ARI</v>
      </c>
      <c r="D477" t="str">
        <f t="shared" ca="1" si="110"/>
        <v/>
      </c>
      <c r="E477">
        <f t="shared" ca="1" si="110"/>
        <v>5.5</v>
      </c>
      <c r="F477">
        <f t="shared" ca="1" si="110"/>
        <v>13</v>
      </c>
      <c r="G477">
        <f t="shared" ca="1" si="110"/>
        <v>28</v>
      </c>
      <c r="H477">
        <f t="shared" ca="1" si="103"/>
        <v>2012</v>
      </c>
      <c r="I477">
        <f t="shared" ca="1" si="104"/>
        <v>16</v>
      </c>
      <c r="J477" t="str">
        <f t="shared" ca="1" si="105"/>
        <v>rs</v>
      </c>
      <c r="K477" t="str">
        <f t="shared" ca="1" si="111"/>
        <v>CHI</v>
      </c>
      <c r="L477" t="str">
        <f t="shared" ca="1" si="111"/>
        <v>CHI</v>
      </c>
      <c r="M477" t="str">
        <f t="shared" ca="1" si="106"/>
        <v/>
      </c>
      <c r="N477" t="s">
        <v>16</v>
      </c>
      <c r="O477">
        <v>3</v>
      </c>
      <c r="P477" t="str">
        <f t="shared" ca="1" si="107"/>
        <v/>
      </c>
      <c r="S477" t="s">
        <v>66</v>
      </c>
      <c r="U477">
        <f t="shared" ca="1" si="108"/>
        <v>0</v>
      </c>
      <c r="W477" t="str">
        <f t="shared" ca="1" si="109"/>
        <v/>
      </c>
    </row>
    <row r="478" spans="1:23" x14ac:dyDescent="0.25">
      <c r="A478">
        <v>477</v>
      </c>
      <c r="B478">
        <v>239</v>
      </c>
      <c r="C478" t="str">
        <f t="shared" ca="1" si="102"/>
        <v>2012_16_NYG@BAL</v>
      </c>
      <c r="D478" t="str">
        <f t="shared" ca="1" si="110"/>
        <v/>
      </c>
      <c r="E478">
        <f t="shared" ca="1" si="110"/>
        <v>2.5</v>
      </c>
      <c r="F478">
        <f t="shared" ca="1" si="110"/>
        <v>33</v>
      </c>
      <c r="G478">
        <f t="shared" ca="1" si="110"/>
        <v>14</v>
      </c>
      <c r="H478">
        <f t="shared" ca="1" si="103"/>
        <v>2012</v>
      </c>
      <c r="I478">
        <f t="shared" ca="1" si="104"/>
        <v>16</v>
      </c>
      <c r="J478" t="str">
        <f t="shared" ca="1" si="105"/>
        <v>rs</v>
      </c>
      <c r="K478" t="str">
        <f t="shared" ca="1" si="111"/>
        <v>BAL</v>
      </c>
      <c r="L478" t="str">
        <f t="shared" ca="1" si="111"/>
        <v>BAL</v>
      </c>
      <c r="M478" t="str">
        <f t="shared" ca="1" si="106"/>
        <v/>
      </c>
      <c r="N478" t="s">
        <v>18</v>
      </c>
      <c r="O478">
        <v>1</v>
      </c>
      <c r="P478" t="str">
        <f t="shared" ca="1" si="107"/>
        <v/>
      </c>
      <c r="S478" t="s">
        <v>85</v>
      </c>
      <c r="U478">
        <f t="shared" ca="1" si="108"/>
        <v>0</v>
      </c>
      <c r="W478" t="str">
        <f t="shared" ca="1" si="109"/>
        <v/>
      </c>
    </row>
    <row r="479" spans="1:23" x14ac:dyDescent="0.25">
      <c r="A479">
        <v>478</v>
      </c>
      <c r="B479">
        <v>239</v>
      </c>
      <c r="C479" t="str">
        <f t="shared" ca="1" si="102"/>
        <v>2012_16_NYG@BAL</v>
      </c>
      <c r="D479" t="str">
        <f t="shared" ca="1" si="110"/>
        <v/>
      </c>
      <c r="E479">
        <f t="shared" ca="1" si="110"/>
        <v>2.5</v>
      </c>
      <c r="F479">
        <f t="shared" ca="1" si="110"/>
        <v>33</v>
      </c>
      <c r="G479">
        <f t="shared" ca="1" si="110"/>
        <v>14</v>
      </c>
      <c r="H479">
        <f t="shared" ca="1" si="103"/>
        <v>2012</v>
      </c>
      <c r="I479">
        <f t="shared" ca="1" si="104"/>
        <v>16</v>
      </c>
      <c r="J479" t="str">
        <f t="shared" ca="1" si="105"/>
        <v>rs</v>
      </c>
      <c r="K479" t="str">
        <f t="shared" ca="1" si="111"/>
        <v>BAL</v>
      </c>
      <c r="L479" t="str">
        <f t="shared" ca="1" si="111"/>
        <v>BAL</v>
      </c>
      <c r="M479" t="str">
        <f t="shared" ca="1" si="106"/>
        <v/>
      </c>
      <c r="N479" t="s">
        <v>16</v>
      </c>
      <c r="O479">
        <v>-2.5</v>
      </c>
      <c r="P479" t="str">
        <f t="shared" ca="1" si="107"/>
        <v/>
      </c>
      <c r="S479" t="s">
        <v>85</v>
      </c>
      <c r="U479">
        <f t="shared" ca="1" si="108"/>
        <v>0</v>
      </c>
      <c r="W479" t="str">
        <f t="shared" ca="1" si="109"/>
        <v/>
      </c>
    </row>
    <row r="480" spans="1:23" x14ac:dyDescent="0.25">
      <c r="A480">
        <v>479</v>
      </c>
      <c r="B480">
        <v>240</v>
      </c>
      <c r="C480" t="str">
        <f t="shared" ca="1" si="102"/>
        <v>2012_16_SFO@SEA</v>
      </c>
      <c r="D480" t="str">
        <f t="shared" ca="1" si="110"/>
        <v/>
      </c>
      <c r="E480">
        <f t="shared" ca="1" si="110"/>
        <v>1.5</v>
      </c>
      <c r="F480">
        <f t="shared" ca="1" si="110"/>
        <v>42</v>
      </c>
      <c r="G480">
        <f t="shared" ca="1" si="110"/>
        <v>13</v>
      </c>
      <c r="H480">
        <f t="shared" ca="1" si="103"/>
        <v>2012</v>
      </c>
      <c r="I480">
        <f t="shared" ca="1" si="104"/>
        <v>16</v>
      </c>
      <c r="J480" t="str">
        <f t="shared" ca="1" si="105"/>
        <v>rs</v>
      </c>
      <c r="K480" t="str">
        <f t="shared" ca="1" si="111"/>
        <v>SEA</v>
      </c>
      <c r="L480" t="str">
        <f t="shared" ca="1" si="111"/>
        <v>SEA</v>
      </c>
      <c r="M480" t="str">
        <f t="shared" ca="1" si="106"/>
        <v/>
      </c>
      <c r="N480" t="s">
        <v>18</v>
      </c>
      <c r="O480">
        <v>-1</v>
      </c>
      <c r="P480" t="str">
        <f t="shared" ca="1" si="107"/>
        <v/>
      </c>
      <c r="S480" t="s">
        <v>91</v>
      </c>
      <c r="U480">
        <f t="shared" ca="1" si="108"/>
        <v>1</v>
      </c>
      <c r="W480" t="str">
        <f t="shared" ca="1" si="109"/>
        <v/>
      </c>
    </row>
    <row r="481" spans="1:23" x14ac:dyDescent="0.25">
      <c r="A481">
        <v>480</v>
      </c>
      <c r="B481">
        <v>240</v>
      </c>
      <c r="C481" t="str">
        <f t="shared" ca="1" si="102"/>
        <v>2012_16_SFO@SEA</v>
      </c>
      <c r="D481" t="str">
        <f t="shared" ca="1" si="110"/>
        <v/>
      </c>
      <c r="E481">
        <f t="shared" ca="1" si="110"/>
        <v>1.5</v>
      </c>
      <c r="F481">
        <f t="shared" ca="1" si="110"/>
        <v>42</v>
      </c>
      <c r="G481">
        <f t="shared" ca="1" si="110"/>
        <v>13</v>
      </c>
      <c r="H481">
        <f t="shared" ca="1" si="103"/>
        <v>2012</v>
      </c>
      <c r="I481">
        <f t="shared" ca="1" si="104"/>
        <v>16</v>
      </c>
      <c r="J481" t="str">
        <f t="shared" ca="1" si="105"/>
        <v>rs</v>
      </c>
      <c r="K481" t="str">
        <f t="shared" ca="1" si="111"/>
        <v>SEA</v>
      </c>
      <c r="L481" t="str">
        <f t="shared" ca="1" si="111"/>
        <v>SEA</v>
      </c>
      <c r="M481" t="str">
        <f t="shared" ca="1" si="106"/>
        <v/>
      </c>
      <c r="N481" t="s">
        <v>16</v>
      </c>
      <c r="O481">
        <v>-2.5</v>
      </c>
      <c r="P481" t="str">
        <f t="shared" ca="1" si="107"/>
        <v/>
      </c>
      <c r="S481" t="s">
        <v>91</v>
      </c>
      <c r="U481">
        <f t="shared" ca="1" si="108"/>
        <v>1</v>
      </c>
      <c r="W481" t="str">
        <f t="shared" ca="1" si="109"/>
        <v/>
      </c>
    </row>
    <row r="482" spans="1:23" x14ac:dyDescent="0.25">
      <c r="A482">
        <v>481</v>
      </c>
      <c r="B482">
        <v>241</v>
      </c>
      <c r="C482" t="str">
        <f t="shared" ca="1" si="102"/>
        <v>2012_17_NYJ@BUF</v>
      </c>
      <c r="D482" t="str">
        <f t="shared" ref="D482:G501" ca="1" si="112">IFERROR(IF(ISBLANK(VLOOKUP($B482,nfl_game_result,MATCH(D$1,nfl_game_result_header,0),FALSE)),"",VLOOKUP($B482,nfl_game_result,MATCH(D$1,nfl_game_result_header,0),FALSE)),"error")</f>
        <v/>
      </c>
      <c r="E482">
        <f t="shared" ca="1" si="112"/>
        <v>-3.5</v>
      </c>
      <c r="F482">
        <f t="shared" ca="1" si="112"/>
        <v>28</v>
      </c>
      <c r="G482">
        <f t="shared" ca="1" si="112"/>
        <v>9</v>
      </c>
      <c r="H482">
        <f t="shared" ca="1" si="103"/>
        <v>2012</v>
      </c>
      <c r="I482">
        <f t="shared" ca="1" si="104"/>
        <v>17</v>
      </c>
      <c r="J482" t="str">
        <f t="shared" ca="1" si="105"/>
        <v>rs</v>
      </c>
      <c r="K482" t="str">
        <f t="shared" ref="K482:L501" ca="1" si="113">IFERROR(IF(ISBLANK(VLOOKUP($B482,nfl_game_result,MATCH(K$1,nfl_game_result_header,0),FALSE)),"",VLOOKUP($B482,nfl_game_result,MATCH(K$1,nfl_game_result_header,0),FALSE)),"error")</f>
        <v>BUF</v>
      </c>
      <c r="L482" t="str">
        <f t="shared" ca="1" si="113"/>
        <v>BUF</v>
      </c>
      <c r="M482" t="str">
        <f t="shared" ca="1" si="106"/>
        <v/>
      </c>
      <c r="N482" t="s">
        <v>18</v>
      </c>
      <c r="O482">
        <v>-3</v>
      </c>
      <c r="P482" t="str">
        <f t="shared" ca="1" si="107"/>
        <v/>
      </c>
      <c r="S482" t="s">
        <v>86</v>
      </c>
      <c r="U482">
        <f t="shared" ca="1" si="108"/>
        <v>0</v>
      </c>
      <c r="W482" t="str">
        <f t="shared" ca="1" si="109"/>
        <v/>
      </c>
    </row>
    <row r="483" spans="1:23" x14ac:dyDescent="0.25">
      <c r="A483">
        <v>482</v>
      </c>
      <c r="B483">
        <v>241</v>
      </c>
      <c r="C483" t="str">
        <f t="shared" ca="1" si="102"/>
        <v>2012_17_NYJ@BUF</v>
      </c>
      <c r="D483" t="str">
        <f t="shared" ca="1" si="112"/>
        <v/>
      </c>
      <c r="E483">
        <f t="shared" ca="1" si="112"/>
        <v>-3.5</v>
      </c>
      <c r="F483">
        <f t="shared" ca="1" si="112"/>
        <v>28</v>
      </c>
      <c r="G483">
        <f t="shared" ca="1" si="112"/>
        <v>9</v>
      </c>
      <c r="H483">
        <f t="shared" ca="1" si="103"/>
        <v>2012</v>
      </c>
      <c r="I483">
        <f t="shared" ca="1" si="104"/>
        <v>17</v>
      </c>
      <c r="J483" t="str">
        <f t="shared" ca="1" si="105"/>
        <v>rs</v>
      </c>
      <c r="K483" t="str">
        <f t="shared" ca="1" si="113"/>
        <v>BUF</v>
      </c>
      <c r="L483" t="str">
        <f t="shared" ca="1" si="113"/>
        <v>BUF</v>
      </c>
      <c r="M483" t="str">
        <f t="shared" ca="1" si="106"/>
        <v/>
      </c>
      <c r="N483" t="s">
        <v>16</v>
      </c>
      <c r="O483">
        <v>-3.5</v>
      </c>
      <c r="P483" t="str">
        <f t="shared" ca="1" si="107"/>
        <v/>
      </c>
      <c r="S483" t="s">
        <v>86</v>
      </c>
      <c r="U483">
        <f t="shared" ca="1" si="108"/>
        <v>0</v>
      </c>
      <c r="W483" t="str">
        <f t="shared" ca="1" si="109"/>
        <v/>
      </c>
    </row>
    <row r="484" spans="1:23" x14ac:dyDescent="0.25">
      <c r="A484">
        <v>483</v>
      </c>
      <c r="B484">
        <v>242</v>
      </c>
      <c r="C484" t="str">
        <f t="shared" ca="1" si="102"/>
        <v>2012_17_MIA@NWE</v>
      </c>
      <c r="D484" t="str">
        <f t="shared" ca="1" si="112"/>
        <v/>
      </c>
      <c r="E484">
        <f t="shared" ca="1" si="112"/>
        <v>-10.5</v>
      </c>
      <c r="F484">
        <f t="shared" ca="1" si="112"/>
        <v>28</v>
      </c>
      <c r="G484">
        <f t="shared" ca="1" si="112"/>
        <v>0</v>
      </c>
      <c r="H484">
        <f t="shared" ca="1" si="103"/>
        <v>2012</v>
      </c>
      <c r="I484">
        <f t="shared" ca="1" si="104"/>
        <v>17</v>
      </c>
      <c r="J484" t="str">
        <f t="shared" ca="1" si="105"/>
        <v>rs</v>
      </c>
      <c r="K484" t="str">
        <f t="shared" ca="1" si="113"/>
        <v>NWE</v>
      </c>
      <c r="L484" t="str">
        <f t="shared" ca="1" si="113"/>
        <v>NWE</v>
      </c>
      <c r="M484" t="str">
        <f t="shared" ca="1" si="106"/>
        <v/>
      </c>
      <c r="N484" t="s">
        <v>18</v>
      </c>
      <c r="O484">
        <v>-11</v>
      </c>
      <c r="P484" t="str">
        <f t="shared" ca="1" si="107"/>
        <v/>
      </c>
      <c r="S484" t="s">
        <v>81</v>
      </c>
      <c r="U484">
        <f t="shared" ca="1" si="108"/>
        <v>0</v>
      </c>
      <c r="W484" t="str">
        <f t="shared" ca="1" si="109"/>
        <v/>
      </c>
    </row>
    <row r="485" spans="1:23" x14ac:dyDescent="0.25">
      <c r="A485">
        <v>484</v>
      </c>
      <c r="B485">
        <v>242</v>
      </c>
      <c r="C485" t="str">
        <f t="shared" ca="1" si="102"/>
        <v>2012_17_MIA@NWE</v>
      </c>
      <c r="D485" t="str">
        <f t="shared" ca="1" si="112"/>
        <v/>
      </c>
      <c r="E485">
        <f t="shared" ca="1" si="112"/>
        <v>-10.5</v>
      </c>
      <c r="F485">
        <f t="shared" ca="1" si="112"/>
        <v>28</v>
      </c>
      <c r="G485">
        <f t="shared" ca="1" si="112"/>
        <v>0</v>
      </c>
      <c r="H485">
        <f t="shared" ca="1" si="103"/>
        <v>2012</v>
      </c>
      <c r="I485">
        <f t="shared" ca="1" si="104"/>
        <v>17</v>
      </c>
      <c r="J485" t="str">
        <f t="shared" ca="1" si="105"/>
        <v>rs</v>
      </c>
      <c r="K485" t="str">
        <f t="shared" ca="1" si="113"/>
        <v>NWE</v>
      </c>
      <c r="L485" t="str">
        <f t="shared" ca="1" si="113"/>
        <v>NWE</v>
      </c>
      <c r="M485" t="str">
        <f t="shared" ca="1" si="106"/>
        <v/>
      </c>
      <c r="N485" t="s">
        <v>16</v>
      </c>
      <c r="O485">
        <v>-8.5</v>
      </c>
      <c r="P485" t="str">
        <f t="shared" ca="1" si="107"/>
        <v/>
      </c>
      <c r="S485" t="s">
        <v>81</v>
      </c>
      <c r="U485">
        <f t="shared" ca="1" si="108"/>
        <v>0</v>
      </c>
      <c r="W485" t="str">
        <f t="shared" ca="1" si="109"/>
        <v/>
      </c>
    </row>
    <row r="486" spans="1:23" x14ac:dyDescent="0.25">
      <c r="A486">
        <v>485</v>
      </c>
      <c r="B486">
        <v>243</v>
      </c>
      <c r="C486" t="str">
        <f t="shared" ca="1" si="102"/>
        <v>2012_17_BAL@CIN</v>
      </c>
      <c r="D486" t="str">
        <f t="shared" ca="1" si="112"/>
        <v/>
      </c>
      <c r="E486">
        <f t="shared" ca="1" si="112"/>
        <v>-2.5</v>
      </c>
      <c r="F486">
        <f t="shared" ca="1" si="112"/>
        <v>23</v>
      </c>
      <c r="G486">
        <f t="shared" ca="1" si="112"/>
        <v>17</v>
      </c>
      <c r="H486">
        <f t="shared" ca="1" si="103"/>
        <v>2012</v>
      </c>
      <c r="I486">
        <f t="shared" ca="1" si="104"/>
        <v>17</v>
      </c>
      <c r="J486" t="str">
        <f t="shared" ca="1" si="105"/>
        <v>rs</v>
      </c>
      <c r="K486" t="str">
        <f t="shared" ca="1" si="113"/>
        <v>CIN</v>
      </c>
      <c r="L486" t="str">
        <f t="shared" ca="1" si="113"/>
        <v>CIN</v>
      </c>
      <c r="M486" t="str">
        <f t="shared" ca="1" si="106"/>
        <v/>
      </c>
      <c r="N486" t="s">
        <v>18</v>
      </c>
      <c r="O486">
        <v>-1.5</v>
      </c>
      <c r="P486" t="str">
        <f t="shared" ca="1" si="107"/>
        <v/>
      </c>
      <c r="S486" t="s">
        <v>71</v>
      </c>
      <c r="U486">
        <f t="shared" ca="1" si="108"/>
        <v>1</v>
      </c>
      <c r="W486" t="str">
        <f t="shared" ca="1" si="109"/>
        <v/>
      </c>
    </row>
    <row r="487" spans="1:23" x14ac:dyDescent="0.25">
      <c r="A487">
        <v>486</v>
      </c>
      <c r="B487">
        <v>243</v>
      </c>
      <c r="C487" t="str">
        <f t="shared" ca="1" si="102"/>
        <v>2012_17_BAL@CIN</v>
      </c>
      <c r="D487" t="str">
        <f t="shared" ca="1" si="112"/>
        <v/>
      </c>
      <c r="E487">
        <f t="shared" ca="1" si="112"/>
        <v>-2.5</v>
      </c>
      <c r="F487">
        <f t="shared" ca="1" si="112"/>
        <v>23</v>
      </c>
      <c r="G487">
        <f t="shared" ca="1" si="112"/>
        <v>17</v>
      </c>
      <c r="H487">
        <f t="shared" ca="1" si="103"/>
        <v>2012</v>
      </c>
      <c r="I487">
        <f t="shared" ca="1" si="104"/>
        <v>17</v>
      </c>
      <c r="J487" t="str">
        <f t="shared" ca="1" si="105"/>
        <v>rs</v>
      </c>
      <c r="K487" t="str">
        <f t="shared" ca="1" si="113"/>
        <v>CIN</v>
      </c>
      <c r="L487" t="str">
        <f t="shared" ca="1" si="113"/>
        <v>CIN</v>
      </c>
      <c r="M487" t="str">
        <f t="shared" ca="1" si="106"/>
        <v/>
      </c>
      <c r="N487" t="s">
        <v>16</v>
      </c>
      <c r="O487">
        <v>2</v>
      </c>
      <c r="P487" t="str">
        <f t="shared" ca="1" si="107"/>
        <v/>
      </c>
      <c r="S487" t="s">
        <v>71</v>
      </c>
      <c r="U487">
        <f t="shared" ca="1" si="108"/>
        <v>1</v>
      </c>
      <c r="W487" t="str">
        <f t="shared" ca="1" si="109"/>
        <v/>
      </c>
    </row>
    <row r="488" spans="1:23" x14ac:dyDescent="0.25">
      <c r="A488">
        <v>487</v>
      </c>
      <c r="B488">
        <v>244</v>
      </c>
      <c r="C488" t="str">
        <f t="shared" ca="1" si="102"/>
        <v>2012_17_CLE@PIT</v>
      </c>
      <c r="D488" t="str">
        <f t="shared" ca="1" si="112"/>
        <v/>
      </c>
      <c r="E488">
        <f t="shared" ca="1" si="112"/>
        <v>-6.5</v>
      </c>
      <c r="F488">
        <f t="shared" ca="1" si="112"/>
        <v>24</v>
      </c>
      <c r="G488">
        <f t="shared" ca="1" si="112"/>
        <v>10</v>
      </c>
      <c r="H488">
        <f t="shared" ca="1" si="103"/>
        <v>2012</v>
      </c>
      <c r="I488">
        <f t="shared" ca="1" si="104"/>
        <v>17</v>
      </c>
      <c r="J488" t="str">
        <f t="shared" ca="1" si="105"/>
        <v>rs</v>
      </c>
      <c r="K488" t="str">
        <f t="shared" ca="1" si="113"/>
        <v>PIT</v>
      </c>
      <c r="L488" t="str">
        <f t="shared" ca="1" si="113"/>
        <v>PIT</v>
      </c>
      <c r="M488" t="str">
        <f t="shared" ca="1" si="106"/>
        <v/>
      </c>
      <c r="N488" t="s">
        <v>18</v>
      </c>
      <c r="O488">
        <v>-7</v>
      </c>
      <c r="P488" t="str">
        <f t="shared" ca="1" si="107"/>
        <v/>
      </c>
      <c r="S488" t="s">
        <v>89</v>
      </c>
      <c r="U488">
        <f t="shared" ca="1" si="108"/>
        <v>1</v>
      </c>
      <c r="W488" t="str">
        <f t="shared" ca="1" si="109"/>
        <v/>
      </c>
    </row>
    <row r="489" spans="1:23" x14ac:dyDescent="0.25">
      <c r="A489">
        <v>488</v>
      </c>
      <c r="B489">
        <v>244</v>
      </c>
      <c r="C489" t="str">
        <f t="shared" ca="1" si="102"/>
        <v>2012_17_CLE@PIT</v>
      </c>
      <c r="D489" t="str">
        <f t="shared" ca="1" si="112"/>
        <v/>
      </c>
      <c r="E489">
        <f t="shared" ca="1" si="112"/>
        <v>-6.5</v>
      </c>
      <c r="F489">
        <f t="shared" ca="1" si="112"/>
        <v>24</v>
      </c>
      <c r="G489">
        <f t="shared" ca="1" si="112"/>
        <v>10</v>
      </c>
      <c r="H489">
        <f t="shared" ca="1" si="103"/>
        <v>2012</v>
      </c>
      <c r="I489">
        <f t="shared" ca="1" si="104"/>
        <v>17</v>
      </c>
      <c r="J489" t="str">
        <f t="shared" ca="1" si="105"/>
        <v>rs</v>
      </c>
      <c r="K489" t="str">
        <f t="shared" ca="1" si="113"/>
        <v>PIT</v>
      </c>
      <c r="L489" t="str">
        <f t="shared" ca="1" si="113"/>
        <v>PIT</v>
      </c>
      <c r="M489" t="str">
        <f t="shared" ca="1" si="106"/>
        <v/>
      </c>
      <c r="N489" t="s">
        <v>16</v>
      </c>
      <c r="O489">
        <v>-6</v>
      </c>
      <c r="P489" t="str">
        <f t="shared" ca="1" si="107"/>
        <v/>
      </c>
      <c r="S489" t="s">
        <v>89</v>
      </c>
      <c r="U489">
        <f t="shared" ca="1" si="108"/>
        <v>1</v>
      </c>
      <c r="W489" t="str">
        <f t="shared" ca="1" si="109"/>
        <v/>
      </c>
    </row>
    <row r="490" spans="1:23" x14ac:dyDescent="0.25">
      <c r="A490">
        <v>489</v>
      </c>
      <c r="B490">
        <v>245</v>
      </c>
      <c r="C490" t="str">
        <f t="shared" ca="1" si="102"/>
        <v>2012_17_HOU@IND</v>
      </c>
      <c r="D490" t="str">
        <f t="shared" ca="1" si="112"/>
        <v/>
      </c>
      <c r="E490">
        <f t="shared" ca="1" si="112"/>
        <v>3.5</v>
      </c>
      <c r="F490">
        <f t="shared" ca="1" si="112"/>
        <v>28</v>
      </c>
      <c r="G490">
        <f t="shared" ca="1" si="112"/>
        <v>16</v>
      </c>
      <c r="H490">
        <f t="shared" ca="1" si="103"/>
        <v>2012</v>
      </c>
      <c r="I490">
        <f t="shared" ca="1" si="104"/>
        <v>17</v>
      </c>
      <c r="J490" t="str">
        <f t="shared" ca="1" si="105"/>
        <v>rs</v>
      </c>
      <c r="K490" t="str">
        <f t="shared" ca="1" si="113"/>
        <v>IND</v>
      </c>
      <c r="L490" t="str">
        <f t="shared" ca="1" si="113"/>
        <v>IND</v>
      </c>
      <c r="M490" t="str">
        <f t="shared" ca="1" si="106"/>
        <v/>
      </c>
      <c r="N490" t="s">
        <v>18</v>
      </c>
      <c r="O490">
        <v>4</v>
      </c>
      <c r="P490" t="str">
        <f t="shared" ca="1" si="107"/>
        <v/>
      </c>
      <c r="S490" t="s">
        <v>78</v>
      </c>
      <c r="U490">
        <f t="shared" ca="1" si="108"/>
        <v>1</v>
      </c>
      <c r="W490" t="str">
        <f t="shared" ca="1" si="109"/>
        <v/>
      </c>
    </row>
    <row r="491" spans="1:23" x14ac:dyDescent="0.25">
      <c r="A491">
        <v>490</v>
      </c>
      <c r="B491">
        <v>245</v>
      </c>
      <c r="C491" t="str">
        <f t="shared" ca="1" si="102"/>
        <v>2012_17_HOU@IND</v>
      </c>
      <c r="D491" t="str">
        <f t="shared" ca="1" si="112"/>
        <v/>
      </c>
      <c r="E491">
        <f t="shared" ca="1" si="112"/>
        <v>3.5</v>
      </c>
      <c r="F491">
        <f t="shared" ca="1" si="112"/>
        <v>28</v>
      </c>
      <c r="G491">
        <f t="shared" ca="1" si="112"/>
        <v>16</v>
      </c>
      <c r="H491">
        <f t="shared" ca="1" si="103"/>
        <v>2012</v>
      </c>
      <c r="I491">
        <f t="shared" ca="1" si="104"/>
        <v>17</v>
      </c>
      <c r="J491" t="str">
        <f t="shared" ca="1" si="105"/>
        <v>rs</v>
      </c>
      <c r="K491" t="str">
        <f t="shared" ca="1" si="113"/>
        <v>IND</v>
      </c>
      <c r="L491" t="str">
        <f t="shared" ca="1" si="113"/>
        <v>IND</v>
      </c>
      <c r="M491" t="str">
        <f t="shared" ca="1" si="106"/>
        <v/>
      </c>
      <c r="N491" t="s">
        <v>16</v>
      </c>
      <c r="O491">
        <v>4.5</v>
      </c>
      <c r="P491" t="str">
        <f t="shared" ca="1" si="107"/>
        <v/>
      </c>
      <c r="S491" t="s">
        <v>77</v>
      </c>
      <c r="U491">
        <f t="shared" ca="1" si="108"/>
        <v>0</v>
      </c>
      <c r="W491" t="str">
        <f t="shared" ca="1" si="109"/>
        <v/>
      </c>
    </row>
    <row r="492" spans="1:23" x14ac:dyDescent="0.25">
      <c r="A492">
        <v>491</v>
      </c>
      <c r="B492">
        <v>246</v>
      </c>
      <c r="C492" t="str">
        <f t="shared" ca="1" si="102"/>
        <v>2012_17_JAX@TEN</v>
      </c>
      <c r="D492" t="str">
        <f t="shared" ca="1" si="112"/>
        <v/>
      </c>
      <c r="E492">
        <f t="shared" ca="1" si="112"/>
        <v>-4.5</v>
      </c>
      <c r="F492">
        <f t="shared" ca="1" si="112"/>
        <v>38</v>
      </c>
      <c r="G492">
        <f t="shared" ca="1" si="112"/>
        <v>20</v>
      </c>
      <c r="H492">
        <f t="shared" ca="1" si="103"/>
        <v>2012</v>
      </c>
      <c r="I492">
        <f t="shared" ca="1" si="104"/>
        <v>17</v>
      </c>
      <c r="J492" t="str">
        <f t="shared" ca="1" si="105"/>
        <v>rs</v>
      </c>
      <c r="K492" t="str">
        <f t="shared" ca="1" si="113"/>
        <v>TEN</v>
      </c>
      <c r="L492" t="str">
        <f t="shared" ca="1" si="113"/>
        <v>TEN</v>
      </c>
      <c r="M492" t="str">
        <f t="shared" ca="1" si="106"/>
        <v/>
      </c>
      <c r="N492" t="s">
        <v>18</v>
      </c>
      <c r="O492">
        <v>-4.5</v>
      </c>
      <c r="P492" t="str">
        <f t="shared" ca="1" si="107"/>
        <v/>
      </c>
      <c r="S492" t="s">
        <v>79</v>
      </c>
      <c r="U492">
        <f t="shared" ca="1" si="108"/>
        <v>0</v>
      </c>
      <c r="W492" t="str">
        <f t="shared" ca="1" si="109"/>
        <v/>
      </c>
    </row>
    <row r="493" spans="1:23" x14ac:dyDescent="0.25">
      <c r="A493">
        <v>492</v>
      </c>
      <c r="B493">
        <v>246</v>
      </c>
      <c r="C493" t="str">
        <f t="shared" ca="1" si="102"/>
        <v>2012_17_JAX@TEN</v>
      </c>
      <c r="D493" t="str">
        <f t="shared" ca="1" si="112"/>
        <v/>
      </c>
      <c r="E493">
        <f t="shared" ca="1" si="112"/>
        <v>-4.5</v>
      </c>
      <c r="F493">
        <f t="shared" ca="1" si="112"/>
        <v>38</v>
      </c>
      <c r="G493">
        <f t="shared" ca="1" si="112"/>
        <v>20</v>
      </c>
      <c r="H493">
        <f t="shared" ca="1" si="103"/>
        <v>2012</v>
      </c>
      <c r="I493">
        <f t="shared" ca="1" si="104"/>
        <v>17</v>
      </c>
      <c r="J493" t="str">
        <f t="shared" ca="1" si="105"/>
        <v>rs</v>
      </c>
      <c r="K493" t="str">
        <f t="shared" ca="1" si="113"/>
        <v>TEN</v>
      </c>
      <c r="L493" t="str">
        <f t="shared" ca="1" si="113"/>
        <v>TEN</v>
      </c>
      <c r="M493" t="str">
        <f t="shared" ca="1" si="106"/>
        <v/>
      </c>
      <c r="N493" t="s">
        <v>16</v>
      </c>
      <c r="O493">
        <v>-3.5</v>
      </c>
      <c r="P493" t="str">
        <f t="shared" ca="1" si="107"/>
        <v/>
      </c>
      <c r="S493" t="s">
        <v>95</v>
      </c>
      <c r="U493">
        <f t="shared" ca="1" si="108"/>
        <v>1</v>
      </c>
      <c r="W493" t="str">
        <f t="shared" ca="1" si="109"/>
        <v/>
      </c>
    </row>
    <row r="494" spans="1:23" x14ac:dyDescent="0.25">
      <c r="A494">
        <v>493</v>
      </c>
      <c r="B494">
        <v>247</v>
      </c>
      <c r="C494" t="str">
        <f t="shared" ca="1" si="102"/>
        <v>2012_17_PHI@NYG</v>
      </c>
      <c r="D494" t="str">
        <f t="shared" ca="1" si="112"/>
        <v/>
      </c>
      <c r="E494">
        <f t="shared" ca="1" si="112"/>
        <v>-7.5</v>
      </c>
      <c r="F494">
        <f t="shared" ca="1" si="112"/>
        <v>42</v>
      </c>
      <c r="G494">
        <f t="shared" ca="1" si="112"/>
        <v>7</v>
      </c>
      <c r="H494">
        <f t="shared" ca="1" si="103"/>
        <v>2012</v>
      </c>
      <c r="I494">
        <f t="shared" ca="1" si="104"/>
        <v>17</v>
      </c>
      <c r="J494" t="str">
        <f t="shared" ca="1" si="105"/>
        <v>rs</v>
      </c>
      <c r="K494" t="str">
        <f t="shared" ca="1" si="113"/>
        <v>NYG</v>
      </c>
      <c r="L494" t="str">
        <f t="shared" ca="1" si="113"/>
        <v>NYG</v>
      </c>
      <c r="M494" t="str">
        <f t="shared" ca="1" si="106"/>
        <v/>
      </c>
      <c r="N494" t="s">
        <v>18</v>
      </c>
      <c r="O494">
        <v>-9</v>
      </c>
      <c r="P494" t="str">
        <f t="shared" ca="1" si="107"/>
        <v/>
      </c>
      <c r="S494" t="s">
        <v>88</v>
      </c>
      <c r="U494">
        <f t="shared" ca="1" si="108"/>
        <v>0</v>
      </c>
      <c r="W494" t="str">
        <f t="shared" ca="1" si="109"/>
        <v/>
      </c>
    </row>
    <row r="495" spans="1:23" x14ac:dyDescent="0.25">
      <c r="A495">
        <v>494</v>
      </c>
      <c r="B495">
        <v>247</v>
      </c>
      <c r="C495" t="str">
        <f t="shared" ca="1" si="102"/>
        <v>2012_17_PHI@NYG</v>
      </c>
      <c r="D495" t="str">
        <f t="shared" ca="1" si="112"/>
        <v/>
      </c>
      <c r="E495">
        <f t="shared" ca="1" si="112"/>
        <v>-7.5</v>
      </c>
      <c r="F495">
        <f t="shared" ca="1" si="112"/>
        <v>42</v>
      </c>
      <c r="G495">
        <f t="shared" ca="1" si="112"/>
        <v>7</v>
      </c>
      <c r="H495">
        <f t="shared" ca="1" si="103"/>
        <v>2012</v>
      </c>
      <c r="I495">
        <f t="shared" ca="1" si="104"/>
        <v>17</v>
      </c>
      <c r="J495" t="str">
        <f t="shared" ca="1" si="105"/>
        <v>rs</v>
      </c>
      <c r="K495" t="str">
        <f t="shared" ca="1" si="113"/>
        <v>NYG</v>
      </c>
      <c r="L495" t="str">
        <f t="shared" ca="1" si="113"/>
        <v>NYG</v>
      </c>
      <c r="M495" t="str">
        <f t="shared" ca="1" si="106"/>
        <v/>
      </c>
      <c r="N495" t="s">
        <v>16</v>
      </c>
      <c r="O495">
        <v>-9</v>
      </c>
      <c r="P495" t="str">
        <f t="shared" ca="1" si="107"/>
        <v/>
      </c>
      <c r="S495" t="s">
        <v>88</v>
      </c>
      <c r="U495">
        <f t="shared" ca="1" si="108"/>
        <v>0</v>
      </c>
      <c r="W495" t="str">
        <f t="shared" ca="1" si="109"/>
        <v/>
      </c>
    </row>
    <row r="496" spans="1:23" x14ac:dyDescent="0.25">
      <c r="A496">
        <v>495</v>
      </c>
      <c r="B496">
        <v>248</v>
      </c>
      <c r="C496" t="str">
        <f t="shared" ca="1" si="102"/>
        <v>2012_17_CHI@DET</v>
      </c>
      <c r="D496" t="str">
        <f t="shared" ca="1" si="112"/>
        <v/>
      </c>
      <c r="E496">
        <f t="shared" ca="1" si="112"/>
        <v>3.5</v>
      </c>
      <c r="F496">
        <f t="shared" ca="1" si="112"/>
        <v>24</v>
      </c>
      <c r="G496">
        <f t="shared" ca="1" si="112"/>
        <v>26</v>
      </c>
      <c r="H496">
        <f t="shared" ca="1" si="103"/>
        <v>2012</v>
      </c>
      <c r="I496">
        <f t="shared" ca="1" si="104"/>
        <v>17</v>
      </c>
      <c r="J496" t="str">
        <f t="shared" ca="1" si="105"/>
        <v>rs</v>
      </c>
      <c r="K496" t="str">
        <f t="shared" ca="1" si="113"/>
        <v>DET</v>
      </c>
      <c r="L496" t="str">
        <f t="shared" ca="1" si="113"/>
        <v>CHI</v>
      </c>
      <c r="M496" t="str">
        <f t="shared" ca="1" si="106"/>
        <v/>
      </c>
      <c r="N496" t="s">
        <v>18</v>
      </c>
      <c r="O496">
        <v>2.5</v>
      </c>
      <c r="P496" t="str">
        <f t="shared" ca="1" si="107"/>
        <v/>
      </c>
      <c r="S496" t="s">
        <v>75</v>
      </c>
      <c r="U496">
        <f t="shared" ca="1" si="108"/>
        <v>1</v>
      </c>
      <c r="W496" t="str">
        <f t="shared" ca="1" si="109"/>
        <v/>
      </c>
    </row>
    <row r="497" spans="1:23" x14ac:dyDescent="0.25">
      <c r="A497">
        <v>496</v>
      </c>
      <c r="B497">
        <v>248</v>
      </c>
      <c r="C497" t="str">
        <f t="shared" ca="1" si="102"/>
        <v>2012_17_CHI@DET</v>
      </c>
      <c r="D497" t="str">
        <f t="shared" ca="1" si="112"/>
        <v/>
      </c>
      <c r="E497">
        <f t="shared" ca="1" si="112"/>
        <v>3.5</v>
      </c>
      <c r="F497">
        <f t="shared" ca="1" si="112"/>
        <v>24</v>
      </c>
      <c r="G497">
        <f t="shared" ca="1" si="112"/>
        <v>26</v>
      </c>
      <c r="H497">
        <f t="shared" ca="1" si="103"/>
        <v>2012</v>
      </c>
      <c r="I497">
        <f t="shared" ca="1" si="104"/>
        <v>17</v>
      </c>
      <c r="J497" t="str">
        <f t="shared" ca="1" si="105"/>
        <v>rs</v>
      </c>
      <c r="K497" t="str">
        <f t="shared" ca="1" si="113"/>
        <v>DET</v>
      </c>
      <c r="L497" t="str">
        <f t="shared" ca="1" si="113"/>
        <v>CHI</v>
      </c>
      <c r="M497" t="str">
        <f t="shared" ca="1" si="106"/>
        <v/>
      </c>
      <c r="N497" t="s">
        <v>16</v>
      </c>
      <c r="O497">
        <v>3</v>
      </c>
      <c r="P497" t="str">
        <f t="shared" ca="1" si="107"/>
        <v/>
      </c>
      <c r="S497" t="s">
        <v>75</v>
      </c>
      <c r="U497">
        <f t="shared" ca="1" si="108"/>
        <v>1</v>
      </c>
      <c r="W497" t="str">
        <f t="shared" ca="1" si="109"/>
        <v/>
      </c>
    </row>
    <row r="498" spans="1:23" x14ac:dyDescent="0.25">
      <c r="A498">
        <v>497</v>
      </c>
      <c r="B498">
        <v>249</v>
      </c>
      <c r="C498" t="str">
        <f t="shared" ca="1" si="102"/>
        <v>2012_17_TBY@ATL</v>
      </c>
      <c r="D498" t="str">
        <f t="shared" ca="1" si="112"/>
        <v/>
      </c>
      <c r="E498">
        <f t="shared" ca="1" si="112"/>
        <v>-3.5</v>
      </c>
      <c r="F498">
        <f t="shared" ca="1" si="112"/>
        <v>17</v>
      </c>
      <c r="G498">
        <f t="shared" ca="1" si="112"/>
        <v>22</v>
      </c>
      <c r="H498">
        <f t="shared" ca="1" si="103"/>
        <v>2012</v>
      </c>
      <c r="I498">
        <f t="shared" ca="1" si="104"/>
        <v>17</v>
      </c>
      <c r="J498" t="str">
        <f t="shared" ca="1" si="105"/>
        <v>rs</v>
      </c>
      <c r="K498" t="str">
        <f t="shared" ca="1" si="113"/>
        <v>TBY</v>
      </c>
      <c r="L498" t="str">
        <f t="shared" ca="1" si="113"/>
        <v>TBY</v>
      </c>
      <c r="M498" t="str">
        <f t="shared" ca="1" si="106"/>
        <v/>
      </c>
      <c r="N498" t="s">
        <v>18</v>
      </c>
      <c r="O498">
        <v>-6</v>
      </c>
      <c r="P498" t="str">
        <f t="shared" ca="1" si="107"/>
        <v/>
      </c>
      <c r="S498" t="s">
        <v>339</v>
      </c>
      <c r="U498">
        <f t="shared" ca="1" si="108"/>
        <v>1</v>
      </c>
      <c r="W498" t="str">
        <f t="shared" ca="1" si="109"/>
        <v/>
      </c>
    </row>
    <row r="499" spans="1:23" x14ac:dyDescent="0.25">
      <c r="A499">
        <v>498</v>
      </c>
      <c r="B499">
        <v>249</v>
      </c>
      <c r="C499" t="str">
        <f t="shared" ca="1" si="102"/>
        <v>2012_17_TBY@ATL</v>
      </c>
      <c r="D499" t="str">
        <f t="shared" ca="1" si="112"/>
        <v/>
      </c>
      <c r="E499">
        <f t="shared" ca="1" si="112"/>
        <v>-3.5</v>
      </c>
      <c r="F499">
        <f t="shared" ca="1" si="112"/>
        <v>17</v>
      </c>
      <c r="G499">
        <f t="shared" ca="1" si="112"/>
        <v>22</v>
      </c>
      <c r="H499">
        <f t="shared" ca="1" si="103"/>
        <v>2012</v>
      </c>
      <c r="I499">
        <f t="shared" ca="1" si="104"/>
        <v>17</v>
      </c>
      <c r="J499" t="str">
        <f t="shared" ca="1" si="105"/>
        <v>rs</v>
      </c>
      <c r="K499" t="str">
        <f t="shared" ca="1" si="113"/>
        <v>TBY</v>
      </c>
      <c r="L499" t="str">
        <f t="shared" ca="1" si="113"/>
        <v>TBY</v>
      </c>
      <c r="M499" t="str">
        <f t="shared" ca="1" si="106"/>
        <v/>
      </c>
      <c r="N499" t="s">
        <v>16</v>
      </c>
      <c r="O499">
        <v>-7</v>
      </c>
      <c r="P499" t="str">
        <f t="shared" ca="1" si="107"/>
        <v/>
      </c>
      <c r="S499" t="s">
        <v>339</v>
      </c>
      <c r="U499">
        <f t="shared" ca="1" si="108"/>
        <v>1</v>
      </c>
      <c r="W499" t="str">
        <f t="shared" ca="1" si="109"/>
        <v/>
      </c>
    </row>
    <row r="500" spans="1:23" x14ac:dyDescent="0.25">
      <c r="A500">
        <v>499</v>
      </c>
      <c r="B500">
        <v>250</v>
      </c>
      <c r="C500" t="str">
        <f t="shared" ca="1" si="102"/>
        <v>2012_17_CAR@NOR</v>
      </c>
      <c r="D500" t="str">
        <f t="shared" ca="1" si="112"/>
        <v/>
      </c>
      <c r="E500">
        <f t="shared" ca="1" si="112"/>
        <v>-4.5</v>
      </c>
      <c r="F500">
        <f t="shared" ca="1" si="112"/>
        <v>38</v>
      </c>
      <c r="G500">
        <f t="shared" ca="1" si="112"/>
        <v>44</v>
      </c>
      <c r="H500">
        <f t="shared" ca="1" si="103"/>
        <v>2012</v>
      </c>
      <c r="I500">
        <f t="shared" ca="1" si="104"/>
        <v>17</v>
      </c>
      <c r="J500" t="str">
        <f t="shared" ca="1" si="105"/>
        <v>rs</v>
      </c>
      <c r="K500" t="str">
        <f t="shared" ca="1" si="113"/>
        <v>CAR</v>
      </c>
      <c r="L500" t="str">
        <f t="shared" ca="1" si="113"/>
        <v>CAR</v>
      </c>
      <c r="M500" t="str">
        <f t="shared" ca="1" si="106"/>
        <v/>
      </c>
      <c r="N500" t="s">
        <v>18</v>
      </c>
      <c r="O500">
        <v>-6</v>
      </c>
      <c r="P500" t="str">
        <f t="shared" ca="1" si="107"/>
        <v/>
      </c>
      <c r="S500" t="s">
        <v>340</v>
      </c>
      <c r="U500">
        <f t="shared" ca="1" si="108"/>
        <v>0</v>
      </c>
      <c r="W500" t="str">
        <f t="shared" ca="1" si="109"/>
        <v/>
      </c>
    </row>
    <row r="501" spans="1:23" x14ac:dyDescent="0.25">
      <c r="A501">
        <v>500</v>
      </c>
      <c r="B501">
        <v>250</v>
      </c>
      <c r="C501" t="str">
        <f t="shared" ca="1" si="102"/>
        <v>2012_17_CAR@NOR</v>
      </c>
      <c r="D501" t="str">
        <f t="shared" ca="1" si="112"/>
        <v/>
      </c>
      <c r="E501">
        <f t="shared" ca="1" si="112"/>
        <v>-4.5</v>
      </c>
      <c r="F501">
        <f t="shared" ca="1" si="112"/>
        <v>38</v>
      </c>
      <c r="G501">
        <f t="shared" ca="1" si="112"/>
        <v>44</v>
      </c>
      <c r="H501">
        <f t="shared" ca="1" si="103"/>
        <v>2012</v>
      </c>
      <c r="I501">
        <f t="shared" ca="1" si="104"/>
        <v>17</v>
      </c>
      <c r="J501" t="str">
        <f t="shared" ca="1" si="105"/>
        <v>rs</v>
      </c>
      <c r="K501" t="str">
        <f t="shared" ca="1" si="113"/>
        <v>CAR</v>
      </c>
      <c r="L501" t="str">
        <f t="shared" ca="1" si="113"/>
        <v>CAR</v>
      </c>
      <c r="M501" t="str">
        <f t="shared" ca="1" si="106"/>
        <v/>
      </c>
      <c r="N501" t="s">
        <v>16</v>
      </c>
      <c r="O501">
        <v>-5.5</v>
      </c>
      <c r="P501" t="str">
        <f t="shared" ca="1" si="107"/>
        <v/>
      </c>
      <c r="S501" t="s">
        <v>340</v>
      </c>
      <c r="U501">
        <f t="shared" ca="1" si="108"/>
        <v>0</v>
      </c>
      <c r="W501" t="str">
        <f t="shared" ca="1" si="109"/>
        <v/>
      </c>
    </row>
    <row r="502" spans="1:23" x14ac:dyDescent="0.25">
      <c r="A502">
        <v>501</v>
      </c>
      <c r="B502">
        <v>251</v>
      </c>
      <c r="C502" t="str">
        <f t="shared" ca="1" si="102"/>
        <v>2012_17_GBY@MIN</v>
      </c>
      <c r="D502" t="str">
        <f t="shared" ref="D502:G521" ca="1" si="114">IFERROR(IF(ISBLANK(VLOOKUP($B502,nfl_game_result,MATCH(D$1,nfl_game_result_header,0),FALSE)),"",VLOOKUP($B502,nfl_game_result,MATCH(D$1,nfl_game_result_header,0),FALSE)),"error")</f>
        <v/>
      </c>
      <c r="E502">
        <f t="shared" ca="1" si="114"/>
        <v>3.5</v>
      </c>
      <c r="F502">
        <f t="shared" ca="1" si="114"/>
        <v>37</v>
      </c>
      <c r="G502">
        <f t="shared" ca="1" si="114"/>
        <v>34</v>
      </c>
      <c r="H502">
        <f t="shared" ca="1" si="103"/>
        <v>2012</v>
      </c>
      <c r="I502">
        <f t="shared" ca="1" si="104"/>
        <v>17</v>
      </c>
      <c r="J502" t="str">
        <f t="shared" ca="1" si="105"/>
        <v>rs</v>
      </c>
      <c r="K502" t="str">
        <f t="shared" ref="K502:L521" ca="1" si="115">IFERROR(IF(ISBLANK(VLOOKUP($B502,nfl_game_result,MATCH(K$1,nfl_game_result_header,0),FALSE)),"",VLOOKUP($B502,nfl_game_result,MATCH(K$1,nfl_game_result_header,0),FALSE)),"error")</f>
        <v>MIN</v>
      </c>
      <c r="L502" t="str">
        <f t="shared" ca="1" si="115"/>
        <v>MIN</v>
      </c>
      <c r="M502" t="str">
        <f t="shared" ca="1" si="106"/>
        <v/>
      </c>
      <c r="N502" t="s">
        <v>18</v>
      </c>
      <c r="O502">
        <v>5</v>
      </c>
      <c r="P502" t="str">
        <f t="shared" ca="1" si="107"/>
        <v/>
      </c>
      <c r="S502" t="s">
        <v>335</v>
      </c>
      <c r="U502">
        <f t="shared" ca="1" si="108"/>
        <v>0</v>
      </c>
      <c r="W502" t="str">
        <f t="shared" ca="1" si="109"/>
        <v/>
      </c>
    </row>
    <row r="503" spans="1:23" x14ac:dyDescent="0.25">
      <c r="A503">
        <v>502</v>
      </c>
      <c r="B503">
        <v>251</v>
      </c>
      <c r="C503" t="str">
        <f t="shared" ca="1" si="102"/>
        <v>2012_17_GBY@MIN</v>
      </c>
      <c r="D503" t="str">
        <f t="shared" ca="1" si="114"/>
        <v/>
      </c>
      <c r="E503">
        <f t="shared" ca="1" si="114"/>
        <v>3.5</v>
      </c>
      <c r="F503">
        <f t="shared" ca="1" si="114"/>
        <v>37</v>
      </c>
      <c r="G503">
        <f t="shared" ca="1" si="114"/>
        <v>34</v>
      </c>
      <c r="H503">
        <f t="shared" ca="1" si="103"/>
        <v>2012</v>
      </c>
      <c r="I503">
        <f t="shared" ca="1" si="104"/>
        <v>17</v>
      </c>
      <c r="J503" t="str">
        <f t="shared" ca="1" si="105"/>
        <v>rs</v>
      </c>
      <c r="K503" t="str">
        <f t="shared" ca="1" si="115"/>
        <v>MIN</v>
      </c>
      <c r="L503" t="str">
        <f t="shared" ca="1" si="115"/>
        <v>MIN</v>
      </c>
      <c r="M503" t="str">
        <f t="shared" ca="1" si="106"/>
        <v/>
      </c>
      <c r="N503" t="s">
        <v>16</v>
      </c>
      <c r="O503">
        <v>3.5</v>
      </c>
      <c r="P503" t="str">
        <f t="shared" ca="1" si="107"/>
        <v/>
      </c>
      <c r="S503" t="s">
        <v>82</v>
      </c>
      <c r="U503">
        <f t="shared" ca="1" si="108"/>
        <v>1</v>
      </c>
      <c r="W503" t="str">
        <f t="shared" ca="1" si="109"/>
        <v/>
      </c>
    </row>
    <row r="504" spans="1:23" x14ac:dyDescent="0.25">
      <c r="A504">
        <v>503</v>
      </c>
      <c r="B504">
        <v>252</v>
      </c>
      <c r="C504" t="str">
        <f t="shared" ca="1" si="102"/>
        <v>2012_17_KCY@DEN</v>
      </c>
      <c r="D504" t="str">
        <f t="shared" ca="1" si="114"/>
        <v/>
      </c>
      <c r="E504">
        <f t="shared" ca="1" si="114"/>
        <v>-15.5</v>
      </c>
      <c r="F504">
        <f t="shared" ca="1" si="114"/>
        <v>38</v>
      </c>
      <c r="G504">
        <f t="shared" ca="1" si="114"/>
        <v>3</v>
      </c>
      <c r="H504">
        <f t="shared" ca="1" si="103"/>
        <v>2012</v>
      </c>
      <c r="I504">
        <f t="shared" ca="1" si="104"/>
        <v>17</v>
      </c>
      <c r="J504" t="str">
        <f t="shared" ca="1" si="105"/>
        <v>rs</v>
      </c>
      <c r="K504" t="str">
        <f t="shared" ca="1" si="115"/>
        <v>DEN</v>
      </c>
      <c r="L504" t="str">
        <f t="shared" ca="1" si="115"/>
        <v>DEN</v>
      </c>
      <c r="M504" t="str">
        <f t="shared" ca="1" si="106"/>
        <v/>
      </c>
      <c r="N504" t="s">
        <v>18</v>
      </c>
      <c r="O504">
        <v>-18</v>
      </c>
      <c r="P504" t="str">
        <f t="shared" ca="1" si="107"/>
        <v/>
      </c>
      <c r="S504" t="s">
        <v>74</v>
      </c>
      <c r="U504">
        <f t="shared" ca="1" si="108"/>
        <v>1</v>
      </c>
      <c r="W504" t="str">
        <f t="shared" ca="1" si="109"/>
        <v/>
      </c>
    </row>
    <row r="505" spans="1:23" x14ac:dyDescent="0.25">
      <c r="A505">
        <v>504</v>
      </c>
      <c r="B505">
        <v>252</v>
      </c>
      <c r="C505" t="str">
        <f t="shared" ca="1" si="102"/>
        <v>2012_17_KCY@DEN</v>
      </c>
      <c r="D505" t="str">
        <f t="shared" ca="1" si="114"/>
        <v/>
      </c>
      <c r="E505">
        <f t="shared" ca="1" si="114"/>
        <v>-15.5</v>
      </c>
      <c r="F505">
        <f t="shared" ca="1" si="114"/>
        <v>38</v>
      </c>
      <c r="G505">
        <f t="shared" ca="1" si="114"/>
        <v>3</v>
      </c>
      <c r="H505">
        <f t="shared" ca="1" si="103"/>
        <v>2012</v>
      </c>
      <c r="I505">
        <f t="shared" ca="1" si="104"/>
        <v>17</v>
      </c>
      <c r="J505" t="str">
        <f t="shared" ca="1" si="105"/>
        <v>rs</v>
      </c>
      <c r="K505" t="str">
        <f t="shared" ca="1" si="115"/>
        <v>DEN</v>
      </c>
      <c r="L505" t="str">
        <f t="shared" ca="1" si="115"/>
        <v>DEN</v>
      </c>
      <c r="M505" t="str">
        <f t="shared" ca="1" si="106"/>
        <v/>
      </c>
      <c r="N505" t="s">
        <v>16</v>
      </c>
      <c r="O505">
        <v>-17.5</v>
      </c>
      <c r="P505" t="str">
        <f t="shared" ca="1" si="107"/>
        <v/>
      </c>
      <c r="S505" t="s">
        <v>74</v>
      </c>
      <c r="U505">
        <f t="shared" ca="1" si="108"/>
        <v>1</v>
      </c>
      <c r="W505" t="str">
        <f t="shared" ca="1" si="109"/>
        <v/>
      </c>
    </row>
    <row r="506" spans="1:23" x14ac:dyDescent="0.25">
      <c r="A506">
        <v>505</v>
      </c>
      <c r="B506">
        <v>253</v>
      </c>
      <c r="C506" t="str">
        <f t="shared" ca="1" si="102"/>
        <v>2012_17_OAK@SD</v>
      </c>
      <c r="D506" t="str">
        <f t="shared" ca="1" si="114"/>
        <v/>
      </c>
      <c r="E506">
        <f t="shared" ca="1" si="114"/>
        <v>-4.5</v>
      </c>
      <c r="F506">
        <f t="shared" ca="1" si="114"/>
        <v>24</v>
      </c>
      <c r="G506">
        <f t="shared" ca="1" si="114"/>
        <v>21</v>
      </c>
      <c r="H506">
        <f t="shared" ca="1" si="103"/>
        <v>2012</v>
      </c>
      <c r="I506">
        <f t="shared" ca="1" si="104"/>
        <v>17</v>
      </c>
      <c r="J506" t="str">
        <f t="shared" ca="1" si="105"/>
        <v>rs</v>
      </c>
      <c r="K506" t="str">
        <f t="shared" ca="1" si="115"/>
        <v>OAK</v>
      </c>
      <c r="L506" t="str">
        <f t="shared" ca="1" si="115"/>
        <v>SD</v>
      </c>
      <c r="M506" t="str">
        <f t="shared" ca="1" si="106"/>
        <v/>
      </c>
      <c r="N506" t="s">
        <v>18</v>
      </c>
      <c r="O506">
        <v>-7.5</v>
      </c>
      <c r="P506" t="str">
        <f t="shared" ca="1" si="107"/>
        <v/>
      </c>
      <c r="S506" t="s">
        <v>90</v>
      </c>
      <c r="U506">
        <f t="shared" ca="1" si="108"/>
        <v>0</v>
      </c>
      <c r="W506" t="str">
        <f t="shared" ca="1" si="109"/>
        <v/>
      </c>
    </row>
    <row r="507" spans="1:23" x14ac:dyDescent="0.25">
      <c r="A507">
        <v>506</v>
      </c>
      <c r="B507">
        <v>253</v>
      </c>
      <c r="C507" t="str">
        <f t="shared" ca="1" si="102"/>
        <v>2012_17_OAK@SD</v>
      </c>
      <c r="D507" t="str">
        <f t="shared" ca="1" si="114"/>
        <v/>
      </c>
      <c r="E507">
        <f t="shared" ca="1" si="114"/>
        <v>-4.5</v>
      </c>
      <c r="F507">
        <f t="shared" ca="1" si="114"/>
        <v>24</v>
      </c>
      <c r="G507">
        <f t="shared" ca="1" si="114"/>
        <v>21</v>
      </c>
      <c r="H507">
        <f t="shared" ca="1" si="103"/>
        <v>2012</v>
      </c>
      <c r="I507">
        <f t="shared" ca="1" si="104"/>
        <v>17</v>
      </c>
      <c r="J507" t="str">
        <f t="shared" ca="1" si="105"/>
        <v>rs</v>
      </c>
      <c r="K507" t="str">
        <f t="shared" ca="1" si="115"/>
        <v>OAK</v>
      </c>
      <c r="L507" t="str">
        <f t="shared" ca="1" si="115"/>
        <v>SD</v>
      </c>
      <c r="M507" t="str">
        <f t="shared" ca="1" si="106"/>
        <v/>
      </c>
      <c r="N507" t="s">
        <v>16</v>
      </c>
      <c r="O507">
        <v>-7.5</v>
      </c>
      <c r="P507" t="str">
        <f t="shared" ca="1" si="107"/>
        <v/>
      </c>
      <c r="S507" t="s">
        <v>90</v>
      </c>
      <c r="U507">
        <f t="shared" ca="1" si="108"/>
        <v>0</v>
      </c>
      <c r="W507" t="str">
        <f t="shared" ca="1" si="109"/>
        <v/>
      </c>
    </row>
    <row r="508" spans="1:23" x14ac:dyDescent="0.25">
      <c r="A508">
        <v>507</v>
      </c>
      <c r="B508">
        <v>254</v>
      </c>
      <c r="C508" t="str">
        <f t="shared" ca="1" si="102"/>
        <v>2012_17_ARI@SFO</v>
      </c>
      <c r="D508" t="str">
        <f t="shared" ca="1" si="114"/>
        <v/>
      </c>
      <c r="E508">
        <f t="shared" ca="1" si="114"/>
        <v>-14.5</v>
      </c>
      <c r="F508">
        <f t="shared" ca="1" si="114"/>
        <v>27</v>
      </c>
      <c r="G508">
        <f t="shared" ca="1" si="114"/>
        <v>13</v>
      </c>
      <c r="H508">
        <f t="shared" ca="1" si="103"/>
        <v>2012</v>
      </c>
      <c r="I508">
        <f t="shared" ca="1" si="104"/>
        <v>17</v>
      </c>
      <c r="J508" t="str">
        <f t="shared" ca="1" si="105"/>
        <v>rs</v>
      </c>
      <c r="K508" t="str">
        <f t="shared" ca="1" si="115"/>
        <v>ARI</v>
      </c>
      <c r="L508" t="str">
        <f t="shared" ca="1" si="115"/>
        <v>SFO</v>
      </c>
      <c r="M508" t="str">
        <f t="shared" ca="1" si="106"/>
        <v/>
      </c>
      <c r="N508" t="s">
        <v>18</v>
      </c>
      <c r="O508">
        <v>-12</v>
      </c>
      <c r="P508" t="str">
        <f t="shared" ca="1" si="107"/>
        <v/>
      </c>
      <c r="S508" t="s">
        <v>66</v>
      </c>
      <c r="U508">
        <f t="shared" ca="1" si="108"/>
        <v>1</v>
      </c>
      <c r="W508" t="str">
        <f t="shared" ca="1" si="109"/>
        <v/>
      </c>
    </row>
    <row r="509" spans="1:23" x14ac:dyDescent="0.25">
      <c r="A509">
        <v>508</v>
      </c>
      <c r="B509">
        <v>254</v>
      </c>
      <c r="C509" t="str">
        <f t="shared" ca="1" si="102"/>
        <v>2012_17_ARI@SFO</v>
      </c>
      <c r="D509" t="str">
        <f t="shared" ca="1" si="114"/>
        <v/>
      </c>
      <c r="E509">
        <f t="shared" ca="1" si="114"/>
        <v>-14.5</v>
      </c>
      <c r="F509">
        <f t="shared" ca="1" si="114"/>
        <v>27</v>
      </c>
      <c r="G509">
        <f t="shared" ca="1" si="114"/>
        <v>13</v>
      </c>
      <c r="H509">
        <f t="shared" ca="1" si="103"/>
        <v>2012</v>
      </c>
      <c r="I509">
        <f t="shared" ca="1" si="104"/>
        <v>17</v>
      </c>
      <c r="J509" t="str">
        <f t="shared" ca="1" si="105"/>
        <v>rs</v>
      </c>
      <c r="K509" t="str">
        <f t="shared" ca="1" si="115"/>
        <v>ARI</v>
      </c>
      <c r="L509" t="str">
        <f t="shared" ca="1" si="115"/>
        <v>SFO</v>
      </c>
      <c r="M509" t="str">
        <f t="shared" ca="1" si="106"/>
        <v/>
      </c>
      <c r="N509" t="s">
        <v>16</v>
      </c>
      <c r="O509">
        <v>-10.5</v>
      </c>
      <c r="P509" t="str">
        <f t="shared" ca="1" si="107"/>
        <v/>
      </c>
      <c r="S509" t="s">
        <v>66</v>
      </c>
      <c r="U509">
        <f t="shared" ca="1" si="108"/>
        <v>1</v>
      </c>
      <c r="W509" t="str">
        <f t="shared" ca="1" si="109"/>
        <v/>
      </c>
    </row>
    <row r="510" spans="1:23" x14ac:dyDescent="0.25">
      <c r="A510">
        <v>509</v>
      </c>
      <c r="B510">
        <v>255</v>
      </c>
      <c r="C510" t="str">
        <f t="shared" ca="1" si="102"/>
        <v>2012_17_STL@SEA</v>
      </c>
      <c r="D510" t="str">
        <f t="shared" ca="1" si="114"/>
        <v/>
      </c>
      <c r="E510">
        <f t="shared" ca="1" si="114"/>
        <v>-10.5</v>
      </c>
      <c r="F510">
        <f t="shared" ca="1" si="114"/>
        <v>20</v>
      </c>
      <c r="G510">
        <f t="shared" ca="1" si="114"/>
        <v>13</v>
      </c>
      <c r="H510">
        <f t="shared" ca="1" si="103"/>
        <v>2012</v>
      </c>
      <c r="I510">
        <f t="shared" ca="1" si="104"/>
        <v>17</v>
      </c>
      <c r="J510" t="str">
        <f t="shared" ca="1" si="105"/>
        <v>rs</v>
      </c>
      <c r="K510" t="str">
        <f t="shared" ca="1" si="115"/>
        <v>STL</v>
      </c>
      <c r="L510" t="str">
        <f t="shared" ca="1" si="115"/>
        <v>SEA</v>
      </c>
      <c r="M510" t="str">
        <f t="shared" ca="1" si="106"/>
        <v/>
      </c>
      <c r="N510" t="s">
        <v>18</v>
      </c>
      <c r="O510">
        <v>-11.5</v>
      </c>
      <c r="P510" t="str">
        <f t="shared" ca="1" si="107"/>
        <v/>
      </c>
      <c r="S510" t="s">
        <v>91</v>
      </c>
      <c r="U510">
        <f t="shared" ca="1" si="108"/>
        <v>0</v>
      </c>
      <c r="W510" t="str">
        <f t="shared" ca="1" si="109"/>
        <v/>
      </c>
    </row>
    <row r="511" spans="1:23" x14ac:dyDescent="0.25">
      <c r="A511">
        <v>510</v>
      </c>
      <c r="B511">
        <v>255</v>
      </c>
      <c r="C511" t="str">
        <f t="shared" ca="1" si="102"/>
        <v>2012_17_STL@SEA</v>
      </c>
      <c r="D511" t="str">
        <f t="shared" ca="1" si="114"/>
        <v/>
      </c>
      <c r="E511">
        <f t="shared" ca="1" si="114"/>
        <v>-10.5</v>
      </c>
      <c r="F511">
        <f t="shared" ca="1" si="114"/>
        <v>20</v>
      </c>
      <c r="G511">
        <f t="shared" ca="1" si="114"/>
        <v>13</v>
      </c>
      <c r="H511">
        <f t="shared" ca="1" si="103"/>
        <v>2012</v>
      </c>
      <c r="I511">
        <f t="shared" ca="1" si="104"/>
        <v>17</v>
      </c>
      <c r="J511" t="str">
        <f t="shared" ca="1" si="105"/>
        <v>rs</v>
      </c>
      <c r="K511" t="str">
        <f t="shared" ca="1" si="115"/>
        <v>STL</v>
      </c>
      <c r="L511" t="str">
        <f t="shared" ca="1" si="115"/>
        <v>SEA</v>
      </c>
      <c r="M511" t="str">
        <f t="shared" ca="1" si="106"/>
        <v/>
      </c>
      <c r="N511" t="s">
        <v>16</v>
      </c>
      <c r="O511">
        <v>-9.5</v>
      </c>
      <c r="P511" t="str">
        <f t="shared" ca="1" si="107"/>
        <v/>
      </c>
      <c r="S511" t="s">
        <v>91</v>
      </c>
      <c r="U511">
        <f t="shared" ca="1" si="108"/>
        <v>0</v>
      </c>
      <c r="W511" t="str">
        <f t="shared" ca="1" si="109"/>
        <v/>
      </c>
    </row>
    <row r="512" spans="1:23" x14ac:dyDescent="0.25">
      <c r="A512">
        <v>511</v>
      </c>
      <c r="B512">
        <v>256</v>
      </c>
      <c r="C512" t="str">
        <f t="shared" ca="1" si="102"/>
        <v>2012_17_DAL@WAS</v>
      </c>
      <c r="D512" t="str">
        <f t="shared" ca="1" si="114"/>
        <v/>
      </c>
      <c r="E512">
        <f t="shared" ca="1" si="114"/>
        <v>-3.5</v>
      </c>
      <c r="F512">
        <f t="shared" ca="1" si="114"/>
        <v>28</v>
      </c>
      <c r="G512">
        <f t="shared" ca="1" si="114"/>
        <v>18</v>
      </c>
      <c r="H512">
        <f t="shared" ca="1" si="103"/>
        <v>2012</v>
      </c>
      <c r="I512">
        <f t="shared" ca="1" si="104"/>
        <v>17</v>
      </c>
      <c r="J512" t="str">
        <f t="shared" ca="1" si="105"/>
        <v>rs</v>
      </c>
      <c r="K512" t="str">
        <f t="shared" ca="1" si="115"/>
        <v>WAS</v>
      </c>
      <c r="L512" t="str">
        <f t="shared" ca="1" si="115"/>
        <v>WAS</v>
      </c>
      <c r="M512" t="str">
        <f t="shared" ca="1" si="106"/>
        <v/>
      </c>
      <c r="N512" t="s">
        <v>18</v>
      </c>
      <c r="O512">
        <v>-4</v>
      </c>
      <c r="P512" t="str">
        <f t="shared" ca="1" si="107"/>
        <v/>
      </c>
      <c r="S512" t="s">
        <v>73</v>
      </c>
      <c r="U512">
        <f t="shared" ca="1" si="108"/>
        <v>0</v>
      </c>
      <c r="W512" t="str">
        <f t="shared" ca="1" si="109"/>
        <v/>
      </c>
    </row>
    <row r="513" spans="1:23" x14ac:dyDescent="0.25">
      <c r="A513">
        <v>512</v>
      </c>
      <c r="B513">
        <v>256</v>
      </c>
      <c r="C513" t="str">
        <f t="shared" ca="1" si="102"/>
        <v>2012_17_DAL@WAS</v>
      </c>
      <c r="D513" t="str">
        <f t="shared" ca="1" si="114"/>
        <v/>
      </c>
      <c r="E513">
        <f t="shared" ca="1" si="114"/>
        <v>-3.5</v>
      </c>
      <c r="F513">
        <f t="shared" ca="1" si="114"/>
        <v>28</v>
      </c>
      <c r="G513">
        <f t="shared" ca="1" si="114"/>
        <v>18</v>
      </c>
      <c r="H513">
        <f t="shared" ca="1" si="103"/>
        <v>2012</v>
      </c>
      <c r="I513">
        <f t="shared" ca="1" si="104"/>
        <v>17</v>
      </c>
      <c r="J513" t="str">
        <f t="shared" ca="1" si="105"/>
        <v>rs</v>
      </c>
      <c r="K513" t="str">
        <f t="shared" ca="1" si="115"/>
        <v>WAS</v>
      </c>
      <c r="L513" t="str">
        <f t="shared" ca="1" si="115"/>
        <v>WAS</v>
      </c>
      <c r="M513" t="str">
        <f t="shared" ca="1" si="106"/>
        <v/>
      </c>
      <c r="N513" t="s">
        <v>16</v>
      </c>
      <c r="O513">
        <v>-3.5</v>
      </c>
      <c r="P513" t="str">
        <f t="shared" ca="1" si="107"/>
        <v/>
      </c>
      <c r="S513" t="s">
        <v>73</v>
      </c>
      <c r="U513">
        <f t="shared" ca="1" si="108"/>
        <v>0</v>
      </c>
      <c r="W513" t="str">
        <f t="shared" ca="1" si="109"/>
        <v/>
      </c>
    </row>
    <row r="514" spans="1:23" x14ac:dyDescent="0.25">
      <c r="A514">
        <v>513</v>
      </c>
      <c r="B514">
        <v>257</v>
      </c>
      <c r="C514" t="str">
        <f t="shared" ref="C514:C577" ca="1" si="116">IFERROR(VLOOKUP($B514,nfl_game_result,MATCH(C$1,nfl_game_result_header,0),FALSE),"error")</f>
        <v>2012_18_CIN@HOU</v>
      </c>
      <c r="D514">
        <f t="shared" ca="1" si="114"/>
        <v>-4.5</v>
      </c>
      <c r="E514">
        <f t="shared" ca="1" si="114"/>
        <v>-4.5</v>
      </c>
      <c r="F514">
        <f t="shared" ca="1" si="114"/>
        <v>19</v>
      </c>
      <c r="G514">
        <f t="shared" ca="1" si="114"/>
        <v>13</v>
      </c>
      <c r="H514">
        <f t="shared" ref="H514:H577" ca="1" si="117">VALUE(LEFT(C514, 4))</f>
        <v>2012</v>
      </c>
      <c r="I514">
        <f t="shared" ref="I514:I577" ca="1" si="118">VALUE(MID(C514,6,FIND("_",C514,6)-6))</f>
        <v>18</v>
      </c>
      <c r="J514" t="str">
        <f t="shared" ref="J514:J577" ca="1" si="119">IF(I514&lt;=17,"rs","plyff")</f>
        <v>plyff</v>
      </c>
      <c r="K514" t="str">
        <f t="shared" ca="1" si="115"/>
        <v>HOU</v>
      </c>
      <c r="L514" t="str">
        <f t="shared" ca="1" si="115"/>
        <v>HOU</v>
      </c>
      <c r="M514">
        <f t="shared" ref="M514:M577" ca="1" si="120">IF(NOT(OR(ISBLANK(D514),ISBLANK(E514),D514="",E514="")),D514-E514,"")</f>
        <v>0</v>
      </c>
      <c r="N514" t="s">
        <v>18</v>
      </c>
      <c r="O514">
        <v>-5.5</v>
      </c>
      <c r="P514">
        <f t="shared" ref="P514:P577" ca="1" si="121">IF(OR(NOT(ISNUMBER(D514)),ISBLANK(D514),D514="",ISBLANK(O514)),"",ABS(D514-O514))</f>
        <v>1</v>
      </c>
      <c r="S514" t="s">
        <v>77</v>
      </c>
      <c r="U514">
        <f t="shared" ref="U514:U577" ca="1" si="122">IF(OR(ISBLANK(K514),ISBLANK(S514),K514="",S514=""),"",IF(K514=S514,1,0))</f>
        <v>1</v>
      </c>
      <c r="V514" t="s">
        <v>77</v>
      </c>
      <c r="W514">
        <f t="shared" ref="W514:W577" ca="1" si="123">IF(OR(ISBLANK(L514),ISBLANK(V514),L514="",V514=""),"",IF(L514=V514,1,0))</f>
        <v>1</v>
      </c>
    </row>
    <row r="515" spans="1:23" x14ac:dyDescent="0.25">
      <c r="A515">
        <v>514</v>
      </c>
      <c r="B515">
        <v>257</v>
      </c>
      <c r="C515" t="str">
        <f t="shared" ca="1" si="116"/>
        <v>2012_18_CIN@HOU</v>
      </c>
      <c r="D515">
        <f t="shared" ca="1" si="114"/>
        <v>-4.5</v>
      </c>
      <c r="E515">
        <f t="shared" ca="1" si="114"/>
        <v>-4.5</v>
      </c>
      <c r="F515">
        <f t="shared" ca="1" si="114"/>
        <v>19</v>
      </c>
      <c r="G515">
        <f t="shared" ca="1" si="114"/>
        <v>13</v>
      </c>
      <c r="H515">
        <f t="shared" ca="1" si="117"/>
        <v>2012</v>
      </c>
      <c r="I515">
        <f t="shared" ca="1" si="118"/>
        <v>18</v>
      </c>
      <c r="J515" t="str">
        <f t="shared" ca="1" si="119"/>
        <v>plyff</v>
      </c>
      <c r="K515" t="str">
        <f t="shared" ca="1" si="115"/>
        <v>HOU</v>
      </c>
      <c r="L515" t="str">
        <f t="shared" ca="1" si="115"/>
        <v>HOU</v>
      </c>
      <c r="M515">
        <f t="shared" ca="1" si="120"/>
        <v>0</v>
      </c>
      <c r="N515" t="s">
        <v>20</v>
      </c>
      <c r="P515" t="str">
        <f t="shared" ca="1" si="121"/>
        <v/>
      </c>
      <c r="S515" t="s">
        <v>77</v>
      </c>
      <c r="U515">
        <f t="shared" ca="1" si="122"/>
        <v>1</v>
      </c>
      <c r="V515" t="s">
        <v>77</v>
      </c>
      <c r="W515">
        <f t="shared" ca="1" si="123"/>
        <v>1</v>
      </c>
    </row>
    <row r="516" spans="1:23" x14ac:dyDescent="0.25">
      <c r="A516">
        <v>515</v>
      </c>
      <c r="B516">
        <v>257</v>
      </c>
      <c r="C516" t="str">
        <f t="shared" ca="1" si="116"/>
        <v>2012_18_CIN@HOU</v>
      </c>
      <c r="D516">
        <f t="shared" ca="1" si="114"/>
        <v>-4.5</v>
      </c>
      <c r="E516">
        <f t="shared" ca="1" si="114"/>
        <v>-4.5</v>
      </c>
      <c r="F516">
        <f t="shared" ca="1" si="114"/>
        <v>19</v>
      </c>
      <c r="G516">
        <f t="shared" ca="1" si="114"/>
        <v>13</v>
      </c>
      <c r="H516">
        <f t="shared" ca="1" si="117"/>
        <v>2012</v>
      </c>
      <c r="I516">
        <f t="shared" ca="1" si="118"/>
        <v>18</v>
      </c>
      <c r="J516" t="str">
        <f t="shared" ca="1" si="119"/>
        <v>plyff</v>
      </c>
      <c r="K516" t="str">
        <f t="shared" ca="1" si="115"/>
        <v>HOU</v>
      </c>
      <c r="L516" t="str">
        <f t="shared" ca="1" si="115"/>
        <v>HOU</v>
      </c>
      <c r="M516">
        <f t="shared" ca="1" si="120"/>
        <v>0</v>
      </c>
      <c r="N516" t="s">
        <v>16</v>
      </c>
      <c r="O516">
        <v>-6.5</v>
      </c>
      <c r="P516">
        <f t="shared" ca="1" si="121"/>
        <v>2</v>
      </c>
      <c r="S516" t="s">
        <v>77</v>
      </c>
      <c r="U516">
        <f t="shared" ca="1" si="122"/>
        <v>1</v>
      </c>
      <c r="V516" t="s">
        <v>77</v>
      </c>
      <c r="W516">
        <f t="shared" ca="1" si="123"/>
        <v>1</v>
      </c>
    </row>
    <row r="517" spans="1:23" x14ac:dyDescent="0.25">
      <c r="A517">
        <v>516</v>
      </c>
      <c r="B517">
        <v>258</v>
      </c>
      <c r="C517" t="str">
        <f t="shared" ca="1" si="116"/>
        <v>2012_18_MIN@GBY</v>
      </c>
      <c r="D517">
        <f t="shared" ca="1" si="114"/>
        <v>-7.5</v>
      </c>
      <c r="E517">
        <f t="shared" ca="1" si="114"/>
        <v>-10.5</v>
      </c>
      <c r="F517">
        <f t="shared" ca="1" si="114"/>
        <v>24</v>
      </c>
      <c r="G517">
        <f t="shared" ca="1" si="114"/>
        <v>10</v>
      </c>
      <c r="H517">
        <f t="shared" ca="1" si="117"/>
        <v>2012</v>
      </c>
      <c r="I517">
        <f t="shared" ca="1" si="118"/>
        <v>18</v>
      </c>
      <c r="J517" t="str">
        <f t="shared" ca="1" si="119"/>
        <v>plyff</v>
      </c>
      <c r="K517" t="str">
        <f t="shared" ca="1" si="115"/>
        <v>GBY</v>
      </c>
      <c r="L517" t="str">
        <f t="shared" ca="1" si="115"/>
        <v>GBY</v>
      </c>
      <c r="M517">
        <f t="shared" ca="1" si="120"/>
        <v>3</v>
      </c>
      <c r="N517" t="s">
        <v>18</v>
      </c>
      <c r="O517">
        <v>-5.5</v>
      </c>
      <c r="P517">
        <f t="shared" ca="1" si="121"/>
        <v>2</v>
      </c>
      <c r="S517" t="s">
        <v>82</v>
      </c>
      <c r="U517">
        <f t="shared" ca="1" si="122"/>
        <v>0</v>
      </c>
      <c r="V517" t="s">
        <v>335</v>
      </c>
      <c r="W517">
        <f t="shared" ca="1" si="123"/>
        <v>1</v>
      </c>
    </row>
    <row r="518" spans="1:23" x14ac:dyDescent="0.25">
      <c r="A518">
        <v>517</v>
      </c>
      <c r="B518">
        <v>258</v>
      </c>
      <c r="C518" t="str">
        <f t="shared" ca="1" si="116"/>
        <v>2012_18_MIN@GBY</v>
      </c>
      <c r="D518">
        <f t="shared" ca="1" si="114"/>
        <v>-7.5</v>
      </c>
      <c r="E518">
        <f t="shared" ca="1" si="114"/>
        <v>-10.5</v>
      </c>
      <c r="F518">
        <f t="shared" ca="1" si="114"/>
        <v>24</v>
      </c>
      <c r="G518">
        <f t="shared" ca="1" si="114"/>
        <v>10</v>
      </c>
      <c r="H518">
        <f t="shared" ca="1" si="117"/>
        <v>2012</v>
      </c>
      <c r="I518">
        <f t="shared" ca="1" si="118"/>
        <v>18</v>
      </c>
      <c r="J518" t="str">
        <f t="shared" ca="1" si="119"/>
        <v>plyff</v>
      </c>
      <c r="K518" t="str">
        <f t="shared" ca="1" si="115"/>
        <v>GBY</v>
      </c>
      <c r="L518" t="str">
        <f t="shared" ca="1" si="115"/>
        <v>GBY</v>
      </c>
      <c r="M518">
        <f t="shared" ca="1" si="120"/>
        <v>3</v>
      </c>
      <c r="N518" t="s">
        <v>20</v>
      </c>
      <c r="P518" t="str">
        <f t="shared" ca="1" si="121"/>
        <v/>
      </c>
      <c r="S518" t="s">
        <v>335</v>
      </c>
      <c r="U518">
        <f t="shared" ca="1" si="122"/>
        <v>1</v>
      </c>
      <c r="V518" t="s">
        <v>335</v>
      </c>
      <c r="W518">
        <f t="shared" ca="1" si="123"/>
        <v>1</v>
      </c>
    </row>
    <row r="519" spans="1:23" x14ac:dyDescent="0.25">
      <c r="A519">
        <v>518</v>
      </c>
      <c r="B519">
        <v>258</v>
      </c>
      <c r="C519" t="str">
        <f t="shared" ca="1" si="116"/>
        <v>2012_18_MIN@GBY</v>
      </c>
      <c r="D519">
        <f t="shared" ca="1" si="114"/>
        <v>-7.5</v>
      </c>
      <c r="E519">
        <f t="shared" ca="1" si="114"/>
        <v>-10.5</v>
      </c>
      <c r="F519">
        <f t="shared" ca="1" si="114"/>
        <v>24</v>
      </c>
      <c r="G519">
        <f t="shared" ca="1" si="114"/>
        <v>10</v>
      </c>
      <c r="H519">
        <f t="shared" ca="1" si="117"/>
        <v>2012</v>
      </c>
      <c r="I519">
        <f t="shared" ca="1" si="118"/>
        <v>18</v>
      </c>
      <c r="J519" t="str">
        <f t="shared" ca="1" si="119"/>
        <v>plyff</v>
      </c>
      <c r="K519" t="str">
        <f t="shared" ca="1" si="115"/>
        <v>GBY</v>
      </c>
      <c r="L519" t="str">
        <f t="shared" ca="1" si="115"/>
        <v>GBY</v>
      </c>
      <c r="M519">
        <f t="shared" ca="1" si="120"/>
        <v>3</v>
      </c>
      <c r="N519" t="s">
        <v>16</v>
      </c>
      <c r="O519">
        <v>-7.5</v>
      </c>
      <c r="P519">
        <f t="shared" ca="1" si="121"/>
        <v>0</v>
      </c>
      <c r="S519" t="s">
        <v>335</v>
      </c>
      <c r="U519">
        <f t="shared" ca="1" si="122"/>
        <v>1</v>
      </c>
      <c r="V519" t="s">
        <v>335</v>
      </c>
      <c r="W519">
        <f t="shared" ca="1" si="123"/>
        <v>1</v>
      </c>
    </row>
    <row r="520" spans="1:23" x14ac:dyDescent="0.25">
      <c r="A520">
        <v>519</v>
      </c>
      <c r="B520">
        <v>259</v>
      </c>
      <c r="C520" t="str">
        <f t="shared" ca="1" si="116"/>
        <v>2012_18_IND@BAL</v>
      </c>
      <c r="D520">
        <f t="shared" ca="1" si="114"/>
        <v>-7</v>
      </c>
      <c r="E520">
        <f t="shared" ca="1" si="114"/>
        <v>-7</v>
      </c>
      <c r="F520">
        <f t="shared" ca="1" si="114"/>
        <v>24</v>
      </c>
      <c r="G520">
        <f t="shared" ca="1" si="114"/>
        <v>9</v>
      </c>
      <c r="H520">
        <f t="shared" ca="1" si="117"/>
        <v>2012</v>
      </c>
      <c r="I520">
        <f t="shared" ca="1" si="118"/>
        <v>18</v>
      </c>
      <c r="J520" t="str">
        <f t="shared" ca="1" si="119"/>
        <v>plyff</v>
      </c>
      <c r="K520" t="str">
        <f t="shared" ca="1" si="115"/>
        <v>BAL</v>
      </c>
      <c r="L520" t="str">
        <f t="shared" ca="1" si="115"/>
        <v>BAL</v>
      </c>
      <c r="M520">
        <f t="shared" ca="1" si="120"/>
        <v>0</v>
      </c>
      <c r="N520" t="s">
        <v>18</v>
      </c>
      <c r="O520">
        <v>-6</v>
      </c>
      <c r="P520">
        <f t="shared" ca="1" si="121"/>
        <v>1</v>
      </c>
      <c r="S520" t="s">
        <v>78</v>
      </c>
      <c r="U520">
        <f t="shared" ca="1" si="122"/>
        <v>0</v>
      </c>
      <c r="V520" t="s">
        <v>67</v>
      </c>
      <c r="W520">
        <f t="shared" ca="1" si="123"/>
        <v>1</v>
      </c>
    </row>
    <row r="521" spans="1:23" x14ac:dyDescent="0.25">
      <c r="A521">
        <v>520</v>
      </c>
      <c r="B521">
        <v>259</v>
      </c>
      <c r="C521" t="str">
        <f t="shared" ca="1" si="116"/>
        <v>2012_18_IND@BAL</v>
      </c>
      <c r="D521">
        <f t="shared" ca="1" si="114"/>
        <v>-7</v>
      </c>
      <c r="E521">
        <f t="shared" ca="1" si="114"/>
        <v>-7</v>
      </c>
      <c r="F521">
        <f t="shared" ca="1" si="114"/>
        <v>24</v>
      </c>
      <c r="G521">
        <f t="shared" ca="1" si="114"/>
        <v>9</v>
      </c>
      <c r="H521">
        <f t="shared" ca="1" si="117"/>
        <v>2012</v>
      </c>
      <c r="I521">
        <f t="shared" ca="1" si="118"/>
        <v>18</v>
      </c>
      <c r="J521" t="str">
        <f t="shared" ca="1" si="119"/>
        <v>plyff</v>
      </c>
      <c r="K521" t="str">
        <f t="shared" ca="1" si="115"/>
        <v>BAL</v>
      </c>
      <c r="L521" t="str">
        <f t="shared" ca="1" si="115"/>
        <v>BAL</v>
      </c>
      <c r="M521">
        <f t="shared" ca="1" si="120"/>
        <v>0</v>
      </c>
      <c r="N521" t="s">
        <v>20</v>
      </c>
      <c r="P521" t="str">
        <f t="shared" ca="1" si="121"/>
        <v/>
      </c>
      <c r="S521" t="s">
        <v>67</v>
      </c>
      <c r="U521">
        <f t="shared" ca="1" si="122"/>
        <v>1</v>
      </c>
      <c r="V521" t="s">
        <v>67</v>
      </c>
      <c r="W521">
        <f t="shared" ca="1" si="123"/>
        <v>1</v>
      </c>
    </row>
    <row r="522" spans="1:23" x14ac:dyDescent="0.25">
      <c r="A522">
        <v>521</v>
      </c>
      <c r="B522">
        <v>259</v>
      </c>
      <c r="C522" t="str">
        <f t="shared" ca="1" si="116"/>
        <v>2012_18_IND@BAL</v>
      </c>
      <c r="D522">
        <f t="shared" ref="D522:G541" ca="1" si="124">IFERROR(IF(ISBLANK(VLOOKUP($B522,nfl_game_result,MATCH(D$1,nfl_game_result_header,0),FALSE)),"",VLOOKUP($B522,nfl_game_result,MATCH(D$1,nfl_game_result_header,0),FALSE)),"error")</f>
        <v>-7</v>
      </c>
      <c r="E522">
        <f t="shared" ca="1" si="124"/>
        <v>-7</v>
      </c>
      <c r="F522">
        <f t="shared" ca="1" si="124"/>
        <v>24</v>
      </c>
      <c r="G522">
        <f t="shared" ca="1" si="124"/>
        <v>9</v>
      </c>
      <c r="H522">
        <f t="shared" ca="1" si="117"/>
        <v>2012</v>
      </c>
      <c r="I522">
        <f t="shared" ca="1" si="118"/>
        <v>18</v>
      </c>
      <c r="J522" t="str">
        <f t="shared" ca="1" si="119"/>
        <v>plyff</v>
      </c>
      <c r="K522" t="str">
        <f t="shared" ref="K522:L541" ca="1" si="125">IFERROR(IF(ISBLANK(VLOOKUP($B522,nfl_game_result,MATCH(K$1,nfl_game_result_header,0),FALSE)),"",VLOOKUP($B522,nfl_game_result,MATCH(K$1,nfl_game_result_header,0),FALSE)),"error")</f>
        <v>BAL</v>
      </c>
      <c r="L522" t="str">
        <f t="shared" ca="1" si="125"/>
        <v>BAL</v>
      </c>
      <c r="M522">
        <f t="shared" ca="1" si="120"/>
        <v>0</v>
      </c>
      <c r="N522" t="s">
        <v>16</v>
      </c>
      <c r="O522">
        <v>-6.5</v>
      </c>
      <c r="P522">
        <f t="shared" ca="1" si="121"/>
        <v>0.5</v>
      </c>
      <c r="S522" t="s">
        <v>78</v>
      </c>
      <c r="U522">
        <f t="shared" ca="1" si="122"/>
        <v>0</v>
      </c>
      <c r="V522" t="s">
        <v>67</v>
      </c>
      <c r="W522">
        <f t="shared" ca="1" si="123"/>
        <v>1</v>
      </c>
    </row>
    <row r="523" spans="1:23" x14ac:dyDescent="0.25">
      <c r="A523">
        <v>522</v>
      </c>
      <c r="B523">
        <v>260</v>
      </c>
      <c r="C523" t="str">
        <f t="shared" ca="1" si="116"/>
        <v>2012_18_SEA@WAS</v>
      </c>
      <c r="D523">
        <f t="shared" ca="1" si="124"/>
        <v>3</v>
      </c>
      <c r="E523">
        <f t="shared" ca="1" si="124"/>
        <v>3</v>
      </c>
      <c r="F523">
        <f t="shared" ca="1" si="124"/>
        <v>14</v>
      </c>
      <c r="G523">
        <f t="shared" ca="1" si="124"/>
        <v>24</v>
      </c>
      <c r="H523">
        <f t="shared" ca="1" si="117"/>
        <v>2012</v>
      </c>
      <c r="I523">
        <f t="shared" ca="1" si="118"/>
        <v>18</v>
      </c>
      <c r="J523" t="str">
        <f t="shared" ca="1" si="119"/>
        <v>plyff</v>
      </c>
      <c r="K523" t="str">
        <f t="shared" ca="1" si="125"/>
        <v>SEA</v>
      </c>
      <c r="L523" t="str">
        <f t="shared" ca="1" si="125"/>
        <v>SEA</v>
      </c>
      <c r="M523">
        <f t="shared" ca="1" si="120"/>
        <v>0</v>
      </c>
      <c r="N523" t="s">
        <v>18</v>
      </c>
      <c r="O523">
        <v>2</v>
      </c>
      <c r="P523">
        <f t="shared" ca="1" si="121"/>
        <v>1</v>
      </c>
      <c r="S523" t="s">
        <v>91</v>
      </c>
      <c r="U523">
        <f t="shared" ca="1" si="122"/>
        <v>1</v>
      </c>
      <c r="V523" t="s">
        <v>91</v>
      </c>
      <c r="W523">
        <f t="shared" ca="1" si="123"/>
        <v>1</v>
      </c>
    </row>
    <row r="524" spans="1:23" x14ac:dyDescent="0.25">
      <c r="A524">
        <v>523</v>
      </c>
      <c r="B524">
        <v>260</v>
      </c>
      <c r="C524" t="str">
        <f t="shared" ca="1" si="116"/>
        <v>2012_18_SEA@WAS</v>
      </c>
      <c r="D524">
        <f t="shared" ca="1" si="124"/>
        <v>3</v>
      </c>
      <c r="E524">
        <f t="shared" ca="1" si="124"/>
        <v>3</v>
      </c>
      <c r="F524">
        <f t="shared" ca="1" si="124"/>
        <v>14</v>
      </c>
      <c r="G524">
        <f t="shared" ca="1" si="124"/>
        <v>24</v>
      </c>
      <c r="H524">
        <f t="shared" ca="1" si="117"/>
        <v>2012</v>
      </c>
      <c r="I524">
        <f t="shared" ca="1" si="118"/>
        <v>18</v>
      </c>
      <c r="J524" t="str">
        <f t="shared" ca="1" si="119"/>
        <v>plyff</v>
      </c>
      <c r="K524" t="str">
        <f t="shared" ca="1" si="125"/>
        <v>SEA</v>
      </c>
      <c r="L524" t="str">
        <f t="shared" ca="1" si="125"/>
        <v>SEA</v>
      </c>
      <c r="M524">
        <f t="shared" ca="1" si="120"/>
        <v>0</v>
      </c>
      <c r="N524" t="s">
        <v>20</v>
      </c>
      <c r="P524" t="str">
        <f t="shared" ca="1" si="121"/>
        <v/>
      </c>
      <c r="S524" t="s">
        <v>91</v>
      </c>
      <c r="U524">
        <f t="shared" ca="1" si="122"/>
        <v>1</v>
      </c>
      <c r="V524" t="s">
        <v>91</v>
      </c>
      <c r="W524">
        <f t="shared" ca="1" si="123"/>
        <v>1</v>
      </c>
    </row>
    <row r="525" spans="1:23" x14ac:dyDescent="0.25">
      <c r="A525">
        <v>524</v>
      </c>
      <c r="B525">
        <v>260</v>
      </c>
      <c r="C525" t="str">
        <f t="shared" ca="1" si="116"/>
        <v>2012_18_SEA@WAS</v>
      </c>
      <c r="D525">
        <f t="shared" ca="1" si="124"/>
        <v>3</v>
      </c>
      <c r="E525">
        <f t="shared" ca="1" si="124"/>
        <v>3</v>
      </c>
      <c r="F525">
        <f t="shared" ca="1" si="124"/>
        <v>14</v>
      </c>
      <c r="G525">
        <f t="shared" ca="1" si="124"/>
        <v>24</v>
      </c>
      <c r="H525">
        <f t="shared" ca="1" si="117"/>
        <v>2012</v>
      </c>
      <c r="I525">
        <f t="shared" ca="1" si="118"/>
        <v>18</v>
      </c>
      <c r="J525" t="str">
        <f t="shared" ca="1" si="119"/>
        <v>plyff</v>
      </c>
      <c r="K525" t="str">
        <f t="shared" ca="1" si="125"/>
        <v>SEA</v>
      </c>
      <c r="L525" t="str">
        <f t="shared" ca="1" si="125"/>
        <v>SEA</v>
      </c>
      <c r="M525">
        <f t="shared" ca="1" si="120"/>
        <v>0</v>
      </c>
      <c r="N525" t="s">
        <v>16</v>
      </c>
      <c r="O525">
        <v>1.5</v>
      </c>
      <c r="P525">
        <f t="shared" ca="1" si="121"/>
        <v>1.5</v>
      </c>
      <c r="S525" t="s">
        <v>91</v>
      </c>
      <c r="U525">
        <f t="shared" ca="1" si="122"/>
        <v>1</v>
      </c>
      <c r="V525" t="s">
        <v>91</v>
      </c>
      <c r="W525">
        <f t="shared" ca="1" si="123"/>
        <v>1</v>
      </c>
    </row>
    <row r="526" spans="1:23" x14ac:dyDescent="0.25">
      <c r="A526">
        <v>525</v>
      </c>
      <c r="B526">
        <v>261</v>
      </c>
      <c r="C526" t="str">
        <f t="shared" ca="1" si="116"/>
        <v>2012_19_BAL@DEN</v>
      </c>
      <c r="D526">
        <f t="shared" ca="1" si="124"/>
        <v>-9</v>
      </c>
      <c r="E526">
        <f t="shared" ca="1" si="124"/>
        <v>-9.5</v>
      </c>
      <c r="F526">
        <f t="shared" ca="1" si="124"/>
        <v>35</v>
      </c>
      <c r="G526">
        <f t="shared" ca="1" si="124"/>
        <v>38</v>
      </c>
      <c r="H526">
        <f t="shared" ca="1" si="117"/>
        <v>2012</v>
      </c>
      <c r="I526">
        <f t="shared" ca="1" si="118"/>
        <v>19</v>
      </c>
      <c r="J526" t="str">
        <f t="shared" ca="1" si="119"/>
        <v>plyff</v>
      </c>
      <c r="K526" t="str">
        <f t="shared" ca="1" si="125"/>
        <v>BAL</v>
      </c>
      <c r="L526" t="str">
        <f t="shared" ca="1" si="125"/>
        <v>BAL</v>
      </c>
      <c r="M526">
        <f t="shared" ca="1" si="120"/>
        <v>0.5</v>
      </c>
      <c r="N526" t="s">
        <v>18</v>
      </c>
      <c r="O526">
        <v>-9.5</v>
      </c>
      <c r="P526">
        <f t="shared" ca="1" si="121"/>
        <v>0.5</v>
      </c>
      <c r="S526" t="s">
        <v>74</v>
      </c>
      <c r="U526">
        <f t="shared" ca="1" si="122"/>
        <v>0</v>
      </c>
      <c r="V526" t="s">
        <v>74</v>
      </c>
      <c r="W526">
        <f t="shared" ca="1" si="123"/>
        <v>0</v>
      </c>
    </row>
    <row r="527" spans="1:23" x14ac:dyDescent="0.25">
      <c r="A527">
        <v>526</v>
      </c>
      <c r="B527">
        <v>261</v>
      </c>
      <c r="C527" t="str">
        <f t="shared" ca="1" si="116"/>
        <v>2012_19_BAL@DEN</v>
      </c>
      <c r="D527">
        <f t="shared" ca="1" si="124"/>
        <v>-9</v>
      </c>
      <c r="E527">
        <f t="shared" ca="1" si="124"/>
        <v>-9.5</v>
      </c>
      <c r="F527">
        <f t="shared" ca="1" si="124"/>
        <v>35</v>
      </c>
      <c r="G527">
        <f t="shared" ca="1" si="124"/>
        <v>38</v>
      </c>
      <c r="H527">
        <f t="shared" ca="1" si="117"/>
        <v>2012</v>
      </c>
      <c r="I527">
        <f t="shared" ca="1" si="118"/>
        <v>19</v>
      </c>
      <c r="J527" t="str">
        <f t="shared" ca="1" si="119"/>
        <v>plyff</v>
      </c>
      <c r="K527" t="str">
        <f t="shared" ca="1" si="125"/>
        <v>BAL</v>
      </c>
      <c r="L527" t="str">
        <f t="shared" ca="1" si="125"/>
        <v>BAL</v>
      </c>
      <c r="M527">
        <f t="shared" ca="1" si="120"/>
        <v>0.5</v>
      </c>
      <c r="N527" t="s">
        <v>20</v>
      </c>
      <c r="P527" t="str">
        <f t="shared" ca="1" si="121"/>
        <v/>
      </c>
      <c r="S527" t="s">
        <v>67</v>
      </c>
      <c r="U527">
        <f t="shared" ca="1" si="122"/>
        <v>1</v>
      </c>
      <c r="V527" t="s">
        <v>74</v>
      </c>
      <c r="W527">
        <f t="shared" ca="1" si="123"/>
        <v>0</v>
      </c>
    </row>
    <row r="528" spans="1:23" x14ac:dyDescent="0.25">
      <c r="A528">
        <v>527</v>
      </c>
      <c r="B528">
        <v>261</v>
      </c>
      <c r="C528" t="str">
        <f t="shared" ca="1" si="116"/>
        <v>2012_19_BAL@DEN</v>
      </c>
      <c r="D528">
        <f t="shared" ca="1" si="124"/>
        <v>-9</v>
      </c>
      <c r="E528">
        <f t="shared" ca="1" si="124"/>
        <v>-9.5</v>
      </c>
      <c r="F528">
        <f t="shared" ca="1" si="124"/>
        <v>35</v>
      </c>
      <c r="G528">
        <f t="shared" ca="1" si="124"/>
        <v>38</v>
      </c>
      <c r="H528">
        <f t="shared" ca="1" si="117"/>
        <v>2012</v>
      </c>
      <c r="I528">
        <f t="shared" ca="1" si="118"/>
        <v>19</v>
      </c>
      <c r="J528" t="str">
        <f t="shared" ca="1" si="119"/>
        <v>plyff</v>
      </c>
      <c r="K528" t="str">
        <f t="shared" ca="1" si="125"/>
        <v>BAL</v>
      </c>
      <c r="L528" t="str">
        <f t="shared" ca="1" si="125"/>
        <v>BAL</v>
      </c>
      <c r="M528">
        <f t="shared" ca="1" si="120"/>
        <v>0.5</v>
      </c>
      <c r="N528" t="s">
        <v>16</v>
      </c>
      <c r="O528">
        <v>-7.5</v>
      </c>
      <c r="P528">
        <f t="shared" ca="1" si="121"/>
        <v>1.5</v>
      </c>
      <c r="S528" t="s">
        <v>67</v>
      </c>
      <c r="U528">
        <f t="shared" ca="1" si="122"/>
        <v>1</v>
      </c>
      <c r="V528" t="s">
        <v>67</v>
      </c>
      <c r="W528">
        <f t="shared" ca="1" si="123"/>
        <v>1</v>
      </c>
    </row>
    <row r="529" spans="1:23" x14ac:dyDescent="0.25">
      <c r="A529">
        <v>528</v>
      </c>
      <c r="B529">
        <v>262</v>
      </c>
      <c r="C529" t="str">
        <f t="shared" ca="1" si="116"/>
        <v>2012_19_GBY@SFO</v>
      </c>
      <c r="D529">
        <f t="shared" ca="1" si="124"/>
        <v>-3</v>
      </c>
      <c r="E529">
        <f t="shared" ca="1" si="124"/>
        <v>-3</v>
      </c>
      <c r="F529">
        <f t="shared" ca="1" si="124"/>
        <v>45</v>
      </c>
      <c r="G529">
        <f t="shared" ca="1" si="124"/>
        <v>31</v>
      </c>
      <c r="H529">
        <f t="shared" ca="1" si="117"/>
        <v>2012</v>
      </c>
      <c r="I529">
        <f t="shared" ca="1" si="118"/>
        <v>19</v>
      </c>
      <c r="J529" t="str">
        <f t="shared" ca="1" si="119"/>
        <v>plyff</v>
      </c>
      <c r="K529" t="str">
        <f t="shared" ca="1" si="125"/>
        <v>SFO</v>
      </c>
      <c r="L529" t="str">
        <f t="shared" ca="1" si="125"/>
        <v>SFO</v>
      </c>
      <c r="M529">
        <f t="shared" ca="1" si="120"/>
        <v>0</v>
      </c>
      <c r="N529" t="s">
        <v>18</v>
      </c>
      <c r="O529">
        <v>-3</v>
      </c>
      <c r="P529">
        <f t="shared" ca="1" si="121"/>
        <v>0</v>
      </c>
      <c r="S529" t="s">
        <v>338</v>
      </c>
      <c r="U529">
        <f t="shared" ca="1" si="122"/>
        <v>1</v>
      </c>
      <c r="V529" t="s">
        <v>338</v>
      </c>
      <c r="W529">
        <f t="shared" ca="1" si="123"/>
        <v>1</v>
      </c>
    </row>
    <row r="530" spans="1:23" x14ac:dyDescent="0.25">
      <c r="A530">
        <v>529</v>
      </c>
      <c r="B530">
        <v>262</v>
      </c>
      <c r="C530" t="str">
        <f t="shared" ca="1" si="116"/>
        <v>2012_19_GBY@SFO</v>
      </c>
      <c r="D530">
        <f t="shared" ca="1" si="124"/>
        <v>-3</v>
      </c>
      <c r="E530">
        <f t="shared" ca="1" si="124"/>
        <v>-3</v>
      </c>
      <c r="F530">
        <f t="shared" ca="1" si="124"/>
        <v>45</v>
      </c>
      <c r="G530">
        <f t="shared" ca="1" si="124"/>
        <v>31</v>
      </c>
      <c r="H530">
        <f t="shared" ca="1" si="117"/>
        <v>2012</v>
      </c>
      <c r="I530">
        <f t="shared" ca="1" si="118"/>
        <v>19</v>
      </c>
      <c r="J530" t="str">
        <f t="shared" ca="1" si="119"/>
        <v>plyff</v>
      </c>
      <c r="K530" t="str">
        <f t="shared" ca="1" si="125"/>
        <v>SFO</v>
      </c>
      <c r="L530" t="str">
        <f t="shared" ca="1" si="125"/>
        <v>SFO</v>
      </c>
      <c r="M530">
        <f t="shared" ca="1" si="120"/>
        <v>0</v>
      </c>
      <c r="N530" t="s">
        <v>20</v>
      </c>
      <c r="P530" t="str">
        <f t="shared" ca="1" si="121"/>
        <v/>
      </c>
      <c r="S530" t="s">
        <v>338</v>
      </c>
      <c r="U530">
        <f t="shared" ca="1" si="122"/>
        <v>1</v>
      </c>
      <c r="V530" t="s">
        <v>338</v>
      </c>
      <c r="W530">
        <f t="shared" ca="1" si="123"/>
        <v>1</v>
      </c>
    </row>
    <row r="531" spans="1:23" x14ac:dyDescent="0.25">
      <c r="A531">
        <v>530</v>
      </c>
      <c r="B531">
        <v>262</v>
      </c>
      <c r="C531" t="str">
        <f t="shared" ca="1" si="116"/>
        <v>2012_19_GBY@SFO</v>
      </c>
      <c r="D531">
        <f t="shared" ca="1" si="124"/>
        <v>-3</v>
      </c>
      <c r="E531">
        <f t="shared" ca="1" si="124"/>
        <v>-3</v>
      </c>
      <c r="F531">
        <f t="shared" ca="1" si="124"/>
        <v>45</v>
      </c>
      <c r="G531">
        <f t="shared" ca="1" si="124"/>
        <v>31</v>
      </c>
      <c r="H531">
        <f t="shared" ca="1" si="117"/>
        <v>2012</v>
      </c>
      <c r="I531">
        <f t="shared" ca="1" si="118"/>
        <v>19</v>
      </c>
      <c r="J531" t="str">
        <f t="shared" ca="1" si="119"/>
        <v>plyff</v>
      </c>
      <c r="K531" t="str">
        <f t="shared" ca="1" si="125"/>
        <v>SFO</v>
      </c>
      <c r="L531" t="str">
        <f t="shared" ca="1" si="125"/>
        <v>SFO</v>
      </c>
      <c r="M531">
        <f t="shared" ca="1" si="120"/>
        <v>0</v>
      </c>
      <c r="N531" t="s">
        <v>16</v>
      </c>
      <c r="O531">
        <v>-3</v>
      </c>
      <c r="P531">
        <f t="shared" ca="1" si="121"/>
        <v>0</v>
      </c>
      <c r="S531" t="s">
        <v>338</v>
      </c>
      <c r="U531">
        <f t="shared" ca="1" si="122"/>
        <v>1</v>
      </c>
      <c r="V531" t="s">
        <v>338</v>
      </c>
      <c r="W531">
        <f t="shared" ca="1" si="123"/>
        <v>1</v>
      </c>
    </row>
    <row r="532" spans="1:23" x14ac:dyDescent="0.25">
      <c r="A532">
        <v>531</v>
      </c>
      <c r="B532">
        <v>263</v>
      </c>
      <c r="C532" t="str">
        <f t="shared" ca="1" si="116"/>
        <v>2012_19_SEA@ATL</v>
      </c>
      <c r="D532">
        <f t="shared" ca="1" si="124"/>
        <v>-2.5</v>
      </c>
      <c r="E532">
        <f t="shared" ca="1" si="124"/>
        <v>-2.5</v>
      </c>
      <c r="F532">
        <f t="shared" ca="1" si="124"/>
        <v>30</v>
      </c>
      <c r="G532">
        <f t="shared" ca="1" si="124"/>
        <v>28</v>
      </c>
      <c r="H532">
        <f t="shared" ca="1" si="117"/>
        <v>2012</v>
      </c>
      <c r="I532">
        <f t="shared" ca="1" si="118"/>
        <v>19</v>
      </c>
      <c r="J532" t="str">
        <f t="shared" ca="1" si="119"/>
        <v>plyff</v>
      </c>
      <c r="K532" t="str">
        <f t="shared" ca="1" si="125"/>
        <v>SEA</v>
      </c>
      <c r="L532" t="str">
        <f t="shared" ca="1" si="125"/>
        <v>ATL</v>
      </c>
      <c r="M532">
        <f t="shared" ca="1" si="120"/>
        <v>0</v>
      </c>
      <c r="N532" t="s">
        <v>18</v>
      </c>
      <c r="O532">
        <v>-2.5</v>
      </c>
      <c r="P532">
        <f t="shared" ca="1" si="121"/>
        <v>0</v>
      </c>
      <c r="S532" t="s">
        <v>91</v>
      </c>
      <c r="U532">
        <f t="shared" ca="1" si="122"/>
        <v>1</v>
      </c>
      <c r="V532" t="s">
        <v>91</v>
      </c>
      <c r="W532">
        <f t="shared" ca="1" si="123"/>
        <v>0</v>
      </c>
    </row>
    <row r="533" spans="1:23" x14ac:dyDescent="0.25">
      <c r="A533">
        <v>532</v>
      </c>
      <c r="B533">
        <v>263</v>
      </c>
      <c r="C533" t="str">
        <f t="shared" ca="1" si="116"/>
        <v>2012_19_SEA@ATL</v>
      </c>
      <c r="D533">
        <f t="shared" ca="1" si="124"/>
        <v>-2.5</v>
      </c>
      <c r="E533">
        <f t="shared" ca="1" si="124"/>
        <v>-2.5</v>
      </c>
      <c r="F533">
        <f t="shared" ca="1" si="124"/>
        <v>30</v>
      </c>
      <c r="G533">
        <f t="shared" ca="1" si="124"/>
        <v>28</v>
      </c>
      <c r="H533">
        <f t="shared" ca="1" si="117"/>
        <v>2012</v>
      </c>
      <c r="I533">
        <f t="shared" ca="1" si="118"/>
        <v>19</v>
      </c>
      <c r="J533" t="str">
        <f t="shared" ca="1" si="119"/>
        <v>plyff</v>
      </c>
      <c r="K533" t="str">
        <f t="shared" ca="1" si="125"/>
        <v>SEA</v>
      </c>
      <c r="L533" t="str">
        <f t="shared" ca="1" si="125"/>
        <v>ATL</v>
      </c>
      <c r="M533">
        <f t="shared" ca="1" si="120"/>
        <v>0</v>
      </c>
      <c r="N533" t="s">
        <v>20</v>
      </c>
      <c r="P533" t="str">
        <f t="shared" ca="1" si="121"/>
        <v/>
      </c>
      <c r="S533" t="s">
        <v>22</v>
      </c>
      <c r="U533">
        <f t="shared" ca="1" si="122"/>
        <v>0</v>
      </c>
      <c r="V533" t="s">
        <v>22</v>
      </c>
      <c r="W533">
        <f t="shared" ca="1" si="123"/>
        <v>1</v>
      </c>
    </row>
    <row r="534" spans="1:23" x14ac:dyDescent="0.25">
      <c r="A534">
        <v>533</v>
      </c>
      <c r="B534">
        <v>263</v>
      </c>
      <c r="C534" t="str">
        <f t="shared" ca="1" si="116"/>
        <v>2012_19_SEA@ATL</v>
      </c>
      <c r="D534">
        <f t="shared" ca="1" si="124"/>
        <v>-2.5</v>
      </c>
      <c r="E534">
        <f t="shared" ca="1" si="124"/>
        <v>-2.5</v>
      </c>
      <c r="F534">
        <f t="shared" ca="1" si="124"/>
        <v>30</v>
      </c>
      <c r="G534">
        <f t="shared" ca="1" si="124"/>
        <v>28</v>
      </c>
      <c r="H534">
        <f t="shared" ca="1" si="117"/>
        <v>2012</v>
      </c>
      <c r="I534">
        <f t="shared" ca="1" si="118"/>
        <v>19</v>
      </c>
      <c r="J534" t="str">
        <f t="shared" ca="1" si="119"/>
        <v>plyff</v>
      </c>
      <c r="K534" t="str">
        <f t="shared" ca="1" si="125"/>
        <v>SEA</v>
      </c>
      <c r="L534" t="str">
        <f t="shared" ca="1" si="125"/>
        <v>ATL</v>
      </c>
      <c r="M534">
        <f t="shared" ca="1" si="120"/>
        <v>0</v>
      </c>
      <c r="N534" t="s">
        <v>16</v>
      </c>
      <c r="O534">
        <v>-3.5</v>
      </c>
      <c r="P534">
        <f t="shared" ca="1" si="121"/>
        <v>1</v>
      </c>
      <c r="S534" t="s">
        <v>91</v>
      </c>
      <c r="U534">
        <f t="shared" ca="1" si="122"/>
        <v>1</v>
      </c>
      <c r="V534" t="s">
        <v>91</v>
      </c>
      <c r="W534">
        <f t="shared" ca="1" si="123"/>
        <v>0</v>
      </c>
    </row>
    <row r="535" spans="1:23" x14ac:dyDescent="0.25">
      <c r="A535">
        <v>534</v>
      </c>
      <c r="B535">
        <v>264</v>
      </c>
      <c r="C535" t="str">
        <f t="shared" ca="1" si="116"/>
        <v>2012_19_HOU@NWE</v>
      </c>
      <c r="D535">
        <f t="shared" ca="1" si="124"/>
        <v>-9</v>
      </c>
      <c r="E535">
        <f t="shared" ca="1" si="124"/>
        <v>-8.5</v>
      </c>
      <c r="F535">
        <f t="shared" ca="1" si="124"/>
        <v>41</v>
      </c>
      <c r="G535">
        <f t="shared" ca="1" si="124"/>
        <v>28</v>
      </c>
      <c r="H535">
        <f t="shared" ca="1" si="117"/>
        <v>2012</v>
      </c>
      <c r="I535">
        <f t="shared" ca="1" si="118"/>
        <v>19</v>
      </c>
      <c r="J535" t="str">
        <f t="shared" ca="1" si="119"/>
        <v>plyff</v>
      </c>
      <c r="K535" t="str">
        <f t="shared" ca="1" si="125"/>
        <v>NWE</v>
      </c>
      <c r="L535" t="str">
        <f t="shared" ca="1" si="125"/>
        <v>NWE</v>
      </c>
      <c r="M535">
        <f t="shared" ca="1" si="120"/>
        <v>-0.5</v>
      </c>
      <c r="N535" t="s">
        <v>18</v>
      </c>
      <c r="O535">
        <v>-9.5</v>
      </c>
      <c r="P535">
        <f t="shared" ca="1" si="121"/>
        <v>0.5</v>
      </c>
      <c r="S535" t="s">
        <v>337</v>
      </c>
      <c r="U535">
        <f t="shared" ca="1" si="122"/>
        <v>1</v>
      </c>
      <c r="V535" t="s">
        <v>337</v>
      </c>
      <c r="W535">
        <f t="shared" ca="1" si="123"/>
        <v>1</v>
      </c>
    </row>
    <row r="536" spans="1:23" x14ac:dyDescent="0.25">
      <c r="A536">
        <v>535</v>
      </c>
      <c r="B536">
        <v>264</v>
      </c>
      <c r="C536" t="str">
        <f t="shared" ca="1" si="116"/>
        <v>2012_19_HOU@NWE</v>
      </c>
      <c r="D536">
        <f t="shared" ca="1" si="124"/>
        <v>-9</v>
      </c>
      <c r="E536">
        <f t="shared" ca="1" si="124"/>
        <v>-8.5</v>
      </c>
      <c r="F536">
        <f t="shared" ca="1" si="124"/>
        <v>41</v>
      </c>
      <c r="G536">
        <f t="shared" ca="1" si="124"/>
        <v>28</v>
      </c>
      <c r="H536">
        <f t="shared" ca="1" si="117"/>
        <v>2012</v>
      </c>
      <c r="I536">
        <f t="shared" ca="1" si="118"/>
        <v>19</v>
      </c>
      <c r="J536" t="str">
        <f t="shared" ca="1" si="119"/>
        <v>plyff</v>
      </c>
      <c r="K536" t="str">
        <f t="shared" ca="1" si="125"/>
        <v>NWE</v>
      </c>
      <c r="L536" t="str">
        <f t="shared" ca="1" si="125"/>
        <v>NWE</v>
      </c>
      <c r="M536">
        <f t="shared" ca="1" si="120"/>
        <v>-0.5</v>
      </c>
      <c r="N536" t="s">
        <v>20</v>
      </c>
      <c r="P536" t="str">
        <f t="shared" ca="1" si="121"/>
        <v/>
      </c>
      <c r="S536" t="s">
        <v>337</v>
      </c>
      <c r="U536">
        <f t="shared" ca="1" si="122"/>
        <v>1</v>
      </c>
      <c r="V536" t="s">
        <v>337</v>
      </c>
      <c r="W536">
        <f t="shared" ca="1" si="123"/>
        <v>1</v>
      </c>
    </row>
    <row r="537" spans="1:23" x14ac:dyDescent="0.25">
      <c r="A537">
        <v>536</v>
      </c>
      <c r="B537">
        <v>264</v>
      </c>
      <c r="C537" t="str">
        <f t="shared" ca="1" si="116"/>
        <v>2012_19_HOU@NWE</v>
      </c>
      <c r="D537">
        <f t="shared" ca="1" si="124"/>
        <v>-9</v>
      </c>
      <c r="E537">
        <f t="shared" ca="1" si="124"/>
        <v>-8.5</v>
      </c>
      <c r="F537">
        <f t="shared" ca="1" si="124"/>
        <v>41</v>
      </c>
      <c r="G537">
        <f t="shared" ca="1" si="124"/>
        <v>28</v>
      </c>
      <c r="H537">
        <f t="shared" ca="1" si="117"/>
        <v>2012</v>
      </c>
      <c r="I537">
        <f t="shared" ca="1" si="118"/>
        <v>19</v>
      </c>
      <c r="J537" t="str">
        <f t="shared" ca="1" si="119"/>
        <v>plyff</v>
      </c>
      <c r="K537" t="str">
        <f t="shared" ca="1" si="125"/>
        <v>NWE</v>
      </c>
      <c r="L537" t="str">
        <f t="shared" ca="1" si="125"/>
        <v>NWE</v>
      </c>
      <c r="M537">
        <f t="shared" ca="1" si="120"/>
        <v>-0.5</v>
      </c>
      <c r="N537" t="s">
        <v>16</v>
      </c>
      <c r="O537">
        <v>-7.5</v>
      </c>
      <c r="P537">
        <f t="shared" ca="1" si="121"/>
        <v>1.5</v>
      </c>
      <c r="S537" t="s">
        <v>337</v>
      </c>
      <c r="U537">
        <f t="shared" ca="1" si="122"/>
        <v>1</v>
      </c>
      <c r="V537" t="s">
        <v>337</v>
      </c>
      <c r="W537">
        <f t="shared" ca="1" si="123"/>
        <v>1</v>
      </c>
    </row>
    <row r="538" spans="1:23" x14ac:dyDescent="0.25">
      <c r="A538">
        <v>537</v>
      </c>
      <c r="B538">
        <v>265</v>
      </c>
      <c r="C538" t="str">
        <f t="shared" ca="1" si="116"/>
        <v>2012_20_SFO@ATL</v>
      </c>
      <c r="D538">
        <f t="shared" ca="1" si="124"/>
        <v>3.5</v>
      </c>
      <c r="E538">
        <f t="shared" ca="1" si="124"/>
        <v>4.5</v>
      </c>
      <c r="F538">
        <f t="shared" ca="1" si="124"/>
        <v>24</v>
      </c>
      <c r="G538">
        <f t="shared" ca="1" si="124"/>
        <v>28</v>
      </c>
      <c r="H538">
        <f t="shared" ca="1" si="117"/>
        <v>2012</v>
      </c>
      <c r="I538">
        <f t="shared" ca="1" si="118"/>
        <v>20</v>
      </c>
      <c r="J538" t="str">
        <f t="shared" ca="1" si="119"/>
        <v>plyff</v>
      </c>
      <c r="K538" t="str">
        <f t="shared" ca="1" si="125"/>
        <v>ATL</v>
      </c>
      <c r="L538" t="str">
        <f t="shared" ca="1" si="125"/>
        <v>SFO</v>
      </c>
      <c r="M538">
        <f t="shared" ca="1" si="120"/>
        <v>-1</v>
      </c>
      <c r="N538" t="s">
        <v>18</v>
      </c>
      <c r="O538">
        <v>-2</v>
      </c>
      <c r="P538">
        <f t="shared" ca="1" si="121"/>
        <v>5.5</v>
      </c>
      <c r="S538" t="s">
        <v>338</v>
      </c>
      <c r="U538">
        <f t="shared" ca="1" si="122"/>
        <v>0</v>
      </c>
      <c r="V538" t="s">
        <v>338</v>
      </c>
      <c r="W538">
        <f t="shared" ca="1" si="123"/>
        <v>1</v>
      </c>
    </row>
    <row r="539" spans="1:23" x14ac:dyDescent="0.25">
      <c r="A539">
        <v>538</v>
      </c>
      <c r="B539">
        <v>265</v>
      </c>
      <c r="C539" t="str">
        <f t="shared" ca="1" si="116"/>
        <v>2012_20_SFO@ATL</v>
      </c>
      <c r="D539">
        <f t="shared" ca="1" si="124"/>
        <v>3.5</v>
      </c>
      <c r="E539">
        <f t="shared" ca="1" si="124"/>
        <v>4.5</v>
      </c>
      <c r="F539">
        <f t="shared" ca="1" si="124"/>
        <v>24</v>
      </c>
      <c r="G539">
        <f t="shared" ca="1" si="124"/>
        <v>28</v>
      </c>
      <c r="H539">
        <f t="shared" ca="1" si="117"/>
        <v>2012</v>
      </c>
      <c r="I539">
        <f t="shared" ca="1" si="118"/>
        <v>20</v>
      </c>
      <c r="J539" t="str">
        <f t="shared" ca="1" si="119"/>
        <v>plyff</v>
      </c>
      <c r="K539" t="str">
        <f t="shared" ca="1" si="125"/>
        <v>ATL</v>
      </c>
      <c r="L539" t="str">
        <f t="shared" ca="1" si="125"/>
        <v>SFO</v>
      </c>
      <c r="M539">
        <f t="shared" ca="1" si="120"/>
        <v>-1</v>
      </c>
      <c r="N539" t="s">
        <v>20</v>
      </c>
      <c r="P539" t="str">
        <f t="shared" ca="1" si="121"/>
        <v/>
      </c>
      <c r="S539" t="s">
        <v>338</v>
      </c>
      <c r="U539">
        <f t="shared" ca="1" si="122"/>
        <v>0</v>
      </c>
      <c r="V539" t="s">
        <v>338</v>
      </c>
      <c r="W539">
        <f t="shared" ca="1" si="123"/>
        <v>1</v>
      </c>
    </row>
    <row r="540" spans="1:23" x14ac:dyDescent="0.25">
      <c r="A540">
        <v>539</v>
      </c>
      <c r="B540">
        <v>265</v>
      </c>
      <c r="C540" t="str">
        <f t="shared" ca="1" si="116"/>
        <v>2012_20_SFO@ATL</v>
      </c>
      <c r="D540">
        <f t="shared" ca="1" si="124"/>
        <v>3.5</v>
      </c>
      <c r="E540">
        <f t="shared" ca="1" si="124"/>
        <v>4.5</v>
      </c>
      <c r="F540">
        <f t="shared" ca="1" si="124"/>
        <v>24</v>
      </c>
      <c r="G540">
        <f t="shared" ca="1" si="124"/>
        <v>28</v>
      </c>
      <c r="H540">
        <f t="shared" ca="1" si="117"/>
        <v>2012</v>
      </c>
      <c r="I540">
        <f t="shared" ca="1" si="118"/>
        <v>20</v>
      </c>
      <c r="J540" t="str">
        <f t="shared" ca="1" si="119"/>
        <v>plyff</v>
      </c>
      <c r="K540" t="str">
        <f t="shared" ca="1" si="125"/>
        <v>ATL</v>
      </c>
      <c r="L540" t="str">
        <f t="shared" ca="1" si="125"/>
        <v>SFO</v>
      </c>
      <c r="M540">
        <f t="shared" ca="1" si="120"/>
        <v>-1</v>
      </c>
      <c r="N540" t="s">
        <v>16</v>
      </c>
      <c r="O540">
        <v>3</v>
      </c>
      <c r="P540">
        <f t="shared" ca="1" si="121"/>
        <v>0.5</v>
      </c>
      <c r="S540" t="s">
        <v>22</v>
      </c>
      <c r="U540">
        <f t="shared" ca="1" si="122"/>
        <v>1</v>
      </c>
      <c r="V540" t="s">
        <v>22</v>
      </c>
      <c r="W540">
        <f t="shared" ca="1" si="123"/>
        <v>0</v>
      </c>
    </row>
    <row r="541" spans="1:23" x14ac:dyDescent="0.25">
      <c r="A541">
        <v>540</v>
      </c>
      <c r="B541">
        <v>266</v>
      </c>
      <c r="C541" t="str">
        <f t="shared" ca="1" si="116"/>
        <v>2012_20_BAL@NWE</v>
      </c>
      <c r="D541">
        <f t="shared" ca="1" si="124"/>
        <v>-9</v>
      </c>
      <c r="E541">
        <f t="shared" ca="1" si="124"/>
        <v>-7.5</v>
      </c>
      <c r="F541">
        <f t="shared" ca="1" si="124"/>
        <v>13</v>
      </c>
      <c r="G541">
        <f t="shared" ca="1" si="124"/>
        <v>28</v>
      </c>
      <c r="H541">
        <f t="shared" ca="1" si="117"/>
        <v>2012</v>
      </c>
      <c r="I541">
        <f t="shared" ca="1" si="118"/>
        <v>20</v>
      </c>
      <c r="J541" t="str">
        <f t="shared" ca="1" si="119"/>
        <v>plyff</v>
      </c>
      <c r="K541" t="str">
        <f t="shared" ca="1" si="125"/>
        <v>BAL</v>
      </c>
      <c r="L541" t="str">
        <f t="shared" ca="1" si="125"/>
        <v>BAL</v>
      </c>
      <c r="M541">
        <f t="shared" ca="1" si="120"/>
        <v>-1.5</v>
      </c>
      <c r="N541" t="s">
        <v>18</v>
      </c>
      <c r="O541">
        <v>-9</v>
      </c>
      <c r="P541">
        <f t="shared" ca="1" si="121"/>
        <v>0</v>
      </c>
      <c r="S541" t="s">
        <v>67</v>
      </c>
      <c r="U541">
        <f t="shared" ca="1" si="122"/>
        <v>1</v>
      </c>
      <c r="V541" t="s">
        <v>337</v>
      </c>
      <c r="W541">
        <f t="shared" ca="1" si="123"/>
        <v>0</v>
      </c>
    </row>
    <row r="542" spans="1:23" x14ac:dyDescent="0.25">
      <c r="A542">
        <v>541</v>
      </c>
      <c r="B542">
        <v>266</v>
      </c>
      <c r="C542" t="str">
        <f t="shared" ca="1" si="116"/>
        <v>2012_20_BAL@NWE</v>
      </c>
      <c r="D542">
        <f t="shared" ref="D542:G561" ca="1" si="126">IFERROR(IF(ISBLANK(VLOOKUP($B542,nfl_game_result,MATCH(D$1,nfl_game_result_header,0),FALSE)),"",VLOOKUP($B542,nfl_game_result,MATCH(D$1,nfl_game_result_header,0),FALSE)),"error")</f>
        <v>-9</v>
      </c>
      <c r="E542">
        <f t="shared" ca="1" si="126"/>
        <v>-7.5</v>
      </c>
      <c r="F542">
        <f t="shared" ca="1" si="126"/>
        <v>13</v>
      </c>
      <c r="G542">
        <f t="shared" ca="1" si="126"/>
        <v>28</v>
      </c>
      <c r="H542">
        <f t="shared" ca="1" si="117"/>
        <v>2012</v>
      </c>
      <c r="I542">
        <f t="shared" ca="1" si="118"/>
        <v>20</v>
      </c>
      <c r="J542" t="str">
        <f t="shared" ca="1" si="119"/>
        <v>plyff</v>
      </c>
      <c r="K542" t="str">
        <f t="shared" ref="K542:L561" ca="1" si="127">IFERROR(IF(ISBLANK(VLOOKUP($B542,nfl_game_result,MATCH(K$1,nfl_game_result_header,0),FALSE)),"",VLOOKUP($B542,nfl_game_result,MATCH(K$1,nfl_game_result_header,0),FALSE)),"error")</f>
        <v>BAL</v>
      </c>
      <c r="L542" t="str">
        <f t="shared" ca="1" si="127"/>
        <v>BAL</v>
      </c>
      <c r="M542">
        <f t="shared" ca="1" si="120"/>
        <v>-1.5</v>
      </c>
      <c r="N542" t="s">
        <v>20</v>
      </c>
      <c r="P542" t="str">
        <f t="shared" ca="1" si="121"/>
        <v/>
      </c>
      <c r="S542" t="s">
        <v>67</v>
      </c>
      <c r="U542">
        <f t="shared" ca="1" si="122"/>
        <v>1</v>
      </c>
      <c r="V542" t="s">
        <v>337</v>
      </c>
      <c r="W542">
        <f t="shared" ca="1" si="123"/>
        <v>0</v>
      </c>
    </row>
    <row r="543" spans="1:23" x14ac:dyDescent="0.25">
      <c r="A543">
        <v>542</v>
      </c>
      <c r="B543">
        <v>266</v>
      </c>
      <c r="C543" t="str">
        <f t="shared" ca="1" si="116"/>
        <v>2012_20_BAL@NWE</v>
      </c>
      <c r="D543">
        <f t="shared" ca="1" si="126"/>
        <v>-9</v>
      </c>
      <c r="E543">
        <f t="shared" ca="1" si="126"/>
        <v>-7.5</v>
      </c>
      <c r="F543">
        <f t="shared" ca="1" si="126"/>
        <v>13</v>
      </c>
      <c r="G543">
        <f t="shared" ca="1" si="126"/>
        <v>28</v>
      </c>
      <c r="H543">
        <f t="shared" ca="1" si="117"/>
        <v>2012</v>
      </c>
      <c r="I543">
        <f t="shared" ca="1" si="118"/>
        <v>20</v>
      </c>
      <c r="J543" t="str">
        <f t="shared" ca="1" si="119"/>
        <v>plyff</v>
      </c>
      <c r="K543" t="str">
        <f t="shared" ca="1" si="127"/>
        <v>BAL</v>
      </c>
      <c r="L543" t="str">
        <f t="shared" ca="1" si="127"/>
        <v>BAL</v>
      </c>
      <c r="M543">
        <f t="shared" ca="1" si="120"/>
        <v>-1.5</v>
      </c>
      <c r="N543" t="s">
        <v>16</v>
      </c>
      <c r="O543">
        <v>-8</v>
      </c>
      <c r="P543">
        <f t="shared" ca="1" si="121"/>
        <v>1</v>
      </c>
      <c r="S543" t="s">
        <v>67</v>
      </c>
      <c r="U543">
        <f t="shared" ca="1" si="122"/>
        <v>1</v>
      </c>
      <c r="V543" t="s">
        <v>337</v>
      </c>
      <c r="W543">
        <f t="shared" ca="1" si="123"/>
        <v>0</v>
      </c>
    </row>
    <row r="544" spans="1:23" x14ac:dyDescent="0.25">
      <c r="A544">
        <v>543</v>
      </c>
      <c r="B544">
        <v>267</v>
      </c>
      <c r="C544" t="str">
        <f t="shared" ca="1" si="116"/>
        <v>2012_21_BAL@SFO</v>
      </c>
      <c r="D544">
        <f t="shared" ca="1" si="126"/>
        <v>-4</v>
      </c>
      <c r="E544">
        <f t="shared" ca="1" si="126"/>
        <v>-3.5</v>
      </c>
      <c r="F544">
        <f t="shared" ca="1" si="126"/>
        <v>31</v>
      </c>
      <c r="G544">
        <f t="shared" ca="1" si="126"/>
        <v>34</v>
      </c>
      <c r="H544">
        <f t="shared" ca="1" si="117"/>
        <v>2012</v>
      </c>
      <c r="I544">
        <f t="shared" ca="1" si="118"/>
        <v>21</v>
      </c>
      <c r="J544" t="str">
        <f t="shared" ca="1" si="119"/>
        <v>plyff</v>
      </c>
      <c r="K544" t="str">
        <f t="shared" ca="1" si="127"/>
        <v>BAL</v>
      </c>
      <c r="L544" t="str">
        <f t="shared" ca="1" si="127"/>
        <v>BAL</v>
      </c>
      <c r="M544">
        <f t="shared" ca="1" si="120"/>
        <v>-0.5</v>
      </c>
      <c r="N544" t="s">
        <v>18</v>
      </c>
      <c r="O544">
        <v>-3.5</v>
      </c>
      <c r="P544">
        <f t="shared" ca="1" si="121"/>
        <v>0.5</v>
      </c>
      <c r="Q544">
        <v>26</v>
      </c>
      <c r="R544">
        <v>21</v>
      </c>
      <c r="S544" t="s">
        <v>338</v>
      </c>
      <c r="U544">
        <f t="shared" ca="1" si="122"/>
        <v>0</v>
      </c>
      <c r="V544" t="s">
        <v>338</v>
      </c>
      <c r="W544">
        <f t="shared" ca="1" si="123"/>
        <v>0</v>
      </c>
    </row>
    <row r="545" spans="1:23" x14ac:dyDescent="0.25">
      <c r="A545">
        <v>544</v>
      </c>
      <c r="B545">
        <v>267</v>
      </c>
      <c r="C545" t="str">
        <f t="shared" ca="1" si="116"/>
        <v>2012_21_BAL@SFO</v>
      </c>
      <c r="D545">
        <f t="shared" ca="1" si="126"/>
        <v>-4</v>
      </c>
      <c r="E545">
        <f t="shared" ca="1" si="126"/>
        <v>-3.5</v>
      </c>
      <c r="F545">
        <f t="shared" ca="1" si="126"/>
        <v>31</v>
      </c>
      <c r="G545">
        <f t="shared" ca="1" si="126"/>
        <v>34</v>
      </c>
      <c r="H545">
        <f t="shared" ca="1" si="117"/>
        <v>2012</v>
      </c>
      <c r="I545">
        <f t="shared" ca="1" si="118"/>
        <v>21</v>
      </c>
      <c r="J545" t="str">
        <f t="shared" ca="1" si="119"/>
        <v>plyff</v>
      </c>
      <c r="K545" t="str">
        <f t="shared" ca="1" si="127"/>
        <v>BAL</v>
      </c>
      <c r="L545" t="str">
        <f t="shared" ca="1" si="127"/>
        <v>BAL</v>
      </c>
      <c r="M545">
        <f t="shared" ca="1" si="120"/>
        <v>-0.5</v>
      </c>
      <c r="N545" t="s">
        <v>20</v>
      </c>
      <c r="P545" t="str">
        <f t="shared" ca="1" si="121"/>
        <v/>
      </c>
      <c r="S545" t="s">
        <v>67</v>
      </c>
      <c r="U545">
        <f t="shared" ca="1" si="122"/>
        <v>1</v>
      </c>
      <c r="V545" t="s">
        <v>67</v>
      </c>
      <c r="W545">
        <f t="shared" ca="1" si="123"/>
        <v>1</v>
      </c>
    </row>
    <row r="546" spans="1:23" x14ac:dyDescent="0.25">
      <c r="A546">
        <v>545</v>
      </c>
      <c r="B546">
        <v>267</v>
      </c>
      <c r="C546" t="str">
        <f t="shared" ca="1" si="116"/>
        <v>2012_21_BAL@SFO</v>
      </c>
      <c r="D546">
        <f t="shared" ca="1" si="126"/>
        <v>-4</v>
      </c>
      <c r="E546">
        <f t="shared" ca="1" si="126"/>
        <v>-3.5</v>
      </c>
      <c r="F546">
        <f t="shared" ca="1" si="126"/>
        <v>31</v>
      </c>
      <c r="G546">
        <f t="shared" ca="1" si="126"/>
        <v>34</v>
      </c>
      <c r="H546">
        <f t="shared" ca="1" si="117"/>
        <v>2012</v>
      </c>
      <c r="I546">
        <f t="shared" ca="1" si="118"/>
        <v>21</v>
      </c>
      <c r="J546" t="str">
        <f t="shared" ca="1" si="119"/>
        <v>plyff</v>
      </c>
      <c r="K546" t="str">
        <f t="shared" ca="1" si="127"/>
        <v>BAL</v>
      </c>
      <c r="L546" t="str">
        <f t="shared" ca="1" si="127"/>
        <v>BAL</v>
      </c>
      <c r="M546">
        <f t="shared" ca="1" si="120"/>
        <v>-0.5</v>
      </c>
      <c r="N546" t="s">
        <v>16</v>
      </c>
      <c r="O546">
        <v>-4</v>
      </c>
      <c r="P546">
        <f t="shared" ca="1" si="121"/>
        <v>0</v>
      </c>
      <c r="Q546">
        <v>24</v>
      </c>
      <c r="R546">
        <v>22</v>
      </c>
      <c r="S546" t="s">
        <v>67</v>
      </c>
      <c r="U546">
        <f t="shared" ca="1" si="122"/>
        <v>1</v>
      </c>
      <c r="V546" t="s">
        <v>67</v>
      </c>
      <c r="W546">
        <f t="shared" ca="1" si="123"/>
        <v>1</v>
      </c>
    </row>
    <row r="547" spans="1:23" x14ac:dyDescent="0.25">
      <c r="A547">
        <v>546</v>
      </c>
      <c r="B547">
        <v>268</v>
      </c>
      <c r="C547" t="str">
        <f t="shared" ca="1" si="116"/>
        <v>2013_01_BAL@DEN</v>
      </c>
      <c r="D547" t="str">
        <f t="shared" ca="1" si="126"/>
        <v/>
      </c>
      <c r="E547">
        <f t="shared" ca="1" si="126"/>
        <v>-8.5</v>
      </c>
      <c r="F547">
        <f t="shared" ca="1" si="126"/>
        <v>49</v>
      </c>
      <c r="G547">
        <f t="shared" ca="1" si="126"/>
        <v>27</v>
      </c>
      <c r="H547">
        <f t="shared" ca="1" si="117"/>
        <v>2013</v>
      </c>
      <c r="I547">
        <f t="shared" ca="1" si="118"/>
        <v>1</v>
      </c>
      <c r="J547" t="str">
        <f t="shared" ca="1" si="119"/>
        <v>rs</v>
      </c>
      <c r="K547" t="str">
        <f t="shared" ca="1" si="127"/>
        <v>DEN</v>
      </c>
      <c r="L547" t="str">
        <f t="shared" ca="1" si="127"/>
        <v>DEN</v>
      </c>
      <c r="M547" t="str">
        <f t="shared" ca="1" si="120"/>
        <v/>
      </c>
      <c r="N547" t="s">
        <v>18</v>
      </c>
      <c r="O547">
        <v>-8</v>
      </c>
      <c r="P547" t="str">
        <f t="shared" ca="1" si="121"/>
        <v/>
      </c>
      <c r="S547" t="s">
        <v>67</v>
      </c>
      <c r="U547">
        <f t="shared" ca="1" si="122"/>
        <v>0</v>
      </c>
      <c r="W547" t="str">
        <f t="shared" ca="1" si="123"/>
        <v/>
      </c>
    </row>
    <row r="548" spans="1:23" x14ac:dyDescent="0.25">
      <c r="A548">
        <v>547</v>
      </c>
      <c r="B548">
        <v>268</v>
      </c>
      <c r="C548" t="str">
        <f t="shared" ca="1" si="116"/>
        <v>2013_01_BAL@DEN</v>
      </c>
      <c r="D548" t="str">
        <f t="shared" ca="1" si="126"/>
        <v/>
      </c>
      <c r="E548">
        <f t="shared" ca="1" si="126"/>
        <v>-8.5</v>
      </c>
      <c r="F548">
        <f t="shared" ca="1" si="126"/>
        <v>49</v>
      </c>
      <c r="G548">
        <f t="shared" ca="1" si="126"/>
        <v>27</v>
      </c>
      <c r="H548">
        <f t="shared" ca="1" si="117"/>
        <v>2013</v>
      </c>
      <c r="I548">
        <f t="shared" ca="1" si="118"/>
        <v>1</v>
      </c>
      <c r="J548" t="str">
        <f t="shared" ca="1" si="119"/>
        <v>rs</v>
      </c>
      <c r="K548" t="str">
        <f t="shared" ca="1" si="127"/>
        <v>DEN</v>
      </c>
      <c r="L548" t="str">
        <f t="shared" ca="1" si="127"/>
        <v>DEN</v>
      </c>
      <c r="M548" t="str">
        <f t="shared" ca="1" si="120"/>
        <v/>
      </c>
      <c r="N548" t="s">
        <v>16</v>
      </c>
      <c r="O548">
        <v>-7.5</v>
      </c>
      <c r="P548" t="str">
        <f t="shared" ca="1" si="121"/>
        <v/>
      </c>
      <c r="S548" t="s">
        <v>67</v>
      </c>
      <c r="U548">
        <f t="shared" ca="1" si="122"/>
        <v>0</v>
      </c>
      <c r="W548" t="str">
        <f t="shared" ca="1" si="123"/>
        <v/>
      </c>
    </row>
    <row r="549" spans="1:23" x14ac:dyDescent="0.25">
      <c r="A549">
        <v>548</v>
      </c>
      <c r="B549">
        <v>269</v>
      </c>
      <c r="C549" t="str">
        <f t="shared" ca="1" si="116"/>
        <v>2013_01_NWE@BUF</v>
      </c>
      <c r="D549" t="str">
        <f t="shared" ca="1" si="126"/>
        <v/>
      </c>
      <c r="E549">
        <f t="shared" ca="1" si="126"/>
        <v>6.5</v>
      </c>
      <c r="F549">
        <f t="shared" ca="1" si="126"/>
        <v>21</v>
      </c>
      <c r="G549">
        <f t="shared" ca="1" si="126"/>
        <v>23</v>
      </c>
      <c r="H549">
        <f t="shared" ca="1" si="117"/>
        <v>2013</v>
      </c>
      <c r="I549">
        <f t="shared" ca="1" si="118"/>
        <v>1</v>
      </c>
      <c r="J549" t="str">
        <f t="shared" ca="1" si="119"/>
        <v>rs</v>
      </c>
      <c r="K549" t="str">
        <f t="shared" ca="1" si="127"/>
        <v>BUF</v>
      </c>
      <c r="L549" t="str">
        <f t="shared" ca="1" si="127"/>
        <v>NWE</v>
      </c>
      <c r="M549" t="str">
        <f t="shared" ca="1" si="120"/>
        <v/>
      </c>
      <c r="N549" t="s">
        <v>18</v>
      </c>
      <c r="O549">
        <v>12</v>
      </c>
      <c r="P549" t="str">
        <f t="shared" ca="1" si="121"/>
        <v/>
      </c>
      <c r="S549" t="s">
        <v>337</v>
      </c>
      <c r="U549">
        <f t="shared" ca="1" si="122"/>
        <v>0</v>
      </c>
      <c r="W549" t="str">
        <f t="shared" ca="1" si="123"/>
        <v/>
      </c>
    </row>
    <row r="550" spans="1:23" x14ac:dyDescent="0.25">
      <c r="A550">
        <v>549</v>
      </c>
      <c r="B550">
        <v>269</v>
      </c>
      <c r="C550" t="str">
        <f t="shared" ca="1" si="116"/>
        <v>2013_01_NWE@BUF</v>
      </c>
      <c r="D550" t="str">
        <f t="shared" ca="1" si="126"/>
        <v/>
      </c>
      <c r="E550">
        <f t="shared" ca="1" si="126"/>
        <v>6.5</v>
      </c>
      <c r="F550">
        <f t="shared" ca="1" si="126"/>
        <v>21</v>
      </c>
      <c r="G550">
        <f t="shared" ca="1" si="126"/>
        <v>23</v>
      </c>
      <c r="H550">
        <f t="shared" ca="1" si="117"/>
        <v>2013</v>
      </c>
      <c r="I550">
        <f t="shared" ca="1" si="118"/>
        <v>1</v>
      </c>
      <c r="J550" t="str">
        <f t="shared" ca="1" si="119"/>
        <v>rs</v>
      </c>
      <c r="K550" t="str">
        <f t="shared" ca="1" si="127"/>
        <v>BUF</v>
      </c>
      <c r="L550" t="str">
        <f t="shared" ca="1" si="127"/>
        <v>NWE</v>
      </c>
      <c r="M550" t="str">
        <f t="shared" ca="1" si="120"/>
        <v/>
      </c>
      <c r="N550" t="s">
        <v>16</v>
      </c>
      <c r="O550">
        <v>6</v>
      </c>
      <c r="P550" t="str">
        <f t="shared" ca="1" si="121"/>
        <v/>
      </c>
      <c r="S550" t="s">
        <v>337</v>
      </c>
      <c r="U550">
        <f t="shared" ca="1" si="122"/>
        <v>0</v>
      </c>
      <c r="W550" t="str">
        <f t="shared" ca="1" si="123"/>
        <v/>
      </c>
    </row>
    <row r="551" spans="1:23" x14ac:dyDescent="0.25">
      <c r="A551">
        <v>550</v>
      </c>
      <c r="B551">
        <v>270</v>
      </c>
      <c r="C551" t="str">
        <f t="shared" ca="1" si="116"/>
        <v>2013_01_TEN@PIT</v>
      </c>
      <c r="D551" t="str">
        <f t="shared" ca="1" si="126"/>
        <v/>
      </c>
      <c r="E551">
        <f t="shared" ca="1" si="126"/>
        <v>-6.5</v>
      </c>
      <c r="F551">
        <f t="shared" ca="1" si="126"/>
        <v>9</v>
      </c>
      <c r="G551">
        <f t="shared" ca="1" si="126"/>
        <v>16</v>
      </c>
      <c r="H551">
        <f t="shared" ca="1" si="117"/>
        <v>2013</v>
      </c>
      <c r="I551">
        <f t="shared" ca="1" si="118"/>
        <v>1</v>
      </c>
      <c r="J551" t="str">
        <f t="shared" ca="1" si="119"/>
        <v>rs</v>
      </c>
      <c r="K551" t="str">
        <f t="shared" ca="1" si="127"/>
        <v>TEN</v>
      </c>
      <c r="L551" t="str">
        <f t="shared" ca="1" si="127"/>
        <v>TEN</v>
      </c>
      <c r="M551" t="str">
        <f t="shared" ca="1" si="120"/>
        <v/>
      </c>
      <c r="N551" t="s">
        <v>18</v>
      </c>
      <c r="O551">
        <v>-7.5</v>
      </c>
      <c r="P551" t="str">
        <f t="shared" ca="1" si="121"/>
        <v/>
      </c>
      <c r="S551" t="s">
        <v>89</v>
      </c>
      <c r="U551">
        <f t="shared" ca="1" si="122"/>
        <v>0</v>
      </c>
      <c r="W551" t="str">
        <f t="shared" ca="1" si="123"/>
        <v/>
      </c>
    </row>
    <row r="552" spans="1:23" x14ac:dyDescent="0.25">
      <c r="A552">
        <v>551</v>
      </c>
      <c r="B552">
        <v>270</v>
      </c>
      <c r="C552" t="str">
        <f t="shared" ca="1" si="116"/>
        <v>2013_01_TEN@PIT</v>
      </c>
      <c r="D552" t="str">
        <f t="shared" ca="1" si="126"/>
        <v/>
      </c>
      <c r="E552">
        <f t="shared" ca="1" si="126"/>
        <v>-6.5</v>
      </c>
      <c r="F552">
        <f t="shared" ca="1" si="126"/>
        <v>9</v>
      </c>
      <c r="G552">
        <f t="shared" ca="1" si="126"/>
        <v>16</v>
      </c>
      <c r="H552">
        <f t="shared" ca="1" si="117"/>
        <v>2013</v>
      </c>
      <c r="I552">
        <f t="shared" ca="1" si="118"/>
        <v>1</v>
      </c>
      <c r="J552" t="str">
        <f t="shared" ca="1" si="119"/>
        <v>rs</v>
      </c>
      <c r="K552" t="str">
        <f t="shared" ca="1" si="127"/>
        <v>TEN</v>
      </c>
      <c r="L552" t="str">
        <f t="shared" ca="1" si="127"/>
        <v>TEN</v>
      </c>
      <c r="M552" t="str">
        <f t="shared" ca="1" si="120"/>
        <v/>
      </c>
      <c r="N552" t="s">
        <v>16</v>
      </c>
      <c r="O552">
        <v>-3.5</v>
      </c>
      <c r="P552" t="str">
        <f t="shared" ca="1" si="121"/>
        <v/>
      </c>
      <c r="S552" t="s">
        <v>95</v>
      </c>
      <c r="U552">
        <f t="shared" ca="1" si="122"/>
        <v>1</v>
      </c>
      <c r="W552" t="str">
        <f t="shared" ca="1" si="123"/>
        <v/>
      </c>
    </row>
    <row r="553" spans="1:23" x14ac:dyDescent="0.25">
      <c r="A553">
        <v>552</v>
      </c>
      <c r="B553">
        <v>271</v>
      </c>
      <c r="C553" t="str">
        <f t="shared" ca="1" si="116"/>
        <v>2013_01_ATL@NOR</v>
      </c>
      <c r="D553" t="str">
        <f t="shared" ca="1" si="126"/>
        <v/>
      </c>
      <c r="E553">
        <f t="shared" ca="1" si="126"/>
        <v>-2.5</v>
      </c>
      <c r="F553">
        <f t="shared" ca="1" si="126"/>
        <v>23</v>
      </c>
      <c r="G553">
        <f t="shared" ca="1" si="126"/>
        <v>17</v>
      </c>
      <c r="H553">
        <f t="shared" ca="1" si="117"/>
        <v>2013</v>
      </c>
      <c r="I553">
        <f t="shared" ca="1" si="118"/>
        <v>1</v>
      </c>
      <c r="J553" t="str">
        <f t="shared" ca="1" si="119"/>
        <v>rs</v>
      </c>
      <c r="K553" t="str">
        <f t="shared" ca="1" si="127"/>
        <v>NOR</v>
      </c>
      <c r="L553" t="str">
        <f t="shared" ca="1" si="127"/>
        <v>NOR</v>
      </c>
      <c r="M553" t="str">
        <f t="shared" ca="1" si="120"/>
        <v/>
      </c>
      <c r="N553" t="s">
        <v>18</v>
      </c>
      <c r="O553">
        <v>-3</v>
      </c>
      <c r="P553" t="str">
        <f t="shared" ca="1" si="121"/>
        <v/>
      </c>
      <c r="S553" t="s">
        <v>340</v>
      </c>
      <c r="U553">
        <f t="shared" ca="1" si="122"/>
        <v>1</v>
      </c>
      <c r="W553" t="str">
        <f t="shared" ca="1" si="123"/>
        <v/>
      </c>
    </row>
    <row r="554" spans="1:23" x14ac:dyDescent="0.25">
      <c r="A554">
        <v>553</v>
      </c>
      <c r="B554">
        <v>271</v>
      </c>
      <c r="C554" t="str">
        <f t="shared" ca="1" si="116"/>
        <v>2013_01_ATL@NOR</v>
      </c>
      <c r="D554" t="str">
        <f t="shared" ca="1" si="126"/>
        <v/>
      </c>
      <c r="E554">
        <f t="shared" ca="1" si="126"/>
        <v>-2.5</v>
      </c>
      <c r="F554">
        <f t="shared" ca="1" si="126"/>
        <v>23</v>
      </c>
      <c r="G554">
        <f t="shared" ca="1" si="126"/>
        <v>17</v>
      </c>
      <c r="H554">
        <f t="shared" ca="1" si="117"/>
        <v>2013</v>
      </c>
      <c r="I554">
        <f t="shared" ca="1" si="118"/>
        <v>1</v>
      </c>
      <c r="J554" t="str">
        <f t="shared" ca="1" si="119"/>
        <v>rs</v>
      </c>
      <c r="K554" t="str">
        <f t="shared" ca="1" si="127"/>
        <v>NOR</v>
      </c>
      <c r="L554" t="str">
        <f t="shared" ca="1" si="127"/>
        <v>NOR</v>
      </c>
      <c r="M554" t="str">
        <f t="shared" ca="1" si="120"/>
        <v/>
      </c>
      <c r="N554" t="s">
        <v>16</v>
      </c>
      <c r="O554">
        <v>-3</v>
      </c>
      <c r="P554" t="str">
        <f t="shared" ca="1" si="121"/>
        <v/>
      </c>
      <c r="S554" t="s">
        <v>340</v>
      </c>
      <c r="U554">
        <f t="shared" ca="1" si="122"/>
        <v>1</v>
      </c>
      <c r="W554" t="str">
        <f t="shared" ca="1" si="123"/>
        <v/>
      </c>
    </row>
    <row r="555" spans="1:23" x14ac:dyDescent="0.25">
      <c r="A555">
        <v>554</v>
      </c>
      <c r="B555">
        <v>272</v>
      </c>
      <c r="C555" t="str">
        <f t="shared" ca="1" si="116"/>
        <v>2013_01_TBY@NYJ</v>
      </c>
      <c r="D555" t="str">
        <f t="shared" ca="1" si="126"/>
        <v/>
      </c>
      <c r="E555">
        <f t="shared" ca="1" si="126"/>
        <v>1.5</v>
      </c>
      <c r="F555">
        <f t="shared" ca="1" si="126"/>
        <v>18</v>
      </c>
      <c r="G555">
        <f t="shared" ca="1" si="126"/>
        <v>17</v>
      </c>
      <c r="H555">
        <f t="shared" ca="1" si="117"/>
        <v>2013</v>
      </c>
      <c r="I555">
        <f t="shared" ca="1" si="118"/>
        <v>1</v>
      </c>
      <c r="J555" t="str">
        <f t="shared" ca="1" si="119"/>
        <v>rs</v>
      </c>
      <c r="K555" t="str">
        <f t="shared" ca="1" si="127"/>
        <v>NYJ</v>
      </c>
      <c r="L555" t="str">
        <f t="shared" ca="1" si="127"/>
        <v>NYJ</v>
      </c>
      <c r="M555" t="str">
        <f t="shared" ca="1" si="120"/>
        <v/>
      </c>
      <c r="N555" t="s">
        <v>18</v>
      </c>
      <c r="O555">
        <v>4.5</v>
      </c>
      <c r="P555" t="str">
        <f t="shared" ca="1" si="121"/>
        <v/>
      </c>
      <c r="S555" t="s">
        <v>339</v>
      </c>
      <c r="U555">
        <f t="shared" ca="1" si="122"/>
        <v>0</v>
      </c>
      <c r="W555" t="str">
        <f t="shared" ca="1" si="123"/>
        <v/>
      </c>
    </row>
    <row r="556" spans="1:23" x14ac:dyDescent="0.25">
      <c r="A556">
        <v>555</v>
      </c>
      <c r="B556">
        <v>272</v>
      </c>
      <c r="C556" t="str">
        <f t="shared" ca="1" si="116"/>
        <v>2013_01_TBY@NYJ</v>
      </c>
      <c r="D556" t="str">
        <f t="shared" ca="1" si="126"/>
        <v/>
      </c>
      <c r="E556">
        <f t="shared" ca="1" si="126"/>
        <v>1.5</v>
      </c>
      <c r="F556">
        <f t="shared" ca="1" si="126"/>
        <v>18</v>
      </c>
      <c r="G556">
        <f t="shared" ca="1" si="126"/>
        <v>17</v>
      </c>
      <c r="H556">
        <f t="shared" ca="1" si="117"/>
        <v>2013</v>
      </c>
      <c r="I556">
        <f t="shared" ca="1" si="118"/>
        <v>1</v>
      </c>
      <c r="J556" t="str">
        <f t="shared" ca="1" si="119"/>
        <v>rs</v>
      </c>
      <c r="K556" t="str">
        <f t="shared" ca="1" si="127"/>
        <v>NYJ</v>
      </c>
      <c r="L556" t="str">
        <f t="shared" ca="1" si="127"/>
        <v>NYJ</v>
      </c>
      <c r="M556" t="str">
        <f t="shared" ca="1" si="120"/>
        <v/>
      </c>
      <c r="N556" t="s">
        <v>16</v>
      </c>
      <c r="O556">
        <v>-2.5</v>
      </c>
      <c r="P556" t="str">
        <f t="shared" ca="1" si="121"/>
        <v/>
      </c>
      <c r="S556" t="s">
        <v>339</v>
      </c>
      <c r="U556">
        <f t="shared" ca="1" si="122"/>
        <v>0</v>
      </c>
      <c r="W556" t="str">
        <f t="shared" ca="1" si="123"/>
        <v/>
      </c>
    </row>
    <row r="557" spans="1:23" x14ac:dyDescent="0.25">
      <c r="A557">
        <v>556</v>
      </c>
      <c r="B557">
        <v>273</v>
      </c>
      <c r="C557" t="str">
        <f t="shared" ca="1" si="116"/>
        <v>2013_01_KCY@JAX</v>
      </c>
      <c r="D557" t="str">
        <f t="shared" ca="1" si="126"/>
        <v/>
      </c>
      <c r="E557">
        <f t="shared" ca="1" si="126"/>
        <v>2.5</v>
      </c>
      <c r="F557">
        <f t="shared" ca="1" si="126"/>
        <v>2</v>
      </c>
      <c r="G557">
        <f t="shared" ca="1" si="126"/>
        <v>28</v>
      </c>
      <c r="H557">
        <f t="shared" ca="1" si="117"/>
        <v>2013</v>
      </c>
      <c r="I557">
        <f t="shared" ca="1" si="118"/>
        <v>1</v>
      </c>
      <c r="J557" t="str">
        <f t="shared" ca="1" si="119"/>
        <v>rs</v>
      </c>
      <c r="K557" t="str">
        <f t="shared" ca="1" si="127"/>
        <v>KCY</v>
      </c>
      <c r="L557" t="str">
        <f t="shared" ca="1" si="127"/>
        <v>KCY</v>
      </c>
      <c r="M557" t="str">
        <f t="shared" ca="1" si="120"/>
        <v/>
      </c>
      <c r="N557" t="s">
        <v>18</v>
      </c>
      <c r="O557">
        <v>1</v>
      </c>
      <c r="P557" t="str">
        <f t="shared" ca="1" si="121"/>
        <v/>
      </c>
      <c r="S557" t="s">
        <v>336</v>
      </c>
      <c r="U557">
        <f t="shared" ca="1" si="122"/>
        <v>1</v>
      </c>
      <c r="W557" t="str">
        <f t="shared" ca="1" si="123"/>
        <v/>
      </c>
    </row>
    <row r="558" spans="1:23" x14ac:dyDescent="0.25">
      <c r="A558">
        <v>557</v>
      </c>
      <c r="B558">
        <v>273</v>
      </c>
      <c r="C558" t="str">
        <f t="shared" ca="1" si="116"/>
        <v>2013_01_KCY@JAX</v>
      </c>
      <c r="D558" t="str">
        <f t="shared" ca="1" si="126"/>
        <v/>
      </c>
      <c r="E558">
        <f t="shared" ca="1" si="126"/>
        <v>2.5</v>
      </c>
      <c r="F558">
        <f t="shared" ca="1" si="126"/>
        <v>2</v>
      </c>
      <c r="G558">
        <f t="shared" ca="1" si="126"/>
        <v>28</v>
      </c>
      <c r="H558">
        <f t="shared" ca="1" si="117"/>
        <v>2013</v>
      </c>
      <c r="I558">
        <f t="shared" ca="1" si="118"/>
        <v>1</v>
      </c>
      <c r="J558" t="str">
        <f t="shared" ca="1" si="119"/>
        <v>rs</v>
      </c>
      <c r="K558" t="str">
        <f t="shared" ca="1" si="127"/>
        <v>KCY</v>
      </c>
      <c r="L558" t="str">
        <f t="shared" ca="1" si="127"/>
        <v>KCY</v>
      </c>
      <c r="M558" t="str">
        <f t="shared" ca="1" si="120"/>
        <v/>
      </c>
      <c r="N558" t="s">
        <v>16</v>
      </c>
      <c r="O558">
        <v>-2.5</v>
      </c>
      <c r="P558" t="str">
        <f t="shared" ca="1" si="121"/>
        <v/>
      </c>
      <c r="S558" t="s">
        <v>336</v>
      </c>
      <c r="U558">
        <f t="shared" ca="1" si="122"/>
        <v>1</v>
      </c>
      <c r="W558" t="str">
        <f t="shared" ca="1" si="123"/>
        <v/>
      </c>
    </row>
    <row r="559" spans="1:23" x14ac:dyDescent="0.25">
      <c r="A559">
        <v>558</v>
      </c>
      <c r="B559">
        <v>274</v>
      </c>
      <c r="C559" t="str">
        <f t="shared" ca="1" si="116"/>
        <v>2013_01_SEA@CAR</v>
      </c>
      <c r="D559" t="str">
        <f t="shared" ca="1" si="126"/>
        <v/>
      </c>
      <c r="E559">
        <f t="shared" ca="1" si="126"/>
        <v>2.5</v>
      </c>
      <c r="F559">
        <f t="shared" ca="1" si="126"/>
        <v>7</v>
      </c>
      <c r="G559">
        <f t="shared" ca="1" si="126"/>
        <v>12</v>
      </c>
      <c r="H559">
        <f t="shared" ca="1" si="117"/>
        <v>2013</v>
      </c>
      <c r="I559">
        <f t="shared" ca="1" si="118"/>
        <v>1</v>
      </c>
      <c r="J559" t="str">
        <f t="shared" ca="1" si="119"/>
        <v>rs</v>
      </c>
      <c r="K559" t="str">
        <f t="shared" ca="1" si="127"/>
        <v>SEA</v>
      </c>
      <c r="L559" t="str">
        <f t="shared" ca="1" si="127"/>
        <v>SEA</v>
      </c>
      <c r="M559" t="str">
        <f t="shared" ca="1" si="120"/>
        <v/>
      </c>
      <c r="N559" t="s">
        <v>18</v>
      </c>
      <c r="O559">
        <v>5</v>
      </c>
      <c r="P559" t="str">
        <f t="shared" ca="1" si="121"/>
        <v/>
      </c>
      <c r="S559" t="s">
        <v>91</v>
      </c>
      <c r="U559">
        <f t="shared" ca="1" si="122"/>
        <v>1</v>
      </c>
      <c r="W559" t="str">
        <f t="shared" ca="1" si="123"/>
        <v/>
      </c>
    </row>
    <row r="560" spans="1:23" x14ac:dyDescent="0.25">
      <c r="A560">
        <v>559</v>
      </c>
      <c r="B560">
        <v>274</v>
      </c>
      <c r="C560" t="str">
        <f t="shared" ca="1" si="116"/>
        <v>2013_01_SEA@CAR</v>
      </c>
      <c r="D560" t="str">
        <f t="shared" ca="1" si="126"/>
        <v/>
      </c>
      <c r="E560">
        <f t="shared" ca="1" si="126"/>
        <v>2.5</v>
      </c>
      <c r="F560">
        <f t="shared" ca="1" si="126"/>
        <v>7</v>
      </c>
      <c r="G560">
        <f t="shared" ca="1" si="126"/>
        <v>12</v>
      </c>
      <c r="H560">
        <f t="shared" ca="1" si="117"/>
        <v>2013</v>
      </c>
      <c r="I560">
        <f t="shared" ca="1" si="118"/>
        <v>1</v>
      </c>
      <c r="J560" t="str">
        <f t="shared" ca="1" si="119"/>
        <v>rs</v>
      </c>
      <c r="K560" t="str">
        <f t="shared" ca="1" si="127"/>
        <v>SEA</v>
      </c>
      <c r="L560" t="str">
        <f t="shared" ca="1" si="127"/>
        <v>SEA</v>
      </c>
      <c r="M560" t="str">
        <f t="shared" ca="1" si="120"/>
        <v/>
      </c>
      <c r="N560" t="s">
        <v>16</v>
      </c>
      <c r="O560">
        <v>2.5</v>
      </c>
      <c r="P560" t="str">
        <f t="shared" ca="1" si="121"/>
        <v/>
      </c>
      <c r="S560" t="s">
        <v>69</v>
      </c>
      <c r="U560">
        <f t="shared" ca="1" si="122"/>
        <v>0</v>
      </c>
      <c r="W560" t="str">
        <f t="shared" ca="1" si="123"/>
        <v/>
      </c>
    </row>
    <row r="561" spans="1:23" x14ac:dyDescent="0.25">
      <c r="A561">
        <v>560</v>
      </c>
      <c r="B561">
        <v>275</v>
      </c>
      <c r="C561" t="str">
        <f t="shared" ca="1" si="116"/>
        <v>2013_01_CIN@CHI</v>
      </c>
      <c r="D561" t="str">
        <f t="shared" ca="1" si="126"/>
        <v/>
      </c>
      <c r="E561">
        <f t="shared" ca="1" si="126"/>
        <v>-3.5</v>
      </c>
      <c r="F561">
        <f t="shared" ca="1" si="126"/>
        <v>24</v>
      </c>
      <c r="G561">
        <f t="shared" ca="1" si="126"/>
        <v>21</v>
      </c>
      <c r="H561">
        <f t="shared" ca="1" si="117"/>
        <v>2013</v>
      </c>
      <c r="I561">
        <f t="shared" ca="1" si="118"/>
        <v>1</v>
      </c>
      <c r="J561" t="str">
        <f t="shared" ca="1" si="119"/>
        <v>rs</v>
      </c>
      <c r="K561" t="str">
        <f t="shared" ca="1" si="127"/>
        <v>CIN</v>
      </c>
      <c r="L561" t="str">
        <f t="shared" ca="1" si="127"/>
        <v>CHI</v>
      </c>
      <c r="M561" t="str">
        <f t="shared" ca="1" si="120"/>
        <v/>
      </c>
      <c r="N561" t="s">
        <v>18</v>
      </c>
      <c r="O561">
        <v>-4</v>
      </c>
      <c r="P561" t="str">
        <f t="shared" ca="1" si="121"/>
        <v/>
      </c>
      <c r="S561" t="s">
        <v>70</v>
      </c>
      <c r="U561">
        <f t="shared" ca="1" si="122"/>
        <v>0</v>
      </c>
      <c r="W561" t="str">
        <f t="shared" ca="1" si="123"/>
        <v/>
      </c>
    </row>
    <row r="562" spans="1:23" x14ac:dyDescent="0.25">
      <c r="A562">
        <v>561</v>
      </c>
      <c r="B562">
        <v>275</v>
      </c>
      <c r="C562" t="str">
        <f t="shared" ca="1" si="116"/>
        <v>2013_01_CIN@CHI</v>
      </c>
      <c r="D562" t="str">
        <f t="shared" ref="D562:G581" ca="1" si="128">IFERROR(IF(ISBLANK(VLOOKUP($B562,nfl_game_result,MATCH(D$1,nfl_game_result_header,0),FALSE)),"",VLOOKUP($B562,nfl_game_result,MATCH(D$1,nfl_game_result_header,0),FALSE)),"error")</f>
        <v/>
      </c>
      <c r="E562">
        <f t="shared" ca="1" si="128"/>
        <v>-3.5</v>
      </c>
      <c r="F562">
        <f t="shared" ca="1" si="128"/>
        <v>24</v>
      </c>
      <c r="G562">
        <f t="shared" ca="1" si="128"/>
        <v>21</v>
      </c>
      <c r="H562">
        <f t="shared" ca="1" si="117"/>
        <v>2013</v>
      </c>
      <c r="I562">
        <f t="shared" ca="1" si="118"/>
        <v>1</v>
      </c>
      <c r="J562" t="str">
        <f t="shared" ca="1" si="119"/>
        <v>rs</v>
      </c>
      <c r="K562" t="str">
        <f t="shared" ref="K562:L581" ca="1" si="129">IFERROR(IF(ISBLANK(VLOOKUP($B562,nfl_game_result,MATCH(K$1,nfl_game_result_header,0),FALSE)),"",VLOOKUP($B562,nfl_game_result,MATCH(K$1,nfl_game_result_header,0),FALSE)),"error")</f>
        <v>CIN</v>
      </c>
      <c r="L562" t="str">
        <f t="shared" ca="1" si="129"/>
        <v>CHI</v>
      </c>
      <c r="M562" t="str">
        <f t="shared" ca="1" si="120"/>
        <v/>
      </c>
      <c r="N562" t="s">
        <v>16</v>
      </c>
      <c r="O562">
        <v>-3</v>
      </c>
      <c r="P562" t="str">
        <f t="shared" ca="1" si="121"/>
        <v/>
      </c>
      <c r="S562" t="s">
        <v>71</v>
      </c>
      <c r="U562">
        <f t="shared" ca="1" si="122"/>
        <v>1</v>
      </c>
      <c r="W562" t="str">
        <f t="shared" ca="1" si="123"/>
        <v/>
      </c>
    </row>
    <row r="563" spans="1:23" x14ac:dyDescent="0.25">
      <c r="A563">
        <v>562</v>
      </c>
      <c r="B563">
        <v>276</v>
      </c>
      <c r="C563" t="str">
        <f t="shared" ca="1" si="116"/>
        <v>2013_01_MIA@CLE</v>
      </c>
      <c r="D563" t="str">
        <f t="shared" ca="1" si="128"/>
        <v/>
      </c>
      <c r="E563">
        <f t="shared" ca="1" si="128"/>
        <v>0.5</v>
      </c>
      <c r="F563">
        <f t="shared" ca="1" si="128"/>
        <v>10</v>
      </c>
      <c r="G563">
        <f t="shared" ca="1" si="128"/>
        <v>23</v>
      </c>
      <c r="H563">
        <f t="shared" ca="1" si="117"/>
        <v>2013</v>
      </c>
      <c r="I563">
        <f t="shared" ca="1" si="118"/>
        <v>1</v>
      </c>
      <c r="J563" t="str">
        <f t="shared" ca="1" si="119"/>
        <v>rs</v>
      </c>
      <c r="K563" t="str">
        <f t="shared" ca="1" si="129"/>
        <v>MIA</v>
      </c>
      <c r="L563" t="str">
        <f t="shared" ca="1" si="129"/>
        <v>MIA</v>
      </c>
      <c r="M563" t="str">
        <f t="shared" ca="1" si="120"/>
        <v/>
      </c>
      <c r="N563" t="s">
        <v>18</v>
      </c>
      <c r="O563">
        <v>-1</v>
      </c>
      <c r="P563" t="str">
        <f t="shared" ca="1" si="121"/>
        <v/>
      </c>
      <c r="S563" t="s">
        <v>81</v>
      </c>
      <c r="U563">
        <f t="shared" ca="1" si="122"/>
        <v>1</v>
      </c>
      <c r="W563" t="str">
        <f t="shared" ca="1" si="123"/>
        <v/>
      </c>
    </row>
    <row r="564" spans="1:23" x14ac:dyDescent="0.25">
      <c r="A564">
        <v>563</v>
      </c>
      <c r="B564">
        <v>276</v>
      </c>
      <c r="C564" t="str">
        <f t="shared" ca="1" si="116"/>
        <v>2013_01_MIA@CLE</v>
      </c>
      <c r="D564" t="str">
        <f t="shared" ca="1" si="128"/>
        <v/>
      </c>
      <c r="E564">
        <f t="shared" ca="1" si="128"/>
        <v>0.5</v>
      </c>
      <c r="F564">
        <f t="shared" ca="1" si="128"/>
        <v>10</v>
      </c>
      <c r="G564">
        <f t="shared" ca="1" si="128"/>
        <v>23</v>
      </c>
      <c r="H564">
        <f t="shared" ca="1" si="117"/>
        <v>2013</v>
      </c>
      <c r="I564">
        <f t="shared" ca="1" si="118"/>
        <v>1</v>
      </c>
      <c r="J564" t="str">
        <f t="shared" ca="1" si="119"/>
        <v>rs</v>
      </c>
      <c r="K564" t="str">
        <f t="shared" ca="1" si="129"/>
        <v>MIA</v>
      </c>
      <c r="L564" t="str">
        <f t="shared" ca="1" si="129"/>
        <v>MIA</v>
      </c>
      <c r="M564" t="str">
        <f t="shared" ca="1" si="120"/>
        <v/>
      </c>
      <c r="N564" t="s">
        <v>16</v>
      </c>
      <c r="O564">
        <v>2.5</v>
      </c>
      <c r="P564" t="str">
        <f t="shared" ca="1" si="121"/>
        <v/>
      </c>
      <c r="S564" t="s">
        <v>72</v>
      </c>
      <c r="U564">
        <f t="shared" ca="1" si="122"/>
        <v>0</v>
      </c>
      <c r="W564" t="str">
        <f t="shared" ca="1" si="123"/>
        <v/>
      </c>
    </row>
    <row r="565" spans="1:23" x14ac:dyDescent="0.25">
      <c r="A565">
        <v>564</v>
      </c>
      <c r="B565">
        <v>277</v>
      </c>
      <c r="C565" t="str">
        <f t="shared" ca="1" si="116"/>
        <v>2013_01_MIN@DET</v>
      </c>
      <c r="D565" t="str">
        <f t="shared" ca="1" si="128"/>
        <v/>
      </c>
      <c r="E565">
        <f t="shared" ca="1" si="128"/>
        <v>-3.5</v>
      </c>
      <c r="F565">
        <f t="shared" ca="1" si="128"/>
        <v>34</v>
      </c>
      <c r="G565">
        <f t="shared" ca="1" si="128"/>
        <v>24</v>
      </c>
      <c r="H565">
        <f t="shared" ca="1" si="117"/>
        <v>2013</v>
      </c>
      <c r="I565">
        <f t="shared" ca="1" si="118"/>
        <v>1</v>
      </c>
      <c r="J565" t="str">
        <f t="shared" ca="1" si="119"/>
        <v>rs</v>
      </c>
      <c r="K565" t="str">
        <f t="shared" ca="1" si="129"/>
        <v>DET</v>
      </c>
      <c r="L565" t="str">
        <f t="shared" ca="1" si="129"/>
        <v>DET</v>
      </c>
      <c r="M565" t="str">
        <f t="shared" ca="1" si="120"/>
        <v/>
      </c>
      <c r="N565" t="s">
        <v>18</v>
      </c>
      <c r="O565">
        <v>-5</v>
      </c>
      <c r="P565" t="str">
        <f t="shared" ca="1" si="121"/>
        <v/>
      </c>
      <c r="S565" t="s">
        <v>75</v>
      </c>
      <c r="U565">
        <f t="shared" ca="1" si="122"/>
        <v>1</v>
      </c>
      <c r="W565" t="str">
        <f t="shared" ca="1" si="123"/>
        <v/>
      </c>
    </row>
    <row r="566" spans="1:23" x14ac:dyDescent="0.25">
      <c r="A566">
        <v>565</v>
      </c>
      <c r="B566">
        <v>277</v>
      </c>
      <c r="C566" t="str">
        <f t="shared" ca="1" si="116"/>
        <v>2013_01_MIN@DET</v>
      </c>
      <c r="D566" t="str">
        <f t="shared" ca="1" si="128"/>
        <v/>
      </c>
      <c r="E566">
        <f t="shared" ca="1" si="128"/>
        <v>-3.5</v>
      </c>
      <c r="F566">
        <f t="shared" ca="1" si="128"/>
        <v>34</v>
      </c>
      <c r="G566">
        <f t="shared" ca="1" si="128"/>
        <v>24</v>
      </c>
      <c r="H566">
        <f t="shared" ca="1" si="117"/>
        <v>2013</v>
      </c>
      <c r="I566">
        <f t="shared" ca="1" si="118"/>
        <v>1</v>
      </c>
      <c r="J566" t="str">
        <f t="shared" ca="1" si="119"/>
        <v>rs</v>
      </c>
      <c r="K566" t="str">
        <f t="shared" ca="1" si="129"/>
        <v>DET</v>
      </c>
      <c r="L566" t="str">
        <f t="shared" ca="1" si="129"/>
        <v>DET</v>
      </c>
      <c r="M566" t="str">
        <f t="shared" ca="1" si="120"/>
        <v/>
      </c>
      <c r="N566" t="s">
        <v>16</v>
      </c>
      <c r="O566">
        <v>-3</v>
      </c>
      <c r="P566" t="str">
        <f t="shared" ca="1" si="121"/>
        <v/>
      </c>
      <c r="S566" t="s">
        <v>75</v>
      </c>
      <c r="U566">
        <f t="shared" ca="1" si="122"/>
        <v>1</v>
      </c>
      <c r="W566" t="str">
        <f t="shared" ca="1" si="123"/>
        <v/>
      </c>
    </row>
    <row r="567" spans="1:23" x14ac:dyDescent="0.25">
      <c r="A567">
        <v>566</v>
      </c>
      <c r="B567">
        <v>278</v>
      </c>
      <c r="C567" t="str">
        <f t="shared" ca="1" si="116"/>
        <v>2013_01_OAK@IND</v>
      </c>
      <c r="D567" t="str">
        <f t="shared" ca="1" si="128"/>
        <v/>
      </c>
      <c r="E567">
        <f t="shared" ca="1" si="128"/>
        <v>-6.5</v>
      </c>
      <c r="F567">
        <f t="shared" ca="1" si="128"/>
        <v>21</v>
      </c>
      <c r="G567">
        <f t="shared" ca="1" si="128"/>
        <v>17</v>
      </c>
      <c r="H567">
        <f t="shared" ca="1" si="117"/>
        <v>2013</v>
      </c>
      <c r="I567">
        <f t="shared" ca="1" si="118"/>
        <v>1</v>
      </c>
      <c r="J567" t="str">
        <f t="shared" ca="1" si="119"/>
        <v>rs</v>
      </c>
      <c r="K567" t="str">
        <f t="shared" ca="1" si="129"/>
        <v>OAK</v>
      </c>
      <c r="L567" t="str">
        <f t="shared" ca="1" si="129"/>
        <v>IND</v>
      </c>
      <c r="M567" t="str">
        <f t="shared" ca="1" si="120"/>
        <v/>
      </c>
      <c r="N567" t="s">
        <v>18</v>
      </c>
      <c r="O567">
        <v>-8</v>
      </c>
      <c r="P567" t="str">
        <f t="shared" ca="1" si="121"/>
        <v/>
      </c>
      <c r="S567" t="s">
        <v>78</v>
      </c>
      <c r="U567">
        <f t="shared" ca="1" si="122"/>
        <v>0</v>
      </c>
      <c r="W567" t="str">
        <f t="shared" ca="1" si="123"/>
        <v/>
      </c>
    </row>
    <row r="568" spans="1:23" x14ac:dyDescent="0.25">
      <c r="A568">
        <v>567</v>
      </c>
      <c r="B568">
        <v>278</v>
      </c>
      <c r="C568" t="str">
        <f t="shared" ca="1" si="116"/>
        <v>2013_01_OAK@IND</v>
      </c>
      <c r="D568" t="str">
        <f t="shared" ca="1" si="128"/>
        <v/>
      </c>
      <c r="E568">
        <f t="shared" ca="1" si="128"/>
        <v>-6.5</v>
      </c>
      <c r="F568">
        <f t="shared" ca="1" si="128"/>
        <v>21</v>
      </c>
      <c r="G568">
        <f t="shared" ca="1" si="128"/>
        <v>17</v>
      </c>
      <c r="H568">
        <f t="shared" ca="1" si="117"/>
        <v>2013</v>
      </c>
      <c r="I568">
        <f t="shared" ca="1" si="118"/>
        <v>1</v>
      </c>
      <c r="J568" t="str">
        <f t="shared" ca="1" si="119"/>
        <v>rs</v>
      </c>
      <c r="K568" t="str">
        <f t="shared" ca="1" si="129"/>
        <v>OAK</v>
      </c>
      <c r="L568" t="str">
        <f t="shared" ca="1" si="129"/>
        <v>IND</v>
      </c>
      <c r="M568" t="str">
        <f t="shared" ca="1" si="120"/>
        <v/>
      </c>
      <c r="N568" t="s">
        <v>16</v>
      </c>
      <c r="O568">
        <v>-6.5</v>
      </c>
      <c r="P568" t="str">
        <f t="shared" ca="1" si="121"/>
        <v/>
      </c>
      <c r="S568" t="s">
        <v>78</v>
      </c>
      <c r="U568">
        <f t="shared" ca="1" si="122"/>
        <v>0</v>
      </c>
      <c r="W568" t="str">
        <f t="shared" ca="1" si="123"/>
        <v/>
      </c>
    </row>
    <row r="569" spans="1:23" x14ac:dyDescent="0.25">
      <c r="A569">
        <v>568</v>
      </c>
      <c r="B569">
        <v>279</v>
      </c>
      <c r="C569" t="str">
        <f t="shared" ca="1" si="116"/>
        <v>2013_01_GBY@SFO</v>
      </c>
      <c r="D569" t="str">
        <f t="shared" ca="1" si="128"/>
        <v/>
      </c>
      <c r="E569">
        <f t="shared" ca="1" si="128"/>
        <v>-4.5</v>
      </c>
      <c r="F569">
        <f t="shared" ca="1" si="128"/>
        <v>34</v>
      </c>
      <c r="G569">
        <f t="shared" ca="1" si="128"/>
        <v>28</v>
      </c>
      <c r="H569">
        <f t="shared" ca="1" si="117"/>
        <v>2013</v>
      </c>
      <c r="I569">
        <f t="shared" ca="1" si="118"/>
        <v>1</v>
      </c>
      <c r="J569" t="str">
        <f t="shared" ca="1" si="119"/>
        <v>rs</v>
      </c>
      <c r="K569" t="str">
        <f t="shared" ca="1" si="129"/>
        <v>SFO</v>
      </c>
      <c r="L569" t="str">
        <f t="shared" ca="1" si="129"/>
        <v>SFO</v>
      </c>
      <c r="M569" t="str">
        <f t="shared" ca="1" si="120"/>
        <v/>
      </c>
      <c r="N569" t="s">
        <v>18</v>
      </c>
      <c r="O569">
        <v>-3.5</v>
      </c>
      <c r="P569" t="str">
        <f t="shared" ca="1" si="121"/>
        <v/>
      </c>
      <c r="S569" t="s">
        <v>338</v>
      </c>
      <c r="U569">
        <f t="shared" ca="1" si="122"/>
        <v>1</v>
      </c>
      <c r="W569" t="str">
        <f t="shared" ca="1" si="123"/>
        <v/>
      </c>
    </row>
    <row r="570" spans="1:23" x14ac:dyDescent="0.25">
      <c r="A570">
        <v>569</v>
      </c>
      <c r="B570">
        <v>279</v>
      </c>
      <c r="C570" t="str">
        <f t="shared" ca="1" si="116"/>
        <v>2013_01_GBY@SFO</v>
      </c>
      <c r="D570" t="str">
        <f t="shared" ca="1" si="128"/>
        <v/>
      </c>
      <c r="E570">
        <f t="shared" ca="1" si="128"/>
        <v>-4.5</v>
      </c>
      <c r="F570">
        <f t="shared" ca="1" si="128"/>
        <v>34</v>
      </c>
      <c r="G570">
        <f t="shared" ca="1" si="128"/>
        <v>28</v>
      </c>
      <c r="H570">
        <f t="shared" ca="1" si="117"/>
        <v>2013</v>
      </c>
      <c r="I570">
        <f t="shared" ca="1" si="118"/>
        <v>1</v>
      </c>
      <c r="J570" t="str">
        <f t="shared" ca="1" si="119"/>
        <v>rs</v>
      </c>
      <c r="K570" t="str">
        <f t="shared" ca="1" si="129"/>
        <v>SFO</v>
      </c>
      <c r="L570" t="str">
        <f t="shared" ca="1" si="129"/>
        <v>SFO</v>
      </c>
      <c r="M570" t="str">
        <f t="shared" ca="1" si="120"/>
        <v/>
      </c>
      <c r="N570" t="s">
        <v>16</v>
      </c>
      <c r="O570">
        <v>-3</v>
      </c>
      <c r="P570" t="str">
        <f t="shared" ca="1" si="121"/>
        <v/>
      </c>
      <c r="S570" t="s">
        <v>335</v>
      </c>
      <c r="U570">
        <f t="shared" ca="1" si="122"/>
        <v>0</v>
      </c>
      <c r="W570" t="str">
        <f t="shared" ca="1" si="123"/>
        <v/>
      </c>
    </row>
    <row r="571" spans="1:23" x14ac:dyDescent="0.25">
      <c r="A571">
        <v>570</v>
      </c>
      <c r="B571">
        <v>280</v>
      </c>
      <c r="C571" t="str">
        <f t="shared" ca="1" si="116"/>
        <v>2013_01_ARI@STL</v>
      </c>
      <c r="D571" t="str">
        <f t="shared" ca="1" si="128"/>
        <v/>
      </c>
      <c r="E571">
        <f t="shared" ca="1" si="128"/>
        <v>-5.5</v>
      </c>
      <c r="F571">
        <f t="shared" ca="1" si="128"/>
        <v>27</v>
      </c>
      <c r="G571">
        <f t="shared" ca="1" si="128"/>
        <v>24</v>
      </c>
      <c r="H571">
        <f t="shared" ca="1" si="117"/>
        <v>2013</v>
      </c>
      <c r="I571">
        <f t="shared" ca="1" si="118"/>
        <v>1</v>
      </c>
      <c r="J571" t="str">
        <f t="shared" ca="1" si="119"/>
        <v>rs</v>
      </c>
      <c r="K571" t="str">
        <f t="shared" ca="1" si="129"/>
        <v>ARI</v>
      </c>
      <c r="L571" t="str">
        <f t="shared" ca="1" si="129"/>
        <v>STL</v>
      </c>
      <c r="M571" t="str">
        <f t="shared" ca="1" si="120"/>
        <v/>
      </c>
      <c r="N571" t="s">
        <v>18</v>
      </c>
      <c r="O571">
        <v>-3</v>
      </c>
      <c r="P571" t="str">
        <f t="shared" ca="1" si="121"/>
        <v/>
      </c>
      <c r="S571" t="s">
        <v>66</v>
      </c>
      <c r="U571">
        <f t="shared" ca="1" si="122"/>
        <v>1</v>
      </c>
      <c r="W571" t="str">
        <f t="shared" ca="1" si="123"/>
        <v/>
      </c>
    </row>
    <row r="572" spans="1:23" x14ac:dyDescent="0.25">
      <c r="A572">
        <v>571</v>
      </c>
      <c r="B572">
        <v>280</v>
      </c>
      <c r="C572" t="str">
        <f t="shared" ca="1" si="116"/>
        <v>2013_01_ARI@STL</v>
      </c>
      <c r="D572" t="str">
        <f t="shared" ca="1" si="128"/>
        <v/>
      </c>
      <c r="E572">
        <f t="shared" ca="1" si="128"/>
        <v>-5.5</v>
      </c>
      <c r="F572">
        <f t="shared" ca="1" si="128"/>
        <v>27</v>
      </c>
      <c r="G572">
        <f t="shared" ca="1" si="128"/>
        <v>24</v>
      </c>
      <c r="H572">
        <f t="shared" ca="1" si="117"/>
        <v>2013</v>
      </c>
      <c r="I572">
        <f t="shared" ca="1" si="118"/>
        <v>1</v>
      </c>
      <c r="J572" t="str">
        <f t="shared" ca="1" si="119"/>
        <v>rs</v>
      </c>
      <c r="K572" t="str">
        <f t="shared" ca="1" si="129"/>
        <v>ARI</v>
      </c>
      <c r="L572" t="str">
        <f t="shared" ca="1" si="129"/>
        <v>STL</v>
      </c>
      <c r="M572" t="str">
        <f t="shared" ca="1" si="120"/>
        <v/>
      </c>
      <c r="N572" t="s">
        <v>16</v>
      </c>
      <c r="O572">
        <v>-3.5</v>
      </c>
      <c r="P572" t="str">
        <f t="shared" ca="1" si="121"/>
        <v/>
      </c>
      <c r="S572" t="s">
        <v>66</v>
      </c>
      <c r="U572">
        <f t="shared" ca="1" si="122"/>
        <v>1</v>
      </c>
      <c r="W572" t="str">
        <f t="shared" ca="1" si="123"/>
        <v/>
      </c>
    </row>
    <row r="573" spans="1:23" x14ac:dyDescent="0.25">
      <c r="A573">
        <v>572</v>
      </c>
      <c r="B573">
        <v>281</v>
      </c>
      <c r="C573" t="str">
        <f t="shared" ca="1" si="116"/>
        <v>2013_01_NYG@DAL</v>
      </c>
      <c r="D573" t="str">
        <f t="shared" ca="1" si="128"/>
        <v/>
      </c>
      <c r="E573">
        <f t="shared" ca="1" si="128"/>
        <v>-2.5</v>
      </c>
      <c r="F573">
        <f t="shared" ca="1" si="128"/>
        <v>36</v>
      </c>
      <c r="G573">
        <f t="shared" ca="1" si="128"/>
        <v>31</v>
      </c>
      <c r="H573">
        <f t="shared" ca="1" si="117"/>
        <v>2013</v>
      </c>
      <c r="I573">
        <f t="shared" ca="1" si="118"/>
        <v>1</v>
      </c>
      <c r="J573" t="str">
        <f t="shared" ca="1" si="119"/>
        <v>rs</v>
      </c>
      <c r="K573" t="str">
        <f t="shared" ca="1" si="129"/>
        <v>DAL</v>
      </c>
      <c r="L573" t="str">
        <f t="shared" ca="1" si="129"/>
        <v>DAL</v>
      </c>
      <c r="M573" t="str">
        <f t="shared" ca="1" si="120"/>
        <v/>
      </c>
      <c r="N573" t="s">
        <v>18</v>
      </c>
      <c r="O573">
        <v>-3</v>
      </c>
      <c r="P573" t="str">
        <f t="shared" ca="1" si="121"/>
        <v/>
      </c>
      <c r="S573" t="s">
        <v>73</v>
      </c>
      <c r="U573">
        <f t="shared" ca="1" si="122"/>
        <v>1</v>
      </c>
      <c r="W573" t="str">
        <f t="shared" ca="1" si="123"/>
        <v/>
      </c>
    </row>
    <row r="574" spans="1:23" x14ac:dyDescent="0.25">
      <c r="A574">
        <v>573</v>
      </c>
      <c r="B574">
        <v>281</v>
      </c>
      <c r="C574" t="str">
        <f t="shared" ca="1" si="116"/>
        <v>2013_01_NYG@DAL</v>
      </c>
      <c r="D574" t="str">
        <f t="shared" ca="1" si="128"/>
        <v/>
      </c>
      <c r="E574">
        <f t="shared" ca="1" si="128"/>
        <v>-2.5</v>
      </c>
      <c r="F574">
        <f t="shared" ca="1" si="128"/>
        <v>36</v>
      </c>
      <c r="G574">
        <f t="shared" ca="1" si="128"/>
        <v>31</v>
      </c>
      <c r="H574">
        <f t="shared" ca="1" si="117"/>
        <v>2013</v>
      </c>
      <c r="I574">
        <f t="shared" ca="1" si="118"/>
        <v>1</v>
      </c>
      <c r="J574" t="str">
        <f t="shared" ca="1" si="119"/>
        <v>rs</v>
      </c>
      <c r="K574" t="str">
        <f t="shared" ca="1" si="129"/>
        <v>DAL</v>
      </c>
      <c r="L574" t="str">
        <f t="shared" ca="1" si="129"/>
        <v>DAL</v>
      </c>
      <c r="M574" t="str">
        <f t="shared" ca="1" si="120"/>
        <v/>
      </c>
      <c r="N574" t="s">
        <v>16</v>
      </c>
      <c r="O574">
        <v>-3</v>
      </c>
      <c r="P574" t="str">
        <f t="shared" ca="1" si="121"/>
        <v/>
      </c>
      <c r="S574" t="s">
        <v>73</v>
      </c>
      <c r="U574">
        <f t="shared" ca="1" si="122"/>
        <v>1</v>
      </c>
      <c r="W574" t="str">
        <f t="shared" ca="1" si="123"/>
        <v/>
      </c>
    </row>
    <row r="575" spans="1:23" x14ac:dyDescent="0.25">
      <c r="A575">
        <v>574</v>
      </c>
      <c r="B575">
        <v>282</v>
      </c>
      <c r="C575" t="str">
        <f t="shared" ca="1" si="116"/>
        <v>2013_01_PHI@WAS</v>
      </c>
      <c r="D575" t="str">
        <f t="shared" ca="1" si="128"/>
        <v/>
      </c>
      <c r="E575">
        <f t="shared" ca="1" si="128"/>
        <v>-4.5</v>
      </c>
      <c r="F575">
        <f t="shared" ca="1" si="128"/>
        <v>27</v>
      </c>
      <c r="G575">
        <f t="shared" ca="1" si="128"/>
        <v>33</v>
      </c>
      <c r="H575">
        <f t="shared" ca="1" si="117"/>
        <v>2013</v>
      </c>
      <c r="I575">
        <f t="shared" ca="1" si="118"/>
        <v>1</v>
      </c>
      <c r="J575" t="str">
        <f t="shared" ca="1" si="119"/>
        <v>rs</v>
      </c>
      <c r="K575" t="str">
        <f t="shared" ca="1" si="129"/>
        <v>PHI</v>
      </c>
      <c r="L575" t="str">
        <f t="shared" ca="1" si="129"/>
        <v>PHI</v>
      </c>
      <c r="M575" t="str">
        <f t="shared" ca="1" si="120"/>
        <v/>
      </c>
      <c r="N575" t="s">
        <v>18</v>
      </c>
      <c r="O575">
        <v>-5</v>
      </c>
      <c r="P575" t="str">
        <f t="shared" ca="1" si="121"/>
        <v/>
      </c>
      <c r="S575" t="s">
        <v>88</v>
      </c>
      <c r="U575">
        <f t="shared" ca="1" si="122"/>
        <v>1</v>
      </c>
      <c r="W575" t="str">
        <f t="shared" ca="1" si="123"/>
        <v/>
      </c>
    </row>
    <row r="576" spans="1:23" x14ac:dyDescent="0.25">
      <c r="A576">
        <v>575</v>
      </c>
      <c r="B576">
        <v>282</v>
      </c>
      <c r="C576" t="str">
        <f t="shared" ca="1" si="116"/>
        <v>2013_01_PHI@WAS</v>
      </c>
      <c r="D576" t="str">
        <f t="shared" ca="1" si="128"/>
        <v/>
      </c>
      <c r="E576">
        <f t="shared" ca="1" si="128"/>
        <v>-4.5</v>
      </c>
      <c r="F576">
        <f t="shared" ca="1" si="128"/>
        <v>27</v>
      </c>
      <c r="G576">
        <f t="shared" ca="1" si="128"/>
        <v>33</v>
      </c>
      <c r="H576">
        <f t="shared" ca="1" si="117"/>
        <v>2013</v>
      </c>
      <c r="I576">
        <f t="shared" ca="1" si="118"/>
        <v>1</v>
      </c>
      <c r="J576" t="str">
        <f t="shared" ca="1" si="119"/>
        <v>rs</v>
      </c>
      <c r="K576" t="str">
        <f t="shared" ca="1" si="129"/>
        <v>PHI</v>
      </c>
      <c r="L576" t="str">
        <f t="shared" ca="1" si="129"/>
        <v>PHI</v>
      </c>
      <c r="M576" t="str">
        <f t="shared" ca="1" si="120"/>
        <v/>
      </c>
      <c r="N576" t="s">
        <v>16</v>
      </c>
      <c r="O576">
        <v>-3.5</v>
      </c>
      <c r="P576" t="str">
        <f t="shared" ca="1" si="121"/>
        <v/>
      </c>
      <c r="S576" t="s">
        <v>96</v>
      </c>
      <c r="U576">
        <f t="shared" ca="1" si="122"/>
        <v>0</v>
      </c>
      <c r="W576" t="str">
        <f t="shared" ca="1" si="123"/>
        <v/>
      </c>
    </row>
    <row r="577" spans="1:23" x14ac:dyDescent="0.25">
      <c r="A577">
        <v>576</v>
      </c>
      <c r="B577">
        <v>283</v>
      </c>
      <c r="C577" t="str">
        <f t="shared" ca="1" si="116"/>
        <v>2013_01_HOU@SD</v>
      </c>
      <c r="D577" t="str">
        <f t="shared" ca="1" si="128"/>
        <v/>
      </c>
      <c r="E577">
        <f t="shared" ca="1" si="128"/>
        <v>2.5</v>
      </c>
      <c r="F577">
        <f t="shared" ca="1" si="128"/>
        <v>28</v>
      </c>
      <c r="G577">
        <f t="shared" ca="1" si="128"/>
        <v>31</v>
      </c>
      <c r="H577">
        <f t="shared" ca="1" si="117"/>
        <v>2013</v>
      </c>
      <c r="I577">
        <f t="shared" ca="1" si="118"/>
        <v>1</v>
      </c>
      <c r="J577" t="str">
        <f t="shared" ca="1" si="119"/>
        <v>rs</v>
      </c>
      <c r="K577" t="str">
        <f t="shared" ca="1" si="129"/>
        <v>HOU</v>
      </c>
      <c r="L577" t="str">
        <f t="shared" ca="1" si="129"/>
        <v>HOU</v>
      </c>
      <c r="M577" t="str">
        <f t="shared" ca="1" si="120"/>
        <v/>
      </c>
      <c r="N577" t="s">
        <v>18</v>
      </c>
      <c r="O577">
        <v>3</v>
      </c>
      <c r="P577" t="str">
        <f t="shared" ca="1" si="121"/>
        <v/>
      </c>
      <c r="S577" t="s">
        <v>77</v>
      </c>
      <c r="U577">
        <f t="shared" ca="1" si="122"/>
        <v>1</v>
      </c>
      <c r="W577" t="str">
        <f t="shared" ca="1" si="123"/>
        <v/>
      </c>
    </row>
    <row r="578" spans="1:23" x14ac:dyDescent="0.25">
      <c r="A578">
        <v>577</v>
      </c>
      <c r="B578">
        <v>283</v>
      </c>
      <c r="C578" t="str">
        <f t="shared" ref="C578:C641" ca="1" si="130">IFERROR(VLOOKUP($B578,nfl_game_result,MATCH(C$1,nfl_game_result_header,0),FALSE),"error")</f>
        <v>2013_01_HOU@SD</v>
      </c>
      <c r="D578" t="str">
        <f t="shared" ca="1" si="128"/>
        <v/>
      </c>
      <c r="E578">
        <f t="shared" ca="1" si="128"/>
        <v>2.5</v>
      </c>
      <c r="F578">
        <f t="shared" ca="1" si="128"/>
        <v>28</v>
      </c>
      <c r="G578">
        <f t="shared" ca="1" si="128"/>
        <v>31</v>
      </c>
      <c r="H578">
        <f t="shared" ref="H578:H641" ca="1" si="131">VALUE(LEFT(C578, 4))</f>
        <v>2013</v>
      </c>
      <c r="I578">
        <f t="shared" ref="I578:I641" ca="1" si="132">VALUE(MID(C578,6,FIND("_",C578,6)-6))</f>
        <v>1</v>
      </c>
      <c r="J578" t="str">
        <f t="shared" ref="J578:J641" ca="1" si="133">IF(I578&lt;=17,"rs","plyff")</f>
        <v>rs</v>
      </c>
      <c r="K578" t="str">
        <f t="shared" ca="1" si="129"/>
        <v>HOU</v>
      </c>
      <c r="L578" t="str">
        <f t="shared" ca="1" si="129"/>
        <v>HOU</v>
      </c>
      <c r="M578" t="str">
        <f t="shared" ref="M578:M641" ca="1" si="134">IF(NOT(OR(ISBLANK(D578),ISBLANK(E578),D578="",E578="")),D578-E578,"")</f>
        <v/>
      </c>
      <c r="N578" t="s">
        <v>16</v>
      </c>
      <c r="O578">
        <v>3</v>
      </c>
      <c r="P578" t="str">
        <f t="shared" ref="P578:P641" ca="1" si="135">IF(OR(NOT(ISNUMBER(D578)),ISBLANK(D578),D578="",ISBLANK(O578)),"",ABS(D578-O578))</f>
        <v/>
      </c>
      <c r="S578" t="s">
        <v>77</v>
      </c>
      <c r="U578">
        <f t="shared" ref="U578:U641" ca="1" si="136">IF(OR(ISBLANK(K578),ISBLANK(S578),K578="",S578=""),"",IF(K578=S578,1,0))</f>
        <v>1</v>
      </c>
      <c r="W578" t="str">
        <f t="shared" ref="W578:W641" ca="1" si="137">IF(OR(ISBLANK(L578),ISBLANK(V578),L578="",V578=""),"",IF(L578=V578,1,0))</f>
        <v/>
      </c>
    </row>
    <row r="579" spans="1:23" x14ac:dyDescent="0.25">
      <c r="A579">
        <v>578</v>
      </c>
      <c r="B579">
        <v>284</v>
      </c>
      <c r="C579" t="str">
        <f t="shared" ca="1" si="130"/>
        <v>2013_02_NYJ@NWE</v>
      </c>
      <c r="D579" t="str">
        <f t="shared" ca="1" si="128"/>
        <v/>
      </c>
      <c r="E579">
        <f t="shared" ca="1" si="128"/>
        <v>-12.5</v>
      </c>
      <c r="F579">
        <f t="shared" ca="1" si="128"/>
        <v>13</v>
      </c>
      <c r="G579">
        <f t="shared" ca="1" si="128"/>
        <v>10</v>
      </c>
      <c r="H579">
        <f t="shared" ca="1" si="131"/>
        <v>2013</v>
      </c>
      <c r="I579">
        <f t="shared" ca="1" si="132"/>
        <v>2</v>
      </c>
      <c r="J579" t="str">
        <f t="shared" ca="1" si="133"/>
        <v>rs</v>
      </c>
      <c r="K579" t="str">
        <f t="shared" ca="1" si="129"/>
        <v>NYJ</v>
      </c>
      <c r="L579" t="str">
        <f t="shared" ca="1" si="129"/>
        <v>NWE</v>
      </c>
      <c r="M579" t="str">
        <f t="shared" ca="1" si="134"/>
        <v/>
      </c>
      <c r="N579" t="s">
        <v>18</v>
      </c>
      <c r="O579">
        <v>-11.5</v>
      </c>
      <c r="P579" t="str">
        <f t="shared" ca="1" si="135"/>
        <v/>
      </c>
      <c r="S579" t="s">
        <v>86</v>
      </c>
      <c r="U579">
        <f t="shared" ca="1" si="136"/>
        <v>1</v>
      </c>
      <c r="W579" t="str">
        <f t="shared" ca="1" si="137"/>
        <v/>
      </c>
    </row>
    <row r="580" spans="1:23" x14ac:dyDescent="0.25">
      <c r="A580">
        <v>579</v>
      </c>
      <c r="B580">
        <v>284</v>
      </c>
      <c r="C580" t="str">
        <f t="shared" ca="1" si="130"/>
        <v>2013_02_NYJ@NWE</v>
      </c>
      <c r="D580" t="str">
        <f t="shared" ca="1" si="128"/>
        <v/>
      </c>
      <c r="E580">
        <f t="shared" ca="1" si="128"/>
        <v>-12.5</v>
      </c>
      <c r="F580">
        <f t="shared" ca="1" si="128"/>
        <v>13</v>
      </c>
      <c r="G580">
        <f t="shared" ca="1" si="128"/>
        <v>10</v>
      </c>
      <c r="H580">
        <f t="shared" ca="1" si="131"/>
        <v>2013</v>
      </c>
      <c r="I580">
        <f t="shared" ca="1" si="132"/>
        <v>2</v>
      </c>
      <c r="J580" t="str">
        <f t="shared" ca="1" si="133"/>
        <v>rs</v>
      </c>
      <c r="K580" t="str">
        <f t="shared" ca="1" si="129"/>
        <v>NYJ</v>
      </c>
      <c r="L580" t="str">
        <f t="shared" ca="1" si="129"/>
        <v>NWE</v>
      </c>
      <c r="M580" t="str">
        <f t="shared" ca="1" si="134"/>
        <v/>
      </c>
      <c r="N580" t="s">
        <v>16</v>
      </c>
      <c r="O580">
        <v>-9.5</v>
      </c>
      <c r="P580" t="str">
        <f t="shared" ca="1" si="135"/>
        <v/>
      </c>
      <c r="S580" t="s">
        <v>86</v>
      </c>
      <c r="U580">
        <f t="shared" ca="1" si="136"/>
        <v>1</v>
      </c>
      <c r="W580" t="str">
        <f t="shared" ca="1" si="137"/>
        <v/>
      </c>
    </row>
    <row r="581" spans="1:23" x14ac:dyDescent="0.25">
      <c r="A581">
        <v>580</v>
      </c>
      <c r="B581">
        <v>285</v>
      </c>
      <c r="C581" t="str">
        <f t="shared" ca="1" si="130"/>
        <v>2013_02_STL@ATL</v>
      </c>
      <c r="D581" t="str">
        <f t="shared" ca="1" si="128"/>
        <v/>
      </c>
      <c r="E581">
        <f t="shared" ca="1" si="128"/>
        <v>-7.5</v>
      </c>
      <c r="F581">
        <f t="shared" ca="1" si="128"/>
        <v>31</v>
      </c>
      <c r="G581">
        <f t="shared" ca="1" si="128"/>
        <v>24</v>
      </c>
      <c r="H581">
        <f t="shared" ca="1" si="131"/>
        <v>2013</v>
      </c>
      <c r="I581">
        <f t="shared" ca="1" si="132"/>
        <v>2</v>
      </c>
      <c r="J581" t="str">
        <f t="shared" ca="1" si="133"/>
        <v>rs</v>
      </c>
      <c r="K581" t="str">
        <f t="shared" ca="1" si="129"/>
        <v>STL</v>
      </c>
      <c r="L581" t="str">
        <f t="shared" ca="1" si="129"/>
        <v>ATL</v>
      </c>
      <c r="M581" t="str">
        <f t="shared" ca="1" si="134"/>
        <v/>
      </c>
      <c r="N581" t="s">
        <v>18</v>
      </c>
      <c r="O581">
        <v>-8.5</v>
      </c>
      <c r="P581" t="str">
        <f t="shared" ca="1" si="135"/>
        <v/>
      </c>
      <c r="S581" t="s">
        <v>93</v>
      </c>
      <c r="U581">
        <f t="shared" ca="1" si="136"/>
        <v>1</v>
      </c>
      <c r="W581" t="str">
        <f t="shared" ca="1" si="137"/>
        <v/>
      </c>
    </row>
    <row r="582" spans="1:23" x14ac:dyDescent="0.25">
      <c r="A582">
        <v>581</v>
      </c>
      <c r="B582">
        <v>285</v>
      </c>
      <c r="C582" t="str">
        <f t="shared" ca="1" si="130"/>
        <v>2013_02_STL@ATL</v>
      </c>
      <c r="D582" t="str">
        <f t="shared" ref="D582:G601" ca="1" si="138">IFERROR(IF(ISBLANK(VLOOKUP($B582,nfl_game_result,MATCH(D$1,nfl_game_result_header,0),FALSE)),"",VLOOKUP($B582,nfl_game_result,MATCH(D$1,nfl_game_result_header,0),FALSE)),"error")</f>
        <v/>
      </c>
      <c r="E582">
        <f t="shared" ca="1" si="138"/>
        <v>-7.5</v>
      </c>
      <c r="F582">
        <f t="shared" ca="1" si="138"/>
        <v>31</v>
      </c>
      <c r="G582">
        <f t="shared" ca="1" si="138"/>
        <v>24</v>
      </c>
      <c r="H582">
        <f t="shared" ca="1" si="131"/>
        <v>2013</v>
      </c>
      <c r="I582">
        <f t="shared" ca="1" si="132"/>
        <v>2</v>
      </c>
      <c r="J582" t="str">
        <f t="shared" ca="1" si="133"/>
        <v>rs</v>
      </c>
      <c r="K582" t="str">
        <f t="shared" ref="K582:L601" ca="1" si="139">IFERROR(IF(ISBLANK(VLOOKUP($B582,nfl_game_result,MATCH(K$1,nfl_game_result_header,0),FALSE)),"",VLOOKUP($B582,nfl_game_result,MATCH(K$1,nfl_game_result_header,0),FALSE)),"error")</f>
        <v>STL</v>
      </c>
      <c r="L582" t="str">
        <f t="shared" ca="1" si="139"/>
        <v>ATL</v>
      </c>
      <c r="M582" t="str">
        <f t="shared" ca="1" si="134"/>
        <v/>
      </c>
      <c r="N582" t="s">
        <v>16</v>
      </c>
      <c r="O582">
        <v>-7</v>
      </c>
      <c r="P582" t="str">
        <f t="shared" ca="1" si="135"/>
        <v/>
      </c>
      <c r="S582" t="s">
        <v>93</v>
      </c>
      <c r="U582">
        <f t="shared" ca="1" si="136"/>
        <v>1</v>
      </c>
      <c r="W582" t="str">
        <f t="shared" ca="1" si="137"/>
        <v/>
      </c>
    </row>
    <row r="583" spans="1:23" x14ac:dyDescent="0.25">
      <c r="A583">
        <v>582</v>
      </c>
      <c r="B583">
        <v>286</v>
      </c>
      <c r="C583" t="str">
        <f t="shared" ca="1" si="130"/>
        <v>2013_02_CAR@BUF</v>
      </c>
      <c r="D583" t="str">
        <f t="shared" ca="1" si="138"/>
        <v/>
      </c>
      <c r="E583">
        <f t="shared" ca="1" si="138"/>
        <v>2.5</v>
      </c>
      <c r="F583">
        <f t="shared" ca="1" si="138"/>
        <v>24</v>
      </c>
      <c r="G583">
        <f t="shared" ca="1" si="138"/>
        <v>23</v>
      </c>
      <c r="H583">
        <f t="shared" ca="1" si="131"/>
        <v>2013</v>
      </c>
      <c r="I583">
        <f t="shared" ca="1" si="132"/>
        <v>2</v>
      </c>
      <c r="J583" t="str">
        <f t="shared" ca="1" si="133"/>
        <v>rs</v>
      </c>
      <c r="K583" t="str">
        <f t="shared" ca="1" si="139"/>
        <v>BUF</v>
      </c>
      <c r="L583" t="str">
        <f t="shared" ca="1" si="139"/>
        <v>BUF</v>
      </c>
      <c r="M583" t="str">
        <f t="shared" ca="1" si="134"/>
        <v/>
      </c>
      <c r="N583" t="s">
        <v>18</v>
      </c>
      <c r="O583">
        <v>2.5</v>
      </c>
      <c r="P583" t="str">
        <f t="shared" ca="1" si="135"/>
        <v/>
      </c>
      <c r="S583" t="s">
        <v>69</v>
      </c>
      <c r="U583">
        <f t="shared" ca="1" si="136"/>
        <v>0</v>
      </c>
      <c r="W583" t="str">
        <f t="shared" ca="1" si="137"/>
        <v/>
      </c>
    </row>
    <row r="584" spans="1:23" x14ac:dyDescent="0.25">
      <c r="A584">
        <v>583</v>
      </c>
      <c r="B584">
        <v>286</v>
      </c>
      <c r="C584" t="str">
        <f t="shared" ca="1" si="130"/>
        <v>2013_02_CAR@BUF</v>
      </c>
      <c r="D584" t="str">
        <f t="shared" ca="1" si="138"/>
        <v/>
      </c>
      <c r="E584">
        <f t="shared" ca="1" si="138"/>
        <v>2.5</v>
      </c>
      <c r="F584">
        <f t="shared" ca="1" si="138"/>
        <v>24</v>
      </c>
      <c r="G584">
        <f t="shared" ca="1" si="138"/>
        <v>23</v>
      </c>
      <c r="H584">
        <f t="shared" ca="1" si="131"/>
        <v>2013</v>
      </c>
      <c r="I584">
        <f t="shared" ca="1" si="132"/>
        <v>2</v>
      </c>
      <c r="J584" t="str">
        <f t="shared" ca="1" si="133"/>
        <v>rs</v>
      </c>
      <c r="K584" t="str">
        <f t="shared" ca="1" si="139"/>
        <v>BUF</v>
      </c>
      <c r="L584" t="str">
        <f t="shared" ca="1" si="139"/>
        <v>BUF</v>
      </c>
      <c r="M584" t="str">
        <f t="shared" ca="1" si="134"/>
        <v/>
      </c>
      <c r="N584" t="s">
        <v>16</v>
      </c>
      <c r="O584">
        <v>-2.5</v>
      </c>
      <c r="P584" t="str">
        <f t="shared" ca="1" si="135"/>
        <v/>
      </c>
      <c r="S584" t="s">
        <v>68</v>
      </c>
      <c r="U584">
        <f t="shared" ca="1" si="136"/>
        <v>1</v>
      </c>
      <c r="W584" t="str">
        <f t="shared" ca="1" si="137"/>
        <v/>
      </c>
    </row>
    <row r="585" spans="1:23" x14ac:dyDescent="0.25">
      <c r="A585">
        <v>584</v>
      </c>
      <c r="B585">
        <v>287</v>
      </c>
      <c r="C585" t="str">
        <f t="shared" ca="1" si="130"/>
        <v>2013_02_MIN@CHI</v>
      </c>
      <c r="D585" t="str">
        <f t="shared" ca="1" si="138"/>
        <v/>
      </c>
      <c r="E585">
        <f t="shared" ca="1" si="138"/>
        <v>-6.5</v>
      </c>
      <c r="F585">
        <f t="shared" ca="1" si="138"/>
        <v>31</v>
      </c>
      <c r="G585">
        <f t="shared" ca="1" si="138"/>
        <v>30</v>
      </c>
      <c r="H585">
        <f t="shared" ca="1" si="131"/>
        <v>2013</v>
      </c>
      <c r="I585">
        <f t="shared" ca="1" si="132"/>
        <v>2</v>
      </c>
      <c r="J585" t="str">
        <f t="shared" ca="1" si="133"/>
        <v>rs</v>
      </c>
      <c r="K585" t="str">
        <f t="shared" ca="1" si="139"/>
        <v>MIN</v>
      </c>
      <c r="L585" t="str">
        <f t="shared" ca="1" si="139"/>
        <v>CHI</v>
      </c>
      <c r="M585" t="str">
        <f t="shared" ca="1" si="134"/>
        <v/>
      </c>
      <c r="N585" t="s">
        <v>18</v>
      </c>
      <c r="O585">
        <v>-7</v>
      </c>
      <c r="P585" t="str">
        <f t="shared" ca="1" si="135"/>
        <v/>
      </c>
      <c r="S585" t="s">
        <v>82</v>
      </c>
      <c r="U585">
        <f t="shared" ca="1" si="136"/>
        <v>1</v>
      </c>
      <c r="W585" t="str">
        <f t="shared" ca="1" si="137"/>
        <v/>
      </c>
    </row>
    <row r="586" spans="1:23" x14ac:dyDescent="0.25">
      <c r="A586">
        <v>585</v>
      </c>
      <c r="B586">
        <v>287</v>
      </c>
      <c r="C586" t="str">
        <f t="shared" ca="1" si="130"/>
        <v>2013_02_MIN@CHI</v>
      </c>
      <c r="D586" t="str">
        <f t="shared" ca="1" si="138"/>
        <v/>
      </c>
      <c r="E586">
        <f t="shared" ca="1" si="138"/>
        <v>-6.5</v>
      </c>
      <c r="F586">
        <f t="shared" ca="1" si="138"/>
        <v>31</v>
      </c>
      <c r="G586">
        <f t="shared" ca="1" si="138"/>
        <v>30</v>
      </c>
      <c r="H586">
        <f t="shared" ca="1" si="131"/>
        <v>2013</v>
      </c>
      <c r="I586">
        <f t="shared" ca="1" si="132"/>
        <v>2</v>
      </c>
      <c r="J586" t="str">
        <f t="shared" ca="1" si="133"/>
        <v>rs</v>
      </c>
      <c r="K586" t="str">
        <f t="shared" ca="1" si="139"/>
        <v>MIN</v>
      </c>
      <c r="L586" t="str">
        <f t="shared" ca="1" si="139"/>
        <v>CHI</v>
      </c>
      <c r="M586" t="str">
        <f t="shared" ca="1" si="134"/>
        <v/>
      </c>
      <c r="N586" t="s">
        <v>16</v>
      </c>
      <c r="O586">
        <v>-7</v>
      </c>
      <c r="P586" t="str">
        <f t="shared" ca="1" si="135"/>
        <v/>
      </c>
      <c r="S586" t="s">
        <v>70</v>
      </c>
      <c r="U586">
        <f t="shared" ca="1" si="136"/>
        <v>0</v>
      </c>
      <c r="W586" t="str">
        <f t="shared" ca="1" si="137"/>
        <v/>
      </c>
    </row>
    <row r="587" spans="1:23" x14ac:dyDescent="0.25">
      <c r="A587">
        <v>586</v>
      </c>
      <c r="B587">
        <v>288</v>
      </c>
      <c r="C587" t="str">
        <f t="shared" ca="1" si="130"/>
        <v>2013_02_CLE@BAL</v>
      </c>
      <c r="D587" t="str">
        <f t="shared" ca="1" si="138"/>
        <v/>
      </c>
      <c r="E587">
        <f t="shared" ca="1" si="138"/>
        <v>-6.5</v>
      </c>
      <c r="F587">
        <f t="shared" ca="1" si="138"/>
        <v>14</v>
      </c>
      <c r="G587">
        <f t="shared" ca="1" si="138"/>
        <v>6</v>
      </c>
      <c r="H587">
        <f t="shared" ca="1" si="131"/>
        <v>2013</v>
      </c>
      <c r="I587">
        <f t="shared" ca="1" si="132"/>
        <v>2</v>
      </c>
      <c r="J587" t="str">
        <f t="shared" ca="1" si="133"/>
        <v>rs</v>
      </c>
      <c r="K587" t="str">
        <f t="shared" ca="1" si="139"/>
        <v>BAL</v>
      </c>
      <c r="L587" t="str">
        <f t="shared" ca="1" si="139"/>
        <v>BAL</v>
      </c>
      <c r="M587" t="str">
        <f t="shared" ca="1" si="134"/>
        <v/>
      </c>
      <c r="N587" t="s">
        <v>18</v>
      </c>
      <c r="O587">
        <v>-6</v>
      </c>
      <c r="P587" t="str">
        <f t="shared" ca="1" si="135"/>
        <v/>
      </c>
      <c r="S587" t="s">
        <v>72</v>
      </c>
      <c r="U587">
        <f t="shared" ca="1" si="136"/>
        <v>0</v>
      </c>
      <c r="W587" t="str">
        <f t="shared" ca="1" si="137"/>
        <v/>
      </c>
    </row>
    <row r="588" spans="1:23" x14ac:dyDescent="0.25">
      <c r="A588">
        <v>587</v>
      </c>
      <c r="B588">
        <v>288</v>
      </c>
      <c r="C588" t="str">
        <f t="shared" ca="1" si="130"/>
        <v>2013_02_CLE@BAL</v>
      </c>
      <c r="D588" t="str">
        <f t="shared" ca="1" si="138"/>
        <v/>
      </c>
      <c r="E588">
        <f t="shared" ca="1" si="138"/>
        <v>-6.5</v>
      </c>
      <c r="F588">
        <f t="shared" ca="1" si="138"/>
        <v>14</v>
      </c>
      <c r="G588">
        <f t="shared" ca="1" si="138"/>
        <v>6</v>
      </c>
      <c r="H588">
        <f t="shared" ca="1" si="131"/>
        <v>2013</v>
      </c>
      <c r="I588">
        <f t="shared" ca="1" si="132"/>
        <v>2</v>
      </c>
      <c r="J588" t="str">
        <f t="shared" ca="1" si="133"/>
        <v>rs</v>
      </c>
      <c r="K588" t="str">
        <f t="shared" ca="1" si="139"/>
        <v>BAL</v>
      </c>
      <c r="L588" t="str">
        <f t="shared" ca="1" si="139"/>
        <v>BAL</v>
      </c>
      <c r="M588" t="str">
        <f t="shared" ca="1" si="134"/>
        <v/>
      </c>
      <c r="N588" t="s">
        <v>16</v>
      </c>
      <c r="O588">
        <v>-5.5</v>
      </c>
      <c r="P588" t="str">
        <f t="shared" ca="1" si="135"/>
        <v/>
      </c>
      <c r="S588" t="s">
        <v>72</v>
      </c>
      <c r="U588">
        <f t="shared" ca="1" si="136"/>
        <v>0</v>
      </c>
      <c r="W588" t="str">
        <f t="shared" ca="1" si="137"/>
        <v/>
      </c>
    </row>
    <row r="589" spans="1:23" x14ac:dyDescent="0.25">
      <c r="A589">
        <v>588</v>
      </c>
      <c r="B589">
        <v>289</v>
      </c>
      <c r="C589" t="str">
        <f t="shared" ca="1" si="130"/>
        <v>2013_02_DAL@KCY</v>
      </c>
      <c r="D589" t="str">
        <f t="shared" ca="1" si="138"/>
        <v/>
      </c>
      <c r="E589">
        <f t="shared" ca="1" si="138"/>
        <v>-2.5</v>
      </c>
      <c r="F589">
        <f t="shared" ca="1" si="138"/>
        <v>17</v>
      </c>
      <c r="G589">
        <f t="shared" ca="1" si="138"/>
        <v>16</v>
      </c>
      <c r="H589">
        <f t="shared" ca="1" si="131"/>
        <v>2013</v>
      </c>
      <c r="I589">
        <f t="shared" ca="1" si="132"/>
        <v>2</v>
      </c>
      <c r="J589" t="str">
        <f t="shared" ca="1" si="133"/>
        <v>rs</v>
      </c>
      <c r="K589" t="str">
        <f t="shared" ca="1" si="139"/>
        <v>DAL</v>
      </c>
      <c r="L589" t="str">
        <f t="shared" ca="1" si="139"/>
        <v>KCY</v>
      </c>
      <c r="M589" t="str">
        <f t="shared" ca="1" si="134"/>
        <v/>
      </c>
      <c r="N589" t="s">
        <v>18</v>
      </c>
      <c r="O589">
        <v>-1</v>
      </c>
      <c r="P589" t="str">
        <f t="shared" ca="1" si="135"/>
        <v/>
      </c>
      <c r="S589" t="s">
        <v>73</v>
      </c>
      <c r="U589">
        <f t="shared" ca="1" si="136"/>
        <v>1</v>
      </c>
      <c r="W589" t="str">
        <f t="shared" ca="1" si="137"/>
        <v/>
      </c>
    </row>
    <row r="590" spans="1:23" x14ac:dyDescent="0.25">
      <c r="A590">
        <v>589</v>
      </c>
      <c r="B590">
        <v>289</v>
      </c>
      <c r="C590" t="str">
        <f t="shared" ca="1" si="130"/>
        <v>2013_02_DAL@KCY</v>
      </c>
      <c r="D590" t="str">
        <f t="shared" ca="1" si="138"/>
        <v/>
      </c>
      <c r="E590">
        <f t="shared" ca="1" si="138"/>
        <v>-2.5</v>
      </c>
      <c r="F590">
        <f t="shared" ca="1" si="138"/>
        <v>17</v>
      </c>
      <c r="G590">
        <f t="shared" ca="1" si="138"/>
        <v>16</v>
      </c>
      <c r="H590">
        <f t="shared" ca="1" si="131"/>
        <v>2013</v>
      </c>
      <c r="I590">
        <f t="shared" ca="1" si="132"/>
        <v>2</v>
      </c>
      <c r="J590" t="str">
        <f t="shared" ca="1" si="133"/>
        <v>rs</v>
      </c>
      <c r="K590" t="str">
        <f t="shared" ca="1" si="139"/>
        <v>DAL</v>
      </c>
      <c r="L590" t="str">
        <f t="shared" ca="1" si="139"/>
        <v>KCY</v>
      </c>
      <c r="M590" t="str">
        <f t="shared" ca="1" si="134"/>
        <v/>
      </c>
      <c r="N590" t="s">
        <v>16</v>
      </c>
      <c r="O590">
        <v>2.5</v>
      </c>
      <c r="P590" t="str">
        <f t="shared" ca="1" si="135"/>
        <v/>
      </c>
      <c r="S590" t="s">
        <v>336</v>
      </c>
      <c r="U590">
        <f t="shared" ca="1" si="136"/>
        <v>0</v>
      </c>
      <c r="W590" t="str">
        <f t="shared" ca="1" si="137"/>
        <v/>
      </c>
    </row>
    <row r="591" spans="1:23" x14ac:dyDescent="0.25">
      <c r="A591">
        <v>590</v>
      </c>
      <c r="B591">
        <v>290</v>
      </c>
      <c r="C591" t="str">
        <f t="shared" ca="1" si="130"/>
        <v>2013_02_WAS@GBY</v>
      </c>
      <c r="D591" t="str">
        <f t="shared" ca="1" si="138"/>
        <v/>
      </c>
      <c r="E591">
        <f t="shared" ca="1" si="138"/>
        <v>-7.5</v>
      </c>
      <c r="F591">
        <f t="shared" ca="1" si="138"/>
        <v>38</v>
      </c>
      <c r="G591">
        <f t="shared" ca="1" si="138"/>
        <v>20</v>
      </c>
      <c r="H591">
        <f t="shared" ca="1" si="131"/>
        <v>2013</v>
      </c>
      <c r="I591">
        <f t="shared" ca="1" si="132"/>
        <v>2</v>
      </c>
      <c r="J591" t="str">
        <f t="shared" ca="1" si="133"/>
        <v>rs</v>
      </c>
      <c r="K591" t="str">
        <f t="shared" ca="1" si="139"/>
        <v>GBY</v>
      </c>
      <c r="L591" t="str">
        <f t="shared" ca="1" si="139"/>
        <v>GBY</v>
      </c>
      <c r="M591" t="str">
        <f t="shared" ca="1" si="134"/>
        <v/>
      </c>
      <c r="N591" t="s">
        <v>18</v>
      </c>
      <c r="O591">
        <v>-5.5</v>
      </c>
      <c r="P591" t="str">
        <f t="shared" ca="1" si="135"/>
        <v/>
      </c>
      <c r="S591" t="s">
        <v>96</v>
      </c>
      <c r="U591">
        <f t="shared" ca="1" si="136"/>
        <v>0</v>
      </c>
      <c r="W591" t="str">
        <f t="shared" ca="1" si="137"/>
        <v/>
      </c>
    </row>
    <row r="592" spans="1:23" x14ac:dyDescent="0.25">
      <c r="A592">
        <v>591</v>
      </c>
      <c r="B592">
        <v>290</v>
      </c>
      <c r="C592" t="str">
        <f t="shared" ca="1" si="130"/>
        <v>2013_02_WAS@GBY</v>
      </c>
      <c r="D592" t="str">
        <f t="shared" ca="1" si="138"/>
        <v/>
      </c>
      <c r="E592">
        <f t="shared" ca="1" si="138"/>
        <v>-7.5</v>
      </c>
      <c r="F592">
        <f t="shared" ca="1" si="138"/>
        <v>38</v>
      </c>
      <c r="G592">
        <f t="shared" ca="1" si="138"/>
        <v>20</v>
      </c>
      <c r="H592">
        <f t="shared" ca="1" si="131"/>
        <v>2013</v>
      </c>
      <c r="I592">
        <f t="shared" ca="1" si="132"/>
        <v>2</v>
      </c>
      <c r="J592" t="str">
        <f t="shared" ca="1" si="133"/>
        <v>rs</v>
      </c>
      <c r="K592" t="str">
        <f t="shared" ca="1" si="139"/>
        <v>GBY</v>
      </c>
      <c r="L592" t="str">
        <f t="shared" ca="1" si="139"/>
        <v>GBY</v>
      </c>
      <c r="M592" t="str">
        <f t="shared" ca="1" si="134"/>
        <v/>
      </c>
      <c r="N592" t="s">
        <v>16</v>
      </c>
      <c r="O592">
        <v>-6.5</v>
      </c>
      <c r="P592" t="str">
        <f t="shared" ca="1" si="135"/>
        <v/>
      </c>
      <c r="S592" t="s">
        <v>335</v>
      </c>
      <c r="U592">
        <f t="shared" ca="1" si="136"/>
        <v>1</v>
      </c>
      <c r="W592" t="str">
        <f t="shared" ca="1" si="137"/>
        <v/>
      </c>
    </row>
    <row r="593" spans="1:23" x14ac:dyDescent="0.25">
      <c r="A593">
        <v>592</v>
      </c>
      <c r="B593">
        <v>291</v>
      </c>
      <c r="C593" t="str">
        <f t="shared" ca="1" si="130"/>
        <v>2013_02_TEN@HOU</v>
      </c>
      <c r="D593" t="str">
        <f t="shared" ca="1" si="138"/>
        <v/>
      </c>
      <c r="E593">
        <f t="shared" ca="1" si="138"/>
        <v>-9.5</v>
      </c>
      <c r="F593">
        <f t="shared" ca="1" si="138"/>
        <v>30</v>
      </c>
      <c r="G593">
        <f t="shared" ca="1" si="138"/>
        <v>24</v>
      </c>
      <c r="H593">
        <f t="shared" ca="1" si="131"/>
        <v>2013</v>
      </c>
      <c r="I593">
        <f t="shared" ca="1" si="132"/>
        <v>2</v>
      </c>
      <c r="J593" t="str">
        <f t="shared" ca="1" si="133"/>
        <v>rs</v>
      </c>
      <c r="K593" t="str">
        <f t="shared" ca="1" si="139"/>
        <v>TEN</v>
      </c>
      <c r="L593" t="str">
        <f t="shared" ca="1" si="139"/>
        <v>HOU</v>
      </c>
      <c r="M593" t="str">
        <f t="shared" ca="1" si="134"/>
        <v/>
      </c>
      <c r="N593" t="s">
        <v>18</v>
      </c>
      <c r="O593">
        <v>-10</v>
      </c>
      <c r="P593" t="str">
        <f t="shared" ca="1" si="135"/>
        <v/>
      </c>
      <c r="S593" t="s">
        <v>95</v>
      </c>
      <c r="U593">
        <f t="shared" ca="1" si="136"/>
        <v>1</v>
      </c>
      <c r="W593" t="str">
        <f t="shared" ca="1" si="137"/>
        <v/>
      </c>
    </row>
    <row r="594" spans="1:23" x14ac:dyDescent="0.25">
      <c r="A594">
        <v>593</v>
      </c>
      <c r="B594">
        <v>291</v>
      </c>
      <c r="C594" t="str">
        <f t="shared" ca="1" si="130"/>
        <v>2013_02_TEN@HOU</v>
      </c>
      <c r="D594" t="str">
        <f t="shared" ca="1" si="138"/>
        <v/>
      </c>
      <c r="E594">
        <f t="shared" ca="1" si="138"/>
        <v>-9.5</v>
      </c>
      <c r="F594">
        <f t="shared" ca="1" si="138"/>
        <v>30</v>
      </c>
      <c r="G594">
        <f t="shared" ca="1" si="138"/>
        <v>24</v>
      </c>
      <c r="H594">
        <f t="shared" ca="1" si="131"/>
        <v>2013</v>
      </c>
      <c r="I594">
        <f t="shared" ca="1" si="132"/>
        <v>2</v>
      </c>
      <c r="J594" t="str">
        <f t="shared" ca="1" si="133"/>
        <v>rs</v>
      </c>
      <c r="K594" t="str">
        <f t="shared" ca="1" si="139"/>
        <v>TEN</v>
      </c>
      <c r="L594" t="str">
        <f t="shared" ca="1" si="139"/>
        <v>HOU</v>
      </c>
      <c r="M594" t="str">
        <f t="shared" ca="1" si="134"/>
        <v/>
      </c>
      <c r="N594" t="s">
        <v>16</v>
      </c>
      <c r="O594">
        <v>-9.5</v>
      </c>
      <c r="P594" t="str">
        <f t="shared" ca="1" si="135"/>
        <v/>
      </c>
      <c r="S594" t="s">
        <v>95</v>
      </c>
      <c r="U594">
        <f t="shared" ca="1" si="136"/>
        <v>1</v>
      </c>
      <c r="W594" t="str">
        <f t="shared" ca="1" si="137"/>
        <v/>
      </c>
    </row>
    <row r="595" spans="1:23" x14ac:dyDescent="0.25">
      <c r="A595">
        <v>594</v>
      </c>
      <c r="B595">
        <v>292</v>
      </c>
      <c r="C595" t="str">
        <f t="shared" ca="1" si="130"/>
        <v>2013_02_MIA@IND</v>
      </c>
      <c r="D595" t="str">
        <f t="shared" ca="1" si="138"/>
        <v/>
      </c>
      <c r="E595">
        <f t="shared" ca="1" si="138"/>
        <v>-3.5</v>
      </c>
      <c r="F595">
        <f t="shared" ca="1" si="138"/>
        <v>20</v>
      </c>
      <c r="G595">
        <f t="shared" ca="1" si="138"/>
        <v>24</v>
      </c>
      <c r="H595">
        <f t="shared" ca="1" si="131"/>
        <v>2013</v>
      </c>
      <c r="I595">
        <f t="shared" ca="1" si="132"/>
        <v>2</v>
      </c>
      <c r="J595" t="str">
        <f t="shared" ca="1" si="133"/>
        <v>rs</v>
      </c>
      <c r="K595" t="str">
        <f t="shared" ca="1" si="139"/>
        <v>MIA</v>
      </c>
      <c r="L595" t="str">
        <f t="shared" ca="1" si="139"/>
        <v>MIA</v>
      </c>
      <c r="M595" t="str">
        <f t="shared" ca="1" si="134"/>
        <v/>
      </c>
      <c r="N595" t="s">
        <v>18</v>
      </c>
      <c r="O595">
        <v>-3.5</v>
      </c>
      <c r="P595" t="str">
        <f t="shared" ca="1" si="135"/>
        <v/>
      </c>
      <c r="S595" t="s">
        <v>81</v>
      </c>
      <c r="U595">
        <f t="shared" ca="1" si="136"/>
        <v>1</v>
      </c>
      <c r="W595" t="str">
        <f t="shared" ca="1" si="137"/>
        <v/>
      </c>
    </row>
    <row r="596" spans="1:23" x14ac:dyDescent="0.25">
      <c r="A596">
        <v>595</v>
      </c>
      <c r="B596">
        <v>292</v>
      </c>
      <c r="C596" t="str">
        <f t="shared" ca="1" si="130"/>
        <v>2013_02_MIA@IND</v>
      </c>
      <c r="D596" t="str">
        <f t="shared" ca="1" si="138"/>
        <v/>
      </c>
      <c r="E596">
        <f t="shared" ca="1" si="138"/>
        <v>-3.5</v>
      </c>
      <c r="F596">
        <f t="shared" ca="1" si="138"/>
        <v>20</v>
      </c>
      <c r="G596">
        <f t="shared" ca="1" si="138"/>
        <v>24</v>
      </c>
      <c r="H596">
        <f t="shared" ca="1" si="131"/>
        <v>2013</v>
      </c>
      <c r="I596">
        <f t="shared" ca="1" si="132"/>
        <v>2</v>
      </c>
      <c r="J596" t="str">
        <f t="shared" ca="1" si="133"/>
        <v>rs</v>
      </c>
      <c r="K596" t="str">
        <f t="shared" ca="1" si="139"/>
        <v>MIA</v>
      </c>
      <c r="L596" t="str">
        <f t="shared" ca="1" si="139"/>
        <v>MIA</v>
      </c>
      <c r="M596" t="str">
        <f t="shared" ca="1" si="134"/>
        <v/>
      </c>
      <c r="N596" t="s">
        <v>16</v>
      </c>
      <c r="O596">
        <v>-3.5</v>
      </c>
      <c r="P596" t="str">
        <f t="shared" ca="1" si="135"/>
        <v/>
      </c>
      <c r="S596" t="s">
        <v>81</v>
      </c>
      <c r="U596">
        <f t="shared" ca="1" si="136"/>
        <v>1</v>
      </c>
      <c r="W596" t="str">
        <f t="shared" ca="1" si="137"/>
        <v/>
      </c>
    </row>
    <row r="597" spans="1:23" x14ac:dyDescent="0.25">
      <c r="A597">
        <v>596</v>
      </c>
      <c r="B597">
        <v>293</v>
      </c>
      <c r="C597" t="str">
        <f t="shared" ca="1" si="130"/>
        <v>2013_02_SD@PHI</v>
      </c>
      <c r="D597" t="str">
        <f t="shared" ca="1" si="138"/>
        <v/>
      </c>
      <c r="E597">
        <f t="shared" ca="1" si="138"/>
        <v>-7.5</v>
      </c>
      <c r="F597">
        <f t="shared" ca="1" si="138"/>
        <v>30</v>
      </c>
      <c r="G597">
        <f t="shared" ca="1" si="138"/>
        <v>33</v>
      </c>
      <c r="H597">
        <f t="shared" ca="1" si="131"/>
        <v>2013</v>
      </c>
      <c r="I597">
        <f t="shared" ca="1" si="132"/>
        <v>2</v>
      </c>
      <c r="J597" t="str">
        <f t="shared" ca="1" si="133"/>
        <v>rs</v>
      </c>
      <c r="K597" t="str">
        <f t="shared" ca="1" si="139"/>
        <v>SD</v>
      </c>
      <c r="L597" t="str">
        <f t="shared" ca="1" si="139"/>
        <v>SD</v>
      </c>
      <c r="M597" t="str">
        <f t="shared" ca="1" si="134"/>
        <v/>
      </c>
      <c r="N597" t="s">
        <v>18</v>
      </c>
      <c r="O597">
        <v>-7</v>
      </c>
      <c r="P597" t="str">
        <f t="shared" ca="1" si="135"/>
        <v/>
      </c>
      <c r="S597" t="s">
        <v>88</v>
      </c>
      <c r="U597">
        <f t="shared" ca="1" si="136"/>
        <v>0</v>
      </c>
      <c r="W597" t="str">
        <f t="shared" ca="1" si="137"/>
        <v/>
      </c>
    </row>
    <row r="598" spans="1:23" x14ac:dyDescent="0.25">
      <c r="A598">
        <v>597</v>
      </c>
      <c r="B598">
        <v>293</v>
      </c>
      <c r="C598" t="str">
        <f t="shared" ca="1" si="130"/>
        <v>2013_02_SD@PHI</v>
      </c>
      <c r="D598" t="str">
        <f t="shared" ca="1" si="138"/>
        <v/>
      </c>
      <c r="E598">
        <f t="shared" ca="1" si="138"/>
        <v>-7.5</v>
      </c>
      <c r="F598">
        <f t="shared" ca="1" si="138"/>
        <v>30</v>
      </c>
      <c r="G598">
        <f t="shared" ca="1" si="138"/>
        <v>33</v>
      </c>
      <c r="H598">
        <f t="shared" ca="1" si="131"/>
        <v>2013</v>
      </c>
      <c r="I598">
        <f t="shared" ca="1" si="132"/>
        <v>2</v>
      </c>
      <c r="J598" t="str">
        <f t="shared" ca="1" si="133"/>
        <v>rs</v>
      </c>
      <c r="K598" t="str">
        <f t="shared" ca="1" si="139"/>
        <v>SD</v>
      </c>
      <c r="L598" t="str">
        <f t="shared" ca="1" si="139"/>
        <v>SD</v>
      </c>
      <c r="M598" t="str">
        <f t="shared" ca="1" si="134"/>
        <v/>
      </c>
      <c r="N598" t="s">
        <v>16</v>
      </c>
      <c r="O598">
        <v>-7</v>
      </c>
      <c r="P598" t="str">
        <f t="shared" ca="1" si="135"/>
        <v/>
      </c>
      <c r="S598" t="s">
        <v>90</v>
      </c>
      <c r="U598">
        <f t="shared" ca="1" si="136"/>
        <v>1</v>
      </c>
      <c r="W598" t="str">
        <f t="shared" ca="1" si="137"/>
        <v/>
      </c>
    </row>
    <row r="599" spans="1:23" x14ac:dyDescent="0.25">
      <c r="A599">
        <v>598</v>
      </c>
      <c r="B599">
        <v>294</v>
      </c>
      <c r="C599" t="str">
        <f t="shared" ca="1" si="130"/>
        <v>2013_02_DET@ARI</v>
      </c>
      <c r="D599" t="str">
        <f t="shared" ca="1" si="138"/>
        <v/>
      </c>
      <c r="E599">
        <f t="shared" ca="1" si="138"/>
        <v>0.5</v>
      </c>
      <c r="F599">
        <f t="shared" ca="1" si="138"/>
        <v>25</v>
      </c>
      <c r="G599">
        <f t="shared" ca="1" si="138"/>
        <v>21</v>
      </c>
      <c r="H599">
        <f t="shared" ca="1" si="131"/>
        <v>2013</v>
      </c>
      <c r="I599">
        <f t="shared" ca="1" si="132"/>
        <v>2</v>
      </c>
      <c r="J599" t="str">
        <f t="shared" ca="1" si="133"/>
        <v>rs</v>
      </c>
      <c r="K599" t="str">
        <f t="shared" ca="1" si="139"/>
        <v>ARI</v>
      </c>
      <c r="L599" t="str">
        <f t="shared" ca="1" si="139"/>
        <v>ARI</v>
      </c>
      <c r="M599" t="str">
        <f t="shared" ca="1" si="134"/>
        <v/>
      </c>
      <c r="N599" t="s">
        <v>18</v>
      </c>
      <c r="O599">
        <v>3</v>
      </c>
      <c r="P599" t="str">
        <f t="shared" ca="1" si="135"/>
        <v/>
      </c>
      <c r="S599" t="s">
        <v>75</v>
      </c>
      <c r="U599">
        <f t="shared" ca="1" si="136"/>
        <v>0</v>
      </c>
      <c r="W599" t="str">
        <f t="shared" ca="1" si="137"/>
        <v/>
      </c>
    </row>
    <row r="600" spans="1:23" x14ac:dyDescent="0.25">
      <c r="A600">
        <v>599</v>
      </c>
      <c r="B600">
        <v>294</v>
      </c>
      <c r="C600" t="str">
        <f t="shared" ca="1" si="130"/>
        <v>2013_02_DET@ARI</v>
      </c>
      <c r="D600" t="str">
        <f t="shared" ca="1" si="138"/>
        <v/>
      </c>
      <c r="E600">
        <f t="shared" ca="1" si="138"/>
        <v>0.5</v>
      </c>
      <c r="F600">
        <f t="shared" ca="1" si="138"/>
        <v>25</v>
      </c>
      <c r="G600">
        <f t="shared" ca="1" si="138"/>
        <v>21</v>
      </c>
      <c r="H600">
        <f t="shared" ca="1" si="131"/>
        <v>2013</v>
      </c>
      <c r="I600">
        <f t="shared" ca="1" si="132"/>
        <v>2</v>
      </c>
      <c r="J600" t="str">
        <f t="shared" ca="1" si="133"/>
        <v>rs</v>
      </c>
      <c r="K600" t="str">
        <f t="shared" ca="1" si="139"/>
        <v>ARI</v>
      </c>
      <c r="L600" t="str">
        <f t="shared" ca="1" si="139"/>
        <v>ARI</v>
      </c>
      <c r="M600" t="str">
        <f t="shared" ca="1" si="134"/>
        <v/>
      </c>
      <c r="N600" t="s">
        <v>16</v>
      </c>
      <c r="O600">
        <v>2.5</v>
      </c>
      <c r="P600" t="str">
        <f t="shared" ca="1" si="135"/>
        <v/>
      </c>
      <c r="S600" t="s">
        <v>75</v>
      </c>
      <c r="U600">
        <f t="shared" ca="1" si="136"/>
        <v>0</v>
      </c>
      <c r="W600" t="str">
        <f t="shared" ca="1" si="137"/>
        <v/>
      </c>
    </row>
    <row r="601" spans="1:23" x14ac:dyDescent="0.25">
      <c r="A601">
        <v>600</v>
      </c>
      <c r="B601">
        <v>295</v>
      </c>
      <c r="C601" t="str">
        <f t="shared" ca="1" si="130"/>
        <v>2013_02_NOR@TBY</v>
      </c>
      <c r="D601" t="str">
        <f t="shared" ca="1" si="138"/>
        <v/>
      </c>
      <c r="E601">
        <f t="shared" ca="1" si="138"/>
        <v>3.5</v>
      </c>
      <c r="F601">
        <f t="shared" ca="1" si="138"/>
        <v>14</v>
      </c>
      <c r="G601">
        <f t="shared" ca="1" si="138"/>
        <v>16</v>
      </c>
      <c r="H601">
        <f t="shared" ca="1" si="131"/>
        <v>2013</v>
      </c>
      <c r="I601">
        <f t="shared" ca="1" si="132"/>
        <v>2</v>
      </c>
      <c r="J601" t="str">
        <f t="shared" ca="1" si="133"/>
        <v>rs</v>
      </c>
      <c r="K601" t="str">
        <f t="shared" ca="1" si="139"/>
        <v>TBY</v>
      </c>
      <c r="L601" t="str">
        <f t="shared" ca="1" si="139"/>
        <v>NOR</v>
      </c>
      <c r="M601" t="str">
        <f t="shared" ca="1" si="134"/>
        <v/>
      </c>
      <c r="N601" t="s">
        <v>18</v>
      </c>
      <c r="O601">
        <v>3.5</v>
      </c>
      <c r="P601" t="str">
        <f t="shared" ca="1" si="135"/>
        <v/>
      </c>
      <c r="S601" t="s">
        <v>340</v>
      </c>
      <c r="U601">
        <f t="shared" ca="1" si="136"/>
        <v>0</v>
      </c>
      <c r="W601" t="str">
        <f t="shared" ca="1" si="137"/>
        <v/>
      </c>
    </row>
    <row r="602" spans="1:23" x14ac:dyDescent="0.25">
      <c r="A602">
        <v>601</v>
      </c>
      <c r="B602">
        <v>295</v>
      </c>
      <c r="C602" t="str">
        <f t="shared" ca="1" si="130"/>
        <v>2013_02_NOR@TBY</v>
      </c>
      <c r="D602" t="str">
        <f t="shared" ref="D602:G621" ca="1" si="140">IFERROR(IF(ISBLANK(VLOOKUP($B602,nfl_game_result,MATCH(D$1,nfl_game_result_header,0),FALSE)),"",VLOOKUP($B602,nfl_game_result,MATCH(D$1,nfl_game_result_header,0),FALSE)),"error")</f>
        <v/>
      </c>
      <c r="E602">
        <f t="shared" ca="1" si="140"/>
        <v>3.5</v>
      </c>
      <c r="F602">
        <f t="shared" ca="1" si="140"/>
        <v>14</v>
      </c>
      <c r="G602">
        <f t="shared" ca="1" si="140"/>
        <v>16</v>
      </c>
      <c r="H602">
        <f t="shared" ca="1" si="131"/>
        <v>2013</v>
      </c>
      <c r="I602">
        <f t="shared" ca="1" si="132"/>
        <v>2</v>
      </c>
      <c r="J602" t="str">
        <f t="shared" ca="1" si="133"/>
        <v>rs</v>
      </c>
      <c r="K602" t="str">
        <f t="shared" ref="K602:L621" ca="1" si="141">IFERROR(IF(ISBLANK(VLOOKUP($B602,nfl_game_result,MATCH(K$1,nfl_game_result_header,0),FALSE)),"",VLOOKUP($B602,nfl_game_result,MATCH(K$1,nfl_game_result_header,0),FALSE)),"error")</f>
        <v>TBY</v>
      </c>
      <c r="L602" t="str">
        <f t="shared" ca="1" si="141"/>
        <v>NOR</v>
      </c>
      <c r="M602" t="str">
        <f t="shared" ca="1" si="134"/>
        <v/>
      </c>
      <c r="N602" t="s">
        <v>16</v>
      </c>
      <c r="O602">
        <v>3</v>
      </c>
      <c r="P602" t="str">
        <f t="shared" ca="1" si="135"/>
        <v/>
      </c>
      <c r="S602" t="s">
        <v>340</v>
      </c>
      <c r="U602">
        <f t="shared" ca="1" si="136"/>
        <v>0</v>
      </c>
      <c r="W602" t="str">
        <f t="shared" ca="1" si="137"/>
        <v/>
      </c>
    </row>
    <row r="603" spans="1:23" x14ac:dyDescent="0.25">
      <c r="A603">
        <v>602</v>
      </c>
      <c r="B603">
        <v>296</v>
      </c>
      <c r="C603" t="str">
        <f t="shared" ca="1" si="130"/>
        <v>2013_02_DEN@NYG</v>
      </c>
      <c r="D603" t="str">
        <f t="shared" ca="1" si="140"/>
        <v/>
      </c>
      <c r="E603">
        <f t="shared" ca="1" si="140"/>
        <v>5.5</v>
      </c>
      <c r="F603">
        <f t="shared" ca="1" si="140"/>
        <v>23</v>
      </c>
      <c r="G603">
        <f t="shared" ca="1" si="140"/>
        <v>41</v>
      </c>
      <c r="H603">
        <f t="shared" ca="1" si="131"/>
        <v>2013</v>
      </c>
      <c r="I603">
        <f t="shared" ca="1" si="132"/>
        <v>2</v>
      </c>
      <c r="J603" t="str">
        <f t="shared" ca="1" si="133"/>
        <v>rs</v>
      </c>
      <c r="K603" t="str">
        <f t="shared" ca="1" si="141"/>
        <v>DEN</v>
      </c>
      <c r="L603" t="str">
        <f t="shared" ca="1" si="141"/>
        <v>DEN</v>
      </c>
      <c r="M603" t="str">
        <f t="shared" ca="1" si="134"/>
        <v/>
      </c>
      <c r="N603" t="s">
        <v>18</v>
      </c>
      <c r="O603">
        <v>3.5</v>
      </c>
      <c r="P603" t="str">
        <f t="shared" ca="1" si="135"/>
        <v/>
      </c>
      <c r="S603" t="s">
        <v>74</v>
      </c>
      <c r="U603">
        <f t="shared" ca="1" si="136"/>
        <v>1</v>
      </c>
      <c r="W603" t="str">
        <f t="shared" ca="1" si="137"/>
        <v/>
      </c>
    </row>
    <row r="604" spans="1:23" x14ac:dyDescent="0.25">
      <c r="A604">
        <v>603</v>
      </c>
      <c r="B604">
        <v>296</v>
      </c>
      <c r="C604" t="str">
        <f t="shared" ca="1" si="130"/>
        <v>2013_02_DEN@NYG</v>
      </c>
      <c r="D604" t="str">
        <f t="shared" ca="1" si="140"/>
        <v/>
      </c>
      <c r="E604">
        <f t="shared" ca="1" si="140"/>
        <v>5.5</v>
      </c>
      <c r="F604">
        <f t="shared" ca="1" si="140"/>
        <v>23</v>
      </c>
      <c r="G604">
        <f t="shared" ca="1" si="140"/>
        <v>41</v>
      </c>
      <c r="H604">
        <f t="shared" ca="1" si="131"/>
        <v>2013</v>
      </c>
      <c r="I604">
        <f t="shared" ca="1" si="132"/>
        <v>2</v>
      </c>
      <c r="J604" t="str">
        <f t="shared" ca="1" si="133"/>
        <v>rs</v>
      </c>
      <c r="K604" t="str">
        <f t="shared" ca="1" si="141"/>
        <v>DEN</v>
      </c>
      <c r="L604" t="str">
        <f t="shared" ca="1" si="141"/>
        <v>DEN</v>
      </c>
      <c r="M604" t="str">
        <f t="shared" ca="1" si="134"/>
        <v/>
      </c>
      <c r="N604" t="s">
        <v>16</v>
      </c>
      <c r="O604">
        <v>6</v>
      </c>
      <c r="P604" t="str">
        <f t="shared" ca="1" si="135"/>
        <v/>
      </c>
      <c r="S604" t="s">
        <v>85</v>
      </c>
      <c r="U604">
        <f t="shared" ca="1" si="136"/>
        <v>0</v>
      </c>
      <c r="W604" t="str">
        <f t="shared" ca="1" si="137"/>
        <v/>
      </c>
    </row>
    <row r="605" spans="1:23" x14ac:dyDescent="0.25">
      <c r="A605">
        <v>604</v>
      </c>
      <c r="B605">
        <v>297</v>
      </c>
      <c r="C605" t="str">
        <f t="shared" ca="1" si="130"/>
        <v>2013_02_JAX@OAK</v>
      </c>
      <c r="D605" t="str">
        <f t="shared" ca="1" si="140"/>
        <v/>
      </c>
      <c r="E605">
        <f t="shared" ca="1" si="140"/>
        <v>-6.5</v>
      </c>
      <c r="F605">
        <f t="shared" ca="1" si="140"/>
        <v>19</v>
      </c>
      <c r="G605">
        <f t="shared" ca="1" si="140"/>
        <v>9</v>
      </c>
      <c r="H605">
        <f t="shared" ca="1" si="131"/>
        <v>2013</v>
      </c>
      <c r="I605">
        <f t="shared" ca="1" si="132"/>
        <v>2</v>
      </c>
      <c r="J605" t="str">
        <f t="shared" ca="1" si="133"/>
        <v>rs</v>
      </c>
      <c r="K605" t="str">
        <f t="shared" ca="1" si="141"/>
        <v>OAK</v>
      </c>
      <c r="L605" t="str">
        <f t="shared" ca="1" si="141"/>
        <v>OAK</v>
      </c>
      <c r="M605" t="str">
        <f t="shared" ca="1" si="134"/>
        <v/>
      </c>
      <c r="N605" t="s">
        <v>18</v>
      </c>
      <c r="O605">
        <v>-4</v>
      </c>
      <c r="P605" t="str">
        <f t="shared" ca="1" si="135"/>
        <v/>
      </c>
      <c r="S605" t="s">
        <v>79</v>
      </c>
      <c r="U605">
        <f t="shared" ca="1" si="136"/>
        <v>0</v>
      </c>
      <c r="W605" t="str">
        <f t="shared" ca="1" si="137"/>
        <v/>
      </c>
    </row>
    <row r="606" spans="1:23" x14ac:dyDescent="0.25">
      <c r="A606">
        <v>605</v>
      </c>
      <c r="B606">
        <v>297</v>
      </c>
      <c r="C606" t="str">
        <f t="shared" ca="1" si="130"/>
        <v>2013_02_JAX@OAK</v>
      </c>
      <c r="D606" t="str">
        <f t="shared" ca="1" si="140"/>
        <v/>
      </c>
      <c r="E606">
        <f t="shared" ca="1" si="140"/>
        <v>-6.5</v>
      </c>
      <c r="F606">
        <f t="shared" ca="1" si="140"/>
        <v>19</v>
      </c>
      <c r="G606">
        <f t="shared" ca="1" si="140"/>
        <v>9</v>
      </c>
      <c r="H606">
        <f t="shared" ca="1" si="131"/>
        <v>2013</v>
      </c>
      <c r="I606">
        <f t="shared" ca="1" si="132"/>
        <v>2</v>
      </c>
      <c r="J606" t="str">
        <f t="shared" ca="1" si="133"/>
        <v>rs</v>
      </c>
      <c r="K606" t="str">
        <f t="shared" ca="1" si="141"/>
        <v>OAK</v>
      </c>
      <c r="L606" t="str">
        <f t="shared" ca="1" si="141"/>
        <v>OAK</v>
      </c>
      <c r="M606" t="str">
        <f t="shared" ca="1" si="134"/>
        <v/>
      </c>
      <c r="N606" t="s">
        <v>16</v>
      </c>
      <c r="O606">
        <v>-3.5</v>
      </c>
      <c r="P606" t="str">
        <f t="shared" ca="1" si="135"/>
        <v/>
      </c>
      <c r="S606" t="s">
        <v>79</v>
      </c>
      <c r="U606">
        <f t="shared" ca="1" si="136"/>
        <v>0</v>
      </c>
      <c r="W606" t="str">
        <f t="shared" ca="1" si="137"/>
        <v/>
      </c>
    </row>
    <row r="607" spans="1:23" x14ac:dyDescent="0.25">
      <c r="A607">
        <v>606</v>
      </c>
      <c r="B607">
        <v>298</v>
      </c>
      <c r="C607" t="str">
        <f t="shared" ca="1" si="130"/>
        <v>2013_02_SFO@SEA</v>
      </c>
      <c r="D607" t="str">
        <f t="shared" ca="1" si="140"/>
        <v/>
      </c>
      <c r="E607">
        <f t="shared" ca="1" si="140"/>
        <v>-2.5</v>
      </c>
      <c r="F607">
        <f t="shared" ca="1" si="140"/>
        <v>29</v>
      </c>
      <c r="G607">
        <f t="shared" ca="1" si="140"/>
        <v>3</v>
      </c>
      <c r="H607">
        <f t="shared" ca="1" si="131"/>
        <v>2013</v>
      </c>
      <c r="I607">
        <f t="shared" ca="1" si="132"/>
        <v>2</v>
      </c>
      <c r="J607" t="str">
        <f t="shared" ca="1" si="133"/>
        <v>rs</v>
      </c>
      <c r="K607" t="str">
        <f t="shared" ca="1" si="141"/>
        <v>SEA</v>
      </c>
      <c r="L607" t="str">
        <f t="shared" ca="1" si="141"/>
        <v>SEA</v>
      </c>
      <c r="M607" t="str">
        <f t="shared" ca="1" si="134"/>
        <v/>
      </c>
      <c r="N607" t="s">
        <v>18</v>
      </c>
      <c r="O607">
        <v>-3</v>
      </c>
      <c r="P607" t="str">
        <f t="shared" ca="1" si="135"/>
        <v/>
      </c>
      <c r="S607" t="s">
        <v>338</v>
      </c>
      <c r="U607">
        <f t="shared" ca="1" si="136"/>
        <v>0</v>
      </c>
      <c r="W607" t="str">
        <f t="shared" ca="1" si="137"/>
        <v/>
      </c>
    </row>
    <row r="608" spans="1:23" x14ac:dyDescent="0.25">
      <c r="A608">
        <v>607</v>
      </c>
      <c r="B608">
        <v>298</v>
      </c>
      <c r="C608" t="str">
        <f t="shared" ca="1" si="130"/>
        <v>2013_02_SFO@SEA</v>
      </c>
      <c r="D608" t="str">
        <f t="shared" ca="1" si="140"/>
        <v/>
      </c>
      <c r="E608">
        <f t="shared" ca="1" si="140"/>
        <v>-2.5</v>
      </c>
      <c r="F608">
        <f t="shared" ca="1" si="140"/>
        <v>29</v>
      </c>
      <c r="G608">
        <f t="shared" ca="1" si="140"/>
        <v>3</v>
      </c>
      <c r="H608">
        <f t="shared" ca="1" si="131"/>
        <v>2013</v>
      </c>
      <c r="I608">
        <f t="shared" ca="1" si="132"/>
        <v>2</v>
      </c>
      <c r="J608" t="str">
        <f t="shared" ca="1" si="133"/>
        <v>rs</v>
      </c>
      <c r="K608" t="str">
        <f t="shared" ca="1" si="141"/>
        <v>SEA</v>
      </c>
      <c r="L608" t="str">
        <f t="shared" ca="1" si="141"/>
        <v>SEA</v>
      </c>
      <c r="M608" t="str">
        <f t="shared" ca="1" si="134"/>
        <v/>
      </c>
      <c r="N608" t="s">
        <v>16</v>
      </c>
      <c r="O608">
        <v>-2.5</v>
      </c>
      <c r="P608" t="str">
        <f t="shared" ca="1" si="135"/>
        <v/>
      </c>
      <c r="S608" t="s">
        <v>338</v>
      </c>
      <c r="U608">
        <f t="shared" ca="1" si="136"/>
        <v>0</v>
      </c>
      <c r="W608" t="str">
        <f t="shared" ca="1" si="137"/>
        <v/>
      </c>
    </row>
    <row r="609" spans="1:23" x14ac:dyDescent="0.25">
      <c r="A609">
        <v>608</v>
      </c>
      <c r="B609">
        <v>299</v>
      </c>
      <c r="C609" t="str">
        <f t="shared" ca="1" si="130"/>
        <v>2013_02_PIT@CIN</v>
      </c>
      <c r="D609" t="str">
        <f t="shared" ca="1" si="140"/>
        <v/>
      </c>
      <c r="E609">
        <f t="shared" ca="1" si="140"/>
        <v>-7.5</v>
      </c>
      <c r="F609">
        <f t="shared" ca="1" si="140"/>
        <v>20</v>
      </c>
      <c r="G609">
        <f t="shared" ca="1" si="140"/>
        <v>10</v>
      </c>
      <c r="H609">
        <f t="shared" ca="1" si="131"/>
        <v>2013</v>
      </c>
      <c r="I609">
        <f t="shared" ca="1" si="132"/>
        <v>2</v>
      </c>
      <c r="J609" t="str">
        <f t="shared" ca="1" si="133"/>
        <v>rs</v>
      </c>
      <c r="K609" t="str">
        <f t="shared" ca="1" si="141"/>
        <v>CIN</v>
      </c>
      <c r="L609" t="str">
        <f t="shared" ca="1" si="141"/>
        <v>CIN</v>
      </c>
      <c r="M609" t="str">
        <f t="shared" ca="1" si="134"/>
        <v/>
      </c>
      <c r="N609" t="s">
        <v>18</v>
      </c>
      <c r="O609">
        <v>-7.5</v>
      </c>
      <c r="P609" t="str">
        <f t="shared" ca="1" si="135"/>
        <v/>
      </c>
      <c r="S609" t="s">
        <v>89</v>
      </c>
      <c r="U609">
        <f t="shared" ca="1" si="136"/>
        <v>0</v>
      </c>
      <c r="W609" t="str">
        <f t="shared" ca="1" si="137"/>
        <v/>
      </c>
    </row>
    <row r="610" spans="1:23" x14ac:dyDescent="0.25">
      <c r="A610">
        <v>609</v>
      </c>
      <c r="B610">
        <v>299</v>
      </c>
      <c r="C610" t="str">
        <f t="shared" ca="1" si="130"/>
        <v>2013_02_PIT@CIN</v>
      </c>
      <c r="D610" t="str">
        <f t="shared" ca="1" si="140"/>
        <v/>
      </c>
      <c r="E610">
        <f t="shared" ca="1" si="140"/>
        <v>-7.5</v>
      </c>
      <c r="F610">
        <f t="shared" ca="1" si="140"/>
        <v>20</v>
      </c>
      <c r="G610">
        <f t="shared" ca="1" si="140"/>
        <v>10</v>
      </c>
      <c r="H610">
        <f t="shared" ca="1" si="131"/>
        <v>2013</v>
      </c>
      <c r="I610">
        <f t="shared" ca="1" si="132"/>
        <v>2</v>
      </c>
      <c r="J610" t="str">
        <f t="shared" ca="1" si="133"/>
        <v>rs</v>
      </c>
      <c r="K610" t="str">
        <f t="shared" ca="1" si="141"/>
        <v>CIN</v>
      </c>
      <c r="L610" t="str">
        <f t="shared" ca="1" si="141"/>
        <v>CIN</v>
      </c>
      <c r="M610" t="str">
        <f t="shared" ca="1" si="134"/>
        <v/>
      </c>
      <c r="N610" t="s">
        <v>16</v>
      </c>
      <c r="O610">
        <v>-4</v>
      </c>
      <c r="P610" t="str">
        <f t="shared" ca="1" si="135"/>
        <v/>
      </c>
      <c r="S610" t="s">
        <v>71</v>
      </c>
      <c r="U610">
        <f t="shared" ca="1" si="136"/>
        <v>1</v>
      </c>
      <c r="W610" t="str">
        <f t="shared" ca="1" si="137"/>
        <v/>
      </c>
    </row>
    <row r="611" spans="1:23" x14ac:dyDescent="0.25">
      <c r="A611">
        <v>610</v>
      </c>
      <c r="B611">
        <v>300</v>
      </c>
      <c r="C611" t="str">
        <f t="shared" ca="1" si="130"/>
        <v>2013_03_KCY@PHI</v>
      </c>
      <c r="D611" t="str">
        <f t="shared" ca="1" si="140"/>
        <v/>
      </c>
      <c r="E611">
        <f t="shared" ca="1" si="140"/>
        <v>-3.5</v>
      </c>
      <c r="F611">
        <f t="shared" ca="1" si="140"/>
        <v>16</v>
      </c>
      <c r="G611">
        <f t="shared" ca="1" si="140"/>
        <v>26</v>
      </c>
      <c r="H611">
        <f t="shared" ca="1" si="131"/>
        <v>2013</v>
      </c>
      <c r="I611">
        <f t="shared" ca="1" si="132"/>
        <v>3</v>
      </c>
      <c r="J611" t="str">
        <f t="shared" ca="1" si="133"/>
        <v>rs</v>
      </c>
      <c r="K611" t="str">
        <f t="shared" ca="1" si="141"/>
        <v>KCY</v>
      </c>
      <c r="L611" t="str">
        <f t="shared" ca="1" si="141"/>
        <v>KCY</v>
      </c>
      <c r="M611" t="str">
        <f t="shared" ca="1" si="134"/>
        <v/>
      </c>
      <c r="N611" t="s">
        <v>18</v>
      </c>
      <c r="O611">
        <v>-3</v>
      </c>
      <c r="P611" t="str">
        <f t="shared" ca="1" si="135"/>
        <v/>
      </c>
      <c r="S611" t="s">
        <v>88</v>
      </c>
      <c r="U611">
        <f t="shared" ca="1" si="136"/>
        <v>0</v>
      </c>
      <c r="W611" t="str">
        <f t="shared" ca="1" si="137"/>
        <v/>
      </c>
    </row>
    <row r="612" spans="1:23" x14ac:dyDescent="0.25">
      <c r="A612">
        <v>611</v>
      </c>
      <c r="B612">
        <v>300</v>
      </c>
      <c r="C612" t="str">
        <f t="shared" ca="1" si="130"/>
        <v>2013_03_KCY@PHI</v>
      </c>
      <c r="D612" t="str">
        <f t="shared" ca="1" si="140"/>
        <v/>
      </c>
      <c r="E612">
        <f t="shared" ca="1" si="140"/>
        <v>-3.5</v>
      </c>
      <c r="F612">
        <f t="shared" ca="1" si="140"/>
        <v>16</v>
      </c>
      <c r="G612">
        <f t="shared" ca="1" si="140"/>
        <v>26</v>
      </c>
      <c r="H612">
        <f t="shared" ca="1" si="131"/>
        <v>2013</v>
      </c>
      <c r="I612">
        <f t="shared" ca="1" si="132"/>
        <v>3</v>
      </c>
      <c r="J612" t="str">
        <f t="shared" ca="1" si="133"/>
        <v>rs</v>
      </c>
      <c r="K612" t="str">
        <f t="shared" ca="1" si="141"/>
        <v>KCY</v>
      </c>
      <c r="L612" t="str">
        <f t="shared" ca="1" si="141"/>
        <v>KCY</v>
      </c>
      <c r="M612" t="str">
        <f t="shared" ca="1" si="134"/>
        <v/>
      </c>
      <c r="N612" t="s">
        <v>16</v>
      </c>
      <c r="O612">
        <v>-3.5</v>
      </c>
      <c r="P612" t="str">
        <f t="shared" ca="1" si="135"/>
        <v/>
      </c>
      <c r="S612" t="s">
        <v>336</v>
      </c>
      <c r="U612">
        <f t="shared" ca="1" si="136"/>
        <v>1</v>
      </c>
      <c r="W612" t="str">
        <f t="shared" ca="1" si="137"/>
        <v/>
      </c>
    </row>
    <row r="613" spans="1:23" x14ac:dyDescent="0.25">
      <c r="A613">
        <v>612</v>
      </c>
      <c r="B613">
        <v>301</v>
      </c>
      <c r="C613" t="str">
        <f t="shared" ca="1" si="130"/>
        <v>2013_03_GBY@CIN</v>
      </c>
      <c r="D613" t="str">
        <f t="shared" ca="1" si="140"/>
        <v/>
      </c>
      <c r="E613">
        <f t="shared" ca="1" si="140"/>
        <v>2.5</v>
      </c>
      <c r="F613">
        <f t="shared" ca="1" si="140"/>
        <v>34</v>
      </c>
      <c r="G613">
        <f t="shared" ca="1" si="140"/>
        <v>30</v>
      </c>
      <c r="H613">
        <f t="shared" ca="1" si="131"/>
        <v>2013</v>
      </c>
      <c r="I613">
        <f t="shared" ca="1" si="132"/>
        <v>3</v>
      </c>
      <c r="J613" t="str">
        <f t="shared" ca="1" si="133"/>
        <v>rs</v>
      </c>
      <c r="K613" t="str">
        <f t="shared" ca="1" si="141"/>
        <v>CIN</v>
      </c>
      <c r="L613" t="str">
        <f t="shared" ca="1" si="141"/>
        <v>CIN</v>
      </c>
      <c r="M613" t="str">
        <f t="shared" ca="1" si="134"/>
        <v/>
      </c>
      <c r="N613" t="s">
        <v>18</v>
      </c>
      <c r="O613">
        <v>-1.5</v>
      </c>
      <c r="P613" t="str">
        <f t="shared" ca="1" si="135"/>
        <v/>
      </c>
      <c r="S613" t="s">
        <v>335</v>
      </c>
      <c r="U613">
        <f t="shared" ca="1" si="136"/>
        <v>0</v>
      </c>
      <c r="W613" t="str">
        <f t="shared" ca="1" si="137"/>
        <v/>
      </c>
    </row>
    <row r="614" spans="1:23" x14ac:dyDescent="0.25">
      <c r="A614">
        <v>613</v>
      </c>
      <c r="B614">
        <v>301</v>
      </c>
      <c r="C614" t="str">
        <f t="shared" ca="1" si="130"/>
        <v>2013_03_GBY@CIN</v>
      </c>
      <c r="D614" t="str">
        <f t="shared" ca="1" si="140"/>
        <v/>
      </c>
      <c r="E614">
        <f t="shared" ca="1" si="140"/>
        <v>2.5</v>
      </c>
      <c r="F614">
        <f t="shared" ca="1" si="140"/>
        <v>34</v>
      </c>
      <c r="G614">
        <f t="shared" ca="1" si="140"/>
        <v>30</v>
      </c>
      <c r="H614">
        <f t="shared" ca="1" si="131"/>
        <v>2013</v>
      </c>
      <c r="I614">
        <f t="shared" ca="1" si="132"/>
        <v>3</v>
      </c>
      <c r="J614" t="str">
        <f t="shared" ca="1" si="133"/>
        <v>rs</v>
      </c>
      <c r="K614" t="str">
        <f t="shared" ca="1" si="141"/>
        <v>CIN</v>
      </c>
      <c r="L614" t="str">
        <f t="shared" ca="1" si="141"/>
        <v>CIN</v>
      </c>
      <c r="M614" t="str">
        <f t="shared" ca="1" si="134"/>
        <v/>
      </c>
      <c r="N614" t="s">
        <v>16</v>
      </c>
      <c r="O614">
        <v>2.5</v>
      </c>
      <c r="P614" t="str">
        <f t="shared" ca="1" si="135"/>
        <v/>
      </c>
      <c r="S614" t="s">
        <v>335</v>
      </c>
      <c r="U614">
        <f t="shared" ca="1" si="136"/>
        <v>0</v>
      </c>
      <c r="W614" t="str">
        <f t="shared" ca="1" si="137"/>
        <v/>
      </c>
    </row>
    <row r="615" spans="1:23" x14ac:dyDescent="0.25">
      <c r="A615">
        <v>614</v>
      </c>
      <c r="B615">
        <v>302</v>
      </c>
      <c r="C615" t="str">
        <f t="shared" ca="1" si="130"/>
        <v>2013_03_CLE@MIN</v>
      </c>
      <c r="D615" t="str">
        <f t="shared" ca="1" si="140"/>
        <v/>
      </c>
      <c r="E615">
        <f t="shared" ca="1" si="140"/>
        <v>-5.5</v>
      </c>
      <c r="F615">
        <f t="shared" ca="1" si="140"/>
        <v>27</v>
      </c>
      <c r="G615">
        <f t="shared" ca="1" si="140"/>
        <v>31</v>
      </c>
      <c r="H615">
        <f t="shared" ca="1" si="131"/>
        <v>2013</v>
      </c>
      <c r="I615">
        <f t="shared" ca="1" si="132"/>
        <v>3</v>
      </c>
      <c r="J615" t="str">
        <f t="shared" ca="1" si="133"/>
        <v>rs</v>
      </c>
      <c r="K615" t="str">
        <f t="shared" ca="1" si="141"/>
        <v>CLE</v>
      </c>
      <c r="L615" t="str">
        <f t="shared" ca="1" si="141"/>
        <v>CLE</v>
      </c>
      <c r="M615" t="str">
        <f t="shared" ca="1" si="134"/>
        <v/>
      </c>
      <c r="N615" t="s">
        <v>18</v>
      </c>
      <c r="O615">
        <v>-6</v>
      </c>
      <c r="P615" t="str">
        <f t="shared" ca="1" si="135"/>
        <v/>
      </c>
      <c r="S615" t="s">
        <v>72</v>
      </c>
      <c r="U615">
        <f t="shared" ca="1" si="136"/>
        <v>1</v>
      </c>
      <c r="W615" t="str">
        <f t="shared" ca="1" si="137"/>
        <v/>
      </c>
    </row>
    <row r="616" spans="1:23" x14ac:dyDescent="0.25">
      <c r="A616">
        <v>615</v>
      </c>
      <c r="B616">
        <v>302</v>
      </c>
      <c r="C616" t="str">
        <f t="shared" ca="1" si="130"/>
        <v>2013_03_CLE@MIN</v>
      </c>
      <c r="D616" t="str">
        <f t="shared" ca="1" si="140"/>
        <v/>
      </c>
      <c r="E616">
        <f t="shared" ca="1" si="140"/>
        <v>-5.5</v>
      </c>
      <c r="F616">
        <f t="shared" ca="1" si="140"/>
        <v>27</v>
      </c>
      <c r="G616">
        <f t="shared" ca="1" si="140"/>
        <v>31</v>
      </c>
      <c r="H616">
        <f t="shared" ca="1" si="131"/>
        <v>2013</v>
      </c>
      <c r="I616">
        <f t="shared" ca="1" si="132"/>
        <v>3</v>
      </c>
      <c r="J616" t="str">
        <f t="shared" ca="1" si="133"/>
        <v>rs</v>
      </c>
      <c r="K616" t="str">
        <f t="shared" ca="1" si="141"/>
        <v>CLE</v>
      </c>
      <c r="L616" t="str">
        <f t="shared" ca="1" si="141"/>
        <v>CLE</v>
      </c>
      <c r="M616" t="str">
        <f t="shared" ca="1" si="134"/>
        <v/>
      </c>
      <c r="N616" t="s">
        <v>16</v>
      </c>
      <c r="O616">
        <v>-7</v>
      </c>
      <c r="P616" t="str">
        <f t="shared" ca="1" si="135"/>
        <v/>
      </c>
      <c r="S616" t="s">
        <v>72</v>
      </c>
      <c r="U616">
        <f t="shared" ca="1" si="136"/>
        <v>1</v>
      </c>
      <c r="W616" t="str">
        <f t="shared" ca="1" si="137"/>
        <v/>
      </c>
    </row>
    <row r="617" spans="1:23" x14ac:dyDescent="0.25">
      <c r="A617">
        <v>616</v>
      </c>
      <c r="B617">
        <v>303</v>
      </c>
      <c r="C617" t="str">
        <f t="shared" ca="1" si="130"/>
        <v>2013_03_STL@DAL</v>
      </c>
      <c r="D617" t="str">
        <f t="shared" ca="1" si="140"/>
        <v/>
      </c>
      <c r="E617">
        <f t="shared" ca="1" si="140"/>
        <v>-3.5</v>
      </c>
      <c r="F617">
        <f t="shared" ca="1" si="140"/>
        <v>31</v>
      </c>
      <c r="G617">
        <f t="shared" ca="1" si="140"/>
        <v>7</v>
      </c>
      <c r="H617">
        <f t="shared" ca="1" si="131"/>
        <v>2013</v>
      </c>
      <c r="I617">
        <f t="shared" ca="1" si="132"/>
        <v>3</v>
      </c>
      <c r="J617" t="str">
        <f t="shared" ca="1" si="133"/>
        <v>rs</v>
      </c>
      <c r="K617" t="str">
        <f t="shared" ca="1" si="141"/>
        <v>DAL</v>
      </c>
      <c r="L617" t="str">
        <f t="shared" ca="1" si="141"/>
        <v>DAL</v>
      </c>
      <c r="M617" t="str">
        <f t="shared" ca="1" si="134"/>
        <v/>
      </c>
      <c r="N617" t="s">
        <v>18</v>
      </c>
      <c r="O617">
        <v>-6</v>
      </c>
      <c r="P617" t="str">
        <f t="shared" ca="1" si="135"/>
        <v/>
      </c>
      <c r="S617" t="s">
        <v>73</v>
      </c>
      <c r="U617">
        <f t="shared" ca="1" si="136"/>
        <v>1</v>
      </c>
      <c r="W617" t="str">
        <f t="shared" ca="1" si="137"/>
        <v/>
      </c>
    </row>
    <row r="618" spans="1:23" x14ac:dyDescent="0.25">
      <c r="A618">
        <v>617</v>
      </c>
      <c r="B618">
        <v>303</v>
      </c>
      <c r="C618" t="str">
        <f t="shared" ca="1" si="130"/>
        <v>2013_03_STL@DAL</v>
      </c>
      <c r="D618" t="str">
        <f t="shared" ca="1" si="140"/>
        <v/>
      </c>
      <c r="E618">
        <f t="shared" ca="1" si="140"/>
        <v>-3.5</v>
      </c>
      <c r="F618">
        <f t="shared" ca="1" si="140"/>
        <v>31</v>
      </c>
      <c r="G618">
        <f t="shared" ca="1" si="140"/>
        <v>7</v>
      </c>
      <c r="H618">
        <f t="shared" ca="1" si="131"/>
        <v>2013</v>
      </c>
      <c r="I618">
        <f t="shared" ca="1" si="132"/>
        <v>3</v>
      </c>
      <c r="J618" t="str">
        <f t="shared" ca="1" si="133"/>
        <v>rs</v>
      </c>
      <c r="K618" t="str">
        <f t="shared" ca="1" si="141"/>
        <v>DAL</v>
      </c>
      <c r="L618" t="str">
        <f t="shared" ca="1" si="141"/>
        <v>DAL</v>
      </c>
      <c r="M618" t="str">
        <f t="shared" ca="1" si="134"/>
        <v/>
      </c>
      <c r="N618" t="s">
        <v>16</v>
      </c>
      <c r="O618">
        <v>-6</v>
      </c>
      <c r="P618" t="str">
        <f t="shared" ca="1" si="135"/>
        <v/>
      </c>
      <c r="S618" t="s">
        <v>93</v>
      </c>
      <c r="U618">
        <f t="shared" ca="1" si="136"/>
        <v>0</v>
      </c>
      <c r="W618" t="str">
        <f t="shared" ca="1" si="137"/>
        <v/>
      </c>
    </row>
    <row r="619" spans="1:23" x14ac:dyDescent="0.25">
      <c r="A619">
        <v>618</v>
      </c>
      <c r="B619">
        <v>304</v>
      </c>
      <c r="C619" t="str">
        <f t="shared" ca="1" si="130"/>
        <v>2013_03_DET@WAS</v>
      </c>
      <c r="D619" t="str">
        <f t="shared" ca="1" si="140"/>
        <v/>
      </c>
      <c r="E619">
        <f t="shared" ca="1" si="140"/>
        <v>-1.5</v>
      </c>
      <c r="F619">
        <f t="shared" ca="1" si="140"/>
        <v>20</v>
      </c>
      <c r="G619">
        <f t="shared" ca="1" si="140"/>
        <v>27</v>
      </c>
      <c r="H619">
        <f t="shared" ca="1" si="131"/>
        <v>2013</v>
      </c>
      <c r="I619">
        <f t="shared" ca="1" si="132"/>
        <v>3</v>
      </c>
      <c r="J619" t="str">
        <f t="shared" ca="1" si="133"/>
        <v>rs</v>
      </c>
      <c r="K619" t="str">
        <f t="shared" ca="1" si="141"/>
        <v>DET</v>
      </c>
      <c r="L619" t="str">
        <f t="shared" ca="1" si="141"/>
        <v>DET</v>
      </c>
      <c r="M619" t="str">
        <f t="shared" ca="1" si="134"/>
        <v/>
      </c>
      <c r="N619" t="s">
        <v>18</v>
      </c>
      <c r="O619">
        <v>-2.5</v>
      </c>
      <c r="P619" t="str">
        <f t="shared" ca="1" si="135"/>
        <v/>
      </c>
      <c r="S619" t="s">
        <v>96</v>
      </c>
      <c r="U619">
        <f t="shared" ca="1" si="136"/>
        <v>0</v>
      </c>
      <c r="W619" t="str">
        <f t="shared" ca="1" si="137"/>
        <v/>
      </c>
    </row>
    <row r="620" spans="1:23" x14ac:dyDescent="0.25">
      <c r="A620">
        <v>619</v>
      </c>
      <c r="B620">
        <v>304</v>
      </c>
      <c r="C620" t="str">
        <f t="shared" ca="1" si="130"/>
        <v>2013_03_DET@WAS</v>
      </c>
      <c r="D620" t="str">
        <f t="shared" ca="1" si="140"/>
        <v/>
      </c>
      <c r="E620">
        <f t="shared" ca="1" si="140"/>
        <v>-1.5</v>
      </c>
      <c r="F620">
        <f t="shared" ca="1" si="140"/>
        <v>20</v>
      </c>
      <c r="G620">
        <f t="shared" ca="1" si="140"/>
        <v>27</v>
      </c>
      <c r="H620">
        <f t="shared" ca="1" si="131"/>
        <v>2013</v>
      </c>
      <c r="I620">
        <f t="shared" ca="1" si="132"/>
        <v>3</v>
      </c>
      <c r="J620" t="str">
        <f t="shared" ca="1" si="133"/>
        <v>rs</v>
      </c>
      <c r="K620" t="str">
        <f t="shared" ca="1" si="141"/>
        <v>DET</v>
      </c>
      <c r="L620" t="str">
        <f t="shared" ca="1" si="141"/>
        <v>DET</v>
      </c>
      <c r="M620" t="str">
        <f t="shared" ca="1" si="134"/>
        <v/>
      </c>
      <c r="N620" t="s">
        <v>16</v>
      </c>
      <c r="O620">
        <v>-2.5</v>
      </c>
      <c r="P620" t="str">
        <f t="shared" ca="1" si="135"/>
        <v/>
      </c>
      <c r="S620" t="s">
        <v>96</v>
      </c>
      <c r="U620">
        <f t="shared" ca="1" si="136"/>
        <v>0</v>
      </c>
      <c r="W620" t="str">
        <f t="shared" ca="1" si="137"/>
        <v/>
      </c>
    </row>
    <row r="621" spans="1:23" x14ac:dyDescent="0.25">
      <c r="A621">
        <v>620</v>
      </c>
      <c r="B621">
        <v>305</v>
      </c>
      <c r="C621" t="str">
        <f t="shared" ca="1" si="130"/>
        <v>2013_03_SD@TEN</v>
      </c>
      <c r="D621" t="str">
        <f t="shared" ca="1" si="140"/>
        <v/>
      </c>
      <c r="E621">
        <f t="shared" ca="1" si="140"/>
        <v>-3.5</v>
      </c>
      <c r="F621">
        <f t="shared" ca="1" si="140"/>
        <v>20</v>
      </c>
      <c r="G621">
        <f t="shared" ca="1" si="140"/>
        <v>17</v>
      </c>
      <c r="H621">
        <f t="shared" ca="1" si="131"/>
        <v>2013</v>
      </c>
      <c r="I621">
        <f t="shared" ca="1" si="132"/>
        <v>3</v>
      </c>
      <c r="J621" t="str">
        <f t="shared" ca="1" si="133"/>
        <v>rs</v>
      </c>
      <c r="K621" t="str">
        <f t="shared" ca="1" si="141"/>
        <v>SD</v>
      </c>
      <c r="L621" t="str">
        <f t="shared" ca="1" si="141"/>
        <v>TEN</v>
      </c>
      <c r="M621" t="str">
        <f t="shared" ca="1" si="134"/>
        <v/>
      </c>
      <c r="N621" t="s">
        <v>18</v>
      </c>
      <c r="O621">
        <v>-3</v>
      </c>
      <c r="P621" t="str">
        <f t="shared" ca="1" si="135"/>
        <v/>
      </c>
      <c r="S621" t="s">
        <v>95</v>
      </c>
      <c r="U621">
        <f t="shared" ca="1" si="136"/>
        <v>0</v>
      </c>
      <c r="W621" t="str">
        <f t="shared" ca="1" si="137"/>
        <v/>
      </c>
    </row>
    <row r="622" spans="1:23" x14ac:dyDescent="0.25">
      <c r="A622">
        <v>621</v>
      </c>
      <c r="B622">
        <v>305</v>
      </c>
      <c r="C622" t="str">
        <f t="shared" ca="1" si="130"/>
        <v>2013_03_SD@TEN</v>
      </c>
      <c r="D622" t="str">
        <f t="shared" ref="D622:G641" ca="1" si="142">IFERROR(IF(ISBLANK(VLOOKUP($B622,nfl_game_result,MATCH(D$1,nfl_game_result_header,0),FALSE)),"",VLOOKUP($B622,nfl_game_result,MATCH(D$1,nfl_game_result_header,0),FALSE)),"error")</f>
        <v/>
      </c>
      <c r="E622">
        <f t="shared" ca="1" si="142"/>
        <v>-3.5</v>
      </c>
      <c r="F622">
        <f t="shared" ca="1" si="142"/>
        <v>20</v>
      </c>
      <c r="G622">
        <f t="shared" ca="1" si="142"/>
        <v>17</v>
      </c>
      <c r="H622">
        <f t="shared" ca="1" si="131"/>
        <v>2013</v>
      </c>
      <c r="I622">
        <f t="shared" ca="1" si="132"/>
        <v>3</v>
      </c>
      <c r="J622" t="str">
        <f t="shared" ca="1" si="133"/>
        <v>rs</v>
      </c>
      <c r="K622" t="str">
        <f t="shared" ref="K622:L641" ca="1" si="143">IFERROR(IF(ISBLANK(VLOOKUP($B622,nfl_game_result,MATCH(K$1,nfl_game_result_header,0),FALSE)),"",VLOOKUP($B622,nfl_game_result,MATCH(K$1,nfl_game_result_header,0),FALSE)),"error")</f>
        <v>SD</v>
      </c>
      <c r="L622" t="str">
        <f t="shared" ca="1" si="143"/>
        <v>TEN</v>
      </c>
      <c r="M622" t="str">
        <f t="shared" ca="1" si="134"/>
        <v/>
      </c>
      <c r="N622" t="s">
        <v>16</v>
      </c>
      <c r="O622">
        <v>-3</v>
      </c>
      <c r="P622" t="str">
        <f t="shared" ca="1" si="135"/>
        <v/>
      </c>
      <c r="S622" t="s">
        <v>95</v>
      </c>
      <c r="U622">
        <f t="shared" ca="1" si="136"/>
        <v>0</v>
      </c>
      <c r="W622" t="str">
        <f t="shared" ca="1" si="137"/>
        <v/>
      </c>
    </row>
    <row r="623" spans="1:23" x14ac:dyDescent="0.25">
      <c r="A623">
        <v>622</v>
      </c>
      <c r="B623">
        <v>306</v>
      </c>
      <c r="C623" t="str">
        <f t="shared" ca="1" si="130"/>
        <v>2013_03_TBY@NWE</v>
      </c>
      <c r="D623" t="str">
        <f t="shared" ca="1" si="142"/>
        <v/>
      </c>
      <c r="E623">
        <f t="shared" ca="1" si="142"/>
        <v>-7.5</v>
      </c>
      <c r="F623">
        <f t="shared" ca="1" si="142"/>
        <v>23</v>
      </c>
      <c r="G623">
        <f t="shared" ca="1" si="142"/>
        <v>3</v>
      </c>
      <c r="H623">
        <f t="shared" ca="1" si="131"/>
        <v>2013</v>
      </c>
      <c r="I623">
        <f t="shared" ca="1" si="132"/>
        <v>3</v>
      </c>
      <c r="J623" t="str">
        <f t="shared" ca="1" si="133"/>
        <v>rs</v>
      </c>
      <c r="K623" t="str">
        <f t="shared" ca="1" si="143"/>
        <v>NWE</v>
      </c>
      <c r="L623" t="str">
        <f t="shared" ca="1" si="143"/>
        <v>NWE</v>
      </c>
      <c r="M623" t="str">
        <f t="shared" ca="1" si="134"/>
        <v/>
      </c>
      <c r="N623" t="s">
        <v>18</v>
      </c>
      <c r="O623">
        <v>-8.5</v>
      </c>
      <c r="P623" t="str">
        <f t="shared" ca="1" si="135"/>
        <v/>
      </c>
      <c r="S623" t="s">
        <v>339</v>
      </c>
      <c r="U623">
        <f t="shared" ca="1" si="136"/>
        <v>0</v>
      </c>
      <c r="W623" t="str">
        <f t="shared" ca="1" si="137"/>
        <v/>
      </c>
    </row>
    <row r="624" spans="1:23" x14ac:dyDescent="0.25">
      <c r="A624">
        <v>623</v>
      </c>
      <c r="B624">
        <v>306</v>
      </c>
      <c r="C624" t="str">
        <f t="shared" ca="1" si="130"/>
        <v>2013_03_TBY@NWE</v>
      </c>
      <c r="D624" t="str">
        <f t="shared" ca="1" si="142"/>
        <v/>
      </c>
      <c r="E624">
        <f t="shared" ca="1" si="142"/>
        <v>-7.5</v>
      </c>
      <c r="F624">
        <f t="shared" ca="1" si="142"/>
        <v>23</v>
      </c>
      <c r="G624">
        <f t="shared" ca="1" si="142"/>
        <v>3</v>
      </c>
      <c r="H624">
        <f t="shared" ca="1" si="131"/>
        <v>2013</v>
      </c>
      <c r="I624">
        <f t="shared" ca="1" si="132"/>
        <v>3</v>
      </c>
      <c r="J624" t="str">
        <f t="shared" ca="1" si="133"/>
        <v>rs</v>
      </c>
      <c r="K624" t="str">
        <f t="shared" ca="1" si="143"/>
        <v>NWE</v>
      </c>
      <c r="L624" t="str">
        <f t="shared" ca="1" si="143"/>
        <v>NWE</v>
      </c>
      <c r="M624" t="str">
        <f t="shared" ca="1" si="134"/>
        <v/>
      </c>
      <c r="N624" t="s">
        <v>16</v>
      </c>
      <c r="O624">
        <v>-7.5</v>
      </c>
      <c r="P624" t="str">
        <f t="shared" ca="1" si="135"/>
        <v/>
      </c>
      <c r="S624" t="s">
        <v>339</v>
      </c>
      <c r="U624">
        <f t="shared" ca="1" si="136"/>
        <v>0</v>
      </c>
      <c r="W624" t="str">
        <f t="shared" ca="1" si="137"/>
        <v/>
      </c>
    </row>
    <row r="625" spans="1:23" x14ac:dyDescent="0.25">
      <c r="A625">
        <v>624</v>
      </c>
      <c r="B625">
        <v>307</v>
      </c>
      <c r="C625" t="str">
        <f t="shared" ca="1" si="130"/>
        <v>2013_03_ARI@NOR</v>
      </c>
      <c r="D625" t="str">
        <f t="shared" ca="1" si="142"/>
        <v/>
      </c>
      <c r="E625">
        <f t="shared" ca="1" si="142"/>
        <v>-7.5</v>
      </c>
      <c r="F625">
        <f t="shared" ca="1" si="142"/>
        <v>31</v>
      </c>
      <c r="G625">
        <f t="shared" ca="1" si="142"/>
        <v>7</v>
      </c>
      <c r="H625">
        <f t="shared" ca="1" si="131"/>
        <v>2013</v>
      </c>
      <c r="I625">
        <f t="shared" ca="1" si="132"/>
        <v>3</v>
      </c>
      <c r="J625" t="str">
        <f t="shared" ca="1" si="133"/>
        <v>rs</v>
      </c>
      <c r="K625" t="str">
        <f t="shared" ca="1" si="143"/>
        <v>NOR</v>
      </c>
      <c r="L625" t="str">
        <f t="shared" ca="1" si="143"/>
        <v>NOR</v>
      </c>
      <c r="M625" t="str">
        <f t="shared" ca="1" si="134"/>
        <v/>
      </c>
      <c r="N625" t="s">
        <v>18</v>
      </c>
      <c r="O625">
        <v>-7</v>
      </c>
      <c r="P625" t="str">
        <f t="shared" ca="1" si="135"/>
        <v/>
      </c>
      <c r="S625" t="s">
        <v>66</v>
      </c>
      <c r="U625">
        <f t="shared" ca="1" si="136"/>
        <v>0</v>
      </c>
      <c r="W625" t="str">
        <f t="shared" ca="1" si="137"/>
        <v/>
      </c>
    </row>
    <row r="626" spans="1:23" x14ac:dyDescent="0.25">
      <c r="A626">
        <v>625</v>
      </c>
      <c r="B626">
        <v>307</v>
      </c>
      <c r="C626" t="str">
        <f t="shared" ca="1" si="130"/>
        <v>2013_03_ARI@NOR</v>
      </c>
      <c r="D626" t="str">
        <f t="shared" ca="1" si="142"/>
        <v/>
      </c>
      <c r="E626">
        <f t="shared" ca="1" si="142"/>
        <v>-7.5</v>
      </c>
      <c r="F626">
        <f t="shared" ca="1" si="142"/>
        <v>31</v>
      </c>
      <c r="G626">
        <f t="shared" ca="1" si="142"/>
        <v>7</v>
      </c>
      <c r="H626">
        <f t="shared" ca="1" si="131"/>
        <v>2013</v>
      </c>
      <c r="I626">
        <f t="shared" ca="1" si="132"/>
        <v>3</v>
      </c>
      <c r="J626" t="str">
        <f t="shared" ca="1" si="133"/>
        <v>rs</v>
      </c>
      <c r="K626" t="str">
        <f t="shared" ca="1" si="143"/>
        <v>NOR</v>
      </c>
      <c r="L626" t="str">
        <f t="shared" ca="1" si="143"/>
        <v>NOR</v>
      </c>
      <c r="M626" t="str">
        <f t="shared" ca="1" si="134"/>
        <v/>
      </c>
      <c r="N626" t="s">
        <v>16</v>
      </c>
      <c r="O626">
        <v>-7.5</v>
      </c>
      <c r="P626" t="str">
        <f t="shared" ca="1" si="135"/>
        <v/>
      </c>
      <c r="S626" t="s">
        <v>66</v>
      </c>
      <c r="U626">
        <f t="shared" ca="1" si="136"/>
        <v>0</v>
      </c>
      <c r="W626" t="str">
        <f t="shared" ca="1" si="137"/>
        <v/>
      </c>
    </row>
    <row r="627" spans="1:23" x14ac:dyDescent="0.25">
      <c r="A627">
        <v>626</v>
      </c>
      <c r="B627">
        <v>308</v>
      </c>
      <c r="C627" t="str">
        <f t="shared" ca="1" si="130"/>
        <v>2013_03_NYG@CAR</v>
      </c>
      <c r="D627" t="str">
        <f t="shared" ca="1" si="142"/>
        <v/>
      </c>
      <c r="E627">
        <f t="shared" ca="1" si="142"/>
        <v>-1.5</v>
      </c>
      <c r="F627">
        <f t="shared" ca="1" si="142"/>
        <v>38</v>
      </c>
      <c r="G627">
        <f t="shared" ca="1" si="142"/>
        <v>0</v>
      </c>
      <c r="H627">
        <f t="shared" ca="1" si="131"/>
        <v>2013</v>
      </c>
      <c r="I627">
        <f t="shared" ca="1" si="132"/>
        <v>3</v>
      </c>
      <c r="J627" t="str">
        <f t="shared" ca="1" si="133"/>
        <v>rs</v>
      </c>
      <c r="K627" t="str">
        <f t="shared" ca="1" si="143"/>
        <v>CAR</v>
      </c>
      <c r="L627" t="str">
        <f t="shared" ca="1" si="143"/>
        <v>CAR</v>
      </c>
      <c r="M627" t="str">
        <f t="shared" ca="1" si="134"/>
        <v/>
      </c>
      <c r="N627" t="s">
        <v>18</v>
      </c>
      <c r="O627">
        <v>-1.5</v>
      </c>
      <c r="P627" t="str">
        <f t="shared" ca="1" si="135"/>
        <v/>
      </c>
      <c r="S627" t="s">
        <v>85</v>
      </c>
      <c r="U627">
        <f t="shared" ca="1" si="136"/>
        <v>0</v>
      </c>
      <c r="W627" t="str">
        <f t="shared" ca="1" si="137"/>
        <v/>
      </c>
    </row>
    <row r="628" spans="1:23" x14ac:dyDescent="0.25">
      <c r="A628">
        <v>627</v>
      </c>
      <c r="B628">
        <v>308</v>
      </c>
      <c r="C628" t="str">
        <f t="shared" ca="1" si="130"/>
        <v>2013_03_NYG@CAR</v>
      </c>
      <c r="D628" t="str">
        <f t="shared" ca="1" si="142"/>
        <v/>
      </c>
      <c r="E628">
        <f t="shared" ca="1" si="142"/>
        <v>-1.5</v>
      </c>
      <c r="F628">
        <f t="shared" ca="1" si="142"/>
        <v>38</v>
      </c>
      <c r="G628">
        <f t="shared" ca="1" si="142"/>
        <v>0</v>
      </c>
      <c r="H628">
        <f t="shared" ca="1" si="131"/>
        <v>2013</v>
      </c>
      <c r="I628">
        <f t="shared" ca="1" si="132"/>
        <v>3</v>
      </c>
      <c r="J628" t="str">
        <f t="shared" ca="1" si="133"/>
        <v>rs</v>
      </c>
      <c r="K628" t="str">
        <f t="shared" ca="1" si="143"/>
        <v>CAR</v>
      </c>
      <c r="L628" t="str">
        <f t="shared" ca="1" si="143"/>
        <v>CAR</v>
      </c>
      <c r="M628" t="str">
        <f t="shared" ca="1" si="134"/>
        <v/>
      </c>
      <c r="N628" t="s">
        <v>16</v>
      </c>
      <c r="O628">
        <v>-3</v>
      </c>
      <c r="P628" t="str">
        <f t="shared" ca="1" si="135"/>
        <v/>
      </c>
      <c r="S628" t="s">
        <v>85</v>
      </c>
      <c r="U628">
        <f t="shared" ca="1" si="136"/>
        <v>0</v>
      </c>
      <c r="W628" t="str">
        <f t="shared" ca="1" si="137"/>
        <v/>
      </c>
    </row>
    <row r="629" spans="1:23" x14ac:dyDescent="0.25">
      <c r="A629">
        <v>628</v>
      </c>
      <c r="B629">
        <v>309</v>
      </c>
      <c r="C629" t="str">
        <f t="shared" ca="1" si="130"/>
        <v>2013_03_HOU@BAL</v>
      </c>
      <c r="D629" t="str">
        <f t="shared" ca="1" si="142"/>
        <v/>
      </c>
      <c r="E629">
        <f t="shared" ca="1" si="142"/>
        <v>2.5</v>
      </c>
      <c r="F629">
        <f t="shared" ca="1" si="142"/>
        <v>30</v>
      </c>
      <c r="G629">
        <f t="shared" ca="1" si="142"/>
        <v>9</v>
      </c>
      <c r="H629">
        <f t="shared" ca="1" si="131"/>
        <v>2013</v>
      </c>
      <c r="I629">
        <f t="shared" ca="1" si="132"/>
        <v>3</v>
      </c>
      <c r="J629" t="str">
        <f t="shared" ca="1" si="133"/>
        <v>rs</v>
      </c>
      <c r="K629" t="str">
        <f t="shared" ca="1" si="143"/>
        <v>BAL</v>
      </c>
      <c r="L629" t="str">
        <f t="shared" ca="1" si="143"/>
        <v>BAL</v>
      </c>
      <c r="M629" t="str">
        <f t="shared" ca="1" si="134"/>
        <v/>
      </c>
      <c r="N629" t="s">
        <v>18</v>
      </c>
      <c r="O629">
        <v>1</v>
      </c>
      <c r="P629" t="str">
        <f t="shared" ca="1" si="135"/>
        <v/>
      </c>
      <c r="S629" t="s">
        <v>67</v>
      </c>
      <c r="U629">
        <f t="shared" ca="1" si="136"/>
        <v>1</v>
      </c>
      <c r="W629" t="str">
        <f t="shared" ca="1" si="137"/>
        <v/>
      </c>
    </row>
    <row r="630" spans="1:23" x14ac:dyDescent="0.25">
      <c r="A630">
        <v>629</v>
      </c>
      <c r="B630">
        <v>309</v>
      </c>
      <c r="C630" t="str">
        <f t="shared" ca="1" si="130"/>
        <v>2013_03_HOU@BAL</v>
      </c>
      <c r="D630" t="str">
        <f t="shared" ca="1" si="142"/>
        <v/>
      </c>
      <c r="E630">
        <f t="shared" ca="1" si="142"/>
        <v>2.5</v>
      </c>
      <c r="F630">
        <f t="shared" ca="1" si="142"/>
        <v>30</v>
      </c>
      <c r="G630">
        <f t="shared" ca="1" si="142"/>
        <v>9</v>
      </c>
      <c r="H630">
        <f t="shared" ca="1" si="131"/>
        <v>2013</v>
      </c>
      <c r="I630">
        <f t="shared" ca="1" si="132"/>
        <v>3</v>
      </c>
      <c r="J630" t="str">
        <f t="shared" ca="1" si="133"/>
        <v>rs</v>
      </c>
      <c r="K630" t="str">
        <f t="shared" ca="1" si="143"/>
        <v>BAL</v>
      </c>
      <c r="L630" t="str">
        <f t="shared" ca="1" si="143"/>
        <v>BAL</v>
      </c>
      <c r="M630" t="str">
        <f t="shared" ca="1" si="134"/>
        <v/>
      </c>
      <c r="N630" t="s">
        <v>16</v>
      </c>
      <c r="O630">
        <v>-0.5</v>
      </c>
      <c r="P630" t="str">
        <f t="shared" ca="1" si="135"/>
        <v/>
      </c>
      <c r="S630" t="s">
        <v>77</v>
      </c>
      <c r="U630">
        <f t="shared" ca="1" si="136"/>
        <v>0</v>
      </c>
      <c r="W630" t="str">
        <f t="shared" ca="1" si="137"/>
        <v/>
      </c>
    </row>
    <row r="631" spans="1:23" x14ac:dyDescent="0.25">
      <c r="A631">
        <v>630</v>
      </c>
      <c r="B631">
        <v>310</v>
      </c>
      <c r="C631" t="str">
        <f t="shared" ca="1" si="130"/>
        <v>2013_03_ATL@MIA</v>
      </c>
      <c r="D631" t="str">
        <f t="shared" ca="1" si="142"/>
        <v/>
      </c>
      <c r="E631">
        <f t="shared" ca="1" si="142"/>
        <v>-1.5</v>
      </c>
      <c r="F631">
        <f t="shared" ca="1" si="142"/>
        <v>27</v>
      </c>
      <c r="G631">
        <f t="shared" ca="1" si="142"/>
        <v>23</v>
      </c>
      <c r="H631">
        <f t="shared" ca="1" si="131"/>
        <v>2013</v>
      </c>
      <c r="I631">
        <f t="shared" ca="1" si="132"/>
        <v>3</v>
      </c>
      <c r="J631" t="str">
        <f t="shared" ca="1" si="133"/>
        <v>rs</v>
      </c>
      <c r="K631" t="str">
        <f t="shared" ca="1" si="143"/>
        <v>MIA</v>
      </c>
      <c r="L631" t="str">
        <f t="shared" ca="1" si="143"/>
        <v>MIA</v>
      </c>
      <c r="M631" t="str">
        <f t="shared" ca="1" si="134"/>
        <v/>
      </c>
      <c r="N631" t="s">
        <v>18</v>
      </c>
      <c r="O631">
        <v>0</v>
      </c>
      <c r="P631" t="str">
        <f t="shared" ca="1" si="135"/>
        <v/>
      </c>
      <c r="S631" t="s">
        <v>81</v>
      </c>
      <c r="U631">
        <f t="shared" ca="1" si="136"/>
        <v>1</v>
      </c>
      <c r="W631" t="str">
        <f t="shared" ca="1" si="137"/>
        <v/>
      </c>
    </row>
    <row r="632" spans="1:23" x14ac:dyDescent="0.25">
      <c r="A632">
        <v>631</v>
      </c>
      <c r="B632">
        <v>310</v>
      </c>
      <c r="C632" t="str">
        <f t="shared" ca="1" si="130"/>
        <v>2013_03_ATL@MIA</v>
      </c>
      <c r="D632" t="str">
        <f t="shared" ca="1" si="142"/>
        <v/>
      </c>
      <c r="E632">
        <f t="shared" ca="1" si="142"/>
        <v>-1.5</v>
      </c>
      <c r="F632">
        <f t="shared" ca="1" si="142"/>
        <v>27</v>
      </c>
      <c r="G632">
        <f t="shared" ca="1" si="142"/>
        <v>23</v>
      </c>
      <c r="H632">
        <f t="shared" ca="1" si="131"/>
        <v>2013</v>
      </c>
      <c r="I632">
        <f t="shared" ca="1" si="132"/>
        <v>3</v>
      </c>
      <c r="J632" t="str">
        <f t="shared" ca="1" si="133"/>
        <v>rs</v>
      </c>
      <c r="K632" t="str">
        <f t="shared" ca="1" si="143"/>
        <v>MIA</v>
      </c>
      <c r="L632" t="str">
        <f t="shared" ca="1" si="143"/>
        <v>MIA</v>
      </c>
      <c r="M632" t="str">
        <f t="shared" ca="1" si="134"/>
        <v/>
      </c>
      <c r="N632" t="s">
        <v>16</v>
      </c>
      <c r="O632">
        <v>2.5</v>
      </c>
      <c r="P632" t="str">
        <f t="shared" ca="1" si="135"/>
        <v/>
      </c>
      <c r="S632" t="s">
        <v>81</v>
      </c>
      <c r="U632">
        <f t="shared" ca="1" si="136"/>
        <v>1</v>
      </c>
      <c r="W632" t="str">
        <f t="shared" ca="1" si="137"/>
        <v/>
      </c>
    </row>
    <row r="633" spans="1:23" x14ac:dyDescent="0.25">
      <c r="A633">
        <v>632</v>
      </c>
      <c r="B633">
        <v>311</v>
      </c>
      <c r="C633" t="str">
        <f t="shared" ca="1" si="130"/>
        <v>2013_03_BUF@NYJ</v>
      </c>
      <c r="D633" t="str">
        <f t="shared" ca="1" si="142"/>
        <v/>
      </c>
      <c r="E633">
        <f t="shared" ca="1" si="142"/>
        <v>-2.5</v>
      </c>
      <c r="F633">
        <f t="shared" ca="1" si="142"/>
        <v>27</v>
      </c>
      <c r="G633">
        <f t="shared" ca="1" si="142"/>
        <v>20</v>
      </c>
      <c r="H633">
        <f t="shared" ca="1" si="131"/>
        <v>2013</v>
      </c>
      <c r="I633">
        <f t="shared" ca="1" si="132"/>
        <v>3</v>
      </c>
      <c r="J633" t="str">
        <f t="shared" ca="1" si="133"/>
        <v>rs</v>
      </c>
      <c r="K633" t="str">
        <f t="shared" ca="1" si="143"/>
        <v>NYJ</v>
      </c>
      <c r="L633" t="str">
        <f t="shared" ca="1" si="143"/>
        <v>NYJ</v>
      </c>
      <c r="M633" t="str">
        <f t="shared" ca="1" si="134"/>
        <v/>
      </c>
      <c r="N633" t="s">
        <v>18</v>
      </c>
      <c r="O633">
        <v>-1</v>
      </c>
      <c r="P633" t="str">
        <f t="shared" ca="1" si="135"/>
        <v/>
      </c>
      <c r="S633" t="s">
        <v>68</v>
      </c>
      <c r="U633">
        <f t="shared" ca="1" si="136"/>
        <v>0</v>
      </c>
      <c r="W633" t="str">
        <f t="shared" ca="1" si="137"/>
        <v/>
      </c>
    </row>
    <row r="634" spans="1:23" x14ac:dyDescent="0.25">
      <c r="A634">
        <v>633</v>
      </c>
      <c r="B634">
        <v>311</v>
      </c>
      <c r="C634" t="str">
        <f t="shared" ca="1" si="130"/>
        <v>2013_03_BUF@NYJ</v>
      </c>
      <c r="D634" t="str">
        <f t="shared" ca="1" si="142"/>
        <v/>
      </c>
      <c r="E634">
        <f t="shared" ca="1" si="142"/>
        <v>-2.5</v>
      </c>
      <c r="F634">
        <f t="shared" ca="1" si="142"/>
        <v>27</v>
      </c>
      <c r="G634">
        <f t="shared" ca="1" si="142"/>
        <v>20</v>
      </c>
      <c r="H634">
        <f t="shared" ca="1" si="131"/>
        <v>2013</v>
      </c>
      <c r="I634">
        <f t="shared" ca="1" si="132"/>
        <v>3</v>
      </c>
      <c r="J634" t="str">
        <f t="shared" ca="1" si="133"/>
        <v>rs</v>
      </c>
      <c r="K634" t="str">
        <f t="shared" ca="1" si="143"/>
        <v>NYJ</v>
      </c>
      <c r="L634" t="str">
        <f t="shared" ca="1" si="143"/>
        <v>NYJ</v>
      </c>
      <c r="M634" t="str">
        <f t="shared" ca="1" si="134"/>
        <v/>
      </c>
      <c r="N634" t="s">
        <v>16</v>
      </c>
      <c r="O634">
        <v>-3</v>
      </c>
      <c r="P634" t="str">
        <f t="shared" ca="1" si="135"/>
        <v/>
      </c>
      <c r="S634" t="s">
        <v>86</v>
      </c>
      <c r="U634">
        <f t="shared" ca="1" si="136"/>
        <v>1</v>
      </c>
      <c r="W634" t="str">
        <f t="shared" ca="1" si="137"/>
        <v/>
      </c>
    </row>
    <row r="635" spans="1:23" x14ac:dyDescent="0.25">
      <c r="A635">
        <v>634</v>
      </c>
      <c r="B635">
        <v>312</v>
      </c>
      <c r="C635" t="str">
        <f t="shared" ca="1" si="130"/>
        <v>2013_03_IND@SFO</v>
      </c>
      <c r="D635" t="str">
        <f t="shared" ca="1" si="142"/>
        <v/>
      </c>
      <c r="E635">
        <f t="shared" ca="1" si="142"/>
        <v>-10.5</v>
      </c>
      <c r="F635">
        <f t="shared" ca="1" si="142"/>
        <v>7</v>
      </c>
      <c r="G635">
        <f t="shared" ca="1" si="142"/>
        <v>27</v>
      </c>
      <c r="H635">
        <f t="shared" ca="1" si="131"/>
        <v>2013</v>
      </c>
      <c r="I635">
        <f t="shared" ca="1" si="132"/>
        <v>3</v>
      </c>
      <c r="J635" t="str">
        <f t="shared" ca="1" si="133"/>
        <v>rs</v>
      </c>
      <c r="K635" t="str">
        <f t="shared" ca="1" si="143"/>
        <v>IND</v>
      </c>
      <c r="L635" t="str">
        <f t="shared" ca="1" si="143"/>
        <v>IND</v>
      </c>
      <c r="M635" t="str">
        <f t="shared" ca="1" si="134"/>
        <v/>
      </c>
      <c r="N635" t="s">
        <v>18</v>
      </c>
      <c r="O635">
        <v>-9</v>
      </c>
      <c r="P635" t="str">
        <f t="shared" ca="1" si="135"/>
        <v/>
      </c>
      <c r="S635" t="s">
        <v>78</v>
      </c>
      <c r="U635">
        <f t="shared" ca="1" si="136"/>
        <v>1</v>
      </c>
      <c r="W635" t="str">
        <f t="shared" ca="1" si="137"/>
        <v/>
      </c>
    </row>
    <row r="636" spans="1:23" x14ac:dyDescent="0.25">
      <c r="A636">
        <v>635</v>
      </c>
      <c r="B636">
        <v>312</v>
      </c>
      <c r="C636" t="str">
        <f t="shared" ca="1" si="130"/>
        <v>2013_03_IND@SFO</v>
      </c>
      <c r="D636" t="str">
        <f t="shared" ca="1" si="142"/>
        <v/>
      </c>
      <c r="E636">
        <f t="shared" ca="1" si="142"/>
        <v>-10.5</v>
      </c>
      <c r="F636">
        <f t="shared" ca="1" si="142"/>
        <v>7</v>
      </c>
      <c r="G636">
        <f t="shared" ca="1" si="142"/>
        <v>27</v>
      </c>
      <c r="H636">
        <f t="shared" ca="1" si="131"/>
        <v>2013</v>
      </c>
      <c r="I636">
        <f t="shared" ca="1" si="132"/>
        <v>3</v>
      </c>
      <c r="J636" t="str">
        <f t="shared" ca="1" si="133"/>
        <v>rs</v>
      </c>
      <c r="K636" t="str">
        <f t="shared" ca="1" si="143"/>
        <v>IND</v>
      </c>
      <c r="L636" t="str">
        <f t="shared" ca="1" si="143"/>
        <v>IND</v>
      </c>
      <c r="M636" t="str">
        <f t="shared" ca="1" si="134"/>
        <v/>
      </c>
      <c r="N636" t="s">
        <v>16</v>
      </c>
      <c r="O636">
        <v>-8</v>
      </c>
      <c r="P636" t="str">
        <f t="shared" ca="1" si="135"/>
        <v/>
      </c>
      <c r="S636" t="s">
        <v>338</v>
      </c>
      <c r="U636">
        <f t="shared" ca="1" si="136"/>
        <v>0</v>
      </c>
      <c r="W636" t="str">
        <f t="shared" ca="1" si="137"/>
        <v/>
      </c>
    </row>
    <row r="637" spans="1:23" x14ac:dyDescent="0.25">
      <c r="A637">
        <v>636</v>
      </c>
      <c r="B637">
        <v>313</v>
      </c>
      <c r="C637" t="str">
        <f t="shared" ca="1" si="130"/>
        <v>2013_03_JAX@SEA</v>
      </c>
      <c r="D637" t="str">
        <f t="shared" ca="1" si="142"/>
        <v/>
      </c>
      <c r="E637">
        <f t="shared" ca="1" si="142"/>
        <v>-19.5</v>
      </c>
      <c r="F637">
        <f t="shared" ca="1" si="142"/>
        <v>45</v>
      </c>
      <c r="G637">
        <f t="shared" ca="1" si="142"/>
        <v>17</v>
      </c>
      <c r="H637">
        <f t="shared" ca="1" si="131"/>
        <v>2013</v>
      </c>
      <c r="I637">
        <f t="shared" ca="1" si="132"/>
        <v>3</v>
      </c>
      <c r="J637" t="str">
        <f t="shared" ca="1" si="133"/>
        <v>rs</v>
      </c>
      <c r="K637" t="str">
        <f t="shared" ca="1" si="143"/>
        <v>SEA</v>
      </c>
      <c r="L637" t="str">
        <f t="shared" ca="1" si="143"/>
        <v>SEA</v>
      </c>
      <c r="M637" t="str">
        <f t="shared" ca="1" si="134"/>
        <v/>
      </c>
      <c r="N637" t="s">
        <v>18</v>
      </c>
      <c r="O637">
        <v>-18</v>
      </c>
      <c r="P637" t="str">
        <f t="shared" ca="1" si="135"/>
        <v/>
      </c>
      <c r="S637" t="s">
        <v>91</v>
      </c>
      <c r="U637">
        <f t="shared" ca="1" si="136"/>
        <v>1</v>
      </c>
      <c r="W637" t="str">
        <f t="shared" ca="1" si="137"/>
        <v/>
      </c>
    </row>
    <row r="638" spans="1:23" x14ac:dyDescent="0.25">
      <c r="A638">
        <v>637</v>
      </c>
      <c r="B638">
        <v>313</v>
      </c>
      <c r="C638" t="str">
        <f t="shared" ca="1" si="130"/>
        <v>2013_03_JAX@SEA</v>
      </c>
      <c r="D638" t="str">
        <f t="shared" ca="1" si="142"/>
        <v/>
      </c>
      <c r="E638">
        <f t="shared" ca="1" si="142"/>
        <v>-19.5</v>
      </c>
      <c r="F638">
        <f t="shared" ca="1" si="142"/>
        <v>45</v>
      </c>
      <c r="G638">
        <f t="shared" ca="1" si="142"/>
        <v>17</v>
      </c>
      <c r="H638">
        <f t="shared" ca="1" si="131"/>
        <v>2013</v>
      </c>
      <c r="I638">
        <f t="shared" ca="1" si="132"/>
        <v>3</v>
      </c>
      <c r="J638" t="str">
        <f t="shared" ca="1" si="133"/>
        <v>rs</v>
      </c>
      <c r="K638" t="str">
        <f t="shared" ca="1" si="143"/>
        <v>SEA</v>
      </c>
      <c r="L638" t="str">
        <f t="shared" ca="1" si="143"/>
        <v>SEA</v>
      </c>
      <c r="M638" t="str">
        <f t="shared" ca="1" si="134"/>
        <v/>
      </c>
      <c r="N638" t="s">
        <v>16</v>
      </c>
      <c r="O638">
        <v>-21</v>
      </c>
      <c r="P638" t="str">
        <f t="shared" ca="1" si="135"/>
        <v/>
      </c>
      <c r="S638" t="s">
        <v>91</v>
      </c>
      <c r="U638">
        <f t="shared" ca="1" si="136"/>
        <v>1</v>
      </c>
      <c r="W638" t="str">
        <f t="shared" ca="1" si="137"/>
        <v/>
      </c>
    </row>
    <row r="639" spans="1:23" x14ac:dyDescent="0.25">
      <c r="A639">
        <v>638</v>
      </c>
      <c r="B639">
        <v>314</v>
      </c>
      <c r="C639" t="str">
        <f t="shared" ca="1" si="130"/>
        <v>2013_03_CHI@PIT</v>
      </c>
      <c r="D639" t="str">
        <f t="shared" ca="1" si="142"/>
        <v/>
      </c>
      <c r="E639">
        <f t="shared" ca="1" si="142"/>
        <v>2.5</v>
      </c>
      <c r="F639">
        <f t="shared" ca="1" si="142"/>
        <v>23</v>
      </c>
      <c r="G639">
        <f t="shared" ca="1" si="142"/>
        <v>40</v>
      </c>
      <c r="H639">
        <f t="shared" ca="1" si="131"/>
        <v>2013</v>
      </c>
      <c r="I639">
        <f t="shared" ca="1" si="132"/>
        <v>3</v>
      </c>
      <c r="J639" t="str">
        <f t="shared" ca="1" si="133"/>
        <v>rs</v>
      </c>
      <c r="K639" t="str">
        <f t="shared" ca="1" si="143"/>
        <v>CHI</v>
      </c>
      <c r="L639" t="str">
        <f t="shared" ca="1" si="143"/>
        <v>CHI</v>
      </c>
      <c r="M639" t="str">
        <f t="shared" ca="1" si="134"/>
        <v/>
      </c>
      <c r="N639" t="s">
        <v>18</v>
      </c>
      <c r="O639">
        <v>2.5</v>
      </c>
      <c r="P639" t="str">
        <f t="shared" ca="1" si="135"/>
        <v/>
      </c>
      <c r="S639" t="s">
        <v>70</v>
      </c>
      <c r="U639">
        <f t="shared" ca="1" si="136"/>
        <v>1</v>
      </c>
      <c r="W639" t="str">
        <f t="shared" ca="1" si="137"/>
        <v/>
      </c>
    </row>
    <row r="640" spans="1:23" x14ac:dyDescent="0.25">
      <c r="A640">
        <v>639</v>
      </c>
      <c r="B640">
        <v>314</v>
      </c>
      <c r="C640" t="str">
        <f t="shared" ca="1" si="130"/>
        <v>2013_03_CHI@PIT</v>
      </c>
      <c r="D640" t="str">
        <f t="shared" ca="1" si="142"/>
        <v/>
      </c>
      <c r="E640">
        <f t="shared" ca="1" si="142"/>
        <v>2.5</v>
      </c>
      <c r="F640">
        <f t="shared" ca="1" si="142"/>
        <v>23</v>
      </c>
      <c r="G640">
        <f t="shared" ca="1" si="142"/>
        <v>40</v>
      </c>
      <c r="H640">
        <f t="shared" ca="1" si="131"/>
        <v>2013</v>
      </c>
      <c r="I640">
        <f t="shared" ca="1" si="132"/>
        <v>3</v>
      </c>
      <c r="J640" t="str">
        <f t="shared" ca="1" si="133"/>
        <v>rs</v>
      </c>
      <c r="K640" t="str">
        <f t="shared" ca="1" si="143"/>
        <v>CHI</v>
      </c>
      <c r="L640" t="str">
        <f t="shared" ca="1" si="143"/>
        <v>CHI</v>
      </c>
      <c r="M640" t="str">
        <f t="shared" ca="1" si="134"/>
        <v/>
      </c>
      <c r="N640" t="s">
        <v>16</v>
      </c>
      <c r="O640">
        <v>3</v>
      </c>
      <c r="P640" t="str">
        <f t="shared" ca="1" si="135"/>
        <v/>
      </c>
      <c r="S640" t="s">
        <v>89</v>
      </c>
      <c r="U640">
        <f t="shared" ca="1" si="136"/>
        <v>0</v>
      </c>
      <c r="W640" t="str">
        <f t="shared" ca="1" si="137"/>
        <v/>
      </c>
    </row>
    <row r="641" spans="1:23" x14ac:dyDescent="0.25">
      <c r="A641">
        <v>640</v>
      </c>
      <c r="B641">
        <v>315</v>
      </c>
      <c r="C641" t="str">
        <f t="shared" ca="1" si="130"/>
        <v>2013_03_OAK@DEN</v>
      </c>
      <c r="D641" t="str">
        <f t="shared" ca="1" si="142"/>
        <v/>
      </c>
      <c r="E641">
        <f t="shared" ca="1" si="142"/>
        <v>-14.5</v>
      </c>
      <c r="F641">
        <f t="shared" ca="1" si="142"/>
        <v>37</v>
      </c>
      <c r="G641">
        <f t="shared" ca="1" si="142"/>
        <v>21</v>
      </c>
      <c r="H641">
        <f t="shared" ca="1" si="131"/>
        <v>2013</v>
      </c>
      <c r="I641">
        <f t="shared" ca="1" si="132"/>
        <v>3</v>
      </c>
      <c r="J641" t="str">
        <f t="shared" ca="1" si="133"/>
        <v>rs</v>
      </c>
      <c r="K641" t="str">
        <f t="shared" ca="1" si="143"/>
        <v>DEN</v>
      </c>
      <c r="L641" t="str">
        <f t="shared" ca="1" si="143"/>
        <v>DEN</v>
      </c>
      <c r="M641" t="str">
        <f t="shared" ca="1" si="134"/>
        <v/>
      </c>
      <c r="N641" t="s">
        <v>18</v>
      </c>
      <c r="O641">
        <v>-17</v>
      </c>
      <c r="P641" t="str">
        <f t="shared" ca="1" si="135"/>
        <v/>
      </c>
      <c r="S641" t="s">
        <v>74</v>
      </c>
      <c r="U641">
        <f t="shared" ca="1" si="136"/>
        <v>1</v>
      </c>
      <c r="W641" t="str">
        <f t="shared" ca="1" si="137"/>
        <v/>
      </c>
    </row>
    <row r="642" spans="1:23" x14ac:dyDescent="0.25">
      <c r="A642">
        <v>641</v>
      </c>
      <c r="B642">
        <v>315</v>
      </c>
      <c r="C642" t="str">
        <f t="shared" ref="C642:C705" ca="1" si="144">IFERROR(VLOOKUP($B642,nfl_game_result,MATCH(C$1,nfl_game_result_header,0),FALSE),"error")</f>
        <v>2013_03_OAK@DEN</v>
      </c>
      <c r="D642" t="str">
        <f t="shared" ref="D642:G661" ca="1" si="145">IFERROR(IF(ISBLANK(VLOOKUP($B642,nfl_game_result,MATCH(D$1,nfl_game_result_header,0),FALSE)),"",VLOOKUP($B642,nfl_game_result,MATCH(D$1,nfl_game_result_header,0),FALSE)),"error")</f>
        <v/>
      </c>
      <c r="E642">
        <f t="shared" ca="1" si="145"/>
        <v>-14.5</v>
      </c>
      <c r="F642">
        <f t="shared" ca="1" si="145"/>
        <v>37</v>
      </c>
      <c r="G642">
        <f t="shared" ca="1" si="145"/>
        <v>21</v>
      </c>
      <c r="H642">
        <f t="shared" ref="H642:H705" ca="1" si="146">VALUE(LEFT(C642, 4))</f>
        <v>2013</v>
      </c>
      <c r="I642">
        <f t="shared" ref="I642:I705" ca="1" si="147">VALUE(MID(C642,6,FIND("_",C642,6)-6))</f>
        <v>3</v>
      </c>
      <c r="J642" t="str">
        <f t="shared" ref="J642:J705" ca="1" si="148">IF(I642&lt;=17,"rs","plyff")</f>
        <v>rs</v>
      </c>
      <c r="K642" t="str">
        <f t="shared" ref="K642:L661" ca="1" si="149">IFERROR(IF(ISBLANK(VLOOKUP($B642,nfl_game_result,MATCH(K$1,nfl_game_result_header,0),FALSE)),"",VLOOKUP($B642,nfl_game_result,MATCH(K$1,nfl_game_result_header,0),FALSE)),"error")</f>
        <v>DEN</v>
      </c>
      <c r="L642" t="str">
        <f t="shared" ca="1" si="149"/>
        <v>DEN</v>
      </c>
      <c r="M642" t="str">
        <f t="shared" ref="M642:M705" ca="1" si="150">IF(NOT(OR(ISBLANK(D642),ISBLANK(E642),D642="",E642="")),D642-E642,"")</f>
        <v/>
      </c>
      <c r="N642" t="s">
        <v>16</v>
      </c>
      <c r="O642">
        <v>-21</v>
      </c>
      <c r="P642" t="str">
        <f t="shared" ref="P642:P705" ca="1" si="151">IF(OR(NOT(ISNUMBER(D642)),ISBLANK(D642),D642="",ISBLANK(O642)),"",ABS(D642-O642))</f>
        <v/>
      </c>
      <c r="S642" t="s">
        <v>74</v>
      </c>
      <c r="U642">
        <f t="shared" ref="U642:U705" ca="1" si="152">IF(OR(ISBLANK(K642),ISBLANK(S642),K642="",S642=""),"",IF(K642=S642,1,0))</f>
        <v>1</v>
      </c>
      <c r="W642" t="str">
        <f t="shared" ref="W642:W705" ca="1" si="153">IF(OR(ISBLANK(L642),ISBLANK(V642),L642="",V642=""),"",IF(L642=V642,1,0))</f>
        <v/>
      </c>
    </row>
    <row r="643" spans="1:23" x14ac:dyDescent="0.25">
      <c r="A643">
        <v>642</v>
      </c>
      <c r="B643">
        <v>316</v>
      </c>
      <c r="C643" t="str">
        <f t="shared" ca="1" si="144"/>
        <v>2013_04_SFO@STL</v>
      </c>
      <c r="D643" t="str">
        <f t="shared" ca="1" si="145"/>
        <v/>
      </c>
      <c r="E643">
        <f t="shared" ca="1" si="145"/>
        <v>3.5</v>
      </c>
      <c r="F643">
        <f t="shared" ca="1" si="145"/>
        <v>11</v>
      </c>
      <c r="G643">
        <f t="shared" ca="1" si="145"/>
        <v>35</v>
      </c>
      <c r="H643">
        <f t="shared" ca="1" si="146"/>
        <v>2013</v>
      </c>
      <c r="I643">
        <f t="shared" ca="1" si="147"/>
        <v>4</v>
      </c>
      <c r="J643" t="str">
        <f t="shared" ca="1" si="148"/>
        <v>rs</v>
      </c>
      <c r="K643" t="str">
        <f t="shared" ca="1" si="149"/>
        <v>SFO</v>
      </c>
      <c r="L643" t="str">
        <f t="shared" ca="1" si="149"/>
        <v>SFO</v>
      </c>
      <c r="M643" t="str">
        <f t="shared" ca="1" si="150"/>
        <v/>
      </c>
      <c r="N643" t="s">
        <v>18</v>
      </c>
      <c r="O643">
        <v>3.5</v>
      </c>
      <c r="P643" t="str">
        <f t="shared" ca="1" si="151"/>
        <v/>
      </c>
      <c r="S643" t="s">
        <v>338</v>
      </c>
      <c r="U643">
        <f t="shared" ca="1" si="152"/>
        <v>1</v>
      </c>
      <c r="W643" t="str">
        <f t="shared" ca="1" si="153"/>
        <v/>
      </c>
    </row>
    <row r="644" spans="1:23" x14ac:dyDescent="0.25">
      <c r="A644">
        <v>643</v>
      </c>
      <c r="B644">
        <v>316</v>
      </c>
      <c r="C644" t="str">
        <f t="shared" ca="1" si="144"/>
        <v>2013_04_SFO@STL</v>
      </c>
      <c r="D644" t="str">
        <f t="shared" ca="1" si="145"/>
        <v/>
      </c>
      <c r="E644">
        <f t="shared" ca="1" si="145"/>
        <v>3.5</v>
      </c>
      <c r="F644">
        <f t="shared" ca="1" si="145"/>
        <v>11</v>
      </c>
      <c r="G644">
        <f t="shared" ca="1" si="145"/>
        <v>35</v>
      </c>
      <c r="H644">
        <f t="shared" ca="1" si="146"/>
        <v>2013</v>
      </c>
      <c r="I644">
        <f t="shared" ca="1" si="147"/>
        <v>4</v>
      </c>
      <c r="J644" t="str">
        <f t="shared" ca="1" si="148"/>
        <v>rs</v>
      </c>
      <c r="K644" t="str">
        <f t="shared" ca="1" si="149"/>
        <v>SFO</v>
      </c>
      <c r="L644" t="str">
        <f t="shared" ca="1" si="149"/>
        <v>SFO</v>
      </c>
      <c r="M644" t="str">
        <f t="shared" ca="1" si="150"/>
        <v/>
      </c>
      <c r="N644" t="s">
        <v>16</v>
      </c>
      <c r="O644">
        <v>3.5</v>
      </c>
      <c r="P644" t="str">
        <f t="shared" ca="1" si="151"/>
        <v/>
      </c>
      <c r="S644" t="s">
        <v>93</v>
      </c>
      <c r="U644">
        <f t="shared" ca="1" si="152"/>
        <v>0</v>
      </c>
      <c r="W644" t="str">
        <f t="shared" ca="1" si="153"/>
        <v/>
      </c>
    </row>
    <row r="645" spans="1:23" x14ac:dyDescent="0.25">
      <c r="A645">
        <v>644</v>
      </c>
      <c r="B645">
        <v>317</v>
      </c>
      <c r="C645" t="str">
        <f t="shared" ca="1" si="144"/>
        <v>2013_04_BAL@BUF</v>
      </c>
      <c r="D645" t="str">
        <f t="shared" ca="1" si="145"/>
        <v/>
      </c>
      <c r="E645">
        <f t="shared" ca="1" si="145"/>
        <v>3.5</v>
      </c>
      <c r="F645">
        <f t="shared" ca="1" si="145"/>
        <v>23</v>
      </c>
      <c r="G645">
        <f t="shared" ca="1" si="145"/>
        <v>20</v>
      </c>
      <c r="H645">
        <f t="shared" ca="1" si="146"/>
        <v>2013</v>
      </c>
      <c r="I645">
        <f t="shared" ca="1" si="147"/>
        <v>4</v>
      </c>
      <c r="J645" t="str">
        <f t="shared" ca="1" si="148"/>
        <v>rs</v>
      </c>
      <c r="K645" t="str">
        <f t="shared" ca="1" si="149"/>
        <v>BUF</v>
      </c>
      <c r="L645" t="str">
        <f t="shared" ca="1" si="149"/>
        <v>BUF</v>
      </c>
      <c r="M645" t="str">
        <f t="shared" ca="1" si="150"/>
        <v/>
      </c>
      <c r="N645" t="s">
        <v>18</v>
      </c>
      <c r="O645">
        <v>1</v>
      </c>
      <c r="P645" t="str">
        <f t="shared" ca="1" si="151"/>
        <v/>
      </c>
      <c r="S645" t="s">
        <v>68</v>
      </c>
      <c r="U645">
        <f t="shared" ca="1" si="152"/>
        <v>1</v>
      </c>
      <c r="W645" t="str">
        <f t="shared" ca="1" si="153"/>
        <v/>
      </c>
    </row>
    <row r="646" spans="1:23" x14ac:dyDescent="0.25">
      <c r="A646">
        <v>645</v>
      </c>
      <c r="B646">
        <v>317</v>
      </c>
      <c r="C646" t="str">
        <f t="shared" ca="1" si="144"/>
        <v>2013_04_BAL@BUF</v>
      </c>
      <c r="D646" t="str">
        <f t="shared" ca="1" si="145"/>
        <v/>
      </c>
      <c r="E646">
        <f t="shared" ca="1" si="145"/>
        <v>3.5</v>
      </c>
      <c r="F646">
        <f t="shared" ca="1" si="145"/>
        <v>23</v>
      </c>
      <c r="G646">
        <f t="shared" ca="1" si="145"/>
        <v>20</v>
      </c>
      <c r="H646">
        <f t="shared" ca="1" si="146"/>
        <v>2013</v>
      </c>
      <c r="I646">
        <f t="shared" ca="1" si="147"/>
        <v>4</v>
      </c>
      <c r="J646" t="str">
        <f t="shared" ca="1" si="148"/>
        <v>rs</v>
      </c>
      <c r="K646" t="str">
        <f t="shared" ca="1" si="149"/>
        <v>BUF</v>
      </c>
      <c r="L646" t="str">
        <f t="shared" ca="1" si="149"/>
        <v>BUF</v>
      </c>
      <c r="M646" t="str">
        <f t="shared" ca="1" si="150"/>
        <v/>
      </c>
      <c r="N646" t="s">
        <v>16</v>
      </c>
      <c r="O646">
        <v>2.5</v>
      </c>
      <c r="P646" t="str">
        <f t="shared" ca="1" si="151"/>
        <v/>
      </c>
      <c r="S646" t="s">
        <v>68</v>
      </c>
      <c r="U646">
        <f t="shared" ca="1" si="152"/>
        <v>1</v>
      </c>
      <c r="W646" t="str">
        <f t="shared" ca="1" si="153"/>
        <v/>
      </c>
    </row>
    <row r="647" spans="1:23" x14ac:dyDescent="0.25">
      <c r="A647">
        <v>646</v>
      </c>
      <c r="B647">
        <v>318</v>
      </c>
      <c r="C647" t="str">
        <f t="shared" ca="1" si="144"/>
        <v>2013_04_CHI@DET</v>
      </c>
      <c r="D647" t="str">
        <f t="shared" ca="1" si="145"/>
        <v/>
      </c>
      <c r="E647">
        <f t="shared" ca="1" si="145"/>
        <v>-2.5</v>
      </c>
      <c r="F647">
        <f t="shared" ca="1" si="145"/>
        <v>40</v>
      </c>
      <c r="G647">
        <f t="shared" ca="1" si="145"/>
        <v>32</v>
      </c>
      <c r="H647">
        <f t="shared" ca="1" si="146"/>
        <v>2013</v>
      </c>
      <c r="I647">
        <f t="shared" ca="1" si="147"/>
        <v>4</v>
      </c>
      <c r="J647" t="str">
        <f t="shared" ca="1" si="148"/>
        <v>rs</v>
      </c>
      <c r="K647" t="str">
        <f t="shared" ca="1" si="149"/>
        <v>DET</v>
      </c>
      <c r="L647" t="str">
        <f t="shared" ca="1" si="149"/>
        <v>DET</v>
      </c>
      <c r="M647" t="str">
        <f t="shared" ca="1" si="150"/>
        <v/>
      </c>
      <c r="N647" t="s">
        <v>18</v>
      </c>
      <c r="O647">
        <v>-2</v>
      </c>
      <c r="P647" t="str">
        <f t="shared" ca="1" si="151"/>
        <v/>
      </c>
      <c r="S647" t="s">
        <v>75</v>
      </c>
      <c r="U647">
        <f t="shared" ca="1" si="152"/>
        <v>1</v>
      </c>
      <c r="W647" t="str">
        <f t="shared" ca="1" si="153"/>
        <v/>
      </c>
    </row>
    <row r="648" spans="1:23" x14ac:dyDescent="0.25">
      <c r="A648">
        <v>647</v>
      </c>
      <c r="B648">
        <v>318</v>
      </c>
      <c r="C648" t="str">
        <f t="shared" ca="1" si="144"/>
        <v>2013_04_CHI@DET</v>
      </c>
      <c r="D648" t="str">
        <f t="shared" ca="1" si="145"/>
        <v/>
      </c>
      <c r="E648">
        <f t="shared" ca="1" si="145"/>
        <v>-2.5</v>
      </c>
      <c r="F648">
        <f t="shared" ca="1" si="145"/>
        <v>40</v>
      </c>
      <c r="G648">
        <f t="shared" ca="1" si="145"/>
        <v>32</v>
      </c>
      <c r="H648">
        <f t="shared" ca="1" si="146"/>
        <v>2013</v>
      </c>
      <c r="I648">
        <f t="shared" ca="1" si="147"/>
        <v>4</v>
      </c>
      <c r="J648" t="str">
        <f t="shared" ca="1" si="148"/>
        <v>rs</v>
      </c>
      <c r="K648" t="str">
        <f t="shared" ca="1" si="149"/>
        <v>DET</v>
      </c>
      <c r="L648" t="str">
        <f t="shared" ca="1" si="149"/>
        <v>DET</v>
      </c>
      <c r="M648" t="str">
        <f t="shared" ca="1" si="150"/>
        <v/>
      </c>
      <c r="N648" t="s">
        <v>16</v>
      </c>
      <c r="O648">
        <v>2.5</v>
      </c>
      <c r="P648" t="str">
        <f t="shared" ca="1" si="151"/>
        <v/>
      </c>
      <c r="S648" t="s">
        <v>75</v>
      </c>
      <c r="U648">
        <f t="shared" ca="1" si="152"/>
        <v>1</v>
      </c>
      <c r="W648" t="str">
        <f t="shared" ca="1" si="153"/>
        <v/>
      </c>
    </row>
    <row r="649" spans="1:23" x14ac:dyDescent="0.25">
      <c r="A649">
        <v>648</v>
      </c>
      <c r="B649">
        <v>319</v>
      </c>
      <c r="C649" t="str">
        <f t="shared" ca="1" si="144"/>
        <v>2013_04_CIN@CLE</v>
      </c>
      <c r="D649" t="str">
        <f t="shared" ca="1" si="145"/>
        <v/>
      </c>
      <c r="E649">
        <f t="shared" ca="1" si="145"/>
        <v>4.5</v>
      </c>
      <c r="F649">
        <f t="shared" ca="1" si="145"/>
        <v>17</v>
      </c>
      <c r="G649">
        <f t="shared" ca="1" si="145"/>
        <v>6</v>
      </c>
      <c r="H649">
        <f t="shared" ca="1" si="146"/>
        <v>2013</v>
      </c>
      <c r="I649">
        <f t="shared" ca="1" si="147"/>
        <v>4</v>
      </c>
      <c r="J649" t="str">
        <f t="shared" ca="1" si="148"/>
        <v>rs</v>
      </c>
      <c r="K649" t="str">
        <f t="shared" ca="1" si="149"/>
        <v>CLE</v>
      </c>
      <c r="L649" t="str">
        <f t="shared" ca="1" si="149"/>
        <v>CLE</v>
      </c>
      <c r="M649" t="str">
        <f t="shared" ca="1" si="150"/>
        <v/>
      </c>
      <c r="N649" t="s">
        <v>18</v>
      </c>
      <c r="O649">
        <v>5</v>
      </c>
      <c r="P649" t="str">
        <f t="shared" ca="1" si="151"/>
        <v/>
      </c>
      <c r="S649" t="s">
        <v>71</v>
      </c>
      <c r="U649">
        <f t="shared" ca="1" si="152"/>
        <v>0</v>
      </c>
      <c r="W649" t="str">
        <f t="shared" ca="1" si="153"/>
        <v/>
      </c>
    </row>
    <row r="650" spans="1:23" x14ac:dyDescent="0.25">
      <c r="A650">
        <v>649</v>
      </c>
      <c r="B650">
        <v>319</v>
      </c>
      <c r="C650" t="str">
        <f t="shared" ca="1" si="144"/>
        <v>2013_04_CIN@CLE</v>
      </c>
      <c r="D650" t="str">
        <f t="shared" ca="1" si="145"/>
        <v/>
      </c>
      <c r="E650">
        <f t="shared" ca="1" si="145"/>
        <v>4.5</v>
      </c>
      <c r="F650">
        <f t="shared" ca="1" si="145"/>
        <v>17</v>
      </c>
      <c r="G650">
        <f t="shared" ca="1" si="145"/>
        <v>6</v>
      </c>
      <c r="H650">
        <f t="shared" ca="1" si="146"/>
        <v>2013</v>
      </c>
      <c r="I650">
        <f t="shared" ca="1" si="147"/>
        <v>4</v>
      </c>
      <c r="J650" t="str">
        <f t="shared" ca="1" si="148"/>
        <v>rs</v>
      </c>
      <c r="K650" t="str">
        <f t="shared" ca="1" si="149"/>
        <v>CLE</v>
      </c>
      <c r="L650" t="str">
        <f t="shared" ca="1" si="149"/>
        <v>CLE</v>
      </c>
      <c r="M650" t="str">
        <f t="shared" ca="1" si="150"/>
        <v/>
      </c>
      <c r="N650" t="s">
        <v>16</v>
      </c>
      <c r="O650">
        <v>6.5</v>
      </c>
      <c r="P650" t="str">
        <f t="shared" ca="1" si="151"/>
        <v/>
      </c>
      <c r="S650" t="s">
        <v>71</v>
      </c>
      <c r="U650">
        <f t="shared" ca="1" si="152"/>
        <v>0</v>
      </c>
      <c r="W650" t="str">
        <f t="shared" ca="1" si="153"/>
        <v/>
      </c>
    </row>
    <row r="651" spans="1:23" x14ac:dyDescent="0.25">
      <c r="A651">
        <v>650</v>
      </c>
      <c r="B651">
        <v>320</v>
      </c>
      <c r="C651" t="str">
        <f t="shared" ca="1" si="144"/>
        <v>2013_04_IND@JAX</v>
      </c>
      <c r="D651" t="str">
        <f t="shared" ca="1" si="145"/>
        <v/>
      </c>
      <c r="E651">
        <f t="shared" ca="1" si="145"/>
        <v>8.5</v>
      </c>
      <c r="F651">
        <f t="shared" ca="1" si="145"/>
        <v>3</v>
      </c>
      <c r="G651">
        <f t="shared" ca="1" si="145"/>
        <v>37</v>
      </c>
      <c r="H651">
        <f t="shared" ca="1" si="146"/>
        <v>2013</v>
      </c>
      <c r="I651">
        <f t="shared" ca="1" si="147"/>
        <v>4</v>
      </c>
      <c r="J651" t="str">
        <f t="shared" ca="1" si="148"/>
        <v>rs</v>
      </c>
      <c r="K651" t="str">
        <f t="shared" ca="1" si="149"/>
        <v>IND</v>
      </c>
      <c r="L651" t="str">
        <f t="shared" ca="1" si="149"/>
        <v>IND</v>
      </c>
      <c r="M651" t="str">
        <f t="shared" ca="1" si="150"/>
        <v/>
      </c>
      <c r="N651" t="s">
        <v>18</v>
      </c>
      <c r="O651">
        <v>7.5</v>
      </c>
      <c r="P651" t="str">
        <f t="shared" ca="1" si="151"/>
        <v/>
      </c>
      <c r="S651" t="s">
        <v>78</v>
      </c>
      <c r="U651">
        <f t="shared" ca="1" si="152"/>
        <v>1</v>
      </c>
      <c r="W651" t="str">
        <f t="shared" ca="1" si="153"/>
        <v/>
      </c>
    </row>
    <row r="652" spans="1:23" x14ac:dyDescent="0.25">
      <c r="A652">
        <v>651</v>
      </c>
      <c r="B652">
        <v>320</v>
      </c>
      <c r="C652" t="str">
        <f t="shared" ca="1" si="144"/>
        <v>2013_04_IND@JAX</v>
      </c>
      <c r="D652" t="str">
        <f t="shared" ca="1" si="145"/>
        <v/>
      </c>
      <c r="E652">
        <f t="shared" ca="1" si="145"/>
        <v>8.5</v>
      </c>
      <c r="F652">
        <f t="shared" ca="1" si="145"/>
        <v>3</v>
      </c>
      <c r="G652">
        <f t="shared" ca="1" si="145"/>
        <v>37</v>
      </c>
      <c r="H652">
        <f t="shared" ca="1" si="146"/>
        <v>2013</v>
      </c>
      <c r="I652">
        <f t="shared" ca="1" si="147"/>
        <v>4</v>
      </c>
      <c r="J652" t="str">
        <f t="shared" ca="1" si="148"/>
        <v>rs</v>
      </c>
      <c r="K652" t="str">
        <f t="shared" ca="1" si="149"/>
        <v>IND</v>
      </c>
      <c r="L652" t="str">
        <f t="shared" ca="1" si="149"/>
        <v>IND</v>
      </c>
      <c r="M652" t="str">
        <f t="shared" ca="1" si="150"/>
        <v/>
      </c>
      <c r="N652" t="s">
        <v>16</v>
      </c>
      <c r="O652">
        <v>3.5</v>
      </c>
      <c r="P652" t="str">
        <f t="shared" ca="1" si="151"/>
        <v/>
      </c>
      <c r="S652" t="s">
        <v>79</v>
      </c>
      <c r="U652">
        <f t="shared" ca="1" si="152"/>
        <v>0</v>
      </c>
      <c r="W652" t="str">
        <f t="shared" ca="1" si="153"/>
        <v/>
      </c>
    </row>
    <row r="653" spans="1:23" x14ac:dyDescent="0.25">
      <c r="A653">
        <v>652</v>
      </c>
      <c r="B653">
        <v>321</v>
      </c>
      <c r="C653" t="str">
        <f t="shared" ca="1" si="144"/>
        <v>2013_04_NYG@KCY</v>
      </c>
      <c r="D653" t="str">
        <f t="shared" ca="1" si="145"/>
        <v/>
      </c>
      <c r="E653">
        <f t="shared" ca="1" si="145"/>
        <v>-4.5</v>
      </c>
      <c r="F653">
        <f t="shared" ca="1" si="145"/>
        <v>31</v>
      </c>
      <c r="G653">
        <f t="shared" ca="1" si="145"/>
        <v>7</v>
      </c>
      <c r="H653">
        <f t="shared" ca="1" si="146"/>
        <v>2013</v>
      </c>
      <c r="I653">
        <f t="shared" ca="1" si="147"/>
        <v>4</v>
      </c>
      <c r="J653" t="str">
        <f t="shared" ca="1" si="148"/>
        <v>rs</v>
      </c>
      <c r="K653" t="str">
        <f t="shared" ca="1" si="149"/>
        <v>KCY</v>
      </c>
      <c r="L653" t="str">
        <f t="shared" ca="1" si="149"/>
        <v>KCY</v>
      </c>
      <c r="M653" t="str">
        <f t="shared" ca="1" si="150"/>
        <v/>
      </c>
      <c r="N653" t="s">
        <v>18</v>
      </c>
      <c r="O653">
        <v>-7</v>
      </c>
      <c r="P653" t="str">
        <f t="shared" ca="1" si="151"/>
        <v/>
      </c>
      <c r="S653" t="s">
        <v>336</v>
      </c>
      <c r="U653">
        <f t="shared" ca="1" si="152"/>
        <v>1</v>
      </c>
      <c r="W653" t="str">
        <f t="shared" ca="1" si="153"/>
        <v/>
      </c>
    </row>
    <row r="654" spans="1:23" x14ac:dyDescent="0.25">
      <c r="A654">
        <v>653</v>
      </c>
      <c r="B654">
        <v>321</v>
      </c>
      <c r="C654" t="str">
        <f t="shared" ca="1" si="144"/>
        <v>2013_04_NYG@KCY</v>
      </c>
      <c r="D654" t="str">
        <f t="shared" ca="1" si="145"/>
        <v/>
      </c>
      <c r="E654">
        <f t="shared" ca="1" si="145"/>
        <v>-4.5</v>
      </c>
      <c r="F654">
        <f t="shared" ca="1" si="145"/>
        <v>31</v>
      </c>
      <c r="G654">
        <f t="shared" ca="1" si="145"/>
        <v>7</v>
      </c>
      <c r="H654">
        <f t="shared" ca="1" si="146"/>
        <v>2013</v>
      </c>
      <c r="I654">
        <f t="shared" ca="1" si="147"/>
        <v>4</v>
      </c>
      <c r="J654" t="str">
        <f t="shared" ca="1" si="148"/>
        <v>rs</v>
      </c>
      <c r="K654" t="str">
        <f t="shared" ca="1" si="149"/>
        <v>KCY</v>
      </c>
      <c r="L654" t="str">
        <f t="shared" ca="1" si="149"/>
        <v>KCY</v>
      </c>
      <c r="M654" t="str">
        <f t="shared" ca="1" si="150"/>
        <v/>
      </c>
      <c r="N654" t="s">
        <v>16</v>
      </c>
      <c r="O654">
        <v>-7</v>
      </c>
      <c r="P654" t="str">
        <f t="shared" ca="1" si="151"/>
        <v/>
      </c>
      <c r="S654" t="s">
        <v>85</v>
      </c>
      <c r="U654">
        <f t="shared" ca="1" si="152"/>
        <v>0</v>
      </c>
      <c r="W654" t="str">
        <f t="shared" ca="1" si="153"/>
        <v/>
      </c>
    </row>
    <row r="655" spans="1:23" x14ac:dyDescent="0.25">
      <c r="A655">
        <v>654</v>
      </c>
      <c r="B655">
        <v>322</v>
      </c>
      <c r="C655" t="str">
        <f t="shared" ca="1" si="144"/>
        <v>2013_04_PIT@MIN</v>
      </c>
      <c r="D655" t="str">
        <f t="shared" ca="1" si="145"/>
        <v/>
      </c>
      <c r="E655">
        <f t="shared" ca="1" si="145"/>
        <v>0.5</v>
      </c>
      <c r="F655">
        <f t="shared" ca="1" si="145"/>
        <v>34</v>
      </c>
      <c r="G655">
        <f t="shared" ca="1" si="145"/>
        <v>27</v>
      </c>
      <c r="H655">
        <f t="shared" ca="1" si="146"/>
        <v>2013</v>
      </c>
      <c r="I655">
        <f t="shared" ca="1" si="147"/>
        <v>4</v>
      </c>
      <c r="J655" t="str">
        <f t="shared" ca="1" si="148"/>
        <v>rs</v>
      </c>
      <c r="K655" t="str">
        <f t="shared" ca="1" si="149"/>
        <v>MIN</v>
      </c>
      <c r="L655" t="str">
        <f t="shared" ca="1" si="149"/>
        <v>MIN</v>
      </c>
      <c r="M655" t="str">
        <f t="shared" ca="1" si="150"/>
        <v/>
      </c>
      <c r="N655" t="s">
        <v>18</v>
      </c>
      <c r="O655">
        <v>-2.5</v>
      </c>
      <c r="P655" t="str">
        <f t="shared" ca="1" si="151"/>
        <v/>
      </c>
      <c r="S655" t="s">
        <v>89</v>
      </c>
      <c r="U655">
        <f t="shared" ca="1" si="152"/>
        <v>0</v>
      </c>
      <c r="W655" t="str">
        <f t="shared" ca="1" si="153"/>
        <v/>
      </c>
    </row>
    <row r="656" spans="1:23" x14ac:dyDescent="0.25">
      <c r="A656">
        <v>655</v>
      </c>
      <c r="B656">
        <v>322</v>
      </c>
      <c r="C656" t="str">
        <f t="shared" ca="1" si="144"/>
        <v>2013_04_PIT@MIN</v>
      </c>
      <c r="D656" t="str">
        <f t="shared" ca="1" si="145"/>
        <v/>
      </c>
      <c r="E656">
        <f t="shared" ca="1" si="145"/>
        <v>0.5</v>
      </c>
      <c r="F656">
        <f t="shared" ca="1" si="145"/>
        <v>34</v>
      </c>
      <c r="G656">
        <f t="shared" ca="1" si="145"/>
        <v>27</v>
      </c>
      <c r="H656">
        <f t="shared" ca="1" si="146"/>
        <v>2013</v>
      </c>
      <c r="I656">
        <f t="shared" ca="1" si="147"/>
        <v>4</v>
      </c>
      <c r="J656" t="str">
        <f t="shared" ca="1" si="148"/>
        <v>rs</v>
      </c>
      <c r="K656" t="str">
        <f t="shared" ca="1" si="149"/>
        <v>MIN</v>
      </c>
      <c r="L656" t="str">
        <f t="shared" ca="1" si="149"/>
        <v>MIN</v>
      </c>
      <c r="M656" t="str">
        <f t="shared" ca="1" si="150"/>
        <v/>
      </c>
      <c r="N656" t="s">
        <v>16</v>
      </c>
      <c r="O656">
        <v>-3.5</v>
      </c>
      <c r="P656" t="str">
        <f t="shared" ca="1" si="151"/>
        <v/>
      </c>
      <c r="S656" t="s">
        <v>82</v>
      </c>
      <c r="U656">
        <f t="shared" ca="1" si="152"/>
        <v>1</v>
      </c>
      <c r="W656" t="str">
        <f t="shared" ca="1" si="153"/>
        <v/>
      </c>
    </row>
    <row r="657" spans="1:23" x14ac:dyDescent="0.25">
      <c r="A657">
        <v>656</v>
      </c>
      <c r="B657">
        <v>323</v>
      </c>
      <c r="C657" t="str">
        <f t="shared" ca="1" si="144"/>
        <v>2013_04_ARI@TBY</v>
      </c>
      <c r="D657" t="str">
        <f t="shared" ca="1" si="145"/>
        <v/>
      </c>
      <c r="E657">
        <f t="shared" ca="1" si="145"/>
        <v>-2.5</v>
      </c>
      <c r="F657">
        <f t="shared" ca="1" si="145"/>
        <v>10</v>
      </c>
      <c r="G657">
        <f t="shared" ca="1" si="145"/>
        <v>13</v>
      </c>
      <c r="H657">
        <f t="shared" ca="1" si="146"/>
        <v>2013</v>
      </c>
      <c r="I657">
        <f t="shared" ca="1" si="147"/>
        <v>4</v>
      </c>
      <c r="J657" t="str">
        <f t="shared" ca="1" si="148"/>
        <v>rs</v>
      </c>
      <c r="K657" t="str">
        <f t="shared" ca="1" si="149"/>
        <v>ARI</v>
      </c>
      <c r="L657" t="str">
        <f t="shared" ca="1" si="149"/>
        <v>ARI</v>
      </c>
      <c r="M657" t="str">
        <f t="shared" ca="1" si="150"/>
        <v/>
      </c>
      <c r="N657" t="s">
        <v>18</v>
      </c>
      <c r="O657">
        <v>1</v>
      </c>
      <c r="P657" t="str">
        <f t="shared" ca="1" si="151"/>
        <v/>
      </c>
      <c r="S657" t="s">
        <v>66</v>
      </c>
      <c r="U657">
        <f t="shared" ca="1" si="152"/>
        <v>1</v>
      </c>
      <c r="W657" t="str">
        <f t="shared" ca="1" si="153"/>
        <v/>
      </c>
    </row>
    <row r="658" spans="1:23" x14ac:dyDescent="0.25">
      <c r="A658">
        <v>657</v>
      </c>
      <c r="B658">
        <v>323</v>
      </c>
      <c r="C658" t="str">
        <f t="shared" ca="1" si="144"/>
        <v>2013_04_ARI@TBY</v>
      </c>
      <c r="D658" t="str">
        <f t="shared" ca="1" si="145"/>
        <v/>
      </c>
      <c r="E658">
        <f t="shared" ca="1" si="145"/>
        <v>-2.5</v>
      </c>
      <c r="F658">
        <f t="shared" ca="1" si="145"/>
        <v>10</v>
      </c>
      <c r="G658">
        <f t="shared" ca="1" si="145"/>
        <v>13</v>
      </c>
      <c r="H658">
        <f t="shared" ca="1" si="146"/>
        <v>2013</v>
      </c>
      <c r="I658">
        <f t="shared" ca="1" si="147"/>
        <v>4</v>
      </c>
      <c r="J658" t="str">
        <f t="shared" ca="1" si="148"/>
        <v>rs</v>
      </c>
      <c r="K658" t="str">
        <f t="shared" ca="1" si="149"/>
        <v>ARI</v>
      </c>
      <c r="L658" t="str">
        <f t="shared" ca="1" si="149"/>
        <v>ARI</v>
      </c>
      <c r="M658" t="str">
        <f t="shared" ca="1" si="150"/>
        <v/>
      </c>
      <c r="N658" t="s">
        <v>16</v>
      </c>
      <c r="O658">
        <v>-2.5</v>
      </c>
      <c r="P658" t="str">
        <f t="shared" ca="1" si="151"/>
        <v/>
      </c>
      <c r="S658" t="s">
        <v>66</v>
      </c>
      <c r="U658">
        <f t="shared" ca="1" si="152"/>
        <v>1</v>
      </c>
      <c r="W658" t="str">
        <f t="shared" ca="1" si="153"/>
        <v/>
      </c>
    </row>
    <row r="659" spans="1:23" x14ac:dyDescent="0.25">
      <c r="A659">
        <v>658</v>
      </c>
      <c r="B659">
        <v>324</v>
      </c>
      <c r="C659" t="str">
        <f t="shared" ca="1" si="144"/>
        <v>2013_04_SEA@HOU</v>
      </c>
      <c r="D659" t="str">
        <f t="shared" ca="1" si="145"/>
        <v/>
      </c>
      <c r="E659">
        <f t="shared" ca="1" si="145"/>
        <v>2.5</v>
      </c>
      <c r="F659">
        <f t="shared" ca="1" si="145"/>
        <v>20</v>
      </c>
      <c r="G659">
        <f t="shared" ca="1" si="145"/>
        <v>23</v>
      </c>
      <c r="H659">
        <f t="shared" ca="1" si="146"/>
        <v>2013</v>
      </c>
      <c r="I659">
        <f t="shared" ca="1" si="147"/>
        <v>4</v>
      </c>
      <c r="J659" t="str">
        <f t="shared" ca="1" si="148"/>
        <v>rs</v>
      </c>
      <c r="K659" t="str">
        <f t="shared" ca="1" si="149"/>
        <v>SEA</v>
      </c>
      <c r="L659" t="str">
        <f t="shared" ca="1" si="149"/>
        <v>SEA</v>
      </c>
      <c r="M659" t="str">
        <f t="shared" ca="1" si="150"/>
        <v/>
      </c>
      <c r="N659" t="s">
        <v>18</v>
      </c>
      <c r="O659">
        <v>1.5</v>
      </c>
      <c r="P659" t="str">
        <f t="shared" ca="1" si="151"/>
        <v/>
      </c>
      <c r="S659" t="s">
        <v>91</v>
      </c>
      <c r="U659">
        <f t="shared" ca="1" si="152"/>
        <v>1</v>
      </c>
      <c r="W659" t="str">
        <f t="shared" ca="1" si="153"/>
        <v/>
      </c>
    </row>
    <row r="660" spans="1:23" x14ac:dyDescent="0.25">
      <c r="A660">
        <v>659</v>
      </c>
      <c r="B660">
        <v>324</v>
      </c>
      <c r="C660" t="str">
        <f t="shared" ca="1" si="144"/>
        <v>2013_04_SEA@HOU</v>
      </c>
      <c r="D660" t="str">
        <f t="shared" ca="1" si="145"/>
        <v/>
      </c>
      <c r="E660">
        <f t="shared" ca="1" si="145"/>
        <v>2.5</v>
      </c>
      <c r="F660">
        <f t="shared" ca="1" si="145"/>
        <v>20</v>
      </c>
      <c r="G660">
        <f t="shared" ca="1" si="145"/>
        <v>23</v>
      </c>
      <c r="H660">
        <f t="shared" ca="1" si="146"/>
        <v>2013</v>
      </c>
      <c r="I660">
        <f t="shared" ca="1" si="147"/>
        <v>4</v>
      </c>
      <c r="J660" t="str">
        <f t="shared" ca="1" si="148"/>
        <v>rs</v>
      </c>
      <c r="K660" t="str">
        <f t="shared" ca="1" si="149"/>
        <v>SEA</v>
      </c>
      <c r="L660" t="str">
        <f t="shared" ca="1" si="149"/>
        <v>SEA</v>
      </c>
      <c r="M660" t="str">
        <f t="shared" ca="1" si="150"/>
        <v/>
      </c>
      <c r="N660" t="s">
        <v>16</v>
      </c>
      <c r="O660">
        <v>4</v>
      </c>
      <c r="P660" t="str">
        <f t="shared" ca="1" si="151"/>
        <v/>
      </c>
      <c r="S660" t="s">
        <v>91</v>
      </c>
      <c r="U660">
        <f t="shared" ca="1" si="152"/>
        <v>1</v>
      </c>
      <c r="W660" t="str">
        <f t="shared" ca="1" si="153"/>
        <v/>
      </c>
    </row>
    <row r="661" spans="1:23" x14ac:dyDescent="0.25">
      <c r="A661">
        <v>660</v>
      </c>
      <c r="B661">
        <v>325</v>
      </c>
      <c r="C661" t="str">
        <f t="shared" ca="1" si="144"/>
        <v>2013_04_NYJ@TEN</v>
      </c>
      <c r="D661" t="str">
        <f t="shared" ca="1" si="145"/>
        <v/>
      </c>
      <c r="E661">
        <f t="shared" ca="1" si="145"/>
        <v>-3.5</v>
      </c>
      <c r="F661">
        <f t="shared" ca="1" si="145"/>
        <v>38</v>
      </c>
      <c r="G661">
        <f t="shared" ca="1" si="145"/>
        <v>13</v>
      </c>
      <c r="H661">
        <f t="shared" ca="1" si="146"/>
        <v>2013</v>
      </c>
      <c r="I661">
        <f t="shared" ca="1" si="147"/>
        <v>4</v>
      </c>
      <c r="J661" t="str">
        <f t="shared" ca="1" si="148"/>
        <v>rs</v>
      </c>
      <c r="K661" t="str">
        <f t="shared" ca="1" si="149"/>
        <v>TEN</v>
      </c>
      <c r="L661" t="str">
        <f t="shared" ca="1" si="149"/>
        <v>TEN</v>
      </c>
      <c r="M661" t="str">
        <f t="shared" ca="1" si="150"/>
        <v/>
      </c>
      <c r="N661" t="s">
        <v>18</v>
      </c>
      <c r="O661">
        <v>-7</v>
      </c>
      <c r="P661" t="str">
        <f t="shared" ca="1" si="151"/>
        <v/>
      </c>
      <c r="S661" t="s">
        <v>95</v>
      </c>
      <c r="U661">
        <f t="shared" ca="1" si="152"/>
        <v>1</v>
      </c>
      <c r="W661" t="str">
        <f t="shared" ca="1" si="153"/>
        <v/>
      </c>
    </row>
    <row r="662" spans="1:23" x14ac:dyDescent="0.25">
      <c r="A662">
        <v>661</v>
      </c>
      <c r="B662">
        <v>325</v>
      </c>
      <c r="C662" t="str">
        <f t="shared" ca="1" si="144"/>
        <v>2013_04_NYJ@TEN</v>
      </c>
      <c r="D662" t="str">
        <f t="shared" ref="D662:G681" ca="1" si="154">IFERROR(IF(ISBLANK(VLOOKUP($B662,nfl_game_result,MATCH(D$1,nfl_game_result_header,0),FALSE)),"",VLOOKUP($B662,nfl_game_result,MATCH(D$1,nfl_game_result_header,0),FALSE)),"error")</f>
        <v/>
      </c>
      <c r="E662">
        <f t="shared" ca="1" si="154"/>
        <v>-3.5</v>
      </c>
      <c r="F662">
        <f t="shared" ca="1" si="154"/>
        <v>38</v>
      </c>
      <c r="G662">
        <f t="shared" ca="1" si="154"/>
        <v>13</v>
      </c>
      <c r="H662">
        <f t="shared" ca="1" si="146"/>
        <v>2013</v>
      </c>
      <c r="I662">
        <f t="shared" ca="1" si="147"/>
        <v>4</v>
      </c>
      <c r="J662" t="str">
        <f t="shared" ca="1" si="148"/>
        <v>rs</v>
      </c>
      <c r="K662" t="str">
        <f t="shared" ref="K662:L681" ca="1" si="155">IFERROR(IF(ISBLANK(VLOOKUP($B662,nfl_game_result,MATCH(K$1,nfl_game_result_header,0),FALSE)),"",VLOOKUP($B662,nfl_game_result,MATCH(K$1,nfl_game_result_header,0),FALSE)),"error")</f>
        <v>TEN</v>
      </c>
      <c r="L662" t="str">
        <f t="shared" ca="1" si="155"/>
        <v>TEN</v>
      </c>
      <c r="M662" t="str">
        <f t="shared" ca="1" si="150"/>
        <v/>
      </c>
      <c r="N662" t="s">
        <v>16</v>
      </c>
      <c r="O662">
        <v>-7</v>
      </c>
      <c r="P662" t="str">
        <f t="shared" ca="1" si="151"/>
        <v/>
      </c>
      <c r="S662" t="s">
        <v>95</v>
      </c>
      <c r="U662">
        <f t="shared" ca="1" si="152"/>
        <v>1</v>
      </c>
      <c r="W662" t="str">
        <f t="shared" ca="1" si="153"/>
        <v/>
      </c>
    </row>
    <row r="663" spans="1:23" x14ac:dyDescent="0.25">
      <c r="A663">
        <v>662</v>
      </c>
      <c r="B663">
        <v>326</v>
      </c>
      <c r="C663" t="str">
        <f t="shared" ca="1" si="144"/>
        <v>2013_04_DAL@SD</v>
      </c>
      <c r="D663" t="str">
        <f t="shared" ca="1" si="154"/>
        <v/>
      </c>
      <c r="E663">
        <f t="shared" ca="1" si="154"/>
        <v>1.5</v>
      </c>
      <c r="F663">
        <f t="shared" ca="1" si="154"/>
        <v>30</v>
      </c>
      <c r="G663">
        <f t="shared" ca="1" si="154"/>
        <v>21</v>
      </c>
      <c r="H663">
        <f t="shared" ca="1" si="146"/>
        <v>2013</v>
      </c>
      <c r="I663">
        <f t="shared" ca="1" si="147"/>
        <v>4</v>
      </c>
      <c r="J663" t="str">
        <f t="shared" ca="1" si="148"/>
        <v>rs</v>
      </c>
      <c r="K663" t="str">
        <f t="shared" ca="1" si="155"/>
        <v>SD</v>
      </c>
      <c r="L663" t="str">
        <f t="shared" ca="1" si="155"/>
        <v>SD</v>
      </c>
      <c r="M663" t="str">
        <f t="shared" ca="1" si="150"/>
        <v/>
      </c>
      <c r="N663" t="s">
        <v>18</v>
      </c>
      <c r="O663">
        <v>2.5</v>
      </c>
      <c r="P663" t="str">
        <f t="shared" ca="1" si="151"/>
        <v/>
      </c>
      <c r="S663" t="s">
        <v>73</v>
      </c>
      <c r="U663">
        <f t="shared" ca="1" si="152"/>
        <v>0</v>
      </c>
      <c r="W663" t="str">
        <f t="shared" ca="1" si="153"/>
        <v/>
      </c>
    </row>
    <row r="664" spans="1:23" x14ac:dyDescent="0.25">
      <c r="A664">
        <v>663</v>
      </c>
      <c r="B664">
        <v>326</v>
      </c>
      <c r="C664" t="str">
        <f t="shared" ca="1" si="144"/>
        <v>2013_04_DAL@SD</v>
      </c>
      <c r="D664" t="str">
        <f t="shared" ca="1" si="154"/>
        <v/>
      </c>
      <c r="E664">
        <f t="shared" ca="1" si="154"/>
        <v>1.5</v>
      </c>
      <c r="F664">
        <f t="shared" ca="1" si="154"/>
        <v>30</v>
      </c>
      <c r="G664">
        <f t="shared" ca="1" si="154"/>
        <v>21</v>
      </c>
      <c r="H664">
        <f t="shared" ca="1" si="146"/>
        <v>2013</v>
      </c>
      <c r="I664">
        <f t="shared" ca="1" si="147"/>
        <v>4</v>
      </c>
      <c r="J664" t="str">
        <f t="shared" ca="1" si="148"/>
        <v>rs</v>
      </c>
      <c r="K664" t="str">
        <f t="shared" ca="1" si="155"/>
        <v>SD</v>
      </c>
      <c r="L664" t="str">
        <f t="shared" ca="1" si="155"/>
        <v>SD</v>
      </c>
      <c r="M664" t="str">
        <f t="shared" ca="1" si="150"/>
        <v/>
      </c>
      <c r="N664" t="s">
        <v>16</v>
      </c>
      <c r="O664">
        <v>-2.5</v>
      </c>
      <c r="P664" t="str">
        <f t="shared" ca="1" si="151"/>
        <v/>
      </c>
      <c r="S664" t="s">
        <v>90</v>
      </c>
      <c r="U664">
        <f t="shared" ca="1" si="152"/>
        <v>1</v>
      </c>
      <c r="W664" t="str">
        <f t="shared" ca="1" si="153"/>
        <v/>
      </c>
    </row>
    <row r="665" spans="1:23" x14ac:dyDescent="0.25">
      <c r="A665">
        <v>664</v>
      </c>
      <c r="B665">
        <v>327</v>
      </c>
      <c r="C665" t="str">
        <f t="shared" ca="1" si="144"/>
        <v>2013_04_PHI@DEN</v>
      </c>
      <c r="D665" t="str">
        <f t="shared" ca="1" si="154"/>
        <v/>
      </c>
      <c r="E665">
        <f t="shared" ca="1" si="154"/>
        <v>-11.5</v>
      </c>
      <c r="F665">
        <f t="shared" ca="1" si="154"/>
        <v>52</v>
      </c>
      <c r="G665">
        <f t="shared" ca="1" si="154"/>
        <v>20</v>
      </c>
      <c r="H665">
        <f t="shared" ca="1" si="146"/>
        <v>2013</v>
      </c>
      <c r="I665">
        <f t="shared" ca="1" si="147"/>
        <v>4</v>
      </c>
      <c r="J665" t="str">
        <f t="shared" ca="1" si="148"/>
        <v>rs</v>
      </c>
      <c r="K665" t="str">
        <f t="shared" ca="1" si="155"/>
        <v>DEN</v>
      </c>
      <c r="L665" t="str">
        <f t="shared" ca="1" si="155"/>
        <v>DEN</v>
      </c>
      <c r="M665" t="str">
        <f t="shared" ca="1" si="150"/>
        <v/>
      </c>
      <c r="N665" t="s">
        <v>18</v>
      </c>
      <c r="O665">
        <v>-8.5</v>
      </c>
      <c r="P665" t="str">
        <f t="shared" ca="1" si="151"/>
        <v/>
      </c>
      <c r="S665" t="s">
        <v>74</v>
      </c>
      <c r="U665">
        <f t="shared" ca="1" si="152"/>
        <v>1</v>
      </c>
      <c r="W665" t="str">
        <f t="shared" ca="1" si="153"/>
        <v/>
      </c>
    </row>
    <row r="666" spans="1:23" x14ac:dyDescent="0.25">
      <c r="A666">
        <v>665</v>
      </c>
      <c r="B666">
        <v>327</v>
      </c>
      <c r="C666" t="str">
        <f t="shared" ca="1" si="144"/>
        <v>2013_04_PHI@DEN</v>
      </c>
      <c r="D666" t="str">
        <f t="shared" ca="1" si="154"/>
        <v/>
      </c>
      <c r="E666">
        <f t="shared" ca="1" si="154"/>
        <v>-11.5</v>
      </c>
      <c r="F666">
        <f t="shared" ca="1" si="154"/>
        <v>52</v>
      </c>
      <c r="G666">
        <f t="shared" ca="1" si="154"/>
        <v>20</v>
      </c>
      <c r="H666">
        <f t="shared" ca="1" si="146"/>
        <v>2013</v>
      </c>
      <c r="I666">
        <f t="shared" ca="1" si="147"/>
        <v>4</v>
      </c>
      <c r="J666" t="str">
        <f t="shared" ca="1" si="148"/>
        <v>rs</v>
      </c>
      <c r="K666" t="str">
        <f t="shared" ca="1" si="155"/>
        <v>DEN</v>
      </c>
      <c r="L666" t="str">
        <f t="shared" ca="1" si="155"/>
        <v>DEN</v>
      </c>
      <c r="M666" t="str">
        <f t="shared" ca="1" si="150"/>
        <v/>
      </c>
      <c r="N666" t="s">
        <v>16</v>
      </c>
      <c r="O666">
        <v>-9.5</v>
      </c>
      <c r="P666" t="str">
        <f t="shared" ca="1" si="151"/>
        <v/>
      </c>
      <c r="S666" t="s">
        <v>74</v>
      </c>
      <c r="U666">
        <f t="shared" ca="1" si="152"/>
        <v>1</v>
      </c>
      <c r="W666" t="str">
        <f t="shared" ca="1" si="153"/>
        <v/>
      </c>
    </row>
    <row r="667" spans="1:23" x14ac:dyDescent="0.25">
      <c r="A667">
        <v>666</v>
      </c>
      <c r="B667">
        <v>328</v>
      </c>
      <c r="C667" t="str">
        <f t="shared" ca="1" si="144"/>
        <v>2013_04_WAS@OAK</v>
      </c>
      <c r="D667" t="str">
        <f t="shared" ca="1" si="154"/>
        <v/>
      </c>
      <c r="E667">
        <f t="shared" ca="1" si="154"/>
        <v>2.5</v>
      </c>
      <c r="F667">
        <f t="shared" ca="1" si="154"/>
        <v>14</v>
      </c>
      <c r="G667">
        <f t="shared" ca="1" si="154"/>
        <v>24</v>
      </c>
      <c r="H667">
        <f t="shared" ca="1" si="146"/>
        <v>2013</v>
      </c>
      <c r="I667">
        <f t="shared" ca="1" si="147"/>
        <v>4</v>
      </c>
      <c r="J667" t="str">
        <f t="shared" ca="1" si="148"/>
        <v>rs</v>
      </c>
      <c r="K667" t="str">
        <f t="shared" ca="1" si="155"/>
        <v>WAS</v>
      </c>
      <c r="L667" t="str">
        <f t="shared" ca="1" si="155"/>
        <v>WAS</v>
      </c>
      <c r="M667" t="str">
        <f t="shared" ca="1" si="150"/>
        <v/>
      </c>
      <c r="N667" t="s">
        <v>18</v>
      </c>
      <c r="O667">
        <v>3</v>
      </c>
      <c r="P667" t="str">
        <f t="shared" ca="1" si="151"/>
        <v/>
      </c>
      <c r="S667" t="s">
        <v>96</v>
      </c>
      <c r="U667">
        <f t="shared" ca="1" si="152"/>
        <v>1</v>
      </c>
      <c r="W667" t="str">
        <f t="shared" ca="1" si="153"/>
        <v/>
      </c>
    </row>
    <row r="668" spans="1:23" x14ac:dyDescent="0.25">
      <c r="A668">
        <v>667</v>
      </c>
      <c r="B668">
        <v>328</v>
      </c>
      <c r="C668" t="str">
        <f t="shared" ca="1" si="144"/>
        <v>2013_04_WAS@OAK</v>
      </c>
      <c r="D668" t="str">
        <f t="shared" ca="1" si="154"/>
        <v/>
      </c>
      <c r="E668">
        <f t="shared" ca="1" si="154"/>
        <v>2.5</v>
      </c>
      <c r="F668">
        <f t="shared" ca="1" si="154"/>
        <v>14</v>
      </c>
      <c r="G668">
        <f t="shared" ca="1" si="154"/>
        <v>24</v>
      </c>
      <c r="H668">
        <f t="shared" ca="1" si="146"/>
        <v>2013</v>
      </c>
      <c r="I668">
        <f t="shared" ca="1" si="147"/>
        <v>4</v>
      </c>
      <c r="J668" t="str">
        <f t="shared" ca="1" si="148"/>
        <v>rs</v>
      </c>
      <c r="K668" t="str">
        <f t="shared" ca="1" si="155"/>
        <v>WAS</v>
      </c>
      <c r="L668" t="str">
        <f t="shared" ca="1" si="155"/>
        <v>WAS</v>
      </c>
      <c r="M668" t="str">
        <f t="shared" ca="1" si="150"/>
        <v/>
      </c>
      <c r="N668" t="s">
        <v>16</v>
      </c>
      <c r="O668">
        <v>2.5</v>
      </c>
      <c r="P668" t="str">
        <f t="shared" ca="1" si="151"/>
        <v/>
      </c>
      <c r="S668" t="s">
        <v>87</v>
      </c>
      <c r="U668">
        <f t="shared" ca="1" si="152"/>
        <v>0</v>
      </c>
      <c r="W668" t="str">
        <f t="shared" ca="1" si="153"/>
        <v/>
      </c>
    </row>
    <row r="669" spans="1:23" x14ac:dyDescent="0.25">
      <c r="A669">
        <v>668</v>
      </c>
      <c r="B669">
        <v>329</v>
      </c>
      <c r="C669" t="str">
        <f t="shared" ca="1" si="144"/>
        <v>2013_04_NWE@ATL</v>
      </c>
      <c r="D669" t="str">
        <f t="shared" ca="1" si="154"/>
        <v/>
      </c>
      <c r="E669">
        <f t="shared" ca="1" si="154"/>
        <v>-1.5</v>
      </c>
      <c r="F669">
        <f t="shared" ca="1" si="154"/>
        <v>23</v>
      </c>
      <c r="G669">
        <f t="shared" ca="1" si="154"/>
        <v>30</v>
      </c>
      <c r="H669">
        <f t="shared" ca="1" si="146"/>
        <v>2013</v>
      </c>
      <c r="I669">
        <f t="shared" ca="1" si="147"/>
        <v>4</v>
      </c>
      <c r="J669" t="str">
        <f t="shared" ca="1" si="148"/>
        <v>rs</v>
      </c>
      <c r="K669" t="str">
        <f t="shared" ca="1" si="155"/>
        <v>NWE</v>
      </c>
      <c r="L669" t="str">
        <f t="shared" ca="1" si="155"/>
        <v>NWE</v>
      </c>
      <c r="M669" t="str">
        <f t="shared" ca="1" si="150"/>
        <v/>
      </c>
      <c r="N669" t="s">
        <v>18</v>
      </c>
      <c r="O669">
        <v>-3.5</v>
      </c>
      <c r="P669" t="str">
        <f t="shared" ca="1" si="151"/>
        <v/>
      </c>
      <c r="S669" t="s">
        <v>22</v>
      </c>
      <c r="U669">
        <f t="shared" ca="1" si="152"/>
        <v>0</v>
      </c>
      <c r="W669" t="str">
        <f t="shared" ca="1" si="153"/>
        <v/>
      </c>
    </row>
    <row r="670" spans="1:23" x14ac:dyDescent="0.25">
      <c r="A670">
        <v>669</v>
      </c>
      <c r="B670">
        <v>329</v>
      </c>
      <c r="C670" t="str">
        <f t="shared" ca="1" si="144"/>
        <v>2013_04_NWE@ATL</v>
      </c>
      <c r="D670" t="str">
        <f t="shared" ca="1" si="154"/>
        <v/>
      </c>
      <c r="E670">
        <f t="shared" ca="1" si="154"/>
        <v>-1.5</v>
      </c>
      <c r="F670">
        <f t="shared" ca="1" si="154"/>
        <v>23</v>
      </c>
      <c r="G670">
        <f t="shared" ca="1" si="154"/>
        <v>30</v>
      </c>
      <c r="H670">
        <f t="shared" ca="1" si="146"/>
        <v>2013</v>
      </c>
      <c r="I670">
        <f t="shared" ca="1" si="147"/>
        <v>4</v>
      </c>
      <c r="J670" t="str">
        <f t="shared" ca="1" si="148"/>
        <v>rs</v>
      </c>
      <c r="K670" t="str">
        <f t="shared" ca="1" si="155"/>
        <v>NWE</v>
      </c>
      <c r="L670" t="str">
        <f t="shared" ca="1" si="155"/>
        <v>NWE</v>
      </c>
      <c r="M670" t="str">
        <f t="shared" ca="1" si="150"/>
        <v/>
      </c>
      <c r="N670" t="s">
        <v>16</v>
      </c>
      <c r="O670">
        <v>1.5</v>
      </c>
      <c r="P670" t="str">
        <f t="shared" ca="1" si="151"/>
        <v/>
      </c>
      <c r="S670" t="s">
        <v>22</v>
      </c>
      <c r="U670">
        <f t="shared" ca="1" si="152"/>
        <v>0</v>
      </c>
      <c r="W670" t="str">
        <f t="shared" ca="1" si="153"/>
        <v/>
      </c>
    </row>
    <row r="671" spans="1:23" x14ac:dyDescent="0.25">
      <c r="A671">
        <v>670</v>
      </c>
      <c r="B671">
        <v>330</v>
      </c>
      <c r="C671" t="str">
        <f t="shared" ca="1" si="144"/>
        <v>2013_04_MIA@NOR</v>
      </c>
      <c r="D671" t="str">
        <f t="shared" ca="1" si="154"/>
        <v/>
      </c>
      <c r="E671">
        <f t="shared" ca="1" si="154"/>
        <v>-6.5</v>
      </c>
      <c r="F671">
        <f t="shared" ca="1" si="154"/>
        <v>38</v>
      </c>
      <c r="G671">
        <f t="shared" ca="1" si="154"/>
        <v>17</v>
      </c>
      <c r="H671">
        <f t="shared" ca="1" si="146"/>
        <v>2013</v>
      </c>
      <c r="I671">
        <f t="shared" ca="1" si="147"/>
        <v>4</v>
      </c>
      <c r="J671" t="str">
        <f t="shared" ca="1" si="148"/>
        <v>rs</v>
      </c>
      <c r="K671" t="str">
        <f t="shared" ca="1" si="155"/>
        <v>NOR</v>
      </c>
      <c r="L671" t="str">
        <f t="shared" ca="1" si="155"/>
        <v>NOR</v>
      </c>
      <c r="M671" t="str">
        <f t="shared" ca="1" si="150"/>
        <v/>
      </c>
      <c r="N671" t="s">
        <v>18</v>
      </c>
      <c r="O671">
        <v>-4</v>
      </c>
      <c r="P671" t="str">
        <f t="shared" ca="1" si="151"/>
        <v/>
      </c>
      <c r="S671" t="s">
        <v>81</v>
      </c>
      <c r="U671">
        <f t="shared" ca="1" si="152"/>
        <v>0</v>
      </c>
      <c r="W671" t="str">
        <f t="shared" ca="1" si="153"/>
        <v/>
      </c>
    </row>
    <row r="672" spans="1:23" x14ac:dyDescent="0.25">
      <c r="A672">
        <v>671</v>
      </c>
      <c r="B672">
        <v>330</v>
      </c>
      <c r="C672" t="str">
        <f t="shared" ca="1" si="144"/>
        <v>2013_04_MIA@NOR</v>
      </c>
      <c r="D672" t="str">
        <f t="shared" ca="1" si="154"/>
        <v/>
      </c>
      <c r="E672">
        <f t="shared" ca="1" si="154"/>
        <v>-6.5</v>
      </c>
      <c r="F672">
        <f t="shared" ca="1" si="154"/>
        <v>38</v>
      </c>
      <c r="G672">
        <f t="shared" ca="1" si="154"/>
        <v>17</v>
      </c>
      <c r="H672">
        <f t="shared" ca="1" si="146"/>
        <v>2013</v>
      </c>
      <c r="I672">
        <f t="shared" ca="1" si="147"/>
        <v>4</v>
      </c>
      <c r="J672" t="str">
        <f t="shared" ca="1" si="148"/>
        <v>rs</v>
      </c>
      <c r="K672" t="str">
        <f t="shared" ca="1" si="155"/>
        <v>NOR</v>
      </c>
      <c r="L672" t="str">
        <f t="shared" ca="1" si="155"/>
        <v>NOR</v>
      </c>
      <c r="M672" t="str">
        <f t="shared" ca="1" si="150"/>
        <v/>
      </c>
      <c r="N672" t="s">
        <v>16</v>
      </c>
      <c r="O672">
        <v>-4</v>
      </c>
      <c r="P672" t="str">
        <f t="shared" ca="1" si="151"/>
        <v/>
      </c>
      <c r="S672" t="s">
        <v>81</v>
      </c>
      <c r="U672">
        <f t="shared" ca="1" si="152"/>
        <v>0</v>
      </c>
      <c r="W672" t="str">
        <f t="shared" ca="1" si="153"/>
        <v/>
      </c>
    </row>
    <row r="673" spans="1:23" x14ac:dyDescent="0.25">
      <c r="A673">
        <v>672</v>
      </c>
      <c r="B673">
        <v>331</v>
      </c>
      <c r="C673" t="str">
        <f t="shared" ca="1" si="144"/>
        <v>2013_05_BUF@CLE</v>
      </c>
      <c r="D673" t="str">
        <f t="shared" ca="1" si="154"/>
        <v/>
      </c>
      <c r="E673">
        <f t="shared" ca="1" si="154"/>
        <v>-4.5</v>
      </c>
      <c r="F673">
        <f t="shared" ca="1" si="154"/>
        <v>37</v>
      </c>
      <c r="G673">
        <f t="shared" ca="1" si="154"/>
        <v>24</v>
      </c>
      <c r="H673">
        <f t="shared" ca="1" si="146"/>
        <v>2013</v>
      </c>
      <c r="I673">
        <f t="shared" ca="1" si="147"/>
        <v>5</v>
      </c>
      <c r="J673" t="str">
        <f t="shared" ca="1" si="148"/>
        <v>rs</v>
      </c>
      <c r="K673" t="str">
        <f t="shared" ca="1" si="155"/>
        <v>CLE</v>
      </c>
      <c r="L673" t="str">
        <f t="shared" ca="1" si="155"/>
        <v>CLE</v>
      </c>
      <c r="M673" t="str">
        <f t="shared" ca="1" si="150"/>
        <v/>
      </c>
      <c r="N673" t="s">
        <v>18</v>
      </c>
      <c r="O673">
        <v>-4</v>
      </c>
      <c r="P673" t="str">
        <f t="shared" ca="1" si="151"/>
        <v/>
      </c>
      <c r="S673" t="s">
        <v>72</v>
      </c>
      <c r="U673">
        <f t="shared" ca="1" si="152"/>
        <v>1</v>
      </c>
      <c r="W673" t="str">
        <f t="shared" ca="1" si="153"/>
        <v/>
      </c>
    </row>
    <row r="674" spans="1:23" x14ac:dyDescent="0.25">
      <c r="A674">
        <v>673</v>
      </c>
      <c r="B674">
        <v>331</v>
      </c>
      <c r="C674" t="str">
        <f t="shared" ca="1" si="144"/>
        <v>2013_05_BUF@CLE</v>
      </c>
      <c r="D674" t="str">
        <f t="shared" ca="1" si="154"/>
        <v/>
      </c>
      <c r="E674">
        <f t="shared" ca="1" si="154"/>
        <v>-4.5</v>
      </c>
      <c r="F674">
        <f t="shared" ca="1" si="154"/>
        <v>37</v>
      </c>
      <c r="G674">
        <f t="shared" ca="1" si="154"/>
        <v>24</v>
      </c>
      <c r="H674">
        <f t="shared" ca="1" si="146"/>
        <v>2013</v>
      </c>
      <c r="I674">
        <f t="shared" ca="1" si="147"/>
        <v>5</v>
      </c>
      <c r="J674" t="str">
        <f t="shared" ca="1" si="148"/>
        <v>rs</v>
      </c>
      <c r="K674" t="str">
        <f t="shared" ca="1" si="155"/>
        <v>CLE</v>
      </c>
      <c r="L674" t="str">
        <f t="shared" ca="1" si="155"/>
        <v>CLE</v>
      </c>
      <c r="M674" t="str">
        <f t="shared" ca="1" si="150"/>
        <v/>
      </c>
      <c r="N674" t="s">
        <v>16</v>
      </c>
      <c r="O674">
        <v>-3</v>
      </c>
      <c r="P674" t="str">
        <f t="shared" ca="1" si="151"/>
        <v/>
      </c>
      <c r="S674" t="s">
        <v>72</v>
      </c>
      <c r="U674">
        <f t="shared" ca="1" si="152"/>
        <v>1</v>
      </c>
      <c r="W674" t="str">
        <f t="shared" ca="1" si="153"/>
        <v/>
      </c>
    </row>
    <row r="675" spans="1:23" x14ac:dyDescent="0.25">
      <c r="A675">
        <v>674</v>
      </c>
      <c r="B675">
        <v>332</v>
      </c>
      <c r="C675" t="str">
        <f t="shared" ca="1" si="144"/>
        <v>2013_05_NOR@CHI</v>
      </c>
      <c r="D675" t="str">
        <f t="shared" ca="1" si="154"/>
        <v/>
      </c>
      <c r="E675">
        <f t="shared" ca="1" si="154"/>
        <v>-0.5</v>
      </c>
      <c r="F675">
        <f t="shared" ca="1" si="154"/>
        <v>18</v>
      </c>
      <c r="G675">
        <f t="shared" ca="1" si="154"/>
        <v>26</v>
      </c>
      <c r="H675">
        <f t="shared" ca="1" si="146"/>
        <v>2013</v>
      </c>
      <c r="I675">
        <f t="shared" ca="1" si="147"/>
        <v>5</v>
      </c>
      <c r="J675" t="str">
        <f t="shared" ca="1" si="148"/>
        <v>rs</v>
      </c>
      <c r="K675" t="str">
        <f t="shared" ca="1" si="155"/>
        <v>NOR</v>
      </c>
      <c r="L675" t="str">
        <f t="shared" ca="1" si="155"/>
        <v>NOR</v>
      </c>
      <c r="M675" t="str">
        <f t="shared" ca="1" si="150"/>
        <v/>
      </c>
      <c r="N675" t="s">
        <v>18</v>
      </c>
      <c r="O675">
        <v>-1.5</v>
      </c>
      <c r="P675" t="str">
        <f t="shared" ca="1" si="151"/>
        <v/>
      </c>
      <c r="S675" t="s">
        <v>340</v>
      </c>
      <c r="U675">
        <f t="shared" ca="1" si="152"/>
        <v>1</v>
      </c>
      <c r="W675" t="str">
        <f t="shared" ca="1" si="153"/>
        <v/>
      </c>
    </row>
    <row r="676" spans="1:23" x14ac:dyDescent="0.25">
      <c r="A676">
        <v>675</v>
      </c>
      <c r="B676">
        <v>332</v>
      </c>
      <c r="C676" t="str">
        <f t="shared" ca="1" si="144"/>
        <v>2013_05_NOR@CHI</v>
      </c>
      <c r="D676" t="str">
        <f t="shared" ca="1" si="154"/>
        <v/>
      </c>
      <c r="E676">
        <f t="shared" ca="1" si="154"/>
        <v>-0.5</v>
      </c>
      <c r="F676">
        <f t="shared" ca="1" si="154"/>
        <v>18</v>
      </c>
      <c r="G676">
        <f t="shared" ca="1" si="154"/>
        <v>26</v>
      </c>
      <c r="H676">
        <f t="shared" ca="1" si="146"/>
        <v>2013</v>
      </c>
      <c r="I676">
        <f t="shared" ca="1" si="147"/>
        <v>5</v>
      </c>
      <c r="J676" t="str">
        <f t="shared" ca="1" si="148"/>
        <v>rs</v>
      </c>
      <c r="K676" t="str">
        <f t="shared" ca="1" si="155"/>
        <v>NOR</v>
      </c>
      <c r="L676" t="str">
        <f t="shared" ca="1" si="155"/>
        <v>NOR</v>
      </c>
      <c r="M676" t="str">
        <f t="shared" ca="1" si="150"/>
        <v/>
      </c>
      <c r="N676" t="s">
        <v>16</v>
      </c>
      <c r="O676">
        <v>-2.5</v>
      </c>
      <c r="P676" t="str">
        <f t="shared" ca="1" si="151"/>
        <v/>
      </c>
      <c r="S676" t="s">
        <v>70</v>
      </c>
      <c r="U676">
        <f t="shared" ca="1" si="152"/>
        <v>0</v>
      </c>
      <c r="W676" t="str">
        <f t="shared" ca="1" si="153"/>
        <v/>
      </c>
    </row>
    <row r="677" spans="1:23" x14ac:dyDescent="0.25">
      <c r="A677">
        <v>676</v>
      </c>
      <c r="B677">
        <v>333</v>
      </c>
      <c r="C677" t="str">
        <f t="shared" ca="1" si="144"/>
        <v>2013_05_NWE@CIN</v>
      </c>
      <c r="D677" t="str">
        <f t="shared" ca="1" si="154"/>
        <v/>
      </c>
      <c r="E677">
        <f t="shared" ca="1" si="154"/>
        <v>-1.5</v>
      </c>
      <c r="F677">
        <f t="shared" ca="1" si="154"/>
        <v>13</v>
      </c>
      <c r="G677">
        <f t="shared" ca="1" si="154"/>
        <v>6</v>
      </c>
      <c r="H677">
        <f t="shared" ca="1" si="146"/>
        <v>2013</v>
      </c>
      <c r="I677">
        <f t="shared" ca="1" si="147"/>
        <v>5</v>
      </c>
      <c r="J677" t="str">
        <f t="shared" ca="1" si="148"/>
        <v>rs</v>
      </c>
      <c r="K677" t="str">
        <f t="shared" ca="1" si="155"/>
        <v>CIN</v>
      </c>
      <c r="L677" t="str">
        <f t="shared" ca="1" si="155"/>
        <v>CIN</v>
      </c>
      <c r="M677" t="str">
        <f t="shared" ca="1" si="150"/>
        <v/>
      </c>
      <c r="N677" t="s">
        <v>18</v>
      </c>
      <c r="O677">
        <v>-2</v>
      </c>
      <c r="P677" t="str">
        <f t="shared" ca="1" si="151"/>
        <v/>
      </c>
      <c r="S677" t="s">
        <v>71</v>
      </c>
      <c r="U677">
        <f t="shared" ca="1" si="152"/>
        <v>1</v>
      </c>
      <c r="W677" t="str">
        <f t="shared" ca="1" si="153"/>
        <v/>
      </c>
    </row>
    <row r="678" spans="1:23" x14ac:dyDescent="0.25">
      <c r="A678">
        <v>677</v>
      </c>
      <c r="B678">
        <v>333</v>
      </c>
      <c r="C678" t="str">
        <f t="shared" ca="1" si="144"/>
        <v>2013_05_NWE@CIN</v>
      </c>
      <c r="D678" t="str">
        <f t="shared" ca="1" si="154"/>
        <v/>
      </c>
      <c r="E678">
        <f t="shared" ca="1" si="154"/>
        <v>-1.5</v>
      </c>
      <c r="F678">
        <f t="shared" ca="1" si="154"/>
        <v>13</v>
      </c>
      <c r="G678">
        <f t="shared" ca="1" si="154"/>
        <v>6</v>
      </c>
      <c r="H678">
        <f t="shared" ca="1" si="146"/>
        <v>2013</v>
      </c>
      <c r="I678">
        <f t="shared" ca="1" si="147"/>
        <v>5</v>
      </c>
      <c r="J678" t="str">
        <f t="shared" ca="1" si="148"/>
        <v>rs</v>
      </c>
      <c r="K678" t="str">
        <f t="shared" ca="1" si="155"/>
        <v>CIN</v>
      </c>
      <c r="L678" t="str">
        <f t="shared" ca="1" si="155"/>
        <v>CIN</v>
      </c>
      <c r="M678" t="str">
        <f t="shared" ca="1" si="150"/>
        <v/>
      </c>
      <c r="N678" t="s">
        <v>16</v>
      </c>
      <c r="O678">
        <v>2.5</v>
      </c>
      <c r="P678" t="str">
        <f t="shared" ca="1" si="151"/>
        <v/>
      </c>
      <c r="S678" t="s">
        <v>71</v>
      </c>
      <c r="U678">
        <f t="shared" ca="1" si="152"/>
        <v>1</v>
      </c>
      <c r="W678" t="str">
        <f t="shared" ca="1" si="153"/>
        <v/>
      </c>
    </row>
    <row r="679" spans="1:23" x14ac:dyDescent="0.25">
      <c r="A679">
        <v>678</v>
      </c>
      <c r="B679">
        <v>334</v>
      </c>
      <c r="C679" t="str">
        <f t="shared" ca="1" si="144"/>
        <v>2013_05_DET@GBY</v>
      </c>
      <c r="D679" t="str">
        <f t="shared" ca="1" si="154"/>
        <v/>
      </c>
      <c r="E679">
        <f t="shared" ca="1" si="154"/>
        <v>-6.5</v>
      </c>
      <c r="F679">
        <f t="shared" ca="1" si="154"/>
        <v>22</v>
      </c>
      <c r="G679">
        <f t="shared" ca="1" si="154"/>
        <v>9</v>
      </c>
      <c r="H679">
        <f t="shared" ca="1" si="146"/>
        <v>2013</v>
      </c>
      <c r="I679">
        <f t="shared" ca="1" si="147"/>
        <v>5</v>
      </c>
      <c r="J679" t="str">
        <f t="shared" ca="1" si="148"/>
        <v>rs</v>
      </c>
      <c r="K679" t="str">
        <f t="shared" ca="1" si="155"/>
        <v>GBY</v>
      </c>
      <c r="L679" t="str">
        <f t="shared" ca="1" si="155"/>
        <v>GBY</v>
      </c>
      <c r="M679" t="str">
        <f t="shared" ca="1" si="150"/>
        <v/>
      </c>
      <c r="N679" t="s">
        <v>18</v>
      </c>
      <c r="O679">
        <v>-5.5</v>
      </c>
      <c r="P679" t="str">
        <f t="shared" ca="1" si="151"/>
        <v/>
      </c>
      <c r="S679" t="s">
        <v>75</v>
      </c>
      <c r="U679">
        <f t="shared" ca="1" si="152"/>
        <v>0</v>
      </c>
      <c r="W679" t="str">
        <f t="shared" ca="1" si="153"/>
        <v/>
      </c>
    </row>
    <row r="680" spans="1:23" x14ac:dyDescent="0.25">
      <c r="A680">
        <v>679</v>
      </c>
      <c r="B680">
        <v>334</v>
      </c>
      <c r="C680" t="str">
        <f t="shared" ca="1" si="144"/>
        <v>2013_05_DET@GBY</v>
      </c>
      <c r="D680" t="str">
        <f t="shared" ca="1" si="154"/>
        <v/>
      </c>
      <c r="E680">
        <f t="shared" ca="1" si="154"/>
        <v>-6.5</v>
      </c>
      <c r="F680">
        <f t="shared" ca="1" si="154"/>
        <v>22</v>
      </c>
      <c r="G680">
        <f t="shared" ca="1" si="154"/>
        <v>9</v>
      </c>
      <c r="H680">
        <f t="shared" ca="1" si="146"/>
        <v>2013</v>
      </c>
      <c r="I680">
        <f t="shared" ca="1" si="147"/>
        <v>5</v>
      </c>
      <c r="J680" t="str">
        <f t="shared" ca="1" si="148"/>
        <v>rs</v>
      </c>
      <c r="K680" t="str">
        <f t="shared" ca="1" si="155"/>
        <v>GBY</v>
      </c>
      <c r="L680" t="str">
        <f t="shared" ca="1" si="155"/>
        <v>GBY</v>
      </c>
      <c r="M680" t="str">
        <f t="shared" ca="1" si="150"/>
        <v/>
      </c>
      <c r="N680" t="s">
        <v>16</v>
      </c>
      <c r="O680">
        <v>-3</v>
      </c>
      <c r="P680" t="str">
        <f t="shared" ca="1" si="151"/>
        <v/>
      </c>
      <c r="S680" t="s">
        <v>75</v>
      </c>
      <c r="U680">
        <f t="shared" ca="1" si="152"/>
        <v>0</v>
      </c>
      <c r="W680" t="str">
        <f t="shared" ca="1" si="153"/>
        <v/>
      </c>
    </row>
    <row r="681" spans="1:23" x14ac:dyDescent="0.25">
      <c r="A681">
        <v>680</v>
      </c>
      <c r="B681">
        <v>335</v>
      </c>
      <c r="C681" t="str">
        <f t="shared" ca="1" si="144"/>
        <v>2013_05_KCY@TEN</v>
      </c>
      <c r="D681" t="str">
        <f t="shared" ca="1" si="154"/>
        <v/>
      </c>
      <c r="E681">
        <f t="shared" ca="1" si="154"/>
        <v>2.5</v>
      </c>
      <c r="F681">
        <f t="shared" ca="1" si="154"/>
        <v>17</v>
      </c>
      <c r="G681">
        <f t="shared" ca="1" si="154"/>
        <v>26</v>
      </c>
      <c r="H681">
        <f t="shared" ca="1" si="146"/>
        <v>2013</v>
      </c>
      <c r="I681">
        <f t="shared" ca="1" si="147"/>
        <v>5</v>
      </c>
      <c r="J681" t="str">
        <f t="shared" ca="1" si="148"/>
        <v>rs</v>
      </c>
      <c r="K681" t="str">
        <f t="shared" ca="1" si="155"/>
        <v>KCY</v>
      </c>
      <c r="L681" t="str">
        <f t="shared" ca="1" si="155"/>
        <v>KCY</v>
      </c>
      <c r="M681" t="str">
        <f t="shared" ca="1" si="150"/>
        <v/>
      </c>
      <c r="N681" t="s">
        <v>18</v>
      </c>
      <c r="O681">
        <v>3</v>
      </c>
      <c r="P681" t="str">
        <f t="shared" ca="1" si="151"/>
        <v/>
      </c>
      <c r="S681" t="s">
        <v>336</v>
      </c>
      <c r="U681">
        <f t="shared" ca="1" si="152"/>
        <v>1</v>
      </c>
      <c r="W681" t="str">
        <f t="shared" ca="1" si="153"/>
        <v/>
      </c>
    </row>
    <row r="682" spans="1:23" x14ac:dyDescent="0.25">
      <c r="A682">
        <v>681</v>
      </c>
      <c r="B682">
        <v>335</v>
      </c>
      <c r="C682" t="str">
        <f t="shared" ca="1" si="144"/>
        <v>2013_05_KCY@TEN</v>
      </c>
      <c r="D682" t="str">
        <f t="shared" ref="D682:G701" ca="1" si="156">IFERROR(IF(ISBLANK(VLOOKUP($B682,nfl_game_result,MATCH(D$1,nfl_game_result_header,0),FALSE)),"",VLOOKUP($B682,nfl_game_result,MATCH(D$1,nfl_game_result_header,0),FALSE)),"error")</f>
        <v/>
      </c>
      <c r="E682">
        <f t="shared" ca="1" si="156"/>
        <v>2.5</v>
      </c>
      <c r="F682">
        <f t="shared" ca="1" si="156"/>
        <v>17</v>
      </c>
      <c r="G682">
        <f t="shared" ca="1" si="156"/>
        <v>26</v>
      </c>
      <c r="H682">
        <f t="shared" ca="1" si="146"/>
        <v>2013</v>
      </c>
      <c r="I682">
        <f t="shared" ca="1" si="147"/>
        <v>5</v>
      </c>
      <c r="J682" t="str">
        <f t="shared" ca="1" si="148"/>
        <v>rs</v>
      </c>
      <c r="K682" t="str">
        <f t="shared" ref="K682:L701" ca="1" si="157">IFERROR(IF(ISBLANK(VLOOKUP($B682,nfl_game_result,MATCH(K$1,nfl_game_result_header,0),FALSE)),"",VLOOKUP($B682,nfl_game_result,MATCH(K$1,nfl_game_result_header,0),FALSE)),"error")</f>
        <v>KCY</v>
      </c>
      <c r="L682" t="str">
        <f t="shared" ca="1" si="157"/>
        <v>KCY</v>
      </c>
      <c r="M682" t="str">
        <f t="shared" ca="1" si="150"/>
        <v/>
      </c>
      <c r="N682" t="s">
        <v>16</v>
      </c>
      <c r="O682">
        <v>-2.5</v>
      </c>
      <c r="P682" t="str">
        <f t="shared" ca="1" si="151"/>
        <v/>
      </c>
      <c r="S682" t="s">
        <v>95</v>
      </c>
      <c r="U682">
        <f t="shared" ca="1" si="152"/>
        <v>0</v>
      </c>
      <c r="W682" t="str">
        <f t="shared" ca="1" si="153"/>
        <v/>
      </c>
    </row>
    <row r="683" spans="1:23" x14ac:dyDescent="0.25">
      <c r="A683">
        <v>682</v>
      </c>
      <c r="B683">
        <v>336</v>
      </c>
      <c r="C683" t="str">
        <f t="shared" ca="1" si="144"/>
        <v>2013_05_SEA@IND</v>
      </c>
      <c r="D683" t="str">
        <f t="shared" ca="1" si="156"/>
        <v/>
      </c>
      <c r="E683">
        <f t="shared" ca="1" si="156"/>
        <v>2.5</v>
      </c>
      <c r="F683">
        <f t="shared" ca="1" si="156"/>
        <v>34</v>
      </c>
      <c r="G683">
        <f t="shared" ca="1" si="156"/>
        <v>28</v>
      </c>
      <c r="H683">
        <f t="shared" ca="1" si="146"/>
        <v>2013</v>
      </c>
      <c r="I683">
        <f t="shared" ca="1" si="147"/>
        <v>5</v>
      </c>
      <c r="J683" t="str">
        <f t="shared" ca="1" si="148"/>
        <v>rs</v>
      </c>
      <c r="K683" t="str">
        <f t="shared" ca="1" si="157"/>
        <v>IND</v>
      </c>
      <c r="L683" t="str">
        <f t="shared" ca="1" si="157"/>
        <v>IND</v>
      </c>
      <c r="M683" t="str">
        <f t="shared" ca="1" si="150"/>
        <v/>
      </c>
      <c r="N683" t="s">
        <v>18</v>
      </c>
      <c r="O683">
        <v>4.5</v>
      </c>
      <c r="P683" t="str">
        <f t="shared" ca="1" si="151"/>
        <v/>
      </c>
      <c r="S683" t="s">
        <v>91</v>
      </c>
      <c r="U683">
        <f t="shared" ca="1" si="152"/>
        <v>0</v>
      </c>
      <c r="W683" t="str">
        <f t="shared" ca="1" si="153"/>
        <v/>
      </c>
    </row>
    <row r="684" spans="1:23" x14ac:dyDescent="0.25">
      <c r="A684">
        <v>683</v>
      </c>
      <c r="B684">
        <v>336</v>
      </c>
      <c r="C684" t="str">
        <f t="shared" ca="1" si="144"/>
        <v>2013_05_SEA@IND</v>
      </c>
      <c r="D684" t="str">
        <f t="shared" ca="1" si="156"/>
        <v/>
      </c>
      <c r="E684">
        <f t="shared" ca="1" si="156"/>
        <v>2.5</v>
      </c>
      <c r="F684">
        <f t="shared" ca="1" si="156"/>
        <v>34</v>
      </c>
      <c r="G684">
        <f t="shared" ca="1" si="156"/>
        <v>28</v>
      </c>
      <c r="H684">
        <f t="shared" ca="1" si="146"/>
        <v>2013</v>
      </c>
      <c r="I684">
        <f t="shared" ca="1" si="147"/>
        <v>5</v>
      </c>
      <c r="J684" t="str">
        <f t="shared" ca="1" si="148"/>
        <v>rs</v>
      </c>
      <c r="K684" t="str">
        <f t="shared" ca="1" si="157"/>
        <v>IND</v>
      </c>
      <c r="L684" t="str">
        <f t="shared" ca="1" si="157"/>
        <v>IND</v>
      </c>
      <c r="M684" t="str">
        <f t="shared" ca="1" si="150"/>
        <v/>
      </c>
      <c r="N684" t="s">
        <v>16</v>
      </c>
      <c r="O684">
        <v>3</v>
      </c>
      <c r="P684" t="str">
        <f t="shared" ca="1" si="151"/>
        <v/>
      </c>
      <c r="S684" t="s">
        <v>91</v>
      </c>
      <c r="U684">
        <f t="shared" ca="1" si="152"/>
        <v>0</v>
      </c>
      <c r="W684" t="str">
        <f t="shared" ca="1" si="153"/>
        <v/>
      </c>
    </row>
    <row r="685" spans="1:23" x14ac:dyDescent="0.25">
      <c r="A685">
        <v>684</v>
      </c>
      <c r="B685">
        <v>337</v>
      </c>
      <c r="C685" t="str">
        <f t="shared" ca="1" si="144"/>
        <v>2013_05_JAX@STL</v>
      </c>
      <c r="D685" t="str">
        <f t="shared" ca="1" si="156"/>
        <v/>
      </c>
      <c r="E685">
        <f t="shared" ca="1" si="156"/>
        <v>-11.5</v>
      </c>
      <c r="F685">
        <f t="shared" ca="1" si="156"/>
        <v>34</v>
      </c>
      <c r="G685">
        <f t="shared" ca="1" si="156"/>
        <v>20</v>
      </c>
      <c r="H685">
        <f t="shared" ca="1" si="146"/>
        <v>2013</v>
      </c>
      <c r="I685">
        <f t="shared" ca="1" si="147"/>
        <v>5</v>
      </c>
      <c r="J685" t="str">
        <f t="shared" ca="1" si="148"/>
        <v>rs</v>
      </c>
      <c r="K685" t="str">
        <f t="shared" ca="1" si="157"/>
        <v>STL</v>
      </c>
      <c r="L685" t="str">
        <f t="shared" ca="1" si="157"/>
        <v>STL</v>
      </c>
      <c r="M685" t="str">
        <f t="shared" ca="1" si="150"/>
        <v/>
      </c>
      <c r="N685" t="s">
        <v>18</v>
      </c>
      <c r="O685">
        <v>-8.5</v>
      </c>
      <c r="P685" t="str">
        <f t="shared" ca="1" si="151"/>
        <v/>
      </c>
      <c r="S685" t="s">
        <v>79</v>
      </c>
      <c r="U685">
        <f t="shared" ca="1" si="152"/>
        <v>0</v>
      </c>
      <c r="W685" t="str">
        <f t="shared" ca="1" si="153"/>
        <v/>
      </c>
    </row>
    <row r="686" spans="1:23" x14ac:dyDescent="0.25">
      <c r="A686">
        <v>685</v>
      </c>
      <c r="B686">
        <v>337</v>
      </c>
      <c r="C686" t="str">
        <f t="shared" ca="1" si="144"/>
        <v>2013_05_JAX@STL</v>
      </c>
      <c r="D686" t="str">
        <f t="shared" ca="1" si="156"/>
        <v/>
      </c>
      <c r="E686">
        <f t="shared" ca="1" si="156"/>
        <v>-11.5</v>
      </c>
      <c r="F686">
        <f t="shared" ca="1" si="156"/>
        <v>34</v>
      </c>
      <c r="G686">
        <f t="shared" ca="1" si="156"/>
        <v>20</v>
      </c>
      <c r="H686">
        <f t="shared" ca="1" si="146"/>
        <v>2013</v>
      </c>
      <c r="I686">
        <f t="shared" ca="1" si="147"/>
        <v>5</v>
      </c>
      <c r="J686" t="str">
        <f t="shared" ca="1" si="148"/>
        <v>rs</v>
      </c>
      <c r="K686" t="str">
        <f t="shared" ca="1" si="157"/>
        <v>STL</v>
      </c>
      <c r="L686" t="str">
        <f t="shared" ca="1" si="157"/>
        <v>STL</v>
      </c>
      <c r="M686" t="str">
        <f t="shared" ca="1" si="150"/>
        <v/>
      </c>
      <c r="N686" t="s">
        <v>16</v>
      </c>
      <c r="O686">
        <v>-7.5</v>
      </c>
      <c r="P686" t="str">
        <f t="shared" ca="1" si="151"/>
        <v/>
      </c>
      <c r="S686" t="s">
        <v>79</v>
      </c>
      <c r="U686">
        <f t="shared" ca="1" si="152"/>
        <v>0</v>
      </c>
      <c r="W686" t="str">
        <f t="shared" ca="1" si="153"/>
        <v/>
      </c>
    </row>
    <row r="687" spans="1:23" x14ac:dyDescent="0.25">
      <c r="A687">
        <v>686</v>
      </c>
      <c r="B687">
        <v>338</v>
      </c>
      <c r="C687" t="str">
        <f t="shared" ca="1" si="144"/>
        <v>2013_05_BAL@MIA</v>
      </c>
      <c r="D687" t="str">
        <f t="shared" ca="1" si="156"/>
        <v/>
      </c>
      <c r="E687">
        <f t="shared" ca="1" si="156"/>
        <v>-2.5</v>
      </c>
      <c r="F687">
        <f t="shared" ca="1" si="156"/>
        <v>23</v>
      </c>
      <c r="G687">
        <f t="shared" ca="1" si="156"/>
        <v>26</v>
      </c>
      <c r="H687">
        <f t="shared" ca="1" si="146"/>
        <v>2013</v>
      </c>
      <c r="I687">
        <f t="shared" ca="1" si="147"/>
        <v>5</v>
      </c>
      <c r="J687" t="str">
        <f t="shared" ca="1" si="148"/>
        <v>rs</v>
      </c>
      <c r="K687" t="str">
        <f t="shared" ca="1" si="157"/>
        <v>BAL</v>
      </c>
      <c r="L687" t="str">
        <f t="shared" ca="1" si="157"/>
        <v>BAL</v>
      </c>
      <c r="M687" t="str">
        <f t="shared" ca="1" si="150"/>
        <v/>
      </c>
      <c r="N687" t="s">
        <v>18</v>
      </c>
      <c r="O687">
        <v>-4</v>
      </c>
      <c r="P687" t="str">
        <f t="shared" ca="1" si="151"/>
        <v/>
      </c>
      <c r="S687" t="s">
        <v>81</v>
      </c>
      <c r="U687">
        <f t="shared" ca="1" si="152"/>
        <v>0</v>
      </c>
      <c r="W687" t="str">
        <f t="shared" ca="1" si="153"/>
        <v/>
      </c>
    </row>
    <row r="688" spans="1:23" x14ac:dyDescent="0.25">
      <c r="A688">
        <v>687</v>
      </c>
      <c r="B688">
        <v>338</v>
      </c>
      <c r="C688" t="str">
        <f t="shared" ca="1" si="144"/>
        <v>2013_05_BAL@MIA</v>
      </c>
      <c r="D688" t="str">
        <f t="shared" ca="1" si="156"/>
        <v/>
      </c>
      <c r="E688">
        <f t="shared" ca="1" si="156"/>
        <v>-2.5</v>
      </c>
      <c r="F688">
        <f t="shared" ca="1" si="156"/>
        <v>23</v>
      </c>
      <c r="G688">
        <f t="shared" ca="1" si="156"/>
        <v>26</v>
      </c>
      <c r="H688">
        <f t="shared" ca="1" si="146"/>
        <v>2013</v>
      </c>
      <c r="I688">
        <f t="shared" ca="1" si="147"/>
        <v>5</v>
      </c>
      <c r="J688" t="str">
        <f t="shared" ca="1" si="148"/>
        <v>rs</v>
      </c>
      <c r="K688" t="str">
        <f t="shared" ca="1" si="157"/>
        <v>BAL</v>
      </c>
      <c r="L688" t="str">
        <f t="shared" ca="1" si="157"/>
        <v>BAL</v>
      </c>
      <c r="M688" t="str">
        <f t="shared" ca="1" si="150"/>
        <v/>
      </c>
      <c r="N688" t="s">
        <v>16</v>
      </c>
      <c r="O688">
        <v>-7</v>
      </c>
      <c r="P688" t="str">
        <f t="shared" ca="1" si="151"/>
        <v/>
      </c>
      <c r="S688" t="s">
        <v>67</v>
      </c>
      <c r="U688">
        <f t="shared" ca="1" si="152"/>
        <v>1</v>
      </c>
      <c r="W688" t="str">
        <f t="shared" ca="1" si="153"/>
        <v/>
      </c>
    </row>
    <row r="689" spans="1:23" x14ac:dyDescent="0.25">
      <c r="A689">
        <v>688</v>
      </c>
      <c r="B689">
        <v>339</v>
      </c>
      <c r="C689" t="str">
        <f t="shared" ca="1" si="144"/>
        <v>2013_05_PHI@NYG</v>
      </c>
      <c r="D689" t="str">
        <f t="shared" ca="1" si="156"/>
        <v/>
      </c>
      <c r="E689">
        <f t="shared" ca="1" si="156"/>
        <v>-2.5</v>
      </c>
      <c r="F689">
        <f t="shared" ca="1" si="156"/>
        <v>21</v>
      </c>
      <c r="G689">
        <f t="shared" ca="1" si="156"/>
        <v>36</v>
      </c>
      <c r="H689">
        <f t="shared" ca="1" si="146"/>
        <v>2013</v>
      </c>
      <c r="I689">
        <f t="shared" ca="1" si="147"/>
        <v>5</v>
      </c>
      <c r="J689" t="str">
        <f t="shared" ca="1" si="148"/>
        <v>rs</v>
      </c>
      <c r="K689" t="str">
        <f t="shared" ca="1" si="157"/>
        <v>PHI</v>
      </c>
      <c r="L689" t="str">
        <f t="shared" ca="1" si="157"/>
        <v>PHI</v>
      </c>
      <c r="M689" t="str">
        <f t="shared" ca="1" si="150"/>
        <v/>
      </c>
      <c r="N689" t="s">
        <v>18</v>
      </c>
      <c r="O689">
        <v>-1.5</v>
      </c>
      <c r="P689" t="str">
        <f t="shared" ca="1" si="151"/>
        <v/>
      </c>
      <c r="S689" t="s">
        <v>85</v>
      </c>
      <c r="U689">
        <f t="shared" ca="1" si="152"/>
        <v>0</v>
      </c>
      <c r="W689" t="str">
        <f t="shared" ca="1" si="153"/>
        <v/>
      </c>
    </row>
    <row r="690" spans="1:23" x14ac:dyDescent="0.25">
      <c r="A690">
        <v>689</v>
      </c>
      <c r="B690">
        <v>339</v>
      </c>
      <c r="C690" t="str">
        <f t="shared" ca="1" si="144"/>
        <v>2013_05_PHI@NYG</v>
      </c>
      <c r="D690" t="str">
        <f t="shared" ca="1" si="156"/>
        <v/>
      </c>
      <c r="E690">
        <f t="shared" ca="1" si="156"/>
        <v>-2.5</v>
      </c>
      <c r="F690">
        <f t="shared" ca="1" si="156"/>
        <v>21</v>
      </c>
      <c r="G690">
        <f t="shared" ca="1" si="156"/>
        <v>36</v>
      </c>
      <c r="H690">
        <f t="shared" ca="1" si="146"/>
        <v>2013</v>
      </c>
      <c r="I690">
        <f t="shared" ca="1" si="147"/>
        <v>5</v>
      </c>
      <c r="J690" t="str">
        <f t="shared" ca="1" si="148"/>
        <v>rs</v>
      </c>
      <c r="K690" t="str">
        <f t="shared" ca="1" si="157"/>
        <v>PHI</v>
      </c>
      <c r="L690" t="str">
        <f t="shared" ca="1" si="157"/>
        <v>PHI</v>
      </c>
      <c r="M690" t="str">
        <f t="shared" ca="1" si="150"/>
        <v/>
      </c>
      <c r="N690" t="s">
        <v>16</v>
      </c>
      <c r="O690">
        <v>-2.5</v>
      </c>
      <c r="P690" t="str">
        <f t="shared" ca="1" si="151"/>
        <v/>
      </c>
      <c r="S690" t="s">
        <v>88</v>
      </c>
      <c r="U690">
        <f t="shared" ca="1" si="152"/>
        <v>1</v>
      </c>
      <c r="W690" t="str">
        <f t="shared" ca="1" si="153"/>
        <v/>
      </c>
    </row>
    <row r="691" spans="1:23" x14ac:dyDescent="0.25">
      <c r="A691">
        <v>690</v>
      </c>
      <c r="B691">
        <v>340</v>
      </c>
      <c r="C691" t="str">
        <f t="shared" ca="1" si="144"/>
        <v>2013_05_CAR@ARI</v>
      </c>
      <c r="D691" t="str">
        <f t="shared" ca="1" si="156"/>
        <v/>
      </c>
      <c r="E691">
        <f t="shared" ca="1" si="156"/>
        <v>2.5</v>
      </c>
      <c r="F691">
        <f t="shared" ca="1" si="156"/>
        <v>22</v>
      </c>
      <c r="G691">
        <f t="shared" ca="1" si="156"/>
        <v>6</v>
      </c>
      <c r="H691">
        <f t="shared" ca="1" si="146"/>
        <v>2013</v>
      </c>
      <c r="I691">
        <f t="shared" ca="1" si="147"/>
        <v>5</v>
      </c>
      <c r="J691" t="str">
        <f t="shared" ca="1" si="148"/>
        <v>rs</v>
      </c>
      <c r="K691" t="str">
        <f t="shared" ca="1" si="157"/>
        <v>ARI</v>
      </c>
      <c r="L691" t="str">
        <f t="shared" ca="1" si="157"/>
        <v>ARI</v>
      </c>
      <c r="M691" t="str">
        <f t="shared" ca="1" si="150"/>
        <v/>
      </c>
      <c r="N691" t="s">
        <v>18</v>
      </c>
      <c r="O691">
        <v>-3.5</v>
      </c>
      <c r="P691" t="str">
        <f t="shared" ca="1" si="151"/>
        <v/>
      </c>
      <c r="S691" t="s">
        <v>69</v>
      </c>
      <c r="U691">
        <f t="shared" ca="1" si="152"/>
        <v>0</v>
      </c>
      <c r="W691" t="str">
        <f t="shared" ca="1" si="153"/>
        <v/>
      </c>
    </row>
    <row r="692" spans="1:23" x14ac:dyDescent="0.25">
      <c r="A692">
        <v>691</v>
      </c>
      <c r="B692">
        <v>340</v>
      </c>
      <c r="C692" t="str">
        <f t="shared" ca="1" si="144"/>
        <v>2013_05_CAR@ARI</v>
      </c>
      <c r="D692" t="str">
        <f t="shared" ca="1" si="156"/>
        <v/>
      </c>
      <c r="E692">
        <f t="shared" ca="1" si="156"/>
        <v>2.5</v>
      </c>
      <c r="F692">
        <f t="shared" ca="1" si="156"/>
        <v>22</v>
      </c>
      <c r="G692">
        <f t="shared" ca="1" si="156"/>
        <v>6</v>
      </c>
      <c r="H692">
        <f t="shared" ca="1" si="146"/>
        <v>2013</v>
      </c>
      <c r="I692">
        <f t="shared" ca="1" si="147"/>
        <v>5</v>
      </c>
      <c r="J692" t="str">
        <f t="shared" ca="1" si="148"/>
        <v>rs</v>
      </c>
      <c r="K692" t="str">
        <f t="shared" ca="1" si="157"/>
        <v>ARI</v>
      </c>
      <c r="L692" t="str">
        <f t="shared" ca="1" si="157"/>
        <v>ARI</v>
      </c>
      <c r="M692" t="str">
        <f t="shared" ca="1" si="150"/>
        <v/>
      </c>
      <c r="N692" t="s">
        <v>16</v>
      </c>
      <c r="O692">
        <v>-1.5</v>
      </c>
      <c r="P692" t="str">
        <f t="shared" ca="1" si="151"/>
        <v/>
      </c>
      <c r="S692" t="s">
        <v>66</v>
      </c>
      <c r="U692">
        <f t="shared" ca="1" si="152"/>
        <v>1</v>
      </c>
      <c r="W692" t="str">
        <f t="shared" ca="1" si="153"/>
        <v/>
      </c>
    </row>
    <row r="693" spans="1:23" x14ac:dyDescent="0.25">
      <c r="A693">
        <v>692</v>
      </c>
      <c r="B693">
        <v>341</v>
      </c>
      <c r="C693" t="str">
        <f t="shared" ca="1" si="144"/>
        <v>2013_05_DEN@DAL</v>
      </c>
      <c r="D693" t="str">
        <f t="shared" ca="1" si="156"/>
        <v/>
      </c>
      <c r="E693">
        <f t="shared" ca="1" si="156"/>
        <v>7.5</v>
      </c>
      <c r="F693">
        <f t="shared" ca="1" si="156"/>
        <v>48</v>
      </c>
      <c r="G693">
        <f t="shared" ca="1" si="156"/>
        <v>51</v>
      </c>
      <c r="H693">
        <f t="shared" ca="1" si="146"/>
        <v>2013</v>
      </c>
      <c r="I693">
        <f t="shared" ca="1" si="147"/>
        <v>5</v>
      </c>
      <c r="J693" t="str">
        <f t="shared" ca="1" si="148"/>
        <v>rs</v>
      </c>
      <c r="K693" t="str">
        <f t="shared" ca="1" si="157"/>
        <v>DAL</v>
      </c>
      <c r="L693" t="str">
        <f t="shared" ca="1" si="157"/>
        <v>DEN</v>
      </c>
      <c r="M693" t="str">
        <f t="shared" ca="1" si="150"/>
        <v/>
      </c>
      <c r="N693" t="s">
        <v>18</v>
      </c>
      <c r="O693">
        <v>6</v>
      </c>
      <c r="P693" t="str">
        <f t="shared" ca="1" si="151"/>
        <v/>
      </c>
      <c r="S693" t="s">
        <v>73</v>
      </c>
      <c r="U693">
        <f t="shared" ca="1" si="152"/>
        <v>1</v>
      </c>
      <c r="W693" t="str">
        <f t="shared" ca="1" si="153"/>
        <v/>
      </c>
    </row>
    <row r="694" spans="1:23" x14ac:dyDescent="0.25">
      <c r="A694">
        <v>693</v>
      </c>
      <c r="B694">
        <v>341</v>
      </c>
      <c r="C694" t="str">
        <f t="shared" ca="1" si="144"/>
        <v>2013_05_DEN@DAL</v>
      </c>
      <c r="D694" t="str">
        <f t="shared" ca="1" si="156"/>
        <v/>
      </c>
      <c r="E694">
        <f t="shared" ca="1" si="156"/>
        <v>7.5</v>
      </c>
      <c r="F694">
        <f t="shared" ca="1" si="156"/>
        <v>48</v>
      </c>
      <c r="G694">
        <f t="shared" ca="1" si="156"/>
        <v>51</v>
      </c>
      <c r="H694">
        <f t="shared" ca="1" si="146"/>
        <v>2013</v>
      </c>
      <c r="I694">
        <f t="shared" ca="1" si="147"/>
        <v>5</v>
      </c>
      <c r="J694" t="str">
        <f t="shared" ca="1" si="148"/>
        <v>rs</v>
      </c>
      <c r="K694" t="str">
        <f t="shared" ca="1" si="157"/>
        <v>DAL</v>
      </c>
      <c r="L694" t="str">
        <f t="shared" ca="1" si="157"/>
        <v>DEN</v>
      </c>
      <c r="M694" t="str">
        <f t="shared" ca="1" si="150"/>
        <v/>
      </c>
      <c r="N694" t="s">
        <v>16</v>
      </c>
      <c r="O694">
        <v>6</v>
      </c>
      <c r="P694" t="str">
        <f t="shared" ca="1" si="151"/>
        <v/>
      </c>
      <c r="S694" t="s">
        <v>74</v>
      </c>
      <c r="U694">
        <f t="shared" ca="1" si="152"/>
        <v>0</v>
      </c>
      <c r="W694" t="str">
        <f t="shared" ca="1" si="153"/>
        <v/>
      </c>
    </row>
    <row r="695" spans="1:23" x14ac:dyDescent="0.25">
      <c r="A695">
        <v>694</v>
      </c>
      <c r="B695">
        <v>342</v>
      </c>
      <c r="C695" t="str">
        <f t="shared" ca="1" si="144"/>
        <v>2013_05_HOU@SFO</v>
      </c>
      <c r="D695" t="str">
        <f t="shared" ca="1" si="156"/>
        <v/>
      </c>
      <c r="E695">
        <f t="shared" ca="1" si="156"/>
        <v>-6.5</v>
      </c>
      <c r="F695">
        <f t="shared" ca="1" si="156"/>
        <v>34</v>
      </c>
      <c r="G695">
        <f t="shared" ca="1" si="156"/>
        <v>3</v>
      </c>
      <c r="H695">
        <f t="shared" ca="1" si="146"/>
        <v>2013</v>
      </c>
      <c r="I695">
        <f t="shared" ca="1" si="147"/>
        <v>5</v>
      </c>
      <c r="J695" t="str">
        <f t="shared" ca="1" si="148"/>
        <v>rs</v>
      </c>
      <c r="K695" t="str">
        <f t="shared" ca="1" si="157"/>
        <v>SFO</v>
      </c>
      <c r="L695" t="str">
        <f t="shared" ca="1" si="157"/>
        <v>SFO</v>
      </c>
      <c r="M695" t="str">
        <f t="shared" ca="1" si="150"/>
        <v/>
      </c>
      <c r="N695" t="s">
        <v>18</v>
      </c>
      <c r="O695">
        <v>-6.5</v>
      </c>
      <c r="P695" t="str">
        <f t="shared" ca="1" si="151"/>
        <v/>
      </c>
      <c r="S695" t="s">
        <v>77</v>
      </c>
      <c r="U695">
        <f t="shared" ca="1" si="152"/>
        <v>0</v>
      </c>
      <c r="W695" t="str">
        <f t="shared" ca="1" si="153"/>
        <v/>
      </c>
    </row>
    <row r="696" spans="1:23" x14ac:dyDescent="0.25">
      <c r="A696">
        <v>695</v>
      </c>
      <c r="B696">
        <v>342</v>
      </c>
      <c r="C696" t="str">
        <f t="shared" ca="1" si="144"/>
        <v>2013_05_HOU@SFO</v>
      </c>
      <c r="D696" t="str">
        <f t="shared" ca="1" si="156"/>
        <v/>
      </c>
      <c r="E696">
        <f t="shared" ca="1" si="156"/>
        <v>-6.5</v>
      </c>
      <c r="F696">
        <f t="shared" ca="1" si="156"/>
        <v>34</v>
      </c>
      <c r="G696">
        <f t="shared" ca="1" si="156"/>
        <v>3</v>
      </c>
      <c r="H696">
        <f t="shared" ca="1" si="146"/>
        <v>2013</v>
      </c>
      <c r="I696">
        <f t="shared" ca="1" si="147"/>
        <v>5</v>
      </c>
      <c r="J696" t="str">
        <f t="shared" ca="1" si="148"/>
        <v>rs</v>
      </c>
      <c r="K696" t="str">
        <f t="shared" ca="1" si="157"/>
        <v>SFO</v>
      </c>
      <c r="L696" t="str">
        <f t="shared" ca="1" si="157"/>
        <v>SFO</v>
      </c>
      <c r="M696" t="str">
        <f t="shared" ca="1" si="150"/>
        <v/>
      </c>
      <c r="N696" t="s">
        <v>16</v>
      </c>
      <c r="O696">
        <v>-4</v>
      </c>
      <c r="P696" t="str">
        <f t="shared" ca="1" si="151"/>
        <v/>
      </c>
      <c r="S696" t="s">
        <v>77</v>
      </c>
      <c r="U696">
        <f t="shared" ca="1" si="152"/>
        <v>0</v>
      </c>
      <c r="W696" t="str">
        <f t="shared" ca="1" si="153"/>
        <v/>
      </c>
    </row>
    <row r="697" spans="1:23" x14ac:dyDescent="0.25">
      <c r="A697">
        <v>696</v>
      </c>
      <c r="B697">
        <v>343</v>
      </c>
      <c r="C697" t="str">
        <f t="shared" ca="1" si="144"/>
        <v>2013_05_SD@OAK</v>
      </c>
      <c r="D697" t="str">
        <f t="shared" ca="1" si="156"/>
        <v/>
      </c>
      <c r="E697">
        <f t="shared" ca="1" si="156"/>
        <v>4.5</v>
      </c>
      <c r="F697">
        <f t="shared" ca="1" si="156"/>
        <v>27</v>
      </c>
      <c r="G697">
        <f t="shared" ca="1" si="156"/>
        <v>17</v>
      </c>
      <c r="H697">
        <f t="shared" ca="1" si="146"/>
        <v>2013</v>
      </c>
      <c r="I697">
        <f t="shared" ca="1" si="147"/>
        <v>5</v>
      </c>
      <c r="J697" t="str">
        <f t="shared" ca="1" si="148"/>
        <v>rs</v>
      </c>
      <c r="K697" t="str">
        <f t="shared" ca="1" si="157"/>
        <v>OAK</v>
      </c>
      <c r="L697" t="str">
        <f t="shared" ca="1" si="157"/>
        <v>OAK</v>
      </c>
      <c r="M697" t="str">
        <f t="shared" ca="1" si="150"/>
        <v/>
      </c>
      <c r="N697" t="s">
        <v>18</v>
      </c>
      <c r="O697">
        <v>6</v>
      </c>
      <c r="P697" t="str">
        <f t="shared" ca="1" si="151"/>
        <v/>
      </c>
      <c r="S697" t="s">
        <v>90</v>
      </c>
      <c r="U697">
        <f t="shared" ca="1" si="152"/>
        <v>0</v>
      </c>
      <c r="W697" t="str">
        <f t="shared" ca="1" si="153"/>
        <v/>
      </c>
    </row>
    <row r="698" spans="1:23" x14ac:dyDescent="0.25">
      <c r="A698">
        <v>697</v>
      </c>
      <c r="B698">
        <v>343</v>
      </c>
      <c r="C698" t="str">
        <f t="shared" ca="1" si="144"/>
        <v>2013_05_SD@OAK</v>
      </c>
      <c r="D698" t="str">
        <f t="shared" ca="1" si="156"/>
        <v/>
      </c>
      <c r="E698">
        <f t="shared" ca="1" si="156"/>
        <v>4.5</v>
      </c>
      <c r="F698">
        <f t="shared" ca="1" si="156"/>
        <v>27</v>
      </c>
      <c r="G698">
        <f t="shared" ca="1" si="156"/>
        <v>17</v>
      </c>
      <c r="H698">
        <f t="shared" ca="1" si="146"/>
        <v>2013</v>
      </c>
      <c r="I698">
        <f t="shared" ca="1" si="147"/>
        <v>5</v>
      </c>
      <c r="J698" t="str">
        <f t="shared" ca="1" si="148"/>
        <v>rs</v>
      </c>
      <c r="K698" t="str">
        <f t="shared" ca="1" si="157"/>
        <v>OAK</v>
      </c>
      <c r="L698" t="str">
        <f t="shared" ca="1" si="157"/>
        <v>OAK</v>
      </c>
      <c r="M698" t="str">
        <f t="shared" ca="1" si="150"/>
        <v/>
      </c>
      <c r="N698" t="s">
        <v>16</v>
      </c>
      <c r="O698">
        <v>3</v>
      </c>
      <c r="P698" t="str">
        <f t="shared" ca="1" si="151"/>
        <v/>
      </c>
      <c r="S698" t="s">
        <v>87</v>
      </c>
      <c r="U698">
        <f t="shared" ca="1" si="152"/>
        <v>1</v>
      </c>
      <c r="W698" t="str">
        <f t="shared" ca="1" si="153"/>
        <v/>
      </c>
    </row>
    <row r="699" spans="1:23" x14ac:dyDescent="0.25">
      <c r="A699">
        <v>698</v>
      </c>
      <c r="B699">
        <v>344</v>
      </c>
      <c r="C699" t="str">
        <f t="shared" ca="1" si="144"/>
        <v>2013_05_NYJ@ATL</v>
      </c>
      <c r="D699" t="str">
        <f t="shared" ca="1" si="156"/>
        <v/>
      </c>
      <c r="E699">
        <f t="shared" ca="1" si="156"/>
        <v>-9.5</v>
      </c>
      <c r="F699">
        <f t="shared" ca="1" si="156"/>
        <v>28</v>
      </c>
      <c r="G699">
        <f t="shared" ca="1" si="156"/>
        <v>30</v>
      </c>
      <c r="H699">
        <f t="shared" ca="1" si="146"/>
        <v>2013</v>
      </c>
      <c r="I699">
        <f t="shared" ca="1" si="147"/>
        <v>5</v>
      </c>
      <c r="J699" t="str">
        <f t="shared" ca="1" si="148"/>
        <v>rs</v>
      </c>
      <c r="K699" t="str">
        <f t="shared" ca="1" si="157"/>
        <v>NYJ</v>
      </c>
      <c r="L699" t="str">
        <f t="shared" ca="1" si="157"/>
        <v>NYJ</v>
      </c>
      <c r="M699" t="str">
        <f t="shared" ca="1" si="150"/>
        <v/>
      </c>
      <c r="N699" t="s">
        <v>18</v>
      </c>
      <c r="O699">
        <v>-9</v>
      </c>
      <c r="P699" t="str">
        <f t="shared" ca="1" si="151"/>
        <v/>
      </c>
      <c r="S699" t="s">
        <v>86</v>
      </c>
      <c r="U699">
        <f t="shared" ca="1" si="152"/>
        <v>1</v>
      </c>
      <c r="W699" t="str">
        <f t="shared" ca="1" si="153"/>
        <v/>
      </c>
    </row>
    <row r="700" spans="1:23" x14ac:dyDescent="0.25">
      <c r="A700">
        <v>699</v>
      </c>
      <c r="B700">
        <v>344</v>
      </c>
      <c r="C700" t="str">
        <f t="shared" ca="1" si="144"/>
        <v>2013_05_NYJ@ATL</v>
      </c>
      <c r="D700" t="str">
        <f t="shared" ca="1" si="156"/>
        <v/>
      </c>
      <c r="E700">
        <f t="shared" ca="1" si="156"/>
        <v>-9.5</v>
      </c>
      <c r="F700">
        <f t="shared" ca="1" si="156"/>
        <v>28</v>
      </c>
      <c r="G700">
        <f t="shared" ca="1" si="156"/>
        <v>30</v>
      </c>
      <c r="H700">
        <f t="shared" ca="1" si="146"/>
        <v>2013</v>
      </c>
      <c r="I700">
        <f t="shared" ca="1" si="147"/>
        <v>5</v>
      </c>
      <c r="J700" t="str">
        <f t="shared" ca="1" si="148"/>
        <v>rs</v>
      </c>
      <c r="K700" t="str">
        <f t="shared" ca="1" si="157"/>
        <v>NYJ</v>
      </c>
      <c r="L700" t="str">
        <f t="shared" ca="1" si="157"/>
        <v>NYJ</v>
      </c>
      <c r="M700" t="str">
        <f t="shared" ca="1" si="150"/>
        <v/>
      </c>
      <c r="N700" t="s">
        <v>16</v>
      </c>
      <c r="O700">
        <v>-7.5</v>
      </c>
      <c r="P700" t="str">
        <f t="shared" ca="1" si="151"/>
        <v/>
      </c>
      <c r="S700" t="s">
        <v>86</v>
      </c>
      <c r="U700">
        <f t="shared" ca="1" si="152"/>
        <v>1</v>
      </c>
      <c r="W700" t="str">
        <f t="shared" ca="1" si="153"/>
        <v/>
      </c>
    </row>
    <row r="701" spans="1:23" x14ac:dyDescent="0.25">
      <c r="A701">
        <v>700</v>
      </c>
      <c r="B701">
        <v>345</v>
      </c>
      <c r="C701" t="str">
        <f t="shared" ca="1" si="144"/>
        <v>2013_06_NYG@CHI</v>
      </c>
      <c r="D701" t="str">
        <f t="shared" ca="1" si="156"/>
        <v/>
      </c>
      <c r="E701">
        <f t="shared" ca="1" si="156"/>
        <v>-7.5</v>
      </c>
      <c r="F701">
        <f t="shared" ca="1" si="156"/>
        <v>27</v>
      </c>
      <c r="G701">
        <f t="shared" ca="1" si="156"/>
        <v>21</v>
      </c>
      <c r="H701">
        <f t="shared" ca="1" si="146"/>
        <v>2013</v>
      </c>
      <c r="I701">
        <f t="shared" ca="1" si="147"/>
        <v>6</v>
      </c>
      <c r="J701" t="str">
        <f t="shared" ca="1" si="148"/>
        <v>rs</v>
      </c>
      <c r="K701" t="str">
        <f t="shared" ca="1" si="157"/>
        <v>NYG</v>
      </c>
      <c r="L701" t="str">
        <f t="shared" ca="1" si="157"/>
        <v>CHI</v>
      </c>
      <c r="M701" t="str">
        <f t="shared" ca="1" si="150"/>
        <v/>
      </c>
      <c r="N701" t="s">
        <v>18</v>
      </c>
      <c r="O701">
        <v>-7.5</v>
      </c>
      <c r="P701" t="str">
        <f t="shared" ca="1" si="151"/>
        <v/>
      </c>
      <c r="S701" t="s">
        <v>70</v>
      </c>
      <c r="U701">
        <f t="shared" ca="1" si="152"/>
        <v>0</v>
      </c>
      <c r="W701" t="str">
        <f t="shared" ca="1" si="153"/>
        <v/>
      </c>
    </row>
    <row r="702" spans="1:23" x14ac:dyDescent="0.25">
      <c r="A702">
        <v>701</v>
      </c>
      <c r="B702">
        <v>345</v>
      </c>
      <c r="C702" t="str">
        <f t="shared" ca="1" si="144"/>
        <v>2013_06_NYG@CHI</v>
      </c>
      <c r="D702" t="str">
        <f t="shared" ref="D702:G721" ca="1" si="158">IFERROR(IF(ISBLANK(VLOOKUP($B702,nfl_game_result,MATCH(D$1,nfl_game_result_header,0),FALSE)),"",VLOOKUP($B702,nfl_game_result,MATCH(D$1,nfl_game_result_header,0),FALSE)),"error")</f>
        <v/>
      </c>
      <c r="E702">
        <f t="shared" ca="1" si="158"/>
        <v>-7.5</v>
      </c>
      <c r="F702">
        <f t="shared" ca="1" si="158"/>
        <v>27</v>
      </c>
      <c r="G702">
        <f t="shared" ca="1" si="158"/>
        <v>21</v>
      </c>
      <c r="H702">
        <f t="shared" ca="1" si="146"/>
        <v>2013</v>
      </c>
      <c r="I702">
        <f t="shared" ca="1" si="147"/>
        <v>6</v>
      </c>
      <c r="J702" t="str">
        <f t="shared" ca="1" si="148"/>
        <v>rs</v>
      </c>
      <c r="K702" t="str">
        <f t="shared" ref="K702:L721" ca="1" si="159">IFERROR(IF(ISBLANK(VLOOKUP($B702,nfl_game_result,MATCH(K$1,nfl_game_result_header,0),FALSE)),"",VLOOKUP($B702,nfl_game_result,MATCH(K$1,nfl_game_result_header,0),FALSE)),"error")</f>
        <v>NYG</v>
      </c>
      <c r="L702" t="str">
        <f t="shared" ca="1" si="159"/>
        <v>CHI</v>
      </c>
      <c r="M702" t="str">
        <f t="shared" ca="1" si="150"/>
        <v/>
      </c>
      <c r="N702" t="s">
        <v>16</v>
      </c>
      <c r="O702">
        <v>-6</v>
      </c>
      <c r="P702" t="str">
        <f t="shared" ca="1" si="151"/>
        <v/>
      </c>
      <c r="S702" t="s">
        <v>70</v>
      </c>
      <c r="U702">
        <f t="shared" ca="1" si="152"/>
        <v>0</v>
      </c>
      <c r="W702" t="str">
        <f t="shared" ca="1" si="153"/>
        <v/>
      </c>
    </row>
    <row r="703" spans="1:23" x14ac:dyDescent="0.25">
      <c r="A703">
        <v>702</v>
      </c>
      <c r="B703">
        <v>346</v>
      </c>
      <c r="C703" t="str">
        <f t="shared" ca="1" si="144"/>
        <v>2013_06_CIN@BUF</v>
      </c>
      <c r="D703" t="str">
        <f t="shared" ca="1" si="158"/>
        <v/>
      </c>
      <c r="E703">
        <f t="shared" ca="1" si="158"/>
        <v>7.5</v>
      </c>
      <c r="F703">
        <f t="shared" ca="1" si="158"/>
        <v>24</v>
      </c>
      <c r="G703">
        <f t="shared" ca="1" si="158"/>
        <v>27</v>
      </c>
      <c r="H703">
        <f t="shared" ca="1" si="146"/>
        <v>2013</v>
      </c>
      <c r="I703">
        <f t="shared" ca="1" si="147"/>
        <v>6</v>
      </c>
      <c r="J703" t="str">
        <f t="shared" ca="1" si="148"/>
        <v>rs</v>
      </c>
      <c r="K703" t="str">
        <f t="shared" ca="1" si="159"/>
        <v>BUF</v>
      </c>
      <c r="L703" t="str">
        <f t="shared" ca="1" si="159"/>
        <v>CIN</v>
      </c>
      <c r="M703" t="str">
        <f t="shared" ca="1" si="150"/>
        <v/>
      </c>
      <c r="N703" t="s">
        <v>18</v>
      </c>
      <c r="O703">
        <v>3.5</v>
      </c>
      <c r="P703" t="str">
        <f t="shared" ca="1" si="151"/>
        <v/>
      </c>
      <c r="S703" t="s">
        <v>71</v>
      </c>
      <c r="U703">
        <f t="shared" ca="1" si="152"/>
        <v>0</v>
      </c>
      <c r="W703" t="str">
        <f t="shared" ca="1" si="153"/>
        <v/>
      </c>
    </row>
    <row r="704" spans="1:23" x14ac:dyDescent="0.25">
      <c r="A704">
        <v>703</v>
      </c>
      <c r="B704">
        <v>346</v>
      </c>
      <c r="C704" t="str">
        <f t="shared" ca="1" si="144"/>
        <v>2013_06_CIN@BUF</v>
      </c>
      <c r="D704" t="str">
        <f t="shared" ca="1" si="158"/>
        <v/>
      </c>
      <c r="E704">
        <f t="shared" ca="1" si="158"/>
        <v>7.5</v>
      </c>
      <c r="F704">
        <f t="shared" ca="1" si="158"/>
        <v>24</v>
      </c>
      <c r="G704">
        <f t="shared" ca="1" si="158"/>
        <v>27</v>
      </c>
      <c r="H704">
        <f t="shared" ca="1" si="146"/>
        <v>2013</v>
      </c>
      <c r="I704">
        <f t="shared" ca="1" si="147"/>
        <v>6</v>
      </c>
      <c r="J704" t="str">
        <f t="shared" ca="1" si="148"/>
        <v>rs</v>
      </c>
      <c r="K704" t="str">
        <f t="shared" ca="1" si="159"/>
        <v>BUF</v>
      </c>
      <c r="L704" t="str">
        <f t="shared" ca="1" si="159"/>
        <v>CIN</v>
      </c>
      <c r="M704" t="str">
        <f t="shared" ca="1" si="150"/>
        <v/>
      </c>
      <c r="N704" t="s">
        <v>16</v>
      </c>
      <c r="O704">
        <v>3.5</v>
      </c>
      <c r="P704" t="str">
        <f t="shared" ca="1" si="151"/>
        <v/>
      </c>
      <c r="S704" t="s">
        <v>68</v>
      </c>
      <c r="U704">
        <f t="shared" ca="1" si="152"/>
        <v>1</v>
      </c>
      <c r="W704" t="str">
        <f t="shared" ca="1" si="153"/>
        <v/>
      </c>
    </row>
    <row r="705" spans="1:23" x14ac:dyDescent="0.25">
      <c r="A705">
        <v>704</v>
      </c>
      <c r="B705">
        <v>347</v>
      </c>
      <c r="C705" t="str">
        <f t="shared" ca="1" si="144"/>
        <v>2013_06_DET@CLE</v>
      </c>
      <c r="D705" t="str">
        <f t="shared" ca="1" si="158"/>
        <v/>
      </c>
      <c r="E705">
        <f t="shared" ca="1" si="158"/>
        <v>2.5</v>
      </c>
      <c r="F705">
        <f t="shared" ca="1" si="158"/>
        <v>17</v>
      </c>
      <c r="G705">
        <f t="shared" ca="1" si="158"/>
        <v>31</v>
      </c>
      <c r="H705">
        <f t="shared" ca="1" si="146"/>
        <v>2013</v>
      </c>
      <c r="I705">
        <f t="shared" ca="1" si="147"/>
        <v>6</v>
      </c>
      <c r="J705" t="str">
        <f t="shared" ca="1" si="148"/>
        <v>rs</v>
      </c>
      <c r="K705" t="str">
        <f t="shared" ca="1" si="159"/>
        <v>DET</v>
      </c>
      <c r="L705" t="str">
        <f t="shared" ca="1" si="159"/>
        <v>DET</v>
      </c>
      <c r="M705" t="str">
        <f t="shared" ca="1" si="150"/>
        <v/>
      </c>
      <c r="N705" t="s">
        <v>18</v>
      </c>
      <c r="O705">
        <v>1</v>
      </c>
      <c r="P705" t="str">
        <f t="shared" ca="1" si="151"/>
        <v/>
      </c>
      <c r="S705" t="s">
        <v>72</v>
      </c>
      <c r="U705">
        <f t="shared" ca="1" si="152"/>
        <v>0</v>
      </c>
      <c r="W705" t="str">
        <f t="shared" ca="1" si="153"/>
        <v/>
      </c>
    </row>
    <row r="706" spans="1:23" x14ac:dyDescent="0.25">
      <c r="A706">
        <v>705</v>
      </c>
      <c r="B706">
        <v>347</v>
      </c>
      <c r="C706" t="str">
        <f t="shared" ref="C706:C769" ca="1" si="160">IFERROR(VLOOKUP($B706,nfl_game_result,MATCH(C$1,nfl_game_result_header,0),FALSE),"error")</f>
        <v>2013_06_DET@CLE</v>
      </c>
      <c r="D706" t="str">
        <f t="shared" ca="1" si="158"/>
        <v/>
      </c>
      <c r="E706">
        <f t="shared" ca="1" si="158"/>
        <v>2.5</v>
      </c>
      <c r="F706">
        <f t="shared" ca="1" si="158"/>
        <v>17</v>
      </c>
      <c r="G706">
        <f t="shared" ca="1" si="158"/>
        <v>31</v>
      </c>
      <c r="H706">
        <f t="shared" ref="H706:H769" ca="1" si="161">VALUE(LEFT(C706, 4))</f>
        <v>2013</v>
      </c>
      <c r="I706">
        <f t="shared" ref="I706:I769" ca="1" si="162">VALUE(MID(C706,6,FIND("_",C706,6)-6))</f>
        <v>6</v>
      </c>
      <c r="J706" t="str">
        <f t="shared" ref="J706:J769" ca="1" si="163">IF(I706&lt;=17,"rs","plyff")</f>
        <v>rs</v>
      </c>
      <c r="K706" t="str">
        <f t="shared" ca="1" si="159"/>
        <v>DET</v>
      </c>
      <c r="L706" t="str">
        <f t="shared" ca="1" si="159"/>
        <v>DET</v>
      </c>
      <c r="M706" t="str">
        <f t="shared" ref="M706:M769" ca="1" si="164">IF(NOT(OR(ISBLANK(D706),ISBLANK(E706),D706="",E706="")),D706-E706,"")</f>
        <v/>
      </c>
      <c r="N706" t="s">
        <v>16</v>
      </c>
      <c r="O706">
        <v>1.5</v>
      </c>
      <c r="P706" t="str">
        <f t="shared" ref="P706:P769" ca="1" si="165">IF(OR(NOT(ISNUMBER(D706)),ISBLANK(D706),D706="",ISBLANK(O706)),"",ABS(D706-O706))</f>
        <v/>
      </c>
      <c r="S706" t="s">
        <v>72</v>
      </c>
      <c r="U706">
        <f t="shared" ref="U706:U769" ca="1" si="166">IF(OR(ISBLANK(K706),ISBLANK(S706),K706="",S706=""),"",IF(K706=S706,1,0))</f>
        <v>0</v>
      </c>
      <c r="W706" t="str">
        <f t="shared" ref="W706:W769" ca="1" si="167">IF(OR(ISBLANK(L706),ISBLANK(V706),L706="",V706=""),"",IF(L706=V706,1,0))</f>
        <v/>
      </c>
    </row>
    <row r="707" spans="1:23" x14ac:dyDescent="0.25">
      <c r="A707">
        <v>706</v>
      </c>
      <c r="B707">
        <v>348</v>
      </c>
      <c r="C707" t="str">
        <f t="shared" ca="1" si="160"/>
        <v>2013_06_GBY@BAL</v>
      </c>
      <c r="D707" t="str">
        <f t="shared" ca="1" si="158"/>
        <v/>
      </c>
      <c r="E707">
        <f t="shared" ca="1" si="158"/>
        <v>3.5</v>
      </c>
      <c r="F707">
        <f t="shared" ca="1" si="158"/>
        <v>17</v>
      </c>
      <c r="G707">
        <f t="shared" ca="1" si="158"/>
        <v>19</v>
      </c>
      <c r="H707">
        <f t="shared" ca="1" si="161"/>
        <v>2013</v>
      </c>
      <c r="I707">
        <f t="shared" ca="1" si="162"/>
        <v>6</v>
      </c>
      <c r="J707" t="str">
        <f t="shared" ca="1" si="163"/>
        <v>rs</v>
      </c>
      <c r="K707" t="str">
        <f t="shared" ca="1" si="159"/>
        <v>BAL</v>
      </c>
      <c r="L707" t="str">
        <f t="shared" ca="1" si="159"/>
        <v>GBY</v>
      </c>
      <c r="M707" t="str">
        <f t="shared" ca="1" si="164"/>
        <v/>
      </c>
      <c r="N707" t="s">
        <v>18</v>
      </c>
      <c r="O707">
        <v>3</v>
      </c>
      <c r="P707" t="str">
        <f t="shared" ca="1" si="165"/>
        <v/>
      </c>
      <c r="S707" t="s">
        <v>335</v>
      </c>
      <c r="U707">
        <f t="shared" ca="1" si="166"/>
        <v>0</v>
      </c>
      <c r="W707" t="str">
        <f t="shared" ca="1" si="167"/>
        <v/>
      </c>
    </row>
    <row r="708" spans="1:23" x14ac:dyDescent="0.25">
      <c r="A708">
        <v>707</v>
      </c>
      <c r="B708">
        <v>348</v>
      </c>
      <c r="C708" t="str">
        <f t="shared" ca="1" si="160"/>
        <v>2013_06_GBY@BAL</v>
      </c>
      <c r="D708" t="str">
        <f t="shared" ca="1" si="158"/>
        <v/>
      </c>
      <c r="E708">
        <f t="shared" ca="1" si="158"/>
        <v>3.5</v>
      </c>
      <c r="F708">
        <f t="shared" ca="1" si="158"/>
        <v>17</v>
      </c>
      <c r="G708">
        <f t="shared" ca="1" si="158"/>
        <v>19</v>
      </c>
      <c r="H708">
        <f t="shared" ca="1" si="161"/>
        <v>2013</v>
      </c>
      <c r="I708">
        <f t="shared" ca="1" si="162"/>
        <v>6</v>
      </c>
      <c r="J708" t="str">
        <f t="shared" ca="1" si="163"/>
        <v>rs</v>
      </c>
      <c r="K708" t="str">
        <f t="shared" ca="1" si="159"/>
        <v>BAL</v>
      </c>
      <c r="L708" t="str">
        <f t="shared" ca="1" si="159"/>
        <v>GBY</v>
      </c>
      <c r="M708" t="str">
        <f t="shared" ca="1" si="164"/>
        <v/>
      </c>
      <c r="N708" t="s">
        <v>16</v>
      </c>
      <c r="O708">
        <v>3</v>
      </c>
      <c r="P708" t="str">
        <f t="shared" ca="1" si="165"/>
        <v/>
      </c>
      <c r="S708" t="s">
        <v>335</v>
      </c>
      <c r="U708">
        <f t="shared" ca="1" si="166"/>
        <v>0</v>
      </c>
      <c r="W708" t="str">
        <f t="shared" ca="1" si="167"/>
        <v/>
      </c>
    </row>
    <row r="709" spans="1:23" x14ac:dyDescent="0.25">
      <c r="A709">
        <v>708</v>
      </c>
      <c r="B709">
        <v>349</v>
      </c>
      <c r="C709" t="str">
        <f t="shared" ca="1" si="160"/>
        <v>2013_06_OAK@KCY</v>
      </c>
      <c r="D709" t="str">
        <f t="shared" ca="1" si="158"/>
        <v/>
      </c>
      <c r="E709">
        <f t="shared" ca="1" si="158"/>
        <v>-9.5</v>
      </c>
      <c r="F709">
        <f t="shared" ca="1" si="158"/>
        <v>24</v>
      </c>
      <c r="G709">
        <f t="shared" ca="1" si="158"/>
        <v>7</v>
      </c>
      <c r="H709">
        <f t="shared" ca="1" si="161"/>
        <v>2013</v>
      </c>
      <c r="I709">
        <f t="shared" ca="1" si="162"/>
        <v>6</v>
      </c>
      <c r="J709" t="str">
        <f t="shared" ca="1" si="163"/>
        <v>rs</v>
      </c>
      <c r="K709" t="str">
        <f t="shared" ca="1" si="159"/>
        <v>KCY</v>
      </c>
      <c r="L709" t="str">
        <f t="shared" ca="1" si="159"/>
        <v>KCY</v>
      </c>
      <c r="M709" t="str">
        <f t="shared" ca="1" si="164"/>
        <v/>
      </c>
      <c r="N709" t="s">
        <v>18</v>
      </c>
      <c r="O709">
        <v>-8</v>
      </c>
      <c r="P709" t="str">
        <f t="shared" ca="1" si="165"/>
        <v/>
      </c>
      <c r="S709" t="s">
        <v>87</v>
      </c>
      <c r="U709">
        <f t="shared" ca="1" si="166"/>
        <v>0</v>
      </c>
      <c r="W709" t="str">
        <f t="shared" ca="1" si="167"/>
        <v/>
      </c>
    </row>
    <row r="710" spans="1:23" x14ac:dyDescent="0.25">
      <c r="A710">
        <v>709</v>
      </c>
      <c r="B710">
        <v>349</v>
      </c>
      <c r="C710" t="str">
        <f t="shared" ca="1" si="160"/>
        <v>2013_06_OAK@KCY</v>
      </c>
      <c r="D710" t="str">
        <f t="shared" ca="1" si="158"/>
        <v/>
      </c>
      <c r="E710">
        <f t="shared" ca="1" si="158"/>
        <v>-9.5</v>
      </c>
      <c r="F710">
        <f t="shared" ca="1" si="158"/>
        <v>24</v>
      </c>
      <c r="G710">
        <f t="shared" ca="1" si="158"/>
        <v>7</v>
      </c>
      <c r="H710">
        <f t="shared" ca="1" si="161"/>
        <v>2013</v>
      </c>
      <c r="I710">
        <f t="shared" ca="1" si="162"/>
        <v>6</v>
      </c>
      <c r="J710" t="str">
        <f t="shared" ca="1" si="163"/>
        <v>rs</v>
      </c>
      <c r="K710" t="str">
        <f t="shared" ca="1" si="159"/>
        <v>KCY</v>
      </c>
      <c r="L710" t="str">
        <f t="shared" ca="1" si="159"/>
        <v>KCY</v>
      </c>
      <c r="M710" t="str">
        <f t="shared" ca="1" si="164"/>
        <v/>
      </c>
      <c r="N710" t="s">
        <v>16</v>
      </c>
      <c r="O710">
        <v>-13</v>
      </c>
      <c r="P710" t="str">
        <f t="shared" ca="1" si="165"/>
        <v/>
      </c>
      <c r="S710" t="s">
        <v>87</v>
      </c>
      <c r="U710">
        <f t="shared" ca="1" si="166"/>
        <v>0</v>
      </c>
      <c r="W710" t="str">
        <f t="shared" ca="1" si="167"/>
        <v/>
      </c>
    </row>
    <row r="711" spans="1:23" x14ac:dyDescent="0.25">
      <c r="A711">
        <v>710</v>
      </c>
      <c r="B711">
        <v>350</v>
      </c>
      <c r="C711" t="str">
        <f t="shared" ca="1" si="160"/>
        <v>2013_06_STL@HOU</v>
      </c>
      <c r="D711" t="str">
        <f t="shared" ca="1" si="158"/>
        <v/>
      </c>
      <c r="E711">
        <f t="shared" ca="1" si="158"/>
        <v>-7.5</v>
      </c>
      <c r="F711">
        <f t="shared" ca="1" si="158"/>
        <v>13</v>
      </c>
      <c r="G711">
        <f t="shared" ca="1" si="158"/>
        <v>38</v>
      </c>
      <c r="H711">
        <f t="shared" ca="1" si="161"/>
        <v>2013</v>
      </c>
      <c r="I711">
        <f t="shared" ca="1" si="162"/>
        <v>6</v>
      </c>
      <c r="J711" t="str">
        <f t="shared" ca="1" si="163"/>
        <v>rs</v>
      </c>
      <c r="K711" t="str">
        <f t="shared" ca="1" si="159"/>
        <v>STL</v>
      </c>
      <c r="L711" t="str">
        <f t="shared" ca="1" si="159"/>
        <v>STL</v>
      </c>
      <c r="M711" t="str">
        <f t="shared" ca="1" si="164"/>
        <v/>
      </c>
      <c r="N711" t="s">
        <v>18</v>
      </c>
      <c r="O711">
        <v>-8</v>
      </c>
      <c r="P711" t="str">
        <f t="shared" ca="1" si="165"/>
        <v/>
      </c>
      <c r="S711" t="s">
        <v>77</v>
      </c>
      <c r="U711">
        <f t="shared" ca="1" si="166"/>
        <v>0</v>
      </c>
      <c r="W711" t="str">
        <f t="shared" ca="1" si="167"/>
        <v/>
      </c>
    </row>
    <row r="712" spans="1:23" x14ac:dyDescent="0.25">
      <c r="A712">
        <v>711</v>
      </c>
      <c r="B712">
        <v>350</v>
      </c>
      <c r="C712" t="str">
        <f t="shared" ca="1" si="160"/>
        <v>2013_06_STL@HOU</v>
      </c>
      <c r="D712" t="str">
        <f t="shared" ca="1" si="158"/>
        <v/>
      </c>
      <c r="E712">
        <f t="shared" ca="1" si="158"/>
        <v>-7.5</v>
      </c>
      <c r="F712">
        <f t="shared" ca="1" si="158"/>
        <v>13</v>
      </c>
      <c r="G712">
        <f t="shared" ca="1" si="158"/>
        <v>38</v>
      </c>
      <c r="H712">
        <f t="shared" ca="1" si="161"/>
        <v>2013</v>
      </c>
      <c r="I712">
        <f t="shared" ca="1" si="162"/>
        <v>6</v>
      </c>
      <c r="J712" t="str">
        <f t="shared" ca="1" si="163"/>
        <v>rs</v>
      </c>
      <c r="K712" t="str">
        <f t="shared" ca="1" si="159"/>
        <v>STL</v>
      </c>
      <c r="L712" t="str">
        <f t="shared" ca="1" si="159"/>
        <v>STL</v>
      </c>
      <c r="M712" t="str">
        <f t="shared" ca="1" si="164"/>
        <v/>
      </c>
      <c r="N712" t="s">
        <v>16</v>
      </c>
      <c r="O712">
        <v>-7.5</v>
      </c>
      <c r="P712" t="str">
        <f t="shared" ca="1" si="165"/>
        <v/>
      </c>
      <c r="S712" t="s">
        <v>77</v>
      </c>
      <c r="U712">
        <f t="shared" ca="1" si="166"/>
        <v>0</v>
      </c>
      <c r="W712" t="str">
        <f t="shared" ca="1" si="167"/>
        <v/>
      </c>
    </row>
    <row r="713" spans="1:23" x14ac:dyDescent="0.25">
      <c r="A713">
        <v>712</v>
      </c>
      <c r="B713">
        <v>351</v>
      </c>
      <c r="C713" t="str">
        <f t="shared" ca="1" si="160"/>
        <v>2013_06_CAR@MIN</v>
      </c>
      <c r="D713" t="str">
        <f t="shared" ca="1" si="158"/>
        <v/>
      </c>
      <c r="E713">
        <f t="shared" ca="1" si="158"/>
        <v>-2.5</v>
      </c>
      <c r="F713">
        <f t="shared" ca="1" si="158"/>
        <v>10</v>
      </c>
      <c r="G713">
        <f t="shared" ca="1" si="158"/>
        <v>35</v>
      </c>
      <c r="H713">
        <f t="shared" ca="1" si="161"/>
        <v>2013</v>
      </c>
      <c r="I713">
        <f t="shared" ca="1" si="162"/>
        <v>6</v>
      </c>
      <c r="J713" t="str">
        <f t="shared" ca="1" si="163"/>
        <v>rs</v>
      </c>
      <c r="K713" t="str">
        <f t="shared" ca="1" si="159"/>
        <v>CAR</v>
      </c>
      <c r="L713" t="str">
        <f t="shared" ca="1" si="159"/>
        <v>CAR</v>
      </c>
      <c r="M713" t="str">
        <f t="shared" ca="1" si="164"/>
        <v/>
      </c>
      <c r="N713" t="s">
        <v>18</v>
      </c>
      <c r="O713">
        <v>2.5</v>
      </c>
      <c r="P713" t="str">
        <f t="shared" ca="1" si="165"/>
        <v/>
      </c>
      <c r="S713" t="s">
        <v>82</v>
      </c>
      <c r="U713">
        <f t="shared" ca="1" si="166"/>
        <v>0</v>
      </c>
      <c r="W713" t="str">
        <f t="shared" ca="1" si="167"/>
        <v/>
      </c>
    </row>
    <row r="714" spans="1:23" x14ac:dyDescent="0.25">
      <c r="A714">
        <v>713</v>
      </c>
      <c r="B714">
        <v>351</v>
      </c>
      <c r="C714" t="str">
        <f t="shared" ca="1" si="160"/>
        <v>2013_06_CAR@MIN</v>
      </c>
      <c r="D714" t="str">
        <f t="shared" ca="1" si="158"/>
        <v/>
      </c>
      <c r="E714">
        <f t="shared" ca="1" si="158"/>
        <v>-2.5</v>
      </c>
      <c r="F714">
        <f t="shared" ca="1" si="158"/>
        <v>10</v>
      </c>
      <c r="G714">
        <f t="shared" ca="1" si="158"/>
        <v>35</v>
      </c>
      <c r="H714">
        <f t="shared" ca="1" si="161"/>
        <v>2013</v>
      </c>
      <c r="I714">
        <f t="shared" ca="1" si="162"/>
        <v>6</v>
      </c>
      <c r="J714" t="str">
        <f t="shared" ca="1" si="163"/>
        <v>rs</v>
      </c>
      <c r="K714" t="str">
        <f t="shared" ca="1" si="159"/>
        <v>CAR</v>
      </c>
      <c r="L714" t="str">
        <f t="shared" ca="1" si="159"/>
        <v>CAR</v>
      </c>
      <c r="M714" t="str">
        <f t="shared" ca="1" si="164"/>
        <v/>
      </c>
      <c r="N714" t="s">
        <v>16</v>
      </c>
      <c r="O714">
        <v>1.5</v>
      </c>
      <c r="P714" t="str">
        <f t="shared" ca="1" si="165"/>
        <v/>
      </c>
      <c r="S714" t="s">
        <v>82</v>
      </c>
      <c r="U714">
        <f t="shared" ca="1" si="166"/>
        <v>0</v>
      </c>
      <c r="W714" t="str">
        <f t="shared" ca="1" si="167"/>
        <v/>
      </c>
    </row>
    <row r="715" spans="1:23" x14ac:dyDescent="0.25">
      <c r="A715">
        <v>714</v>
      </c>
      <c r="B715">
        <v>352</v>
      </c>
      <c r="C715" t="str">
        <f t="shared" ca="1" si="160"/>
        <v>2013_06_PIT@NYJ</v>
      </c>
      <c r="D715" t="str">
        <f t="shared" ca="1" si="158"/>
        <v/>
      </c>
      <c r="E715">
        <f t="shared" ca="1" si="158"/>
        <v>-2.5</v>
      </c>
      <c r="F715">
        <f t="shared" ca="1" si="158"/>
        <v>6</v>
      </c>
      <c r="G715">
        <f t="shared" ca="1" si="158"/>
        <v>19</v>
      </c>
      <c r="H715">
        <f t="shared" ca="1" si="161"/>
        <v>2013</v>
      </c>
      <c r="I715">
        <f t="shared" ca="1" si="162"/>
        <v>6</v>
      </c>
      <c r="J715" t="str">
        <f t="shared" ca="1" si="163"/>
        <v>rs</v>
      </c>
      <c r="K715" t="str">
        <f t="shared" ca="1" si="159"/>
        <v>PIT</v>
      </c>
      <c r="L715" t="str">
        <f t="shared" ca="1" si="159"/>
        <v>PIT</v>
      </c>
      <c r="M715" t="str">
        <f t="shared" ca="1" si="164"/>
        <v/>
      </c>
      <c r="N715" t="s">
        <v>18</v>
      </c>
      <c r="O715">
        <v>-3</v>
      </c>
      <c r="P715" t="str">
        <f t="shared" ca="1" si="165"/>
        <v/>
      </c>
      <c r="S715" t="s">
        <v>86</v>
      </c>
      <c r="U715">
        <f t="shared" ca="1" si="166"/>
        <v>0</v>
      </c>
      <c r="W715" t="str">
        <f t="shared" ca="1" si="167"/>
        <v/>
      </c>
    </row>
    <row r="716" spans="1:23" x14ac:dyDescent="0.25">
      <c r="A716">
        <v>715</v>
      </c>
      <c r="B716">
        <v>352</v>
      </c>
      <c r="C716" t="str">
        <f t="shared" ca="1" si="160"/>
        <v>2013_06_PIT@NYJ</v>
      </c>
      <c r="D716" t="str">
        <f t="shared" ca="1" si="158"/>
        <v/>
      </c>
      <c r="E716">
        <f t="shared" ca="1" si="158"/>
        <v>-2.5</v>
      </c>
      <c r="F716">
        <f t="shared" ca="1" si="158"/>
        <v>6</v>
      </c>
      <c r="G716">
        <f t="shared" ca="1" si="158"/>
        <v>19</v>
      </c>
      <c r="H716">
        <f t="shared" ca="1" si="161"/>
        <v>2013</v>
      </c>
      <c r="I716">
        <f t="shared" ca="1" si="162"/>
        <v>6</v>
      </c>
      <c r="J716" t="str">
        <f t="shared" ca="1" si="163"/>
        <v>rs</v>
      </c>
      <c r="K716" t="str">
        <f t="shared" ca="1" si="159"/>
        <v>PIT</v>
      </c>
      <c r="L716" t="str">
        <f t="shared" ca="1" si="159"/>
        <v>PIT</v>
      </c>
      <c r="M716" t="str">
        <f t="shared" ca="1" si="164"/>
        <v/>
      </c>
      <c r="N716" t="s">
        <v>16</v>
      </c>
      <c r="O716">
        <v>-1.5</v>
      </c>
      <c r="P716" t="str">
        <f t="shared" ca="1" si="165"/>
        <v/>
      </c>
      <c r="S716" t="s">
        <v>89</v>
      </c>
      <c r="U716">
        <f t="shared" ca="1" si="166"/>
        <v>1</v>
      </c>
      <c r="W716" t="str">
        <f t="shared" ca="1" si="167"/>
        <v/>
      </c>
    </row>
    <row r="717" spans="1:23" x14ac:dyDescent="0.25">
      <c r="A717">
        <v>716</v>
      </c>
      <c r="B717">
        <v>353</v>
      </c>
      <c r="C717" t="str">
        <f t="shared" ca="1" si="160"/>
        <v>2013_06_PHI@TBY</v>
      </c>
      <c r="D717" t="str">
        <f t="shared" ca="1" si="158"/>
        <v/>
      </c>
      <c r="E717">
        <f t="shared" ca="1" si="158"/>
        <v>1.5</v>
      </c>
      <c r="F717">
        <f t="shared" ca="1" si="158"/>
        <v>20</v>
      </c>
      <c r="G717">
        <f t="shared" ca="1" si="158"/>
        <v>31</v>
      </c>
      <c r="H717">
        <f t="shared" ca="1" si="161"/>
        <v>2013</v>
      </c>
      <c r="I717">
        <f t="shared" ca="1" si="162"/>
        <v>6</v>
      </c>
      <c r="J717" t="str">
        <f t="shared" ca="1" si="163"/>
        <v>rs</v>
      </c>
      <c r="K717" t="str">
        <f t="shared" ca="1" si="159"/>
        <v>PHI</v>
      </c>
      <c r="L717" t="str">
        <f t="shared" ca="1" si="159"/>
        <v>PHI</v>
      </c>
      <c r="M717" t="str">
        <f t="shared" ca="1" si="164"/>
        <v/>
      </c>
      <c r="N717" t="s">
        <v>18</v>
      </c>
      <c r="O717">
        <v>-1</v>
      </c>
      <c r="P717" t="str">
        <f t="shared" ca="1" si="165"/>
        <v/>
      </c>
      <c r="S717" t="s">
        <v>88</v>
      </c>
      <c r="U717">
        <f t="shared" ca="1" si="166"/>
        <v>1</v>
      </c>
      <c r="W717" t="str">
        <f t="shared" ca="1" si="167"/>
        <v/>
      </c>
    </row>
    <row r="718" spans="1:23" x14ac:dyDescent="0.25">
      <c r="A718">
        <v>717</v>
      </c>
      <c r="B718">
        <v>353</v>
      </c>
      <c r="C718" t="str">
        <f t="shared" ca="1" si="160"/>
        <v>2013_06_PHI@TBY</v>
      </c>
      <c r="D718" t="str">
        <f t="shared" ca="1" si="158"/>
        <v/>
      </c>
      <c r="E718">
        <f t="shared" ca="1" si="158"/>
        <v>1.5</v>
      </c>
      <c r="F718">
        <f t="shared" ca="1" si="158"/>
        <v>20</v>
      </c>
      <c r="G718">
        <f t="shared" ca="1" si="158"/>
        <v>31</v>
      </c>
      <c r="H718">
        <f t="shared" ca="1" si="161"/>
        <v>2013</v>
      </c>
      <c r="I718">
        <f t="shared" ca="1" si="162"/>
        <v>6</v>
      </c>
      <c r="J718" t="str">
        <f t="shared" ca="1" si="163"/>
        <v>rs</v>
      </c>
      <c r="K718" t="str">
        <f t="shared" ca="1" si="159"/>
        <v>PHI</v>
      </c>
      <c r="L718" t="str">
        <f t="shared" ca="1" si="159"/>
        <v>PHI</v>
      </c>
      <c r="M718" t="str">
        <f t="shared" ca="1" si="164"/>
        <v/>
      </c>
      <c r="N718" t="s">
        <v>16</v>
      </c>
      <c r="O718">
        <v>1.5</v>
      </c>
      <c r="P718" t="str">
        <f t="shared" ca="1" si="165"/>
        <v/>
      </c>
      <c r="S718" t="s">
        <v>339</v>
      </c>
      <c r="U718">
        <f t="shared" ca="1" si="166"/>
        <v>0</v>
      </c>
      <c r="W718" t="str">
        <f t="shared" ca="1" si="167"/>
        <v/>
      </c>
    </row>
    <row r="719" spans="1:23" x14ac:dyDescent="0.25">
      <c r="A719">
        <v>718</v>
      </c>
      <c r="B719">
        <v>354</v>
      </c>
      <c r="C719" t="str">
        <f t="shared" ca="1" si="160"/>
        <v>2013_06_JAX@DEN</v>
      </c>
      <c r="D719" t="str">
        <f t="shared" ca="1" si="158"/>
        <v/>
      </c>
      <c r="E719">
        <f t="shared" ca="1" si="158"/>
        <v>-27.5</v>
      </c>
      <c r="F719">
        <f t="shared" ca="1" si="158"/>
        <v>35</v>
      </c>
      <c r="G719">
        <f t="shared" ca="1" si="158"/>
        <v>19</v>
      </c>
      <c r="H719">
        <f t="shared" ca="1" si="161"/>
        <v>2013</v>
      </c>
      <c r="I719">
        <f t="shared" ca="1" si="162"/>
        <v>6</v>
      </c>
      <c r="J719" t="str">
        <f t="shared" ca="1" si="163"/>
        <v>rs</v>
      </c>
      <c r="K719" t="str">
        <f t="shared" ca="1" si="159"/>
        <v>JAX</v>
      </c>
      <c r="L719" t="str">
        <f t="shared" ca="1" si="159"/>
        <v>DEN</v>
      </c>
      <c r="M719" t="str">
        <f t="shared" ca="1" si="164"/>
        <v/>
      </c>
      <c r="N719" t="s">
        <v>18</v>
      </c>
      <c r="O719">
        <v>-28</v>
      </c>
      <c r="P719" t="str">
        <f t="shared" ca="1" si="165"/>
        <v/>
      </c>
      <c r="S719" t="s">
        <v>74</v>
      </c>
      <c r="U719">
        <f t="shared" ca="1" si="166"/>
        <v>0</v>
      </c>
      <c r="W719" t="str">
        <f t="shared" ca="1" si="167"/>
        <v/>
      </c>
    </row>
    <row r="720" spans="1:23" x14ac:dyDescent="0.25">
      <c r="A720">
        <v>719</v>
      </c>
      <c r="B720">
        <v>354</v>
      </c>
      <c r="C720" t="str">
        <f t="shared" ca="1" si="160"/>
        <v>2013_06_JAX@DEN</v>
      </c>
      <c r="D720" t="str">
        <f t="shared" ca="1" si="158"/>
        <v/>
      </c>
      <c r="E720">
        <f t="shared" ca="1" si="158"/>
        <v>-27.5</v>
      </c>
      <c r="F720">
        <f t="shared" ca="1" si="158"/>
        <v>35</v>
      </c>
      <c r="G720">
        <f t="shared" ca="1" si="158"/>
        <v>19</v>
      </c>
      <c r="H720">
        <f t="shared" ca="1" si="161"/>
        <v>2013</v>
      </c>
      <c r="I720">
        <f t="shared" ca="1" si="162"/>
        <v>6</v>
      </c>
      <c r="J720" t="str">
        <f t="shared" ca="1" si="163"/>
        <v>rs</v>
      </c>
      <c r="K720" t="str">
        <f t="shared" ca="1" si="159"/>
        <v>JAX</v>
      </c>
      <c r="L720" t="str">
        <f t="shared" ca="1" si="159"/>
        <v>DEN</v>
      </c>
      <c r="M720" t="str">
        <f t="shared" ca="1" si="164"/>
        <v/>
      </c>
      <c r="N720" t="s">
        <v>16</v>
      </c>
      <c r="O720">
        <v>-28</v>
      </c>
      <c r="P720" t="str">
        <f t="shared" ca="1" si="165"/>
        <v/>
      </c>
      <c r="S720" t="s">
        <v>74</v>
      </c>
      <c r="U720">
        <f t="shared" ca="1" si="166"/>
        <v>0</v>
      </c>
      <c r="W720" t="str">
        <f t="shared" ca="1" si="167"/>
        <v/>
      </c>
    </row>
    <row r="721" spans="1:23" x14ac:dyDescent="0.25">
      <c r="A721">
        <v>720</v>
      </c>
      <c r="B721">
        <v>355</v>
      </c>
      <c r="C721" t="str">
        <f t="shared" ca="1" si="160"/>
        <v>2013_06_TEN@SEA</v>
      </c>
      <c r="D721" t="str">
        <f t="shared" ca="1" si="158"/>
        <v/>
      </c>
      <c r="E721">
        <f t="shared" ca="1" si="158"/>
        <v>-13.5</v>
      </c>
      <c r="F721">
        <f t="shared" ca="1" si="158"/>
        <v>20</v>
      </c>
      <c r="G721">
        <f t="shared" ca="1" si="158"/>
        <v>13</v>
      </c>
      <c r="H721">
        <f t="shared" ca="1" si="161"/>
        <v>2013</v>
      </c>
      <c r="I721">
        <f t="shared" ca="1" si="162"/>
        <v>6</v>
      </c>
      <c r="J721" t="str">
        <f t="shared" ca="1" si="163"/>
        <v>rs</v>
      </c>
      <c r="K721" t="str">
        <f t="shared" ca="1" si="159"/>
        <v>TEN</v>
      </c>
      <c r="L721" t="str">
        <f t="shared" ca="1" si="159"/>
        <v>SEA</v>
      </c>
      <c r="M721" t="str">
        <f t="shared" ca="1" si="164"/>
        <v/>
      </c>
      <c r="N721" t="s">
        <v>18</v>
      </c>
      <c r="O721">
        <v>-11</v>
      </c>
      <c r="P721" t="str">
        <f t="shared" ca="1" si="165"/>
        <v/>
      </c>
      <c r="S721" t="s">
        <v>91</v>
      </c>
      <c r="U721">
        <f t="shared" ca="1" si="166"/>
        <v>0</v>
      </c>
      <c r="W721" t="str">
        <f t="shared" ca="1" si="167"/>
        <v/>
      </c>
    </row>
    <row r="722" spans="1:23" x14ac:dyDescent="0.25">
      <c r="A722">
        <v>721</v>
      </c>
      <c r="B722">
        <v>355</v>
      </c>
      <c r="C722" t="str">
        <f t="shared" ca="1" si="160"/>
        <v>2013_06_TEN@SEA</v>
      </c>
      <c r="D722" t="str">
        <f t="shared" ref="D722:G741" ca="1" si="168">IFERROR(IF(ISBLANK(VLOOKUP($B722,nfl_game_result,MATCH(D$1,nfl_game_result_header,0),FALSE)),"",VLOOKUP($B722,nfl_game_result,MATCH(D$1,nfl_game_result_header,0),FALSE)),"error")</f>
        <v/>
      </c>
      <c r="E722">
        <f t="shared" ca="1" si="168"/>
        <v>-13.5</v>
      </c>
      <c r="F722">
        <f t="shared" ca="1" si="168"/>
        <v>20</v>
      </c>
      <c r="G722">
        <f t="shared" ca="1" si="168"/>
        <v>13</v>
      </c>
      <c r="H722">
        <f t="shared" ca="1" si="161"/>
        <v>2013</v>
      </c>
      <c r="I722">
        <f t="shared" ca="1" si="162"/>
        <v>6</v>
      </c>
      <c r="J722" t="str">
        <f t="shared" ca="1" si="163"/>
        <v>rs</v>
      </c>
      <c r="K722" t="str">
        <f t="shared" ref="K722:L741" ca="1" si="169">IFERROR(IF(ISBLANK(VLOOKUP($B722,nfl_game_result,MATCH(K$1,nfl_game_result_header,0),FALSE)),"",VLOOKUP($B722,nfl_game_result,MATCH(K$1,nfl_game_result_header,0),FALSE)),"error")</f>
        <v>TEN</v>
      </c>
      <c r="L722" t="str">
        <f t="shared" ca="1" si="169"/>
        <v>SEA</v>
      </c>
      <c r="M722" t="str">
        <f t="shared" ca="1" si="164"/>
        <v/>
      </c>
      <c r="N722" t="s">
        <v>16</v>
      </c>
      <c r="O722">
        <v>-10.5</v>
      </c>
      <c r="P722" t="str">
        <f t="shared" ca="1" si="165"/>
        <v/>
      </c>
      <c r="S722" t="s">
        <v>91</v>
      </c>
      <c r="U722">
        <f t="shared" ca="1" si="166"/>
        <v>0</v>
      </c>
      <c r="W722" t="str">
        <f t="shared" ca="1" si="167"/>
        <v/>
      </c>
    </row>
    <row r="723" spans="1:23" x14ac:dyDescent="0.25">
      <c r="A723">
        <v>722</v>
      </c>
      <c r="B723">
        <v>356</v>
      </c>
      <c r="C723" t="str">
        <f t="shared" ca="1" si="160"/>
        <v>2013_06_NOR@NWE</v>
      </c>
      <c r="D723" t="str">
        <f t="shared" ca="1" si="168"/>
        <v/>
      </c>
      <c r="E723">
        <f t="shared" ca="1" si="168"/>
        <v>-2.5</v>
      </c>
      <c r="F723">
        <f t="shared" ca="1" si="168"/>
        <v>30</v>
      </c>
      <c r="G723">
        <f t="shared" ca="1" si="168"/>
        <v>27</v>
      </c>
      <c r="H723">
        <f t="shared" ca="1" si="161"/>
        <v>2013</v>
      </c>
      <c r="I723">
        <f t="shared" ca="1" si="162"/>
        <v>6</v>
      </c>
      <c r="J723" t="str">
        <f t="shared" ca="1" si="163"/>
        <v>rs</v>
      </c>
      <c r="K723" t="str">
        <f t="shared" ca="1" si="169"/>
        <v>NWE</v>
      </c>
      <c r="L723" t="str">
        <f t="shared" ca="1" si="169"/>
        <v>NWE</v>
      </c>
      <c r="M723" t="str">
        <f t="shared" ca="1" si="164"/>
        <v/>
      </c>
      <c r="N723" t="s">
        <v>18</v>
      </c>
      <c r="O723">
        <v>-1</v>
      </c>
      <c r="P723" t="str">
        <f t="shared" ca="1" si="165"/>
        <v/>
      </c>
      <c r="S723" t="s">
        <v>340</v>
      </c>
      <c r="U723">
        <f t="shared" ca="1" si="166"/>
        <v>0</v>
      </c>
      <c r="W723" t="str">
        <f t="shared" ca="1" si="167"/>
        <v/>
      </c>
    </row>
    <row r="724" spans="1:23" x14ac:dyDescent="0.25">
      <c r="A724">
        <v>723</v>
      </c>
      <c r="B724">
        <v>356</v>
      </c>
      <c r="C724" t="str">
        <f t="shared" ca="1" si="160"/>
        <v>2013_06_NOR@NWE</v>
      </c>
      <c r="D724" t="str">
        <f t="shared" ca="1" si="168"/>
        <v/>
      </c>
      <c r="E724">
        <f t="shared" ca="1" si="168"/>
        <v>-2.5</v>
      </c>
      <c r="F724">
        <f t="shared" ca="1" si="168"/>
        <v>30</v>
      </c>
      <c r="G724">
        <f t="shared" ca="1" si="168"/>
        <v>27</v>
      </c>
      <c r="H724">
        <f t="shared" ca="1" si="161"/>
        <v>2013</v>
      </c>
      <c r="I724">
        <f t="shared" ca="1" si="162"/>
        <v>6</v>
      </c>
      <c r="J724" t="str">
        <f t="shared" ca="1" si="163"/>
        <v>rs</v>
      </c>
      <c r="K724" t="str">
        <f t="shared" ca="1" si="169"/>
        <v>NWE</v>
      </c>
      <c r="L724" t="str">
        <f t="shared" ca="1" si="169"/>
        <v>NWE</v>
      </c>
      <c r="M724" t="str">
        <f t="shared" ca="1" si="164"/>
        <v/>
      </c>
      <c r="N724" t="s">
        <v>16</v>
      </c>
      <c r="O724">
        <v>-1.5</v>
      </c>
      <c r="P724" t="str">
        <f t="shared" ca="1" si="165"/>
        <v/>
      </c>
      <c r="S724" t="s">
        <v>340</v>
      </c>
      <c r="U724">
        <f t="shared" ca="1" si="166"/>
        <v>0</v>
      </c>
      <c r="W724" t="str">
        <f t="shared" ca="1" si="167"/>
        <v/>
      </c>
    </row>
    <row r="725" spans="1:23" x14ac:dyDescent="0.25">
      <c r="A725">
        <v>724</v>
      </c>
      <c r="B725">
        <v>357</v>
      </c>
      <c r="C725" t="str">
        <f t="shared" ca="1" si="160"/>
        <v>2013_06_ARI@SFO</v>
      </c>
      <c r="D725" t="str">
        <f t="shared" ca="1" si="168"/>
        <v/>
      </c>
      <c r="E725">
        <f t="shared" ca="1" si="168"/>
        <v>-11.5</v>
      </c>
      <c r="F725">
        <f t="shared" ca="1" si="168"/>
        <v>32</v>
      </c>
      <c r="G725">
        <f t="shared" ca="1" si="168"/>
        <v>20</v>
      </c>
      <c r="H725">
        <f t="shared" ca="1" si="161"/>
        <v>2013</v>
      </c>
      <c r="I725">
        <f t="shared" ca="1" si="162"/>
        <v>6</v>
      </c>
      <c r="J725" t="str">
        <f t="shared" ca="1" si="163"/>
        <v>rs</v>
      </c>
      <c r="K725" t="str">
        <f t="shared" ca="1" si="169"/>
        <v>SFO</v>
      </c>
      <c r="L725" t="str">
        <f t="shared" ca="1" si="169"/>
        <v>SFO</v>
      </c>
      <c r="M725" t="str">
        <f t="shared" ca="1" si="164"/>
        <v/>
      </c>
      <c r="N725" t="s">
        <v>18</v>
      </c>
      <c r="O725">
        <v>-9.5</v>
      </c>
      <c r="P725" t="str">
        <f t="shared" ca="1" si="165"/>
        <v/>
      </c>
      <c r="S725" t="s">
        <v>66</v>
      </c>
      <c r="U725">
        <f t="shared" ca="1" si="166"/>
        <v>0</v>
      </c>
      <c r="W725" t="str">
        <f t="shared" ca="1" si="167"/>
        <v/>
      </c>
    </row>
    <row r="726" spans="1:23" x14ac:dyDescent="0.25">
      <c r="A726">
        <v>725</v>
      </c>
      <c r="B726">
        <v>357</v>
      </c>
      <c r="C726" t="str">
        <f t="shared" ca="1" si="160"/>
        <v>2013_06_ARI@SFO</v>
      </c>
      <c r="D726" t="str">
        <f t="shared" ca="1" si="168"/>
        <v/>
      </c>
      <c r="E726">
        <f t="shared" ca="1" si="168"/>
        <v>-11.5</v>
      </c>
      <c r="F726">
        <f t="shared" ca="1" si="168"/>
        <v>32</v>
      </c>
      <c r="G726">
        <f t="shared" ca="1" si="168"/>
        <v>20</v>
      </c>
      <c r="H726">
        <f t="shared" ca="1" si="161"/>
        <v>2013</v>
      </c>
      <c r="I726">
        <f t="shared" ca="1" si="162"/>
        <v>6</v>
      </c>
      <c r="J726" t="str">
        <f t="shared" ca="1" si="163"/>
        <v>rs</v>
      </c>
      <c r="K726" t="str">
        <f t="shared" ca="1" si="169"/>
        <v>SFO</v>
      </c>
      <c r="L726" t="str">
        <f t="shared" ca="1" si="169"/>
        <v>SFO</v>
      </c>
      <c r="M726" t="str">
        <f t="shared" ca="1" si="164"/>
        <v/>
      </c>
      <c r="N726" t="s">
        <v>16</v>
      </c>
      <c r="O726">
        <v>-10.5</v>
      </c>
      <c r="P726" t="str">
        <f t="shared" ca="1" si="165"/>
        <v/>
      </c>
      <c r="S726" t="s">
        <v>338</v>
      </c>
      <c r="U726">
        <f t="shared" ca="1" si="166"/>
        <v>1</v>
      </c>
      <c r="W726" t="str">
        <f t="shared" ca="1" si="167"/>
        <v/>
      </c>
    </row>
    <row r="727" spans="1:23" x14ac:dyDescent="0.25">
      <c r="A727">
        <v>726</v>
      </c>
      <c r="B727">
        <v>358</v>
      </c>
      <c r="C727" t="str">
        <f t="shared" ca="1" si="160"/>
        <v>2013_06_WAS@DAL</v>
      </c>
      <c r="D727" t="str">
        <f t="shared" ca="1" si="168"/>
        <v/>
      </c>
      <c r="E727">
        <f t="shared" ca="1" si="168"/>
        <v>-5.5</v>
      </c>
      <c r="F727">
        <f t="shared" ca="1" si="168"/>
        <v>31</v>
      </c>
      <c r="G727">
        <f t="shared" ca="1" si="168"/>
        <v>16</v>
      </c>
      <c r="H727">
        <f t="shared" ca="1" si="161"/>
        <v>2013</v>
      </c>
      <c r="I727">
        <f t="shared" ca="1" si="162"/>
        <v>6</v>
      </c>
      <c r="J727" t="str">
        <f t="shared" ca="1" si="163"/>
        <v>rs</v>
      </c>
      <c r="K727" t="str">
        <f t="shared" ca="1" si="169"/>
        <v>DAL</v>
      </c>
      <c r="L727" t="str">
        <f t="shared" ca="1" si="169"/>
        <v>DAL</v>
      </c>
      <c r="M727" t="str">
        <f t="shared" ca="1" si="164"/>
        <v/>
      </c>
      <c r="N727" t="s">
        <v>18</v>
      </c>
      <c r="O727">
        <v>-6</v>
      </c>
      <c r="P727" t="str">
        <f t="shared" ca="1" si="165"/>
        <v/>
      </c>
      <c r="S727" t="s">
        <v>96</v>
      </c>
      <c r="U727">
        <f t="shared" ca="1" si="166"/>
        <v>0</v>
      </c>
      <c r="W727" t="str">
        <f t="shared" ca="1" si="167"/>
        <v/>
      </c>
    </row>
    <row r="728" spans="1:23" x14ac:dyDescent="0.25">
      <c r="A728">
        <v>727</v>
      </c>
      <c r="B728">
        <v>358</v>
      </c>
      <c r="C728" t="str">
        <f t="shared" ca="1" si="160"/>
        <v>2013_06_WAS@DAL</v>
      </c>
      <c r="D728" t="str">
        <f t="shared" ca="1" si="168"/>
        <v/>
      </c>
      <c r="E728">
        <f t="shared" ca="1" si="168"/>
        <v>-5.5</v>
      </c>
      <c r="F728">
        <f t="shared" ca="1" si="168"/>
        <v>31</v>
      </c>
      <c r="G728">
        <f t="shared" ca="1" si="168"/>
        <v>16</v>
      </c>
      <c r="H728">
        <f t="shared" ca="1" si="161"/>
        <v>2013</v>
      </c>
      <c r="I728">
        <f t="shared" ca="1" si="162"/>
        <v>6</v>
      </c>
      <c r="J728" t="str">
        <f t="shared" ca="1" si="163"/>
        <v>rs</v>
      </c>
      <c r="K728" t="str">
        <f t="shared" ca="1" si="169"/>
        <v>DAL</v>
      </c>
      <c r="L728" t="str">
        <f t="shared" ca="1" si="169"/>
        <v>DAL</v>
      </c>
      <c r="M728" t="str">
        <f t="shared" ca="1" si="164"/>
        <v/>
      </c>
      <c r="N728" t="s">
        <v>16</v>
      </c>
      <c r="O728">
        <v>-7.5</v>
      </c>
      <c r="P728" t="str">
        <f t="shared" ca="1" si="165"/>
        <v/>
      </c>
      <c r="S728" t="s">
        <v>96</v>
      </c>
      <c r="U728">
        <f t="shared" ca="1" si="166"/>
        <v>0</v>
      </c>
      <c r="W728" t="str">
        <f t="shared" ca="1" si="167"/>
        <v/>
      </c>
    </row>
    <row r="729" spans="1:23" x14ac:dyDescent="0.25">
      <c r="A729">
        <v>728</v>
      </c>
      <c r="B729">
        <v>359</v>
      </c>
      <c r="C729" t="str">
        <f t="shared" ca="1" si="160"/>
        <v>2013_06_IND@SD</v>
      </c>
      <c r="D729" t="str">
        <f t="shared" ca="1" si="168"/>
        <v/>
      </c>
      <c r="E729">
        <f t="shared" ca="1" si="168"/>
        <v>1.5</v>
      </c>
      <c r="F729">
        <f t="shared" ca="1" si="168"/>
        <v>19</v>
      </c>
      <c r="G729">
        <f t="shared" ca="1" si="168"/>
        <v>9</v>
      </c>
      <c r="H729">
        <f t="shared" ca="1" si="161"/>
        <v>2013</v>
      </c>
      <c r="I729">
        <f t="shared" ca="1" si="162"/>
        <v>6</v>
      </c>
      <c r="J729" t="str">
        <f t="shared" ca="1" si="163"/>
        <v>rs</v>
      </c>
      <c r="K729" t="str">
        <f t="shared" ca="1" si="169"/>
        <v>SD</v>
      </c>
      <c r="L729" t="str">
        <f t="shared" ca="1" si="169"/>
        <v>SD</v>
      </c>
      <c r="M729" t="str">
        <f t="shared" ca="1" si="164"/>
        <v/>
      </c>
      <c r="N729" t="s">
        <v>18</v>
      </c>
      <c r="O729">
        <v>2.5</v>
      </c>
      <c r="P729" t="str">
        <f t="shared" ca="1" si="165"/>
        <v/>
      </c>
      <c r="S729" t="s">
        <v>78</v>
      </c>
      <c r="U729">
        <f t="shared" ca="1" si="166"/>
        <v>0</v>
      </c>
      <c r="W729" t="str">
        <f t="shared" ca="1" si="167"/>
        <v/>
      </c>
    </row>
    <row r="730" spans="1:23" x14ac:dyDescent="0.25">
      <c r="A730">
        <v>729</v>
      </c>
      <c r="B730">
        <v>359</v>
      </c>
      <c r="C730" t="str">
        <f t="shared" ca="1" si="160"/>
        <v>2013_06_IND@SD</v>
      </c>
      <c r="D730" t="str">
        <f t="shared" ca="1" si="168"/>
        <v/>
      </c>
      <c r="E730">
        <f t="shared" ca="1" si="168"/>
        <v>1.5</v>
      </c>
      <c r="F730">
        <f t="shared" ca="1" si="168"/>
        <v>19</v>
      </c>
      <c r="G730">
        <f t="shared" ca="1" si="168"/>
        <v>9</v>
      </c>
      <c r="H730">
        <f t="shared" ca="1" si="161"/>
        <v>2013</v>
      </c>
      <c r="I730">
        <f t="shared" ca="1" si="162"/>
        <v>6</v>
      </c>
      <c r="J730" t="str">
        <f t="shared" ca="1" si="163"/>
        <v>rs</v>
      </c>
      <c r="K730" t="str">
        <f t="shared" ca="1" si="169"/>
        <v>SD</v>
      </c>
      <c r="L730" t="str">
        <f t="shared" ca="1" si="169"/>
        <v>SD</v>
      </c>
      <c r="M730" t="str">
        <f t="shared" ca="1" si="164"/>
        <v/>
      </c>
      <c r="N730" t="s">
        <v>16</v>
      </c>
      <c r="O730">
        <v>2.5</v>
      </c>
      <c r="P730" t="str">
        <f t="shared" ca="1" si="165"/>
        <v/>
      </c>
      <c r="S730" t="s">
        <v>78</v>
      </c>
      <c r="U730">
        <f t="shared" ca="1" si="166"/>
        <v>0</v>
      </c>
      <c r="W730" t="str">
        <f t="shared" ca="1" si="167"/>
        <v/>
      </c>
    </row>
    <row r="731" spans="1:23" x14ac:dyDescent="0.25">
      <c r="A731">
        <v>730</v>
      </c>
      <c r="B731">
        <v>360</v>
      </c>
      <c r="C731" t="str">
        <f t="shared" ca="1" si="160"/>
        <v>2013_07_SEA@ARI</v>
      </c>
      <c r="D731" t="str">
        <f t="shared" ca="1" si="168"/>
        <v/>
      </c>
      <c r="E731">
        <f t="shared" ca="1" si="168"/>
        <v>6.5</v>
      </c>
      <c r="F731">
        <f t="shared" ca="1" si="168"/>
        <v>22</v>
      </c>
      <c r="G731">
        <f t="shared" ca="1" si="168"/>
        <v>34</v>
      </c>
      <c r="H731">
        <f t="shared" ca="1" si="161"/>
        <v>2013</v>
      </c>
      <c r="I731">
        <f t="shared" ca="1" si="162"/>
        <v>7</v>
      </c>
      <c r="J731" t="str">
        <f t="shared" ca="1" si="163"/>
        <v>rs</v>
      </c>
      <c r="K731" t="str">
        <f t="shared" ca="1" si="169"/>
        <v>SEA</v>
      </c>
      <c r="L731" t="str">
        <f t="shared" ca="1" si="169"/>
        <v>SEA</v>
      </c>
      <c r="M731" t="str">
        <f t="shared" ca="1" si="164"/>
        <v/>
      </c>
      <c r="N731" t="s">
        <v>18</v>
      </c>
      <c r="O731">
        <v>5.5</v>
      </c>
      <c r="P731" t="str">
        <f t="shared" ca="1" si="165"/>
        <v/>
      </c>
      <c r="S731" t="s">
        <v>66</v>
      </c>
      <c r="U731">
        <f t="shared" ca="1" si="166"/>
        <v>0</v>
      </c>
      <c r="W731" t="str">
        <f t="shared" ca="1" si="167"/>
        <v/>
      </c>
    </row>
    <row r="732" spans="1:23" x14ac:dyDescent="0.25">
      <c r="A732">
        <v>731</v>
      </c>
      <c r="B732">
        <v>360</v>
      </c>
      <c r="C732" t="str">
        <f t="shared" ca="1" si="160"/>
        <v>2013_07_SEA@ARI</v>
      </c>
      <c r="D732" t="str">
        <f t="shared" ca="1" si="168"/>
        <v/>
      </c>
      <c r="E732">
        <f t="shared" ca="1" si="168"/>
        <v>6.5</v>
      </c>
      <c r="F732">
        <f t="shared" ca="1" si="168"/>
        <v>22</v>
      </c>
      <c r="G732">
        <f t="shared" ca="1" si="168"/>
        <v>34</v>
      </c>
      <c r="H732">
        <f t="shared" ca="1" si="161"/>
        <v>2013</v>
      </c>
      <c r="I732">
        <f t="shared" ca="1" si="162"/>
        <v>7</v>
      </c>
      <c r="J732" t="str">
        <f t="shared" ca="1" si="163"/>
        <v>rs</v>
      </c>
      <c r="K732" t="str">
        <f t="shared" ca="1" si="169"/>
        <v>SEA</v>
      </c>
      <c r="L732" t="str">
        <f t="shared" ca="1" si="169"/>
        <v>SEA</v>
      </c>
      <c r="M732" t="str">
        <f t="shared" ca="1" si="164"/>
        <v/>
      </c>
      <c r="N732" t="s">
        <v>16</v>
      </c>
      <c r="O732">
        <v>5.5</v>
      </c>
      <c r="P732" t="str">
        <f t="shared" ca="1" si="165"/>
        <v/>
      </c>
      <c r="S732" t="s">
        <v>66</v>
      </c>
      <c r="U732">
        <f t="shared" ca="1" si="166"/>
        <v>0</v>
      </c>
      <c r="W732" t="str">
        <f t="shared" ca="1" si="167"/>
        <v/>
      </c>
    </row>
    <row r="733" spans="1:23" x14ac:dyDescent="0.25">
      <c r="A733">
        <v>732</v>
      </c>
      <c r="B733">
        <v>361</v>
      </c>
      <c r="C733" t="str">
        <f t="shared" ca="1" si="160"/>
        <v>2013_07_TBY@ATL</v>
      </c>
      <c r="D733" t="str">
        <f t="shared" ca="1" si="168"/>
        <v/>
      </c>
      <c r="E733">
        <f t="shared" ca="1" si="168"/>
        <v>-7.5</v>
      </c>
      <c r="F733">
        <f t="shared" ca="1" si="168"/>
        <v>31</v>
      </c>
      <c r="G733">
        <f t="shared" ca="1" si="168"/>
        <v>23</v>
      </c>
      <c r="H733">
        <f t="shared" ca="1" si="161"/>
        <v>2013</v>
      </c>
      <c r="I733">
        <f t="shared" ca="1" si="162"/>
        <v>7</v>
      </c>
      <c r="J733" t="str">
        <f t="shared" ca="1" si="163"/>
        <v>rs</v>
      </c>
      <c r="K733" t="str">
        <f t="shared" ca="1" si="169"/>
        <v>ATL</v>
      </c>
      <c r="L733" t="str">
        <f t="shared" ca="1" si="169"/>
        <v>ATL</v>
      </c>
      <c r="M733" t="str">
        <f t="shared" ca="1" si="164"/>
        <v/>
      </c>
      <c r="N733" t="s">
        <v>18</v>
      </c>
      <c r="O733">
        <v>-7.5</v>
      </c>
      <c r="P733" t="str">
        <f t="shared" ca="1" si="165"/>
        <v/>
      </c>
      <c r="S733" t="s">
        <v>339</v>
      </c>
      <c r="U733">
        <f t="shared" ca="1" si="166"/>
        <v>0</v>
      </c>
      <c r="W733" t="str">
        <f t="shared" ca="1" si="167"/>
        <v/>
      </c>
    </row>
    <row r="734" spans="1:23" x14ac:dyDescent="0.25">
      <c r="A734">
        <v>733</v>
      </c>
      <c r="B734">
        <v>361</v>
      </c>
      <c r="C734" t="str">
        <f t="shared" ca="1" si="160"/>
        <v>2013_07_TBY@ATL</v>
      </c>
      <c r="D734" t="str">
        <f t="shared" ca="1" si="168"/>
        <v/>
      </c>
      <c r="E734">
        <f t="shared" ca="1" si="168"/>
        <v>-7.5</v>
      </c>
      <c r="F734">
        <f t="shared" ca="1" si="168"/>
        <v>31</v>
      </c>
      <c r="G734">
        <f t="shared" ca="1" si="168"/>
        <v>23</v>
      </c>
      <c r="H734">
        <f t="shared" ca="1" si="161"/>
        <v>2013</v>
      </c>
      <c r="I734">
        <f t="shared" ca="1" si="162"/>
        <v>7</v>
      </c>
      <c r="J734" t="str">
        <f t="shared" ca="1" si="163"/>
        <v>rs</v>
      </c>
      <c r="K734" t="str">
        <f t="shared" ca="1" si="169"/>
        <v>ATL</v>
      </c>
      <c r="L734" t="str">
        <f t="shared" ca="1" si="169"/>
        <v>ATL</v>
      </c>
      <c r="M734" t="str">
        <f t="shared" ca="1" si="164"/>
        <v/>
      </c>
      <c r="N734" t="s">
        <v>16</v>
      </c>
      <c r="O734">
        <v>-4</v>
      </c>
      <c r="P734" t="str">
        <f t="shared" ca="1" si="165"/>
        <v/>
      </c>
      <c r="S734" t="s">
        <v>339</v>
      </c>
      <c r="U734">
        <f t="shared" ca="1" si="166"/>
        <v>0</v>
      </c>
      <c r="W734" t="str">
        <f t="shared" ca="1" si="167"/>
        <v/>
      </c>
    </row>
    <row r="735" spans="1:23" x14ac:dyDescent="0.25">
      <c r="A735">
        <v>734</v>
      </c>
      <c r="B735">
        <v>362</v>
      </c>
      <c r="C735" t="str">
        <f t="shared" ca="1" si="160"/>
        <v>2013_07_BUF@MIA</v>
      </c>
      <c r="D735" t="str">
        <f t="shared" ca="1" si="168"/>
        <v/>
      </c>
      <c r="E735">
        <f t="shared" ca="1" si="168"/>
        <v>-8.5</v>
      </c>
      <c r="F735">
        <f t="shared" ca="1" si="168"/>
        <v>21</v>
      </c>
      <c r="G735">
        <f t="shared" ca="1" si="168"/>
        <v>23</v>
      </c>
      <c r="H735">
        <f t="shared" ca="1" si="161"/>
        <v>2013</v>
      </c>
      <c r="I735">
        <f t="shared" ca="1" si="162"/>
        <v>7</v>
      </c>
      <c r="J735" t="str">
        <f t="shared" ca="1" si="163"/>
        <v>rs</v>
      </c>
      <c r="K735" t="str">
        <f t="shared" ca="1" si="169"/>
        <v>BUF</v>
      </c>
      <c r="L735" t="str">
        <f t="shared" ca="1" si="169"/>
        <v>BUF</v>
      </c>
      <c r="M735" t="str">
        <f t="shared" ca="1" si="164"/>
        <v/>
      </c>
      <c r="N735" t="s">
        <v>18</v>
      </c>
      <c r="O735">
        <v>-7</v>
      </c>
      <c r="P735" t="str">
        <f t="shared" ca="1" si="165"/>
        <v/>
      </c>
      <c r="S735" t="s">
        <v>81</v>
      </c>
      <c r="U735">
        <f t="shared" ca="1" si="166"/>
        <v>0</v>
      </c>
      <c r="W735" t="str">
        <f t="shared" ca="1" si="167"/>
        <v/>
      </c>
    </row>
    <row r="736" spans="1:23" x14ac:dyDescent="0.25">
      <c r="A736">
        <v>735</v>
      </c>
      <c r="B736">
        <v>362</v>
      </c>
      <c r="C736" t="str">
        <f t="shared" ca="1" si="160"/>
        <v>2013_07_BUF@MIA</v>
      </c>
      <c r="D736" t="str">
        <f t="shared" ca="1" si="168"/>
        <v/>
      </c>
      <c r="E736">
        <f t="shared" ca="1" si="168"/>
        <v>-8.5</v>
      </c>
      <c r="F736">
        <f t="shared" ca="1" si="168"/>
        <v>21</v>
      </c>
      <c r="G736">
        <f t="shared" ca="1" si="168"/>
        <v>23</v>
      </c>
      <c r="H736">
        <f t="shared" ca="1" si="161"/>
        <v>2013</v>
      </c>
      <c r="I736">
        <f t="shared" ca="1" si="162"/>
        <v>7</v>
      </c>
      <c r="J736" t="str">
        <f t="shared" ca="1" si="163"/>
        <v>rs</v>
      </c>
      <c r="K736" t="str">
        <f t="shared" ca="1" si="169"/>
        <v>BUF</v>
      </c>
      <c r="L736" t="str">
        <f t="shared" ca="1" si="169"/>
        <v>BUF</v>
      </c>
      <c r="M736" t="str">
        <f t="shared" ca="1" si="164"/>
        <v/>
      </c>
      <c r="N736" t="s">
        <v>16</v>
      </c>
      <c r="O736">
        <v>-7</v>
      </c>
      <c r="P736" t="str">
        <f t="shared" ca="1" si="165"/>
        <v/>
      </c>
      <c r="S736" t="s">
        <v>68</v>
      </c>
      <c r="U736">
        <f t="shared" ca="1" si="166"/>
        <v>1</v>
      </c>
      <c r="W736" t="str">
        <f t="shared" ca="1" si="167"/>
        <v/>
      </c>
    </row>
    <row r="737" spans="1:23" x14ac:dyDescent="0.25">
      <c r="A737">
        <v>736</v>
      </c>
      <c r="B737">
        <v>363</v>
      </c>
      <c r="C737" t="str">
        <f t="shared" ca="1" si="160"/>
        <v>2013_07_CHI@WAS</v>
      </c>
      <c r="D737" t="str">
        <f t="shared" ca="1" si="168"/>
        <v/>
      </c>
      <c r="E737">
        <f t="shared" ca="1" si="168"/>
        <v>-1.5</v>
      </c>
      <c r="F737">
        <f t="shared" ca="1" si="168"/>
        <v>45</v>
      </c>
      <c r="G737">
        <f t="shared" ca="1" si="168"/>
        <v>41</v>
      </c>
      <c r="H737">
        <f t="shared" ca="1" si="161"/>
        <v>2013</v>
      </c>
      <c r="I737">
        <f t="shared" ca="1" si="162"/>
        <v>7</v>
      </c>
      <c r="J737" t="str">
        <f t="shared" ca="1" si="163"/>
        <v>rs</v>
      </c>
      <c r="K737" t="str">
        <f t="shared" ca="1" si="169"/>
        <v>WAS</v>
      </c>
      <c r="L737" t="str">
        <f t="shared" ca="1" si="169"/>
        <v>WAS</v>
      </c>
      <c r="M737" t="str">
        <f t="shared" ca="1" si="164"/>
        <v/>
      </c>
      <c r="N737" t="s">
        <v>18</v>
      </c>
      <c r="O737">
        <v>2.5</v>
      </c>
      <c r="P737" t="str">
        <f t="shared" ca="1" si="165"/>
        <v/>
      </c>
      <c r="S737" t="s">
        <v>70</v>
      </c>
      <c r="U737">
        <f t="shared" ca="1" si="166"/>
        <v>0</v>
      </c>
      <c r="W737" t="str">
        <f t="shared" ca="1" si="167"/>
        <v/>
      </c>
    </row>
    <row r="738" spans="1:23" x14ac:dyDescent="0.25">
      <c r="A738">
        <v>737</v>
      </c>
      <c r="B738">
        <v>363</v>
      </c>
      <c r="C738" t="str">
        <f t="shared" ca="1" si="160"/>
        <v>2013_07_CHI@WAS</v>
      </c>
      <c r="D738" t="str">
        <f t="shared" ca="1" si="168"/>
        <v/>
      </c>
      <c r="E738">
        <f t="shared" ca="1" si="168"/>
        <v>-1.5</v>
      </c>
      <c r="F738">
        <f t="shared" ca="1" si="168"/>
        <v>45</v>
      </c>
      <c r="G738">
        <f t="shared" ca="1" si="168"/>
        <v>41</v>
      </c>
      <c r="H738">
        <f t="shared" ca="1" si="161"/>
        <v>2013</v>
      </c>
      <c r="I738">
        <f t="shared" ca="1" si="162"/>
        <v>7</v>
      </c>
      <c r="J738" t="str">
        <f t="shared" ca="1" si="163"/>
        <v>rs</v>
      </c>
      <c r="K738" t="str">
        <f t="shared" ca="1" si="169"/>
        <v>WAS</v>
      </c>
      <c r="L738" t="str">
        <f t="shared" ca="1" si="169"/>
        <v>WAS</v>
      </c>
      <c r="M738" t="str">
        <f t="shared" ca="1" si="164"/>
        <v/>
      </c>
      <c r="N738" t="s">
        <v>16</v>
      </c>
      <c r="O738">
        <v>3.5</v>
      </c>
      <c r="P738" t="str">
        <f t="shared" ca="1" si="165"/>
        <v/>
      </c>
      <c r="S738" t="s">
        <v>96</v>
      </c>
      <c r="U738">
        <f t="shared" ca="1" si="166"/>
        <v>1</v>
      </c>
      <c r="W738" t="str">
        <f t="shared" ca="1" si="167"/>
        <v/>
      </c>
    </row>
    <row r="739" spans="1:23" x14ac:dyDescent="0.25">
      <c r="A739">
        <v>738</v>
      </c>
      <c r="B739">
        <v>364</v>
      </c>
      <c r="C739" t="str">
        <f t="shared" ca="1" si="160"/>
        <v>2013_07_CIN@DET</v>
      </c>
      <c r="D739" t="str">
        <f t="shared" ca="1" si="168"/>
        <v/>
      </c>
      <c r="E739">
        <f t="shared" ca="1" si="168"/>
        <v>-2.5</v>
      </c>
      <c r="F739">
        <f t="shared" ca="1" si="168"/>
        <v>24</v>
      </c>
      <c r="G739">
        <f t="shared" ca="1" si="168"/>
        <v>27</v>
      </c>
      <c r="H739">
        <f t="shared" ca="1" si="161"/>
        <v>2013</v>
      </c>
      <c r="I739">
        <f t="shared" ca="1" si="162"/>
        <v>7</v>
      </c>
      <c r="J739" t="str">
        <f t="shared" ca="1" si="163"/>
        <v>rs</v>
      </c>
      <c r="K739" t="str">
        <f t="shared" ca="1" si="169"/>
        <v>CIN</v>
      </c>
      <c r="L739" t="str">
        <f t="shared" ca="1" si="169"/>
        <v>CIN</v>
      </c>
      <c r="M739" t="str">
        <f t="shared" ca="1" si="164"/>
        <v/>
      </c>
      <c r="N739" t="s">
        <v>18</v>
      </c>
      <c r="O739">
        <v>-2.5</v>
      </c>
      <c r="P739" t="str">
        <f t="shared" ca="1" si="165"/>
        <v/>
      </c>
      <c r="S739" t="s">
        <v>75</v>
      </c>
      <c r="U739">
        <f t="shared" ca="1" si="166"/>
        <v>0</v>
      </c>
      <c r="W739" t="str">
        <f t="shared" ca="1" si="167"/>
        <v/>
      </c>
    </row>
    <row r="740" spans="1:23" x14ac:dyDescent="0.25">
      <c r="A740">
        <v>739</v>
      </c>
      <c r="B740">
        <v>364</v>
      </c>
      <c r="C740" t="str">
        <f t="shared" ca="1" si="160"/>
        <v>2013_07_CIN@DET</v>
      </c>
      <c r="D740" t="str">
        <f t="shared" ca="1" si="168"/>
        <v/>
      </c>
      <c r="E740">
        <f t="shared" ca="1" si="168"/>
        <v>-2.5</v>
      </c>
      <c r="F740">
        <f t="shared" ca="1" si="168"/>
        <v>24</v>
      </c>
      <c r="G740">
        <f t="shared" ca="1" si="168"/>
        <v>27</v>
      </c>
      <c r="H740">
        <f t="shared" ca="1" si="161"/>
        <v>2013</v>
      </c>
      <c r="I740">
        <f t="shared" ca="1" si="162"/>
        <v>7</v>
      </c>
      <c r="J740" t="str">
        <f t="shared" ca="1" si="163"/>
        <v>rs</v>
      </c>
      <c r="K740" t="str">
        <f t="shared" ca="1" si="169"/>
        <v>CIN</v>
      </c>
      <c r="L740" t="str">
        <f t="shared" ca="1" si="169"/>
        <v>CIN</v>
      </c>
      <c r="M740" t="str">
        <f t="shared" ca="1" si="164"/>
        <v/>
      </c>
      <c r="N740" t="s">
        <v>16</v>
      </c>
      <c r="O740">
        <v>-3</v>
      </c>
      <c r="P740" t="str">
        <f t="shared" ca="1" si="165"/>
        <v/>
      </c>
      <c r="S740" t="s">
        <v>71</v>
      </c>
      <c r="U740">
        <f t="shared" ca="1" si="166"/>
        <v>1</v>
      </c>
      <c r="W740" t="str">
        <f t="shared" ca="1" si="167"/>
        <v/>
      </c>
    </row>
    <row r="741" spans="1:23" x14ac:dyDescent="0.25">
      <c r="A741">
        <v>740</v>
      </c>
      <c r="B741">
        <v>365</v>
      </c>
      <c r="C741" t="str">
        <f t="shared" ca="1" si="160"/>
        <v>2013_07_DAL@PHI</v>
      </c>
      <c r="D741" t="str">
        <f t="shared" ca="1" si="168"/>
        <v/>
      </c>
      <c r="E741">
        <f t="shared" ca="1" si="168"/>
        <v>-2.5</v>
      </c>
      <c r="F741">
        <f t="shared" ca="1" si="168"/>
        <v>3</v>
      </c>
      <c r="G741">
        <f t="shared" ca="1" si="168"/>
        <v>17</v>
      </c>
      <c r="H741">
        <f t="shared" ca="1" si="161"/>
        <v>2013</v>
      </c>
      <c r="I741">
        <f t="shared" ca="1" si="162"/>
        <v>7</v>
      </c>
      <c r="J741" t="str">
        <f t="shared" ca="1" si="163"/>
        <v>rs</v>
      </c>
      <c r="K741" t="str">
        <f t="shared" ca="1" si="169"/>
        <v>DAL</v>
      </c>
      <c r="L741" t="str">
        <f t="shared" ca="1" si="169"/>
        <v>DAL</v>
      </c>
      <c r="M741" t="str">
        <f t="shared" ca="1" si="164"/>
        <v/>
      </c>
      <c r="N741" t="s">
        <v>18</v>
      </c>
      <c r="O741">
        <v>2.5</v>
      </c>
      <c r="P741" t="str">
        <f t="shared" ca="1" si="165"/>
        <v/>
      </c>
      <c r="S741" t="s">
        <v>73</v>
      </c>
      <c r="U741">
        <f t="shared" ca="1" si="166"/>
        <v>1</v>
      </c>
      <c r="W741" t="str">
        <f t="shared" ca="1" si="167"/>
        <v/>
      </c>
    </row>
    <row r="742" spans="1:23" x14ac:dyDescent="0.25">
      <c r="A742">
        <v>741</v>
      </c>
      <c r="B742">
        <v>365</v>
      </c>
      <c r="C742" t="str">
        <f t="shared" ca="1" si="160"/>
        <v>2013_07_DAL@PHI</v>
      </c>
      <c r="D742" t="str">
        <f t="shared" ref="D742:G761" ca="1" si="170">IFERROR(IF(ISBLANK(VLOOKUP($B742,nfl_game_result,MATCH(D$1,nfl_game_result_header,0),FALSE)),"",VLOOKUP($B742,nfl_game_result,MATCH(D$1,nfl_game_result_header,0),FALSE)),"error")</f>
        <v/>
      </c>
      <c r="E742">
        <f t="shared" ca="1" si="170"/>
        <v>-2.5</v>
      </c>
      <c r="F742">
        <f t="shared" ca="1" si="170"/>
        <v>3</v>
      </c>
      <c r="G742">
        <f t="shared" ca="1" si="170"/>
        <v>17</v>
      </c>
      <c r="H742">
        <f t="shared" ca="1" si="161"/>
        <v>2013</v>
      </c>
      <c r="I742">
        <f t="shared" ca="1" si="162"/>
        <v>7</v>
      </c>
      <c r="J742" t="str">
        <f t="shared" ca="1" si="163"/>
        <v>rs</v>
      </c>
      <c r="K742" t="str">
        <f t="shared" ref="K742:L761" ca="1" si="171">IFERROR(IF(ISBLANK(VLOOKUP($B742,nfl_game_result,MATCH(K$1,nfl_game_result_header,0),FALSE)),"",VLOOKUP($B742,nfl_game_result,MATCH(K$1,nfl_game_result_header,0),FALSE)),"error")</f>
        <v>DAL</v>
      </c>
      <c r="L742" t="str">
        <f t="shared" ca="1" si="171"/>
        <v>DAL</v>
      </c>
      <c r="M742" t="str">
        <f t="shared" ca="1" si="164"/>
        <v/>
      </c>
      <c r="N742" t="s">
        <v>16</v>
      </c>
      <c r="O742">
        <v>-1.5</v>
      </c>
      <c r="P742" t="str">
        <f t="shared" ca="1" si="165"/>
        <v/>
      </c>
      <c r="S742" t="s">
        <v>73</v>
      </c>
      <c r="U742">
        <f t="shared" ca="1" si="166"/>
        <v>1</v>
      </c>
      <c r="W742" t="str">
        <f t="shared" ca="1" si="167"/>
        <v/>
      </c>
    </row>
    <row r="743" spans="1:23" x14ac:dyDescent="0.25">
      <c r="A743">
        <v>742</v>
      </c>
      <c r="B743">
        <v>366</v>
      </c>
      <c r="C743" t="str">
        <f t="shared" ca="1" si="160"/>
        <v>2013_07_STL@CAR</v>
      </c>
      <c r="D743" t="str">
        <f t="shared" ca="1" si="170"/>
        <v/>
      </c>
      <c r="E743">
        <f t="shared" ca="1" si="170"/>
        <v>-6.5</v>
      </c>
      <c r="F743">
        <f t="shared" ca="1" si="170"/>
        <v>30</v>
      </c>
      <c r="G743">
        <f t="shared" ca="1" si="170"/>
        <v>15</v>
      </c>
      <c r="H743">
        <f t="shared" ca="1" si="161"/>
        <v>2013</v>
      </c>
      <c r="I743">
        <f t="shared" ca="1" si="162"/>
        <v>7</v>
      </c>
      <c r="J743" t="str">
        <f t="shared" ca="1" si="163"/>
        <v>rs</v>
      </c>
      <c r="K743" t="str">
        <f t="shared" ca="1" si="171"/>
        <v>CAR</v>
      </c>
      <c r="L743" t="str">
        <f t="shared" ca="1" si="171"/>
        <v>CAR</v>
      </c>
      <c r="M743" t="str">
        <f t="shared" ca="1" si="164"/>
        <v/>
      </c>
      <c r="N743" t="s">
        <v>18</v>
      </c>
      <c r="O743">
        <v>-7.5</v>
      </c>
      <c r="P743" t="str">
        <f t="shared" ca="1" si="165"/>
        <v/>
      </c>
      <c r="S743" t="s">
        <v>69</v>
      </c>
      <c r="U743">
        <f t="shared" ca="1" si="166"/>
        <v>1</v>
      </c>
      <c r="W743" t="str">
        <f t="shared" ca="1" si="167"/>
        <v/>
      </c>
    </row>
    <row r="744" spans="1:23" x14ac:dyDescent="0.25">
      <c r="A744">
        <v>743</v>
      </c>
      <c r="B744">
        <v>366</v>
      </c>
      <c r="C744" t="str">
        <f t="shared" ca="1" si="160"/>
        <v>2013_07_STL@CAR</v>
      </c>
      <c r="D744" t="str">
        <f t="shared" ca="1" si="170"/>
        <v/>
      </c>
      <c r="E744">
        <f t="shared" ca="1" si="170"/>
        <v>-6.5</v>
      </c>
      <c r="F744">
        <f t="shared" ca="1" si="170"/>
        <v>30</v>
      </c>
      <c r="G744">
        <f t="shared" ca="1" si="170"/>
        <v>15</v>
      </c>
      <c r="H744">
        <f t="shared" ca="1" si="161"/>
        <v>2013</v>
      </c>
      <c r="I744">
        <f t="shared" ca="1" si="162"/>
        <v>7</v>
      </c>
      <c r="J744" t="str">
        <f t="shared" ca="1" si="163"/>
        <v>rs</v>
      </c>
      <c r="K744" t="str">
        <f t="shared" ca="1" si="171"/>
        <v>CAR</v>
      </c>
      <c r="L744" t="str">
        <f t="shared" ca="1" si="171"/>
        <v>CAR</v>
      </c>
      <c r="M744" t="str">
        <f t="shared" ca="1" si="164"/>
        <v/>
      </c>
      <c r="N744" t="s">
        <v>16</v>
      </c>
      <c r="O744">
        <v>-5.5</v>
      </c>
      <c r="P744" t="str">
        <f t="shared" ca="1" si="165"/>
        <v/>
      </c>
      <c r="S744" t="s">
        <v>69</v>
      </c>
      <c r="U744">
        <f t="shared" ca="1" si="166"/>
        <v>1</v>
      </c>
      <c r="W744" t="str">
        <f t="shared" ca="1" si="167"/>
        <v/>
      </c>
    </row>
    <row r="745" spans="1:23" x14ac:dyDescent="0.25">
      <c r="A745">
        <v>744</v>
      </c>
      <c r="B745">
        <v>367</v>
      </c>
      <c r="C745" t="str">
        <f t="shared" ca="1" si="160"/>
        <v>2013_07_NWE@NYJ</v>
      </c>
      <c r="D745" t="str">
        <f t="shared" ca="1" si="170"/>
        <v/>
      </c>
      <c r="E745">
        <f t="shared" ca="1" si="170"/>
        <v>4.5</v>
      </c>
      <c r="F745">
        <f t="shared" ca="1" si="170"/>
        <v>30</v>
      </c>
      <c r="G745">
        <f t="shared" ca="1" si="170"/>
        <v>27</v>
      </c>
      <c r="H745">
        <f t="shared" ca="1" si="161"/>
        <v>2013</v>
      </c>
      <c r="I745">
        <f t="shared" ca="1" si="162"/>
        <v>7</v>
      </c>
      <c r="J745" t="str">
        <f t="shared" ca="1" si="163"/>
        <v>rs</v>
      </c>
      <c r="K745" t="str">
        <f t="shared" ca="1" si="171"/>
        <v>NYJ</v>
      </c>
      <c r="L745" t="str">
        <f t="shared" ca="1" si="171"/>
        <v>NYJ</v>
      </c>
      <c r="M745" t="str">
        <f t="shared" ca="1" si="164"/>
        <v/>
      </c>
      <c r="N745" t="s">
        <v>18</v>
      </c>
      <c r="O745">
        <v>7</v>
      </c>
      <c r="P745" t="str">
        <f t="shared" ca="1" si="165"/>
        <v/>
      </c>
      <c r="S745" t="s">
        <v>86</v>
      </c>
      <c r="U745">
        <f t="shared" ca="1" si="166"/>
        <v>1</v>
      </c>
      <c r="W745" t="str">
        <f t="shared" ca="1" si="167"/>
        <v/>
      </c>
    </row>
    <row r="746" spans="1:23" x14ac:dyDescent="0.25">
      <c r="A746">
        <v>745</v>
      </c>
      <c r="B746">
        <v>367</v>
      </c>
      <c r="C746" t="str">
        <f t="shared" ca="1" si="160"/>
        <v>2013_07_NWE@NYJ</v>
      </c>
      <c r="D746" t="str">
        <f t="shared" ca="1" si="170"/>
        <v/>
      </c>
      <c r="E746">
        <f t="shared" ca="1" si="170"/>
        <v>4.5</v>
      </c>
      <c r="F746">
        <f t="shared" ca="1" si="170"/>
        <v>30</v>
      </c>
      <c r="G746">
        <f t="shared" ca="1" si="170"/>
        <v>27</v>
      </c>
      <c r="H746">
        <f t="shared" ca="1" si="161"/>
        <v>2013</v>
      </c>
      <c r="I746">
        <f t="shared" ca="1" si="162"/>
        <v>7</v>
      </c>
      <c r="J746" t="str">
        <f t="shared" ca="1" si="163"/>
        <v>rs</v>
      </c>
      <c r="K746" t="str">
        <f t="shared" ca="1" si="171"/>
        <v>NYJ</v>
      </c>
      <c r="L746" t="str">
        <f t="shared" ca="1" si="171"/>
        <v>NYJ</v>
      </c>
      <c r="M746" t="str">
        <f t="shared" ca="1" si="164"/>
        <v/>
      </c>
      <c r="N746" t="s">
        <v>16</v>
      </c>
      <c r="O746">
        <v>6.5</v>
      </c>
      <c r="P746" t="str">
        <f t="shared" ca="1" si="165"/>
        <v/>
      </c>
      <c r="S746" t="s">
        <v>86</v>
      </c>
      <c r="U746">
        <f t="shared" ca="1" si="166"/>
        <v>1</v>
      </c>
      <c r="W746" t="str">
        <f t="shared" ca="1" si="167"/>
        <v/>
      </c>
    </row>
    <row r="747" spans="1:23" x14ac:dyDescent="0.25">
      <c r="A747">
        <v>746</v>
      </c>
      <c r="B747">
        <v>368</v>
      </c>
      <c r="C747" t="str">
        <f t="shared" ca="1" si="160"/>
        <v>2013_07_SD@JAX</v>
      </c>
      <c r="D747" t="str">
        <f t="shared" ca="1" si="170"/>
        <v/>
      </c>
      <c r="E747">
        <f t="shared" ca="1" si="170"/>
        <v>7.5</v>
      </c>
      <c r="F747">
        <f t="shared" ca="1" si="170"/>
        <v>6</v>
      </c>
      <c r="G747">
        <f t="shared" ca="1" si="170"/>
        <v>24</v>
      </c>
      <c r="H747">
        <f t="shared" ca="1" si="161"/>
        <v>2013</v>
      </c>
      <c r="I747">
        <f t="shared" ca="1" si="162"/>
        <v>7</v>
      </c>
      <c r="J747" t="str">
        <f t="shared" ca="1" si="163"/>
        <v>rs</v>
      </c>
      <c r="K747" t="str">
        <f t="shared" ca="1" si="171"/>
        <v>SD</v>
      </c>
      <c r="L747" t="str">
        <f t="shared" ca="1" si="171"/>
        <v>SD</v>
      </c>
      <c r="M747" t="str">
        <f t="shared" ca="1" si="164"/>
        <v/>
      </c>
      <c r="N747" t="s">
        <v>18</v>
      </c>
      <c r="O747">
        <v>7</v>
      </c>
      <c r="P747" t="str">
        <f t="shared" ca="1" si="165"/>
        <v/>
      </c>
      <c r="S747" t="s">
        <v>79</v>
      </c>
      <c r="U747">
        <f t="shared" ca="1" si="166"/>
        <v>0</v>
      </c>
      <c r="W747" t="str">
        <f t="shared" ca="1" si="167"/>
        <v/>
      </c>
    </row>
    <row r="748" spans="1:23" x14ac:dyDescent="0.25">
      <c r="A748">
        <v>747</v>
      </c>
      <c r="B748">
        <v>368</v>
      </c>
      <c r="C748" t="str">
        <f t="shared" ca="1" si="160"/>
        <v>2013_07_SD@JAX</v>
      </c>
      <c r="D748" t="str">
        <f t="shared" ca="1" si="170"/>
        <v/>
      </c>
      <c r="E748">
        <f t="shared" ca="1" si="170"/>
        <v>7.5</v>
      </c>
      <c r="F748">
        <f t="shared" ca="1" si="170"/>
        <v>6</v>
      </c>
      <c r="G748">
        <f t="shared" ca="1" si="170"/>
        <v>24</v>
      </c>
      <c r="H748">
        <f t="shared" ca="1" si="161"/>
        <v>2013</v>
      </c>
      <c r="I748">
        <f t="shared" ca="1" si="162"/>
        <v>7</v>
      </c>
      <c r="J748" t="str">
        <f t="shared" ca="1" si="163"/>
        <v>rs</v>
      </c>
      <c r="K748" t="str">
        <f t="shared" ca="1" si="171"/>
        <v>SD</v>
      </c>
      <c r="L748" t="str">
        <f t="shared" ca="1" si="171"/>
        <v>SD</v>
      </c>
      <c r="M748" t="str">
        <f t="shared" ca="1" si="164"/>
        <v/>
      </c>
      <c r="N748" t="s">
        <v>16</v>
      </c>
      <c r="O748">
        <v>5.5</v>
      </c>
      <c r="P748" t="str">
        <f t="shared" ca="1" si="165"/>
        <v/>
      </c>
      <c r="S748" t="s">
        <v>79</v>
      </c>
      <c r="U748">
        <f t="shared" ca="1" si="166"/>
        <v>0</v>
      </c>
      <c r="W748" t="str">
        <f t="shared" ca="1" si="167"/>
        <v/>
      </c>
    </row>
    <row r="749" spans="1:23" x14ac:dyDescent="0.25">
      <c r="A749">
        <v>748</v>
      </c>
      <c r="B749">
        <v>369</v>
      </c>
      <c r="C749" t="str">
        <f t="shared" ca="1" si="160"/>
        <v>2013_07_SFO@TEN</v>
      </c>
      <c r="D749" t="str">
        <f t="shared" ca="1" si="170"/>
        <v/>
      </c>
      <c r="E749">
        <f t="shared" ca="1" si="170"/>
        <v>4.5</v>
      </c>
      <c r="F749">
        <f t="shared" ca="1" si="170"/>
        <v>17</v>
      </c>
      <c r="G749">
        <f t="shared" ca="1" si="170"/>
        <v>31</v>
      </c>
      <c r="H749">
        <f t="shared" ca="1" si="161"/>
        <v>2013</v>
      </c>
      <c r="I749">
        <f t="shared" ca="1" si="162"/>
        <v>7</v>
      </c>
      <c r="J749" t="str">
        <f t="shared" ca="1" si="163"/>
        <v>rs</v>
      </c>
      <c r="K749" t="str">
        <f t="shared" ca="1" si="171"/>
        <v>SFO</v>
      </c>
      <c r="L749" t="str">
        <f t="shared" ca="1" si="171"/>
        <v>SFO</v>
      </c>
      <c r="M749" t="str">
        <f t="shared" ca="1" si="164"/>
        <v/>
      </c>
      <c r="N749" t="s">
        <v>18</v>
      </c>
      <c r="O749">
        <v>5</v>
      </c>
      <c r="P749" t="str">
        <f t="shared" ca="1" si="165"/>
        <v/>
      </c>
      <c r="S749" t="s">
        <v>95</v>
      </c>
      <c r="U749">
        <f t="shared" ca="1" si="166"/>
        <v>0</v>
      </c>
      <c r="W749" t="str">
        <f t="shared" ca="1" si="167"/>
        <v/>
      </c>
    </row>
    <row r="750" spans="1:23" x14ac:dyDescent="0.25">
      <c r="A750">
        <v>749</v>
      </c>
      <c r="B750">
        <v>369</v>
      </c>
      <c r="C750" t="str">
        <f t="shared" ca="1" si="160"/>
        <v>2013_07_SFO@TEN</v>
      </c>
      <c r="D750" t="str">
        <f t="shared" ca="1" si="170"/>
        <v/>
      </c>
      <c r="E750">
        <f t="shared" ca="1" si="170"/>
        <v>4.5</v>
      </c>
      <c r="F750">
        <f t="shared" ca="1" si="170"/>
        <v>17</v>
      </c>
      <c r="G750">
        <f t="shared" ca="1" si="170"/>
        <v>31</v>
      </c>
      <c r="H750">
        <f t="shared" ca="1" si="161"/>
        <v>2013</v>
      </c>
      <c r="I750">
        <f t="shared" ca="1" si="162"/>
        <v>7</v>
      </c>
      <c r="J750" t="str">
        <f t="shared" ca="1" si="163"/>
        <v>rs</v>
      </c>
      <c r="K750" t="str">
        <f t="shared" ca="1" si="171"/>
        <v>SFO</v>
      </c>
      <c r="L750" t="str">
        <f t="shared" ca="1" si="171"/>
        <v>SFO</v>
      </c>
      <c r="M750" t="str">
        <f t="shared" ca="1" si="164"/>
        <v/>
      </c>
      <c r="N750" t="s">
        <v>16</v>
      </c>
      <c r="O750">
        <v>7</v>
      </c>
      <c r="P750" t="str">
        <f t="shared" ca="1" si="165"/>
        <v/>
      </c>
      <c r="S750" t="s">
        <v>338</v>
      </c>
      <c r="U750">
        <f t="shared" ca="1" si="166"/>
        <v>1</v>
      </c>
      <c r="W750" t="str">
        <f t="shared" ca="1" si="167"/>
        <v/>
      </c>
    </row>
    <row r="751" spans="1:23" x14ac:dyDescent="0.25">
      <c r="A751">
        <v>750</v>
      </c>
      <c r="B751">
        <v>370</v>
      </c>
      <c r="C751" t="str">
        <f t="shared" ca="1" si="160"/>
        <v>2013_07_CLE@GBY</v>
      </c>
      <c r="D751" t="str">
        <f t="shared" ca="1" si="170"/>
        <v/>
      </c>
      <c r="E751">
        <f t="shared" ca="1" si="170"/>
        <v>-10.5</v>
      </c>
      <c r="F751">
        <f t="shared" ca="1" si="170"/>
        <v>31</v>
      </c>
      <c r="G751">
        <f t="shared" ca="1" si="170"/>
        <v>13</v>
      </c>
      <c r="H751">
        <f t="shared" ca="1" si="161"/>
        <v>2013</v>
      </c>
      <c r="I751">
        <f t="shared" ca="1" si="162"/>
        <v>7</v>
      </c>
      <c r="J751" t="str">
        <f t="shared" ca="1" si="163"/>
        <v>rs</v>
      </c>
      <c r="K751" t="str">
        <f t="shared" ca="1" si="171"/>
        <v>GBY</v>
      </c>
      <c r="L751" t="str">
        <f t="shared" ca="1" si="171"/>
        <v>GBY</v>
      </c>
      <c r="M751" t="str">
        <f t="shared" ca="1" si="164"/>
        <v/>
      </c>
      <c r="N751" t="s">
        <v>18</v>
      </c>
      <c r="O751">
        <v>-9.5</v>
      </c>
      <c r="P751" t="str">
        <f t="shared" ca="1" si="165"/>
        <v/>
      </c>
      <c r="S751" t="s">
        <v>72</v>
      </c>
      <c r="U751">
        <f t="shared" ca="1" si="166"/>
        <v>0</v>
      </c>
      <c r="W751" t="str">
        <f t="shared" ca="1" si="167"/>
        <v/>
      </c>
    </row>
    <row r="752" spans="1:23" x14ac:dyDescent="0.25">
      <c r="A752">
        <v>751</v>
      </c>
      <c r="B752">
        <v>370</v>
      </c>
      <c r="C752" t="str">
        <f t="shared" ca="1" si="160"/>
        <v>2013_07_CLE@GBY</v>
      </c>
      <c r="D752" t="str">
        <f t="shared" ca="1" si="170"/>
        <v/>
      </c>
      <c r="E752">
        <f t="shared" ca="1" si="170"/>
        <v>-10.5</v>
      </c>
      <c r="F752">
        <f t="shared" ca="1" si="170"/>
        <v>31</v>
      </c>
      <c r="G752">
        <f t="shared" ca="1" si="170"/>
        <v>13</v>
      </c>
      <c r="H752">
        <f t="shared" ca="1" si="161"/>
        <v>2013</v>
      </c>
      <c r="I752">
        <f t="shared" ca="1" si="162"/>
        <v>7</v>
      </c>
      <c r="J752" t="str">
        <f t="shared" ca="1" si="163"/>
        <v>rs</v>
      </c>
      <c r="K752" t="str">
        <f t="shared" ca="1" si="171"/>
        <v>GBY</v>
      </c>
      <c r="L752" t="str">
        <f t="shared" ca="1" si="171"/>
        <v>GBY</v>
      </c>
      <c r="M752" t="str">
        <f t="shared" ca="1" si="164"/>
        <v/>
      </c>
      <c r="N752" t="s">
        <v>16</v>
      </c>
      <c r="O752">
        <v>-9.5</v>
      </c>
      <c r="P752" t="str">
        <f t="shared" ca="1" si="165"/>
        <v/>
      </c>
      <c r="S752" t="s">
        <v>72</v>
      </c>
      <c r="U752">
        <f t="shared" ca="1" si="166"/>
        <v>0</v>
      </c>
      <c r="W752" t="str">
        <f t="shared" ca="1" si="167"/>
        <v/>
      </c>
    </row>
    <row r="753" spans="1:23" x14ac:dyDescent="0.25">
      <c r="A753">
        <v>752</v>
      </c>
      <c r="B753">
        <v>371</v>
      </c>
      <c r="C753" t="str">
        <f t="shared" ca="1" si="160"/>
        <v>2013_07_HOU@KCY</v>
      </c>
      <c r="D753" t="str">
        <f t="shared" ca="1" si="170"/>
        <v/>
      </c>
      <c r="E753">
        <f t="shared" ca="1" si="170"/>
        <v>-6.5</v>
      </c>
      <c r="F753">
        <f t="shared" ca="1" si="170"/>
        <v>17</v>
      </c>
      <c r="G753">
        <f t="shared" ca="1" si="170"/>
        <v>16</v>
      </c>
      <c r="H753">
        <f t="shared" ca="1" si="161"/>
        <v>2013</v>
      </c>
      <c r="I753">
        <f t="shared" ca="1" si="162"/>
        <v>7</v>
      </c>
      <c r="J753" t="str">
        <f t="shared" ca="1" si="163"/>
        <v>rs</v>
      </c>
      <c r="K753" t="str">
        <f t="shared" ca="1" si="171"/>
        <v>HOU</v>
      </c>
      <c r="L753" t="str">
        <f t="shared" ca="1" si="171"/>
        <v>KCY</v>
      </c>
      <c r="M753" t="str">
        <f t="shared" ca="1" si="164"/>
        <v/>
      </c>
      <c r="N753" t="s">
        <v>18</v>
      </c>
      <c r="O753">
        <v>-6</v>
      </c>
      <c r="P753" t="str">
        <f t="shared" ca="1" si="165"/>
        <v/>
      </c>
      <c r="S753" t="s">
        <v>336</v>
      </c>
      <c r="U753">
        <f t="shared" ca="1" si="166"/>
        <v>0</v>
      </c>
      <c r="W753" t="str">
        <f t="shared" ca="1" si="167"/>
        <v/>
      </c>
    </row>
    <row r="754" spans="1:23" x14ac:dyDescent="0.25">
      <c r="A754">
        <v>753</v>
      </c>
      <c r="B754">
        <v>371</v>
      </c>
      <c r="C754" t="str">
        <f t="shared" ca="1" si="160"/>
        <v>2013_07_HOU@KCY</v>
      </c>
      <c r="D754" t="str">
        <f t="shared" ca="1" si="170"/>
        <v/>
      </c>
      <c r="E754">
        <f t="shared" ca="1" si="170"/>
        <v>-6.5</v>
      </c>
      <c r="F754">
        <f t="shared" ca="1" si="170"/>
        <v>17</v>
      </c>
      <c r="G754">
        <f t="shared" ca="1" si="170"/>
        <v>16</v>
      </c>
      <c r="H754">
        <f t="shared" ca="1" si="161"/>
        <v>2013</v>
      </c>
      <c r="I754">
        <f t="shared" ca="1" si="162"/>
        <v>7</v>
      </c>
      <c r="J754" t="str">
        <f t="shared" ca="1" si="163"/>
        <v>rs</v>
      </c>
      <c r="K754" t="str">
        <f t="shared" ca="1" si="171"/>
        <v>HOU</v>
      </c>
      <c r="L754" t="str">
        <f t="shared" ca="1" si="171"/>
        <v>KCY</v>
      </c>
      <c r="M754" t="str">
        <f t="shared" ca="1" si="164"/>
        <v/>
      </c>
      <c r="N754" t="s">
        <v>16</v>
      </c>
      <c r="O754">
        <v>-6</v>
      </c>
      <c r="P754" t="str">
        <f t="shared" ca="1" si="165"/>
        <v/>
      </c>
      <c r="S754" t="s">
        <v>336</v>
      </c>
      <c r="U754">
        <f t="shared" ca="1" si="166"/>
        <v>0</v>
      </c>
      <c r="W754" t="str">
        <f t="shared" ca="1" si="167"/>
        <v/>
      </c>
    </row>
    <row r="755" spans="1:23" x14ac:dyDescent="0.25">
      <c r="A755">
        <v>754</v>
      </c>
      <c r="B755">
        <v>372</v>
      </c>
      <c r="C755" t="str">
        <f t="shared" ca="1" si="160"/>
        <v>2013_07_BAL@PIT</v>
      </c>
      <c r="D755" t="str">
        <f t="shared" ca="1" si="170"/>
        <v/>
      </c>
      <c r="E755">
        <f t="shared" ca="1" si="170"/>
        <v>-1.5</v>
      </c>
      <c r="F755">
        <f t="shared" ca="1" si="170"/>
        <v>19</v>
      </c>
      <c r="G755">
        <f t="shared" ca="1" si="170"/>
        <v>16</v>
      </c>
      <c r="H755">
        <f t="shared" ca="1" si="161"/>
        <v>2013</v>
      </c>
      <c r="I755">
        <f t="shared" ca="1" si="162"/>
        <v>7</v>
      </c>
      <c r="J755" t="str">
        <f t="shared" ca="1" si="163"/>
        <v>rs</v>
      </c>
      <c r="K755" t="str">
        <f t="shared" ca="1" si="171"/>
        <v>PIT</v>
      </c>
      <c r="L755" t="str">
        <f t="shared" ca="1" si="171"/>
        <v>PIT</v>
      </c>
      <c r="M755" t="str">
        <f t="shared" ca="1" si="164"/>
        <v/>
      </c>
      <c r="N755" t="s">
        <v>18</v>
      </c>
      <c r="O755">
        <v>1</v>
      </c>
      <c r="P755" t="str">
        <f t="shared" ca="1" si="165"/>
        <v/>
      </c>
      <c r="S755" t="s">
        <v>67</v>
      </c>
      <c r="U755">
        <f t="shared" ca="1" si="166"/>
        <v>0</v>
      </c>
      <c r="W755" t="str">
        <f t="shared" ca="1" si="167"/>
        <v/>
      </c>
    </row>
    <row r="756" spans="1:23" x14ac:dyDescent="0.25">
      <c r="A756">
        <v>755</v>
      </c>
      <c r="B756">
        <v>372</v>
      </c>
      <c r="C756" t="str">
        <f t="shared" ca="1" si="160"/>
        <v>2013_07_BAL@PIT</v>
      </c>
      <c r="D756" t="str">
        <f t="shared" ca="1" si="170"/>
        <v/>
      </c>
      <c r="E756">
        <f t="shared" ca="1" si="170"/>
        <v>-1.5</v>
      </c>
      <c r="F756">
        <f t="shared" ca="1" si="170"/>
        <v>19</v>
      </c>
      <c r="G756">
        <f t="shared" ca="1" si="170"/>
        <v>16</v>
      </c>
      <c r="H756">
        <f t="shared" ca="1" si="161"/>
        <v>2013</v>
      </c>
      <c r="I756">
        <f t="shared" ca="1" si="162"/>
        <v>7</v>
      </c>
      <c r="J756" t="str">
        <f t="shared" ca="1" si="163"/>
        <v>rs</v>
      </c>
      <c r="K756" t="str">
        <f t="shared" ca="1" si="171"/>
        <v>PIT</v>
      </c>
      <c r="L756" t="str">
        <f t="shared" ca="1" si="171"/>
        <v>PIT</v>
      </c>
      <c r="M756" t="str">
        <f t="shared" ca="1" si="164"/>
        <v/>
      </c>
      <c r="N756" t="s">
        <v>16</v>
      </c>
      <c r="O756">
        <v>-2.5</v>
      </c>
      <c r="P756" t="str">
        <f t="shared" ca="1" si="165"/>
        <v/>
      </c>
      <c r="S756" t="s">
        <v>89</v>
      </c>
      <c r="U756">
        <f t="shared" ca="1" si="166"/>
        <v>1</v>
      </c>
      <c r="W756" t="str">
        <f t="shared" ca="1" si="167"/>
        <v/>
      </c>
    </row>
    <row r="757" spans="1:23" x14ac:dyDescent="0.25">
      <c r="A757">
        <v>756</v>
      </c>
      <c r="B757">
        <v>373</v>
      </c>
      <c r="C757" t="str">
        <f t="shared" ca="1" si="160"/>
        <v>2013_07_DEN@IND</v>
      </c>
      <c r="D757" t="str">
        <f t="shared" ca="1" si="170"/>
        <v/>
      </c>
      <c r="E757">
        <f t="shared" ca="1" si="170"/>
        <v>6.5</v>
      </c>
      <c r="F757">
        <f t="shared" ca="1" si="170"/>
        <v>39</v>
      </c>
      <c r="G757">
        <f t="shared" ca="1" si="170"/>
        <v>33</v>
      </c>
      <c r="H757">
        <f t="shared" ca="1" si="161"/>
        <v>2013</v>
      </c>
      <c r="I757">
        <f t="shared" ca="1" si="162"/>
        <v>7</v>
      </c>
      <c r="J757" t="str">
        <f t="shared" ca="1" si="163"/>
        <v>rs</v>
      </c>
      <c r="K757" t="str">
        <f t="shared" ca="1" si="171"/>
        <v>IND</v>
      </c>
      <c r="L757" t="str">
        <f t="shared" ca="1" si="171"/>
        <v>IND</v>
      </c>
      <c r="M757" t="str">
        <f t="shared" ca="1" si="164"/>
        <v/>
      </c>
      <c r="N757" t="s">
        <v>18</v>
      </c>
      <c r="O757">
        <v>5.5</v>
      </c>
      <c r="P757" t="str">
        <f t="shared" ca="1" si="165"/>
        <v/>
      </c>
      <c r="S757" t="s">
        <v>78</v>
      </c>
      <c r="U757">
        <f t="shared" ca="1" si="166"/>
        <v>1</v>
      </c>
      <c r="W757" t="str">
        <f t="shared" ca="1" si="167"/>
        <v/>
      </c>
    </row>
    <row r="758" spans="1:23" x14ac:dyDescent="0.25">
      <c r="A758">
        <v>757</v>
      </c>
      <c r="B758">
        <v>373</v>
      </c>
      <c r="C758" t="str">
        <f t="shared" ca="1" si="160"/>
        <v>2013_07_DEN@IND</v>
      </c>
      <c r="D758" t="str">
        <f t="shared" ca="1" si="170"/>
        <v/>
      </c>
      <c r="E758">
        <f t="shared" ca="1" si="170"/>
        <v>6.5</v>
      </c>
      <c r="F758">
        <f t="shared" ca="1" si="170"/>
        <v>39</v>
      </c>
      <c r="G758">
        <f t="shared" ca="1" si="170"/>
        <v>33</v>
      </c>
      <c r="H758">
        <f t="shared" ca="1" si="161"/>
        <v>2013</v>
      </c>
      <c r="I758">
        <f t="shared" ca="1" si="162"/>
        <v>7</v>
      </c>
      <c r="J758" t="str">
        <f t="shared" ca="1" si="163"/>
        <v>rs</v>
      </c>
      <c r="K758" t="str">
        <f t="shared" ca="1" si="171"/>
        <v>IND</v>
      </c>
      <c r="L758" t="str">
        <f t="shared" ca="1" si="171"/>
        <v>IND</v>
      </c>
      <c r="M758" t="str">
        <f t="shared" ca="1" si="164"/>
        <v/>
      </c>
      <c r="N758" t="s">
        <v>16</v>
      </c>
      <c r="O758">
        <v>6</v>
      </c>
      <c r="P758" t="str">
        <f t="shared" ca="1" si="165"/>
        <v/>
      </c>
      <c r="S758" t="s">
        <v>74</v>
      </c>
      <c r="U758">
        <f t="shared" ca="1" si="166"/>
        <v>0</v>
      </c>
      <c r="W758" t="str">
        <f t="shared" ca="1" si="167"/>
        <v/>
      </c>
    </row>
    <row r="759" spans="1:23" x14ac:dyDescent="0.25">
      <c r="A759">
        <v>758</v>
      </c>
      <c r="B759">
        <v>374</v>
      </c>
      <c r="C759" t="str">
        <f t="shared" ca="1" si="160"/>
        <v>2013_07_MIN@NYG</v>
      </c>
      <c r="D759" t="str">
        <f t="shared" ca="1" si="170"/>
        <v/>
      </c>
      <c r="E759">
        <f t="shared" ca="1" si="170"/>
        <v>-3.5</v>
      </c>
      <c r="F759">
        <f t="shared" ca="1" si="170"/>
        <v>23</v>
      </c>
      <c r="G759">
        <f t="shared" ca="1" si="170"/>
        <v>7</v>
      </c>
      <c r="H759">
        <f t="shared" ca="1" si="161"/>
        <v>2013</v>
      </c>
      <c r="I759">
        <f t="shared" ca="1" si="162"/>
        <v>7</v>
      </c>
      <c r="J759" t="str">
        <f t="shared" ca="1" si="163"/>
        <v>rs</v>
      </c>
      <c r="K759" t="str">
        <f t="shared" ca="1" si="171"/>
        <v>NYG</v>
      </c>
      <c r="L759" t="str">
        <f t="shared" ca="1" si="171"/>
        <v>NYG</v>
      </c>
      <c r="M759" t="str">
        <f t="shared" ca="1" si="164"/>
        <v/>
      </c>
      <c r="N759" t="s">
        <v>18</v>
      </c>
      <c r="O759">
        <v>-3</v>
      </c>
      <c r="P759" t="str">
        <f t="shared" ca="1" si="165"/>
        <v/>
      </c>
      <c r="S759" t="s">
        <v>85</v>
      </c>
      <c r="U759">
        <f t="shared" ca="1" si="166"/>
        <v>1</v>
      </c>
      <c r="W759" t="str">
        <f t="shared" ca="1" si="167"/>
        <v/>
      </c>
    </row>
    <row r="760" spans="1:23" x14ac:dyDescent="0.25">
      <c r="A760">
        <v>759</v>
      </c>
      <c r="B760">
        <v>374</v>
      </c>
      <c r="C760" t="str">
        <f t="shared" ca="1" si="160"/>
        <v>2013_07_MIN@NYG</v>
      </c>
      <c r="D760" t="str">
        <f t="shared" ca="1" si="170"/>
        <v/>
      </c>
      <c r="E760">
        <f t="shared" ca="1" si="170"/>
        <v>-3.5</v>
      </c>
      <c r="F760">
        <f t="shared" ca="1" si="170"/>
        <v>23</v>
      </c>
      <c r="G760">
        <f t="shared" ca="1" si="170"/>
        <v>7</v>
      </c>
      <c r="H760">
        <f t="shared" ca="1" si="161"/>
        <v>2013</v>
      </c>
      <c r="I760">
        <f t="shared" ca="1" si="162"/>
        <v>7</v>
      </c>
      <c r="J760" t="str">
        <f t="shared" ca="1" si="163"/>
        <v>rs</v>
      </c>
      <c r="K760" t="str">
        <f t="shared" ca="1" si="171"/>
        <v>NYG</v>
      </c>
      <c r="L760" t="str">
        <f t="shared" ca="1" si="171"/>
        <v>NYG</v>
      </c>
      <c r="M760" t="str">
        <f t="shared" ca="1" si="164"/>
        <v/>
      </c>
      <c r="N760" t="s">
        <v>16</v>
      </c>
      <c r="O760">
        <v>-3.5</v>
      </c>
      <c r="P760" t="str">
        <f t="shared" ca="1" si="165"/>
        <v/>
      </c>
      <c r="S760" t="s">
        <v>82</v>
      </c>
      <c r="U760">
        <f t="shared" ca="1" si="166"/>
        <v>0</v>
      </c>
      <c r="W760" t="str">
        <f t="shared" ca="1" si="167"/>
        <v/>
      </c>
    </row>
    <row r="761" spans="1:23" x14ac:dyDescent="0.25">
      <c r="A761">
        <v>760</v>
      </c>
      <c r="B761">
        <v>375</v>
      </c>
      <c r="C761" t="str">
        <f t="shared" ca="1" si="160"/>
        <v>2013_08_CAR@TBY</v>
      </c>
      <c r="D761" t="str">
        <f t="shared" ca="1" si="170"/>
        <v/>
      </c>
      <c r="E761">
        <f t="shared" ca="1" si="170"/>
        <v>6.5</v>
      </c>
      <c r="F761">
        <f t="shared" ca="1" si="170"/>
        <v>13</v>
      </c>
      <c r="G761">
        <f t="shared" ca="1" si="170"/>
        <v>31</v>
      </c>
      <c r="H761">
        <f t="shared" ca="1" si="161"/>
        <v>2013</v>
      </c>
      <c r="I761">
        <f t="shared" ca="1" si="162"/>
        <v>8</v>
      </c>
      <c r="J761" t="str">
        <f t="shared" ca="1" si="163"/>
        <v>rs</v>
      </c>
      <c r="K761" t="str">
        <f t="shared" ca="1" si="171"/>
        <v>CAR</v>
      </c>
      <c r="L761" t="str">
        <f t="shared" ca="1" si="171"/>
        <v>CAR</v>
      </c>
      <c r="M761" t="str">
        <f t="shared" ca="1" si="164"/>
        <v/>
      </c>
      <c r="N761" t="s">
        <v>18</v>
      </c>
      <c r="O761">
        <v>4.5</v>
      </c>
      <c r="P761" t="str">
        <f t="shared" ca="1" si="165"/>
        <v/>
      </c>
      <c r="S761" t="s">
        <v>69</v>
      </c>
      <c r="U761">
        <f t="shared" ca="1" si="166"/>
        <v>1</v>
      </c>
      <c r="W761" t="str">
        <f t="shared" ca="1" si="167"/>
        <v/>
      </c>
    </row>
    <row r="762" spans="1:23" x14ac:dyDescent="0.25">
      <c r="A762">
        <v>761</v>
      </c>
      <c r="B762">
        <v>375</v>
      </c>
      <c r="C762" t="str">
        <f t="shared" ca="1" si="160"/>
        <v>2013_08_CAR@TBY</v>
      </c>
      <c r="D762" t="str">
        <f t="shared" ref="D762:G781" ca="1" si="172">IFERROR(IF(ISBLANK(VLOOKUP($B762,nfl_game_result,MATCH(D$1,nfl_game_result_header,0),FALSE)),"",VLOOKUP($B762,nfl_game_result,MATCH(D$1,nfl_game_result_header,0),FALSE)),"error")</f>
        <v/>
      </c>
      <c r="E762">
        <f t="shared" ca="1" si="172"/>
        <v>6.5</v>
      </c>
      <c r="F762">
        <f t="shared" ca="1" si="172"/>
        <v>13</v>
      </c>
      <c r="G762">
        <f t="shared" ca="1" si="172"/>
        <v>31</v>
      </c>
      <c r="H762">
        <f t="shared" ca="1" si="161"/>
        <v>2013</v>
      </c>
      <c r="I762">
        <f t="shared" ca="1" si="162"/>
        <v>8</v>
      </c>
      <c r="J762" t="str">
        <f t="shared" ca="1" si="163"/>
        <v>rs</v>
      </c>
      <c r="K762" t="str">
        <f t="shared" ref="K762:L781" ca="1" si="173">IFERROR(IF(ISBLANK(VLOOKUP($B762,nfl_game_result,MATCH(K$1,nfl_game_result_header,0),FALSE)),"",VLOOKUP($B762,nfl_game_result,MATCH(K$1,nfl_game_result_header,0),FALSE)),"error")</f>
        <v>CAR</v>
      </c>
      <c r="L762" t="str">
        <f t="shared" ca="1" si="173"/>
        <v>CAR</v>
      </c>
      <c r="M762" t="str">
        <f t="shared" ca="1" si="164"/>
        <v/>
      </c>
      <c r="N762" t="s">
        <v>16</v>
      </c>
      <c r="O762">
        <v>6</v>
      </c>
      <c r="P762" t="str">
        <f t="shared" ca="1" si="165"/>
        <v/>
      </c>
      <c r="S762" t="s">
        <v>69</v>
      </c>
      <c r="U762">
        <f t="shared" ca="1" si="166"/>
        <v>1</v>
      </c>
      <c r="W762" t="str">
        <f t="shared" ca="1" si="167"/>
        <v/>
      </c>
    </row>
    <row r="763" spans="1:23" x14ac:dyDescent="0.25">
      <c r="A763">
        <v>762</v>
      </c>
      <c r="B763">
        <v>376</v>
      </c>
      <c r="C763" t="str">
        <f t="shared" ca="1" si="160"/>
        <v>2013_08_BUF@NOR</v>
      </c>
      <c r="D763" t="str">
        <f t="shared" ca="1" si="172"/>
        <v/>
      </c>
      <c r="E763">
        <f t="shared" ca="1" si="172"/>
        <v>-12.5</v>
      </c>
      <c r="F763">
        <f t="shared" ca="1" si="172"/>
        <v>35</v>
      </c>
      <c r="G763">
        <f t="shared" ca="1" si="172"/>
        <v>17</v>
      </c>
      <c r="H763">
        <f t="shared" ca="1" si="161"/>
        <v>2013</v>
      </c>
      <c r="I763">
        <f t="shared" ca="1" si="162"/>
        <v>8</v>
      </c>
      <c r="J763" t="str">
        <f t="shared" ca="1" si="163"/>
        <v>rs</v>
      </c>
      <c r="K763" t="str">
        <f t="shared" ca="1" si="173"/>
        <v>NOR</v>
      </c>
      <c r="L763" t="str">
        <f t="shared" ca="1" si="173"/>
        <v>NOR</v>
      </c>
      <c r="M763" t="str">
        <f t="shared" ca="1" si="164"/>
        <v/>
      </c>
      <c r="N763" t="s">
        <v>18</v>
      </c>
      <c r="O763">
        <v>-9.5</v>
      </c>
      <c r="P763" t="str">
        <f t="shared" ca="1" si="165"/>
        <v/>
      </c>
      <c r="S763" t="s">
        <v>68</v>
      </c>
      <c r="U763">
        <f t="shared" ca="1" si="166"/>
        <v>0</v>
      </c>
      <c r="W763" t="str">
        <f t="shared" ca="1" si="167"/>
        <v/>
      </c>
    </row>
    <row r="764" spans="1:23" x14ac:dyDescent="0.25">
      <c r="A764">
        <v>763</v>
      </c>
      <c r="B764">
        <v>376</v>
      </c>
      <c r="C764" t="str">
        <f t="shared" ca="1" si="160"/>
        <v>2013_08_BUF@NOR</v>
      </c>
      <c r="D764" t="str">
        <f t="shared" ca="1" si="172"/>
        <v/>
      </c>
      <c r="E764">
        <f t="shared" ca="1" si="172"/>
        <v>-12.5</v>
      </c>
      <c r="F764">
        <f t="shared" ca="1" si="172"/>
        <v>35</v>
      </c>
      <c r="G764">
        <f t="shared" ca="1" si="172"/>
        <v>17</v>
      </c>
      <c r="H764">
        <f t="shared" ca="1" si="161"/>
        <v>2013</v>
      </c>
      <c r="I764">
        <f t="shared" ca="1" si="162"/>
        <v>8</v>
      </c>
      <c r="J764" t="str">
        <f t="shared" ca="1" si="163"/>
        <v>rs</v>
      </c>
      <c r="K764" t="str">
        <f t="shared" ca="1" si="173"/>
        <v>NOR</v>
      </c>
      <c r="L764" t="str">
        <f t="shared" ca="1" si="173"/>
        <v>NOR</v>
      </c>
      <c r="M764" t="str">
        <f t="shared" ca="1" si="164"/>
        <v/>
      </c>
      <c r="N764" t="s">
        <v>16</v>
      </c>
      <c r="O764">
        <v>-13</v>
      </c>
      <c r="P764" t="str">
        <f t="shared" ca="1" si="165"/>
        <v/>
      </c>
      <c r="S764" t="s">
        <v>68</v>
      </c>
      <c r="U764">
        <f t="shared" ca="1" si="166"/>
        <v>0</v>
      </c>
      <c r="W764" t="str">
        <f t="shared" ca="1" si="167"/>
        <v/>
      </c>
    </row>
    <row r="765" spans="1:23" x14ac:dyDescent="0.25">
      <c r="A765">
        <v>764</v>
      </c>
      <c r="B765">
        <v>377</v>
      </c>
      <c r="C765" t="str">
        <f t="shared" ca="1" si="160"/>
        <v>2013_08_CLE@KCY</v>
      </c>
      <c r="D765" t="str">
        <f t="shared" ca="1" si="172"/>
        <v/>
      </c>
      <c r="E765">
        <f t="shared" ca="1" si="172"/>
        <v>-7.5</v>
      </c>
      <c r="F765">
        <f t="shared" ca="1" si="172"/>
        <v>23</v>
      </c>
      <c r="G765">
        <f t="shared" ca="1" si="172"/>
        <v>17</v>
      </c>
      <c r="H765">
        <f t="shared" ca="1" si="161"/>
        <v>2013</v>
      </c>
      <c r="I765">
        <f t="shared" ca="1" si="162"/>
        <v>8</v>
      </c>
      <c r="J765" t="str">
        <f t="shared" ca="1" si="163"/>
        <v>rs</v>
      </c>
      <c r="K765" t="str">
        <f t="shared" ca="1" si="173"/>
        <v>CLE</v>
      </c>
      <c r="L765" t="str">
        <f t="shared" ca="1" si="173"/>
        <v>KCY</v>
      </c>
      <c r="M765" t="str">
        <f t="shared" ca="1" si="164"/>
        <v/>
      </c>
      <c r="N765" t="s">
        <v>18</v>
      </c>
      <c r="O765">
        <v>-7.5</v>
      </c>
      <c r="P765" t="str">
        <f t="shared" ca="1" si="165"/>
        <v/>
      </c>
      <c r="S765" t="s">
        <v>336</v>
      </c>
      <c r="U765">
        <f t="shared" ca="1" si="166"/>
        <v>0</v>
      </c>
      <c r="W765" t="str">
        <f t="shared" ca="1" si="167"/>
        <v/>
      </c>
    </row>
    <row r="766" spans="1:23" x14ac:dyDescent="0.25">
      <c r="A766">
        <v>765</v>
      </c>
      <c r="B766">
        <v>377</v>
      </c>
      <c r="C766" t="str">
        <f t="shared" ca="1" si="160"/>
        <v>2013_08_CLE@KCY</v>
      </c>
      <c r="D766" t="str">
        <f t="shared" ca="1" si="172"/>
        <v/>
      </c>
      <c r="E766">
        <f t="shared" ca="1" si="172"/>
        <v>-7.5</v>
      </c>
      <c r="F766">
        <f t="shared" ca="1" si="172"/>
        <v>23</v>
      </c>
      <c r="G766">
        <f t="shared" ca="1" si="172"/>
        <v>17</v>
      </c>
      <c r="H766">
        <f t="shared" ca="1" si="161"/>
        <v>2013</v>
      </c>
      <c r="I766">
        <f t="shared" ca="1" si="162"/>
        <v>8</v>
      </c>
      <c r="J766" t="str">
        <f t="shared" ca="1" si="163"/>
        <v>rs</v>
      </c>
      <c r="K766" t="str">
        <f t="shared" ca="1" si="173"/>
        <v>CLE</v>
      </c>
      <c r="L766" t="str">
        <f t="shared" ca="1" si="173"/>
        <v>KCY</v>
      </c>
      <c r="M766" t="str">
        <f t="shared" ca="1" si="164"/>
        <v/>
      </c>
      <c r="N766" t="s">
        <v>16</v>
      </c>
      <c r="O766">
        <v>-7.5</v>
      </c>
      <c r="P766" t="str">
        <f t="shared" ca="1" si="165"/>
        <v/>
      </c>
      <c r="S766" t="s">
        <v>336</v>
      </c>
      <c r="U766">
        <f t="shared" ca="1" si="166"/>
        <v>0</v>
      </c>
      <c r="W766" t="str">
        <f t="shared" ca="1" si="167"/>
        <v/>
      </c>
    </row>
    <row r="767" spans="1:23" x14ac:dyDescent="0.25">
      <c r="A767">
        <v>766</v>
      </c>
      <c r="B767">
        <v>378</v>
      </c>
      <c r="C767" t="str">
        <f t="shared" ca="1" si="160"/>
        <v>2013_08_DAL@DET</v>
      </c>
      <c r="D767" t="str">
        <f t="shared" ca="1" si="172"/>
        <v/>
      </c>
      <c r="E767">
        <f t="shared" ca="1" si="172"/>
        <v>-2.5</v>
      </c>
      <c r="F767">
        <f t="shared" ca="1" si="172"/>
        <v>31</v>
      </c>
      <c r="G767">
        <f t="shared" ca="1" si="172"/>
        <v>30</v>
      </c>
      <c r="H767">
        <f t="shared" ca="1" si="161"/>
        <v>2013</v>
      </c>
      <c r="I767">
        <f t="shared" ca="1" si="162"/>
        <v>8</v>
      </c>
      <c r="J767" t="str">
        <f t="shared" ca="1" si="163"/>
        <v>rs</v>
      </c>
      <c r="K767" t="str">
        <f t="shared" ca="1" si="173"/>
        <v>DAL</v>
      </c>
      <c r="L767" t="str">
        <f t="shared" ca="1" si="173"/>
        <v>DET</v>
      </c>
      <c r="M767" t="str">
        <f t="shared" ca="1" si="164"/>
        <v/>
      </c>
      <c r="N767" t="s">
        <v>18</v>
      </c>
      <c r="O767">
        <v>-3.5</v>
      </c>
      <c r="P767" t="str">
        <f t="shared" ca="1" si="165"/>
        <v/>
      </c>
      <c r="S767" t="s">
        <v>73</v>
      </c>
      <c r="U767">
        <f t="shared" ca="1" si="166"/>
        <v>1</v>
      </c>
      <c r="W767" t="str">
        <f t="shared" ca="1" si="167"/>
        <v/>
      </c>
    </row>
    <row r="768" spans="1:23" x14ac:dyDescent="0.25">
      <c r="A768">
        <v>767</v>
      </c>
      <c r="B768">
        <v>378</v>
      </c>
      <c r="C768" t="str">
        <f t="shared" ca="1" si="160"/>
        <v>2013_08_DAL@DET</v>
      </c>
      <c r="D768" t="str">
        <f t="shared" ca="1" si="172"/>
        <v/>
      </c>
      <c r="E768">
        <f t="shared" ca="1" si="172"/>
        <v>-2.5</v>
      </c>
      <c r="F768">
        <f t="shared" ca="1" si="172"/>
        <v>31</v>
      </c>
      <c r="G768">
        <f t="shared" ca="1" si="172"/>
        <v>30</v>
      </c>
      <c r="H768">
        <f t="shared" ca="1" si="161"/>
        <v>2013</v>
      </c>
      <c r="I768">
        <f t="shared" ca="1" si="162"/>
        <v>8</v>
      </c>
      <c r="J768" t="str">
        <f t="shared" ca="1" si="163"/>
        <v>rs</v>
      </c>
      <c r="K768" t="str">
        <f t="shared" ca="1" si="173"/>
        <v>DAL</v>
      </c>
      <c r="L768" t="str">
        <f t="shared" ca="1" si="173"/>
        <v>DET</v>
      </c>
      <c r="M768" t="str">
        <f t="shared" ca="1" si="164"/>
        <v/>
      </c>
      <c r="N768" t="s">
        <v>16</v>
      </c>
      <c r="O768">
        <v>-3</v>
      </c>
      <c r="P768" t="str">
        <f t="shared" ca="1" si="165"/>
        <v/>
      </c>
      <c r="S768" t="s">
        <v>75</v>
      </c>
      <c r="U768">
        <f t="shared" ca="1" si="166"/>
        <v>0</v>
      </c>
      <c r="W768" t="str">
        <f t="shared" ca="1" si="167"/>
        <v/>
      </c>
    </row>
    <row r="769" spans="1:23" x14ac:dyDescent="0.25">
      <c r="A769">
        <v>768</v>
      </c>
      <c r="B769">
        <v>379</v>
      </c>
      <c r="C769" t="str">
        <f t="shared" ca="1" si="160"/>
        <v>2013_08_MIA@NWE</v>
      </c>
      <c r="D769" t="str">
        <f t="shared" ca="1" si="172"/>
        <v/>
      </c>
      <c r="E769">
        <f t="shared" ca="1" si="172"/>
        <v>-6.5</v>
      </c>
      <c r="F769">
        <f t="shared" ca="1" si="172"/>
        <v>27</v>
      </c>
      <c r="G769">
        <f t="shared" ca="1" si="172"/>
        <v>17</v>
      </c>
      <c r="H769">
        <f t="shared" ca="1" si="161"/>
        <v>2013</v>
      </c>
      <c r="I769">
        <f t="shared" ca="1" si="162"/>
        <v>8</v>
      </c>
      <c r="J769" t="str">
        <f t="shared" ca="1" si="163"/>
        <v>rs</v>
      </c>
      <c r="K769" t="str">
        <f t="shared" ca="1" si="173"/>
        <v>NWE</v>
      </c>
      <c r="L769" t="str">
        <f t="shared" ca="1" si="173"/>
        <v>NWE</v>
      </c>
      <c r="M769" t="str">
        <f t="shared" ca="1" si="164"/>
        <v/>
      </c>
      <c r="N769" t="s">
        <v>18</v>
      </c>
      <c r="O769">
        <v>-7.5</v>
      </c>
      <c r="P769" t="str">
        <f t="shared" ca="1" si="165"/>
        <v/>
      </c>
      <c r="S769" t="s">
        <v>81</v>
      </c>
      <c r="U769">
        <f t="shared" ca="1" si="166"/>
        <v>0</v>
      </c>
      <c r="W769" t="str">
        <f t="shared" ca="1" si="167"/>
        <v/>
      </c>
    </row>
    <row r="770" spans="1:23" x14ac:dyDescent="0.25">
      <c r="A770">
        <v>769</v>
      </c>
      <c r="B770">
        <v>379</v>
      </c>
      <c r="C770" t="str">
        <f t="shared" ref="C770:C833" ca="1" si="174">IFERROR(VLOOKUP($B770,nfl_game_result,MATCH(C$1,nfl_game_result_header,0),FALSE),"error")</f>
        <v>2013_08_MIA@NWE</v>
      </c>
      <c r="D770" t="str">
        <f t="shared" ca="1" si="172"/>
        <v/>
      </c>
      <c r="E770">
        <f t="shared" ca="1" si="172"/>
        <v>-6.5</v>
      </c>
      <c r="F770">
        <f t="shared" ca="1" si="172"/>
        <v>27</v>
      </c>
      <c r="G770">
        <f t="shared" ca="1" si="172"/>
        <v>17</v>
      </c>
      <c r="H770">
        <f t="shared" ref="H770:H833" ca="1" si="175">VALUE(LEFT(C770, 4))</f>
        <v>2013</v>
      </c>
      <c r="I770">
        <f t="shared" ref="I770:I833" ca="1" si="176">VALUE(MID(C770,6,FIND("_",C770,6)-6))</f>
        <v>8</v>
      </c>
      <c r="J770" t="str">
        <f t="shared" ref="J770:J833" ca="1" si="177">IF(I770&lt;=17,"rs","plyff")</f>
        <v>rs</v>
      </c>
      <c r="K770" t="str">
        <f t="shared" ca="1" si="173"/>
        <v>NWE</v>
      </c>
      <c r="L770" t="str">
        <f t="shared" ca="1" si="173"/>
        <v>NWE</v>
      </c>
      <c r="M770" t="str">
        <f t="shared" ref="M770:M833" ca="1" si="178">IF(NOT(OR(ISBLANK(D770),ISBLANK(E770),D770="",E770="")),D770-E770,"")</f>
        <v/>
      </c>
      <c r="N770" t="s">
        <v>16</v>
      </c>
      <c r="O770">
        <v>-5.5</v>
      </c>
      <c r="P770" t="str">
        <f t="shared" ref="P770:P833" ca="1" si="179">IF(OR(NOT(ISNUMBER(D770)),ISBLANK(D770),D770="",ISBLANK(O770)),"",ABS(D770-O770))</f>
        <v/>
      </c>
      <c r="S770" t="s">
        <v>81</v>
      </c>
      <c r="U770">
        <f t="shared" ref="U770:U833" ca="1" si="180">IF(OR(ISBLANK(K770),ISBLANK(S770),K770="",S770=""),"",IF(K770=S770,1,0))</f>
        <v>0</v>
      </c>
      <c r="W770" t="str">
        <f t="shared" ref="W770:W833" ca="1" si="181">IF(OR(ISBLANK(L770),ISBLANK(V770),L770="",V770=""),"",IF(L770=V770,1,0))</f>
        <v/>
      </c>
    </row>
    <row r="771" spans="1:23" x14ac:dyDescent="0.25">
      <c r="A771">
        <v>770</v>
      </c>
      <c r="B771">
        <v>380</v>
      </c>
      <c r="C771" t="str">
        <f t="shared" ca="1" si="174"/>
        <v>2013_08_NYG@PHI</v>
      </c>
      <c r="D771" t="str">
        <f t="shared" ca="1" si="172"/>
        <v/>
      </c>
      <c r="E771">
        <f t="shared" ca="1" si="172"/>
        <v>-5.5</v>
      </c>
      <c r="F771">
        <f t="shared" ca="1" si="172"/>
        <v>7</v>
      </c>
      <c r="G771">
        <f t="shared" ca="1" si="172"/>
        <v>15</v>
      </c>
      <c r="H771">
        <f t="shared" ca="1" si="175"/>
        <v>2013</v>
      </c>
      <c r="I771">
        <f t="shared" ca="1" si="176"/>
        <v>8</v>
      </c>
      <c r="J771" t="str">
        <f t="shared" ca="1" si="177"/>
        <v>rs</v>
      </c>
      <c r="K771" t="str">
        <f t="shared" ca="1" si="173"/>
        <v>NYG</v>
      </c>
      <c r="L771" t="str">
        <f t="shared" ca="1" si="173"/>
        <v>NYG</v>
      </c>
      <c r="M771" t="str">
        <f t="shared" ca="1" si="178"/>
        <v/>
      </c>
      <c r="N771" t="s">
        <v>18</v>
      </c>
      <c r="O771">
        <v>-5</v>
      </c>
      <c r="P771" t="str">
        <f t="shared" ca="1" si="179"/>
        <v/>
      </c>
      <c r="S771" t="s">
        <v>88</v>
      </c>
      <c r="U771">
        <f t="shared" ca="1" si="180"/>
        <v>0</v>
      </c>
      <c r="W771" t="str">
        <f t="shared" ca="1" si="181"/>
        <v/>
      </c>
    </row>
    <row r="772" spans="1:23" x14ac:dyDescent="0.25">
      <c r="A772">
        <v>771</v>
      </c>
      <c r="B772">
        <v>380</v>
      </c>
      <c r="C772" t="str">
        <f t="shared" ca="1" si="174"/>
        <v>2013_08_NYG@PHI</v>
      </c>
      <c r="D772" t="str">
        <f t="shared" ca="1" si="172"/>
        <v/>
      </c>
      <c r="E772">
        <f t="shared" ca="1" si="172"/>
        <v>-5.5</v>
      </c>
      <c r="F772">
        <f t="shared" ca="1" si="172"/>
        <v>7</v>
      </c>
      <c r="G772">
        <f t="shared" ca="1" si="172"/>
        <v>15</v>
      </c>
      <c r="H772">
        <f t="shared" ca="1" si="175"/>
        <v>2013</v>
      </c>
      <c r="I772">
        <f t="shared" ca="1" si="176"/>
        <v>8</v>
      </c>
      <c r="J772" t="str">
        <f t="shared" ca="1" si="177"/>
        <v>rs</v>
      </c>
      <c r="K772" t="str">
        <f t="shared" ca="1" si="173"/>
        <v>NYG</v>
      </c>
      <c r="L772" t="str">
        <f t="shared" ca="1" si="173"/>
        <v>NYG</v>
      </c>
      <c r="M772" t="str">
        <f t="shared" ca="1" si="178"/>
        <v/>
      </c>
      <c r="N772" t="s">
        <v>16</v>
      </c>
      <c r="O772">
        <v>-4.5</v>
      </c>
      <c r="P772" t="str">
        <f t="shared" ca="1" si="179"/>
        <v/>
      </c>
      <c r="S772" t="s">
        <v>88</v>
      </c>
      <c r="U772">
        <f t="shared" ca="1" si="180"/>
        <v>0</v>
      </c>
      <c r="W772" t="str">
        <f t="shared" ca="1" si="181"/>
        <v/>
      </c>
    </row>
    <row r="773" spans="1:23" x14ac:dyDescent="0.25">
      <c r="A773">
        <v>772</v>
      </c>
      <c r="B773">
        <v>381</v>
      </c>
      <c r="C773" t="str">
        <f t="shared" ca="1" si="174"/>
        <v>2013_08_SFO@JAX</v>
      </c>
      <c r="D773" t="str">
        <f t="shared" ca="1" si="172"/>
        <v/>
      </c>
      <c r="E773">
        <f t="shared" ca="1" si="172"/>
        <v>16.5</v>
      </c>
      <c r="F773">
        <f t="shared" ca="1" si="172"/>
        <v>10</v>
      </c>
      <c r="G773">
        <f t="shared" ca="1" si="172"/>
        <v>42</v>
      </c>
      <c r="H773">
        <f t="shared" ca="1" si="175"/>
        <v>2013</v>
      </c>
      <c r="I773">
        <f t="shared" ca="1" si="176"/>
        <v>8</v>
      </c>
      <c r="J773" t="str">
        <f t="shared" ca="1" si="177"/>
        <v>rs</v>
      </c>
      <c r="K773" t="str">
        <f t="shared" ca="1" si="173"/>
        <v>SFO</v>
      </c>
      <c r="L773" t="str">
        <f t="shared" ca="1" si="173"/>
        <v>SFO</v>
      </c>
      <c r="M773" t="str">
        <f t="shared" ca="1" si="178"/>
        <v/>
      </c>
      <c r="N773" t="s">
        <v>18</v>
      </c>
      <c r="O773">
        <v>17.5</v>
      </c>
      <c r="P773" t="str">
        <f t="shared" ca="1" si="179"/>
        <v/>
      </c>
      <c r="S773" t="s">
        <v>338</v>
      </c>
      <c r="U773">
        <f t="shared" ca="1" si="180"/>
        <v>1</v>
      </c>
      <c r="W773" t="str">
        <f t="shared" ca="1" si="181"/>
        <v/>
      </c>
    </row>
    <row r="774" spans="1:23" x14ac:dyDescent="0.25">
      <c r="A774">
        <v>773</v>
      </c>
      <c r="B774">
        <v>381</v>
      </c>
      <c r="C774" t="str">
        <f t="shared" ca="1" si="174"/>
        <v>2013_08_SFO@JAX</v>
      </c>
      <c r="D774" t="str">
        <f t="shared" ca="1" si="172"/>
        <v/>
      </c>
      <c r="E774">
        <f t="shared" ca="1" si="172"/>
        <v>16.5</v>
      </c>
      <c r="F774">
        <f t="shared" ca="1" si="172"/>
        <v>10</v>
      </c>
      <c r="G774">
        <f t="shared" ca="1" si="172"/>
        <v>42</v>
      </c>
      <c r="H774">
        <f t="shared" ca="1" si="175"/>
        <v>2013</v>
      </c>
      <c r="I774">
        <f t="shared" ca="1" si="176"/>
        <v>8</v>
      </c>
      <c r="J774" t="str">
        <f t="shared" ca="1" si="177"/>
        <v>rs</v>
      </c>
      <c r="K774" t="str">
        <f t="shared" ca="1" si="173"/>
        <v>SFO</v>
      </c>
      <c r="L774" t="str">
        <f t="shared" ca="1" si="173"/>
        <v>SFO</v>
      </c>
      <c r="M774" t="str">
        <f t="shared" ca="1" si="178"/>
        <v/>
      </c>
      <c r="N774" t="s">
        <v>16</v>
      </c>
      <c r="O774">
        <v>16.5</v>
      </c>
      <c r="P774" t="str">
        <f t="shared" ca="1" si="179"/>
        <v/>
      </c>
      <c r="S774" t="s">
        <v>79</v>
      </c>
      <c r="U774">
        <f t="shared" ca="1" si="180"/>
        <v>0</v>
      </c>
      <c r="W774" t="str">
        <f t="shared" ca="1" si="181"/>
        <v/>
      </c>
    </row>
    <row r="775" spans="1:23" x14ac:dyDescent="0.25">
      <c r="A775">
        <v>774</v>
      </c>
      <c r="B775">
        <v>382</v>
      </c>
      <c r="C775" t="str">
        <f t="shared" ca="1" si="174"/>
        <v>2013_08_NYJ@CIN</v>
      </c>
      <c r="D775" t="str">
        <f t="shared" ca="1" si="172"/>
        <v/>
      </c>
      <c r="E775">
        <f t="shared" ca="1" si="172"/>
        <v>-6.5</v>
      </c>
      <c r="F775">
        <f t="shared" ca="1" si="172"/>
        <v>49</v>
      </c>
      <c r="G775">
        <f t="shared" ca="1" si="172"/>
        <v>9</v>
      </c>
      <c r="H775">
        <f t="shared" ca="1" si="175"/>
        <v>2013</v>
      </c>
      <c r="I775">
        <f t="shared" ca="1" si="176"/>
        <v>8</v>
      </c>
      <c r="J775" t="str">
        <f t="shared" ca="1" si="177"/>
        <v>rs</v>
      </c>
      <c r="K775" t="str">
        <f t="shared" ca="1" si="173"/>
        <v>CIN</v>
      </c>
      <c r="L775" t="str">
        <f t="shared" ca="1" si="173"/>
        <v>CIN</v>
      </c>
      <c r="M775" t="str">
        <f t="shared" ca="1" si="178"/>
        <v/>
      </c>
      <c r="N775" t="s">
        <v>18</v>
      </c>
      <c r="O775">
        <v>-7.5</v>
      </c>
      <c r="P775" t="str">
        <f t="shared" ca="1" si="179"/>
        <v/>
      </c>
      <c r="S775" t="s">
        <v>71</v>
      </c>
      <c r="U775">
        <f t="shared" ca="1" si="180"/>
        <v>1</v>
      </c>
      <c r="W775" t="str">
        <f t="shared" ca="1" si="181"/>
        <v/>
      </c>
    </row>
    <row r="776" spans="1:23" x14ac:dyDescent="0.25">
      <c r="A776">
        <v>775</v>
      </c>
      <c r="B776">
        <v>382</v>
      </c>
      <c r="C776" t="str">
        <f t="shared" ca="1" si="174"/>
        <v>2013_08_NYJ@CIN</v>
      </c>
      <c r="D776" t="str">
        <f t="shared" ca="1" si="172"/>
        <v/>
      </c>
      <c r="E776">
        <f t="shared" ca="1" si="172"/>
        <v>-6.5</v>
      </c>
      <c r="F776">
        <f t="shared" ca="1" si="172"/>
        <v>49</v>
      </c>
      <c r="G776">
        <f t="shared" ca="1" si="172"/>
        <v>9</v>
      </c>
      <c r="H776">
        <f t="shared" ca="1" si="175"/>
        <v>2013</v>
      </c>
      <c r="I776">
        <f t="shared" ca="1" si="176"/>
        <v>8</v>
      </c>
      <c r="J776" t="str">
        <f t="shared" ca="1" si="177"/>
        <v>rs</v>
      </c>
      <c r="K776" t="str">
        <f t="shared" ca="1" si="173"/>
        <v>CIN</v>
      </c>
      <c r="L776" t="str">
        <f t="shared" ca="1" si="173"/>
        <v>CIN</v>
      </c>
      <c r="M776" t="str">
        <f t="shared" ca="1" si="178"/>
        <v/>
      </c>
      <c r="N776" t="s">
        <v>16</v>
      </c>
      <c r="O776">
        <v>-7</v>
      </c>
      <c r="P776" t="str">
        <f t="shared" ca="1" si="179"/>
        <v/>
      </c>
      <c r="S776" t="s">
        <v>86</v>
      </c>
      <c r="U776">
        <f t="shared" ca="1" si="180"/>
        <v>0</v>
      </c>
      <c r="W776" t="str">
        <f t="shared" ca="1" si="181"/>
        <v/>
      </c>
    </row>
    <row r="777" spans="1:23" x14ac:dyDescent="0.25">
      <c r="A777">
        <v>776</v>
      </c>
      <c r="B777">
        <v>383</v>
      </c>
      <c r="C777" t="str">
        <f t="shared" ca="1" si="174"/>
        <v>2013_08_PIT@OAK</v>
      </c>
      <c r="D777" t="str">
        <f t="shared" ca="1" si="172"/>
        <v/>
      </c>
      <c r="E777">
        <f t="shared" ca="1" si="172"/>
        <v>2.5</v>
      </c>
      <c r="F777">
        <f t="shared" ca="1" si="172"/>
        <v>21</v>
      </c>
      <c r="G777">
        <f t="shared" ca="1" si="172"/>
        <v>18</v>
      </c>
      <c r="H777">
        <f t="shared" ca="1" si="175"/>
        <v>2013</v>
      </c>
      <c r="I777">
        <f t="shared" ca="1" si="176"/>
        <v>8</v>
      </c>
      <c r="J777" t="str">
        <f t="shared" ca="1" si="177"/>
        <v>rs</v>
      </c>
      <c r="K777" t="str">
        <f t="shared" ca="1" si="173"/>
        <v>OAK</v>
      </c>
      <c r="L777" t="str">
        <f t="shared" ca="1" si="173"/>
        <v>OAK</v>
      </c>
      <c r="M777" t="str">
        <f t="shared" ca="1" si="178"/>
        <v/>
      </c>
      <c r="N777" t="s">
        <v>18</v>
      </c>
      <c r="O777">
        <v>2</v>
      </c>
      <c r="P777" t="str">
        <f t="shared" ca="1" si="179"/>
        <v/>
      </c>
      <c r="S777" t="s">
        <v>87</v>
      </c>
      <c r="U777">
        <f t="shared" ca="1" si="180"/>
        <v>1</v>
      </c>
      <c r="W777" t="str">
        <f t="shared" ca="1" si="181"/>
        <v/>
      </c>
    </row>
    <row r="778" spans="1:23" x14ac:dyDescent="0.25">
      <c r="A778">
        <v>777</v>
      </c>
      <c r="B778">
        <v>383</v>
      </c>
      <c r="C778" t="str">
        <f t="shared" ca="1" si="174"/>
        <v>2013_08_PIT@OAK</v>
      </c>
      <c r="D778" t="str">
        <f t="shared" ca="1" si="172"/>
        <v/>
      </c>
      <c r="E778">
        <f t="shared" ca="1" si="172"/>
        <v>2.5</v>
      </c>
      <c r="F778">
        <f t="shared" ca="1" si="172"/>
        <v>21</v>
      </c>
      <c r="G778">
        <f t="shared" ca="1" si="172"/>
        <v>18</v>
      </c>
      <c r="H778">
        <f t="shared" ca="1" si="175"/>
        <v>2013</v>
      </c>
      <c r="I778">
        <f t="shared" ca="1" si="176"/>
        <v>8</v>
      </c>
      <c r="J778" t="str">
        <f t="shared" ca="1" si="177"/>
        <v>rs</v>
      </c>
      <c r="K778" t="str">
        <f t="shared" ca="1" si="173"/>
        <v>OAK</v>
      </c>
      <c r="L778" t="str">
        <f t="shared" ca="1" si="173"/>
        <v>OAK</v>
      </c>
      <c r="M778" t="str">
        <f t="shared" ca="1" si="178"/>
        <v/>
      </c>
      <c r="N778" t="s">
        <v>16</v>
      </c>
      <c r="O778">
        <v>4</v>
      </c>
      <c r="P778" t="str">
        <f t="shared" ca="1" si="179"/>
        <v/>
      </c>
      <c r="S778" t="s">
        <v>87</v>
      </c>
      <c r="U778">
        <f t="shared" ca="1" si="180"/>
        <v>1</v>
      </c>
      <c r="W778" t="str">
        <f t="shared" ca="1" si="181"/>
        <v/>
      </c>
    </row>
    <row r="779" spans="1:23" x14ac:dyDescent="0.25">
      <c r="A779">
        <v>778</v>
      </c>
      <c r="B779">
        <v>384</v>
      </c>
      <c r="C779" t="str">
        <f t="shared" ca="1" si="174"/>
        <v>2013_08_ATL@ARI</v>
      </c>
      <c r="D779" t="str">
        <f t="shared" ca="1" si="172"/>
        <v/>
      </c>
      <c r="E779">
        <f t="shared" ca="1" si="172"/>
        <v>-2.5</v>
      </c>
      <c r="F779">
        <f t="shared" ca="1" si="172"/>
        <v>27</v>
      </c>
      <c r="G779">
        <f t="shared" ca="1" si="172"/>
        <v>13</v>
      </c>
      <c r="H779">
        <f t="shared" ca="1" si="175"/>
        <v>2013</v>
      </c>
      <c r="I779">
        <f t="shared" ca="1" si="176"/>
        <v>8</v>
      </c>
      <c r="J779" t="str">
        <f t="shared" ca="1" si="177"/>
        <v>rs</v>
      </c>
      <c r="K779" t="str">
        <f t="shared" ca="1" si="173"/>
        <v>ARI</v>
      </c>
      <c r="L779" t="str">
        <f t="shared" ca="1" si="173"/>
        <v>ARI</v>
      </c>
      <c r="M779" t="str">
        <f t="shared" ca="1" si="178"/>
        <v/>
      </c>
      <c r="N779" t="s">
        <v>18</v>
      </c>
      <c r="O779">
        <v>2</v>
      </c>
      <c r="P779" t="str">
        <f t="shared" ca="1" si="179"/>
        <v/>
      </c>
      <c r="S779" t="s">
        <v>66</v>
      </c>
      <c r="U779">
        <f t="shared" ca="1" si="180"/>
        <v>1</v>
      </c>
      <c r="W779" t="str">
        <f t="shared" ca="1" si="181"/>
        <v/>
      </c>
    </row>
    <row r="780" spans="1:23" x14ac:dyDescent="0.25">
      <c r="A780">
        <v>779</v>
      </c>
      <c r="B780">
        <v>384</v>
      </c>
      <c r="C780" t="str">
        <f t="shared" ca="1" si="174"/>
        <v>2013_08_ATL@ARI</v>
      </c>
      <c r="D780" t="str">
        <f t="shared" ca="1" si="172"/>
        <v/>
      </c>
      <c r="E780">
        <f t="shared" ca="1" si="172"/>
        <v>-2.5</v>
      </c>
      <c r="F780">
        <f t="shared" ca="1" si="172"/>
        <v>27</v>
      </c>
      <c r="G780">
        <f t="shared" ca="1" si="172"/>
        <v>13</v>
      </c>
      <c r="H780">
        <f t="shared" ca="1" si="175"/>
        <v>2013</v>
      </c>
      <c r="I780">
        <f t="shared" ca="1" si="176"/>
        <v>8</v>
      </c>
      <c r="J780" t="str">
        <f t="shared" ca="1" si="177"/>
        <v>rs</v>
      </c>
      <c r="K780" t="str">
        <f t="shared" ca="1" si="173"/>
        <v>ARI</v>
      </c>
      <c r="L780" t="str">
        <f t="shared" ca="1" si="173"/>
        <v>ARI</v>
      </c>
      <c r="M780" t="str">
        <f t="shared" ca="1" si="178"/>
        <v/>
      </c>
      <c r="N780" t="s">
        <v>16</v>
      </c>
      <c r="O780">
        <v>-2.5</v>
      </c>
      <c r="P780" t="str">
        <f t="shared" ca="1" si="179"/>
        <v/>
      </c>
      <c r="S780" t="s">
        <v>66</v>
      </c>
      <c r="U780">
        <f t="shared" ca="1" si="180"/>
        <v>1</v>
      </c>
      <c r="W780" t="str">
        <f t="shared" ca="1" si="181"/>
        <v/>
      </c>
    </row>
    <row r="781" spans="1:23" x14ac:dyDescent="0.25">
      <c r="A781">
        <v>780</v>
      </c>
      <c r="B781">
        <v>385</v>
      </c>
      <c r="C781" t="str">
        <f t="shared" ca="1" si="174"/>
        <v>2013_08_WAS@DEN</v>
      </c>
      <c r="D781" t="str">
        <f t="shared" ca="1" si="172"/>
        <v/>
      </c>
      <c r="E781">
        <f t="shared" ca="1" si="172"/>
        <v>-13.5</v>
      </c>
      <c r="F781">
        <f t="shared" ca="1" si="172"/>
        <v>45</v>
      </c>
      <c r="G781">
        <f t="shared" ca="1" si="172"/>
        <v>21</v>
      </c>
      <c r="H781">
        <f t="shared" ca="1" si="175"/>
        <v>2013</v>
      </c>
      <c r="I781">
        <f t="shared" ca="1" si="176"/>
        <v>8</v>
      </c>
      <c r="J781" t="str">
        <f t="shared" ca="1" si="177"/>
        <v>rs</v>
      </c>
      <c r="K781" t="str">
        <f t="shared" ca="1" si="173"/>
        <v>DEN</v>
      </c>
      <c r="L781" t="str">
        <f t="shared" ca="1" si="173"/>
        <v>DEN</v>
      </c>
      <c r="M781" t="str">
        <f t="shared" ca="1" si="178"/>
        <v/>
      </c>
      <c r="N781" t="s">
        <v>18</v>
      </c>
      <c r="O781">
        <v>-12</v>
      </c>
      <c r="P781" t="str">
        <f t="shared" ca="1" si="179"/>
        <v/>
      </c>
      <c r="S781" t="s">
        <v>74</v>
      </c>
      <c r="U781">
        <f t="shared" ca="1" si="180"/>
        <v>1</v>
      </c>
      <c r="W781" t="str">
        <f t="shared" ca="1" si="181"/>
        <v/>
      </c>
    </row>
    <row r="782" spans="1:23" x14ac:dyDescent="0.25">
      <c r="A782">
        <v>781</v>
      </c>
      <c r="B782">
        <v>385</v>
      </c>
      <c r="C782" t="str">
        <f t="shared" ca="1" si="174"/>
        <v>2013_08_WAS@DEN</v>
      </c>
      <c r="D782" t="str">
        <f t="shared" ref="D782:G801" ca="1" si="182">IFERROR(IF(ISBLANK(VLOOKUP($B782,nfl_game_result,MATCH(D$1,nfl_game_result_header,0),FALSE)),"",VLOOKUP($B782,nfl_game_result,MATCH(D$1,nfl_game_result_header,0),FALSE)),"error")</f>
        <v/>
      </c>
      <c r="E782">
        <f t="shared" ca="1" si="182"/>
        <v>-13.5</v>
      </c>
      <c r="F782">
        <f t="shared" ca="1" si="182"/>
        <v>45</v>
      </c>
      <c r="G782">
        <f t="shared" ca="1" si="182"/>
        <v>21</v>
      </c>
      <c r="H782">
        <f t="shared" ca="1" si="175"/>
        <v>2013</v>
      </c>
      <c r="I782">
        <f t="shared" ca="1" si="176"/>
        <v>8</v>
      </c>
      <c r="J782" t="str">
        <f t="shared" ca="1" si="177"/>
        <v>rs</v>
      </c>
      <c r="K782" t="str">
        <f t="shared" ref="K782:L801" ca="1" si="183">IFERROR(IF(ISBLANK(VLOOKUP($B782,nfl_game_result,MATCH(K$1,nfl_game_result_header,0),FALSE)),"",VLOOKUP($B782,nfl_game_result,MATCH(K$1,nfl_game_result_header,0),FALSE)),"error")</f>
        <v>DEN</v>
      </c>
      <c r="L782" t="str">
        <f t="shared" ca="1" si="183"/>
        <v>DEN</v>
      </c>
      <c r="M782" t="str">
        <f t="shared" ca="1" si="178"/>
        <v/>
      </c>
      <c r="N782" t="s">
        <v>16</v>
      </c>
      <c r="O782">
        <v>-13.5</v>
      </c>
      <c r="P782" t="str">
        <f t="shared" ca="1" si="179"/>
        <v/>
      </c>
      <c r="S782" t="s">
        <v>74</v>
      </c>
      <c r="U782">
        <f t="shared" ca="1" si="180"/>
        <v>1</v>
      </c>
      <c r="W782" t="str">
        <f t="shared" ca="1" si="181"/>
        <v/>
      </c>
    </row>
    <row r="783" spans="1:23" x14ac:dyDescent="0.25">
      <c r="A783">
        <v>782</v>
      </c>
      <c r="B783">
        <v>386</v>
      </c>
      <c r="C783" t="str">
        <f t="shared" ca="1" si="174"/>
        <v>2013_08_GBY@MIN</v>
      </c>
      <c r="D783" t="str">
        <f t="shared" ca="1" si="182"/>
        <v/>
      </c>
      <c r="E783">
        <f t="shared" ca="1" si="182"/>
        <v>9.5</v>
      </c>
      <c r="F783">
        <f t="shared" ca="1" si="182"/>
        <v>31</v>
      </c>
      <c r="G783">
        <f t="shared" ca="1" si="182"/>
        <v>44</v>
      </c>
      <c r="H783">
        <f t="shared" ca="1" si="175"/>
        <v>2013</v>
      </c>
      <c r="I783">
        <f t="shared" ca="1" si="176"/>
        <v>8</v>
      </c>
      <c r="J783" t="str">
        <f t="shared" ca="1" si="177"/>
        <v>rs</v>
      </c>
      <c r="K783" t="str">
        <f t="shared" ca="1" si="183"/>
        <v>GBY</v>
      </c>
      <c r="L783" t="str">
        <f t="shared" ca="1" si="183"/>
        <v>GBY</v>
      </c>
      <c r="M783" t="str">
        <f t="shared" ca="1" si="178"/>
        <v/>
      </c>
      <c r="N783" t="s">
        <v>18</v>
      </c>
      <c r="O783">
        <v>10.5</v>
      </c>
      <c r="P783" t="str">
        <f t="shared" ca="1" si="179"/>
        <v/>
      </c>
      <c r="S783" t="s">
        <v>335</v>
      </c>
      <c r="U783">
        <f t="shared" ca="1" si="180"/>
        <v>1</v>
      </c>
      <c r="W783" t="str">
        <f t="shared" ca="1" si="181"/>
        <v/>
      </c>
    </row>
    <row r="784" spans="1:23" x14ac:dyDescent="0.25">
      <c r="A784">
        <v>783</v>
      </c>
      <c r="B784">
        <v>386</v>
      </c>
      <c r="C784" t="str">
        <f t="shared" ca="1" si="174"/>
        <v>2013_08_GBY@MIN</v>
      </c>
      <c r="D784" t="str">
        <f t="shared" ca="1" si="182"/>
        <v/>
      </c>
      <c r="E784">
        <f t="shared" ca="1" si="182"/>
        <v>9.5</v>
      </c>
      <c r="F784">
        <f t="shared" ca="1" si="182"/>
        <v>31</v>
      </c>
      <c r="G784">
        <f t="shared" ca="1" si="182"/>
        <v>44</v>
      </c>
      <c r="H784">
        <f t="shared" ca="1" si="175"/>
        <v>2013</v>
      </c>
      <c r="I784">
        <f t="shared" ca="1" si="176"/>
        <v>8</v>
      </c>
      <c r="J784" t="str">
        <f t="shared" ca="1" si="177"/>
        <v>rs</v>
      </c>
      <c r="K784" t="str">
        <f t="shared" ca="1" si="183"/>
        <v>GBY</v>
      </c>
      <c r="L784" t="str">
        <f t="shared" ca="1" si="183"/>
        <v>GBY</v>
      </c>
      <c r="M784" t="str">
        <f t="shared" ca="1" si="178"/>
        <v/>
      </c>
      <c r="N784" t="s">
        <v>16</v>
      </c>
      <c r="O784">
        <v>7.5</v>
      </c>
      <c r="P784" t="str">
        <f t="shared" ca="1" si="179"/>
        <v/>
      </c>
      <c r="S784" t="s">
        <v>82</v>
      </c>
      <c r="U784">
        <f t="shared" ca="1" si="180"/>
        <v>0</v>
      </c>
      <c r="W784" t="str">
        <f t="shared" ca="1" si="181"/>
        <v/>
      </c>
    </row>
    <row r="785" spans="1:23" x14ac:dyDescent="0.25">
      <c r="A785">
        <v>784</v>
      </c>
      <c r="B785">
        <v>387</v>
      </c>
      <c r="C785" t="str">
        <f t="shared" ca="1" si="174"/>
        <v>2013_08_SEA@STL</v>
      </c>
      <c r="D785" t="str">
        <f t="shared" ca="1" si="182"/>
        <v/>
      </c>
      <c r="E785">
        <f t="shared" ca="1" si="182"/>
        <v>10.5</v>
      </c>
      <c r="F785">
        <f t="shared" ca="1" si="182"/>
        <v>9</v>
      </c>
      <c r="G785">
        <f t="shared" ca="1" si="182"/>
        <v>14</v>
      </c>
      <c r="H785">
        <f t="shared" ca="1" si="175"/>
        <v>2013</v>
      </c>
      <c r="I785">
        <f t="shared" ca="1" si="176"/>
        <v>8</v>
      </c>
      <c r="J785" t="str">
        <f t="shared" ca="1" si="177"/>
        <v>rs</v>
      </c>
      <c r="K785" t="str">
        <f t="shared" ca="1" si="183"/>
        <v>STL</v>
      </c>
      <c r="L785" t="str">
        <f t="shared" ca="1" si="183"/>
        <v>SEA</v>
      </c>
      <c r="M785" t="str">
        <f t="shared" ca="1" si="178"/>
        <v/>
      </c>
      <c r="N785" t="s">
        <v>18</v>
      </c>
      <c r="O785">
        <v>9</v>
      </c>
      <c r="P785" t="str">
        <f t="shared" ca="1" si="179"/>
        <v/>
      </c>
      <c r="S785" t="s">
        <v>91</v>
      </c>
      <c r="U785">
        <f t="shared" ca="1" si="180"/>
        <v>0</v>
      </c>
      <c r="W785" t="str">
        <f t="shared" ca="1" si="181"/>
        <v/>
      </c>
    </row>
    <row r="786" spans="1:23" x14ac:dyDescent="0.25">
      <c r="A786">
        <v>785</v>
      </c>
      <c r="B786">
        <v>387</v>
      </c>
      <c r="C786" t="str">
        <f t="shared" ca="1" si="174"/>
        <v>2013_08_SEA@STL</v>
      </c>
      <c r="D786" t="str">
        <f t="shared" ca="1" si="182"/>
        <v/>
      </c>
      <c r="E786">
        <f t="shared" ca="1" si="182"/>
        <v>10.5</v>
      </c>
      <c r="F786">
        <f t="shared" ca="1" si="182"/>
        <v>9</v>
      </c>
      <c r="G786">
        <f t="shared" ca="1" si="182"/>
        <v>14</v>
      </c>
      <c r="H786">
        <f t="shared" ca="1" si="175"/>
        <v>2013</v>
      </c>
      <c r="I786">
        <f t="shared" ca="1" si="176"/>
        <v>8</v>
      </c>
      <c r="J786" t="str">
        <f t="shared" ca="1" si="177"/>
        <v>rs</v>
      </c>
      <c r="K786" t="str">
        <f t="shared" ca="1" si="183"/>
        <v>STL</v>
      </c>
      <c r="L786" t="str">
        <f t="shared" ca="1" si="183"/>
        <v>SEA</v>
      </c>
      <c r="M786" t="str">
        <f t="shared" ca="1" si="178"/>
        <v/>
      </c>
      <c r="N786" t="s">
        <v>16</v>
      </c>
      <c r="O786">
        <v>12.5</v>
      </c>
      <c r="P786" t="str">
        <f t="shared" ca="1" si="179"/>
        <v/>
      </c>
      <c r="S786" t="s">
        <v>91</v>
      </c>
      <c r="U786">
        <f t="shared" ca="1" si="180"/>
        <v>0</v>
      </c>
      <c r="W786" t="str">
        <f t="shared" ca="1" si="181"/>
        <v/>
      </c>
    </row>
    <row r="787" spans="1:23" x14ac:dyDescent="0.25">
      <c r="A787">
        <v>786</v>
      </c>
      <c r="B787">
        <v>388</v>
      </c>
      <c r="C787" t="str">
        <f t="shared" ca="1" si="174"/>
        <v>2013_09_CIN@MIA</v>
      </c>
      <c r="D787" t="str">
        <f t="shared" ca="1" si="182"/>
        <v/>
      </c>
      <c r="E787">
        <f t="shared" ca="1" si="182"/>
        <v>2.5</v>
      </c>
      <c r="F787">
        <f t="shared" ca="1" si="182"/>
        <v>22</v>
      </c>
      <c r="G787">
        <f t="shared" ca="1" si="182"/>
        <v>20</v>
      </c>
      <c r="H787">
        <f t="shared" ca="1" si="175"/>
        <v>2013</v>
      </c>
      <c r="I787">
        <f t="shared" ca="1" si="176"/>
        <v>9</v>
      </c>
      <c r="J787" t="str">
        <f t="shared" ca="1" si="177"/>
        <v>rs</v>
      </c>
      <c r="K787" t="str">
        <f t="shared" ca="1" si="183"/>
        <v>MIA</v>
      </c>
      <c r="L787" t="str">
        <f t="shared" ca="1" si="183"/>
        <v>MIA</v>
      </c>
      <c r="M787" t="str">
        <f t="shared" ca="1" si="178"/>
        <v/>
      </c>
      <c r="N787" t="s">
        <v>18</v>
      </c>
      <c r="O787">
        <v>3</v>
      </c>
      <c r="P787" t="str">
        <f t="shared" ca="1" si="179"/>
        <v/>
      </c>
      <c r="S787" t="s">
        <v>71</v>
      </c>
      <c r="U787">
        <f t="shared" ca="1" si="180"/>
        <v>0</v>
      </c>
      <c r="W787" t="str">
        <f t="shared" ca="1" si="181"/>
        <v/>
      </c>
    </row>
    <row r="788" spans="1:23" x14ac:dyDescent="0.25">
      <c r="A788">
        <v>787</v>
      </c>
      <c r="B788">
        <v>388</v>
      </c>
      <c r="C788" t="str">
        <f t="shared" ca="1" si="174"/>
        <v>2013_09_CIN@MIA</v>
      </c>
      <c r="D788" t="str">
        <f t="shared" ca="1" si="182"/>
        <v/>
      </c>
      <c r="E788">
        <f t="shared" ca="1" si="182"/>
        <v>2.5</v>
      </c>
      <c r="F788">
        <f t="shared" ca="1" si="182"/>
        <v>22</v>
      </c>
      <c r="G788">
        <f t="shared" ca="1" si="182"/>
        <v>20</v>
      </c>
      <c r="H788">
        <f t="shared" ca="1" si="175"/>
        <v>2013</v>
      </c>
      <c r="I788">
        <f t="shared" ca="1" si="176"/>
        <v>9</v>
      </c>
      <c r="J788" t="str">
        <f t="shared" ca="1" si="177"/>
        <v>rs</v>
      </c>
      <c r="K788" t="str">
        <f t="shared" ca="1" si="183"/>
        <v>MIA</v>
      </c>
      <c r="L788" t="str">
        <f t="shared" ca="1" si="183"/>
        <v>MIA</v>
      </c>
      <c r="M788" t="str">
        <f t="shared" ca="1" si="178"/>
        <v/>
      </c>
      <c r="N788" t="s">
        <v>16</v>
      </c>
      <c r="O788">
        <v>-1.5</v>
      </c>
      <c r="P788" t="str">
        <f t="shared" ca="1" si="179"/>
        <v/>
      </c>
      <c r="S788" t="s">
        <v>81</v>
      </c>
      <c r="U788">
        <f t="shared" ca="1" si="180"/>
        <v>1</v>
      </c>
      <c r="W788" t="str">
        <f t="shared" ca="1" si="181"/>
        <v/>
      </c>
    </row>
    <row r="789" spans="1:23" x14ac:dyDescent="0.25">
      <c r="A789">
        <v>788</v>
      </c>
      <c r="B789">
        <v>389</v>
      </c>
      <c r="C789" t="str">
        <f t="shared" ca="1" si="174"/>
        <v>2013_09_ATL@CAR</v>
      </c>
      <c r="D789" t="str">
        <f t="shared" ca="1" si="182"/>
        <v/>
      </c>
      <c r="E789">
        <f t="shared" ca="1" si="182"/>
        <v>-7.5</v>
      </c>
      <c r="F789">
        <f t="shared" ca="1" si="182"/>
        <v>34</v>
      </c>
      <c r="G789">
        <f t="shared" ca="1" si="182"/>
        <v>10</v>
      </c>
      <c r="H789">
        <f t="shared" ca="1" si="175"/>
        <v>2013</v>
      </c>
      <c r="I789">
        <f t="shared" ca="1" si="176"/>
        <v>9</v>
      </c>
      <c r="J789" t="str">
        <f t="shared" ca="1" si="177"/>
        <v>rs</v>
      </c>
      <c r="K789" t="str">
        <f t="shared" ca="1" si="183"/>
        <v>CAR</v>
      </c>
      <c r="L789" t="str">
        <f t="shared" ca="1" si="183"/>
        <v>CAR</v>
      </c>
      <c r="M789" t="str">
        <f t="shared" ca="1" si="178"/>
        <v/>
      </c>
      <c r="N789" t="s">
        <v>18</v>
      </c>
      <c r="O789">
        <v>-6</v>
      </c>
      <c r="P789" t="str">
        <f t="shared" ca="1" si="179"/>
        <v/>
      </c>
      <c r="S789" t="s">
        <v>69</v>
      </c>
      <c r="U789">
        <f t="shared" ca="1" si="180"/>
        <v>1</v>
      </c>
      <c r="W789" t="str">
        <f t="shared" ca="1" si="181"/>
        <v/>
      </c>
    </row>
    <row r="790" spans="1:23" x14ac:dyDescent="0.25">
      <c r="A790">
        <v>789</v>
      </c>
      <c r="B790">
        <v>389</v>
      </c>
      <c r="C790" t="str">
        <f t="shared" ca="1" si="174"/>
        <v>2013_09_ATL@CAR</v>
      </c>
      <c r="D790" t="str">
        <f t="shared" ca="1" si="182"/>
        <v/>
      </c>
      <c r="E790">
        <f t="shared" ca="1" si="182"/>
        <v>-7.5</v>
      </c>
      <c r="F790">
        <f t="shared" ca="1" si="182"/>
        <v>34</v>
      </c>
      <c r="G790">
        <f t="shared" ca="1" si="182"/>
        <v>10</v>
      </c>
      <c r="H790">
        <f t="shared" ca="1" si="175"/>
        <v>2013</v>
      </c>
      <c r="I790">
        <f t="shared" ca="1" si="176"/>
        <v>9</v>
      </c>
      <c r="J790" t="str">
        <f t="shared" ca="1" si="177"/>
        <v>rs</v>
      </c>
      <c r="K790" t="str">
        <f t="shared" ca="1" si="183"/>
        <v>CAR</v>
      </c>
      <c r="L790" t="str">
        <f t="shared" ca="1" si="183"/>
        <v>CAR</v>
      </c>
      <c r="M790" t="str">
        <f t="shared" ca="1" si="178"/>
        <v/>
      </c>
      <c r="N790" t="s">
        <v>16</v>
      </c>
      <c r="O790">
        <v>-6</v>
      </c>
      <c r="P790" t="str">
        <f t="shared" ca="1" si="179"/>
        <v/>
      </c>
      <c r="S790" t="s">
        <v>69</v>
      </c>
      <c r="U790">
        <f t="shared" ca="1" si="180"/>
        <v>1</v>
      </c>
      <c r="W790" t="str">
        <f t="shared" ca="1" si="181"/>
        <v/>
      </c>
    </row>
    <row r="791" spans="1:23" x14ac:dyDescent="0.25">
      <c r="A791">
        <v>790</v>
      </c>
      <c r="B791">
        <v>390</v>
      </c>
      <c r="C791" t="str">
        <f t="shared" ca="1" si="174"/>
        <v>2013_09_KCY@BUF</v>
      </c>
      <c r="D791" t="str">
        <f t="shared" ca="1" si="182"/>
        <v/>
      </c>
      <c r="E791">
        <f t="shared" ca="1" si="182"/>
        <v>3.5</v>
      </c>
      <c r="F791">
        <f t="shared" ca="1" si="182"/>
        <v>13</v>
      </c>
      <c r="G791">
        <f t="shared" ca="1" si="182"/>
        <v>23</v>
      </c>
      <c r="H791">
        <f t="shared" ca="1" si="175"/>
        <v>2013</v>
      </c>
      <c r="I791">
        <f t="shared" ca="1" si="176"/>
        <v>9</v>
      </c>
      <c r="J791" t="str">
        <f t="shared" ca="1" si="177"/>
        <v>rs</v>
      </c>
      <c r="K791" t="str">
        <f t="shared" ca="1" si="183"/>
        <v>KCY</v>
      </c>
      <c r="L791" t="str">
        <f t="shared" ca="1" si="183"/>
        <v>KCY</v>
      </c>
      <c r="M791" t="str">
        <f t="shared" ca="1" si="178"/>
        <v/>
      </c>
      <c r="N791" t="s">
        <v>18</v>
      </c>
      <c r="O791">
        <v>4</v>
      </c>
      <c r="P791" t="str">
        <f t="shared" ca="1" si="179"/>
        <v/>
      </c>
      <c r="S791" t="s">
        <v>336</v>
      </c>
      <c r="U791">
        <f t="shared" ca="1" si="180"/>
        <v>1</v>
      </c>
      <c r="W791" t="str">
        <f t="shared" ca="1" si="181"/>
        <v/>
      </c>
    </row>
    <row r="792" spans="1:23" x14ac:dyDescent="0.25">
      <c r="A792">
        <v>791</v>
      </c>
      <c r="B792">
        <v>390</v>
      </c>
      <c r="C792" t="str">
        <f t="shared" ca="1" si="174"/>
        <v>2013_09_KCY@BUF</v>
      </c>
      <c r="D792" t="str">
        <f t="shared" ca="1" si="182"/>
        <v/>
      </c>
      <c r="E792">
        <f t="shared" ca="1" si="182"/>
        <v>3.5</v>
      </c>
      <c r="F792">
        <f t="shared" ca="1" si="182"/>
        <v>13</v>
      </c>
      <c r="G792">
        <f t="shared" ca="1" si="182"/>
        <v>23</v>
      </c>
      <c r="H792">
        <f t="shared" ca="1" si="175"/>
        <v>2013</v>
      </c>
      <c r="I792">
        <f t="shared" ca="1" si="176"/>
        <v>9</v>
      </c>
      <c r="J792" t="str">
        <f t="shared" ca="1" si="177"/>
        <v>rs</v>
      </c>
      <c r="K792" t="str">
        <f t="shared" ca="1" si="183"/>
        <v>KCY</v>
      </c>
      <c r="L792" t="str">
        <f t="shared" ca="1" si="183"/>
        <v>KCY</v>
      </c>
      <c r="M792" t="str">
        <f t="shared" ca="1" si="178"/>
        <v/>
      </c>
      <c r="N792" t="s">
        <v>16</v>
      </c>
      <c r="O792">
        <v>7</v>
      </c>
      <c r="P792" t="str">
        <f t="shared" ca="1" si="179"/>
        <v/>
      </c>
      <c r="S792" t="s">
        <v>336</v>
      </c>
      <c r="U792">
        <f t="shared" ca="1" si="180"/>
        <v>1</v>
      </c>
      <c r="W792" t="str">
        <f t="shared" ca="1" si="181"/>
        <v/>
      </c>
    </row>
    <row r="793" spans="1:23" x14ac:dyDescent="0.25">
      <c r="A793">
        <v>792</v>
      </c>
      <c r="B793">
        <v>391</v>
      </c>
      <c r="C793" t="str">
        <f t="shared" ca="1" si="174"/>
        <v>2013_09_MIN@DAL</v>
      </c>
      <c r="D793" t="str">
        <f t="shared" ca="1" si="182"/>
        <v/>
      </c>
      <c r="E793">
        <f t="shared" ca="1" si="182"/>
        <v>-10.5</v>
      </c>
      <c r="F793">
        <f t="shared" ca="1" si="182"/>
        <v>27</v>
      </c>
      <c r="G793">
        <f t="shared" ca="1" si="182"/>
        <v>23</v>
      </c>
      <c r="H793">
        <f t="shared" ca="1" si="175"/>
        <v>2013</v>
      </c>
      <c r="I793">
        <f t="shared" ca="1" si="176"/>
        <v>9</v>
      </c>
      <c r="J793" t="str">
        <f t="shared" ca="1" si="177"/>
        <v>rs</v>
      </c>
      <c r="K793" t="str">
        <f t="shared" ca="1" si="183"/>
        <v>MIN</v>
      </c>
      <c r="L793" t="str">
        <f t="shared" ca="1" si="183"/>
        <v>DAL</v>
      </c>
      <c r="M793" t="str">
        <f t="shared" ca="1" si="178"/>
        <v/>
      </c>
      <c r="N793" t="s">
        <v>18</v>
      </c>
      <c r="O793">
        <v>-8</v>
      </c>
      <c r="P793" t="str">
        <f t="shared" ca="1" si="179"/>
        <v/>
      </c>
      <c r="S793" t="s">
        <v>73</v>
      </c>
      <c r="U793">
        <f t="shared" ca="1" si="180"/>
        <v>0</v>
      </c>
      <c r="W793" t="str">
        <f t="shared" ca="1" si="181"/>
        <v/>
      </c>
    </row>
    <row r="794" spans="1:23" x14ac:dyDescent="0.25">
      <c r="A794">
        <v>793</v>
      </c>
      <c r="B794">
        <v>391</v>
      </c>
      <c r="C794" t="str">
        <f t="shared" ca="1" si="174"/>
        <v>2013_09_MIN@DAL</v>
      </c>
      <c r="D794" t="str">
        <f t="shared" ca="1" si="182"/>
        <v/>
      </c>
      <c r="E794">
        <f t="shared" ca="1" si="182"/>
        <v>-10.5</v>
      </c>
      <c r="F794">
        <f t="shared" ca="1" si="182"/>
        <v>27</v>
      </c>
      <c r="G794">
        <f t="shared" ca="1" si="182"/>
        <v>23</v>
      </c>
      <c r="H794">
        <f t="shared" ca="1" si="175"/>
        <v>2013</v>
      </c>
      <c r="I794">
        <f t="shared" ca="1" si="176"/>
        <v>9</v>
      </c>
      <c r="J794" t="str">
        <f t="shared" ca="1" si="177"/>
        <v>rs</v>
      </c>
      <c r="K794" t="str">
        <f t="shared" ca="1" si="183"/>
        <v>MIN</v>
      </c>
      <c r="L794" t="str">
        <f t="shared" ca="1" si="183"/>
        <v>DAL</v>
      </c>
      <c r="M794" t="str">
        <f t="shared" ca="1" si="178"/>
        <v/>
      </c>
      <c r="N794" t="s">
        <v>16</v>
      </c>
      <c r="O794">
        <v>-8</v>
      </c>
      <c r="P794" t="str">
        <f t="shared" ca="1" si="179"/>
        <v/>
      </c>
      <c r="S794" t="s">
        <v>82</v>
      </c>
      <c r="U794">
        <f t="shared" ca="1" si="180"/>
        <v>1</v>
      </c>
      <c r="W794" t="str">
        <f t="shared" ca="1" si="181"/>
        <v/>
      </c>
    </row>
    <row r="795" spans="1:23" x14ac:dyDescent="0.25">
      <c r="A795">
        <v>794</v>
      </c>
      <c r="B795">
        <v>392</v>
      </c>
      <c r="C795" t="str">
        <f t="shared" ca="1" si="174"/>
        <v>2013_09_TEN@STL</v>
      </c>
      <c r="D795" t="str">
        <f t="shared" ca="1" si="182"/>
        <v/>
      </c>
      <c r="E795">
        <f t="shared" ca="1" si="182"/>
        <v>2.5</v>
      </c>
      <c r="F795">
        <f t="shared" ca="1" si="182"/>
        <v>21</v>
      </c>
      <c r="G795">
        <f t="shared" ca="1" si="182"/>
        <v>28</v>
      </c>
      <c r="H795">
        <f t="shared" ca="1" si="175"/>
        <v>2013</v>
      </c>
      <c r="I795">
        <f t="shared" ca="1" si="176"/>
        <v>9</v>
      </c>
      <c r="J795" t="str">
        <f t="shared" ca="1" si="177"/>
        <v>rs</v>
      </c>
      <c r="K795" t="str">
        <f t="shared" ca="1" si="183"/>
        <v>TEN</v>
      </c>
      <c r="L795" t="str">
        <f t="shared" ca="1" si="183"/>
        <v>TEN</v>
      </c>
      <c r="M795" t="str">
        <f t="shared" ca="1" si="178"/>
        <v/>
      </c>
      <c r="N795" t="s">
        <v>18</v>
      </c>
      <c r="O795">
        <v>7.5</v>
      </c>
      <c r="P795" t="str">
        <f t="shared" ca="1" si="179"/>
        <v/>
      </c>
      <c r="S795" t="s">
        <v>95</v>
      </c>
      <c r="U795">
        <f t="shared" ca="1" si="180"/>
        <v>1</v>
      </c>
      <c r="W795" t="str">
        <f t="shared" ca="1" si="181"/>
        <v/>
      </c>
    </row>
    <row r="796" spans="1:23" x14ac:dyDescent="0.25">
      <c r="A796">
        <v>795</v>
      </c>
      <c r="B796">
        <v>392</v>
      </c>
      <c r="C796" t="str">
        <f t="shared" ca="1" si="174"/>
        <v>2013_09_TEN@STL</v>
      </c>
      <c r="D796" t="str">
        <f t="shared" ca="1" si="182"/>
        <v/>
      </c>
      <c r="E796">
        <f t="shared" ca="1" si="182"/>
        <v>2.5</v>
      </c>
      <c r="F796">
        <f t="shared" ca="1" si="182"/>
        <v>21</v>
      </c>
      <c r="G796">
        <f t="shared" ca="1" si="182"/>
        <v>28</v>
      </c>
      <c r="H796">
        <f t="shared" ca="1" si="175"/>
        <v>2013</v>
      </c>
      <c r="I796">
        <f t="shared" ca="1" si="176"/>
        <v>9</v>
      </c>
      <c r="J796" t="str">
        <f t="shared" ca="1" si="177"/>
        <v>rs</v>
      </c>
      <c r="K796" t="str">
        <f t="shared" ca="1" si="183"/>
        <v>TEN</v>
      </c>
      <c r="L796" t="str">
        <f t="shared" ca="1" si="183"/>
        <v>TEN</v>
      </c>
      <c r="M796" t="str">
        <f t="shared" ca="1" si="178"/>
        <v/>
      </c>
      <c r="N796" t="s">
        <v>16</v>
      </c>
      <c r="O796">
        <v>2.5</v>
      </c>
      <c r="P796" t="str">
        <f t="shared" ca="1" si="179"/>
        <v/>
      </c>
      <c r="S796" t="s">
        <v>95</v>
      </c>
      <c r="U796">
        <f t="shared" ca="1" si="180"/>
        <v>1</v>
      </c>
      <c r="W796" t="str">
        <f t="shared" ca="1" si="181"/>
        <v/>
      </c>
    </row>
    <row r="797" spans="1:23" x14ac:dyDescent="0.25">
      <c r="A797">
        <v>796</v>
      </c>
      <c r="B797">
        <v>393</v>
      </c>
      <c r="C797" t="str">
        <f t="shared" ca="1" si="174"/>
        <v>2013_09_NOR@NYJ</v>
      </c>
      <c r="D797" t="str">
        <f t="shared" ca="1" si="182"/>
        <v/>
      </c>
      <c r="E797">
        <f t="shared" ca="1" si="182"/>
        <v>5.5</v>
      </c>
      <c r="F797">
        <f t="shared" ca="1" si="182"/>
        <v>26</v>
      </c>
      <c r="G797">
        <f t="shared" ca="1" si="182"/>
        <v>20</v>
      </c>
      <c r="H797">
        <f t="shared" ca="1" si="175"/>
        <v>2013</v>
      </c>
      <c r="I797">
        <f t="shared" ca="1" si="176"/>
        <v>9</v>
      </c>
      <c r="J797" t="str">
        <f t="shared" ca="1" si="177"/>
        <v>rs</v>
      </c>
      <c r="K797" t="str">
        <f t="shared" ca="1" si="183"/>
        <v>NYJ</v>
      </c>
      <c r="L797" t="str">
        <f t="shared" ca="1" si="183"/>
        <v>NYJ</v>
      </c>
      <c r="M797" t="str">
        <f t="shared" ca="1" si="178"/>
        <v/>
      </c>
      <c r="N797" t="s">
        <v>18</v>
      </c>
      <c r="O797">
        <v>6.5</v>
      </c>
      <c r="P797" t="str">
        <f t="shared" ca="1" si="179"/>
        <v/>
      </c>
      <c r="S797" t="s">
        <v>340</v>
      </c>
      <c r="U797">
        <f t="shared" ca="1" si="180"/>
        <v>0</v>
      </c>
      <c r="W797" t="str">
        <f t="shared" ca="1" si="181"/>
        <v/>
      </c>
    </row>
    <row r="798" spans="1:23" x14ac:dyDescent="0.25">
      <c r="A798">
        <v>797</v>
      </c>
      <c r="B798">
        <v>393</v>
      </c>
      <c r="C798" t="str">
        <f t="shared" ca="1" si="174"/>
        <v>2013_09_NOR@NYJ</v>
      </c>
      <c r="D798" t="str">
        <f t="shared" ca="1" si="182"/>
        <v/>
      </c>
      <c r="E798">
        <f t="shared" ca="1" si="182"/>
        <v>5.5</v>
      </c>
      <c r="F798">
        <f t="shared" ca="1" si="182"/>
        <v>26</v>
      </c>
      <c r="G798">
        <f t="shared" ca="1" si="182"/>
        <v>20</v>
      </c>
      <c r="H798">
        <f t="shared" ca="1" si="175"/>
        <v>2013</v>
      </c>
      <c r="I798">
        <f t="shared" ca="1" si="176"/>
        <v>9</v>
      </c>
      <c r="J798" t="str">
        <f t="shared" ca="1" si="177"/>
        <v>rs</v>
      </c>
      <c r="K798" t="str">
        <f t="shared" ca="1" si="183"/>
        <v>NYJ</v>
      </c>
      <c r="L798" t="str">
        <f t="shared" ca="1" si="183"/>
        <v>NYJ</v>
      </c>
      <c r="M798" t="str">
        <f t="shared" ca="1" si="178"/>
        <v/>
      </c>
      <c r="N798" t="s">
        <v>16</v>
      </c>
      <c r="O798">
        <v>9</v>
      </c>
      <c r="P798" t="str">
        <f t="shared" ca="1" si="179"/>
        <v/>
      </c>
      <c r="S798" t="s">
        <v>340</v>
      </c>
      <c r="U798">
        <f t="shared" ca="1" si="180"/>
        <v>0</v>
      </c>
      <c r="W798" t="str">
        <f t="shared" ca="1" si="181"/>
        <v/>
      </c>
    </row>
    <row r="799" spans="1:23" x14ac:dyDescent="0.25">
      <c r="A799">
        <v>798</v>
      </c>
      <c r="B799">
        <v>394</v>
      </c>
      <c r="C799" t="str">
        <f t="shared" ca="1" si="174"/>
        <v>2013_09_SD@WAS</v>
      </c>
      <c r="D799" t="str">
        <f t="shared" ca="1" si="182"/>
        <v/>
      </c>
      <c r="E799">
        <f t="shared" ca="1" si="182"/>
        <v>-0.5</v>
      </c>
      <c r="F799">
        <f t="shared" ca="1" si="182"/>
        <v>30</v>
      </c>
      <c r="G799">
        <f t="shared" ca="1" si="182"/>
        <v>24</v>
      </c>
      <c r="H799">
        <f t="shared" ca="1" si="175"/>
        <v>2013</v>
      </c>
      <c r="I799">
        <f t="shared" ca="1" si="176"/>
        <v>9</v>
      </c>
      <c r="J799" t="str">
        <f t="shared" ca="1" si="177"/>
        <v>rs</v>
      </c>
      <c r="K799" t="str">
        <f t="shared" ca="1" si="183"/>
        <v>WAS</v>
      </c>
      <c r="L799" t="str">
        <f t="shared" ca="1" si="183"/>
        <v>WAS</v>
      </c>
      <c r="M799" t="str">
        <f t="shared" ca="1" si="178"/>
        <v/>
      </c>
      <c r="N799" t="s">
        <v>18</v>
      </c>
      <c r="O799">
        <v>-1</v>
      </c>
      <c r="P799" t="str">
        <f t="shared" ca="1" si="179"/>
        <v/>
      </c>
      <c r="S799" t="s">
        <v>90</v>
      </c>
      <c r="U799">
        <f t="shared" ca="1" si="180"/>
        <v>0</v>
      </c>
      <c r="W799" t="str">
        <f t="shared" ca="1" si="181"/>
        <v/>
      </c>
    </row>
    <row r="800" spans="1:23" x14ac:dyDescent="0.25">
      <c r="A800">
        <v>799</v>
      </c>
      <c r="B800">
        <v>394</v>
      </c>
      <c r="C800" t="str">
        <f t="shared" ca="1" si="174"/>
        <v>2013_09_SD@WAS</v>
      </c>
      <c r="D800" t="str">
        <f t="shared" ca="1" si="182"/>
        <v/>
      </c>
      <c r="E800">
        <f t="shared" ca="1" si="182"/>
        <v>-0.5</v>
      </c>
      <c r="F800">
        <f t="shared" ca="1" si="182"/>
        <v>30</v>
      </c>
      <c r="G800">
        <f t="shared" ca="1" si="182"/>
        <v>24</v>
      </c>
      <c r="H800">
        <f t="shared" ca="1" si="175"/>
        <v>2013</v>
      </c>
      <c r="I800">
        <f t="shared" ca="1" si="176"/>
        <v>9</v>
      </c>
      <c r="J800" t="str">
        <f t="shared" ca="1" si="177"/>
        <v>rs</v>
      </c>
      <c r="K800" t="str">
        <f t="shared" ca="1" si="183"/>
        <v>WAS</v>
      </c>
      <c r="L800" t="str">
        <f t="shared" ca="1" si="183"/>
        <v>WAS</v>
      </c>
      <c r="M800" t="str">
        <f t="shared" ca="1" si="178"/>
        <v/>
      </c>
      <c r="N800" t="s">
        <v>16</v>
      </c>
      <c r="O800">
        <v>-3</v>
      </c>
      <c r="P800" t="str">
        <f t="shared" ca="1" si="179"/>
        <v/>
      </c>
      <c r="S800" t="s">
        <v>90</v>
      </c>
      <c r="U800">
        <f t="shared" ca="1" si="180"/>
        <v>0</v>
      </c>
      <c r="W800" t="str">
        <f t="shared" ca="1" si="181"/>
        <v/>
      </c>
    </row>
    <row r="801" spans="1:23" x14ac:dyDescent="0.25">
      <c r="A801">
        <v>800</v>
      </c>
      <c r="B801">
        <v>395</v>
      </c>
      <c r="C801" t="str">
        <f t="shared" ca="1" si="174"/>
        <v>2013_09_PHI@OAK</v>
      </c>
      <c r="D801" t="str">
        <f t="shared" ca="1" si="182"/>
        <v/>
      </c>
      <c r="E801">
        <f t="shared" ca="1" si="182"/>
        <v>-2.5</v>
      </c>
      <c r="F801">
        <f t="shared" ca="1" si="182"/>
        <v>20</v>
      </c>
      <c r="G801">
        <f t="shared" ca="1" si="182"/>
        <v>49</v>
      </c>
      <c r="H801">
        <f t="shared" ca="1" si="175"/>
        <v>2013</v>
      </c>
      <c r="I801">
        <f t="shared" ca="1" si="176"/>
        <v>9</v>
      </c>
      <c r="J801" t="str">
        <f t="shared" ca="1" si="177"/>
        <v>rs</v>
      </c>
      <c r="K801" t="str">
        <f t="shared" ca="1" si="183"/>
        <v>PHI</v>
      </c>
      <c r="L801" t="str">
        <f t="shared" ca="1" si="183"/>
        <v>PHI</v>
      </c>
      <c r="M801" t="str">
        <f t="shared" ca="1" si="178"/>
        <v/>
      </c>
      <c r="N801" t="s">
        <v>18</v>
      </c>
      <c r="O801">
        <v>-5</v>
      </c>
      <c r="P801" t="str">
        <f t="shared" ca="1" si="179"/>
        <v/>
      </c>
      <c r="S801" t="s">
        <v>87</v>
      </c>
      <c r="U801">
        <f t="shared" ca="1" si="180"/>
        <v>0</v>
      </c>
      <c r="W801" t="str">
        <f t="shared" ca="1" si="181"/>
        <v/>
      </c>
    </row>
    <row r="802" spans="1:23" x14ac:dyDescent="0.25">
      <c r="A802">
        <v>801</v>
      </c>
      <c r="B802">
        <v>395</v>
      </c>
      <c r="C802" t="str">
        <f t="shared" ca="1" si="174"/>
        <v>2013_09_PHI@OAK</v>
      </c>
      <c r="D802" t="str">
        <f t="shared" ref="D802:G821" ca="1" si="184">IFERROR(IF(ISBLANK(VLOOKUP($B802,nfl_game_result,MATCH(D$1,nfl_game_result_header,0),FALSE)),"",VLOOKUP($B802,nfl_game_result,MATCH(D$1,nfl_game_result_header,0),FALSE)),"error")</f>
        <v/>
      </c>
      <c r="E802">
        <f t="shared" ca="1" si="184"/>
        <v>-2.5</v>
      </c>
      <c r="F802">
        <f t="shared" ca="1" si="184"/>
        <v>20</v>
      </c>
      <c r="G802">
        <f t="shared" ca="1" si="184"/>
        <v>49</v>
      </c>
      <c r="H802">
        <f t="shared" ca="1" si="175"/>
        <v>2013</v>
      </c>
      <c r="I802">
        <f t="shared" ca="1" si="176"/>
        <v>9</v>
      </c>
      <c r="J802" t="str">
        <f t="shared" ca="1" si="177"/>
        <v>rs</v>
      </c>
      <c r="K802" t="str">
        <f t="shared" ref="K802:L821" ca="1" si="185">IFERROR(IF(ISBLANK(VLOOKUP($B802,nfl_game_result,MATCH(K$1,nfl_game_result_header,0),FALSE)),"",VLOOKUP($B802,nfl_game_result,MATCH(K$1,nfl_game_result_header,0),FALSE)),"error")</f>
        <v>PHI</v>
      </c>
      <c r="L802" t="str">
        <f t="shared" ca="1" si="185"/>
        <v>PHI</v>
      </c>
      <c r="M802" t="str">
        <f t="shared" ca="1" si="178"/>
        <v/>
      </c>
      <c r="N802" t="s">
        <v>16</v>
      </c>
      <c r="O802">
        <v>-2.5</v>
      </c>
      <c r="P802" t="str">
        <f t="shared" ca="1" si="179"/>
        <v/>
      </c>
      <c r="S802" t="s">
        <v>87</v>
      </c>
      <c r="U802">
        <f t="shared" ca="1" si="180"/>
        <v>0</v>
      </c>
      <c r="W802" t="str">
        <f t="shared" ca="1" si="181"/>
        <v/>
      </c>
    </row>
    <row r="803" spans="1:23" x14ac:dyDescent="0.25">
      <c r="A803">
        <v>802</v>
      </c>
      <c r="B803">
        <v>396</v>
      </c>
      <c r="C803" t="str">
        <f t="shared" ca="1" si="174"/>
        <v>2013_09_TBY@SEA</v>
      </c>
      <c r="D803" t="str">
        <f t="shared" ca="1" si="184"/>
        <v/>
      </c>
      <c r="E803">
        <f t="shared" ca="1" si="184"/>
        <v>-16.5</v>
      </c>
      <c r="F803">
        <f t="shared" ca="1" si="184"/>
        <v>27</v>
      </c>
      <c r="G803">
        <f t="shared" ca="1" si="184"/>
        <v>24</v>
      </c>
      <c r="H803">
        <f t="shared" ca="1" si="175"/>
        <v>2013</v>
      </c>
      <c r="I803">
        <f t="shared" ca="1" si="176"/>
        <v>9</v>
      </c>
      <c r="J803" t="str">
        <f t="shared" ca="1" si="177"/>
        <v>rs</v>
      </c>
      <c r="K803" t="str">
        <f t="shared" ca="1" si="185"/>
        <v>TBY</v>
      </c>
      <c r="L803" t="str">
        <f t="shared" ca="1" si="185"/>
        <v>SEA</v>
      </c>
      <c r="M803" t="str">
        <f t="shared" ca="1" si="178"/>
        <v/>
      </c>
      <c r="N803" t="s">
        <v>18</v>
      </c>
      <c r="O803">
        <v>-19.5</v>
      </c>
      <c r="P803" t="str">
        <f t="shared" ca="1" si="179"/>
        <v/>
      </c>
      <c r="S803" t="s">
        <v>91</v>
      </c>
      <c r="U803">
        <f t="shared" ca="1" si="180"/>
        <v>0</v>
      </c>
      <c r="W803" t="str">
        <f t="shared" ca="1" si="181"/>
        <v/>
      </c>
    </row>
    <row r="804" spans="1:23" x14ac:dyDescent="0.25">
      <c r="A804">
        <v>803</v>
      </c>
      <c r="B804">
        <v>396</v>
      </c>
      <c r="C804" t="str">
        <f t="shared" ca="1" si="174"/>
        <v>2013_09_TBY@SEA</v>
      </c>
      <c r="D804" t="str">
        <f t="shared" ca="1" si="184"/>
        <v/>
      </c>
      <c r="E804">
        <f t="shared" ca="1" si="184"/>
        <v>-16.5</v>
      </c>
      <c r="F804">
        <f t="shared" ca="1" si="184"/>
        <v>27</v>
      </c>
      <c r="G804">
        <f t="shared" ca="1" si="184"/>
        <v>24</v>
      </c>
      <c r="H804">
        <f t="shared" ca="1" si="175"/>
        <v>2013</v>
      </c>
      <c r="I804">
        <f t="shared" ca="1" si="176"/>
        <v>9</v>
      </c>
      <c r="J804" t="str">
        <f t="shared" ca="1" si="177"/>
        <v>rs</v>
      </c>
      <c r="K804" t="str">
        <f t="shared" ca="1" si="185"/>
        <v>TBY</v>
      </c>
      <c r="L804" t="str">
        <f t="shared" ca="1" si="185"/>
        <v>SEA</v>
      </c>
      <c r="M804" t="str">
        <f t="shared" ca="1" si="178"/>
        <v/>
      </c>
      <c r="N804" t="s">
        <v>16</v>
      </c>
      <c r="O804">
        <v>-16.5</v>
      </c>
      <c r="P804" t="str">
        <f t="shared" ca="1" si="179"/>
        <v/>
      </c>
      <c r="S804" t="s">
        <v>91</v>
      </c>
      <c r="U804">
        <f t="shared" ca="1" si="180"/>
        <v>0</v>
      </c>
      <c r="W804" t="str">
        <f t="shared" ca="1" si="181"/>
        <v/>
      </c>
    </row>
    <row r="805" spans="1:23" x14ac:dyDescent="0.25">
      <c r="A805">
        <v>804</v>
      </c>
      <c r="B805">
        <v>397</v>
      </c>
      <c r="C805" t="str">
        <f t="shared" ca="1" si="174"/>
        <v>2013_09_BAL@CLE</v>
      </c>
      <c r="D805" t="str">
        <f t="shared" ca="1" si="184"/>
        <v/>
      </c>
      <c r="E805">
        <f t="shared" ca="1" si="184"/>
        <v>2.5</v>
      </c>
      <c r="F805">
        <f t="shared" ca="1" si="184"/>
        <v>24</v>
      </c>
      <c r="G805">
        <f t="shared" ca="1" si="184"/>
        <v>18</v>
      </c>
      <c r="H805">
        <f t="shared" ca="1" si="175"/>
        <v>2013</v>
      </c>
      <c r="I805">
        <f t="shared" ca="1" si="176"/>
        <v>9</v>
      </c>
      <c r="J805" t="str">
        <f t="shared" ca="1" si="177"/>
        <v>rs</v>
      </c>
      <c r="K805" t="str">
        <f t="shared" ca="1" si="185"/>
        <v>CLE</v>
      </c>
      <c r="L805" t="str">
        <f t="shared" ca="1" si="185"/>
        <v>CLE</v>
      </c>
      <c r="M805" t="str">
        <f t="shared" ca="1" si="178"/>
        <v/>
      </c>
      <c r="N805" t="s">
        <v>18</v>
      </c>
      <c r="O805">
        <v>-1.5</v>
      </c>
      <c r="P805" t="str">
        <f t="shared" ca="1" si="179"/>
        <v/>
      </c>
      <c r="S805" t="s">
        <v>72</v>
      </c>
      <c r="U805">
        <f t="shared" ca="1" si="180"/>
        <v>1</v>
      </c>
      <c r="W805" t="str">
        <f t="shared" ca="1" si="181"/>
        <v/>
      </c>
    </row>
    <row r="806" spans="1:23" x14ac:dyDescent="0.25">
      <c r="A806">
        <v>805</v>
      </c>
      <c r="B806">
        <v>397</v>
      </c>
      <c r="C806" t="str">
        <f t="shared" ca="1" si="174"/>
        <v>2013_09_BAL@CLE</v>
      </c>
      <c r="D806" t="str">
        <f t="shared" ca="1" si="184"/>
        <v/>
      </c>
      <c r="E806">
        <f t="shared" ca="1" si="184"/>
        <v>2.5</v>
      </c>
      <c r="F806">
        <f t="shared" ca="1" si="184"/>
        <v>24</v>
      </c>
      <c r="G806">
        <f t="shared" ca="1" si="184"/>
        <v>18</v>
      </c>
      <c r="H806">
        <f t="shared" ca="1" si="175"/>
        <v>2013</v>
      </c>
      <c r="I806">
        <f t="shared" ca="1" si="176"/>
        <v>9</v>
      </c>
      <c r="J806" t="str">
        <f t="shared" ca="1" si="177"/>
        <v>rs</v>
      </c>
      <c r="K806" t="str">
        <f t="shared" ca="1" si="185"/>
        <v>CLE</v>
      </c>
      <c r="L806" t="str">
        <f t="shared" ca="1" si="185"/>
        <v>CLE</v>
      </c>
      <c r="M806" t="str">
        <f t="shared" ca="1" si="178"/>
        <v/>
      </c>
      <c r="N806" t="s">
        <v>16</v>
      </c>
      <c r="O806">
        <v>2.5</v>
      </c>
      <c r="P806" t="str">
        <f t="shared" ca="1" si="179"/>
        <v/>
      </c>
      <c r="S806" t="s">
        <v>67</v>
      </c>
      <c r="U806">
        <f t="shared" ca="1" si="180"/>
        <v>0</v>
      </c>
      <c r="W806" t="str">
        <f t="shared" ca="1" si="181"/>
        <v/>
      </c>
    </row>
    <row r="807" spans="1:23" x14ac:dyDescent="0.25">
      <c r="A807">
        <v>806</v>
      </c>
      <c r="B807">
        <v>398</v>
      </c>
      <c r="C807" t="str">
        <f t="shared" ca="1" si="174"/>
        <v>2013_09_PIT@NWE</v>
      </c>
      <c r="D807" t="str">
        <f t="shared" ca="1" si="184"/>
        <v/>
      </c>
      <c r="E807">
        <f t="shared" ca="1" si="184"/>
        <v>-7.5</v>
      </c>
      <c r="F807">
        <f t="shared" ca="1" si="184"/>
        <v>55</v>
      </c>
      <c r="G807">
        <f t="shared" ca="1" si="184"/>
        <v>31</v>
      </c>
      <c r="H807">
        <f t="shared" ca="1" si="175"/>
        <v>2013</v>
      </c>
      <c r="I807">
        <f t="shared" ca="1" si="176"/>
        <v>9</v>
      </c>
      <c r="J807" t="str">
        <f t="shared" ca="1" si="177"/>
        <v>rs</v>
      </c>
      <c r="K807" t="str">
        <f t="shared" ca="1" si="185"/>
        <v>NWE</v>
      </c>
      <c r="L807" t="str">
        <f t="shared" ca="1" si="185"/>
        <v>NWE</v>
      </c>
      <c r="M807" t="str">
        <f t="shared" ca="1" si="178"/>
        <v/>
      </c>
      <c r="N807" t="s">
        <v>18</v>
      </c>
      <c r="O807">
        <v>-7</v>
      </c>
      <c r="P807" t="str">
        <f t="shared" ca="1" si="179"/>
        <v/>
      </c>
      <c r="S807" t="s">
        <v>89</v>
      </c>
      <c r="U807">
        <f t="shared" ca="1" si="180"/>
        <v>0</v>
      </c>
      <c r="W807" t="str">
        <f t="shared" ca="1" si="181"/>
        <v/>
      </c>
    </row>
    <row r="808" spans="1:23" x14ac:dyDescent="0.25">
      <c r="A808">
        <v>807</v>
      </c>
      <c r="B808">
        <v>398</v>
      </c>
      <c r="C808" t="str">
        <f t="shared" ca="1" si="174"/>
        <v>2013_09_PIT@NWE</v>
      </c>
      <c r="D808" t="str">
        <f t="shared" ca="1" si="184"/>
        <v/>
      </c>
      <c r="E808">
        <f t="shared" ca="1" si="184"/>
        <v>-7.5</v>
      </c>
      <c r="F808">
        <f t="shared" ca="1" si="184"/>
        <v>55</v>
      </c>
      <c r="G808">
        <f t="shared" ca="1" si="184"/>
        <v>31</v>
      </c>
      <c r="H808">
        <f t="shared" ca="1" si="175"/>
        <v>2013</v>
      </c>
      <c r="I808">
        <f t="shared" ca="1" si="176"/>
        <v>9</v>
      </c>
      <c r="J808" t="str">
        <f t="shared" ca="1" si="177"/>
        <v>rs</v>
      </c>
      <c r="K808" t="str">
        <f t="shared" ca="1" si="185"/>
        <v>NWE</v>
      </c>
      <c r="L808" t="str">
        <f t="shared" ca="1" si="185"/>
        <v>NWE</v>
      </c>
      <c r="M808" t="str">
        <f t="shared" ca="1" si="178"/>
        <v/>
      </c>
      <c r="N808" t="s">
        <v>16</v>
      </c>
      <c r="O808">
        <v>-7.5</v>
      </c>
      <c r="P808" t="str">
        <f t="shared" ca="1" si="179"/>
        <v/>
      </c>
      <c r="S808" t="s">
        <v>89</v>
      </c>
      <c r="U808">
        <f t="shared" ca="1" si="180"/>
        <v>0</v>
      </c>
      <c r="W808" t="str">
        <f t="shared" ca="1" si="181"/>
        <v/>
      </c>
    </row>
    <row r="809" spans="1:23" x14ac:dyDescent="0.25">
      <c r="A809">
        <v>808</v>
      </c>
      <c r="B809">
        <v>399</v>
      </c>
      <c r="C809" t="str">
        <f t="shared" ca="1" si="174"/>
        <v>2013_09_IND@HOU</v>
      </c>
      <c r="D809" t="str">
        <f t="shared" ca="1" si="184"/>
        <v/>
      </c>
      <c r="E809">
        <f t="shared" ca="1" si="184"/>
        <v>2.5</v>
      </c>
      <c r="F809">
        <f t="shared" ca="1" si="184"/>
        <v>24</v>
      </c>
      <c r="G809">
        <f t="shared" ca="1" si="184"/>
        <v>27</v>
      </c>
      <c r="H809">
        <f t="shared" ca="1" si="175"/>
        <v>2013</v>
      </c>
      <c r="I809">
        <f t="shared" ca="1" si="176"/>
        <v>9</v>
      </c>
      <c r="J809" t="str">
        <f t="shared" ca="1" si="177"/>
        <v>rs</v>
      </c>
      <c r="K809" t="str">
        <f t="shared" ca="1" si="185"/>
        <v>IND</v>
      </c>
      <c r="L809" t="str">
        <f t="shared" ca="1" si="185"/>
        <v>IND</v>
      </c>
      <c r="M809" t="str">
        <f t="shared" ca="1" si="178"/>
        <v/>
      </c>
      <c r="N809" t="s">
        <v>18</v>
      </c>
      <c r="O809">
        <v>3</v>
      </c>
      <c r="P809" t="str">
        <f t="shared" ca="1" si="179"/>
        <v/>
      </c>
      <c r="S809" t="s">
        <v>78</v>
      </c>
      <c r="U809">
        <f t="shared" ca="1" si="180"/>
        <v>1</v>
      </c>
      <c r="W809" t="str">
        <f t="shared" ca="1" si="181"/>
        <v/>
      </c>
    </row>
    <row r="810" spans="1:23" x14ac:dyDescent="0.25">
      <c r="A810">
        <v>809</v>
      </c>
      <c r="B810">
        <v>399</v>
      </c>
      <c r="C810" t="str">
        <f t="shared" ca="1" si="174"/>
        <v>2013_09_IND@HOU</v>
      </c>
      <c r="D810" t="str">
        <f t="shared" ca="1" si="184"/>
        <v/>
      </c>
      <c r="E810">
        <f t="shared" ca="1" si="184"/>
        <v>2.5</v>
      </c>
      <c r="F810">
        <f t="shared" ca="1" si="184"/>
        <v>24</v>
      </c>
      <c r="G810">
        <f t="shared" ca="1" si="184"/>
        <v>27</v>
      </c>
      <c r="H810">
        <f t="shared" ca="1" si="175"/>
        <v>2013</v>
      </c>
      <c r="I810">
        <f t="shared" ca="1" si="176"/>
        <v>9</v>
      </c>
      <c r="J810" t="str">
        <f t="shared" ca="1" si="177"/>
        <v>rs</v>
      </c>
      <c r="K810" t="str">
        <f t="shared" ca="1" si="185"/>
        <v>IND</v>
      </c>
      <c r="L810" t="str">
        <f t="shared" ca="1" si="185"/>
        <v>IND</v>
      </c>
      <c r="M810" t="str">
        <f t="shared" ca="1" si="178"/>
        <v/>
      </c>
      <c r="N810" t="s">
        <v>16</v>
      </c>
      <c r="O810">
        <v>3.5</v>
      </c>
      <c r="P810" t="str">
        <f t="shared" ca="1" si="179"/>
        <v/>
      </c>
      <c r="S810" t="s">
        <v>78</v>
      </c>
      <c r="U810">
        <f t="shared" ca="1" si="180"/>
        <v>1</v>
      </c>
      <c r="W810" t="str">
        <f t="shared" ca="1" si="181"/>
        <v/>
      </c>
    </row>
    <row r="811" spans="1:23" x14ac:dyDescent="0.25">
      <c r="A811">
        <v>810</v>
      </c>
      <c r="B811">
        <v>400</v>
      </c>
      <c r="C811" t="str">
        <f t="shared" ca="1" si="174"/>
        <v>2013_09_CHI@GBY</v>
      </c>
      <c r="D811" t="str">
        <f t="shared" ca="1" si="184"/>
        <v/>
      </c>
      <c r="E811">
        <f t="shared" ca="1" si="184"/>
        <v>-11.5</v>
      </c>
      <c r="F811">
        <f t="shared" ca="1" si="184"/>
        <v>20</v>
      </c>
      <c r="G811">
        <f t="shared" ca="1" si="184"/>
        <v>27</v>
      </c>
      <c r="H811">
        <f t="shared" ca="1" si="175"/>
        <v>2013</v>
      </c>
      <c r="I811">
        <f t="shared" ca="1" si="176"/>
        <v>9</v>
      </c>
      <c r="J811" t="str">
        <f t="shared" ca="1" si="177"/>
        <v>rs</v>
      </c>
      <c r="K811" t="str">
        <f t="shared" ca="1" si="185"/>
        <v>CHI</v>
      </c>
      <c r="L811" t="str">
        <f t="shared" ca="1" si="185"/>
        <v>CHI</v>
      </c>
      <c r="M811" t="str">
        <f t="shared" ca="1" si="178"/>
        <v/>
      </c>
      <c r="N811" t="s">
        <v>18</v>
      </c>
      <c r="O811">
        <v>-10</v>
      </c>
      <c r="P811" t="str">
        <f t="shared" ca="1" si="179"/>
        <v/>
      </c>
      <c r="S811" t="s">
        <v>70</v>
      </c>
      <c r="U811">
        <f t="shared" ca="1" si="180"/>
        <v>1</v>
      </c>
      <c r="W811" t="str">
        <f t="shared" ca="1" si="181"/>
        <v/>
      </c>
    </row>
    <row r="812" spans="1:23" x14ac:dyDescent="0.25">
      <c r="A812">
        <v>811</v>
      </c>
      <c r="B812">
        <v>400</v>
      </c>
      <c r="C812" t="str">
        <f t="shared" ca="1" si="174"/>
        <v>2013_09_CHI@GBY</v>
      </c>
      <c r="D812" t="str">
        <f t="shared" ca="1" si="184"/>
        <v/>
      </c>
      <c r="E812">
        <f t="shared" ca="1" si="184"/>
        <v>-11.5</v>
      </c>
      <c r="F812">
        <f t="shared" ca="1" si="184"/>
        <v>20</v>
      </c>
      <c r="G812">
        <f t="shared" ca="1" si="184"/>
        <v>27</v>
      </c>
      <c r="H812">
        <f t="shared" ca="1" si="175"/>
        <v>2013</v>
      </c>
      <c r="I812">
        <f t="shared" ca="1" si="176"/>
        <v>9</v>
      </c>
      <c r="J812" t="str">
        <f t="shared" ca="1" si="177"/>
        <v>rs</v>
      </c>
      <c r="K812" t="str">
        <f t="shared" ca="1" si="185"/>
        <v>CHI</v>
      </c>
      <c r="L812" t="str">
        <f t="shared" ca="1" si="185"/>
        <v>CHI</v>
      </c>
      <c r="M812" t="str">
        <f t="shared" ca="1" si="178"/>
        <v/>
      </c>
      <c r="N812" t="s">
        <v>16</v>
      </c>
      <c r="O812">
        <v>-7.5</v>
      </c>
      <c r="P812" t="str">
        <f t="shared" ca="1" si="179"/>
        <v/>
      </c>
      <c r="S812" t="s">
        <v>70</v>
      </c>
      <c r="U812">
        <f t="shared" ca="1" si="180"/>
        <v>1</v>
      </c>
      <c r="W812" t="str">
        <f t="shared" ca="1" si="181"/>
        <v/>
      </c>
    </row>
    <row r="813" spans="1:23" x14ac:dyDescent="0.25">
      <c r="A813">
        <v>812</v>
      </c>
      <c r="B813">
        <v>401</v>
      </c>
      <c r="C813" t="str">
        <f t="shared" ca="1" si="174"/>
        <v>2013_10_WAS@MIN</v>
      </c>
      <c r="D813" t="str">
        <f t="shared" ca="1" si="184"/>
        <v/>
      </c>
      <c r="E813">
        <f t="shared" ca="1" si="184"/>
        <v>2.5</v>
      </c>
      <c r="F813">
        <f t="shared" ca="1" si="184"/>
        <v>34</v>
      </c>
      <c r="G813">
        <f t="shared" ca="1" si="184"/>
        <v>27</v>
      </c>
      <c r="H813">
        <f t="shared" ca="1" si="175"/>
        <v>2013</v>
      </c>
      <c r="I813">
        <f t="shared" ca="1" si="176"/>
        <v>10</v>
      </c>
      <c r="J813" t="str">
        <f t="shared" ca="1" si="177"/>
        <v>rs</v>
      </c>
      <c r="K813" t="str">
        <f t="shared" ca="1" si="185"/>
        <v>MIN</v>
      </c>
      <c r="L813" t="str">
        <f t="shared" ca="1" si="185"/>
        <v>MIN</v>
      </c>
      <c r="M813" t="str">
        <f t="shared" ca="1" si="178"/>
        <v/>
      </c>
      <c r="N813" t="s">
        <v>18</v>
      </c>
      <c r="O813">
        <v>3</v>
      </c>
      <c r="P813" t="str">
        <f t="shared" ca="1" si="179"/>
        <v/>
      </c>
      <c r="S813" t="s">
        <v>96</v>
      </c>
      <c r="U813">
        <f t="shared" ca="1" si="180"/>
        <v>0</v>
      </c>
      <c r="W813" t="str">
        <f t="shared" ca="1" si="181"/>
        <v/>
      </c>
    </row>
    <row r="814" spans="1:23" x14ac:dyDescent="0.25">
      <c r="A814">
        <v>813</v>
      </c>
      <c r="B814">
        <v>401</v>
      </c>
      <c r="C814" t="str">
        <f t="shared" ca="1" si="174"/>
        <v>2013_10_WAS@MIN</v>
      </c>
      <c r="D814" t="str">
        <f t="shared" ca="1" si="184"/>
        <v/>
      </c>
      <c r="E814">
        <f t="shared" ca="1" si="184"/>
        <v>2.5</v>
      </c>
      <c r="F814">
        <f t="shared" ca="1" si="184"/>
        <v>34</v>
      </c>
      <c r="G814">
        <f t="shared" ca="1" si="184"/>
        <v>27</v>
      </c>
      <c r="H814">
        <f t="shared" ca="1" si="175"/>
        <v>2013</v>
      </c>
      <c r="I814">
        <f t="shared" ca="1" si="176"/>
        <v>10</v>
      </c>
      <c r="J814" t="str">
        <f t="shared" ca="1" si="177"/>
        <v>rs</v>
      </c>
      <c r="K814" t="str">
        <f t="shared" ca="1" si="185"/>
        <v>MIN</v>
      </c>
      <c r="L814" t="str">
        <f t="shared" ca="1" si="185"/>
        <v>MIN</v>
      </c>
      <c r="M814" t="str">
        <f t="shared" ca="1" si="178"/>
        <v/>
      </c>
      <c r="N814" t="s">
        <v>16</v>
      </c>
      <c r="O814">
        <v>2.5</v>
      </c>
      <c r="P814" t="str">
        <f t="shared" ca="1" si="179"/>
        <v/>
      </c>
      <c r="S814" t="s">
        <v>96</v>
      </c>
      <c r="U814">
        <f t="shared" ca="1" si="180"/>
        <v>0</v>
      </c>
      <c r="W814" t="str">
        <f t="shared" ca="1" si="181"/>
        <v/>
      </c>
    </row>
    <row r="815" spans="1:23" x14ac:dyDescent="0.25">
      <c r="A815">
        <v>814</v>
      </c>
      <c r="B815">
        <v>402</v>
      </c>
      <c r="C815" t="str">
        <f t="shared" ca="1" si="174"/>
        <v>2013_10_SEA@ATL</v>
      </c>
      <c r="D815" t="str">
        <f t="shared" ca="1" si="184"/>
        <v/>
      </c>
      <c r="E815">
        <f t="shared" ca="1" si="184"/>
        <v>6.5</v>
      </c>
      <c r="F815">
        <f t="shared" ca="1" si="184"/>
        <v>10</v>
      </c>
      <c r="G815">
        <f t="shared" ca="1" si="184"/>
        <v>33</v>
      </c>
      <c r="H815">
        <f t="shared" ca="1" si="175"/>
        <v>2013</v>
      </c>
      <c r="I815">
        <f t="shared" ca="1" si="176"/>
        <v>10</v>
      </c>
      <c r="J815" t="str">
        <f t="shared" ca="1" si="177"/>
        <v>rs</v>
      </c>
      <c r="K815" t="str">
        <f t="shared" ca="1" si="185"/>
        <v>SEA</v>
      </c>
      <c r="L815" t="str">
        <f t="shared" ca="1" si="185"/>
        <v>SEA</v>
      </c>
      <c r="M815" t="str">
        <f t="shared" ca="1" si="178"/>
        <v/>
      </c>
      <c r="N815" t="s">
        <v>18</v>
      </c>
      <c r="O815">
        <v>5</v>
      </c>
      <c r="P815" t="str">
        <f t="shared" ca="1" si="179"/>
        <v/>
      </c>
      <c r="S815" t="s">
        <v>22</v>
      </c>
      <c r="U815">
        <f t="shared" ca="1" si="180"/>
        <v>0</v>
      </c>
      <c r="W815" t="str">
        <f t="shared" ca="1" si="181"/>
        <v/>
      </c>
    </row>
    <row r="816" spans="1:23" x14ac:dyDescent="0.25">
      <c r="A816">
        <v>815</v>
      </c>
      <c r="B816">
        <v>402</v>
      </c>
      <c r="C816" t="str">
        <f t="shared" ca="1" si="174"/>
        <v>2013_10_SEA@ATL</v>
      </c>
      <c r="D816" t="str">
        <f t="shared" ca="1" si="184"/>
        <v/>
      </c>
      <c r="E816">
        <f t="shared" ca="1" si="184"/>
        <v>6.5</v>
      </c>
      <c r="F816">
        <f t="shared" ca="1" si="184"/>
        <v>10</v>
      </c>
      <c r="G816">
        <f t="shared" ca="1" si="184"/>
        <v>33</v>
      </c>
      <c r="H816">
        <f t="shared" ca="1" si="175"/>
        <v>2013</v>
      </c>
      <c r="I816">
        <f t="shared" ca="1" si="176"/>
        <v>10</v>
      </c>
      <c r="J816" t="str">
        <f t="shared" ca="1" si="177"/>
        <v>rs</v>
      </c>
      <c r="K816" t="str">
        <f t="shared" ca="1" si="185"/>
        <v>SEA</v>
      </c>
      <c r="L816" t="str">
        <f t="shared" ca="1" si="185"/>
        <v>SEA</v>
      </c>
      <c r="M816" t="str">
        <f t="shared" ca="1" si="178"/>
        <v/>
      </c>
      <c r="N816" t="s">
        <v>16</v>
      </c>
      <c r="O816">
        <v>7</v>
      </c>
      <c r="P816" t="str">
        <f t="shared" ca="1" si="179"/>
        <v/>
      </c>
      <c r="S816" t="s">
        <v>22</v>
      </c>
      <c r="U816">
        <f t="shared" ca="1" si="180"/>
        <v>0</v>
      </c>
      <c r="W816" t="str">
        <f t="shared" ca="1" si="181"/>
        <v/>
      </c>
    </row>
    <row r="817" spans="1:23" x14ac:dyDescent="0.25">
      <c r="A817">
        <v>816</v>
      </c>
      <c r="B817">
        <v>403</v>
      </c>
      <c r="C817" t="str">
        <f t="shared" ca="1" si="174"/>
        <v>2013_10_BUF@PIT</v>
      </c>
      <c r="D817" t="str">
        <f t="shared" ca="1" si="184"/>
        <v/>
      </c>
      <c r="E817">
        <f t="shared" ca="1" si="184"/>
        <v>-3.5</v>
      </c>
      <c r="F817">
        <f t="shared" ca="1" si="184"/>
        <v>23</v>
      </c>
      <c r="G817">
        <f t="shared" ca="1" si="184"/>
        <v>10</v>
      </c>
      <c r="H817">
        <f t="shared" ca="1" si="175"/>
        <v>2013</v>
      </c>
      <c r="I817">
        <f t="shared" ca="1" si="176"/>
        <v>10</v>
      </c>
      <c r="J817" t="str">
        <f t="shared" ca="1" si="177"/>
        <v>rs</v>
      </c>
      <c r="K817" t="str">
        <f t="shared" ca="1" si="185"/>
        <v>PIT</v>
      </c>
      <c r="L817" t="str">
        <f t="shared" ca="1" si="185"/>
        <v>PIT</v>
      </c>
      <c r="M817" t="str">
        <f t="shared" ca="1" si="178"/>
        <v/>
      </c>
      <c r="N817" t="s">
        <v>18</v>
      </c>
      <c r="O817">
        <v>-3.5</v>
      </c>
      <c r="P817" t="str">
        <f t="shared" ca="1" si="179"/>
        <v/>
      </c>
      <c r="S817" t="s">
        <v>68</v>
      </c>
      <c r="U817">
        <f t="shared" ca="1" si="180"/>
        <v>0</v>
      </c>
      <c r="W817" t="str">
        <f t="shared" ca="1" si="181"/>
        <v/>
      </c>
    </row>
    <row r="818" spans="1:23" x14ac:dyDescent="0.25">
      <c r="A818">
        <v>817</v>
      </c>
      <c r="B818">
        <v>403</v>
      </c>
      <c r="C818" t="str">
        <f t="shared" ca="1" si="174"/>
        <v>2013_10_BUF@PIT</v>
      </c>
      <c r="D818" t="str">
        <f t="shared" ca="1" si="184"/>
        <v/>
      </c>
      <c r="E818">
        <f t="shared" ca="1" si="184"/>
        <v>-3.5</v>
      </c>
      <c r="F818">
        <f t="shared" ca="1" si="184"/>
        <v>23</v>
      </c>
      <c r="G818">
        <f t="shared" ca="1" si="184"/>
        <v>10</v>
      </c>
      <c r="H818">
        <f t="shared" ca="1" si="175"/>
        <v>2013</v>
      </c>
      <c r="I818">
        <f t="shared" ca="1" si="176"/>
        <v>10</v>
      </c>
      <c r="J818" t="str">
        <f t="shared" ca="1" si="177"/>
        <v>rs</v>
      </c>
      <c r="K818" t="str">
        <f t="shared" ca="1" si="185"/>
        <v>PIT</v>
      </c>
      <c r="L818" t="str">
        <f t="shared" ca="1" si="185"/>
        <v>PIT</v>
      </c>
      <c r="M818" t="str">
        <f t="shared" ca="1" si="178"/>
        <v/>
      </c>
      <c r="N818" t="s">
        <v>16</v>
      </c>
      <c r="O818">
        <v>-3</v>
      </c>
      <c r="P818" t="str">
        <f t="shared" ca="1" si="179"/>
        <v/>
      </c>
      <c r="S818" t="s">
        <v>68</v>
      </c>
      <c r="U818">
        <f t="shared" ca="1" si="180"/>
        <v>0</v>
      </c>
      <c r="W818" t="str">
        <f t="shared" ca="1" si="181"/>
        <v/>
      </c>
    </row>
    <row r="819" spans="1:23" x14ac:dyDescent="0.25">
      <c r="A819">
        <v>818</v>
      </c>
      <c r="B819">
        <v>404</v>
      </c>
      <c r="C819" t="str">
        <f t="shared" ca="1" si="174"/>
        <v>2013_10_DET@CHI</v>
      </c>
      <c r="D819" t="str">
        <f t="shared" ca="1" si="184"/>
        <v/>
      </c>
      <c r="E819">
        <f t="shared" ca="1" si="184"/>
        <v>-2.5</v>
      </c>
      <c r="F819">
        <f t="shared" ca="1" si="184"/>
        <v>19</v>
      </c>
      <c r="G819">
        <f t="shared" ca="1" si="184"/>
        <v>21</v>
      </c>
      <c r="H819">
        <f t="shared" ca="1" si="175"/>
        <v>2013</v>
      </c>
      <c r="I819">
        <f t="shared" ca="1" si="176"/>
        <v>10</v>
      </c>
      <c r="J819" t="str">
        <f t="shared" ca="1" si="177"/>
        <v>rs</v>
      </c>
      <c r="K819" t="str">
        <f t="shared" ca="1" si="185"/>
        <v>DET</v>
      </c>
      <c r="L819" t="str">
        <f t="shared" ca="1" si="185"/>
        <v>DET</v>
      </c>
      <c r="M819" t="str">
        <f t="shared" ca="1" si="178"/>
        <v/>
      </c>
      <c r="N819" t="s">
        <v>18</v>
      </c>
      <c r="O819">
        <v>-3</v>
      </c>
      <c r="P819" t="str">
        <f t="shared" ca="1" si="179"/>
        <v/>
      </c>
      <c r="S819" t="s">
        <v>75</v>
      </c>
      <c r="U819">
        <f t="shared" ca="1" si="180"/>
        <v>1</v>
      </c>
      <c r="W819" t="str">
        <f t="shared" ca="1" si="181"/>
        <v/>
      </c>
    </row>
    <row r="820" spans="1:23" x14ac:dyDescent="0.25">
      <c r="A820">
        <v>819</v>
      </c>
      <c r="B820">
        <v>404</v>
      </c>
      <c r="C820" t="str">
        <f t="shared" ca="1" si="174"/>
        <v>2013_10_DET@CHI</v>
      </c>
      <c r="D820" t="str">
        <f t="shared" ca="1" si="184"/>
        <v/>
      </c>
      <c r="E820">
        <f t="shared" ca="1" si="184"/>
        <v>-2.5</v>
      </c>
      <c r="F820">
        <f t="shared" ca="1" si="184"/>
        <v>19</v>
      </c>
      <c r="G820">
        <f t="shared" ca="1" si="184"/>
        <v>21</v>
      </c>
      <c r="H820">
        <f t="shared" ca="1" si="175"/>
        <v>2013</v>
      </c>
      <c r="I820">
        <f t="shared" ca="1" si="176"/>
        <v>10</v>
      </c>
      <c r="J820" t="str">
        <f t="shared" ca="1" si="177"/>
        <v>rs</v>
      </c>
      <c r="K820" t="str">
        <f t="shared" ca="1" si="185"/>
        <v>DET</v>
      </c>
      <c r="L820" t="str">
        <f t="shared" ca="1" si="185"/>
        <v>DET</v>
      </c>
      <c r="M820" t="str">
        <f t="shared" ca="1" si="178"/>
        <v/>
      </c>
      <c r="N820" t="s">
        <v>16</v>
      </c>
      <c r="O820">
        <v>-2.5</v>
      </c>
      <c r="P820" t="str">
        <f t="shared" ca="1" si="179"/>
        <v/>
      </c>
      <c r="S820" t="s">
        <v>75</v>
      </c>
      <c r="U820">
        <f t="shared" ca="1" si="180"/>
        <v>1</v>
      </c>
      <c r="W820" t="str">
        <f t="shared" ca="1" si="181"/>
        <v/>
      </c>
    </row>
    <row r="821" spans="1:23" x14ac:dyDescent="0.25">
      <c r="A821">
        <v>820</v>
      </c>
      <c r="B821">
        <v>405</v>
      </c>
      <c r="C821" t="str">
        <f t="shared" ca="1" si="174"/>
        <v>2013_10_CIN@BAL</v>
      </c>
      <c r="D821" t="str">
        <f t="shared" ca="1" si="184"/>
        <v/>
      </c>
      <c r="E821">
        <f t="shared" ca="1" si="184"/>
        <v>1.5</v>
      </c>
      <c r="F821">
        <f t="shared" ca="1" si="184"/>
        <v>20</v>
      </c>
      <c r="G821">
        <f t="shared" ca="1" si="184"/>
        <v>17</v>
      </c>
      <c r="H821">
        <f t="shared" ca="1" si="175"/>
        <v>2013</v>
      </c>
      <c r="I821">
        <f t="shared" ca="1" si="176"/>
        <v>10</v>
      </c>
      <c r="J821" t="str">
        <f t="shared" ca="1" si="177"/>
        <v>rs</v>
      </c>
      <c r="K821" t="str">
        <f t="shared" ca="1" si="185"/>
        <v>BAL</v>
      </c>
      <c r="L821" t="str">
        <f t="shared" ca="1" si="185"/>
        <v>BAL</v>
      </c>
      <c r="M821" t="str">
        <f t="shared" ca="1" si="178"/>
        <v/>
      </c>
      <c r="N821" t="s">
        <v>18</v>
      </c>
      <c r="O821">
        <v>3.5</v>
      </c>
      <c r="P821" t="str">
        <f t="shared" ca="1" si="179"/>
        <v/>
      </c>
      <c r="S821" t="s">
        <v>71</v>
      </c>
      <c r="U821">
        <f t="shared" ca="1" si="180"/>
        <v>0</v>
      </c>
      <c r="W821" t="str">
        <f t="shared" ca="1" si="181"/>
        <v/>
      </c>
    </row>
    <row r="822" spans="1:23" x14ac:dyDescent="0.25">
      <c r="A822">
        <v>821</v>
      </c>
      <c r="B822">
        <v>405</v>
      </c>
      <c r="C822" t="str">
        <f t="shared" ca="1" si="174"/>
        <v>2013_10_CIN@BAL</v>
      </c>
      <c r="D822" t="str">
        <f t="shared" ref="D822:G841" ca="1" si="186">IFERROR(IF(ISBLANK(VLOOKUP($B822,nfl_game_result,MATCH(D$1,nfl_game_result_header,0),FALSE)),"",VLOOKUP($B822,nfl_game_result,MATCH(D$1,nfl_game_result_header,0),FALSE)),"error")</f>
        <v/>
      </c>
      <c r="E822">
        <f t="shared" ca="1" si="186"/>
        <v>1.5</v>
      </c>
      <c r="F822">
        <f t="shared" ca="1" si="186"/>
        <v>20</v>
      </c>
      <c r="G822">
        <f t="shared" ca="1" si="186"/>
        <v>17</v>
      </c>
      <c r="H822">
        <f t="shared" ca="1" si="175"/>
        <v>2013</v>
      </c>
      <c r="I822">
        <f t="shared" ca="1" si="176"/>
        <v>10</v>
      </c>
      <c r="J822" t="str">
        <f t="shared" ca="1" si="177"/>
        <v>rs</v>
      </c>
      <c r="K822" t="str">
        <f t="shared" ref="K822:L841" ca="1" si="187">IFERROR(IF(ISBLANK(VLOOKUP($B822,nfl_game_result,MATCH(K$1,nfl_game_result_header,0),FALSE)),"",VLOOKUP($B822,nfl_game_result,MATCH(K$1,nfl_game_result_header,0),FALSE)),"error")</f>
        <v>BAL</v>
      </c>
      <c r="L822" t="str">
        <f t="shared" ca="1" si="187"/>
        <v>BAL</v>
      </c>
      <c r="M822" t="str">
        <f t="shared" ca="1" si="178"/>
        <v/>
      </c>
      <c r="N822" t="s">
        <v>16</v>
      </c>
      <c r="O822">
        <v>4.5</v>
      </c>
      <c r="P822" t="str">
        <f t="shared" ca="1" si="179"/>
        <v/>
      </c>
      <c r="S822" t="s">
        <v>147</v>
      </c>
      <c r="U822">
        <f t="shared" ca="1" si="180"/>
        <v>0</v>
      </c>
      <c r="W822" t="str">
        <f t="shared" ca="1" si="181"/>
        <v/>
      </c>
    </row>
    <row r="823" spans="1:23" x14ac:dyDescent="0.25">
      <c r="A823">
        <v>822</v>
      </c>
      <c r="B823">
        <v>406</v>
      </c>
      <c r="C823" t="str">
        <f t="shared" ca="1" si="174"/>
        <v>2013_10_PHI@GBY</v>
      </c>
      <c r="D823" t="str">
        <f t="shared" ca="1" si="186"/>
        <v/>
      </c>
      <c r="E823">
        <f t="shared" ca="1" si="186"/>
        <v>-0.5</v>
      </c>
      <c r="F823">
        <f t="shared" ca="1" si="186"/>
        <v>13</v>
      </c>
      <c r="G823">
        <f t="shared" ca="1" si="186"/>
        <v>27</v>
      </c>
      <c r="H823">
        <f t="shared" ca="1" si="175"/>
        <v>2013</v>
      </c>
      <c r="I823">
        <f t="shared" ca="1" si="176"/>
        <v>10</v>
      </c>
      <c r="J823" t="str">
        <f t="shared" ca="1" si="177"/>
        <v>rs</v>
      </c>
      <c r="K823" t="str">
        <f t="shared" ca="1" si="187"/>
        <v>PHI</v>
      </c>
      <c r="L823" t="str">
        <f t="shared" ca="1" si="187"/>
        <v>PHI</v>
      </c>
      <c r="M823" t="str">
        <f t="shared" ca="1" si="178"/>
        <v/>
      </c>
      <c r="N823" t="s">
        <v>18</v>
      </c>
      <c r="O823">
        <v>-3</v>
      </c>
      <c r="P823" t="str">
        <f t="shared" ca="1" si="179"/>
        <v/>
      </c>
      <c r="S823" t="s">
        <v>335</v>
      </c>
      <c r="U823">
        <f t="shared" ca="1" si="180"/>
        <v>0</v>
      </c>
      <c r="W823" t="str">
        <f t="shared" ca="1" si="181"/>
        <v/>
      </c>
    </row>
    <row r="824" spans="1:23" x14ac:dyDescent="0.25">
      <c r="A824">
        <v>823</v>
      </c>
      <c r="B824">
        <v>406</v>
      </c>
      <c r="C824" t="str">
        <f t="shared" ca="1" si="174"/>
        <v>2013_10_PHI@GBY</v>
      </c>
      <c r="D824" t="str">
        <f t="shared" ca="1" si="186"/>
        <v/>
      </c>
      <c r="E824">
        <f t="shared" ca="1" si="186"/>
        <v>-0.5</v>
      </c>
      <c r="F824">
        <f t="shared" ca="1" si="186"/>
        <v>13</v>
      </c>
      <c r="G824">
        <f t="shared" ca="1" si="186"/>
        <v>27</v>
      </c>
      <c r="H824">
        <f t="shared" ca="1" si="175"/>
        <v>2013</v>
      </c>
      <c r="I824">
        <f t="shared" ca="1" si="176"/>
        <v>10</v>
      </c>
      <c r="J824" t="str">
        <f t="shared" ca="1" si="177"/>
        <v>rs</v>
      </c>
      <c r="K824" t="str">
        <f t="shared" ca="1" si="187"/>
        <v>PHI</v>
      </c>
      <c r="L824" t="str">
        <f t="shared" ca="1" si="187"/>
        <v>PHI</v>
      </c>
      <c r="M824" t="str">
        <f t="shared" ca="1" si="178"/>
        <v/>
      </c>
      <c r="N824" t="s">
        <v>16</v>
      </c>
      <c r="O824">
        <v>-3</v>
      </c>
      <c r="P824" t="str">
        <f t="shared" ca="1" si="179"/>
        <v/>
      </c>
      <c r="S824" t="s">
        <v>335</v>
      </c>
      <c r="U824">
        <f t="shared" ca="1" si="180"/>
        <v>0</v>
      </c>
      <c r="W824" t="str">
        <f t="shared" ca="1" si="181"/>
        <v/>
      </c>
    </row>
    <row r="825" spans="1:23" x14ac:dyDescent="0.25">
      <c r="A825">
        <v>824</v>
      </c>
      <c r="B825">
        <v>407</v>
      </c>
      <c r="C825" t="str">
        <f t="shared" ca="1" si="174"/>
        <v>2013_10_JAX@TEN</v>
      </c>
      <c r="D825" t="str">
        <f t="shared" ca="1" si="186"/>
        <v/>
      </c>
      <c r="E825">
        <f t="shared" ca="1" si="186"/>
        <v>-13.5</v>
      </c>
      <c r="F825">
        <f t="shared" ca="1" si="186"/>
        <v>27</v>
      </c>
      <c r="G825">
        <f t="shared" ca="1" si="186"/>
        <v>29</v>
      </c>
      <c r="H825">
        <f t="shared" ca="1" si="175"/>
        <v>2013</v>
      </c>
      <c r="I825">
        <f t="shared" ca="1" si="176"/>
        <v>10</v>
      </c>
      <c r="J825" t="str">
        <f t="shared" ca="1" si="177"/>
        <v>rs</v>
      </c>
      <c r="K825" t="str">
        <f t="shared" ca="1" si="187"/>
        <v>JAX</v>
      </c>
      <c r="L825" t="str">
        <f t="shared" ca="1" si="187"/>
        <v>JAX</v>
      </c>
      <c r="M825" t="str">
        <f t="shared" ca="1" si="178"/>
        <v/>
      </c>
      <c r="N825" t="s">
        <v>18</v>
      </c>
      <c r="O825">
        <v>-14</v>
      </c>
      <c r="P825" t="str">
        <f t="shared" ca="1" si="179"/>
        <v/>
      </c>
      <c r="S825" t="s">
        <v>95</v>
      </c>
      <c r="U825">
        <f t="shared" ca="1" si="180"/>
        <v>0</v>
      </c>
      <c r="W825" t="str">
        <f t="shared" ca="1" si="181"/>
        <v/>
      </c>
    </row>
    <row r="826" spans="1:23" x14ac:dyDescent="0.25">
      <c r="A826">
        <v>825</v>
      </c>
      <c r="B826">
        <v>407</v>
      </c>
      <c r="C826" t="str">
        <f t="shared" ca="1" si="174"/>
        <v>2013_10_JAX@TEN</v>
      </c>
      <c r="D826" t="str">
        <f t="shared" ca="1" si="186"/>
        <v/>
      </c>
      <c r="E826">
        <f t="shared" ca="1" si="186"/>
        <v>-13.5</v>
      </c>
      <c r="F826">
        <f t="shared" ca="1" si="186"/>
        <v>27</v>
      </c>
      <c r="G826">
        <f t="shared" ca="1" si="186"/>
        <v>29</v>
      </c>
      <c r="H826">
        <f t="shared" ca="1" si="175"/>
        <v>2013</v>
      </c>
      <c r="I826">
        <f t="shared" ca="1" si="176"/>
        <v>10</v>
      </c>
      <c r="J826" t="str">
        <f t="shared" ca="1" si="177"/>
        <v>rs</v>
      </c>
      <c r="K826" t="str">
        <f t="shared" ca="1" si="187"/>
        <v>JAX</v>
      </c>
      <c r="L826" t="str">
        <f t="shared" ca="1" si="187"/>
        <v>JAX</v>
      </c>
      <c r="M826" t="str">
        <f t="shared" ca="1" si="178"/>
        <v/>
      </c>
      <c r="N826" t="s">
        <v>16</v>
      </c>
      <c r="O826">
        <v>-10.5</v>
      </c>
      <c r="P826" t="str">
        <f t="shared" ca="1" si="179"/>
        <v/>
      </c>
      <c r="S826" t="s">
        <v>79</v>
      </c>
      <c r="U826">
        <f t="shared" ca="1" si="180"/>
        <v>1</v>
      </c>
      <c r="W826" t="str">
        <f t="shared" ca="1" si="181"/>
        <v/>
      </c>
    </row>
    <row r="827" spans="1:23" x14ac:dyDescent="0.25">
      <c r="A827">
        <v>826</v>
      </c>
      <c r="B827">
        <v>408</v>
      </c>
      <c r="C827" t="str">
        <f t="shared" ca="1" si="174"/>
        <v>2013_10_STL@IND</v>
      </c>
      <c r="D827" t="str">
        <f t="shared" ca="1" si="186"/>
        <v/>
      </c>
      <c r="E827">
        <f t="shared" ca="1" si="186"/>
        <v>-10.5</v>
      </c>
      <c r="F827">
        <f t="shared" ca="1" si="186"/>
        <v>8</v>
      </c>
      <c r="G827">
        <f t="shared" ca="1" si="186"/>
        <v>38</v>
      </c>
      <c r="H827">
        <f t="shared" ca="1" si="175"/>
        <v>2013</v>
      </c>
      <c r="I827">
        <f t="shared" ca="1" si="176"/>
        <v>10</v>
      </c>
      <c r="J827" t="str">
        <f t="shared" ca="1" si="177"/>
        <v>rs</v>
      </c>
      <c r="K827" t="str">
        <f t="shared" ca="1" si="187"/>
        <v>STL</v>
      </c>
      <c r="L827" t="str">
        <f t="shared" ca="1" si="187"/>
        <v>STL</v>
      </c>
      <c r="M827" t="str">
        <f t="shared" ca="1" si="178"/>
        <v/>
      </c>
      <c r="N827" t="s">
        <v>18</v>
      </c>
      <c r="O827">
        <v>-10.5</v>
      </c>
      <c r="P827" t="str">
        <f t="shared" ca="1" si="179"/>
        <v/>
      </c>
      <c r="S827" t="s">
        <v>93</v>
      </c>
      <c r="U827">
        <f t="shared" ca="1" si="180"/>
        <v>1</v>
      </c>
      <c r="W827" t="str">
        <f t="shared" ca="1" si="181"/>
        <v/>
      </c>
    </row>
    <row r="828" spans="1:23" x14ac:dyDescent="0.25">
      <c r="A828">
        <v>827</v>
      </c>
      <c r="B828">
        <v>408</v>
      </c>
      <c r="C828" t="str">
        <f t="shared" ca="1" si="174"/>
        <v>2013_10_STL@IND</v>
      </c>
      <c r="D828" t="str">
        <f t="shared" ca="1" si="186"/>
        <v/>
      </c>
      <c r="E828">
        <f t="shared" ca="1" si="186"/>
        <v>-10.5</v>
      </c>
      <c r="F828">
        <f t="shared" ca="1" si="186"/>
        <v>8</v>
      </c>
      <c r="G828">
        <f t="shared" ca="1" si="186"/>
        <v>38</v>
      </c>
      <c r="H828">
        <f t="shared" ca="1" si="175"/>
        <v>2013</v>
      </c>
      <c r="I828">
        <f t="shared" ca="1" si="176"/>
        <v>10</v>
      </c>
      <c r="J828" t="str">
        <f t="shared" ca="1" si="177"/>
        <v>rs</v>
      </c>
      <c r="K828" t="str">
        <f t="shared" ca="1" si="187"/>
        <v>STL</v>
      </c>
      <c r="L828" t="str">
        <f t="shared" ca="1" si="187"/>
        <v>STL</v>
      </c>
      <c r="M828" t="str">
        <f t="shared" ca="1" si="178"/>
        <v/>
      </c>
      <c r="N828" t="s">
        <v>16</v>
      </c>
      <c r="O828">
        <v>-9.5</v>
      </c>
      <c r="P828" t="str">
        <f t="shared" ca="1" si="179"/>
        <v/>
      </c>
      <c r="S828" t="s">
        <v>93</v>
      </c>
      <c r="U828">
        <f t="shared" ca="1" si="180"/>
        <v>1</v>
      </c>
      <c r="W828" t="str">
        <f t="shared" ca="1" si="181"/>
        <v/>
      </c>
    </row>
    <row r="829" spans="1:23" x14ac:dyDescent="0.25">
      <c r="A829">
        <v>828</v>
      </c>
      <c r="B829">
        <v>409</v>
      </c>
      <c r="C829" t="str">
        <f t="shared" ca="1" si="174"/>
        <v>2013_10_OAK@NYG</v>
      </c>
      <c r="D829" t="str">
        <f t="shared" ca="1" si="186"/>
        <v/>
      </c>
      <c r="E829">
        <f t="shared" ca="1" si="186"/>
        <v>-7.5</v>
      </c>
      <c r="F829">
        <f t="shared" ca="1" si="186"/>
        <v>24</v>
      </c>
      <c r="G829">
        <f t="shared" ca="1" si="186"/>
        <v>20</v>
      </c>
      <c r="H829">
        <f t="shared" ca="1" si="175"/>
        <v>2013</v>
      </c>
      <c r="I829">
        <f t="shared" ca="1" si="176"/>
        <v>10</v>
      </c>
      <c r="J829" t="str">
        <f t="shared" ca="1" si="177"/>
        <v>rs</v>
      </c>
      <c r="K829" t="str">
        <f t="shared" ca="1" si="187"/>
        <v>OAK</v>
      </c>
      <c r="L829" t="str">
        <f t="shared" ca="1" si="187"/>
        <v>NYG</v>
      </c>
      <c r="M829" t="str">
        <f t="shared" ca="1" si="178"/>
        <v/>
      </c>
      <c r="N829" t="s">
        <v>18</v>
      </c>
      <c r="O829">
        <v>-3.5</v>
      </c>
      <c r="P829" t="str">
        <f t="shared" ca="1" si="179"/>
        <v/>
      </c>
      <c r="S829" t="s">
        <v>87</v>
      </c>
      <c r="U829">
        <f t="shared" ca="1" si="180"/>
        <v>1</v>
      </c>
      <c r="W829" t="str">
        <f t="shared" ca="1" si="181"/>
        <v/>
      </c>
    </row>
    <row r="830" spans="1:23" x14ac:dyDescent="0.25">
      <c r="A830">
        <v>829</v>
      </c>
      <c r="B830">
        <v>409</v>
      </c>
      <c r="C830" t="str">
        <f t="shared" ca="1" si="174"/>
        <v>2013_10_OAK@NYG</v>
      </c>
      <c r="D830" t="str">
        <f t="shared" ca="1" si="186"/>
        <v/>
      </c>
      <c r="E830">
        <f t="shared" ca="1" si="186"/>
        <v>-7.5</v>
      </c>
      <c r="F830">
        <f t="shared" ca="1" si="186"/>
        <v>24</v>
      </c>
      <c r="G830">
        <f t="shared" ca="1" si="186"/>
        <v>20</v>
      </c>
      <c r="H830">
        <f t="shared" ca="1" si="175"/>
        <v>2013</v>
      </c>
      <c r="I830">
        <f t="shared" ca="1" si="176"/>
        <v>10</v>
      </c>
      <c r="J830" t="str">
        <f t="shared" ca="1" si="177"/>
        <v>rs</v>
      </c>
      <c r="K830" t="str">
        <f t="shared" ca="1" si="187"/>
        <v>OAK</v>
      </c>
      <c r="L830" t="str">
        <f t="shared" ca="1" si="187"/>
        <v>NYG</v>
      </c>
      <c r="M830" t="str">
        <f t="shared" ca="1" si="178"/>
        <v/>
      </c>
      <c r="N830" t="s">
        <v>16</v>
      </c>
      <c r="O830">
        <v>-4.5</v>
      </c>
      <c r="P830" t="str">
        <f t="shared" ca="1" si="179"/>
        <v/>
      </c>
      <c r="S830" t="s">
        <v>87</v>
      </c>
      <c r="U830">
        <f t="shared" ca="1" si="180"/>
        <v>1</v>
      </c>
      <c r="W830" t="str">
        <f t="shared" ca="1" si="181"/>
        <v/>
      </c>
    </row>
    <row r="831" spans="1:23" x14ac:dyDescent="0.25">
      <c r="A831">
        <v>830</v>
      </c>
      <c r="B831">
        <v>410</v>
      </c>
      <c r="C831" t="str">
        <f t="shared" ca="1" si="174"/>
        <v>2013_10_CAR@SFO</v>
      </c>
      <c r="D831" t="str">
        <f t="shared" ca="1" si="186"/>
        <v/>
      </c>
      <c r="E831">
        <f t="shared" ca="1" si="186"/>
        <v>-6.5</v>
      </c>
      <c r="F831">
        <f t="shared" ca="1" si="186"/>
        <v>9</v>
      </c>
      <c r="G831">
        <f t="shared" ca="1" si="186"/>
        <v>10</v>
      </c>
      <c r="H831">
        <f t="shared" ca="1" si="175"/>
        <v>2013</v>
      </c>
      <c r="I831">
        <f t="shared" ca="1" si="176"/>
        <v>10</v>
      </c>
      <c r="J831" t="str">
        <f t="shared" ca="1" si="177"/>
        <v>rs</v>
      </c>
      <c r="K831" t="str">
        <f t="shared" ca="1" si="187"/>
        <v>CAR</v>
      </c>
      <c r="L831" t="str">
        <f t="shared" ca="1" si="187"/>
        <v>CAR</v>
      </c>
      <c r="M831" t="str">
        <f t="shared" ca="1" si="178"/>
        <v/>
      </c>
      <c r="N831" t="s">
        <v>18</v>
      </c>
      <c r="O831">
        <v>-6.5</v>
      </c>
      <c r="P831" t="str">
        <f t="shared" ca="1" si="179"/>
        <v/>
      </c>
      <c r="S831" t="s">
        <v>69</v>
      </c>
      <c r="U831">
        <f t="shared" ca="1" si="180"/>
        <v>1</v>
      </c>
      <c r="W831" t="str">
        <f t="shared" ca="1" si="181"/>
        <v/>
      </c>
    </row>
    <row r="832" spans="1:23" x14ac:dyDescent="0.25">
      <c r="A832">
        <v>831</v>
      </c>
      <c r="B832">
        <v>410</v>
      </c>
      <c r="C832" t="str">
        <f t="shared" ca="1" si="174"/>
        <v>2013_10_CAR@SFO</v>
      </c>
      <c r="D832" t="str">
        <f t="shared" ca="1" si="186"/>
        <v/>
      </c>
      <c r="E832">
        <f t="shared" ca="1" si="186"/>
        <v>-6.5</v>
      </c>
      <c r="F832">
        <f t="shared" ca="1" si="186"/>
        <v>9</v>
      </c>
      <c r="G832">
        <f t="shared" ca="1" si="186"/>
        <v>10</v>
      </c>
      <c r="H832">
        <f t="shared" ca="1" si="175"/>
        <v>2013</v>
      </c>
      <c r="I832">
        <f t="shared" ca="1" si="176"/>
        <v>10</v>
      </c>
      <c r="J832" t="str">
        <f t="shared" ca="1" si="177"/>
        <v>rs</v>
      </c>
      <c r="K832" t="str">
        <f t="shared" ca="1" si="187"/>
        <v>CAR</v>
      </c>
      <c r="L832" t="str">
        <f t="shared" ca="1" si="187"/>
        <v>CAR</v>
      </c>
      <c r="M832" t="str">
        <f t="shared" ca="1" si="178"/>
        <v/>
      </c>
      <c r="N832" t="s">
        <v>16</v>
      </c>
      <c r="O832">
        <v>-5.5</v>
      </c>
      <c r="P832" t="str">
        <f t="shared" ca="1" si="179"/>
        <v/>
      </c>
      <c r="S832" t="s">
        <v>338</v>
      </c>
      <c r="U832">
        <f t="shared" ca="1" si="180"/>
        <v>0</v>
      </c>
      <c r="W832" t="str">
        <f t="shared" ca="1" si="181"/>
        <v/>
      </c>
    </row>
    <row r="833" spans="1:23" x14ac:dyDescent="0.25">
      <c r="A833">
        <v>832</v>
      </c>
      <c r="B833">
        <v>411</v>
      </c>
      <c r="C833" t="str">
        <f t="shared" ca="1" si="174"/>
        <v>2013_10_DEN@SD</v>
      </c>
      <c r="D833" t="str">
        <f t="shared" ca="1" si="186"/>
        <v/>
      </c>
      <c r="E833">
        <f t="shared" ca="1" si="186"/>
        <v>7.5</v>
      </c>
      <c r="F833">
        <f t="shared" ca="1" si="186"/>
        <v>20</v>
      </c>
      <c r="G833">
        <f t="shared" ca="1" si="186"/>
        <v>28</v>
      </c>
      <c r="H833">
        <f t="shared" ca="1" si="175"/>
        <v>2013</v>
      </c>
      <c r="I833">
        <f t="shared" ca="1" si="176"/>
        <v>10</v>
      </c>
      <c r="J833" t="str">
        <f t="shared" ca="1" si="177"/>
        <v>rs</v>
      </c>
      <c r="K833" t="str">
        <f t="shared" ca="1" si="187"/>
        <v>DEN</v>
      </c>
      <c r="L833" t="str">
        <f t="shared" ca="1" si="187"/>
        <v>DEN</v>
      </c>
      <c r="M833" t="str">
        <f t="shared" ca="1" si="178"/>
        <v/>
      </c>
      <c r="N833" t="s">
        <v>18</v>
      </c>
      <c r="O833">
        <v>8</v>
      </c>
      <c r="P833" t="str">
        <f t="shared" ca="1" si="179"/>
        <v/>
      </c>
      <c r="S833" t="s">
        <v>90</v>
      </c>
      <c r="U833">
        <f t="shared" ca="1" si="180"/>
        <v>0</v>
      </c>
      <c r="W833" t="str">
        <f t="shared" ca="1" si="181"/>
        <v/>
      </c>
    </row>
    <row r="834" spans="1:23" x14ac:dyDescent="0.25">
      <c r="A834">
        <v>833</v>
      </c>
      <c r="B834">
        <v>411</v>
      </c>
      <c r="C834" t="str">
        <f t="shared" ref="C834:C897" ca="1" si="188">IFERROR(VLOOKUP($B834,nfl_game_result,MATCH(C$1,nfl_game_result_header,0),FALSE),"error")</f>
        <v>2013_10_DEN@SD</v>
      </c>
      <c r="D834" t="str">
        <f t="shared" ca="1" si="186"/>
        <v/>
      </c>
      <c r="E834">
        <f t="shared" ca="1" si="186"/>
        <v>7.5</v>
      </c>
      <c r="F834">
        <f t="shared" ca="1" si="186"/>
        <v>20</v>
      </c>
      <c r="G834">
        <f t="shared" ca="1" si="186"/>
        <v>28</v>
      </c>
      <c r="H834">
        <f t="shared" ref="H834:H897" ca="1" si="189">VALUE(LEFT(C834, 4))</f>
        <v>2013</v>
      </c>
      <c r="I834">
        <f t="shared" ref="I834:I897" ca="1" si="190">VALUE(MID(C834,6,FIND("_",C834,6)-6))</f>
        <v>10</v>
      </c>
      <c r="J834" t="str">
        <f t="shared" ref="J834:J897" ca="1" si="191">IF(I834&lt;=17,"rs","plyff")</f>
        <v>rs</v>
      </c>
      <c r="K834" t="str">
        <f t="shared" ca="1" si="187"/>
        <v>DEN</v>
      </c>
      <c r="L834" t="str">
        <f t="shared" ca="1" si="187"/>
        <v>DEN</v>
      </c>
      <c r="M834" t="str">
        <f t="shared" ref="M834:M897" ca="1" si="192">IF(NOT(OR(ISBLANK(D834),ISBLANK(E834),D834="",E834="")),D834-E834,"")</f>
        <v/>
      </c>
      <c r="N834" t="s">
        <v>16</v>
      </c>
      <c r="O834">
        <v>8.5</v>
      </c>
      <c r="P834" t="str">
        <f t="shared" ref="P834:P897" ca="1" si="193">IF(OR(NOT(ISNUMBER(D834)),ISBLANK(D834),D834="",ISBLANK(O834)),"",ABS(D834-O834))</f>
        <v/>
      </c>
      <c r="S834" t="s">
        <v>90</v>
      </c>
      <c r="U834">
        <f t="shared" ref="U834:U897" ca="1" si="194">IF(OR(ISBLANK(K834),ISBLANK(S834),K834="",S834=""),"",IF(K834=S834,1,0))</f>
        <v>0</v>
      </c>
      <c r="W834" t="str">
        <f t="shared" ref="W834:W897" ca="1" si="195">IF(OR(ISBLANK(L834),ISBLANK(V834),L834="",V834=""),"",IF(L834=V834,1,0))</f>
        <v/>
      </c>
    </row>
    <row r="835" spans="1:23" x14ac:dyDescent="0.25">
      <c r="A835">
        <v>834</v>
      </c>
      <c r="B835">
        <v>412</v>
      </c>
      <c r="C835" t="str">
        <f t="shared" ca="1" si="188"/>
        <v>2013_10_HOU@ARI</v>
      </c>
      <c r="D835" t="str">
        <f t="shared" ca="1" si="186"/>
        <v/>
      </c>
      <c r="E835">
        <f t="shared" ca="1" si="186"/>
        <v>-2.5</v>
      </c>
      <c r="F835">
        <f t="shared" ca="1" si="186"/>
        <v>27</v>
      </c>
      <c r="G835">
        <f t="shared" ca="1" si="186"/>
        <v>24</v>
      </c>
      <c r="H835">
        <f t="shared" ca="1" si="189"/>
        <v>2013</v>
      </c>
      <c r="I835">
        <f t="shared" ca="1" si="190"/>
        <v>10</v>
      </c>
      <c r="J835" t="str">
        <f t="shared" ca="1" si="191"/>
        <v>rs</v>
      </c>
      <c r="K835" t="str">
        <f t="shared" ca="1" si="187"/>
        <v>ARI</v>
      </c>
      <c r="L835" t="str">
        <f t="shared" ca="1" si="187"/>
        <v>ARI</v>
      </c>
      <c r="M835" t="str">
        <f t="shared" ca="1" si="192"/>
        <v/>
      </c>
      <c r="N835" t="s">
        <v>18</v>
      </c>
      <c r="O835">
        <v>-3.5</v>
      </c>
      <c r="P835" t="str">
        <f t="shared" ca="1" si="193"/>
        <v/>
      </c>
      <c r="S835" t="s">
        <v>66</v>
      </c>
      <c r="U835">
        <f t="shared" ca="1" si="194"/>
        <v>1</v>
      </c>
      <c r="W835" t="str">
        <f t="shared" ca="1" si="195"/>
        <v/>
      </c>
    </row>
    <row r="836" spans="1:23" x14ac:dyDescent="0.25">
      <c r="A836">
        <v>835</v>
      </c>
      <c r="B836">
        <v>412</v>
      </c>
      <c r="C836" t="str">
        <f t="shared" ca="1" si="188"/>
        <v>2013_10_HOU@ARI</v>
      </c>
      <c r="D836" t="str">
        <f t="shared" ca="1" si="186"/>
        <v/>
      </c>
      <c r="E836">
        <f t="shared" ca="1" si="186"/>
        <v>-2.5</v>
      </c>
      <c r="F836">
        <f t="shared" ca="1" si="186"/>
        <v>27</v>
      </c>
      <c r="G836">
        <f t="shared" ca="1" si="186"/>
        <v>24</v>
      </c>
      <c r="H836">
        <f t="shared" ca="1" si="189"/>
        <v>2013</v>
      </c>
      <c r="I836">
        <f t="shared" ca="1" si="190"/>
        <v>10</v>
      </c>
      <c r="J836" t="str">
        <f t="shared" ca="1" si="191"/>
        <v>rs</v>
      </c>
      <c r="K836" t="str">
        <f t="shared" ca="1" si="187"/>
        <v>ARI</v>
      </c>
      <c r="L836" t="str">
        <f t="shared" ca="1" si="187"/>
        <v>ARI</v>
      </c>
      <c r="M836" t="str">
        <f t="shared" ca="1" si="192"/>
        <v/>
      </c>
      <c r="N836" t="s">
        <v>16</v>
      </c>
      <c r="O836">
        <v>-3</v>
      </c>
      <c r="P836" t="str">
        <f t="shared" ca="1" si="193"/>
        <v/>
      </c>
      <c r="S836" t="s">
        <v>66</v>
      </c>
      <c r="U836">
        <f t="shared" ca="1" si="194"/>
        <v>1</v>
      </c>
      <c r="W836" t="str">
        <f t="shared" ca="1" si="195"/>
        <v/>
      </c>
    </row>
    <row r="837" spans="1:23" x14ac:dyDescent="0.25">
      <c r="A837">
        <v>836</v>
      </c>
      <c r="B837">
        <v>413</v>
      </c>
      <c r="C837" t="str">
        <f t="shared" ca="1" si="188"/>
        <v>2013_10_DAL@NOR</v>
      </c>
      <c r="D837" t="str">
        <f t="shared" ca="1" si="186"/>
        <v/>
      </c>
      <c r="E837">
        <f t="shared" ca="1" si="186"/>
        <v>-6.5</v>
      </c>
      <c r="F837">
        <f t="shared" ca="1" si="186"/>
        <v>49</v>
      </c>
      <c r="G837">
        <f t="shared" ca="1" si="186"/>
        <v>17</v>
      </c>
      <c r="H837">
        <f t="shared" ca="1" si="189"/>
        <v>2013</v>
      </c>
      <c r="I837">
        <f t="shared" ca="1" si="190"/>
        <v>10</v>
      </c>
      <c r="J837" t="str">
        <f t="shared" ca="1" si="191"/>
        <v>rs</v>
      </c>
      <c r="K837" t="str">
        <f t="shared" ca="1" si="187"/>
        <v>NOR</v>
      </c>
      <c r="L837" t="str">
        <f t="shared" ca="1" si="187"/>
        <v>NOR</v>
      </c>
      <c r="M837" t="str">
        <f t="shared" ca="1" si="192"/>
        <v/>
      </c>
      <c r="N837" t="s">
        <v>18</v>
      </c>
      <c r="O837">
        <v>-7</v>
      </c>
      <c r="P837" t="str">
        <f t="shared" ca="1" si="193"/>
        <v/>
      </c>
      <c r="S837" t="s">
        <v>73</v>
      </c>
      <c r="U837">
        <f t="shared" ca="1" si="194"/>
        <v>0</v>
      </c>
      <c r="W837" t="str">
        <f t="shared" ca="1" si="195"/>
        <v/>
      </c>
    </row>
    <row r="838" spans="1:23" x14ac:dyDescent="0.25">
      <c r="A838">
        <v>837</v>
      </c>
      <c r="B838">
        <v>413</v>
      </c>
      <c r="C838" t="str">
        <f t="shared" ca="1" si="188"/>
        <v>2013_10_DAL@NOR</v>
      </c>
      <c r="D838" t="str">
        <f t="shared" ca="1" si="186"/>
        <v/>
      </c>
      <c r="E838">
        <f t="shared" ca="1" si="186"/>
        <v>-6.5</v>
      </c>
      <c r="F838">
        <f t="shared" ca="1" si="186"/>
        <v>49</v>
      </c>
      <c r="G838">
        <f t="shared" ca="1" si="186"/>
        <v>17</v>
      </c>
      <c r="H838">
        <f t="shared" ca="1" si="189"/>
        <v>2013</v>
      </c>
      <c r="I838">
        <f t="shared" ca="1" si="190"/>
        <v>10</v>
      </c>
      <c r="J838" t="str">
        <f t="shared" ca="1" si="191"/>
        <v>rs</v>
      </c>
      <c r="K838" t="str">
        <f t="shared" ca="1" si="187"/>
        <v>NOR</v>
      </c>
      <c r="L838" t="str">
        <f t="shared" ca="1" si="187"/>
        <v>NOR</v>
      </c>
      <c r="M838" t="str">
        <f t="shared" ca="1" si="192"/>
        <v/>
      </c>
      <c r="N838" t="s">
        <v>16</v>
      </c>
      <c r="O838">
        <v>-6.5</v>
      </c>
      <c r="P838" t="str">
        <f t="shared" ca="1" si="193"/>
        <v/>
      </c>
      <c r="S838" t="s">
        <v>340</v>
      </c>
      <c r="U838">
        <f t="shared" ca="1" si="194"/>
        <v>1</v>
      </c>
      <c r="W838" t="str">
        <f t="shared" ca="1" si="195"/>
        <v/>
      </c>
    </row>
    <row r="839" spans="1:23" x14ac:dyDescent="0.25">
      <c r="A839">
        <v>838</v>
      </c>
      <c r="B839">
        <v>414</v>
      </c>
      <c r="C839" t="str">
        <f t="shared" ca="1" si="188"/>
        <v>2013_10_MIA@TBY</v>
      </c>
      <c r="D839" t="str">
        <f t="shared" ca="1" si="186"/>
        <v/>
      </c>
      <c r="E839">
        <f t="shared" ca="1" si="186"/>
        <v>2.5</v>
      </c>
      <c r="F839">
        <f t="shared" ca="1" si="186"/>
        <v>22</v>
      </c>
      <c r="G839">
        <f t="shared" ca="1" si="186"/>
        <v>19</v>
      </c>
      <c r="H839">
        <f t="shared" ca="1" si="189"/>
        <v>2013</v>
      </c>
      <c r="I839">
        <f t="shared" ca="1" si="190"/>
        <v>10</v>
      </c>
      <c r="J839" t="str">
        <f t="shared" ca="1" si="191"/>
        <v>rs</v>
      </c>
      <c r="K839" t="str">
        <f t="shared" ca="1" si="187"/>
        <v>TBY</v>
      </c>
      <c r="L839" t="str">
        <f t="shared" ca="1" si="187"/>
        <v>TBY</v>
      </c>
      <c r="M839" t="str">
        <f t="shared" ca="1" si="192"/>
        <v/>
      </c>
      <c r="N839" t="s">
        <v>18</v>
      </c>
      <c r="O839">
        <v>5</v>
      </c>
      <c r="P839" t="str">
        <f t="shared" ca="1" si="193"/>
        <v/>
      </c>
      <c r="S839" t="s">
        <v>339</v>
      </c>
      <c r="U839">
        <f t="shared" ca="1" si="194"/>
        <v>1</v>
      </c>
      <c r="W839" t="str">
        <f t="shared" ca="1" si="195"/>
        <v/>
      </c>
    </row>
    <row r="840" spans="1:23" x14ac:dyDescent="0.25">
      <c r="A840">
        <v>839</v>
      </c>
      <c r="B840">
        <v>414</v>
      </c>
      <c r="C840" t="str">
        <f t="shared" ca="1" si="188"/>
        <v>2013_10_MIA@TBY</v>
      </c>
      <c r="D840" t="str">
        <f t="shared" ca="1" si="186"/>
        <v/>
      </c>
      <c r="E840">
        <f t="shared" ca="1" si="186"/>
        <v>2.5</v>
      </c>
      <c r="F840">
        <f t="shared" ca="1" si="186"/>
        <v>22</v>
      </c>
      <c r="G840">
        <f t="shared" ca="1" si="186"/>
        <v>19</v>
      </c>
      <c r="H840">
        <f t="shared" ca="1" si="189"/>
        <v>2013</v>
      </c>
      <c r="I840">
        <f t="shared" ca="1" si="190"/>
        <v>10</v>
      </c>
      <c r="J840" t="str">
        <f t="shared" ca="1" si="191"/>
        <v>rs</v>
      </c>
      <c r="K840" t="str">
        <f t="shared" ca="1" si="187"/>
        <v>TBY</v>
      </c>
      <c r="L840" t="str">
        <f t="shared" ca="1" si="187"/>
        <v>TBY</v>
      </c>
      <c r="M840" t="str">
        <f t="shared" ca="1" si="192"/>
        <v/>
      </c>
      <c r="N840" t="s">
        <v>16</v>
      </c>
      <c r="O840">
        <v>4.5</v>
      </c>
      <c r="P840" t="str">
        <f t="shared" ca="1" si="193"/>
        <v/>
      </c>
      <c r="S840" t="s">
        <v>339</v>
      </c>
      <c r="U840">
        <f t="shared" ca="1" si="194"/>
        <v>1</v>
      </c>
      <c r="W840" t="str">
        <f t="shared" ca="1" si="195"/>
        <v/>
      </c>
    </row>
    <row r="841" spans="1:23" x14ac:dyDescent="0.25">
      <c r="A841">
        <v>840</v>
      </c>
      <c r="B841">
        <v>415</v>
      </c>
      <c r="C841" t="str">
        <f t="shared" ca="1" si="188"/>
        <v>2013_11_IND@TEN</v>
      </c>
      <c r="D841" t="str">
        <f t="shared" ca="1" si="186"/>
        <v/>
      </c>
      <c r="E841">
        <f t="shared" ca="1" si="186"/>
        <v>3.5</v>
      </c>
      <c r="F841">
        <f t="shared" ca="1" si="186"/>
        <v>27</v>
      </c>
      <c r="G841">
        <f t="shared" ca="1" si="186"/>
        <v>30</v>
      </c>
      <c r="H841">
        <f t="shared" ca="1" si="189"/>
        <v>2013</v>
      </c>
      <c r="I841">
        <f t="shared" ca="1" si="190"/>
        <v>11</v>
      </c>
      <c r="J841" t="str">
        <f t="shared" ca="1" si="191"/>
        <v>rs</v>
      </c>
      <c r="K841" t="str">
        <f t="shared" ca="1" si="187"/>
        <v>TEN</v>
      </c>
      <c r="L841" t="str">
        <f t="shared" ca="1" si="187"/>
        <v>IND</v>
      </c>
      <c r="M841" t="str">
        <f t="shared" ca="1" si="192"/>
        <v/>
      </c>
      <c r="N841" t="s">
        <v>18</v>
      </c>
      <c r="O841">
        <v>3</v>
      </c>
      <c r="P841" t="str">
        <f t="shared" ca="1" si="193"/>
        <v/>
      </c>
      <c r="S841" t="s">
        <v>78</v>
      </c>
      <c r="U841">
        <f t="shared" ca="1" si="194"/>
        <v>0</v>
      </c>
      <c r="W841" t="str">
        <f t="shared" ca="1" si="195"/>
        <v/>
      </c>
    </row>
    <row r="842" spans="1:23" x14ac:dyDescent="0.25">
      <c r="A842">
        <v>841</v>
      </c>
      <c r="B842">
        <v>415</v>
      </c>
      <c r="C842" t="str">
        <f t="shared" ca="1" si="188"/>
        <v>2013_11_IND@TEN</v>
      </c>
      <c r="D842" t="str">
        <f t="shared" ref="D842:G861" ca="1" si="196">IFERROR(IF(ISBLANK(VLOOKUP($B842,nfl_game_result,MATCH(D$1,nfl_game_result_header,0),FALSE)),"",VLOOKUP($B842,nfl_game_result,MATCH(D$1,nfl_game_result_header,0),FALSE)),"error")</f>
        <v/>
      </c>
      <c r="E842">
        <f t="shared" ca="1" si="196"/>
        <v>3.5</v>
      </c>
      <c r="F842">
        <f t="shared" ca="1" si="196"/>
        <v>27</v>
      </c>
      <c r="G842">
        <f t="shared" ca="1" si="196"/>
        <v>30</v>
      </c>
      <c r="H842">
        <f t="shared" ca="1" si="189"/>
        <v>2013</v>
      </c>
      <c r="I842">
        <f t="shared" ca="1" si="190"/>
        <v>11</v>
      </c>
      <c r="J842" t="str">
        <f t="shared" ca="1" si="191"/>
        <v>rs</v>
      </c>
      <c r="K842" t="str">
        <f t="shared" ref="K842:L861" ca="1" si="197">IFERROR(IF(ISBLANK(VLOOKUP($B842,nfl_game_result,MATCH(K$1,nfl_game_result_header,0),FALSE)),"",VLOOKUP($B842,nfl_game_result,MATCH(K$1,nfl_game_result_header,0),FALSE)),"error")</f>
        <v>TEN</v>
      </c>
      <c r="L842" t="str">
        <f t="shared" ca="1" si="197"/>
        <v>IND</v>
      </c>
      <c r="M842" t="str">
        <f t="shared" ca="1" si="192"/>
        <v/>
      </c>
      <c r="N842" t="s">
        <v>16</v>
      </c>
      <c r="O842">
        <v>6</v>
      </c>
      <c r="P842" t="str">
        <f t="shared" ca="1" si="193"/>
        <v/>
      </c>
      <c r="S842" t="s">
        <v>95</v>
      </c>
      <c r="U842">
        <f t="shared" ca="1" si="194"/>
        <v>1</v>
      </c>
      <c r="W842" t="str">
        <f t="shared" ca="1" si="195"/>
        <v/>
      </c>
    </row>
    <row r="843" spans="1:23" x14ac:dyDescent="0.25">
      <c r="A843">
        <v>842</v>
      </c>
      <c r="B843">
        <v>416</v>
      </c>
      <c r="C843" t="str">
        <f t="shared" ca="1" si="188"/>
        <v>2013_11_ATL@TBY</v>
      </c>
      <c r="D843" t="str">
        <f t="shared" ca="1" si="196"/>
        <v/>
      </c>
      <c r="E843">
        <f t="shared" ca="1" si="196"/>
        <v>1.5</v>
      </c>
      <c r="F843">
        <f t="shared" ca="1" si="196"/>
        <v>41</v>
      </c>
      <c r="G843">
        <f t="shared" ca="1" si="196"/>
        <v>28</v>
      </c>
      <c r="H843">
        <f t="shared" ca="1" si="189"/>
        <v>2013</v>
      </c>
      <c r="I843">
        <f t="shared" ca="1" si="190"/>
        <v>11</v>
      </c>
      <c r="J843" t="str">
        <f t="shared" ca="1" si="191"/>
        <v>rs</v>
      </c>
      <c r="K843" t="str">
        <f t="shared" ca="1" si="197"/>
        <v>TBY</v>
      </c>
      <c r="L843" t="str">
        <f t="shared" ca="1" si="197"/>
        <v>TBY</v>
      </c>
      <c r="M843" t="str">
        <f t="shared" ca="1" si="192"/>
        <v/>
      </c>
      <c r="N843" t="s">
        <v>18</v>
      </c>
      <c r="O843">
        <v>-1</v>
      </c>
      <c r="P843" t="str">
        <f t="shared" ca="1" si="193"/>
        <v/>
      </c>
      <c r="S843" t="s">
        <v>339</v>
      </c>
      <c r="U843">
        <f t="shared" ca="1" si="194"/>
        <v>1</v>
      </c>
      <c r="W843" t="str">
        <f t="shared" ca="1" si="195"/>
        <v/>
      </c>
    </row>
    <row r="844" spans="1:23" x14ac:dyDescent="0.25">
      <c r="A844">
        <v>843</v>
      </c>
      <c r="B844">
        <v>416</v>
      </c>
      <c r="C844" t="str">
        <f t="shared" ca="1" si="188"/>
        <v>2013_11_ATL@TBY</v>
      </c>
      <c r="D844" t="str">
        <f t="shared" ca="1" si="196"/>
        <v/>
      </c>
      <c r="E844">
        <f t="shared" ca="1" si="196"/>
        <v>1.5</v>
      </c>
      <c r="F844">
        <f t="shared" ca="1" si="196"/>
        <v>41</v>
      </c>
      <c r="G844">
        <f t="shared" ca="1" si="196"/>
        <v>28</v>
      </c>
      <c r="H844">
        <f t="shared" ca="1" si="189"/>
        <v>2013</v>
      </c>
      <c r="I844">
        <f t="shared" ca="1" si="190"/>
        <v>11</v>
      </c>
      <c r="J844" t="str">
        <f t="shared" ca="1" si="191"/>
        <v>rs</v>
      </c>
      <c r="K844" t="str">
        <f t="shared" ca="1" si="197"/>
        <v>TBY</v>
      </c>
      <c r="L844" t="str">
        <f t="shared" ca="1" si="197"/>
        <v>TBY</v>
      </c>
      <c r="M844" t="str">
        <f t="shared" ca="1" si="192"/>
        <v/>
      </c>
      <c r="N844" t="s">
        <v>16</v>
      </c>
      <c r="O844">
        <v>-2.5</v>
      </c>
      <c r="P844" t="str">
        <f t="shared" ca="1" si="193"/>
        <v/>
      </c>
      <c r="S844" t="s">
        <v>339</v>
      </c>
      <c r="U844">
        <f t="shared" ca="1" si="194"/>
        <v>1</v>
      </c>
      <c r="W844" t="str">
        <f t="shared" ca="1" si="195"/>
        <v/>
      </c>
    </row>
    <row r="845" spans="1:23" x14ac:dyDescent="0.25">
      <c r="A845">
        <v>844</v>
      </c>
      <c r="B845">
        <v>417</v>
      </c>
      <c r="C845" t="str">
        <f t="shared" ca="1" si="188"/>
        <v>2013_11_NYJ@BUF</v>
      </c>
      <c r="D845" t="str">
        <f t="shared" ca="1" si="196"/>
        <v/>
      </c>
      <c r="E845">
        <f t="shared" ca="1" si="196"/>
        <v>-1.5</v>
      </c>
      <c r="F845">
        <f t="shared" ca="1" si="196"/>
        <v>37</v>
      </c>
      <c r="G845">
        <f t="shared" ca="1" si="196"/>
        <v>14</v>
      </c>
      <c r="H845">
        <f t="shared" ca="1" si="189"/>
        <v>2013</v>
      </c>
      <c r="I845">
        <f t="shared" ca="1" si="190"/>
        <v>11</v>
      </c>
      <c r="J845" t="str">
        <f t="shared" ca="1" si="191"/>
        <v>rs</v>
      </c>
      <c r="K845" t="str">
        <f t="shared" ca="1" si="197"/>
        <v>BUF</v>
      </c>
      <c r="L845" t="str">
        <f t="shared" ca="1" si="197"/>
        <v>BUF</v>
      </c>
      <c r="M845" t="str">
        <f t="shared" ca="1" si="192"/>
        <v/>
      </c>
      <c r="N845" t="s">
        <v>18</v>
      </c>
      <c r="O845">
        <v>1</v>
      </c>
      <c r="P845" t="str">
        <f t="shared" ca="1" si="193"/>
        <v/>
      </c>
      <c r="S845" t="s">
        <v>86</v>
      </c>
      <c r="U845">
        <f t="shared" ca="1" si="194"/>
        <v>0</v>
      </c>
      <c r="W845" t="str">
        <f t="shared" ca="1" si="195"/>
        <v/>
      </c>
    </row>
    <row r="846" spans="1:23" x14ac:dyDescent="0.25">
      <c r="A846">
        <v>845</v>
      </c>
      <c r="B846">
        <v>417</v>
      </c>
      <c r="C846" t="str">
        <f t="shared" ca="1" si="188"/>
        <v>2013_11_NYJ@BUF</v>
      </c>
      <c r="D846" t="str">
        <f t="shared" ca="1" si="196"/>
        <v/>
      </c>
      <c r="E846">
        <f t="shared" ca="1" si="196"/>
        <v>-1.5</v>
      </c>
      <c r="F846">
        <f t="shared" ca="1" si="196"/>
        <v>37</v>
      </c>
      <c r="G846">
        <f t="shared" ca="1" si="196"/>
        <v>14</v>
      </c>
      <c r="H846">
        <f t="shared" ca="1" si="189"/>
        <v>2013</v>
      </c>
      <c r="I846">
        <f t="shared" ca="1" si="190"/>
        <v>11</v>
      </c>
      <c r="J846" t="str">
        <f t="shared" ca="1" si="191"/>
        <v>rs</v>
      </c>
      <c r="K846" t="str">
        <f t="shared" ca="1" si="197"/>
        <v>BUF</v>
      </c>
      <c r="L846" t="str">
        <f t="shared" ca="1" si="197"/>
        <v>BUF</v>
      </c>
      <c r="M846" t="str">
        <f t="shared" ca="1" si="192"/>
        <v/>
      </c>
      <c r="N846" t="s">
        <v>16</v>
      </c>
      <c r="O846">
        <v>2.5</v>
      </c>
      <c r="P846" t="str">
        <f t="shared" ca="1" si="193"/>
        <v/>
      </c>
      <c r="S846" t="s">
        <v>86</v>
      </c>
      <c r="U846">
        <f t="shared" ca="1" si="194"/>
        <v>0</v>
      </c>
      <c r="W846" t="str">
        <f t="shared" ca="1" si="195"/>
        <v/>
      </c>
    </row>
    <row r="847" spans="1:23" x14ac:dyDescent="0.25">
      <c r="A847">
        <v>846</v>
      </c>
      <c r="B847">
        <v>418</v>
      </c>
      <c r="C847" t="str">
        <f t="shared" ca="1" si="188"/>
        <v>2013_11_BAL@CHI</v>
      </c>
      <c r="D847" t="str">
        <f t="shared" ca="1" si="196"/>
        <v/>
      </c>
      <c r="E847">
        <f t="shared" ca="1" si="196"/>
        <v>-2.5</v>
      </c>
      <c r="F847">
        <f t="shared" ca="1" si="196"/>
        <v>23</v>
      </c>
      <c r="G847">
        <f t="shared" ca="1" si="196"/>
        <v>20</v>
      </c>
      <c r="H847">
        <f t="shared" ca="1" si="189"/>
        <v>2013</v>
      </c>
      <c r="I847">
        <f t="shared" ca="1" si="190"/>
        <v>11</v>
      </c>
      <c r="J847" t="str">
        <f t="shared" ca="1" si="191"/>
        <v>rs</v>
      </c>
      <c r="K847" t="str">
        <f t="shared" ca="1" si="197"/>
        <v>CHI</v>
      </c>
      <c r="L847" t="str">
        <f t="shared" ca="1" si="197"/>
        <v>CHI</v>
      </c>
      <c r="M847" t="str">
        <f t="shared" ca="1" si="192"/>
        <v/>
      </c>
      <c r="N847" t="s">
        <v>18</v>
      </c>
      <c r="O847">
        <v>-6</v>
      </c>
      <c r="P847" t="str">
        <f t="shared" ca="1" si="193"/>
        <v/>
      </c>
      <c r="S847" t="s">
        <v>67</v>
      </c>
      <c r="U847">
        <f t="shared" ca="1" si="194"/>
        <v>0</v>
      </c>
      <c r="W847" t="str">
        <f t="shared" ca="1" si="195"/>
        <v/>
      </c>
    </row>
    <row r="848" spans="1:23" x14ac:dyDescent="0.25">
      <c r="A848">
        <v>847</v>
      </c>
      <c r="B848">
        <v>418</v>
      </c>
      <c r="C848" t="str">
        <f t="shared" ca="1" si="188"/>
        <v>2013_11_BAL@CHI</v>
      </c>
      <c r="D848" t="str">
        <f t="shared" ca="1" si="196"/>
        <v/>
      </c>
      <c r="E848">
        <f t="shared" ca="1" si="196"/>
        <v>-2.5</v>
      </c>
      <c r="F848">
        <f t="shared" ca="1" si="196"/>
        <v>23</v>
      </c>
      <c r="G848">
        <f t="shared" ca="1" si="196"/>
        <v>20</v>
      </c>
      <c r="H848">
        <f t="shared" ca="1" si="189"/>
        <v>2013</v>
      </c>
      <c r="I848">
        <f t="shared" ca="1" si="190"/>
        <v>11</v>
      </c>
      <c r="J848" t="str">
        <f t="shared" ca="1" si="191"/>
        <v>rs</v>
      </c>
      <c r="K848" t="str">
        <f t="shared" ca="1" si="197"/>
        <v>CHI</v>
      </c>
      <c r="L848" t="str">
        <f t="shared" ca="1" si="197"/>
        <v>CHI</v>
      </c>
      <c r="M848" t="str">
        <f t="shared" ca="1" si="192"/>
        <v/>
      </c>
      <c r="N848" t="s">
        <v>16</v>
      </c>
      <c r="O848">
        <v>-6.5</v>
      </c>
      <c r="P848" t="str">
        <f t="shared" ca="1" si="193"/>
        <v/>
      </c>
      <c r="S848" t="s">
        <v>70</v>
      </c>
      <c r="U848">
        <f t="shared" ca="1" si="194"/>
        <v>1</v>
      </c>
      <c r="W848" t="str">
        <f t="shared" ca="1" si="195"/>
        <v/>
      </c>
    </row>
    <row r="849" spans="1:23" x14ac:dyDescent="0.25">
      <c r="A849">
        <v>848</v>
      </c>
      <c r="B849">
        <v>419</v>
      </c>
      <c r="C849" t="str">
        <f t="shared" ca="1" si="188"/>
        <v>2013_11_CLE@CIN</v>
      </c>
      <c r="D849" t="str">
        <f t="shared" ca="1" si="196"/>
        <v/>
      </c>
      <c r="E849">
        <f t="shared" ca="1" si="196"/>
        <v>-6.5</v>
      </c>
      <c r="F849">
        <f t="shared" ca="1" si="196"/>
        <v>41</v>
      </c>
      <c r="G849">
        <f t="shared" ca="1" si="196"/>
        <v>20</v>
      </c>
      <c r="H849">
        <f t="shared" ca="1" si="189"/>
        <v>2013</v>
      </c>
      <c r="I849">
        <f t="shared" ca="1" si="190"/>
        <v>11</v>
      </c>
      <c r="J849" t="str">
        <f t="shared" ca="1" si="191"/>
        <v>rs</v>
      </c>
      <c r="K849" t="str">
        <f t="shared" ca="1" si="197"/>
        <v>CIN</v>
      </c>
      <c r="L849" t="str">
        <f t="shared" ca="1" si="197"/>
        <v>CIN</v>
      </c>
      <c r="M849" t="str">
        <f t="shared" ca="1" si="192"/>
        <v/>
      </c>
      <c r="N849" t="s">
        <v>18</v>
      </c>
      <c r="O849">
        <v>-7</v>
      </c>
      <c r="P849" t="str">
        <f t="shared" ca="1" si="193"/>
        <v/>
      </c>
      <c r="S849" t="s">
        <v>72</v>
      </c>
      <c r="U849">
        <f t="shared" ca="1" si="194"/>
        <v>0</v>
      </c>
      <c r="W849" t="str">
        <f t="shared" ca="1" si="195"/>
        <v/>
      </c>
    </row>
    <row r="850" spans="1:23" x14ac:dyDescent="0.25">
      <c r="A850">
        <v>849</v>
      </c>
      <c r="B850">
        <v>419</v>
      </c>
      <c r="C850" t="str">
        <f t="shared" ca="1" si="188"/>
        <v>2013_11_CLE@CIN</v>
      </c>
      <c r="D850" t="str">
        <f t="shared" ca="1" si="196"/>
        <v/>
      </c>
      <c r="E850">
        <f t="shared" ca="1" si="196"/>
        <v>-6.5</v>
      </c>
      <c r="F850">
        <f t="shared" ca="1" si="196"/>
        <v>41</v>
      </c>
      <c r="G850">
        <f t="shared" ca="1" si="196"/>
        <v>20</v>
      </c>
      <c r="H850">
        <f t="shared" ca="1" si="189"/>
        <v>2013</v>
      </c>
      <c r="I850">
        <f t="shared" ca="1" si="190"/>
        <v>11</v>
      </c>
      <c r="J850" t="str">
        <f t="shared" ca="1" si="191"/>
        <v>rs</v>
      </c>
      <c r="K850" t="str">
        <f t="shared" ca="1" si="197"/>
        <v>CIN</v>
      </c>
      <c r="L850" t="str">
        <f t="shared" ca="1" si="197"/>
        <v>CIN</v>
      </c>
      <c r="M850" t="str">
        <f t="shared" ca="1" si="192"/>
        <v/>
      </c>
      <c r="N850" t="s">
        <v>16</v>
      </c>
      <c r="O850">
        <v>-7.5</v>
      </c>
      <c r="P850" t="str">
        <f t="shared" ca="1" si="193"/>
        <v/>
      </c>
      <c r="S850" t="s">
        <v>72</v>
      </c>
      <c r="U850">
        <f t="shared" ca="1" si="194"/>
        <v>0</v>
      </c>
      <c r="W850" t="str">
        <f t="shared" ca="1" si="195"/>
        <v/>
      </c>
    </row>
    <row r="851" spans="1:23" x14ac:dyDescent="0.25">
      <c r="A851">
        <v>850</v>
      </c>
      <c r="B851">
        <v>420</v>
      </c>
      <c r="C851" t="str">
        <f t="shared" ca="1" si="188"/>
        <v>2013_11_DET@PIT</v>
      </c>
      <c r="D851" t="str">
        <f t="shared" ca="1" si="196"/>
        <v/>
      </c>
      <c r="E851">
        <f t="shared" ca="1" si="196"/>
        <v>2.5</v>
      </c>
      <c r="F851">
        <f t="shared" ca="1" si="196"/>
        <v>37</v>
      </c>
      <c r="G851">
        <f t="shared" ca="1" si="196"/>
        <v>27</v>
      </c>
      <c r="H851">
        <f t="shared" ca="1" si="189"/>
        <v>2013</v>
      </c>
      <c r="I851">
        <f t="shared" ca="1" si="190"/>
        <v>11</v>
      </c>
      <c r="J851" t="str">
        <f t="shared" ca="1" si="191"/>
        <v>rs</v>
      </c>
      <c r="K851" t="str">
        <f t="shared" ca="1" si="197"/>
        <v>PIT</v>
      </c>
      <c r="L851" t="str">
        <f t="shared" ca="1" si="197"/>
        <v>PIT</v>
      </c>
      <c r="M851" t="str">
        <f t="shared" ca="1" si="192"/>
        <v/>
      </c>
      <c r="N851" t="s">
        <v>18</v>
      </c>
      <c r="O851">
        <v>3</v>
      </c>
      <c r="P851" t="str">
        <f t="shared" ca="1" si="193"/>
        <v/>
      </c>
      <c r="S851" t="s">
        <v>75</v>
      </c>
      <c r="U851">
        <f t="shared" ca="1" si="194"/>
        <v>0</v>
      </c>
      <c r="W851" t="str">
        <f t="shared" ca="1" si="195"/>
        <v/>
      </c>
    </row>
    <row r="852" spans="1:23" x14ac:dyDescent="0.25">
      <c r="A852">
        <v>851</v>
      </c>
      <c r="B852">
        <v>420</v>
      </c>
      <c r="C852" t="str">
        <f t="shared" ca="1" si="188"/>
        <v>2013_11_DET@PIT</v>
      </c>
      <c r="D852" t="str">
        <f t="shared" ca="1" si="196"/>
        <v/>
      </c>
      <c r="E852">
        <f t="shared" ca="1" si="196"/>
        <v>2.5</v>
      </c>
      <c r="F852">
        <f t="shared" ca="1" si="196"/>
        <v>37</v>
      </c>
      <c r="G852">
        <f t="shared" ca="1" si="196"/>
        <v>27</v>
      </c>
      <c r="H852">
        <f t="shared" ca="1" si="189"/>
        <v>2013</v>
      </c>
      <c r="I852">
        <f t="shared" ca="1" si="190"/>
        <v>11</v>
      </c>
      <c r="J852" t="str">
        <f t="shared" ca="1" si="191"/>
        <v>rs</v>
      </c>
      <c r="K852" t="str">
        <f t="shared" ca="1" si="197"/>
        <v>PIT</v>
      </c>
      <c r="L852" t="str">
        <f t="shared" ca="1" si="197"/>
        <v>PIT</v>
      </c>
      <c r="M852" t="str">
        <f t="shared" ca="1" si="192"/>
        <v/>
      </c>
      <c r="N852" t="s">
        <v>16</v>
      </c>
      <c r="O852">
        <v>6</v>
      </c>
      <c r="P852" t="str">
        <f t="shared" ca="1" si="193"/>
        <v/>
      </c>
      <c r="S852" t="s">
        <v>75</v>
      </c>
      <c r="U852">
        <f t="shared" ca="1" si="194"/>
        <v>0</v>
      </c>
      <c r="W852" t="str">
        <f t="shared" ca="1" si="195"/>
        <v/>
      </c>
    </row>
    <row r="853" spans="1:23" x14ac:dyDescent="0.25">
      <c r="A853">
        <v>852</v>
      </c>
      <c r="B853">
        <v>421</v>
      </c>
      <c r="C853" t="str">
        <f t="shared" ca="1" si="188"/>
        <v>2013_11_OAK@HOU</v>
      </c>
      <c r="D853" t="str">
        <f t="shared" ca="1" si="196"/>
        <v/>
      </c>
      <c r="E853">
        <f t="shared" ca="1" si="196"/>
        <v>-6.5</v>
      </c>
      <c r="F853">
        <f t="shared" ca="1" si="196"/>
        <v>23</v>
      </c>
      <c r="G853">
        <f t="shared" ca="1" si="196"/>
        <v>28</v>
      </c>
      <c r="H853">
        <f t="shared" ca="1" si="189"/>
        <v>2013</v>
      </c>
      <c r="I853">
        <f t="shared" ca="1" si="190"/>
        <v>11</v>
      </c>
      <c r="J853" t="str">
        <f t="shared" ca="1" si="191"/>
        <v>rs</v>
      </c>
      <c r="K853" t="str">
        <f t="shared" ca="1" si="197"/>
        <v>OAK</v>
      </c>
      <c r="L853" t="str">
        <f t="shared" ca="1" si="197"/>
        <v>OAK</v>
      </c>
      <c r="M853" t="str">
        <f t="shared" ca="1" si="192"/>
        <v/>
      </c>
      <c r="N853" t="s">
        <v>18</v>
      </c>
      <c r="O853">
        <v>-6</v>
      </c>
      <c r="P853" t="str">
        <f t="shared" ca="1" si="193"/>
        <v/>
      </c>
      <c r="S853" t="s">
        <v>77</v>
      </c>
      <c r="U853">
        <f t="shared" ca="1" si="194"/>
        <v>0</v>
      </c>
      <c r="W853" t="str">
        <f t="shared" ca="1" si="195"/>
        <v/>
      </c>
    </row>
    <row r="854" spans="1:23" x14ac:dyDescent="0.25">
      <c r="A854">
        <v>853</v>
      </c>
      <c r="B854">
        <v>421</v>
      </c>
      <c r="C854" t="str">
        <f t="shared" ca="1" si="188"/>
        <v>2013_11_OAK@HOU</v>
      </c>
      <c r="D854" t="str">
        <f t="shared" ca="1" si="196"/>
        <v/>
      </c>
      <c r="E854">
        <f t="shared" ca="1" si="196"/>
        <v>-6.5</v>
      </c>
      <c r="F854">
        <f t="shared" ca="1" si="196"/>
        <v>23</v>
      </c>
      <c r="G854">
        <f t="shared" ca="1" si="196"/>
        <v>28</v>
      </c>
      <c r="H854">
        <f t="shared" ca="1" si="189"/>
        <v>2013</v>
      </c>
      <c r="I854">
        <f t="shared" ca="1" si="190"/>
        <v>11</v>
      </c>
      <c r="J854" t="str">
        <f t="shared" ca="1" si="191"/>
        <v>rs</v>
      </c>
      <c r="K854" t="str">
        <f t="shared" ca="1" si="197"/>
        <v>OAK</v>
      </c>
      <c r="L854" t="str">
        <f t="shared" ca="1" si="197"/>
        <v>OAK</v>
      </c>
      <c r="M854" t="str">
        <f t="shared" ca="1" si="192"/>
        <v/>
      </c>
      <c r="N854" t="s">
        <v>16</v>
      </c>
      <c r="O854">
        <v>-5.5</v>
      </c>
      <c r="P854" t="str">
        <f t="shared" ca="1" si="193"/>
        <v/>
      </c>
      <c r="S854" t="s">
        <v>77</v>
      </c>
      <c r="U854">
        <f t="shared" ca="1" si="194"/>
        <v>0</v>
      </c>
      <c r="W854" t="str">
        <f t="shared" ca="1" si="195"/>
        <v/>
      </c>
    </row>
    <row r="855" spans="1:23" x14ac:dyDescent="0.25">
      <c r="A855">
        <v>854</v>
      </c>
      <c r="B855">
        <v>422</v>
      </c>
      <c r="C855" t="str">
        <f t="shared" ca="1" si="188"/>
        <v>2013_11_WAS@PHI</v>
      </c>
      <c r="D855" t="str">
        <f t="shared" ca="1" si="196"/>
        <v/>
      </c>
      <c r="E855">
        <f t="shared" ca="1" si="196"/>
        <v>-3.5</v>
      </c>
      <c r="F855">
        <f t="shared" ca="1" si="196"/>
        <v>24</v>
      </c>
      <c r="G855">
        <f t="shared" ca="1" si="196"/>
        <v>16</v>
      </c>
      <c r="H855">
        <f t="shared" ca="1" si="189"/>
        <v>2013</v>
      </c>
      <c r="I855">
        <f t="shared" ca="1" si="190"/>
        <v>11</v>
      </c>
      <c r="J855" t="str">
        <f t="shared" ca="1" si="191"/>
        <v>rs</v>
      </c>
      <c r="K855" t="str">
        <f t="shared" ca="1" si="197"/>
        <v>PHI</v>
      </c>
      <c r="L855" t="str">
        <f t="shared" ca="1" si="197"/>
        <v>PHI</v>
      </c>
      <c r="M855" t="str">
        <f t="shared" ca="1" si="192"/>
        <v/>
      </c>
      <c r="N855" t="s">
        <v>18</v>
      </c>
      <c r="O855">
        <v>-6</v>
      </c>
      <c r="P855" t="str">
        <f t="shared" ca="1" si="193"/>
        <v/>
      </c>
      <c r="S855" t="s">
        <v>96</v>
      </c>
      <c r="U855">
        <f t="shared" ca="1" si="194"/>
        <v>0</v>
      </c>
      <c r="W855" t="str">
        <f t="shared" ca="1" si="195"/>
        <v/>
      </c>
    </row>
    <row r="856" spans="1:23" x14ac:dyDescent="0.25">
      <c r="A856">
        <v>855</v>
      </c>
      <c r="B856">
        <v>422</v>
      </c>
      <c r="C856" t="str">
        <f t="shared" ca="1" si="188"/>
        <v>2013_11_WAS@PHI</v>
      </c>
      <c r="D856" t="str">
        <f t="shared" ca="1" si="196"/>
        <v/>
      </c>
      <c r="E856">
        <f t="shared" ca="1" si="196"/>
        <v>-3.5</v>
      </c>
      <c r="F856">
        <f t="shared" ca="1" si="196"/>
        <v>24</v>
      </c>
      <c r="G856">
        <f t="shared" ca="1" si="196"/>
        <v>16</v>
      </c>
      <c r="H856">
        <f t="shared" ca="1" si="189"/>
        <v>2013</v>
      </c>
      <c r="I856">
        <f t="shared" ca="1" si="190"/>
        <v>11</v>
      </c>
      <c r="J856" t="str">
        <f t="shared" ca="1" si="191"/>
        <v>rs</v>
      </c>
      <c r="K856" t="str">
        <f t="shared" ca="1" si="197"/>
        <v>PHI</v>
      </c>
      <c r="L856" t="str">
        <f t="shared" ca="1" si="197"/>
        <v>PHI</v>
      </c>
      <c r="M856" t="str">
        <f t="shared" ca="1" si="192"/>
        <v/>
      </c>
      <c r="N856" t="s">
        <v>16</v>
      </c>
      <c r="O856">
        <v>-7</v>
      </c>
      <c r="P856" t="str">
        <f t="shared" ca="1" si="193"/>
        <v/>
      </c>
      <c r="S856" t="s">
        <v>96</v>
      </c>
      <c r="U856">
        <f t="shared" ca="1" si="194"/>
        <v>0</v>
      </c>
      <c r="W856" t="str">
        <f t="shared" ca="1" si="195"/>
        <v/>
      </c>
    </row>
    <row r="857" spans="1:23" x14ac:dyDescent="0.25">
      <c r="A857">
        <v>856</v>
      </c>
      <c r="B857">
        <v>423</v>
      </c>
      <c r="C857" t="str">
        <f t="shared" ca="1" si="188"/>
        <v>2013_11_ARI@JAX</v>
      </c>
      <c r="D857" t="str">
        <f t="shared" ca="1" si="196"/>
        <v/>
      </c>
      <c r="E857">
        <f t="shared" ca="1" si="196"/>
        <v>6.5</v>
      </c>
      <c r="F857">
        <f t="shared" ca="1" si="196"/>
        <v>14</v>
      </c>
      <c r="G857">
        <f t="shared" ca="1" si="196"/>
        <v>27</v>
      </c>
      <c r="H857">
        <f t="shared" ca="1" si="189"/>
        <v>2013</v>
      </c>
      <c r="I857">
        <f t="shared" ca="1" si="190"/>
        <v>11</v>
      </c>
      <c r="J857" t="str">
        <f t="shared" ca="1" si="191"/>
        <v>rs</v>
      </c>
      <c r="K857" t="str">
        <f t="shared" ca="1" si="197"/>
        <v>ARI</v>
      </c>
      <c r="L857" t="str">
        <f t="shared" ca="1" si="197"/>
        <v>ARI</v>
      </c>
      <c r="M857" t="str">
        <f t="shared" ca="1" si="192"/>
        <v/>
      </c>
      <c r="N857" t="s">
        <v>18</v>
      </c>
      <c r="O857">
        <v>8.5</v>
      </c>
      <c r="P857" t="str">
        <f t="shared" ca="1" si="193"/>
        <v/>
      </c>
      <c r="S857" t="s">
        <v>79</v>
      </c>
      <c r="U857">
        <f t="shared" ca="1" si="194"/>
        <v>0</v>
      </c>
      <c r="W857" t="str">
        <f t="shared" ca="1" si="195"/>
        <v/>
      </c>
    </row>
    <row r="858" spans="1:23" x14ac:dyDescent="0.25">
      <c r="A858">
        <v>857</v>
      </c>
      <c r="B858">
        <v>423</v>
      </c>
      <c r="C858" t="str">
        <f t="shared" ca="1" si="188"/>
        <v>2013_11_ARI@JAX</v>
      </c>
      <c r="D858" t="str">
        <f t="shared" ca="1" si="196"/>
        <v/>
      </c>
      <c r="E858">
        <f t="shared" ca="1" si="196"/>
        <v>6.5</v>
      </c>
      <c r="F858">
        <f t="shared" ca="1" si="196"/>
        <v>14</v>
      </c>
      <c r="G858">
        <f t="shared" ca="1" si="196"/>
        <v>27</v>
      </c>
      <c r="H858">
        <f t="shared" ca="1" si="189"/>
        <v>2013</v>
      </c>
      <c r="I858">
        <f t="shared" ca="1" si="190"/>
        <v>11</v>
      </c>
      <c r="J858" t="str">
        <f t="shared" ca="1" si="191"/>
        <v>rs</v>
      </c>
      <c r="K858" t="str">
        <f t="shared" ca="1" si="197"/>
        <v>ARI</v>
      </c>
      <c r="L858" t="str">
        <f t="shared" ca="1" si="197"/>
        <v>ARI</v>
      </c>
      <c r="M858" t="str">
        <f t="shared" ca="1" si="192"/>
        <v/>
      </c>
      <c r="N858" t="s">
        <v>16</v>
      </c>
      <c r="O858">
        <v>6.5</v>
      </c>
      <c r="P858" t="str">
        <f t="shared" ca="1" si="193"/>
        <v/>
      </c>
      <c r="S858" t="s">
        <v>79</v>
      </c>
      <c r="U858">
        <f t="shared" ca="1" si="194"/>
        <v>0</v>
      </c>
      <c r="W858" t="str">
        <f t="shared" ca="1" si="195"/>
        <v/>
      </c>
    </row>
    <row r="859" spans="1:23" x14ac:dyDescent="0.25">
      <c r="A859">
        <v>858</v>
      </c>
      <c r="B859">
        <v>424</v>
      </c>
      <c r="C859" t="str">
        <f t="shared" ca="1" si="188"/>
        <v>2013_11_SD@MIA</v>
      </c>
      <c r="D859" t="str">
        <f t="shared" ca="1" si="196"/>
        <v/>
      </c>
      <c r="E859">
        <f t="shared" ca="1" si="196"/>
        <v>1.5</v>
      </c>
      <c r="F859">
        <f t="shared" ca="1" si="196"/>
        <v>20</v>
      </c>
      <c r="G859">
        <f t="shared" ca="1" si="196"/>
        <v>16</v>
      </c>
      <c r="H859">
        <f t="shared" ca="1" si="189"/>
        <v>2013</v>
      </c>
      <c r="I859">
        <f t="shared" ca="1" si="190"/>
        <v>11</v>
      </c>
      <c r="J859" t="str">
        <f t="shared" ca="1" si="191"/>
        <v>rs</v>
      </c>
      <c r="K859" t="str">
        <f t="shared" ca="1" si="197"/>
        <v>MIA</v>
      </c>
      <c r="L859" t="str">
        <f t="shared" ca="1" si="197"/>
        <v>MIA</v>
      </c>
      <c r="M859" t="str">
        <f t="shared" ca="1" si="192"/>
        <v/>
      </c>
      <c r="N859" t="s">
        <v>18</v>
      </c>
      <c r="O859">
        <v>2.5</v>
      </c>
      <c r="P859" t="str">
        <f t="shared" ca="1" si="193"/>
        <v/>
      </c>
      <c r="S859" t="s">
        <v>90</v>
      </c>
      <c r="U859">
        <f t="shared" ca="1" si="194"/>
        <v>0</v>
      </c>
      <c r="W859" t="str">
        <f t="shared" ca="1" si="195"/>
        <v/>
      </c>
    </row>
    <row r="860" spans="1:23" x14ac:dyDescent="0.25">
      <c r="A860">
        <v>859</v>
      </c>
      <c r="B860">
        <v>424</v>
      </c>
      <c r="C860" t="str">
        <f t="shared" ca="1" si="188"/>
        <v>2013_11_SD@MIA</v>
      </c>
      <c r="D860" t="str">
        <f t="shared" ca="1" si="196"/>
        <v/>
      </c>
      <c r="E860">
        <f t="shared" ca="1" si="196"/>
        <v>1.5</v>
      </c>
      <c r="F860">
        <f t="shared" ca="1" si="196"/>
        <v>20</v>
      </c>
      <c r="G860">
        <f t="shared" ca="1" si="196"/>
        <v>16</v>
      </c>
      <c r="H860">
        <f t="shared" ca="1" si="189"/>
        <v>2013</v>
      </c>
      <c r="I860">
        <f t="shared" ca="1" si="190"/>
        <v>11</v>
      </c>
      <c r="J860" t="str">
        <f t="shared" ca="1" si="191"/>
        <v>rs</v>
      </c>
      <c r="K860" t="str">
        <f t="shared" ca="1" si="197"/>
        <v>MIA</v>
      </c>
      <c r="L860" t="str">
        <f t="shared" ca="1" si="197"/>
        <v>MIA</v>
      </c>
      <c r="M860" t="str">
        <f t="shared" ca="1" si="192"/>
        <v/>
      </c>
      <c r="N860" t="s">
        <v>16</v>
      </c>
      <c r="O860">
        <v>2.5</v>
      </c>
      <c r="P860" t="str">
        <f t="shared" ca="1" si="193"/>
        <v/>
      </c>
      <c r="S860" t="s">
        <v>90</v>
      </c>
      <c r="U860">
        <f t="shared" ca="1" si="194"/>
        <v>0</v>
      </c>
      <c r="W860" t="str">
        <f t="shared" ca="1" si="195"/>
        <v/>
      </c>
    </row>
    <row r="861" spans="1:23" x14ac:dyDescent="0.25">
      <c r="A861">
        <v>860</v>
      </c>
      <c r="B861">
        <v>425</v>
      </c>
      <c r="C861" t="str">
        <f t="shared" ca="1" si="188"/>
        <v>2013_11_GBY@NYG</v>
      </c>
      <c r="D861" t="str">
        <f t="shared" ca="1" si="196"/>
        <v/>
      </c>
      <c r="E861">
        <f t="shared" ca="1" si="196"/>
        <v>-6.5</v>
      </c>
      <c r="F861">
        <f t="shared" ca="1" si="196"/>
        <v>27</v>
      </c>
      <c r="G861">
        <f t="shared" ca="1" si="196"/>
        <v>13</v>
      </c>
      <c r="H861">
        <f t="shared" ca="1" si="189"/>
        <v>2013</v>
      </c>
      <c r="I861">
        <f t="shared" ca="1" si="190"/>
        <v>11</v>
      </c>
      <c r="J861" t="str">
        <f t="shared" ca="1" si="191"/>
        <v>rs</v>
      </c>
      <c r="K861" t="str">
        <f t="shared" ca="1" si="197"/>
        <v>NYG</v>
      </c>
      <c r="L861" t="str">
        <f t="shared" ca="1" si="197"/>
        <v>NYG</v>
      </c>
      <c r="M861" t="str">
        <f t="shared" ca="1" si="192"/>
        <v/>
      </c>
      <c r="N861" t="s">
        <v>18</v>
      </c>
      <c r="O861">
        <v>-7.5</v>
      </c>
      <c r="P861" t="str">
        <f t="shared" ca="1" si="193"/>
        <v/>
      </c>
      <c r="S861" t="s">
        <v>335</v>
      </c>
      <c r="U861">
        <f t="shared" ca="1" si="194"/>
        <v>0</v>
      </c>
      <c r="W861" t="str">
        <f t="shared" ca="1" si="195"/>
        <v/>
      </c>
    </row>
    <row r="862" spans="1:23" x14ac:dyDescent="0.25">
      <c r="A862">
        <v>861</v>
      </c>
      <c r="B862">
        <v>425</v>
      </c>
      <c r="C862" t="str">
        <f t="shared" ca="1" si="188"/>
        <v>2013_11_GBY@NYG</v>
      </c>
      <c r="D862" t="str">
        <f t="shared" ref="D862:G881" ca="1" si="198">IFERROR(IF(ISBLANK(VLOOKUP($B862,nfl_game_result,MATCH(D$1,nfl_game_result_header,0),FALSE)),"",VLOOKUP($B862,nfl_game_result,MATCH(D$1,nfl_game_result_header,0),FALSE)),"error")</f>
        <v/>
      </c>
      <c r="E862">
        <f t="shared" ca="1" si="198"/>
        <v>-6.5</v>
      </c>
      <c r="F862">
        <f t="shared" ca="1" si="198"/>
        <v>27</v>
      </c>
      <c r="G862">
        <f t="shared" ca="1" si="198"/>
        <v>13</v>
      </c>
      <c r="H862">
        <f t="shared" ca="1" si="189"/>
        <v>2013</v>
      </c>
      <c r="I862">
        <f t="shared" ca="1" si="190"/>
        <v>11</v>
      </c>
      <c r="J862" t="str">
        <f t="shared" ca="1" si="191"/>
        <v>rs</v>
      </c>
      <c r="K862" t="str">
        <f t="shared" ref="K862:L881" ca="1" si="199">IFERROR(IF(ISBLANK(VLOOKUP($B862,nfl_game_result,MATCH(K$1,nfl_game_result_header,0),FALSE)),"",VLOOKUP($B862,nfl_game_result,MATCH(K$1,nfl_game_result_header,0),FALSE)),"error")</f>
        <v>NYG</v>
      </c>
      <c r="L862" t="str">
        <f t="shared" ca="1" si="199"/>
        <v>NYG</v>
      </c>
      <c r="M862" t="str">
        <f t="shared" ca="1" si="192"/>
        <v/>
      </c>
      <c r="N862" t="s">
        <v>16</v>
      </c>
      <c r="O862">
        <v>-7</v>
      </c>
      <c r="P862" t="str">
        <f t="shared" ca="1" si="193"/>
        <v/>
      </c>
      <c r="S862" t="s">
        <v>335</v>
      </c>
      <c r="U862">
        <f t="shared" ca="1" si="194"/>
        <v>0</v>
      </c>
      <c r="W862" t="str">
        <f t="shared" ca="1" si="195"/>
        <v/>
      </c>
    </row>
    <row r="863" spans="1:23" x14ac:dyDescent="0.25">
      <c r="A863">
        <v>862</v>
      </c>
      <c r="B863">
        <v>426</v>
      </c>
      <c r="C863" t="str">
        <f t="shared" ca="1" si="188"/>
        <v>2013_11_MIN@SEA</v>
      </c>
      <c r="D863" t="str">
        <f t="shared" ca="1" si="198"/>
        <v/>
      </c>
      <c r="E863">
        <f t="shared" ca="1" si="198"/>
        <v>-13.5</v>
      </c>
      <c r="F863">
        <f t="shared" ca="1" si="198"/>
        <v>41</v>
      </c>
      <c r="G863">
        <f t="shared" ca="1" si="198"/>
        <v>20</v>
      </c>
      <c r="H863">
        <f t="shared" ca="1" si="189"/>
        <v>2013</v>
      </c>
      <c r="I863">
        <f t="shared" ca="1" si="190"/>
        <v>11</v>
      </c>
      <c r="J863" t="str">
        <f t="shared" ca="1" si="191"/>
        <v>rs</v>
      </c>
      <c r="K863" t="str">
        <f t="shared" ca="1" si="199"/>
        <v>SEA</v>
      </c>
      <c r="L863" t="str">
        <f t="shared" ca="1" si="199"/>
        <v>SEA</v>
      </c>
      <c r="M863" t="str">
        <f t="shared" ca="1" si="192"/>
        <v/>
      </c>
      <c r="N863" t="s">
        <v>18</v>
      </c>
      <c r="O863">
        <v>-12</v>
      </c>
      <c r="P863" t="str">
        <f t="shared" ca="1" si="193"/>
        <v/>
      </c>
      <c r="S863" t="s">
        <v>82</v>
      </c>
      <c r="U863">
        <f t="shared" ca="1" si="194"/>
        <v>0</v>
      </c>
      <c r="W863" t="str">
        <f t="shared" ca="1" si="195"/>
        <v/>
      </c>
    </row>
    <row r="864" spans="1:23" x14ac:dyDescent="0.25">
      <c r="A864">
        <v>863</v>
      </c>
      <c r="B864">
        <v>426</v>
      </c>
      <c r="C864" t="str">
        <f t="shared" ca="1" si="188"/>
        <v>2013_11_MIN@SEA</v>
      </c>
      <c r="D864" t="str">
        <f t="shared" ca="1" si="198"/>
        <v/>
      </c>
      <c r="E864">
        <f t="shared" ca="1" si="198"/>
        <v>-13.5</v>
      </c>
      <c r="F864">
        <f t="shared" ca="1" si="198"/>
        <v>41</v>
      </c>
      <c r="G864">
        <f t="shared" ca="1" si="198"/>
        <v>20</v>
      </c>
      <c r="H864">
        <f t="shared" ca="1" si="189"/>
        <v>2013</v>
      </c>
      <c r="I864">
        <f t="shared" ca="1" si="190"/>
        <v>11</v>
      </c>
      <c r="J864" t="str">
        <f t="shared" ca="1" si="191"/>
        <v>rs</v>
      </c>
      <c r="K864" t="str">
        <f t="shared" ca="1" si="199"/>
        <v>SEA</v>
      </c>
      <c r="L864" t="str">
        <f t="shared" ca="1" si="199"/>
        <v>SEA</v>
      </c>
      <c r="M864" t="str">
        <f t="shared" ca="1" si="192"/>
        <v/>
      </c>
      <c r="N864" t="s">
        <v>16</v>
      </c>
      <c r="O864">
        <v>-13.5</v>
      </c>
      <c r="P864" t="str">
        <f t="shared" ca="1" si="193"/>
        <v/>
      </c>
      <c r="S864" t="s">
        <v>91</v>
      </c>
      <c r="U864">
        <f t="shared" ca="1" si="194"/>
        <v>1</v>
      </c>
      <c r="W864" t="str">
        <f t="shared" ca="1" si="195"/>
        <v/>
      </c>
    </row>
    <row r="865" spans="1:23" x14ac:dyDescent="0.25">
      <c r="A865">
        <v>864</v>
      </c>
      <c r="B865">
        <v>427</v>
      </c>
      <c r="C865" t="str">
        <f t="shared" ca="1" si="188"/>
        <v>2013_11_SFO@NOR</v>
      </c>
      <c r="D865" t="str">
        <f t="shared" ca="1" si="198"/>
        <v/>
      </c>
      <c r="E865">
        <f t="shared" ca="1" si="198"/>
        <v>-3.5</v>
      </c>
      <c r="F865">
        <f t="shared" ca="1" si="198"/>
        <v>23</v>
      </c>
      <c r="G865">
        <f t="shared" ca="1" si="198"/>
        <v>20</v>
      </c>
      <c r="H865">
        <f t="shared" ca="1" si="189"/>
        <v>2013</v>
      </c>
      <c r="I865">
        <f t="shared" ca="1" si="190"/>
        <v>11</v>
      </c>
      <c r="J865" t="str">
        <f t="shared" ca="1" si="191"/>
        <v>rs</v>
      </c>
      <c r="K865" t="str">
        <f t="shared" ca="1" si="199"/>
        <v>SFO</v>
      </c>
      <c r="L865" t="str">
        <f t="shared" ca="1" si="199"/>
        <v>NOR</v>
      </c>
      <c r="M865" t="str">
        <f t="shared" ca="1" si="192"/>
        <v/>
      </c>
      <c r="N865" t="s">
        <v>18</v>
      </c>
      <c r="O865">
        <v>-4</v>
      </c>
      <c r="P865" t="str">
        <f t="shared" ca="1" si="193"/>
        <v/>
      </c>
      <c r="S865" t="s">
        <v>340</v>
      </c>
      <c r="U865">
        <f t="shared" ca="1" si="194"/>
        <v>0</v>
      </c>
      <c r="W865" t="str">
        <f t="shared" ca="1" si="195"/>
        <v/>
      </c>
    </row>
    <row r="866" spans="1:23" x14ac:dyDescent="0.25">
      <c r="A866">
        <v>865</v>
      </c>
      <c r="B866">
        <v>427</v>
      </c>
      <c r="C866" t="str">
        <f t="shared" ca="1" si="188"/>
        <v>2013_11_SFO@NOR</v>
      </c>
      <c r="D866" t="str">
        <f t="shared" ca="1" si="198"/>
        <v/>
      </c>
      <c r="E866">
        <f t="shared" ca="1" si="198"/>
        <v>-3.5</v>
      </c>
      <c r="F866">
        <f t="shared" ca="1" si="198"/>
        <v>23</v>
      </c>
      <c r="G866">
        <f t="shared" ca="1" si="198"/>
        <v>20</v>
      </c>
      <c r="H866">
        <f t="shared" ca="1" si="189"/>
        <v>2013</v>
      </c>
      <c r="I866">
        <f t="shared" ca="1" si="190"/>
        <v>11</v>
      </c>
      <c r="J866" t="str">
        <f t="shared" ca="1" si="191"/>
        <v>rs</v>
      </c>
      <c r="K866" t="str">
        <f t="shared" ca="1" si="199"/>
        <v>SFO</v>
      </c>
      <c r="L866" t="str">
        <f t="shared" ca="1" si="199"/>
        <v>NOR</v>
      </c>
      <c r="M866" t="str">
        <f t="shared" ca="1" si="192"/>
        <v/>
      </c>
      <c r="N866" t="s">
        <v>16</v>
      </c>
      <c r="O866">
        <v>-5.5</v>
      </c>
      <c r="P866" t="str">
        <f t="shared" ca="1" si="193"/>
        <v/>
      </c>
      <c r="S866" t="s">
        <v>338</v>
      </c>
      <c r="U866">
        <f t="shared" ca="1" si="194"/>
        <v>1</v>
      </c>
      <c r="W866" t="str">
        <f t="shared" ca="1" si="195"/>
        <v/>
      </c>
    </row>
    <row r="867" spans="1:23" x14ac:dyDescent="0.25">
      <c r="A867">
        <v>866</v>
      </c>
      <c r="B867">
        <v>428</v>
      </c>
      <c r="C867" t="str">
        <f t="shared" ca="1" si="188"/>
        <v>2013_11_KCY@DEN</v>
      </c>
      <c r="D867" t="str">
        <f t="shared" ca="1" si="198"/>
        <v/>
      </c>
      <c r="E867">
        <f t="shared" ca="1" si="198"/>
        <v>-8.5</v>
      </c>
      <c r="F867">
        <f t="shared" ca="1" si="198"/>
        <v>27</v>
      </c>
      <c r="G867">
        <f t="shared" ca="1" si="198"/>
        <v>17</v>
      </c>
      <c r="H867">
        <f t="shared" ca="1" si="189"/>
        <v>2013</v>
      </c>
      <c r="I867">
        <f t="shared" ca="1" si="190"/>
        <v>11</v>
      </c>
      <c r="J867" t="str">
        <f t="shared" ca="1" si="191"/>
        <v>rs</v>
      </c>
      <c r="K867" t="str">
        <f t="shared" ca="1" si="199"/>
        <v>DEN</v>
      </c>
      <c r="L867" t="str">
        <f t="shared" ca="1" si="199"/>
        <v>DEN</v>
      </c>
      <c r="M867" t="str">
        <f t="shared" ca="1" si="192"/>
        <v/>
      </c>
      <c r="N867" t="s">
        <v>18</v>
      </c>
      <c r="O867">
        <v>-6</v>
      </c>
      <c r="P867" t="str">
        <f t="shared" ca="1" si="193"/>
        <v/>
      </c>
      <c r="S867" t="s">
        <v>336</v>
      </c>
      <c r="U867">
        <f t="shared" ca="1" si="194"/>
        <v>0</v>
      </c>
      <c r="W867" t="str">
        <f t="shared" ca="1" si="195"/>
        <v/>
      </c>
    </row>
    <row r="868" spans="1:23" x14ac:dyDescent="0.25">
      <c r="A868">
        <v>867</v>
      </c>
      <c r="B868">
        <v>428</v>
      </c>
      <c r="C868" t="str">
        <f t="shared" ca="1" si="188"/>
        <v>2013_11_KCY@DEN</v>
      </c>
      <c r="D868" t="str">
        <f t="shared" ca="1" si="198"/>
        <v/>
      </c>
      <c r="E868">
        <f t="shared" ca="1" si="198"/>
        <v>-8.5</v>
      </c>
      <c r="F868">
        <f t="shared" ca="1" si="198"/>
        <v>27</v>
      </c>
      <c r="G868">
        <f t="shared" ca="1" si="198"/>
        <v>17</v>
      </c>
      <c r="H868">
        <f t="shared" ca="1" si="189"/>
        <v>2013</v>
      </c>
      <c r="I868">
        <f t="shared" ca="1" si="190"/>
        <v>11</v>
      </c>
      <c r="J868" t="str">
        <f t="shared" ca="1" si="191"/>
        <v>rs</v>
      </c>
      <c r="K868" t="str">
        <f t="shared" ca="1" si="199"/>
        <v>DEN</v>
      </c>
      <c r="L868" t="str">
        <f t="shared" ca="1" si="199"/>
        <v>DEN</v>
      </c>
      <c r="M868" t="str">
        <f t="shared" ca="1" si="192"/>
        <v/>
      </c>
      <c r="N868" t="s">
        <v>16</v>
      </c>
      <c r="O868">
        <v>-8.5</v>
      </c>
      <c r="P868" t="str">
        <f t="shared" ca="1" si="193"/>
        <v/>
      </c>
      <c r="S868" t="s">
        <v>336</v>
      </c>
      <c r="U868">
        <f t="shared" ca="1" si="194"/>
        <v>0</v>
      </c>
      <c r="W868" t="str">
        <f t="shared" ca="1" si="195"/>
        <v/>
      </c>
    </row>
    <row r="869" spans="1:23" x14ac:dyDescent="0.25">
      <c r="A869">
        <v>868</v>
      </c>
      <c r="B869">
        <v>429</v>
      </c>
      <c r="C869" t="str">
        <f t="shared" ca="1" si="188"/>
        <v>2013_11_NWE@CAR</v>
      </c>
      <c r="D869" t="str">
        <f t="shared" ca="1" si="198"/>
        <v/>
      </c>
      <c r="E869">
        <f t="shared" ca="1" si="198"/>
        <v>-2.5</v>
      </c>
      <c r="F869">
        <f t="shared" ca="1" si="198"/>
        <v>24</v>
      </c>
      <c r="G869">
        <f t="shared" ca="1" si="198"/>
        <v>20</v>
      </c>
      <c r="H869">
        <f t="shared" ca="1" si="189"/>
        <v>2013</v>
      </c>
      <c r="I869">
        <f t="shared" ca="1" si="190"/>
        <v>11</v>
      </c>
      <c r="J869" t="str">
        <f t="shared" ca="1" si="191"/>
        <v>rs</v>
      </c>
      <c r="K869" t="str">
        <f t="shared" ca="1" si="199"/>
        <v>CAR</v>
      </c>
      <c r="L869" t="str">
        <f t="shared" ca="1" si="199"/>
        <v>CAR</v>
      </c>
      <c r="M869" t="str">
        <f t="shared" ca="1" si="192"/>
        <v/>
      </c>
      <c r="N869" t="s">
        <v>18</v>
      </c>
      <c r="O869">
        <v>-3</v>
      </c>
      <c r="P869" t="str">
        <f t="shared" ca="1" si="193"/>
        <v/>
      </c>
      <c r="S869" t="s">
        <v>69</v>
      </c>
      <c r="U869">
        <f t="shared" ca="1" si="194"/>
        <v>1</v>
      </c>
      <c r="W869" t="str">
        <f t="shared" ca="1" si="195"/>
        <v/>
      </c>
    </row>
    <row r="870" spans="1:23" x14ac:dyDescent="0.25">
      <c r="A870">
        <v>869</v>
      </c>
      <c r="B870">
        <v>429</v>
      </c>
      <c r="C870" t="str">
        <f t="shared" ca="1" si="188"/>
        <v>2013_11_NWE@CAR</v>
      </c>
      <c r="D870" t="str">
        <f t="shared" ca="1" si="198"/>
        <v/>
      </c>
      <c r="E870">
        <f t="shared" ca="1" si="198"/>
        <v>-2.5</v>
      </c>
      <c r="F870">
        <f t="shared" ca="1" si="198"/>
        <v>24</v>
      </c>
      <c r="G870">
        <f t="shared" ca="1" si="198"/>
        <v>20</v>
      </c>
      <c r="H870">
        <f t="shared" ca="1" si="189"/>
        <v>2013</v>
      </c>
      <c r="I870">
        <f t="shared" ca="1" si="190"/>
        <v>11</v>
      </c>
      <c r="J870" t="str">
        <f t="shared" ca="1" si="191"/>
        <v>rs</v>
      </c>
      <c r="K870" t="str">
        <f t="shared" ca="1" si="199"/>
        <v>CAR</v>
      </c>
      <c r="L870" t="str">
        <f t="shared" ca="1" si="199"/>
        <v>CAR</v>
      </c>
      <c r="M870" t="str">
        <f t="shared" ca="1" si="192"/>
        <v/>
      </c>
      <c r="N870" t="s">
        <v>16</v>
      </c>
      <c r="O870">
        <v>-4</v>
      </c>
      <c r="P870" t="str">
        <f t="shared" ca="1" si="193"/>
        <v/>
      </c>
      <c r="S870" t="s">
        <v>69</v>
      </c>
      <c r="U870">
        <f t="shared" ca="1" si="194"/>
        <v>1</v>
      </c>
      <c r="W870" t="str">
        <f t="shared" ca="1" si="195"/>
        <v/>
      </c>
    </row>
    <row r="871" spans="1:23" x14ac:dyDescent="0.25">
      <c r="A871">
        <v>870</v>
      </c>
      <c r="B871">
        <v>430</v>
      </c>
      <c r="C871" t="str">
        <f t="shared" ca="1" si="188"/>
        <v>2013_12_NOR@ATL</v>
      </c>
      <c r="D871" t="str">
        <f t="shared" ca="1" si="198"/>
        <v/>
      </c>
      <c r="E871">
        <f t="shared" ca="1" si="198"/>
        <v>8.5</v>
      </c>
      <c r="F871">
        <f t="shared" ca="1" si="198"/>
        <v>13</v>
      </c>
      <c r="G871">
        <f t="shared" ca="1" si="198"/>
        <v>17</v>
      </c>
      <c r="H871">
        <f t="shared" ca="1" si="189"/>
        <v>2013</v>
      </c>
      <c r="I871">
        <f t="shared" ca="1" si="190"/>
        <v>12</v>
      </c>
      <c r="J871" t="str">
        <f t="shared" ca="1" si="191"/>
        <v>rs</v>
      </c>
      <c r="K871" t="str">
        <f t="shared" ca="1" si="199"/>
        <v>ATL</v>
      </c>
      <c r="L871" t="str">
        <f t="shared" ca="1" si="199"/>
        <v>NOR</v>
      </c>
      <c r="M871" t="str">
        <f t="shared" ca="1" si="192"/>
        <v/>
      </c>
      <c r="N871" t="s">
        <v>18</v>
      </c>
      <c r="O871">
        <v>9.5</v>
      </c>
      <c r="P871" t="str">
        <f t="shared" ca="1" si="193"/>
        <v/>
      </c>
      <c r="S871" t="s">
        <v>22</v>
      </c>
      <c r="U871">
        <f t="shared" ca="1" si="194"/>
        <v>1</v>
      </c>
      <c r="W871" t="str">
        <f t="shared" ca="1" si="195"/>
        <v/>
      </c>
    </row>
    <row r="872" spans="1:23" x14ac:dyDescent="0.25">
      <c r="A872">
        <v>871</v>
      </c>
      <c r="B872">
        <v>430</v>
      </c>
      <c r="C872" t="str">
        <f t="shared" ca="1" si="188"/>
        <v>2013_12_NOR@ATL</v>
      </c>
      <c r="D872" t="str">
        <f t="shared" ca="1" si="198"/>
        <v/>
      </c>
      <c r="E872">
        <f t="shared" ca="1" si="198"/>
        <v>8.5</v>
      </c>
      <c r="F872">
        <f t="shared" ca="1" si="198"/>
        <v>13</v>
      </c>
      <c r="G872">
        <f t="shared" ca="1" si="198"/>
        <v>17</v>
      </c>
      <c r="H872">
        <f t="shared" ca="1" si="189"/>
        <v>2013</v>
      </c>
      <c r="I872">
        <f t="shared" ca="1" si="190"/>
        <v>12</v>
      </c>
      <c r="J872" t="str">
        <f t="shared" ca="1" si="191"/>
        <v>rs</v>
      </c>
      <c r="K872" t="str">
        <f t="shared" ca="1" si="199"/>
        <v>ATL</v>
      </c>
      <c r="L872" t="str">
        <f t="shared" ca="1" si="199"/>
        <v>NOR</v>
      </c>
      <c r="M872" t="str">
        <f t="shared" ca="1" si="192"/>
        <v/>
      </c>
      <c r="N872" t="s">
        <v>16</v>
      </c>
      <c r="O872">
        <v>10</v>
      </c>
      <c r="P872" t="str">
        <f t="shared" ca="1" si="193"/>
        <v/>
      </c>
      <c r="S872" t="s">
        <v>22</v>
      </c>
      <c r="U872">
        <f t="shared" ca="1" si="194"/>
        <v>1</v>
      </c>
      <c r="W872" t="str">
        <f t="shared" ca="1" si="195"/>
        <v/>
      </c>
    </row>
    <row r="873" spans="1:23" x14ac:dyDescent="0.25">
      <c r="A873">
        <v>872</v>
      </c>
      <c r="B873">
        <v>431</v>
      </c>
      <c r="C873" t="str">
        <f t="shared" ca="1" si="188"/>
        <v>2013_12_CHI@STL</v>
      </c>
      <c r="D873" t="str">
        <f t="shared" ca="1" si="198"/>
        <v/>
      </c>
      <c r="E873">
        <f t="shared" ca="1" si="198"/>
        <v>-1.5</v>
      </c>
      <c r="F873">
        <f t="shared" ca="1" si="198"/>
        <v>42</v>
      </c>
      <c r="G873">
        <f t="shared" ca="1" si="198"/>
        <v>21</v>
      </c>
      <c r="H873">
        <f t="shared" ca="1" si="189"/>
        <v>2013</v>
      </c>
      <c r="I873">
        <f t="shared" ca="1" si="190"/>
        <v>12</v>
      </c>
      <c r="J873" t="str">
        <f t="shared" ca="1" si="191"/>
        <v>rs</v>
      </c>
      <c r="K873" t="str">
        <f t="shared" ca="1" si="199"/>
        <v>STL</v>
      </c>
      <c r="L873" t="str">
        <f t="shared" ca="1" si="199"/>
        <v>STL</v>
      </c>
      <c r="M873" t="str">
        <f t="shared" ca="1" si="192"/>
        <v/>
      </c>
      <c r="N873" t="s">
        <v>18</v>
      </c>
      <c r="O873">
        <v>3</v>
      </c>
      <c r="P873" t="str">
        <f t="shared" ca="1" si="193"/>
        <v/>
      </c>
      <c r="S873" t="s">
        <v>93</v>
      </c>
      <c r="U873">
        <f t="shared" ca="1" si="194"/>
        <v>1</v>
      </c>
      <c r="W873" t="str">
        <f t="shared" ca="1" si="195"/>
        <v/>
      </c>
    </row>
    <row r="874" spans="1:23" x14ac:dyDescent="0.25">
      <c r="A874">
        <v>873</v>
      </c>
      <c r="B874">
        <v>431</v>
      </c>
      <c r="C874" t="str">
        <f t="shared" ca="1" si="188"/>
        <v>2013_12_CHI@STL</v>
      </c>
      <c r="D874" t="str">
        <f t="shared" ca="1" si="198"/>
        <v/>
      </c>
      <c r="E874">
        <f t="shared" ca="1" si="198"/>
        <v>-1.5</v>
      </c>
      <c r="F874">
        <f t="shared" ca="1" si="198"/>
        <v>42</v>
      </c>
      <c r="G874">
        <f t="shared" ca="1" si="198"/>
        <v>21</v>
      </c>
      <c r="H874">
        <f t="shared" ca="1" si="189"/>
        <v>2013</v>
      </c>
      <c r="I874">
        <f t="shared" ca="1" si="190"/>
        <v>12</v>
      </c>
      <c r="J874" t="str">
        <f t="shared" ca="1" si="191"/>
        <v>rs</v>
      </c>
      <c r="K874" t="str">
        <f t="shared" ca="1" si="199"/>
        <v>STL</v>
      </c>
      <c r="L874" t="str">
        <f t="shared" ca="1" si="199"/>
        <v>STL</v>
      </c>
      <c r="M874" t="str">
        <f t="shared" ca="1" si="192"/>
        <v/>
      </c>
      <c r="N874" t="s">
        <v>16</v>
      </c>
      <c r="O874">
        <v>1.5</v>
      </c>
      <c r="P874" t="str">
        <f t="shared" ca="1" si="193"/>
        <v/>
      </c>
      <c r="S874" t="s">
        <v>93</v>
      </c>
      <c r="U874">
        <f t="shared" ca="1" si="194"/>
        <v>1</v>
      </c>
      <c r="W874" t="str">
        <f t="shared" ca="1" si="195"/>
        <v/>
      </c>
    </row>
    <row r="875" spans="1:23" x14ac:dyDescent="0.25">
      <c r="A875">
        <v>874</v>
      </c>
      <c r="B875">
        <v>432</v>
      </c>
      <c r="C875" t="str">
        <f t="shared" ca="1" si="188"/>
        <v>2013_12_PIT@CLE</v>
      </c>
      <c r="D875" t="str">
        <f t="shared" ca="1" si="198"/>
        <v/>
      </c>
      <c r="E875">
        <f t="shared" ca="1" si="198"/>
        <v>-2.5</v>
      </c>
      <c r="F875">
        <f t="shared" ca="1" si="198"/>
        <v>11</v>
      </c>
      <c r="G875">
        <f t="shared" ca="1" si="198"/>
        <v>27</v>
      </c>
      <c r="H875">
        <f t="shared" ca="1" si="189"/>
        <v>2013</v>
      </c>
      <c r="I875">
        <f t="shared" ca="1" si="190"/>
        <v>12</v>
      </c>
      <c r="J875" t="str">
        <f t="shared" ca="1" si="191"/>
        <v>rs</v>
      </c>
      <c r="K875" t="str">
        <f t="shared" ca="1" si="199"/>
        <v>PIT</v>
      </c>
      <c r="L875" t="str">
        <f t="shared" ca="1" si="199"/>
        <v>PIT</v>
      </c>
      <c r="M875" t="str">
        <f t="shared" ca="1" si="192"/>
        <v/>
      </c>
      <c r="N875" t="s">
        <v>18</v>
      </c>
      <c r="O875">
        <v>-2.5</v>
      </c>
      <c r="P875" t="str">
        <f t="shared" ca="1" si="193"/>
        <v/>
      </c>
      <c r="S875" t="s">
        <v>89</v>
      </c>
      <c r="U875">
        <f t="shared" ca="1" si="194"/>
        <v>1</v>
      </c>
      <c r="W875" t="str">
        <f t="shared" ca="1" si="195"/>
        <v/>
      </c>
    </row>
    <row r="876" spans="1:23" x14ac:dyDescent="0.25">
      <c r="A876">
        <v>875</v>
      </c>
      <c r="B876">
        <v>432</v>
      </c>
      <c r="C876" t="str">
        <f t="shared" ca="1" si="188"/>
        <v>2013_12_PIT@CLE</v>
      </c>
      <c r="D876" t="str">
        <f t="shared" ca="1" si="198"/>
        <v/>
      </c>
      <c r="E876">
        <f t="shared" ca="1" si="198"/>
        <v>-2.5</v>
      </c>
      <c r="F876">
        <f t="shared" ca="1" si="198"/>
        <v>11</v>
      </c>
      <c r="G876">
        <f t="shared" ca="1" si="198"/>
        <v>27</v>
      </c>
      <c r="H876">
        <f t="shared" ca="1" si="189"/>
        <v>2013</v>
      </c>
      <c r="I876">
        <f t="shared" ca="1" si="190"/>
        <v>12</v>
      </c>
      <c r="J876" t="str">
        <f t="shared" ca="1" si="191"/>
        <v>rs</v>
      </c>
      <c r="K876" t="str">
        <f t="shared" ca="1" si="199"/>
        <v>PIT</v>
      </c>
      <c r="L876" t="str">
        <f t="shared" ca="1" si="199"/>
        <v>PIT</v>
      </c>
      <c r="M876" t="str">
        <f t="shared" ca="1" si="192"/>
        <v/>
      </c>
      <c r="N876" t="s">
        <v>16</v>
      </c>
      <c r="O876">
        <v>-1.5</v>
      </c>
      <c r="P876" t="str">
        <f t="shared" ca="1" si="193"/>
        <v/>
      </c>
      <c r="S876" t="s">
        <v>72</v>
      </c>
      <c r="U876">
        <f t="shared" ca="1" si="194"/>
        <v>0</v>
      </c>
      <c r="W876" t="str">
        <f t="shared" ca="1" si="195"/>
        <v/>
      </c>
    </row>
    <row r="877" spans="1:23" x14ac:dyDescent="0.25">
      <c r="A877">
        <v>876</v>
      </c>
      <c r="B877">
        <v>433</v>
      </c>
      <c r="C877" t="str">
        <f t="shared" ca="1" si="188"/>
        <v>2013_12_TBY@DET</v>
      </c>
      <c r="D877" t="str">
        <f t="shared" ca="1" si="198"/>
        <v/>
      </c>
      <c r="E877">
        <f t="shared" ca="1" si="198"/>
        <v>-9.5</v>
      </c>
      <c r="F877">
        <f t="shared" ca="1" si="198"/>
        <v>21</v>
      </c>
      <c r="G877">
        <f t="shared" ca="1" si="198"/>
        <v>24</v>
      </c>
      <c r="H877">
        <f t="shared" ca="1" si="189"/>
        <v>2013</v>
      </c>
      <c r="I877">
        <f t="shared" ca="1" si="190"/>
        <v>12</v>
      </c>
      <c r="J877" t="str">
        <f t="shared" ca="1" si="191"/>
        <v>rs</v>
      </c>
      <c r="K877" t="str">
        <f t="shared" ca="1" si="199"/>
        <v>TBY</v>
      </c>
      <c r="L877" t="str">
        <f t="shared" ca="1" si="199"/>
        <v>TBY</v>
      </c>
      <c r="M877" t="str">
        <f t="shared" ca="1" si="192"/>
        <v/>
      </c>
      <c r="N877" t="s">
        <v>18</v>
      </c>
      <c r="O877">
        <v>-8</v>
      </c>
      <c r="P877" t="str">
        <f t="shared" ca="1" si="193"/>
        <v/>
      </c>
      <c r="S877" t="s">
        <v>339</v>
      </c>
      <c r="U877">
        <f t="shared" ca="1" si="194"/>
        <v>1</v>
      </c>
      <c r="W877" t="str">
        <f t="shared" ca="1" si="195"/>
        <v/>
      </c>
    </row>
    <row r="878" spans="1:23" x14ac:dyDescent="0.25">
      <c r="A878">
        <v>877</v>
      </c>
      <c r="B878">
        <v>433</v>
      </c>
      <c r="C878" t="str">
        <f t="shared" ca="1" si="188"/>
        <v>2013_12_TBY@DET</v>
      </c>
      <c r="D878" t="str">
        <f t="shared" ca="1" si="198"/>
        <v/>
      </c>
      <c r="E878">
        <f t="shared" ca="1" si="198"/>
        <v>-9.5</v>
      </c>
      <c r="F878">
        <f t="shared" ca="1" si="198"/>
        <v>21</v>
      </c>
      <c r="G878">
        <f t="shared" ca="1" si="198"/>
        <v>24</v>
      </c>
      <c r="H878">
        <f t="shared" ca="1" si="189"/>
        <v>2013</v>
      </c>
      <c r="I878">
        <f t="shared" ca="1" si="190"/>
        <v>12</v>
      </c>
      <c r="J878" t="str">
        <f t="shared" ca="1" si="191"/>
        <v>rs</v>
      </c>
      <c r="K878" t="str">
        <f t="shared" ca="1" si="199"/>
        <v>TBY</v>
      </c>
      <c r="L878" t="str">
        <f t="shared" ca="1" si="199"/>
        <v>TBY</v>
      </c>
      <c r="M878" t="str">
        <f t="shared" ca="1" si="192"/>
        <v/>
      </c>
      <c r="N878" t="s">
        <v>16</v>
      </c>
      <c r="O878">
        <v>-7.5</v>
      </c>
      <c r="P878" t="str">
        <f t="shared" ca="1" si="193"/>
        <v/>
      </c>
      <c r="S878" t="s">
        <v>339</v>
      </c>
      <c r="U878">
        <f t="shared" ca="1" si="194"/>
        <v>1</v>
      </c>
      <c r="W878" t="str">
        <f t="shared" ca="1" si="195"/>
        <v/>
      </c>
    </row>
    <row r="879" spans="1:23" x14ac:dyDescent="0.25">
      <c r="A879">
        <v>878</v>
      </c>
      <c r="B879">
        <v>434</v>
      </c>
      <c r="C879" t="str">
        <f t="shared" ca="1" si="188"/>
        <v>2013_12_MIN@GBY</v>
      </c>
      <c r="D879" t="str">
        <f t="shared" ca="1" si="198"/>
        <v/>
      </c>
      <c r="E879">
        <f t="shared" ca="1" si="198"/>
        <v>-4.5</v>
      </c>
      <c r="F879">
        <f t="shared" ca="1" si="198"/>
        <v>26</v>
      </c>
      <c r="G879">
        <f t="shared" ca="1" si="198"/>
        <v>26</v>
      </c>
      <c r="H879">
        <f t="shared" ca="1" si="189"/>
        <v>2013</v>
      </c>
      <c r="I879">
        <f t="shared" ca="1" si="190"/>
        <v>12</v>
      </c>
      <c r="J879" t="str">
        <f t="shared" ca="1" si="191"/>
        <v>rs</v>
      </c>
      <c r="K879" t="str">
        <f t="shared" ca="1" si="199"/>
        <v>MIN</v>
      </c>
      <c r="L879" t="str">
        <f t="shared" ca="1" si="199"/>
        <v>na</v>
      </c>
      <c r="M879" t="str">
        <f t="shared" ca="1" si="192"/>
        <v/>
      </c>
      <c r="N879" t="s">
        <v>18</v>
      </c>
      <c r="O879">
        <v>-1.5</v>
      </c>
      <c r="P879" t="str">
        <f t="shared" ca="1" si="193"/>
        <v/>
      </c>
      <c r="S879" t="s">
        <v>82</v>
      </c>
      <c r="U879">
        <f t="shared" ca="1" si="194"/>
        <v>1</v>
      </c>
      <c r="W879" t="str">
        <f t="shared" ca="1" si="195"/>
        <v/>
      </c>
    </row>
    <row r="880" spans="1:23" x14ac:dyDescent="0.25">
      <c r="A880">
        <v>879</v>
      </c>
      <c r="B880">
        <v>434</v>
      </c>
      <c r="C880" t="str">
        <f t="shared" ca="1" si="188"/>
        <v>2013_12_MIN@GBY</v>
      </c>
      <c r="D880" t="str">
        <f t="shared" ca="1" si="198"/>
        <v/>
      </c>
      <c r="E880">
        <f t="shared" ca="1" si="198"/>
        <v>-4.5</v>
      </c>
      <c r="F880">
        <f t="shared" ca="1" si="198"/>
        <v>26</v>
      </c>
      <c r="G880">
        <f t="shared" ca="1" si="198"/>
        <v>26</v>
      </c>
      <c r="H880">
        <f t="shared" ca="1" si="189"/>
        <v>2013</v>
      </c>
      <c r="I880">
        <f t="shared" ca="1" si="190"/>
        <v>12</v>
      </c>
      <c r="J880" t="str">
        <f t="shared" ca="1" si="191"/>
        <v>rs</v>
      </c>
      <c r="K880" t="str">
        <f t="shared" ca="1" si="199"/>
        <v>MIN</v>
      </c>
      <c r="L880" t="str">
        <f t="shared" ca="1" si="199"/>
        <v>na</v>
      </c>
      <c r="M880" t="str">
        <f t="shared" ca="1" si="192"/>
        <v/>
      </c>
      <c r="N880" t="s">
        <v>16</v>
      </c>
      <c r="O880">
        <v>-4.5</v>
      </c>
      <c r="P880" t="str">
        <f t="shared" ca="1" si="193"/>
        <v/>
      </c>
      <c r="S880" t="s">
        <v>82</v>
      </c>
      <c r="U880">
        <f t="shared" ca="1" si="194"/>
        <v>1</v>
      </c>
      <c r="W880" t="str">
        <f t="shared" ca="1" si="195"/>
        <v/>
      </c>
    </row>
    <row r="881" spans="1:23" x14ac:dyDescent="0.25">
      <c r="A881">
        <v>880</v>
      </c>
      <c r="B881">
        <v>435</v>
      </c>
      <c r="C881" t="str">
        <f t="shared" ca="1" si="188"/>
        <v>2013_12_SD@KCY</v>
      </c>
      <c r="D881" t="str">
        <f t="shared" ca="1" si="198"/>
        <v/>
      </c>
      <c r="E881">
        <f t="shared" ca="1" si="198"/>
        <v>-5.5</v>
      </c>
      <c r="F881">
        <f t="shared" ca="1" si="198"/>
        <v>38</v>
      </c>
      <c r="G881">
        <f t="shared" ca="1" si="198"/>
        <v>41</v>
      </c>
      <c r="H881">
        <f t="shared" ca="1" si="189"/>
        <v>2013</v>
      </c>
      <c r="I881">
        <f t="shared" ca="1" si="190"/>
        <v>12</v>
      </c>
      <c r="J881" t="str">
        <f t="shared" ca="1" si="191"/>
        <v>rs</v>
      </c>
      <c r="K881" t="str">
        <f t="shared" ca="1" si="199"/>
        <v>SD</v>
      </c>
      <c r="L881" t="str">
        <f t="shared" ca="1" si="199"/>
        <v>SD</v>
      </c>
      <c r="M881" t="str">
        <f t="shared" ca="1" si="192"/>
        <v/>
      </c>
      <c r="N881" t="s">
        <v>18</v>
      </c>
      <c r="O881">
        <v>-7</v>
      </c>
      <c r="P881" t="str">
        <f t="shared" ca="1" si="193"/>
        <v/>
      </c>
      <c r="S881" t="s">
        <v>336</v>
      </c>
      <c r="U881">
        <f t="shared" ca="1" si="194"/>
        <v>0</v>
      </c>
      <c r="W881" t="str">
        <f t="shared" ca="1" si="195"/>
        <v/>
      </c>
    </row>
    <row r="882" spans="1:23" x14ac:dyDescent="0.25">
      <c r="A882">
        <v>881</v>
      </c>
      <c r="B882">
        <v>435</v>
      </c>
      <c r="C882" t="str">
        <f t="shared" ca="1" si="188"/>
        <v>2013_12_SD@KCY</v>
      </c>
      <c r="D882" t="str">
        <f t="shared" ref="D882:G901" ca="1" si="200">IFERROR(IF(ISBLANK(VLOOKUP($B882,nfl_game_result,MATCH(D$1,nfl_game_result_header,0),FALSE)),"",VLOOKUP($B882,nfl_game_result,MATCH(D$1,nfl_game_result_header,0),FALSE)),"error")</f>
        <v/>
      </c>
      <c r="E882">
        <f t="shared" ca="1" si="200"/>
        <v>-5.5</v>
      </c>
      <c r="F882">
        <f t="shared" ca="1" si="200"/>
        <v>38</v>
      </c>
      <c r="G882">
        <f t="shared" ca="1" si="200"/>
        <v>41</v>
      </c>
      <c r="H882">
        <f t="shared" ca="1" si="189"/>
        <v>2013</v>
      </c>
      <c r="I882">
        <f t="shared" ca="1" si="190"/>
        <v>12</v>
      </c>
      <c r="J882" t="str">
        <f t="shared" ca="1" si="191"/>
        <v>rs</v>
      </c>
      <c r="K882" t="str">
        <f t="shared" ref="K882:L901" ca="1" si="201">IFERROR(IF(ISBLANK(VLOOKUP($B882,nfl_game_result,MATCH(K$1,nfl_game_result_header,0),FALSE)),"",VLOOKUP($B882,nfl_game_result,MATCH(K$1,nfl_game_result_header,0),FALSE)),"error")</f>
        <v>SD</v>
      </c>
      <c r="L882" t="str">
        <f t="shared" ca="1" si="201"/>
        <v>SD</v>
      </c>
      <c r="M882" t="str">
        <f t="shared" ca="1" si="192"/>
        <v/>
      </c>
      <c r="N882" t="s">
        <v>16</v>
      </c>
      <c r="O882">
        <v>-6</v>
      </c>
      <c r="P882" t="str">
        <f t="shared" ca="1" si="193"/>
        <v/>
      </c>
      <c r="S882" t="s">
        <v>90</v>
      </c>
      <c r="U882">
        <f t="shared" ca="1" si="194"/>
        <v>1</v>
      </c>
      <c r="W882" t="str">
        <f t="shared" ca="1" si="195"/>
        <v/>
      </c>
    </row>
    <row r="883" spans="1:23" x14ac:dyDescent="0.25">
      <c r="A883">
        <v>882</v>
      </c>
      <c r="B883">
        <v>436</v>
      </c>
      <c r="C883" t="str">
        <f t="shared" ca="1" si="188"/>
        <v>2013_12_CAR@MIA</v>
      </c>
      <c r="D883" t="str">
        <f t="shared" ca="1" si="200"/>
        <v/>
      </c>
      <c r="E883">
        <f t="shared" ca="1" si="200"/>
        <v>4.5</v>
      </c>
      <c r="F883">
        <f t="shared" ca="1" si="200"/>
        <v>16</v>
      </c>
      <c r="G883">
        <f t="shared" ca="1" si="200"/>
        <v>20</v>
      </c>
      <c r="H883">
        <f t="shared" ca="1" si="189"/>
        <v>2013</v>
      </c>
      <c r="I883">
        <f t="shared" ca="1" si="190"/>
        <v>12</v>
      </c>
      <c r="J883" t="str">
        <f t="shared" ca="1" si="191"/>
        <v>rs</v>
      </c>
      <c r="K883" t="str">
        <f t="shared" ca="1" si="201"/>
        <v>MIA</v>
      </c>
      <c r="L883" t="str">
        <f t="shared" ca="1" si="201"/>
        <v>CAR</v>
      </c>
      <c r="M883" t="str">
        <f t="shared" ca="1" si="192"/>
        <v/>
      </c>
      <c r="N883" t="s">
        <v>18</v>
      </c>
      <c r="O883">
        <v>7.5</v>
      </c>
      <c r="P883" t="str">
        <f t="shared" ca="1" si="193"/>
        <v/>
      </c>
      <c r="S883" t="s">
        <v>69</v>
      </c>
      <c r="U883">
        <f t="shared" ca="1" si="194"/>
        <v>0</v>
      </c>
      <c r="W883" t="str">
        <f t="shared" ca="1" si="195"/>
        <v/>
      </c>
    </row>
    <row r="884" spans="1:23" x14ac:dyDescent="0.25">
      <c r="A884">
        <v>883</v>
      </c>
      <c r="B884">
        <v>436</v>
      </c>
      <c r="C884" t="str">
        <f t="shared" ca="1" si="188"/>
        <v>2013_12_CAR@MIA</v>
      </c>
      <c r="D884" t="str">
        <f t="shared" ca="1" si="200"/>
        <v/>
      </c>
      <c r="E884">
        <f t="shared" ca="1" si="200"/>
        <v>4.5</v>
      </c>
      <c r="F884">
        <f t="shared" ca="1" si="200"/>
        <v>16</v>
      </c>
      <c r="G884">
        <f t="shared" ca="1" si="200"/>
        <v>20</v>
      </c>
      <c r="H884">
        <f t="shared" ca="1" si="189"/>
        <v>2013</v>
      </c>
      <c r="I884">
        <f t="shared" ca="1" si="190"/>
        <v>12</v>
      </c>
      <c r="J884" t="str">
        <f t="shared" ca="1" si="191"/>
        <v>rs</v>
      </c>
      <c r="K884" t="str">
        <f t="shared" ca="1" si="201"/>
        <v>MIA</v>
      </c>
      <c r="L884" t="str">
        <f t="shared" ca="1" si="201"/>
        <v>CAR</v>
      </c>
      <c r="M884" t="str">
        <f t="shared" ca="1" si="192"/>
        <v/>
      </c>
      <c r="N884" t="s">
        <v>16</v>
      </c>
      <c r="O884">
        <v>6</v>
      </c>
      <c r="P884" t="str">
        <f t="shared" ca="1" si="193"/>
        <v/>
      </c>
      <c r="S884" t="s">
        <v>69</v>
      </c>
      <c r="U884">
        <f t="shared" ca="1" si="194"/>
        <v>0</v>
      </c>
      <c r="W884" t="str">
        <f t="shared" ca="1" si="195"/>
        <v/>
      </c>
    </row>
    <row r="885" spans="1:23" x14ac:dyDescent="0.25">
      <c r="A885">
        <v>884</v>
      </c>
      <c r="B885">
        <v>437</v>
      </c>
      <c r="C885" t="str">
        <f t="shared" ca="1" si="188"/>
        <v>2013_12_NYJ@BAL</v>
      </c>
      <c r="D885" t="str">
        <f t="shared" ca="1" si="200"/>
        <v/>
      </c>
      <c r="E885">
        <f t="shared" ca="1" si="200"/>
        <v>-3.5</v>
      </c>
      <c r="F885">
        <f t="shared" ca="1" si="200"/>
        <v>19</v>
      </c>
      <c r="G885">
        <f t="shared" ca="1" si="200"/>
        <v>3</v>
      </c>
      <c r="H885">
        <f t="shared" ca="1" si="189"/>
        <v>2013</v>
      </c>
      <c r="I885">
        <f t="shared" ca="1" si="190"/>
        <v>12</v>
      </c>
      <c r="J885" t="str">
        <f t="shared" ca="1" si="191"/>
        <v>rs</v>
      </c>
      <c r="K885" t="str">
        <f t="shared" ca="1" si="201"/>
        <v>BAL</v>
      </c>
      <c r="L885" t="str">
        <f t="shared" ca="1" si="201"/>
        <v>BAL</v>
      </c>
      <c r="M885" t="str">
        <f t="shared" ca="1" si="192"/>
        <v/>
      </c>
      <c r="N885" t="s">
        <v>18</v>
      </c>
      <c r="O885">
        <v>-3.5</v>
      </c>
      <c r="P885" t="str">
        <f t="shared" ca="1" si="193"/>
        <v/>
      </c>
      <c r="S885" t="s">
        <v>86</v>
      </c>
      <c r="U885">
        <f t="shared" ca="1" si="194"/>
        <v>0</v>
      </c>
      <c r="W885" t="str">
        <f t="shared" ca="1" si="195"/>
        <v/>
      </c>
    </row>
    <row r="886" spans="1:23" x14ac:dyDescent="0.25">
      <c r="A886">
        <v>885</v>
      </c>
      <c r="B886">
        <v>437</v>
      </c>
      <c r="C886" t="str">
        <f t="shared" ca="1" si="188"/>
        <v>2013_12_NYJ@BAL</v>
      </c>
      <c r="D886" t="str">
        <f t="shared" ca="1" si="200"/>
        <v/>
      </c>
      <c r="E886">
        <f t="shared" ca="1" si="200"/>
        <v>-3.5</v>
      </c>
      <c r="F886">
        <f t="shared" ca="1" si="200"/>
        <v>19</v>
      </c>
      <c r="G886">
        <f t="shared" ca="1" si="200"/>
        <v>3</v>
      </c>
      <c r="H886">
        <f t="shared" ca="1" si="189"/>
        <v>2013</v>
      </c>
      <c r="I886">
        <f t="shared" ca="1" si="190"/>
        <v>12</v>
      </c>
      <c r="J886" t="str">
        <f t="shared" ca="1" si="191"/>
        <v>rs</v>
      </c>
      <c r="K886" t="str">
        <f t="shared" ca="1" si="201"/>
        <v>BAL</v>
      </c>
      <c r="L886" t="str">
        <f t="shared" ca="1" si="201"/>
        <v>BAL</v>
      </c>
      <c r="M886" t="str">
        <f t="shared" ca="1" si="192"/>
        <v/>
      </c>
      <c r="N886" t="s">
        <v>16</v>
      </c>
      <c r="O886">
        <v>-4.5</v>
      </c>
      <c r="P886" t="str">
        <f t="shared" ca="1" si="193"/>
        <v/>
      </c>
      <c r="S886" t="s">
        <v>86</v>
      </c>
      <c r="U886">
        <f t="shared" ca="1" si="194"/>
        <v>0</v>
      </c>
      <c r="W886" t="str">
        <f t="shared" ca="1" si="195"/>
        <v/>
      </c>
    </row>
    <row r="887" spans="1:23" x14ac:dyDescent="0.25">
      <c r="A887">
        <v>886</v>
      </c>
      <c r="B887">
        <v>438</v>
      </c>
      <c r="C887" t="str">
        <f t="shared" ca="1" si="188"/>
        <v>2013_12_JAX@HOU</v>
      </c>
      <c r="D887" t="str">
        <f t="shared" ca="1" si="200"/>
        <v/>
      </c>
      <c r="E887">
        <f t="shared" ca="1" si="200"/>
        <v>-10.5</v>
      </c>
      <c r="F887">
        <f t="shared" ca="1" si="200"/>
        <v>6</v>
      </c>
      <c r="G887">
        <f t="shared" ca="1" si="200"/>
        <v>13</v>
      </c>
      <c r="H887">
        <f t="shared" ca="1" si="189"/>
        <v>2013</v>
      </c>
      <c r="I887">
        <f t="shared" ca="1" si="190"/>
        <v>12</v>
      </c>
      <c r="J887" t="str">
        <f t="shared" ca="1" si="191"/>
        <v>rs</v>
      </c>
      <c r="K887" t="str">
        <f t="shared" ca="1" si="201"/>
        <v>JAX</v>
      </c>
      <c r="L887" t="str">
        <f t="shared" ca="1" si="201"/>
        <v>JAX</v>
      </c>
      <c r="M887" t="str">
        <f t="shared" ca="1" si="192"/>
        <v/>
      </c>
      <c r="N887" t="s">
        <v>18</v>
      </c>
      <c r="O887">
        <v>-7.5</v>
      </c>
      <c r="P887" t="str">
        <f t="shared" ca="1" si="193"/>
        <v/>
      </c>
      <c r="S887" t="s">
        <v>79</v>
      </c>
      <c r="U887">
        <f t="shared" ca="1" si="194"/>
        <v>1</v>
      </c>
      <c r="W887" t="str">
        <f t="shared" ca="1" si="195"/>
        <v/>
      </c>
    </row>
    <row r="888" spans="1:23" x14ac:dyDescent="0.25">
      <c r="A888">
        <v>887</v>
      </c>
      <c r="B888">
        <v>438</v>
      </c>
      <c r="C888" t="str">
        <f t="shared" ca="1" si="188"/>
        <v>2013_12_JAX@HOU</v>
      </c>
      <c r="D888" t="str">
        <f t="shared" ca="1" si="200"/>
        <v/>
      </c>
      <c r="E888">
        <f t="shared" ca="1" si="200"/>
        <v>-10.5</v>
      </c>
      <c r="F888">
        <f t="shared" ca="1" si="200"/>
        <v>6</v>
      </c>
      <c r="G888">
        <f t="shared" ca="1" si="200"/>
        <v>13</v>
      </c>
      <c r="H888">
        <f t="shared" ca="1" si="189"/>
        <v>2013</v>
      </c>
      <c r="I888">
        <f t="shared" ca="1" si="190"/>
        <v>12</v>
      </c>
      <c r="J888" t="str">
        <f t="shared" ca="1" si="191"/>
        <v>rs</v>
      </c>
      <c r="K888" t="str">
        <f t="shared" ca="1" si="201"/>
        <v>JAX</v>
      </c>
      <c r="L888" t="str">
        <f t="shared" ca="1" si="201"/>
        <v>JAX</v>
      </c>
      <c r="M888" t="str">
        <f t="shared" ca="1" si="192"/>
        <v/>
      </c>
      <c r="N888" t="s">
        <v>16</v>
      </c>
      <c r="O888">
        <v>-5.5</v>
      </c>
      <c r="P888" t="str">
        <f t="shared" ca="1" si="193"/>
        <v/>
      </c>
      <c r="S888" t="s">
        <v>79</v>
      </c>
      <c r="U888">
        <f t="shared" ca="1" si="194"/>
        <v>1</v>
      </c>
      <c r="W888" t="str">
        <f t="shared" ca="1" si="195"/>
        <v/>
      </c>
    </row>
    <row r="889" spans="1:23" x14ac:dyDescent="0.25">
      <c r="A889">
        <v>888</v>
      </c>
      <c r="B889">
        <v>439</v>
      </c>
      <c r="C889" t="str">
        <f t="shared" ca="1" si="188"/>
        <v>2013_12_TEN@OAK</v>
      </c>
      <c r="D889" t="str">
        <f t="shared" ca="1" si="200"/>
        <v/>
      </c>
      <c r="E889">
        <f t="shared" ca="1" si="200"/>
        <v>-1.5</v>
      </c>
      <c r="F889">
        <f t="shared" ca="1" si="200"/>
        <v>19</v>
      </c>
      <c r="G889">
        <f t="shared" ca="1" si="200"/>
        <v>23</v>
      </c>
      <c r="H889">
        <f t="shared" ca="1" si="189"/>
        <v>2013</v>
      </c>
      <c r="I889">
        <f t="shared" ca="1" si="190"/>
        <v>12</v>
      </c>
      <c r="J889" t="str">
        <f t="shared" ca="1" si="191"/>
        <v>rs</v>
      </c>
      <c r="K889" t="str">
        <f t="shared" ca="1" si="201"/>
        <v>TEN</v>
      </c>
      <c r="L889" t="str">
        <f t="shared" ca="1" si="201"/>
        <v>TEN</v>
      </c>
      <c r="M889" t="str">
        <f t="shared" ca="1" si="192"/>
        <v/>
      </c>
      <c r="N889" t="s">
        <v>18</v>
      </c>
      <c r="O889">
        <v>-1.5</v>
      </c>
      <c r="P889" t="str">
        <f t="shared" ca="1" si="193"/>
        <v/>
      </c>
      <c r="S889" t="s">
        <v>95</v>
      </c>
      <c r="U889">
        <f t="shared" ca="1" si="194"/>
        <v>1</v>
      </c>
      <c r="W889" t="str">
        <f t="shared" ca="1" si="195"/>
        <v/>
      </c>
    </row>
    <row r="890" spans="1:23" x14ac:dyDescent="0.25">
      <c r="A890">
        <v>889</v>
      </c>
      <c r="B890">
        <v>439</v>
      </c>
      <c r="C890" t="str">
        <f t="shared" ca="1" si="188"/>
        <v>2013_12_TEN@OAK</v>
      </c>
      <c r="D890" t="str">
        <f t="shared" ca="1" si="200"/>
        <v/>
      </c>
      <c r="E890">
        <f t="shared" ca="1" si="200"/>
        <v>-1.5</v>
      </c>
      <c r="F890">
        <f t="shared" ca="1" si="200"/>
        <v>19</v>
      </c>
      <c r="G890">
        <f t="shared" ca="1" si="200"/>
        <v>23</v>
      </c>
      <c r="H890">
        <f t="shared" ca="1" si="189"/>
        <v>2013</v>
      </c>
      <c r="I890">
        <f t="shared" ca="1" si="190"/>
        <v>12</v>
      </c>
      <c r="J890" t="str">
        <f t="shared" ca="1" si="191"/>
        <v>rs</v>
      </c>
      <c r="K890" t="str">
        <f t="shared" ca="1" si="201"/>
        <v>TEN</v>
      </c>
      <c r="L890" t="str">
        <f t="shared" ca="1" si="201"/>
        <v>TEN</v>
      </c>
      <c r="M890" t="str">
        <f t="shared" ca="1" si="192"/>
        <v/>
      </c>
      <c r="N890" t="s">
        <v>16</v>
      </c>
      <c r="O890">
        <v>-2.5</v>
      </c>
      <c r="P890" t="str">
        <f t="shared" ca="1" si="193"/>
        <v/>
      </c>
      <c r="S890" t="s">
        <v>95</v>
      </c>
      <c r="U890">
        <f t="shared" ca="1" si="194"/>
        <v>1</v>
      </c>
      <c r="W890" t="str">
        <f t="shared" ca="1" si="195"/>
        <v/>
      </c>
    </row>
    <row r="891" spans="1:23" x14ac:dyDescent="0.25">
      <c r="A891">
        <v>890</v>
      </c>
      <c r="B891">
        <v>440</v>
      </c>
      <c r="C891" t="str">
        <f t="shared" ca="1" si="188"/>
        <v>2013_12_IND@ARI</v>
      </c>
      <c r="D891" t="str">
        <f t="shared" ca="1" si="200"/>
        <v/>
      </c>
      <c r="E891">
        <f t="shared" ca="1" si="200"/>
        <v>-2.5</v>
      </c>
      <c r="F891">
        <f t="shared" ca="1" si="200"/>
        <v>40</v>
      </c>
      <c r="G891">
        <f t="shared" ca="1" si="200"/>
        <v>11</v>
      </c>
      <c r="H891">
        <f t="shared" ca="1" si="189"/>
        <v>2013</v>
      </c>
      <c r="I891">
        <f t="shared" ca="1" si="190"/>
        <v>12</v>
      </c>
      <c r="J891" t="str">
        <f t="shared" ca="1" si="191"/>
        <v>rs</v>
      </c>
      <c r="K891" t="str">
        <f t="shared" ca="1" si="201"/>
        <v>ARI</v>
      </c>
      <c r="L891" t="str">
        <f t="shared" ca="1" si="201"/>
        <v>ARI</v>
      </c>
      <c r="M891" t="str">
        <f t="shared" ca="1" si="192"/>
        <v/>
      </c>
      <c r="N891" t="s">
        <v>18</v>
      </c>
      <c r="O891">
        <v>2</v>
      </c>
      <c r="P891" t="str">
        <f t="shared" ca="1" si="193"/>
        <v/>
      </c>
      <c r="S891" t="s">
        <v>66</v>
      </c>
      <c r="U891">
        <f t="shared" ca="1" si="194"/>
        <v>1</v>
      </c>
      <c r="W891" t="str">
        <f t="shared" ca="1" si="195"/>
        <v/>
      </c>
    </row>
    <row r="892" spans="1:23" x14ac:dyDescent="0.25">
      <c r="A892">
        <v>891</v>
      </c>
      <c r="B892">
        <v>440</v>
      </c>
      <c r="C892" t="str">
        <f t="shared" ca="1" si="188"/>
        <v>2013_12_IND@ARI</v>
      </c>
      <c r="D892" t="str">
        <f t="shared" ca="1" si="200"/>
        <v/>
      </c>
      <c r="E892">
        <f t="shared" ca="1" si="200"/>
        <v>-2.5</v>
      </c>
      <c r="F892">
        <f t="shared" ca="1" si="200"/>
        <v>40</v>
      </c>
      <c r="G892">
        <f t="shared" ca="1" si="200"/>
        <v>11</v>
      </c>
      <c r="H892">
        <f t="shared" ca="1" si="189"/>
        <v>2013</v>
      </c>
      <c r="I892">
        <f t="shared" ca="1" si="190"/>
        <v>12</v>
      </c>
      <c r="J892" t="str">
        <f t="shared" ca="1" si="191"/>
        <v>rs</v>
      </c>
      <c r="K892" t="str">
        <f t="shared" ca="1" si="201"/>
        <v>ARI</v>
      </c>
      <c r="L892" t="str">
        <f t="shared" ca="1" si="201"/>
        <v>ARI</v>
      </c>
      <c r="M892" t="str">
        <f t="shared" ca="1" si="192"/>
        <v/>
      </c>
      <c r="N892" t="s">
        <v>16</v>
      </c>
      <c r="O892">
        <v>1.5</v>
      </c>
      <c r="P892" t="str">
        <f t="shared" ca="1" si="193"/>
        <v/>
      </c>
      <c r="S892" t="s">
        <v>78</v>
      </c>
      <c r="U892">
        <f t="shared" ca="1" si="194"/>
        <v>0</v>
      </c>
      <c r="W892" t="str">
        <f t="shared" ca="1" si="195"/>
        <v/>
      </c>
    </row>
    <row r="893" spans="1:23" x14ac:dyDescent="0.25">
      <c r="A893">
        <v>892</v>
      </c>
      <c r="B893">
        <v>441</v>
      </c>
      <c r="C893" t="str">
        <f t="shared" ca="1" si="188"/>
        <v>2013_12_DAL@NYG</v>
      </c>
      <c r="D893" t="str">
        <f t="shared" ca="1" si="200"/>
        <v/>
      </c>
      <c r="E893">
        <f t="shared" ca="1" si="200"/>
        <v>-2.5</v>
      </c>
      <c r="F893">
        <f t="shared" ca="1" si="200"/>
        <v>21</v>
      </c>
      <c r="G893">
        <f t="shared" ca="1" si="200"/>
        <v>24</v>
      </c>
      <c r="H893">
        <f t="shared" ca="1" si="189"/>
        <v>2013</v>
      </c>
      <c r="I893">
        <f t="shared" ca="1" si="190"/>
        <v>12</v>
      </c>
      <c r="J893" t="str">
        <f t="shared" ca="1" si="191"/>
        <v>rs</v>
      </c>
      <c r="K893" t="str">
        <f t="shared" ca="1" si="201"/>
        <v>DAL</v>
      </c>
      <c r="L893" t="str">
        <f t="shared" ca="1" si="201"/>
        <v>DAL</v>
      </c>
      <c r="M893" t="str">
        <f t="shared" ca="1" si="192"/>
        <v/>
      </c>
      <c r="N893" t="s">
        <v>18</v>
      </c>
      <c r="O893">
        <v>1</v>
      </c>
      <c r="P893" t="str">
        <f t="shared" ca="1" si="193"/>
        <v/>
      </c>
      <c r="S893" t="s">
        <v>73</v>
      </c>
      <c r="U893">
        <f t="shared" ca="1" si="194"/>
        <v>1</v>
      </c>
      <c r="W893" t="str">
        <f t="shared" ca="1" si="195"/>
        <v/>
      </c>
    </row>
    <row r="894" spans="1:23" x14ac:dyDescent="0.25">
      <c r="A894">
        <v>893</v>
      </c>
      <c r="B894">
        <v>441</v>
      </c>
      <c r="C894" t="str">
        <f t="shared" ca="1" si="188"/>
        <v>2013_12_DAL@NYG</v>
      </c>
      <c r="D894" t="str">
        <f t="shared" ca="1" si="200"/>
        <v/>
      </c>
      <c r="E894">
        <f t="shared" ca="1" si="200"/>
        <v>-2.5</v>
      </c>
      <c r="F894">
        <f t="shared" ca="1" si="200"/>
        <v>21</v>
      </c>
      <c r="G894">
        <f t="shared" ca="1" si="200"/>
        <v>24</v>
      </c>
      <c r="H894">
        <f t="shared" ca="1" si="189"/>
        <v>2013</v>
      </c>
      <c r="I894">
        <f t="shared" ca="1" si="190"/>
        <v>12</v>
      </c>
      <c r="J894" t="str">
        <f t="shared" ca="1" si="191"/>
        <v>rs</v>
      </c>
      <c r="K894" t="str">
        <f t="shared" ca="1" si="201"/>
        <v>DAL</v>
      </c>
      <c r="L894" t="str">
        <f t="shared" ca="1" si="201"/>
        <v>DAL</v>
      </c>
      <c r="M894" t="str">
        <f t="shared" ca="1" si="192"/>
        <v/>
      </c>
      <c r="N894" t="s">
        <v>16</v>
      </c>
      <c r="O894">
        <v>-3</v>
      </c>
      <c r="P894" t="str">
        <f t="shared" ca="1" si="193"/>
        <v/>
      </c>
      <c r="S894" t="s">
        <v>85</v>
      </c>
      <c r="U894">
        <f t="shared" ca="1" si="194"/>
        <v>0</v>
      </c>
      <c r="W894" t="str">
        <f t="shared" ca="1" si="195"/>
        <v/>
      </c>
    </row>
    <row r="895" spans="1:23" x14ac:dyDescent="0.25">
      <c r="A895">
        <v>894</v>
      </c>
      <c r="B895">
        <v>442</v>
      </c>
      <c r="C895" t="str">
        <f t="shared" ca="1" si="188"/>
        <v>2013_12_DEN@NWE</v>
      </c>
      <c r="D895" t="str">
        <f t="shared" ca="1" si="200"/>
        <v/>
      </c>
      <c r="E895">
        <f t="shared" ca="1" si="200"/>
        <v>2.5</v>
      </c>
      <c r="F895">
        <f t="shared" ca="1" si="200"/>
        <v>34</v>
      </c>
      <c r="G895">
        <f t="shared" ca="1" si="200"/>
        <v>31</v>
      </c>
      <c r="H895">
        <f t="shared" ca="1" si="189"/>
        <v>2013</v>
      </c>
      <c r="I895">
        <f t="shared" ca="1" si="190"/>
        <v>12</v>
      </c>
      <c r="J895" t="str">
        <f t="shared" ca="1" si="191"/>
        <v>rs</v>
      </c>
      <c r="K895" t="str">
        <f t="shared" ca="1" si="201"/>
        <v>NWE</v>
      </c>
      <c r="L895" t="str">
        <f t="shared" ca="1" si="201"/>
        <v>NWE</v>
      </c>
      <c r="M895" t="str">
        <f t="shared" ca="1" si="192"/>
        <v/>
      </c>
      <c r="N895" t="s">
        <v>18</v>
      </c>
      <c r="O895">
        <v>5.5</v>
      </c>
      <c r="P895" t="str">
        <f t="shared" ca="1" si="193"/>
        <v/>
      </c>
      <c r="S895" t="s">
        <v>74</v>
      </c>
      <c r="U895">
        <f t="shared" ca="1" si="194"/>
        <v>0</v>
      </c>
      <c r="W895" t="str">
        <f t="shared" ca="1" si="195"/>
        <v/>
      </c>
    </row>
    <row r="896" spans="1:23" x14ac:dyDescent="0.25">
      <c r="A896">
        <v>895</v>
      </c>
      <c r="B896">
        <v>442</v>
      </c>
      <c r="C896" t="str">
        <f t="shared" ca="1" si="188"/>
        <v>2013_12_DEN@NWE</v>
      </c>
      <c r="D896" t="str">
        <f t="shared" ca="1" si="200"/>
        <v/>
      </c>
      <c r="E896">
        <f t="shared" ca="1" si="200"/>
        <v>2.5</v>
      </c>
      <c r="F896">
        <f t="shared" ca="1" si="200"/>
        <v>34</v>
      </c>
      <c r="G896">
        <f t="shared" ca="1" si="200"/>
        <v>31</v>
      </c>
      <c r="H896">
        <f t="shared" ca="1" si="189"/>
        <v>2013</v>
      </c>
      <c r="I896">
        <f t="shared" ca="1" si="190"/>
        <v>12</v>
      </c>
      <c r="J896" t="str">
        <f t="shared" ca="1" si="191"/>
        <v>rs</v>
      </c>
      <c r="K896" t="str">
        <f t="shared" ca="1" si="201"/>
        <v>NWE</v>
      </c>
      <c r="L896" t="str">
        <f t="shared" ca="1" si="201"/>
        <v>NWE</v>
      </c>
      <c r="M896" t="str">
        <f t="shared" ca="1" si="192"/>
        <v/>
      </c>
      <c r="N896" t="s">
        <v>16</v>
      </c>
      <c r="O896">
        <v>5.5</v>
      </c>
      <c r="P896" t="str">
        <f t="shared" ca="1" si="193"/>
        <v/>
      </c>
      <c r="S896" t="s">
        <v>337</v>
      </c>
      <c r="U896">
        <f t="shared" ca="1" si="194"/>
        <v>1</v>
      </c>
      <c r="W896" t="str">
        <f t="shared" ca="1" si="195"/>
        <v/>
      </c>
    </row>
    <row r="897" spans="1:23" x14ac:dyDescent="0.25">
      <c r="A897">
        <v>896</v>
      </c>
      <c r="B897">
        <v>443</v>
      </c>
      <c r="C897" t="str">
        <f t="shared" ca="1" si="188"/>
        <v>2013_12_SFO@WAS</v>
      </c>
      <c r="D897" t="str">
        <f t="shared" ca="1" si="200"/>
        <v/>
      </c>
      <c r="E897">
        <f t="shared" ca="1" si="200"/>
        <v>5.5</v>
      </c>
      <c r="F897">
        <f t="shared" ca="1" si="200"/>
        <v>6</v>
      </c>
      <c r="G897">
        <f t="shared" ca="1" si="200"/>
        <v>27</v>
      </c>
      <c r="H897">
        <f t="shared" ca="1" si="189"/>
        <v>2013</v>
      </c>
      <c r="I897">
        <f t="shared" ca="1" si="190"/>
        <v>12</v>
      </c>
      <c r="J897" t="str">
        <f t="shared" ca="1" si="191"/>
        <v>rs</v>
      </c>
      <c r="K897" t="str">
        <f t="shared" ca="1" si="201"/>
        <v>SFO</v>
      </c>
      <c r="L897" t="str">
        <f t="shared" ca="1" si="201"/>
        <v>SFO</v>
      </c>
      <c r="M897" t="str">
        <f t="shared" ca="1" si="192"/>
        <v/>
      </c>
      <c r="N897" t="s">
        <v>18</v>
      </c>
      <c r="O897">
        <v>4.5</v>
      </c>
      <c r="P897" t="str">
        <f t="shared" ca="1" si="193"/>
        <v/>
      </c>
      <c r="S897" t="s">
        <v>96</v>
      </c>
      <c r="U897">
        <f t="shared" ca="1" si="194"/>
        <v>0</v>
      </c>
      <c r="W897" t="str">
        <f t="shared" ca="1" si="195"/>
        <v/>
      </c>
    </row>
    <row r="898" spans="1:23" x14ac:dyDescent="0.25">
      <c r="A898">
        <v>897</v>
      </c>
      <c r="B898">
        <v>443</v>
      </c>
      <c r="C898" t="str">
        <f t="shared" ref="C898:C961" ca="1" si="202">IFERROR(VLOOKUP($B898,nfl_game_result,MATCH(C$1,nfl_game_result_header,0),FALSE),"error")</f>
        <v>2013_12_SFO@WAS</v>
      </c>
      <c r="D898" t="str">
        <f t="shared" ca="1" si="200"/>
        <v/>
      </c>
      <c r="E898">
        <f t="shared" ca="1" si="200"/>
        <v>5.5</v>
      </c>
      <c r="F898">
        <f t="shared" ca="1" si="200"/>
        <v>6</v>
      </c>
      <c r="G898">
        <f t="shared" ca="1" si="200"/>
        <v>27</v>
      </c>
      <c r="H898">
        <f t="shared" ref="H898:H961" ca="1" si="203">VALUE(LEFT(C898, 4))</f>
        <v>2013</v>
      </c>
      <c r="I898">
        <f t="shared" ref="I898:I961" ca="1" si="204">VALUE(MID(C898,6,FIND("_",C898,6)-6))</f>
        <v>12</v>
      </c>
      <c r="J898" t="str">
        <f t="shared" ref="J898:J961" ca="1" si="205">IF(I898&lt;=17,"rs","plyff")</f>
        <v>rs</v>
      </c>
      <c r="K898" t="str">
        <f t="shared" ca="1" si="201"/>
        <v>SFO</v>
      </c>
      <c r="L898" t="str">
        <f t="shared" ca="1" si="201"/>
        <v>SFO</v>
      </c>
      <c r="M898" t="str">
        <f t="shared" ref="M898:M961" ca="1" si="206">IF(NOT(OR(ISBLANK(D898),ISBLANK(E898),D898="",E898="")),D898-E898,"")</f>
        <v/>
      </c>
      <c r="N898" t="s">
        <v>16</v>
      </c>
      <c r="O898">
        <v>4.5</v>
      </c>
      <c r="P898" t="str">
        <f t="shared" ref="P898:P961" ca="1" si="207">IF(OR(NOT(ISNUMBER(D898)),ISBLANK(D898),D898="",ISBLANK(O898)),"",ABS(D898-O898))</f>
        <v/>
      </c>
      <c r="S898" t="s">
        <v>338</v>
      </c>
      <c r="U898">
        <f t="shared" ref="U898:U961" ca="1" si="208">IF(OR(ISBLANK(K898),ISBLANK(S898),K898="",S898=""),"",IF(K898=S898,1,0))</f>
        <v>1</v>
      </c>
      <c r="W898" t="str">
        <f t="shared" ref="W898:W961" ca="1" si="209">IF(OR(ISBLANK(L898),ISBLANK(V898),L898="",V898=""),"",IF(L898=V898,1,0))</f>
        <v/>
      </c>
    </row>
    <row r="899" spans="1:23" x14ac:dyDescent="0.25">
      <c r="A899">
        <v>898</v>
      </c>
      <c r="B899">
        <v>444</v>
      </c>
      <c r="C899" t="str">
        <f t="shared" ca="1" si="202"/>
        <v>2013_13_GBY@DET</v>
      </c>
      <c r="D899" t="str">
        <f t="shared" ca="1" si="200"/>
        <v/>
      </c>
      <c r="E899">
        <f t="shared" ca="1" si="200"/>
        <v>-5.5</v>
      </c>
      <c r="F899">
        <f t="shared" ca="1" si="200"/>
        <v>40</v>
      </c>
      <c r="G899">
        <f t="shared" ca="1" si="200"/>
        <v>10</v>
      </c>
      <c r="H899">
        <f t="shared" ca="1" si="203"/>
        <v>2013</v>
      </c>
      <c r="I899">
        <f t="shared" ca="1" si="204"/>
        <v>13</v>
      </c>
      <c r="J899" t="str">
        <f t="shared" ca="1" si="205"/>
        <v>rs</v>
      </c>
      <c r="K899" t="str">
        <f t="shared" ca="1" si="201"/>
        <v>DET</v>
      </c>
      <c r="L899" t="str">
        <f t="shared" ca="1" si="201"/>
        <v>DET</v>
      </c>
      <c r="M899" t="str">
        <f t="shared" ca="1" si="206"/>
        <v/>
      </c>
      <c r="N899" t="s">
        <v>18</v>
      </c>
      <c r="O899">
        <v>-9</v>
      </c>
      <c r="P899" t="str">
        <f t="shared" ca="1" si="207"/>
        <v/>
      </c>
      <c r="S899" t="s">
        <v>75</v>
      </c>
      <c r="U899">
        <f t="shared" ca="1" si="208"/>
        <v>1</v>
      </c>
      <c r="W899" t="str">
        <f t="shared" ca="1" si="209"/>
        <v/>
      </c>
    </row>
    <row r="900" spans="1:23" x14ac:dyDescent="0.25">
      <c r="A900">
        <v>899</v>
      </c>
      <c r="B900">
        <v>444</v>
      </c>
      <c r="C900" t="str">
        <f t="shared" ca="1" si="202"/>
        <v>2013_13_GBY@DET</v>
      </c>
      <c r="D900" t="str">
        <f t="shared" ca="1" si="200"/>
        <v/>
      </c>
      <c r="E900">
        <f t="shared" ca="1" si="200"/>
        <v>-5.5</v>
      </c>
      <c r="F900">
        <f t="shared" ca="1" si="200"/>
        <v>40</v>
      </c>
      <c r="G900">
        <f t="shared" ca="1" si="200"/>
        <v>10</v>
      </c>
      <c r="H900">
        <f t="shared" ca="1" si="203"/>
        <v>2013</v>
      </c>
      <c r="I900">
        <f t="shared" ca="1" si="204"/>
        <v>13</v>
      </c>
      <c r="J900" t="str">
        <f t="shared" ca="1" si="205"/>
        <v>rs</v>
      </c>
      <c r="K900" t="str">
        <f t="shared" ca="1" si="201"/>
        <v>DET</v>
      </c>
      <c r="L900" t="str">
        <f t="shared" ca="1" si="201"/>
        <v>DET</v>
      </c>
      <c r="M900" t="str">
        <f t="shared" ca="1" si="206"/>
        <v/>
      </c>
      <c r="N900" t="s">
        <v>16</v>
      </c>
      <c r="O900">
        <v>-7</v>
      </c>
      <c r="P900" t="str">
        <f t="shared" ca="1" si="207"/>
        <v/>
      </c>
      <c r="S900" t="s">
        <v>75</v>
      </c>
      <c r="U900">
        <f t="shared" ca="1" si="208"/>
        <v>1</v>
      </c>
      <c r="W900" t="str">
        <f t="shared" ca="1" si="209"/>
        <v/>
      </c>
    </row>
    <row r="901" spans="1:23" x14ac:dyDescent="0.25">
      <c r="A901">
        <v>900</v>
      </c>
      <c r="B901">
        <v>445</v>
      </c>
      <c r="C901" t="str">
        <f t="shared" ca="1" si="202"/>
        <v>2013_13_OAK@DAL</v>
      </c>
      <c r="D901" t="str">
        <f t="shared" ca="1" si="200"/>
        <v/>
      </c>
      <c r="E901">
        <f t="shared" ca="1" si="200"/>
        <v>-9.5</v>
      </c>
      <c r="F901">
        <f t="shared" ca="1" si="200"/>
        <v>31</v>
      </c>
      <c r="G901">
        <f t="shared" ca="1" si="200"/>
        <v>24</v>
      </c>
      <c r="H901">
        <f t="shared" ca="1" si="203"/>
        <v>2013</v>
      </c>
      <c r="I901">
        <f t="shared" ca="1" si="204"/>
        <v>13</v>
      </c>
      <c r="J901" t="str">
        <f t="shared" ca="1" si="205"/>
        <v>rs</v>
      </c>
      <c r="K901" t="str">
        <f t="shared" ca="1" si="201"/>
        <v>OAK</v>
      </c>
      <c r="L901" t="str">
        <f t="shared" ca="1" si="201"/>
        <v>DAL</v>
      </c>
      <c r="M901" t="str">
        <f t="shared" ca="1" si="206"/>
        <v/>
      </c>
      <c r="N901" t="s">
        <v>18</v>
      </c>
      <c r="O901">
        <v>-9</v>
      </c>
      <c r="P901" t="str">
        <f t="shared" ca="1" si="207"/>
        <v/>
      </c>
      <c r="S901" t="s">
        <v>87</v>
      </c>
      <c r="U901">
        <f t="shared" ca="1" si="208"/>
        <v>1</v>
      </c>
      <c r="W901" t="str">
        <f t="shared" ca="1" si="209"/>
        <v/>
      </c>
    </row>
    <row r="902" spans="1:23" x14ac:dyDescent="0.25">
      <c r="A902">
        <v>901</v>
      </c>
      <c r="B902">
        <v>445</v>
      </c>
      <c r="C902" t="str">
        <f t="shared" ca="1" si="202"/>
        <v>2013_13_OAK@DAL</v>
      </c>
      <c r="D902" t="str">
        <f t="shared" ref="D902:G921" ca="1" si="210">IFERROR(IF(ISBLANK(VLOOKUP($B902,nfl_game_result,MATCH(D$1,nfl_game_result_header,0),FALSE)),"",VLOOKUP($B902,nfl_game_result,MATCH(D$1,nfl_game_result_header,0),FALSE)),"error")</f>
        <v/>
      </c>
      <c r="E902">
        <f t="shared" ca="1" si="210"/>
        <v>-9.5</v>
      </c>
      <c r="F902">
        <f t="shared" ca="1" si="210"/>
        <v>31</v>
      </c>
      <c r="G902">
        <f t="shared" ca="1" si="210"/>
        <v>24</v>
      </c>
      <c r="H902">
        <f t="shared" ca="1" si="203"/>
        <v>2013</v>
      </c>
      <c r="I902">
        <f t="shared" ca="1" si="204"/>
        <v>13</v>
      </c>
      <c r="J902" t="str">
        <f t="shared" ca="1" si="205"/>
        <v>rs</v>
      </c>
      <c r="K902" t="str">
        <f t="shared" ref="K902:L921" ca="1" si="211">IFERROR(IF(ISBLANK(VLOOKUP($B902,nfl_game_result,MATCH(K$1,nfl_game_result_header,0),FALSE)),"",VLOOKUP($B902,nfl_game_result,MATCH(K$1,nfl_game_result_header,0),FALSE)),"error")</f>
        <v>OAK</v>
      </c>
      <c r="L902" t="str">
        <f t="shared" ca="1" si="211"/>
        <v>DAL</v>
      </c>
      <c r="M902" t="str">
        <f t="shared" ca="1" si="206"/>
        <v/>
      </c>
      <c r="N902" t="s">
        <v>16</v>
      </c>
      <c r="O902">
        <v>-8</v>
      </c>
      <c r="P902" t="str">
        <f t="shared" ca="1" si="207"/>
        <v/>
      </c>
      <c r="S902" t="s">
        <v>87</v>
      </c>
      <c r="U902">
        <f t="shared" ca="1" si="208"/>
        <v>1</v>
      </c>
      <c r="W902" t="str">
        <f t="shared" ca="1" si="209"/>
        <v/>
      </c>
    </row>
    <row r="903" spans="1:23" x14ac:dyDescent="0.25">
      <c r="A903">
        <v>902</v>
      </c>
      <c r="B903">
        <v>446</v>
      </c>
      <c r="C903" t="str">
        <f t="shared" ca="1" si="202"/>
        <v>2013_13_PIT@BAL</v>
      </c>
      <c r="D903" t="str">
        <f t="shared" ca="1" si="210"/>
        <v/>
      </c>
      <c r="E903">
        <f t="shared" ca="1" si="210"/>
        <v>-2.5</v>
      </c>
      <c r="F903">
        <f t="shared" ca="1" si="210"/>
        <v>22</v>
      </c>
      <c r="G903">
        <f t="shared" ca="1" si="210"/>
        <v>20</v>
      </c>
      <c r="H903">
        <f t="shared" ca="1" si="203"/>
        <v>2013</v>
      </c>
      <c r="I903">
        <f t="shared" ca="1" si="204"/>
        <v>13</v>
      </c>
      <c r="J903" t="str">
        <f t="shared" ca="1" si="205"/>
        <v>rs</v>
      </c>
      <c r="K903" t="str">
        <f t="shared" ca="1" si="211"/>
        <v>PIT</v>
      </c>
      <c r="L903" t="str">
        <f t="shared" ca="1" si="211"/>
        <v>BAL</v>
      </c>
      <c r="M903" t="str">
        <f t="shared" ca="1" si="206"/>
        <v/>
      </c>
      <c r="N903" t="s">
        <v>18</v>
      </c>
      <c r="O903">
        <v>-3</v>
      </c>
      <c r="P903" t="str">
        <f t="shared" ca="1" si="207"/>
        <v/>
      </c>
      <c r="S903" t="s">
        <v>89</v>
      </c>
      <c r="U903">
        <f t="shared" ca="1" si="208"/>
        <v>1</v>
      </c>
      <c r="W903" t="str">
        <f t="shared" ca="1" si="209"/>
        <v/>
      </c>
    </row>
    <row r="904" spans="1:23" x14ac:dyDescent="0.25">
      <c r="A904">
        <v>903</v>
      </c>
      <c r="B904">
        <v>446</v>
      </c>
      <c r="C904" t="str">
        <f t="shared" ca="1" si="202"/>
        <v>2013_13_PIT@BAL</v>
      </c>
      <c r="D904" t="str">
        <f t="shared" ca="1" si="210"/>
        <v/>
      </c>
      <c r="E904">
        <f t="shared" ca="1" si="210"/>
        <v>-2.5</v>
      </c>
      <c r="F904">
        <f t="shared" ca="1" si="210"/>
        <v>22</v>
      </c>
      <c r="G904">
        <f t="shared" ca="1" si="210"/>
        <v>20</v>
      </c>
      <c r="H904">
        <f t="shared" ca="1" si="203"/>
        <v>2013</v>
      </c>
      <c r="I904">
        <f t="shared" ca="1" si="204"/>
        <v>13</v>
      </c>
      <c r="J904" t="str">
        <f t="shared" ca="1" si="205"/>
        <v>rs</v>
      </c>
      <c r="K904" t="str">
        <f t="shared" ca="1" si="211"/>
        <v>PIT</v>
      </c>
      <c r="L904" t="str">
        <f t="shared" ca="1" si="211"/>
        <v>BAL</v>
      </c>
      <c r="M904" t="str">
        <f t="shared" ca="1" si="206"/>
        <v/>
      </c>
      <c r="N904" t="s">
        <v>16</v>
      </c>
      <c r="O904">
        <v>-3</v>
      </c>
      <c r="P904" t="str">
        <f t="shared" ca="1" si="207"/>
        <v/>
      </c>
      <c r="S904" t="s">
        <v>67</v>
      </c>
      <c r="U904">
        <f t="shared" ca="1" si="208"/>
        <v>0</v>
      </c>
      <c r="W904" t="str">
        <f t="shared" ca="1" si="209"/>
        <v/>
      </c>
    </row>
    <row r="905" spans="1:23" x14ac:dyDescent="0.25">
      <c r="A905">
        <v>904</v>
      </c>
      <c r="B905">
        <v>447</v>
      </c>
      <c r="C905" t="str">
        <f t="shared" ca="1" si="202"/>
        <v>2013_13_CHI@MIN</v>
      </c>
      <c r="D905" t="str">
        <f t="shared" ca="1" si="210"/>
        <v/>
      </c>
      <c r="E905">
        <f t="shared" ca="1" si="210"/>
        <v>-0.5</v>
      </c>
      <c r="F905">
        <f t="shared" ca="1" si="210"/>
        <v>23</v>
      </c>
      <c r="G905">
        <f t="shared" ca="1" si="210"/>
        <v>20</v>
      </c>
      <c r="H905">
        <f t="shared" ca="1" si="203"/>
        <v>2013</v>
      </c>
      <c r="I905">
        <f t="shared" ca="1" si="204"/>
        <v>13</v>
      </c>
      <c r="J905" t="str">
        <f t="shared" ca="1" si="205"/>
        <v>rs</v>
      </c>
      <c r="K905" t="str">
        <f t="shared" ca="1" si="211"/>
        <v>MIN</v>
      </c>
      <c r="L905" t="str">
        <f t="shared" ca="1" si="211"/>
        <v>MIN</v>
      </c>
      <c r="M905" t="str">
        <f t="shared" ca="1" si="206"/>
        <v/>
      </c>
      <c r="N905" t="s">
        <v>18</v>
      </c>
      <c r="O905">
        <v>1.5</v>
      </c>
      <c r="P905" t="str">
        <f t="shared" ca="1" si="207"/>
        <v/>
      </c>
      <c r="S905" t="s">
        <v>70</v>
      </c>
      <c r="U905">
        <f t="shared" ca="1" si="208"/>
        <v>0</v>
      </c>
      <c r="W905" t="str">
        <f t="shared" ca="1" si="209"/>
        <v/>
      </c>
    </row>
    <row r="906" spans="1:23" x14ac:dyDescent="0.25">
      <c r="A906">
        <v>905</v>
      </c>
      <c r="B906">
        <v>447</v>
      </c>
      <c r="C906" t="str">
        <f t="shared" ca="1" si="202"/>
        <v>2013_13_CHI@MIN</v>
      </c>
      <c r="D906" t="str">
        <f t="shared" ca="1" si="210"/>
        <v/>
      </c>
      <c r="E906">
        <f t="shared" ca="1" si="210"/>
        <v>-0.5</v>
      </c>
      <c r="F906">
        <f t="shared" ca="1" si="210"/>
        <v>23</v>
      </c>
      <c r="G906">
        <f t="shared" ca="1" si="210"/>
        <v>20</v>
      </c>
      <c r="H906">
        <f t="shared" ca="1" si="203"/>
        <v>2013</v>
      </c>
      <c r="I906">
        <f t="shared" ca="1" si="204"/>
        <v>13</v>
      </c>
      <c r="J906" t="str">
        <f t="shared" ca="1" si="205"/>
        <v>rs</v>
      </c>
      <c r="K906" t="str">
        <f t="shared" ca="1" si="211"/>
        <v>MIN</v>
      </c>
      <c r="L906" t="str">
        <f t="shared" ca="1" si="211"/>
        <v>MIN</v>
      </c>
      <c r="M906" t="str">
        <f t="shared" ca="1" si="206"/>
        <v/>
      </c>
      <c r="N906" t="s">
        <v>16</v>
      </c>
      <c r="O906">
        <v>2.5</v>
      </c>
      <c r="P906" t="str">
        <f t="shared" ca="1" si="207"/>
        <v/>
      </c>
      <c r="S906" t="s">
        <v>82</v>
      </c>
      <c r="U906">
        <f t="shared" ca="1" si="208"/>
        <v>1</v>
      </c>
      <c r="W906" t="str">
        <f t="shared" ca="1" si="209"/>
        <v/>
      </c>
    </row>
    <row r="907" spans="1:23" x14ac:dyDescent="0.25">
      <c r="A907">
        <v>906</v>
      </c>
      <c r="B907">
        <v>448</v>
      </c>
      <c r="C907" t="str">
        <f t="shared" ca="1" si="202"/>
        <v>2013_13_JAX@CLE</v>
      </c>
      <c r="D907" t="str">
        <f t="shared" ca="1" si="210"/>
        <v/>
      </c>
      <c r="E907">
        <f t="shared" ca="1" si="210"/>
        <v>-7.5</v>
      </c>
      <c r="F907">
        <f t="shared" ca="1" si="210"/>
        <v>28</v>
      </c>
      <c r="G907">
        <f t="shared" ca="1" si="210"/>
        <v>32</v>
      </c>
      <c r="H907">
        <f t="shared" ca="1" si="203"/>
        <v>2013</v>
      </c>
      <c r="I907">
        <f t="shared" ca="1" si="204"/>
        <v>13</v>
      </c>
      <c r="J907" t="str">
        <f t="shared" ca="1" si="205"/>
        <v>rs</v>
      </c>
      <c r="K907" t="str">
        <f t="shared" ca="1" si="211"/>
        <v>JAX</v>
      </c>
      <c r="L907" t="str">
        <f t="shared" ca="1" si="211"/>
        <v>JAX</v>
      </c>
      <c r="M907" t="str">
        <f t="shared" ca="1" si="206"/>
        <v/>
      </c>
      <c r="N907" t="s">
        <v>18</v>
      </c>
      <c r="O907">
        <v>-4</v>
      </c>
      <c r="P907" t="str">
        <f t="shared" ca="1" si="207"/>
        <v/>
      </c>
      <c r="S907" t="s">
        <v>79</v>
      </c>
      <c r="U907">
        <f t="shared" ca="1" si="208"/>
        <v>1</v>
      </c>
      <c r="W907" t="str">
        <f t="shared" ca="1" si="209"/>
        <v/>
      </c>
    </row>
    <row r="908" spans="1:23" x14ac:dyDescent="0.25">
      <c r="A908">
        <v>907</v>
      </c>
      <c r="B908">
        <v>448</v>
      </c>
      <c r="C908" t="str">
        <f t="shared" ca="1" si="202"/>
        <v>2013_13_JAX@CLE</v>
      </c>
      <c r="D908" t="str">
        <f t="shared" ca="1" si="210"/>
        <v/>
      </c>
      <c r="E908">
        <f t="shared" ca="1" si="210"/>
        <v>-7.5</v>
      </c>
      <c r="F908">
        <f t="shared" ca="1" si="210"/>
        <v>28</v>
      </c>
      <c r="G908">
        <f t="shared" ca="1" si="210"/>
        <v>32</v>
      </c>
      <c r="H908">
        <f t="shared" ca="1" si="203"/>
        <v>2013</v>
      </c>
      <c r="I908">
        <f t="shared" ca="1" si="204"/>
        <v>13</v>
      </c>
      <c r="J908" t="str">
        <f t="shared" ca="1" si="205"/>
        <v>rs</v>
      </c>
      <c r="K908" t="str">
        <f t="shared" ca="1" si="211"/>
        <v>JAX</v>
      </c>
      <c r="L908" t="str">
        <f t="shared" ca="1" si="211"/>
        <v>JAX</v>
      </c>
      <c r="M908" t="str">
        <f t="shared" ca="1" si="206"/>
        <v/>
      </c>
      <c r="N908" t="s">
        <v>16</v>
      </c>
      <c r="O908">
        <v>-3.5</v>
      </c>
      <c r="P908" t="str">
        <f t="shared" ca="1" si="207"/>
        <v/>
      </c>
      <c r="S908" t="s">
        <v>79</v>
      </c>
      <c r="U908">
        <f t="shared" ca="1" si="208"/>
        <v>1</v>
      </c>
      <c r="W908" t="str">
        <f t="shared" ca="1" si="209"/>
        <v/>
      </c>
    </row>
    <row r="909" spans="1:23" x14ac:dyDescent="0.25">
      <c r="A909">
        <v>908</v>
      </c>
      <c r="B909">
        <v>449</v>
      </c>
      <c r="C909" t="str">
        <f t="shared" ca="1" si="202"/>
        <v>2013_13_TEN@IND</v>
      </c>
      <c r="D909" t="str">
        <f t="shared" ca="1" si="210"/>
        <v/>
      </c>
      <c r="E909">
        <f t="shared" ca="1" si="210"/>
        <v>-4.5</v>
      </c>
      <c r="F909">
        <f t="shared" ca="1" si="210"/>
        <v>22</v>
      </c>
      <c r="G909">
        <f t="shared" ca="1" si="210"/>
        <v>14</v>
      </c>
      <c r="H909">
        <f t="shared" ca="1" si="203"/>
        <v>2013</v>
      </c>
      <c r="I909">
        <f t="shared" ca="1" si="204"/>
        <v>13</v>
      </c>
      <c r="J909" t="str">
        <f t="shared" ca="1" si="205"/>
        <v>rs</v>
      </c>
      <c r="K909" t="str">
        <f t="shared" ca="1" si="211"/>
        <v>IND</v>
      </c>
      <c r="L909" t="str">
        <f t="shared" ca="1" si="211"/>
        <v>IND</v>
      </c>
      <c r="M909" t="str">
        <f t="shared" ca="1" si="206"/>
        <v/>
      </c>
      <c r="N909" t="s">
        <v>18</v>
      </c>
      <c r="O909">
        <v>-5</v>
      </c>
      <c r="P909" t="str">
        <f t="shared" ca="1" si="207"/>
        <v/>
      </c>
      <c r="S909" t="s">
        <v>95</v>
      </c>
      <c r="U909">
        <f t="shared" ca="1" si="208"/>
        <v>0</v>
      </c>
      <c r="W909" t="str">
        <f t="shared" ca="1" si="209"/>
        <v/>
      </c>
    </row>
    <row r="910" spans="1:23" x14ac:dyDescent="0.25">
      <c r="A910">
        <v>909</v>
      </c>
      <c r="B910">
        <v>449</v>
      </c>
      <c r="C910" t="str">
        <f t="shared" ca="1" si="202"/>
        <v>2013_13_TEN@IND</v>
      </c>
      <c r="D910" t="str">
        <f t="shared" ca="1" si="210"/>
        <v/>
      </c>
      <c r="E910">
        <f t="shared" ca="1" si="210"/>
        <v>-4.5</v>
      </c>
      <c r="F910">
        <f t="shared" ca="1" si="210"/>
        <v>22</v>
      </c>
      <c r="G910">
        <f t="shared" ca="1" si="210"/>
        <v>14</v>
      </c>
      <c r="H910">
        <f t="shared" ca="1" si="203"/>
        <v>2013</v>
      </c>
      <c r="I910">
        <f t="shared" ca="1" si="204"/>
        <v>13</v>
      </c>
      <c r="J910" t="str">
        <f t="shared" ca="1" si="205"/>
        <v>rs</v>
      </c>
      <c r="K910" t="str">
        <f t="shared" ca="1" si="211"/>
        <v>IND</v>
      </c>
      <c r="L910" t="str">
        <f t="shared" ca="1" si="211"/>
        <v>IND</v>
      </c>
      <c r="M910" t="str">
        <f t="shared" ca="1" si="206"/>
        <v/>
      </c>
      <c r="N910" t="s">
        <v>16</v>
      </c>
      <c r="O910">
        <v>-4.5</v>
      </c>
      <c r="P910" t="str">
        <f t="shared" ca="1" si="207"/>
        <v/>
      </c>
      <c r="S910" t="s">
        <v>78</v>
      </c>
      <c r="U910">
        <f t="shared" ca="1" si="208"/>
        <v>1</v>
      </c>
      <c r="W910" t="str">
        <f t="shared" ca="1" si="209"/>
        <v/>
      </c>
    </row>
    <row r="911" spans="1:23" x14ac:dyDescent="0.25">
      <c r="A911">
        <v>910</v>
      </c>
      <c r="B911">
        <v>450</v>
      </c>
      <c r="C911" t="str">
        <f t="shared" ca="1" si="202"/>
        <v>2013_13_MIA@NYJ</v>
      </c>
      <c r="D911" t="str">
        <f t="shared" ca="1" si="210"/>
        <v/>
      </c>
      <c r="E911">
        <f t="shared" ca="1" si="210"/>
        <v>-1.5</v>
      </c>
      <c r="F911">
        <f t="shared" ca="1" si="210"/>
        <v>3</v>
      </c>
      <c r="G911">
        <f t="shared" ca="1" si="210"/>
        <v>23</v>
      </c>
      <c r="H911">
        <f t="shared" ca="1" si="203"/>
        <v>2013</v>
      </c>
      <c r="I911">
        <f t="shared" ca="1" si="204"/>
        <v>13</v>
      </c>
      <c r="J911" t="str">
        <f t="shared" ca="1" si="205"/>
        <v>rs</v>
      </c>
      <c r="K911" t="str">
        <f t="shared" ca="1" si="211"/>
        <v>MIA</v>
      </c>
      <c r="L911" t="str">
        <f t="shared" ca="1" si="211"/>
        <v>MIA</v>
      </c>
      <c r="M911" t="str">
        <f t="shared" ca="1" si="206"/>
        <v/>
      </c>
      <c r="N911" t="s">
        <v>18</v>
      </c>
      <c r="O911">
        <v>-3</v>
      </c>
      <c r="P911" t="str">
        <f t="shared" ca="1" si="207"/>
        <v/>
      </c>
      <c r="S911" t="s">
        <v>81</v>
      </c>
      <c r="U911">
        <f t="shared" ca="1" si="208"/>
        <v>1</v>
      </c>
      <c r="W911" t="str">
        <f t="shared" ca="1" si="209"/>
        <v/>
      </c>
    </row>
    <row r="912" spans="1:23" x14ac:dyDescent="0.25">
      <c r="A912">
        <v>911</v>
      </c>
      <c r="B912">
        <v>450</v>
      </c>
      <c r="C912" t="str">
        <f t="shared" ca="1" si="202"/>
        <v>2013_13_MIA@NYJ</v>
      </c>
      <c r="D912" t="str">
        <f t="shared" ca="1" si="210"/>
        <v/>
      </c>
      <c r="E912">
        <f t="shared" ca="1" si="210"/>
        <v>-1.5</v>
      </c>
      <c r="F912">
        <f t="shared" ca="1" si="210"/>
        <v>3</v>
      </c>
      <c r="G912">
        <f t="shared" ca="1" si="210"/>
        <v>23</v>
      </c>
      <c r="H912">
        <f t="shared" ca="1" si="203"/>
        <v>2013</v>
      </c>
      <c r="I912">
        <f t="shared" ca="1" si="204"/>
        <v>13</v>
      </c>
      <c r="J912" t="str">
        <f t="shared" ca="1" si="205"/>
        <v>rs</v>
      </c>
      <c r="K912" t="str">
        <f t="shared" ca="1" si="211"/>
        <v>MIA</v>
      </c>
      <c r="L912" t="str">
        <f t="shared" ca="1" si="211"/>
        <v>MIA</v>
      </c>
      <c r="M912" t="str">
        <f t="shared" ca="1" si="206"/>
        <v/>
      </c>
      <c r="N912" t="s">
        <v>16</v>
      </c>
      <c r="O912">
        <v>-2.5</v>
      </c>
      <c r="P912" t="str">
        <f t="shared" ca="1" si="207"/>
        <v/>
      </c>
      <c r="S912" t="s">
        <v>86</v>
      </c>
      <c r="U912">
        <f t="shared" ca="1" si="208"/>
        <v>0</v>
      </c>
      <c r="W912" t="str">
        <f t="shared" ca="1" si="209"/>
        <v/>
      </c>
    </row>
    <row r="913" spans="1:23" x14ac:dyDescent="0.25">
      <c r="A913">
        <v>912</v>
      </c>
      <c r="B913">
        <v>451</v>
      </c>
      <c r="C913" t="str">
        <f t="shared" ca="1" si="202"/>
        <v>2013_13_NWE@HOU</v>
      </c>
      <c r="D913" t="str">
        <f t="shared" ca="1" si="210"/>
        <v/>
      </c>
      <c r="E913">
        <f t="shared" ca="1" si="210"/>
        <v>8.5</v>
      </c>
      <c r="F913">
        <f t="shared" ca="1" si="210"/>
        <v>31</v>
      </c>
      <c r="G913">
        <f t="shared" ca="1" si="210"/>
        <v>34</v>
      </c>
      <c r="H913">
        <f t="shared" ca="1" si="203"/>
        <v>2013</v>
      </c>
      <c r="I913">
        <f t="shared" ca="1" si="204"/>
        <v>13</v>
      </c>
      <c r="J913" t="str">
        <f t="shared" ca="1" si="205"/>
        <v>rs</v>
      </c>
      <c r="K913" t="str">
        <f t="shared" ca="1" si="211"/>
        <v>HOU</v>
      </c>
      <c r="L913" t="str">
        <f t="shared" ca="1" si="211"/>
        <v>NWE</v>
      </c>
      <c r="M913" t="str">
        <f t="shared" ca="1" si="206"/>
        <v/>
      </c>
      <c r="N913" t="s">
        <v>18</v>
      </c>
      <c r="O913">
        <v>13</v>
      </c>
      <c r="P913" t="str">
        <f t="shared" ca="1" si="207"/>
        <v/>
      </c>
      <c r="S913" t="s">
        <v>337</v>
      </c>
      <c r="U913">
        <f t="shared" ca="1" si="208"/>
        <v>0</v>
      </c>
      <c r="W913" t="str">
        <f t="shared" ca="1" si="209"/>
        <v/>
      </c>
    </row>
    <row r="914" spans="1:23" x14ac:dyDescent="0.25">
      <c r="A914">
        <v>913</v>
      </c>
      <c r="B914">
        <v>451</v>
      </c>
      <c r="C914" t="str">
        <f t="shared" ca="1" si="202"/>
        <v>2013_13_NWE@HOU</v>
      </c>
      <c r="D914" t="str">
        <f t="shared" ca="1" si="210"/>
        <v/>
      </c>
      <c r="E914">
        <f t="shared" ca="1" si="210"/>
        <v>8.5</v>
      </c>
      <c r="F914">
        <f t="shared" ca="1" si="210"/>
        <v>31</v>
      </c>
      <c r="G914">
        <f t="shared" ca="1" si="210"/>
        <v>34</v>
      </c>
      <c r="H914">
        <f t="shared" ca="1" si="203"/>
        <v>2013</v>
      </c>
      <c r="I914">
        <f t="shared" ca="1" si="204"/>
        <v>13</v>
      </c>
      <c r="J914" t="str">
        <f t="shared" ca="1" si="205"/>
        <v>rs</v>
      </c>
      <c r="K914" t="str">
        <f t="shared" ca="1" si="211"/>
        <v>HOU</v>
      </c>
      <c r="L914" t="str">
        <f t="shared" ca="1" si="211"/>
        <v>NWE</v>
      </c>
      <c r="M914" t="str">
        <f t="shared" ca="1" si="206"/>
        <v/>
      </c>
      <c r="N914" t="s">
        <v>16</v>
      </c>
      <c r="O914">
        <v>9.5</v>
      </c>
      <c r="P914" t="str">
        <f t="shared" ca="1" si="207"/>
        <v/>
      </c>
      <c r="S914" t="s">
        <v>77</v>
      </c>
      <c r="U914">
        <f t="shared" ca="1" si="208"/>
        <v>1</v>
      </c>
      <c r="W914" t="str">
        <f t="shared" ca="1" si="209"/>
        <v/>
      </c>
    </row>
    <row r="915" spans="1:23" x14ac:dyDescent="0.25">
      <c r="A915">
        <v>914</v>
      </c>
      <c r="B915">
        <v>452</v>
      </c>
      <c r="C915" t="str">
        <f t="shared" ca="1" si="202"/>
        <v>2013_13_ARI@PHI</v>
      </c>
      <c r="D915" t="str">
        <f t="shared" ca="1" si="210"/>
        <v/>
      </c>
      <c r="E915">
        <f t="shared" ca="1" si="210"/>
        <v>-3.5</v>
      </c>
      <c r="F915">
        <f t="shared" ca="1" si="210"/>
        <v>24</v>
      </c>
      <c r="G915">
        <f t="shared" ca="1" si="210"/>
        <v>21</v>
      </c>
      <c r="H915">
        <f t="shared" ca="1" si="203"/>
        <v>2013</v>
      </c>
      <c r="I915">
        <f t="shared" ca="1" si="204"/>
        <v>13</v>
      </c>
      <c r="J915" t="str">
        <f t="shared" ca="1" si="205"/>
        <v>rs</v>
      </c>
      <c r="K915" t="str">
        <f t="shared" ca="1" si="211"/>
        <v>ARI</v>
      </c>
      <c r="L915" t="str">
        <f t="shared" ca="1" si="211"/>
        <v>PHI</v>
      </c>
      <c r="M915" t="str">
        <f t="shared" ca="1" si="206"/>
        <v/>
      </c>
      <c r="N915" t="s">
        <v>18</v>
      </c>
      <c r="O915">
        <v>-2.5</v>
      </c>
      <c r="P915" t="str">
        <f t="shared" ca="1" si="207"/>
        <v/>
      </c>
      <c r="S915" t="s">
        <v>66</v>
      </c>
      <c r="U915">
        <f t="shared" ca="1" si="208"/>
        <v>1</v>
      </c>
      <c r="W915" t="str">
        <f t="shared" ca="1" si="209"/>
        <v/>
      </c>
    </row>
    <row r="916" spans="1:23" x14ac:dyDescent="0.25">
      <c r="A916">
        <v>915</v>
      </c>
      <c r="B916">
        <v>452</v>
      </c>
      <c r="C916" t="str">
        <f t="shared" ca="1" si="202"/>
        <v>2013_13_ARI@PHI</v>
      </c>
      <c r="D916" t="str">
        <f t="shared" ca="1" si="210"/>
        <v/>
      </c>
      <c r="E916">
        <f t="shared" ca="1" si="210"/>
        <v>-3.5</v>
      </c>
      <c r="F916">
        <f t="shared" ca="1" si="210"/>
        <v>24</v>
      </c>
      <c r="G916">
        <f t="shared" ca="1" si="210"/>
        <v>21</v>
      </c>
      <c r="H916">
        <f t="shared" ca="1" si="203"/>
        <v>2013</v>
      </c>
      <c r="I916">
        <f t="shared" ca="1" si="204"/>
        <v>13</v>
      </c>
      <c r="J916" t="str">
        <f t="shared" ca="1" si="205"/>
        <v>rs</v>
      </c>
      <c r="K916" t="str">
        <f t="shared" ca="1" si="211"/>
        <v>ARI</v>
      </c>
      <c r="L916" t="str">
        <f t="shared" ca="1" si="211"/>
        <v>PHI</v>
      </c>
      <c r="M916" t="str">
        <f t="shared" ca="1" si="206"/>
        <v/>
      </c>
      <c r="N916" t="s">
        <v>16</v>
      </c>
      <c r="O916">
        <v>-3</v>
      </c>
      <c r="P916" t="str">
        <f t="shared" ca="1" si="207"/>
        <v/>
      </c>
      <c r="S916" t="s">
        <v>66</v>
      </c>
      <c r="U916">
        <f t="shared" ca="1" si="208"/>
        <v>1</v>
      </c>
      <c r="W916" t="str">
        <f t="shared" ca="1" si="209"/>
        <v/>
      </c>
    </row>
    <row r="917" spans="1:23" x14ac:dyDescent="0.25">
      <c r="A917">
        <v>916</v>
      </c>
      <c r="B917">
        <v>453</v>
      </c>
      <c r="C917" t="str">
        <f t="shared" ca="1" si="202"/>
        <v>2013_13_TBY@CAR</v>
      </c>
      <c r="D917" t="str">
        <f t="shared" ca="1" si="210"/>
        <v/>
      </c>
      <c r="E917">
        <f t="shared" ca="1" si="210"/>
        <v>-8.5</v>
      </c>
      <c r="F917">
        <f t="shared" ca="1" si="210"/>
        <v>27</v>
      </c>
      <c r="G917">
        <f t="shared" ca="1" si="210"/>
        <v>6</v>
      </c>
      <c r="H917">
        <f t="shared" ca="1" si="203"/>
        <v>2013</v>
      </c>
      <c r="I917">
        <f t="shared" ca="1" si="204"/>
        <v>13</v>
      </c>
      <c r="J917" t="str">
        <f t="shared" ca="1" si="205"/>
        <v>rs</v>
      </c>
      <c r="K917" t="str">
        <f t="shared" ca="1" si="211"/>
        <v>CAR</v>
      </c>
      <c r="L917" t="str">
        <f t="shared" ca="1" si="211"/>
        <v>CAR</v>
      </c>
      <c r="M917" t="str">
        <f t="shared" ca="1" si="206"/>
        <v/>
      </c>
      <c r="N917" t="s">
        <v>18</v>
      </c>
      <c r="O917">
        <v>-7.5</v>
      </c>
      <c r="P917" t="str">
        <f t="shared" ca="1" si="207"/>
        <v/>
      </c>
      <c r="S917" t="s">
        <v>339</v>
      </c>
      <c r="U917">
        <f t="shared" ca="1" si="208"/>
        <v>0</v>
      </c>
      <c r="W917" t="str">
        <f t="shared" ca="1" si="209"/>
        <v/>
      </c>
    </row>
    <row r="918" spans="1:23" x14ac:dyDescent="0.25">
      <c r="A918">
        <v>917</v>
      </c>
      <c r="B918">
        <v>453</v>
      </c>
      <c r="C918" t="str">
        <f t="shared" ca="1" si="202"/>
        <v>2013_13_TBY@CAR</v>
      </c>
      <c r="D918" t="str">
        <f t="shared" ca="1" si="210"/>
        <v/>
      </c>
      <c r="E918">
        <f t="shared" ca="1" si="210"/>
        <v>-8.5</v>
      </c>
      <c r="F918">
        <f t="shared" ca="1" si="210"/>
        <v>27</v>
      </c>
      <c r="G918">
        <f t="shared" ca="1" si="210"/>
        <v>6</v>
      </c>
      <c r="H918">
        <f t="shared" ca="1" si="203"/>
        <v>2013</v>
      </c>
      <c r="I918">
        <f t="shared" ca="1" si="204"/>
        <v>13</v>
      </c>
      <c r="J918" t="str">
        <f t="shared" ca="1" si="205"/>
        <v>rs</v>
      </c>
      <c r="K918" t="str">
        <f t="shared" ca="1" si="211"/>
        <v>CAR</v>
      </c>
      <c r="L918" t="str">
        <f t="shared" ca="1" si="211"/>
        <v>CAR</v>
      </c>
      <c r="M918" t="str">
        <f t="shared" ca="1" si="206"/>
        <v/>
      </c>
      <c r="N918" t="s">
        <v>16</v>
      </c>
      <c r="O918">
        <v>-7</v>
      </c>
      <c r="P918" t="str">
        <f t="shared" ca="1" si="207"/>
        <v/>
      </c>
      <c r="S918" t="s">
        <v>339</v>
      </c>
      <c r="U918">
        <f t="shared" ca="1" si="208"/>
        <v>0</v>
      </c>
      <c r="W918" t="str">
        <f t="shared" ca="1" si="209"/>
        <v/>
      </c>
    </row>
    <row r="919" spans="1:23" x14ac:dyDescent="0.25">
      <c r="A919">
        <v>918</v>
      </c>
      <c r="B919">
        <v>454</v>
      </c>
      <c r="C919" t="str">
        <f t="shared" ca="1" si="202"/>
        <v>2013_13_ATL@BUF</v>
      </c>
      <c r="D919" t="str">
        <f t="shared" ca="1" si="210"/>
        <v/>
      </c>
      <c r="E919">
        <f t="shared" ca="1" si="210"/>
        <v>-3.5</v>
      </c>
      <c r="F919">
        <f t="shared" ca="1" si="210"/>
        <v>31</v>
      </c>
      <c r="G919">
        <f t="shared" ca="1" si="210"/>
        <v>34</v>
      </c>
      <c r="H919">
        <f t="shared" ca="1" si="203"/>
        <v>2013</v>
      </c>
      <c r="I919">
        <f t="shared" ca="1" si="204"/>
        <v>13</v>
      </c>
      <c r="J919" t="str">
        <f t="shared" ca="1" si="205"/>
        <v>rs</v>
      </c>
      <c r="K919" t="str">
        <f t="shared" ca="1" si="211"/>
        <v>ATL</v>
      </c>
      <c r="L919" t="str">
        <f t="shared" ca="1" si="211"/>
        <v>ATL</v>
      </c>
      <c r="M919" t="str">
        <f t="shared" ca="1" si="206"/>
        <v/>
      </c>
      <c r="N919" t="s">
        <v>18</v>
      </c>
      <c r="O919">
        <v>-4</v>
      </c>
      <c r="P919" t="str">
        <f t="shared" ca="1" si="207"/>
        <v/>
      </c>
      <c r="S919" t="s">
        <v>68</v>
      </c>
      <c r="U919">
        <f t="shared" ca="1" si="208"/>
        <v>0</v>
      </c>
      <c r="W919" t="str">
        <f t="shared" ca="1" si="209"/>
        <v/>
      </c>
    </row>
    <row r="920" spans="1:23" x14ac:dyDescent="0.25">
      <c r="A920">
        <v>919</v>
      </c>
      <c r="B920">
        <v>454</v>
      </c>
      <c r="C920" t="str">
        <f t="shared" ca="1" si="202"/>
        <v>2013_13_ATL@BUF</v>
      </c>
      <c r="D920" t="str">
        <f t="shared" ca="1" si="210"/>
        <v/>
      </c>
      <c r="E920">
        <f t="shared" ca="1" si="210"/>
        <v>-3.5</v>
      </c>
      <c r="F920">
        <f t="shared" ca="1" si="210"/>
        <v>31</v>
      </c>
      <c r="G920">
        <f t="shared" ca="1" si="210"/>
        <v>34</v>
      </c>
      <c r="H920">
        <f t="shared" ca="1" si="203"/>
        <v>2013</v>
      </c>
      <c r="I920">
        <f t="shared" ca="1" si="204"/>
        <v>13</v>
      </c>
      <c r="J920" t="str">
        <f t="shared" ca="1" si="205"/>
        <v>rs</v>
      </c>
      <c r="K920" t="str">
        <f t="shared" ca="1" si="211"/>
        <v>ATL</v>
      </c>
      <c r="L920" t="str">
        <f t="shared" ca="1" si="211"/>
        <v>ATL</v>
      </c>
      <c r="M920" t="str">
        <f t="shared" ca="1" si="206"/>
        <v/>
      </c>
      <c r="N920" t="s">
        <v>16</v>
      </c>
      <c r="O920">
        <v>-4</v>
      </c>
      <c r="P920" t="str">
        <f t="shared" ca="1" si="207"/>
        <v/>
      </c>
      <c r="S920" t="s">
        <v>22</v>
      </c>
      <c r="U920">
        <f t="shared" ca="1" si="208"/>
        <v>1</v>
      </c>
      <c r="W920" t="str">
        <f t="shared" ca="1" si="209"/>
        <v/>
      </c>
    </row>
    <row r="921" spans="1:23" x14ac:dyDescent="0.25">
      <c r="A921">
        <v>920</v>
      </c>
      <c r="B921">
        <v>455</v>
      </c>
      <c r="C921" t="str">
        <f t="shared" ca="1" si="202"/>
        <v>2013_13_STL@SFO</v>
      </c>
      <c r="D921" t="str">
        <f t="shared" ca="1" si="210"/>
        <v/>
      </c>
      <c r="E921">
        <f t="shared" ca="1" si="210"/>
        <v>-9.5</v>
      </c>
      <c r="F921">
        <f t="shared" ca="1" si="210"/>
        <v>23</v>
      </c>
      <c r="G921">
        <f t="shared" ca="1" si="210"/>
        <v>13</v>
      </c>
      <c r="H921">
        <f t="shared" ca="1" si="203"/>
        <v>2013</v>
      </c>
      <c r="I921">
        <f t="shared" ca="1" si="204"/>
        <v>13</v>
      </c>
      <c r="J921" t="str">
        <f t="shared" ca="1" si="205"/>
        <v>rs</v>
      </c>
      <c r="K921" t="str">
        <f t="shared" ca="1" si="211"/>
        <v>SFO</v>
      </c>
      <c r="L921" t="str">
        <f t="shared" ca="1" si="211"/>
        <v>SFO</v>
      </c>
      <c r="M921" t="str">
        <f t="shared" ca="1" si="206"/>
        <v/>
      </c>
      <c r="N921" t="s">
        <v>18</v>
      </c>
      <c r="O921">
        <v>-7.5</v>
      </c>
      <c r="P921" t="str">
        <f t="shared" ca="1" si="207"/>
        <v/>
      </c>
      <c r="S921" t="s">
        <v>93</v>
      </c>
      <c r="U921">
        <f t="shared" ca="1" si="208"/>
        <v>0</v>
      </c>
      <c r="W921" t="str">
        <f t="shared" ca="1" si="209"/>
        <v/>
      </c>
    </row>
    <row r="922" spans="1:23" x14ac:dyDescent="0.25">
      <c r="A922">
        <v>921</v>
      </c>
      <c r="B922">
        <v>455</v>
      </c>
      <c r="C922" t="str">
        <f t="shared" ca="1" si="202"/>
        <v>2013_13_STL@SFO</v>
      </c>
      <c r="D922" t="str">
        <f t="shared" ref="D922:G941" ca="1" si="212">IFERROR(IF(ISBLANK(VLOOKUP($B922,nfl_game_result,MATCH(D$1,nfl_game_result_header,0),FALSE)),"",VLOOKUP($B922,nfl_game_result,MATCH(D$1,nfl_game_result_header,0),FALSE)),"error")</f>
        <v/>
      </c>
      <c r="E922">
        <f t="shared" ca="1" si="212"/>
        <v>-9.5</v>
      </c>
      <c r="F922">
        <f t="shared" ca="1" si="212"/>
        <v>23</v>
      </c>
      <c r="G922">
        <f t="shared" ca="1" si="212"/>
        <v>13</v>
      </c>
      <c r="H922">
        <f t="shared" ca="1" si="203"/>
        <v>2013</v>
      </c>
      <c r="I922">
        <f t="shared" ca="1" si="204"/>
        <v>13</v>
      </c>
      <c r="J922" t="str">
        <f t="shared" ca="1" si="205"/>
        <v>rs</v>
      </c>
      <c r="K922" t="str">
        <f t="shared" ref="K922:L941" ca="1" si="213">IFERROR(IF(ISBLANK(VLOOKUP($B922,nfl_game_result,MATCH(K$1,nfl_game_result_header,0),FALSE)),"",VLOOKUP($B922,nfl_game_result,MATCH(K$1,nfl_game_result_header,0),FALSE)),"error")</f>
        <v>SFO</v>
      </c>
      <c r="L922" t="str">
        <f t="shared" ca="1" si="213"/>
        <v>SFO</v>
      </c>
      <c r="M922" t="str">
        <f t="shared" ca="1" si="206"/>
        <v/>
      </c>
      <c r="N922" t="s">
        <v>16</v>
      </c>
      <c r="O922">
        <v>-7.5</v>
      </c>
      <c r="P922" t="str">
        <f t="shared" ca="1" si="207"/>
        <v/>
      </c>
      <c r="S922" t="s">
        <v>338</v>
      </c>
      <c r="U922">
        <f t="shared" ca="1" si="208"/>
        <v>1</v>
      </c>
      <c r="W922" t="str">
        <f t="shared" ca="1" si="209"/>
        <v/>
      </c>
    </row>
    <row r="923" spans="1:23" x14ac:dyDescent="0.25">
      <c r="A923">
        <v>922</v>
      </c>
      <c r="B923">
        <v>456</v>
      </c>
      <c r="C923" t="str">
        <f t="shared" ca="1" si="202"/>
        <v>2013_13_CIN@SD</v>
      </c>
      <c r="D923" t="str">
        <f t="shared" ca="1" si="212"/>
        <v/>
      </c>
      <c r="E923">
        <f t="shared" ca="1" si="212"/>
        <v>-1.5</v>
      </c>
      <c r="F923">
        <f t="shared" ca="1" si="212"/>
        <v>10</v>
      </c>
      <c r="G923">
        <f t="shared" ca="1" si="212"/>
        <v>17</v>
      </c>
      <c r="H923">
        <f t="shared" ca="1" si="203"/>
        <v>2013</v>
      </c>
      <c r="I923">
        <f t="shared" ca="1" si="204"/>
        <v>13</v>
      </c>
      <c r="J923" t="str">
        <f t="shared" ca="1" si="205"/>
        <v>rs</v>
      </c>
      <c r="K923" t="str">
        <f t="shared" ca="1" si="213"/>
        <v>CIN</v>
      </c>
      <c r="L923" t="str">
        <f t="shared" ca="1" si="213"/>
        <v>CIN</v>
      </c>
      <c r="M923" t="str">
        <f t="shared" ca="1" si="206"/>
        <v/>
      </c>
      <c r="N923" t="s">
        <v>18</v>
      </c>
      <c r="O923">
        <v>1.5</v>
      </c>
      <c r="P923" t="str">
        <f t="shared" ca="1" si="207"/>
        <v/>
      </c>
      <c r="S923" t="s">
        <v>90</v>
      </c>
      <c r="U923">
        <f t="shared" ca="1" si="208"/>
        <v>0</v>
      </c>
      <c r="W923" t="str">
        <f t="shared" ca="1" si="209"/>
        <v/>
      </c>
    </row>
    <row r="924" spans="1:23" x14ac:dyDescent="0.25">
      <c r="A924">
        <v>923</v>
      </c>
      <c r="B924">
        <v>456</v>
      </c>
      <c r="C924" t="str">
        <f t="shared" ca="1" si="202"/>
        <v>2013_13_CIN@SD</v>
      </c>
      <c r="D924" t="str">
        <f t="shared" ca="1" si="212"/>
        <v/>
      </c>
      <c r="E924">
        <f t="shared" ca="1" si="212"/>
        <v>-1.5</v>
      </c>
      <c r="F924">
        <f t="shared" ca="1" si="212"/>
        <v>10</v>
      </c>
      <c r="G924">
        <f t="shared" ca="1" si="212"/>
        <v>17</v>
      </c>
      <c r="H924">
        <f t="shared" ca="1" si="203"/>
        <v>2013</v>
      </c>
      <c r="I924">
        <f t="shared" ca="1" si="204"/>
        <v>13</v>
      </c>
      <c r="J924" t="str">
        <f t="shared" ca="1" si="205"/>
        <v>rs</v>
      </c>
      <c r="K924" t="str">
        <f t="shared" ca="1" si="213"/>
        <v>CIN</v>
      </c>
      <c r="L924" t="str">
        <f t="shared" ca="1" si="213"/>
        <v>CIN</v>
      </c>
      <c r="M924" t="str">
        <f t="shared" ca="1" si="206"/>
        <v/>
      </c>
      <c r="N924" t="s">
        <v>16</v>
      </c>
      <c r="O924">
        <v>1.5</v>
      </c>
      <c r="P924" t="str">
        <f t="shared" ca="1" si="207"/>
        <v/>
      </c>
      <c r="S924" t="s">
        <v>71</v>
      </c>
      <c r="U924">
        <f t="shared" ca="1" si="208"/>
        <v>1</v>
      </c>
      <c r="W924" t="str">
        <f t="shared" ca="1" si="209"/>
        <v/>
      </c>
    </row>
    <row r="925" spans="1:23" x14ac:dyDescent="0.25">
      <c r="A925">
        <v>924</v>
      </c>
      <c r="B925">
        <v>457</v>
      </c>
      <c r="C925" t="str">
        <f t="shared" ca="1" si="202"/>
        <v>2013_13_DEN@KCY</v>
      </c>
      <c r="D925" t="str">
        <f t="shared" ca="1" si="212"/>
        <v/>
      </c>
      <c r="E925">
        <f t="shared" ca="1" si="212"/>
        <v>4.5</v>
      </c>
      <c r="F925">
        <f t="shared" ca="1" si="212"/>
        <v>28</v>
      </c>
      <c r="G925">
        <f t="shared" ca="1" si="212"/>
        <v>35</v>
      </c>
      <c r="H925">
        <f t="shared" ca="1" si="203"/>
        <v>2013</v>
      </c>
      <c r="I925">
        <f t="shared" ca="1" si="204"/>
        <v>13</v>
      </c>
      <c r="J925" t="str">
        <f t="shared" ca="1" si="205"/>
        <v>rs</v>
      </c>
      <c r="K925" t="str">
        <f t="shared" ca="1" si="213"/>
        <v>DEN</v>
      </c>
      <c r="L925" t="str">
        <f t="shared" ca="1" si="213"/>
        <v>DEN</v>
      </c>
      <c r="M925" t="str">
        <f t="shared" ca="1" si="206"/>
        <v/>
      </c>
      <c r="N925" t="s">
        <v>18</v>
      </c>
      <c r="O925">
        <v>6</v>
      </c>
      <c r="P925" t="str">
        <f t="shared" ca="1" si="207"/>
        <v/>
      </c>
      <c r="S925" t="s">
        <v>74</v>
      </c>
      <c r="U925">
        <f t="shared" ca="1" si="208"/>
        <v>1</v>
      </c>
      <c r="W925" t="str">
        <f t="shared" ca="1" si="209"/>
        <v/>
      </c>
    </row>
    <row r="926" spans="1:23" x14ac:dyDescent="0.25">
      <c r="A926">
        <v>925</v>
      </c>
      <c r="B926">
        <v>457</v>
      </c>
      <c r="C926" t="str">
        <f t="shared" ca="1" si="202"/>
        <v>2013_13_DEN@KCY</v>
      </c>
      <c r="D926" t="str">
        <f t="shared" ca="1" si="212"/>
        <v/>
      </c>
      <c r="E926">
        <f t="shared" ca="1" si="212"/>
        <v>4.5</v>
      </c>
      <c r="F926">
        <f t="shared" ca="1" si="212"/>
        <v>28</v>
      </c>
      <c r="G926">
        <f t="shared" ca="1" si="212"/>
        <v>35</v>
      </c>
      <c r="H926">
        <f t="shared" ca="1" si="203"/>
        <v>2013</v>
      </c>
      <c r="I926">
        <f t="shared" ca="1" si="204"/>
        <v>13</v>
      </c>
      <c r="J926" t="str">
        <f t="shared" ca="1" si="205"/>
        <v>rs</v>
      </c>
      <c r="K926" t="str">
        <f t="shared" ca="1" si="213"/>
        <v>DEN</v>
      </c>
      <c r="L926" t="str">
        <f t="shared" ca="1" si="213"/>
        <v>DEN</v>
      </c>
      <c r="M926" t="str">
        <f t="shared" ca="1" si="206"/>
        <v/>
      </c>
      <c r="N926" t="s">
        <v>16</v>
      </c>
      <c r="O926">
        <v>9</v>
      </c>
      <c r="P926" t="str">
        <f t="shared" ca="1" si="207"/>
        <v/>
      </c>
      <c r="S926" t="s">
        <v>74</v>
      </c>
      <c r="U926">
        <f t="shared" ca="1" si="208"/>
        <v>1</v>
      </c>
      <c r="W926" t="str">
        <f t="shared" ca="1" si="209"/>
        <v/>
      </c>
    </row>
    <row r="927" spans="1:23" x14ac:dyDescent="0.25">
      <c r="A927">
        <v>926</v>
      </c>
      <c r="B927">
        <v>458</v>
      </c>
      <c r="C927" t="str">
        <f t="shared" ca="1" si="202"/>
        <v>2013_13_NYG@WAS</v>
      </c>
      <c r="D927" t="str">
        <f t="shared" ca="1" si="212"/>
        <v/>
      </c>
      <c r="E927">
        <f t="shared" ca="1" si="212"/>
        <v>1.5</v>
      </c>
      <c r="F927">
        <f t="shared" ca="1" si="212"/>
        <v>17</v>
      </c>
      <c r="G927">
        <f t="shared" ca="1" si="212"/>
        <v>24</v>
      </c>
      <c r="H927">
        <f t="shared" ca="1" si="203"/>
        <v>2013</v>
      </c>
      <c r="I927">
        <f t="shared" ca="1" si="204"/>
        <v>13</v>
      </c>
      <c r="J927" t="str">
        <f t="shared" ca="1" si="205"/>
        <v>rs</v>
      </c>
      <c r="K927" t="str">
        <f t="shared" ca="1" si="213"/>
        <v>NYG</v>
      </c>
      <c r="L927" t="str">
        <f t="shared" ca="1" si="213"/>
        <v>NYG</v>
      </c>
      <c r="M927" t="str">
        <f t="shared" ca="1" si="206"/>
        <v/>
      </c>
      <c r="N927" t="s">
        <v>18</v>
      </c>
      <c r="O927">
        <v>-3.5</v>
      </c>
      <c r="P927" t="str">
        <f t="shared" ca="1" si="207"/>
        <v/>
      </c>
      <c r="S927" t="s">
        <v>85</v>
      </c>
      <c r="U927">
        <f t="shared" ca="1" si="208"/>
        <v>1</v>
      </c>
      <c r="W927" t="str">
        <f t="shared" ca="1" si="209"/>
        <v/>
      </c>
    </row>
    <row r="928" spans="1:23" x14ac:dyDescent="0.25">
      <c r="A928">
        <v>927</v>
      </c>
      <c r="B928">
        <v>458</v>
      </c>
      <c r="C928" t="str">
        <f t="shared" ca="1" si="202"/>
        <v>2013_13_NYG@WAS</v>
      </c>
      <c r="D928" t="str">
        <f t="shared" ca="1" si="212"/>
        <v/>
      </c>
      <c r="E928">
        <f t="shared" ca="1" si="212"/>
        <v>1.5</v>
      </c>
      <c r="F928">
        <f t="shared" ca="1" si="212"/>
        <v>17</v>
      </c>
      <c r="G928">
        <f t="shared" ca="1" si="212"/>
        <v>24</v>
      </c>
      <c r="H928">
        <f t="shared" ca="1" si="203"/>
        <v>2013</v>
      </c>
      <c r="I928">
        <f t="shared" ca="1" si="204"/>
        <v>13</v>
      </c>
      <c r="J928" t="str">
        <f t="shared" ca="1" si="205"/>
        <v>rs</v>
      </c>
      <c r="K928" t="str">
        <f t="shared" ca="1" si="213"/>
        <v>NYG</v>
      </c>
      <c r="L928" t="str">
        <f t="shared" ca="1" si="213"/>
        <v>NYG</v>
      </c>
      <c r="M928" t="str">
        <f t="shared" ca="1" si="206"/>
        <v/>
      </c>
      <c r="N928" t="s">
        <v>16</v>
      </c>
      <c r="O928">
        <v>-2.5</v>
      </c>
      <c r="P928" t="str">
        <f t="shared" ca="1" si="207"/>
        <v/>
      </c>
      <c r="S928" t="s">
        <v>85</v>
      </c>
      <c r="U928">
        <f t="shared" ca="1" si="208"/>
        <v>1</v>
      </c>
      <c r="W928" t="str">
        <f t="shared" ca="1" si="209"/>
        <v/>
      </c>
    </row>
    <row r="929" spans="1:23" x14ac:dyDescent="0.25">
      <c r="A929">
        <v>928</v>
      </c>
      <c r="B929">
        <v>459</v>
      </c>
      <c r="C929" t="str">
        <f t="shared" ca="1" si="202"/>
        <v>2013_13_NOR@SEA</v>
      </c>
      <c r="D929" t="str">
        <f t="shared" ca="1" si="212"/>
        <v/>
      </c>
      <c r="E929">
        <f t="shared" ca="1" si="212"/>
        <v>-5.5</v>
      </c>
      <c r="F929">
        <f t="shared" ca="1" si="212"/>
        <v>34</v>
      </c>
      <c r="G929">
        <f t="shared" ca="1" si="212"/>
        <v>7</v>
      </c>
      <c r="H929">
        <f t="shared" ca="1" si="203"/>
        <v>2013</v>
      </c>
      <c r="I929">
        <f t="shared" ca="1" si="204"/>
        <v>13</v>
      </c>
      <c r="J929" t="str">
        <f t="shared" ca="1" si="205"/>
        <v>rs</v>
      </c>
      <c r="K929" t="str">
        <f t="shared" ca="1" si="213"/>
        <v>SEA</v>
      </c>
      <c r="L929" t="str">
        <f t="shared" ca="1" si="213"/>
        <v>SEA</v>
      </c>
      <c r="M929" t="str">
        <f t="shared" ca="1" si="206"/>
        <v/>
      </c>
      <c r="N929" t="s">
        <v>18</v>
      </c>
      <c r="O929">
        <v>-3.5</v>
      </c>
      <c r="P929" t="str">
        <f t="shared" ca="1" si="207"/>
        <v/>
      </c>
      <c r="S929" t="s">
        <v>340</v>
      </c>
      <c r="U929">
        <f t="shared" ca="1" si="208"/>
        <v>0</v>
      </c>
      <c r="W929" t="str">
        <f t="shared" ca="1" si="209"/>
        <v/>
      </c>
    </row>
    <row r="930" spans="1:23" x14ac:dyDescent="0.25">
      <c r="A930">
        <v>929</v>
      </c>
      <c r="B930">
        <v>459</v>
      </c>
      <c r="C930" t="str">
        <f t="shared" ca="1" si="202"/>
        <v>2013_13_NOR@SEA</v>
      </c>
      <c r="D930" t="str">
        <f t="shared" ca="1" si="212"/>
        <v/>
      </c>
      <c r="E930">
        <f t="shared" ca="1" si="212"/>
        <v>-5.5</v>
      </c>
      <c r="F930">
        <f t="shared" ca="1" si="212"/>
        <v>34</v>
      </c>
      <c r="G930">
        <f t="shared" ca="1" si="212"/>
        <v>7</v>
      </c>
      <c r="H930">
        <f t="shared" ca="1" si="203"/>
        <v>2013</v>
      </c>
      <c r="I930">
        <f t="shared" ca="1" si="204"/>
        <v>13</v>
      </c>
      <c r="J930" t="str">
        <f t="shared" ca="1" si="205"/>
        <v>rs</v>
      </c>
      <c r="K930" t="str">
        <f t="shared" ca="1" si="213"/>
        <v>SEA</v>
      </c>
      <c r="L930" t="str">
        <f t="shared" ca="1" si="213"/>
        <v>SEA</v>
      </c>
      <c r="M930" t="str">
        <f t="shared" ca="1" si="206"/>
        <v/>
      </c>
      <c r="N930" t="s">
        <v>16</v>
      </c>
      <c r="O930">
        <v>-6.5</v>
      </c>
      <c r="P930" t="str">
        <f t="shared" ca="1" si="207"/>
        <v/>
      </c>
      <c r="S930" t="s">
        <v>91</v>
      </c>
      <c r="U930">
        <f t="shared" ca="1" si="208"/>
        <v>1</v>
      </c>
      <c r="W930" t="str">
        <f t="shared" ca="1" si="209"/>
        <v/>
      </c>
    </row>
    <row r="931" spans="1:23" x14ac:dyDescent="0.25">
      <c r="A931">
        <v>930</v>
      </c>
      <c r="B931">
        <v>460</v>
      </c>
      <c r="C931" t="str">
        <f t="shared" ca="1" si="202"/>
        <v>2013_14_HOU@JAX</v>
      </c>
      <c r="D931" t="str">
        <f t="shared" ca="1" si="212"/>
        <v/>
      </c>
      <c r="E931">
        <f t="shared" ca="1" si="212"/>
        <v>2.5</v>
      </c>
      <c r="F931">
        <f t="shared" ca="1" si="212"/>
        <v>27</v>
      </c>
      <c r="G931">
        <f t="shared" ca="1" si="212"/>
        <v>20</v>
      </c>
      <c r="H931">
        <f t="shared" ca="1" si="203"/>
        <v>2013</v>
      </c>
      <c r="I931">
        <f t="shared" ca="1" si="204"/>
        <v>14</v>
      </c>
      <c r="J931" t="str">
        <f t="shared" ca="1" si="205"/>
        <v>rs</v>
      </c>
      <c r="K931" t="str">
        <f t="shared" ca="1" si="213"/>
        <v>JAX</v>
      </c>
      <c r="L931" t="str">
        <f t="shared" ca="1" si="213"/>
        <v>JAX</v>
      </c>
      <c r="M931" t="str">
        <f t="shared" ca="1" si="206"/>
        <v/>
      </c>
      <c r="N931" t="s">
        <v>18</v>
      </c>
      <c r="O931">
        <v>-3</v>
      </c>
      <c r="P931" t="str">
        <f t="shared" ca="1" si="207"/>
        <v/>
      </c>
      <c r="S931" t="s">
        <v>79</v>
      </c>
      <c r="U931">
        <f t="shared" ca="1" si="208"/>
        <v>1</v>
      </c>
      <c r="W931" t="str">
        <f t="shared" ca="1" si="209"/>
        <v/>
      </c>
    </row>
    <row r="932" spans="1:23" x14ac:dyDescent="0.25">
      <c r="A932">
        <v>931</v>
      </c>
      <c r="B932">
        <v>460</v>
      </c>
      <c r="C932" t="str">
        <f t="shared" ca="1" si="202"/>
        <v>2013_14_HOU@JAX</v>
      </c>
      <c r="D932" t="str">
        <f t="shared" ca="1" si="212"/>
        <v/>
      </c>
      <c r="E932">
        <f t="shared" ca="1" si="212"/>
        <v>2.5</v>
      </c>
      <c r="F932">
        <f t="shared" ca="1" si="212"/>
        <v>27</v>
      </c>
      <c r="G932">
        <f t="shared" ca="1" si="212"/>
        <v>20</v>
      </c>
      <c r="H932">
        <f t="shared" ca="1" si="203"/>
        <v>2013</v>
      </c>
      <c r="I932">
        <f t="shared" ca="1" si="204"/>
        <v>14</v>
      </c>
      <c r="J932" t="str">
        <f t="shared" ca="1" si="205"/>
        <v>rs</v>
      </c>
      <c r="K932" t="str">
        <f t="shared" ca="1" si="213"/>
        <v>JAX</v>
      </c>
      <c r="L932" t="str">
        <f t="shared" ca="1" si="213"/>
        <v>JAX</v>
      </c>
      <c r="M932" t="str">
        <f t="shared" ca="1" si="206"/>
        <v/>
      </c>
      <c r="N932" t="s">
        <v>16</v>
      </c>
      <c r="O932">
        <v>0</v>
      </c>
      <c r="P932" t="str">
        <f t="shared" ca="1" si="207"/>
        <v/>
      </c>
      <c r="S932" t="s">
        <v>79</v>
      </c>
      <c r="U932">
        <f t="shared" ca="1" si="208"/>
        <v>1</v>
      </c>
      <c r="W932" t="str">
        <f t="shared" ca="1" si="209"/>
        <v/>
      </c>
    </row>
    <row r="933" spans="1:23" x14ac:dyDescent="0.25">
      <c r="A933">
        <v>932</v>
      </c>
      <c r="B933">
        <v>461</v>
      </c>
      <c r="C933" t="str">
        <f t="shared" ca="1" si="202"/>
        <v>2013_14_ATL@GBY</v>
      </c>
      <c r="D933" t="str">
        <f t="shared" ca="1" si="212"/>
        <v/>
      </c>
      <c r="E933">
        <f t="shared" ca="1" si="212"/>
        <v>-4.5</v>
      </c>
      <c r="F933">
        <f t="shared" ca="1" si="212"/>
        <v>22</v>
      </c>
      <c r="G933">
        <f t="shared" ca="1" si="212"/>
        <v>21</v>
      </c>
      <c r="H933">
        <f t="shared" ca="1" si="203"/>
        <v>2013</v>
      </c>
      <c r="I933">
        <f t="shared" ca="1" si="204"/>
        <v>14</v>
      </c>
      <c r="J933" t="str">
        <f t="shared" ca="1" si="205"/>
        <v>rs</v>
      </c>
      <c r="K933" t="str">
        <f t="shared" ca="1" si="213"/>
        <v>ATL</v>
      </c>
      <c r="L933" t="str">
        <f t="shared" ca="1" si="213"/>
        <v>GBY</v>
      </c>
      <c r="M933" t="str">
        <f t="shared" ca="1" si="206"/>
        <v/>
      </c>
      <c r="N933" t="s">
        <v>18</v>
      </c>
      <c r="O933">
        <v>-9</v>
      </c>
      <c r="P933" t="str">
        <f t="shared" ca="1" si="207"/>
        <v/>
      </c>
      <c r="S933" t="s">
        <v>335</v>
      </c>
      <c r="U933">
        <f t="shared" ca="1" si="208"/>
        <v>0</v>
      </c>
      <c r="W933" t="str">
        <f t="shared" ca="1" si="209"/>
        <v/>
      </c>
    </row>
    <row r="934" spans="1:23" x14ac:dyDescent="0.25">
      <c r="A934">
        <v>933</v>
      </c>
      <c r="B934">
        <v>461</v>
      </c>
      <c r="C934" t="str">
        <f t="shared" ca="1" si="202"/>
        <v>2013_14_ATL@GBY</v>
      </c>
      <c r="D934" t="str">
        <f t="shared" ca="1" si="212"/>
        <v/>
      </c>
      <c r="E934">
        <f t="shared" ca="1" si="212"/>
        <v>-4.5</v>
      </c>
      <c r="F934">
        <f t="shared" ca="1" si="212"/>
        <v>22</v>
      </c>
      <c r="G934">
        <f t="shared" ca="1" si="212"/>
        <v>21</v>
      </c>
      <c r="H934">
        <f t="shared" ca="1" si="203"/>
        <v>2013</v>
      </c>
      <c r="I934">
        <f t="shared" ca="1" si="204"/>
        <v>14</v>
      </c>
      <c r="J934" t="str">
        <f t="shared" ca="1" si="205"/>
        <v>rs</v>
      </c>
      <c r="K934" t="str">
        <f t="shared" ca="1" si="213"/>
        <v>ATL</v>
      </c>
      <c r="L934" t="str">
        <f t="shared" ca="1" si="213"/>
        <v>GBY</v>
      </c>
      <c r="M934" t="str">
        <f t="shared" ca="1" si="206"/>
        <v/>
      </c>
      <c r="N934" t="s">
        <v>16</v>
      </c>
      <c r="O934">
        <v>-7</v>
      </c>
      <c r="P934" t="str">
        <f t="shared" ca="1" si="207"/>
        <v/>
      </c>
      <c r="S934" t="s">
        <v>22</v>
      </c>
      <c r="U934">
        <f t="shared" ca="1" si="208"/>
        <v>1</v>
      </c>
      <c r="W934" t="str">
        <f t="shared" ca="1" si="209"/>
        <v/>
      </c>
    </row>
    <row r="935" spans="1:23" x14ac:dyDescent="0.25">
      <c r="A935">
        <v>934</v>
      </c>
      <c r="B935">
        <v>462</v>
      </c>
      <c r="C935" t="str">
        <f t="shared" ca="1" si="202"/>
        <v>2013_14_BUF@TBY</v>
      </c>
      <c r="D935" t="str">
        <f t="shared" ca="1" si="212"/>
        <v/>
      </c>
      <c r="E935">
        <f t="shared" ca="1" si="212"/>
        <v>-2.5</v>
      </c>
      <c r="F935">
        <f t="shared" ca="1" si="212"/>
        <v>27</v>
      </c>
      <c r="G935">
        <f t="shared" ca="1" si="212"/>
        <v>6</v>
      </c>
      <c r="H935">
        <f t="shared" ca="1" si="203"/>
        <v>2013</v>
      </c>
      <c r="I935">
        <f t="shared" ca="1" si="204"/>
        <v>14</v>
      </c>
      <c r="J935" t="str">
        <f t="shared" ca="1" si="205"/>
        <v>rs</v>
      </c>
      <c r="K935" t="str">
        <f t="shared" ca="1" si="213"/>
        <v>TBY</v>
      </c>
      <c r="L935" t="str">
        <f t="shared" ca="1" si="213"/>
        <v>TBY</v>
      </c>
      <c r="M935" t="str">
        <f t="shared" ca="1" si="206"/>
        <v/>
      </c>
      <c r="N935" t="s">
        <v>18</v>
      </c>
      <c r="O935">
        <v>-5.5</v>
      </c>
      <c r="P935" t="str">
        <f t="shared" ca="1" si="207"/>
        <v/>
      </c>
      <c r="S935" t="s">
        <v>339</v>
      </c>
      <c r="U935">
        <f t="shared" ca="1" si="208"/>
        <v>1</v>
      </c>
      <c r="W935" t="str">
        <f t="shared" ca="1" si="209"/>
        <v/>
      </c>
    </row>
    <row r="936" spans="1:23" x14ac:dyDescent="0.25">
      <c r="A936">
        <v>935</v>
      </c>
      <c r="B936">
        <v>462</v>
      </c>
      <c r="C936" t="str">
        <f t="shared" ca="1" si="202"/>
        <v>2013_14_BUF@TBY</v>
      </c>
      <c r="D936" t="str">
        <f t="shared" ca="1" si="212"/>
        <v/>
      </c>
      <c r="E936">
        <f t="shared" ca="1" si="212"/>
        <v>-2.5</v>
      </c>
      <c r="F936">
        <f t="shared" ca="1" si="212"/>
        <v>27</v>
      </c>
      <c r="G936">
        <f t="shared" ca="1" si="212"/>
        <v>6</v>
      </c>
      <c r="H936">
        <f t="shared" ca="1" si="203"/>
        <v>2013</v>
      </c>
      <c r="I936">
        <f t="shared" ca="1" si="204"/>
        <v>14</v>
      </c>
      <c r="J936" t="str">
        <f t="shared" ca="1" si="205"/>
        <v>rs</v>
      </c>
      <c r="K936" t="str">
        <f t="shared" ca="1" si="213"/>
        <v>TBY</v>
      </c>
      <c r="L936" t="str">
        <f t="shared" ca="1" si="213"/>
        <v>TBY</v>
      </c>
      <c r="M936" t="str">
        <f t="shared" ca="1" si="206"/>
        <v/>
      </c>
      <c r="N936" t="s">
        <v>16</v>
      </c>
      <c r="O936">
        <v>-4.5</v>
      </c>
      <c r="P936" t="str">
        <f t="shared" ca="1" si="207"/>
        <v/>
      </c>
      <c r="S936" t="s">
        <v>68</v>
      </c>
      <c r="U936">
        <f t="shared" ca="1" si="208"/>
        <v>0</v>
      </c>
      <c r="W936" t="str">
        <f t="shared" ca="1" si="209"/>
        <v/>
      </c>
    </row>
    <row r="937" spans="1:23" x14ac:dyDescent="0.25">
      <c r="A937">
        <v>936</v>
      </c>
      <c r="B937">
        <v>463</v>
      </c>
      <c r="C937" t="str">
        <f t="shared" ca="1" si="202"/>
        <v>2013_14_IND@CIN</v>
      </c>
      <c r="D937" t="str">
        <f t="shared" ca="1" si="212"/>
        <v/>
      </c>
      <c r="E937">
        <f t="shared" ca="1" si="212"/>
        <v>-5.5</v>
      </c>
      <c r="F937">
        <f t="shared" ca="1" si="212"/>
        <v>42</v>
      </c>
      <c r="G937">
        <f t="shared" ca="1" si="212"/>
        <v>28</v>
      </c>
      <c r="H937">
        <f t="shared" ca="1" si="203"/>
        <v>2013</v>
      </c>
      <c r="I937">
        <f t="shared" ca="1" si="204"/>
        <v>14</v>
      </c>
      <c r="J937" t="str">
        <f t="shared" ca="1" si="205"/>
        <v>rs</v>
      </c>
      <c r="K937" t="str">
        <f t="shared" ca="1" si="213"/>
        <v>CIN</v>
      </c>
      <c r="L937" t="str">
        <f t="shared" ca="1" si="213"/>
        <v>CIN</v>
      </c>
      <c r="M937" t="str">
        <f t="shared" ca="1" si="206"/>
        <v/>
      </c>
      <c r="N937" t="s">
        <v>18</v>
      </c>
      <c r="O937">
        <v>-6</v>
      </c>
      <c r="P937" t="str">
        <f t="shared" ca="1" si="207"/>
        <v/>
      </c>
      <c r="S937" t="s">
        <v>71</v>
      </c>
      <c r="U937">
        <f t="shared" ca="1" si="208"/>
        <v>1</v>
      </c>
      <c r="W937" t="str">
        <f t="shared" ca="1" si="209"/>
        <v/>
      </c>
    </row>
    <row r="938" spans="1:23" x14ac:dyDescent="0.25">
      <c r="A938">
        <v>937</v>
      </c>
      <c r="B938">
        <v>463</v>
      </c>
      <c r="C938" t="str">
        <f t="shared" ca="1" si="202"/>
        <v>2013_14_IND@CIN</v>
      </c>
      <c r="D938" t="str">
        <f t="shared" ca="1" si="212"/>
        <v/>
      </c>
      <c r="E938">
        <f t="shared" ca="1" si="212"/>
        <v>-5.5</v>
      </c>
      <c r="F938">
        <f t="shared" ca="1" si="212"/>
        <v>42</v>
      </c>
      <c r="G938">
        <f t="shared" ca="1" si="212"/>
        <v>28</v>
      </c>
      <c r="H938">
        <f t="shared" ca="1" si="203"/>
        <v>2013</v>
      </c>
      <c r="I938">
        <f t="shared" ca="1" si="204"/>
        <v>14</v>
      </c>
      <c r="J938" t="str">
        <f t="shared" ca="1" si="205"/>
        <v>rs</v>
      </c>
      <c r="K938" t="str">
        <f t="shared" ca="1" si="213"/>
        <v>CIN</v>
      </c>
      <c r="L938" t="str">
        <f t="shared" ca="1" si="213"/>
        <v>CIN</v>
      </c>
      <c r="M938" t="str">
        <f t="shared" ca="1" si="206"/>
        <v/>
      </c>
      <c r="N938" t="s">
        <v>16</v>
      </c>
      <c r="O938">
        <v>-5.5</v>
      </c>
      <c r="P938" t="str">
        <f t="shared" ca="1" si="207"/>
        <v/>
      </c>
      <c r="S938" t="s">
        <v>78</v>
      </c>
      <c r="U938">
        <f t="shared" ca="1" si="208"/>
        <v>0</v>
      </c>
      <c r="W938" t="str">
        <f t="shared" ca="1" si="209"/>
        <v/>
      </c>
    </row>
    <row r="939" spans="1:23" x14ac:dyDescent="0.25">
      <c r="A939">
        <v>938</v>
      </c>
      <c r="B939">
        <v>464</v>
      </c>
      <c r="C939" t="str">
        <f t="shared" ca="1" si="202"/>
        <v>2013_14_CLE@NWE</v>
      </c>
      <c r="D939" t="str">
        <f t="shared" ca="1" si="212"/>
        <v/>
      </c>
      <c r="E939">
        <f t="shared" ca="1" si="212"/>
        <v>-12.5</v>
      </c>
      <c r="F939">
        <f t="shared" ca="1" si="212"/>
        <v>27</v>
      </c>
      <c r="G939">
        <f t="shared" ca="1" si="212"/>
        <v>26</v>
      </c>
      <c r="H939">
        <f t="shared" ca="1" si="203"/>
        <v>2013</v>
      </c>
      <c r="I939">
        <f t="shared" ca="1" si="204"/>
        <v>14</v>
      </c>
      <c r="J939" t="str">
        <f t="shared" ca="1" si="205"/>
        <v>rs</v>
      </c>
      <c r="K939" t="str">
        <f t="shared" ca="1" si="213"/>
        <v>CLE</v>
      </c>
      <c r="L939" t="str">
        <f t="shared" ca="1" si="213"/>
        <v>NWE</v>
      </c>
      <c r="M939" t="str">
        <f t="shared" ca="1" si="206"/>
        <v/>
      </c>
      <c r="N939" t="s">
        <v>18</v>
      </c>
      <c r="O939">
        <v>-12</v>
      </c>
      <c r="P939" t="str">
        <f t="shared" ca="1" si="207"/>
        <v/>
      </c>
      <c r="S939" t="s">
        <v>337</v>
      </c>
      <c r="U939">
        <f t="shared" ca="1" si="208"/>
        <v>0</v>
      </c>
      <c r="W939" t="str">
        <f t="shared" ca="1" si="209"/>
        <v/>
      </c>
    </row>
    <row r="940" spans="1:23" x14ac:dyDescent="0.25">
      <c r="A940">
        <v>939</v>
      </c>
      <c r="B940">
        <v>464</v>
      </c>
      <c r="C940" t="str">
        <f t="shared" ca="1" si="202"/>
        <v>2013_14_CLE@NWE</v>
      </c>
      <c r="D940" t="str">
        <f t="shared" ca="1" si="212"/>
        <v/>
      </c>
      <c r="E940">
        <f t="shared" ca="1" si="212"/>
        <v>-12.5</v>
      </c>
      <c r="F940">
        <f t="shared" ca="1" si="212"/>
        <v>27</v>
      </c>
      <c r="G940">
        <f t="shared" ca="1" si="212"/>
        <v>26</v>
      </c>
      <c r="H940">
        <f t="shared" ca="1" si="203"/>
        <v>2013</v>
      </c>
      <c r="I940">
        <f t="shared" ca="1" si="204"/>
        <v>14</v>
      </c>
      <c r="J940" t="str">
        <f t="shared" ca="1" si="205"/>
        <v>rs</v>
      </c>
      <c r="K940" t="str">
        <f t="shared" ca="1" si="213"/>
        <v>CLE</v>
      </c>
      <c r="L940" t="str">
        <f t="shared" ca="1" si="213"/>
        <v>NWE</v>
      </c>
      <c r="M940" t="str">
        <f t="shared" ca="1" si="206"/>
        <v/>
      </c>
      <c r="N940" t="s">
        <v>16</v>
      </c>
      <c r="O940">
        <v>-12</v>
      </c>
      <c r="P940" t="str">
        <f t="shared" ca="1" si="207"/>
        <v/>
      </c>
      <c r="S940" t="s">
        <v>337</v>
      </c>
      <c r="U940">
        <f t="shared" ca="1" si="208"/>
        <v>0</v>
      </c>
      <c r="W940" t="str">
        <f t="shared" ca="1" si="209"/>
        <v/>
      </c>
    </row>
    <row r="941" spans="1:23" x14ac:dyDescent="0.25">
      <c r="A941">
        <v>940</v>
      </c>
      <c r="B941">
        <v>465</v>
      </c>
      <c r="C941" t="str">
        <f t="shared" ca="1" si="202"/>
        <v>2013_14_DET@PHI</v>
      </c>
      <c r="D941" t="str">
        <f t="shared" ca="1" si="212"/>
        <v/>
      </c>
      <c r="E941">
        <f t="shared" ca="1" si="212"/>
        <v>-2.5</v>
      </c>
      <c r="F941">
        <f t="shared" ca="1" si="212"/>
        <v>34</v>
      </c>
      <c r="G941">
        <f t="shared" ca="1" si="212"/>
        <v>20</v>
      </c>
      <c r="H941">
        <f t="shared" ca="1" si="203"/>
        <v>2013</v>
      </c>
      <c r="I941">
        <f t="shared" ca="1" si="204"/>
        <v>14</v>
      </c>
      <c r="J941" t="str">
        <f t="shared" ca="1" si="205"/>
        <v>rs</v>
      </c>
      <c r="K941" t="str">
        <f t="shared" ca="1" si="213"/>
        <v>PHI</v>
      </c>
      <c r="L941" t="str">
        <f t="shared" ca="1" si="213"/>
        <v>PHI</v>
      </c>
      <c r="M941" t="str">
        <f t="shared" ca="1" si="206"/>
        <v/>
      </c>
      <c r="N941" t="s">
        <v>18</v>
      </c>
      <c r="O941">
        <v>1</v>
      </c>
      <c r="P941" t="str">
        <f t="shared" ca="1" si="207"/>
        <v/>
      </c>
      <c r="S941" t="s">
        <v>75</v>
      </c>
      <c r="U941">
        <f t="shared" ca="1" si="208"/>
        <v>0</v>
      </c>
      <c r="W941" t="str">
        <f t="shared" ca="1" si="209"/>
        <v/>
      </c>
    </row>
    <row r="942" spans="1:23" x14ac:dyDescent="0.25">
      <c r="A942">
        <v>941</v>
      </c>
      <c r="B942">
        <v>465</v>
      </c>
      <c r="C942" t="str">
        <f t="shared" ca="1" si="202"/>
        <v>2013_14_DET@PHI</v>
      </c>
      <c r="D942" t="str">
        <f t="shared" ref="D942:G961" ca="1" si="214">IFERROR(IF(ISBLANK(VLOOKUP($B942,nfl_game_result,MATCH(D$1,nfl_game_result_header,0),FALSE)),"",VLOOKUP($B942,nfl_game_result,MATCH(D$1,nfl_game_result_header,0),FALSE)),"error")</f>
        <v/>
      </c>
      <c r="E942">
        <f t="shared" ca="1" si="214"/>
        <v>-2.5</v>
      </c>
      <c r="F942">
        <f t="shared" ca="1" si="214"/>
        <v>34</v>
      </c>
      <c r="G942">
        <f t="shared" ca="1" si="214"/>
        <v>20</v>
      </c>
      <c r="H942">
        <f t="shared" ca="1" si="203"/>
        <v>2013</v>
      </c>
      <c r="I942">
        <f t="shared" ca="1" si="204"/>
        <v>14</v>
      </c>
      <c r="J942" t="str">
        <f t="shared" ca="1" si="205"/>
        <v>rs</v>
      </c>
      <c r="K942" t="str">
        <f t="shared" ref="K942:L961" ca="1" si="215">IFERROR(IF(ISBLANK(VLOOKUP($B942,nfl_game_result,MATCH(K$1,nfl_game_result_header,0),FALSE)),"",VLOOKUP($B942,nfl_game_result,MATCH(K$1,nfl_game_result_header,0),FALSE)),"error")</f>
        <v>PHI</v>
      </c>
      <c r="L942" t="str">
        <f t="shared" ca="1" si="215"/>
        <v>PHI</v>
      </c>
      <c r="M942" t="str">
        <f t="shared" ca="1" si="206"/>
        <v/>
      </c>
      <c r="N942" t="s">
        <v>16</v>
      </c>
      <c r="O942">
        <v>-3</v>
      </c>
      <c r="P942" t="str">
        <f t="shared" ca="1" si="207"/>
        <v/>
      </c>
      <c r="S942" t="s">
        <v>75</v>
      </c>
      <c r="U942">
        <f t="shared" ca="1" si="208"/>
        <v>0</v>
      </c>
      <c r="W942" t="str">
        <f t="shared" ca="1" si="209"/>
        <v/>
      </c>
    </row>
    <row r="943" spans="1:23" x14ac:dyDescent="0.25">
      <c r="A943">
        <v>942</v>
      </c>
      <c r="B943">
        <v>466</v>
      </c>
      <c r="C943" t="str">
        <f t="shared" ca="1" si="202"/>
        <v>2013_14_KCY@WAS</v>
      </c>
      <c r="D943" t="str">
        <f t="shared" ca="1" si="214"/>
        <v/>
      </c>
      <c r="E943">
        <f t="shared" ca="1" si="214"/>
        <v>3.5</v>
      </c>
      <c r="F943">
        <f t="shared" ca="1" si="214"/>
        <v>10</v>
      </c>
      <c r="G943">
        <f t="shared" ca="1" si="214"/>
        <v>45</v>
      </c>
      <c r="H943">
        <f t="shared" ca="1" si="203"/>
        <v>2013</v>
      </c>
      <c r="I943">
        <f t="shared" ca="1" si="204"/>
        <v>14</v>
      </c>
      <c r="J943" t="str">
        <f t="shared" ca="1" si="205"/>
        <v>rs</v>
      </c>
      <c r="K943" t="str">
        <f t="shared" ca="1" si="215"/>
        <v>KCY</v>
      </c>
      <c r="L943" t="str">
        <f t="shared" ca="1" si="215"/>
        <v>KCY</v>
      </c>
      <c r="M943" t="str">
        <f t="shared" ca="1" si="206"/>
        <v/>
      </c>
      <c r="N943" t="s">
        <v>18</v>
      </c>
      <c r="O943">
        <v>3.5</v>
      </c>
      <c r="P943" t="str">
        <f t="shared" ca="1" si="207"/>
        <v/>
      </c>
      <c r="S943" t="s">
        <v>336</v>
      </c>
      <c r="U943">
        <f t="shared" ca="1" si="208"/>
        <v>1</v>
      </c>
      <c r="W943" t="str">
        <f t="shared" ca="1" si="209"/>
        <v/>
      </c>
    </row>
    <row r="944" spans="1:23" x14ac:dyDescent="0.25">
      <c r="A944">
        <v>943</v>
      </c>
      <c r="B944">
        <v>466</v>
      </c>
      <c r="C944" t="str">
        <f t="shared" ca="1" si="202"/>
        <v>2013_14_KCY@WAS</v>
      </c>
      <c r="D944" t="str">
        <f t="shared" ca="1" si="214"/>
        <v/>
      </c>
      <c r="E944">
        <f t="shared" ca="1" si="214"/>
        <v>3.5</v>
      </c>
      <c r="F944">
        <f t="shared" ca="1" si="214"/>
        <v>10</v>
      </c>
      <c r="G944">
        <f t="shared" ca="1" si="214"/>
        <v>45</v>
      </c>
      <c r="H944">
        <f t="shared" ca="1" si="203"/>
        <v>2013</v>
      </c>
      <c r="I944">
        <f t="shared" ca="1" si="204"/>
        <v>14</v>
      </c>
      <c r="J944" t="str">
        <f t="shared" ca="1" si="205"/>
        <v>rs</v>
      </c>
      <c r="K944" t="str">
        <f t="shared" ca="1" si="215"/>
        <v>KCY</v>
      </c>
      <c r="L944" t="str">
        <f t="shared" ca="1" si="215"/>
        <v>KCY</v>
      </c>
      <c r="M944" t="str">
        <f t="shared" ca="1" si="206"/>
        <v/>
      </c>
      <c r="N944" t="s">
        <v>16</v>
      </c>
      <c r="O944">
        <v>4</v>
      </c>
      <c r="P944" t="str">
        <f t="shared" ca="1" si="207"/>
        <v/>
      </c>
      <c r="S944" t="s">
        <v>336</v>
      </c>
      <c r="U944">
        <f t="shared" ca="1" si="208"/>
        <v>1</v>
      </c>
      <c r="W944" t="str">
        <f t="shared" ca="1" si="209"/>
        <v/>
      </c>
    </row>
    <row r="945" spans="1:23" x14ac:dyDescent="0.25">
      <c r="A945">
        <v>944</v>
      </c>
      <c r="B945">
        <v>467</v>
      </c>
      <c r="C945" t="str">
        <f t="shared" ca="1" si="202"/>
        <v>2013_14_OAK@NYJ</v>
      </c>
      <c r="D945" t="str">
        <f t="shared" ca="1" si="214"/>
        <v/>
      </c>
      <c r="E945">
        <f t="shared" ca="1" si="214"/>
        <v>-2.5</v>
      </c>
      <c r="F945">
        <f t="shared" ca="1" si="214"/>
        <v>37</v>
      </c>
      <c r="G945">
        <f t="shared" ca="1" si="214"/>
        <v>27</v>
      </c>
      <c r="H945">
        <f t="shared" ca="1" si="203"/>
        <v>2013</v>
      </c>
      <c r="I945">
        <f t="shared" ca="1" si="204"/>
        <v>14</v>
      </c>
      <c r="J945" t="str">
        <f t="shared" ca="1" si="205"/>
        <v>rs</v>
      </c>
      <c r="K945" t="str">
        <f t="shared" ca="1" si="215"/>
        <v>NYJ</v>
      </c>
      <c r="L945" t="str">
        <f t="shared" ca="1" si="215"/>
        <v>NYJ</v>
      </c>
      <c r="M945" t="str">
        <f t="shared" ca="1" si="206"/>
        <v/>
      </c>
      <c r="N945" t="s">
        <v>18</v>
      </c>
      <c r="O945">
        <v>-1</v>
      </c>
      <c r="P945" t="str">
        <f t="shared" ca="1" si="207"/>
        <v/>
      </c>
      <c r="S945" t="s">
        <v>87</v>
      </c>
      <c r="U945">
        <f t="shared" ca="1" si="208"/>
        <v>0</v>
      </c>
      <c r="W945" t="str">
        <f t="shared" ca="1" si="209"/>
        <v/>
      </c>
    </row>
    <row r="946" spans="1:23" x14ac:dyDescent="0.25">
      <c r="A946">
        <v>945</v>
      </c>
      <c r="B946">
        <v>467</v>
      </c>
      <c r="C946" t="str">
        <f t="shared" ca="1" si="202"/>
        <v>2013_14_OAK@NYJ</v>
      </c>
      <c r="D946" t="str">
        <f t="shared" ca="1" si="214"/>
        <v/>
      </c>
      <c r="E946">
        <f t="shared" ca="1" si="214"/>
        <v>-2.5</v>
      </c>
      <c r="F946">
        <f t="shared" ca="1" si="214"/>
        <v>37</v>
      </c>
      <c r="G946">
        <f t="shared" ca="1" si="214"/>
        <v>27</v>
      </c>
      <c r="H946">
        <f t="shared" ca="1" si="203"/>
        <v>2013</v>
      </c>
      <c r="I946">
        <f t="shared" ca="1" si="204"/>
        <v>14</v>
      </c>
      <c r="J946" t="str">
        <f t="shared" ca="1" si="205"/>
        <v>rs</v>
      </c>
      <c r="K946" t="str">
        <f t="shared" ca="1" si="215"/>
        <v>NYJ</v>
      </c>
      <c r="L946" t="str">
        <f t="shared" ca="1" si="215"/>
        <v>NYJ</v>
      </c>
      <c r="M946" t="str">
        <f t="shared" ca="1" si="206"/>
        <v/>
      </c>
      <c r="N946" t="s">
        <v>16</v>
      </c>
      <c r="O946">
        <v>0</v>
      </c>
      <c r="P946" t="str">
        <f t="shared" ca="1" si="207"/>
        <v/>
      </c>
      <c r="S946" t="s">
        <v>86</v>
      </c>
      <c r="U946">
        <f t="shared" ca="1" si="208"/>
        <v>1</v>
      </c>
      <c r="W946" t="str">
        <f t="shared" ca="1" si="209"/>
        <v/>
      </c>
    </row>
    <row r="947" spans="1:23" x14ac:dyDescent="0.25">
      <c r="A947">
        <v>946</v>
      </c>
      <c r="B947">
        <v>468</v>
      </c>
      <c r="C947" t="str">
        <f t="shared" ca="1" si="202"/>
        <v>2013_14_MIA@PIT</v>
      </c>
      <c r="D947" t="str">
        <f t="shared" ca="1" si="214"/>
        <v/>
      </c>
      <c r="E947">
        <f t="shared" ca="1" si="214"/>
        <v>-3.5</v>
      </c>
      <c r="F947">
        <f t="shared" ca="1" si="214"/>
        <v>28</v>
      </c>
      <c r="G947">
        <f t="shared" ca="1" si="214"/>
        <v>34</v>
      </c>
      <c r="H947">
        <f t="shared" ca="1" si="203"/>
        <v>2013</v>
      </c>
      <c r="I947">
        <f t="shared" ca="1" si="204"/>
        <v>14</v>
      </c>
      <c r="J947" t="str">
        <f t="shared" ca="1" si="205"/>
        <v>rs</v>
      </c>
      <c r="K947" t="str">
        <f t="shared" ca="1" si="215"/>
        <v>MIA</v>
      </c>
      <c r="L947" t="str">
        <f t="shared" ca="1" si="215"/>
        <v>MIA</v>
      </c>
      <c r="M947" t="str">
        <f t="shared" ca="1" si="206"/>
        <v/>
      </c>
      <c r="N947" t="s">
        <v>18</v>
      </c>
      <c r="O947">
        <v>-3</v>
      </c>
      <c r="P947" t="str">
        <f t="shared" ca="1" si="207"/>
        <v/>
      </c>
      <c r="S947" t="s">
        <v>81</v>
      </c>
      <c r="U947">
        <f t="shared" ca="1" si="208"/>
        <v>1</v>
      </c>
      <c r="W947" t="str">
        <f t="shared" ca="1" si="209"/>
        <v/>
      </c>
    </row>
    <row r="948" spans="1:23" x14ac:dyDescent="0.25">
      <c r="A948">
        <v>947</v>
      </c>
      <c r="B948">
        <v>468</v>
      </c>
      <c r="C948" t="str">
        <f t="shared" ca="1" si="202"/>
        <v>2013_14_MIA@PIT</v>
      </c>
      <c r="D948" t="str">
        <f t="shared" ca="1" si="214"/>
        <v/>
      </c>
      <c r="E948">
        <f t="shared" ca="1" si="214"/>
        <v>-3.5</v>
      </c>
      <c r="F948">
        <f t="shared" ca="1" si="214"/>
        <v>28</v>
      </c>
      <c r="G948">
        <f t="shared" ca="1" si="214"/>
        <v>34</v>
      </c>
      <c r="H948">
        <f t="shared" ca="1" si="203"/>
        <v>2013</v>
      </c>
      <c r="I948">
        <f t="shared" ca="1" si="204"/>
        <v>14</v>
      </c>
      <c r="J948" t="str">
        <f t="shared" ca="1" si="205"/>
        <v>rs</v>
      </c>
      <c r="K948" t="str">
        <f t="shared" ca="1" si="215"/>
        <v>MIA</v>
      </c>
      <c r="L948" t="str">
        <f t="shared" ca="1" si="215"/>
        <v>MIA</v>
      </c>
      <c r="M948" t="str">
        <f t="shared" ca="1" si="206"/>
        <v/>
      </c>
      <c r="N948" t="s">
        <v>16</v>
      </c>
      <c r="O948">
        <v>-3</v>
      </c>
      <c r="P948" t="str">
        <f t="shared" ca="1" si="207"/>
        <v/>
      </c>
      <c r="S948" t="s">
        <v>89</v>
      </c>
      <c r="U948">
        <f t="shared" ca="1" si="208"/>
        <v>0</v>
      </c>
      <c r="W948" t="str">
        <f t="shared" ca="1" si="209"/>
        <v/>
      </c>
    </row>
    <row r="949" spans="1:23" x14ac:dyDescent="0.25">
      <c r="A949">
        <v>948</v>
      </c>
      <c r="B949">
        <v>469</v>
      </c>
      <c r="C949" t="str">
        <f t="shared" ca="1" si="202"/>
        <v>2013_14_MIN@BAL</v>
      </c>
      <c r="D949" t="str">
        <f t="shared" ca="1" si="214"/>
        <v/>
      </c>
      <c r="E949">
        <f t="shared" ca="1" si="214"/>
        <v>-7.5</v>
      </c>
      <c r="F949">
        <f t="shared" ca="1" si="214"/>
        <v>29</v>
      </c>
      <c r="G949">
        <f t="shared" ca="1" si="214"/>
        <v>26</v>
      </c>
      <c r="H949">
        <f t="shared" ca="1" si="203"/>
        <v>2013</v>
      </c>
      <c r="I949">
        <f t="shared" ca="1" si="204"/>
        <v>14</v>
      </c>
      <c r="J949" t="str">
        <f t="shared" ca="1" si="205"/>
        <v>rs</v>
      </c>
      <c r="K949" t="str">
        <f t="shared" ca="1" si="215"/>
        <v>MIN</v>
      </c>
      <c r="L949" t="str">
        <f t="shared" ca="1" si="215"/>
        <v>BAL</v>
      </c>
      <c r="M949" t="str">
        <f t="shared" ca="1" si="206"/>
        <v/>
      </c>
      <c r="N949" t="s">
        <v>18</v>
      </c>
      <c r="O949">
        <v>-7</v>
      </c>
      <c r="P949" t="str">
        <f t="shared" ca="1" si="207"/>
        <v/>
      </c>
      <c r="S949" t="s">
        <v>82</v>
      </c>
      <c r="U949">
        <f t="shared" ca="1" si="208"/>
        <v>1</v>
      </c>
      <c r="W949" t="str">
        <f t="shared" ca="1" si="209"/>
        <v/>
      </c>
    </row>
    <row r="950" spans="1:23" x14ac:dyDescent="0.25">
      <c r="A950">
        <v>949</v>
      </c>
      <c r="B950">
        <v>469</v>
      </c>
      <c r="C950" t="str">
        <f t="shared" ca="1" si="202"/>
        <v>2013_14_MIN@BAL</v>
      </c>
      <c r="D950" t="str">
        <f t="shared" ca="1" si="214"/>
        <v/>
      </c>
      <c r="E950">
        <f t="shared" ca="1" si="214"/>
        <v>-7.5</v>
      </c>
      <c r="F950">
        <f t="shared" ca="1" si="214"/>
        <v>29</v>
      </c>
      <c r="G950">
        <f t="shared" ca="1" si="214"/>
        <v>26</v>
      </c>
      <c r="H950">
        <f t="shared" ca="1" si="203"/>
        <v>2013</v>
      </c>
      <c r="I950">
        <f t="shared" ca="1" si="204"/>
        <v>14</v>
      </c>
      <c r="J950" t="str">
        <f t="shared" ca="1" si="205"/>
        <v>rs</v>
      </c>
      <c r="K950" t="str">
        <f t="shared" ca="1" si="215"/>
        <v>MIN</v>
      </c>
      <c r="L950" t="str">
        <f t="shared" ca="1" si="215"/>
        <v>BAL</v>
      </c>
      <c r="M950" t="str">
        <f t="shared" ca="1" si="206"/>
        <v/>
      </c>
      <c r="N950" t="s">
        <v>16</v>
      </c>
      <c r="O950">
        <v>-6.5</v>
      </c>
      <c r="P950" t="str">
        <f t="shared" ca="1" si="207"/>
        <v/>
      </c>
      <c r="S950" t="s">
        <v>82</v>
      </c>
      <c r="U950">
        <f t="shared" ca="1" si="208"/>
        <v>1</v>
      </c>
      <c r="W950" t="str">
        <f t="shared" ca="1" si="209"/>
        <v/>
      </c>
    </row>
    <row r="951" spans="1:23" x14ac:dyDescent="0.25">
      <c r="A951">
        <v>950</v>
      </c>
      <c r="B951">
        <v>470</v>
      </c>
      <c r="C951" t="str">
        <f t="shared" ca="1" si="202"/>
        <v>2013_14_TEN@DEN</v>
      </c>
      <c r="D951" t="str">
        <f t="shared" ca="1" si="214"/>
        <v/>
      </c>
      <c r="E951">
        <f t="shared" ca="1" si="214"/>
        <v>-12.5</v>
      </c>
      <c r="F951">
        <f t="shared" ca="1" si="214"/>
        <v>51</v>
      </c>
      <c r="G951">
        <f t="shared" ca="1" si="214"/>
        <v>28</v>
      </c>
      <c r="H951">
        <f t="shared" ca="1" si="203"/>
        <v>2013</v>
      </c>
      <c r="I951">
        <f t="shared" ca="1" si="204"/>
        <v>14</v>
      </c>
      <c r="J951" t="str">
        <f t="shared" ca="1" si="205"/>
        <v>rs</v>
      </c>
      <c r="K951" t="str">
        <f t="shared" ca="1" si="215"/>
        <v>DEN</v>
      </c>
      <c r="L951" t="str">
        <f t="shared" ca="1" si="215"/>
        <v>DEN</v>
      </c>
      <c r="M951" t="str">
        <f t="shared" ca="1" si="206"/>
        <v/>
      </c>
      <c r="N951" t="s">
        <v>18</v>
      </c>
      <c r="O951">
        <v>-13</v>
      </c>
      <c r="P951" t="str">
        <f t="shared" ca="1" si="207"/>
        <v/>
      </c>
      <c r="S951" t="s">
        <v>74</v>
      </c>
      <c r="U951">
        <f t="shared" ca="1" si="208"/>
        <v>1</v>
      </c>
      <c r="W951" t="str">
        <f t="shared" ca="1" si="209"/>
        <v/>
      </c>
    </row>
    <row r="952" spans="1:23" x14ac:dyDescent="0.25">
      <c r="A952">
        <v>951</v>
      </c>
      <c r="B952">
        <v>470</v>
      </c>
      <c r="C952" t="str">
        <f t="shared" ca="1" si="202"/>
        <v>2013_14_TEN@DEN</v>
      </c>
      <c r="D952" t="str">
        <f t="shared" ca="1" si="214"/>
        <v/>
      </c>
      <c r="E952">
        <f t="shared" ca="1" si="214"/>
        <v>-12.5</v>
      </c>
      <c r="F952">
        <f t="shared" ca="1" si="214"/>
        <v>51</v>
      </c>
      <c r="G952">
        <f t="shared" ca="1" si="214"/>
        <v>28</v>
      </c>
      <c r="H952">
        <f t="shared" ca="1" si="203"/>
        <v>2013</v>
      </c>
      <c r="I952">
        <f t="shared" ca="1" si="204"/>
        <v>14</v>
      </c>
      <c r="J952" t="str">
        <f t="shared" ca="1" si="205"/>
        <v>rs</v>
      </c>
      <c r="K952" t="str">
        <f t="shared" ca="1" si="215"/>
        <v>DEN</v>
      </c>
      <c r="L952" t="str">
        <f t="shared" ca="1" si="215"/>
        <v>DEN</v>
      </c>
      <c r="M952" t="str">
        <f t="shared" ca="1" si="206"/>
        <v/>
      </c>
      <c r="N952" t="s">
        <v>16</v>
      </c>
      <c r="O952">
        <v>-13</v>
      </c>
      <c r="P952" t="str">
        <f t="shared" ca="1" si="207"/>
        <v/>
      </c>
      <c r="S952" t="s">
        <v>74</v>
      </c>
      <c r="U952">
        <f t="shared" ca="1" si="208"/>
        <v>1</v>
      </c>
      <c r="W952" t="str">
        <f t="shared" ca="1" si="209"/>
        <v/>
      </c>
    </row>
    <row r="953" spans="1:23" x14ac:dyDescent="0.25">
      <c r="A953">
        <v>952</v>
      </c>
      <c r="B953">
        <v>471</v>
      </c>
      <c r="C953" t="str">
        <f t="shared" ca="1" si="202"/>
        <v>2013_14_STL@ARI</v>
      </c>
      <c r="D953" t="str">
        <f t="shared" ca="1" si="214"/>
        <v/>
      </c>
      <c r="E953">
        <f t="shared" ca="1" si="214"/>
        <v>-6.5</v>
      </c>
      <c r="F953">
        <f t="shared" ca="1" si="214"/>
        <v>30</v>
      </c>
      <c r="G953">
        <f t="shared" ca="1" si="214"/>
        <v>10</v>
      </c>
      <c r="H953">
        <f t="shared" ca="1" si="203"/>
        <v>2013</v>
      </c>
      <c r="I953">
        <f t="shared" ca="1" si="204"/>
        <v>14</v>
      </c>
      <c r="J953" t="str">
        <f t="shared" ca="1" si="205"/>
        <v>rs</v>
      </c>
      <c r="K953" t="str">
        <f t="shared" ca="1" si="215"/>
        <v>ARI</v>
      </c>
      <c r="L953" t="str">
        <f t="shared" ca="1" si="215"/>
        <v>ARI</v>
      </c>
      <c r="M953" t="str">
        <f t="shared" ca="1" si="206"/>
        <v/>
      </c>
      <c r="N953" t="s">
        <v>18</v>
      </c>
      <c r="O953">
        <v>-7</v>
      </c>
      <c r="P953" t="str">
        <f t="shared" ca="1" si="207"/>
        <v/>
      </c>
      <c r="S953" t="s">
        <v>66</v>
      </c>
      <c r="U953">
        <f t="shared" ca="1" si="208"/>
        <v>1</v>
      </c>
      <c r="W953" t="str">
        <f t="shared" ca="1" si="209"/>
        <v/>
      </c>
    </row>
    <row r="954" spans="1:23" x14ac:dyDescent="0.25">
      <c r="A954">
        <v>953</v>
      </c>
      <c r="B954">
        <v>471</v>
      </c>
      <c r="C954" t="str">
        <f t="shared" ca="1" si="202"/>
        <v>2013_14_STL@ARI</v>
      </c>
      <c r="D954" t="str">
        <f t="shared" ca="1" si="214"/>
        <v/>
      </c>
      <c r="E954">
        <f t="shared" ca="1" si="214"/>
        <v>-6.5</v>
      </c>
      <c r="F954">
        <f t="shared" ca="1" si="214"/>
        <v>30</v>
      </c>
      <c r="G954">
        <f t="shared" ca="1" si="214"/>
        <v>10</v>
      </c>
      <c r="H954">
        <f t="shared" ca="1" si="203"/>
        <v>2013</v>
      </c>
      <c r="I954">
        <f t="shared" ca="1" si="204"/>
        <v>14</v>
      </c>
      <c r="J954" t="str">
        <f t="shared" ca="1" si="205"/>
        <v>rs</v>
      </c>
      <c r="K954" t="str">
        <f t="shared" ca="1" si="215"/>
        <v>ARI</v>
      </c>
      <c r="L954" t="str">
        <f t="shared" ca="1" si="215"/>
        <v>ARI</v>
      </c>
      <c r="M954" t="str">
        <f t="shared" ca="1" si="206"/>
        <v/>
      </c>
      <c r="N954" t="s">
        <v>16</v>
      </c>
      <c r="O954">
        <v>-5.5</v>
      </c>
      <c r="P954" t="str">
        <f t="shared" ca="1" si="207"/>
        <v/>
      </c>
      <c r="S954" t="s">
        <v>93</v>
      </c>
      <c r="U954">
        <f t="shared" ca="1" si="208"/>
        <v>0</v>
      </c>
      <c r="W954" t="str">
        <f t="shared" ca="1" si="209"/>
        <v/>
      </c>
    </row>
    <row r="955" spans="1:23" x14ac:dyDescent="0.25">
      <c r="A955">
        <v>954</v>
      </c>
      <c r="B955">
        <v>472</v>
      </c>
      <c r="C955" t="str">
        <f t="shared" ca="1" si="202"/>
        <v>2013_14_NYG@SD</v>
      </c>
      <c r="D955" t="str">
        <f t="shared" ca="1" si="214"/>
        <v/>
      </c>
      <c r="E955">
        <f t="shared" ca="1" si="214"/>
        <v>-3.5</v>
      </c>
      <c r="F955">
        <f t="shared" ca="1" si="214"/>
        <v>37</v>
      </c>
      <c r="G955">
        <f t="shared" ca="1" si="214"/>
        <v>14</v>
      </c>
      <c r="H955">
        <f t="shared" ca="1" si="203"/>
        <v>2013</v>
      </c>
      <c r="I955">
        <f t="shared" ca="1" si="204"/>
        <v>14</v>
      </c>
      <c r="J955" t="str">
        <f t="shared" ca="1" si="205"/>
        <v>rs</v>
      </c>
      <c r="K955" t="str">
        <f t="shared" ca="1" si="215"/>
        <v>SD</v>
      </c>
      <c r="L955" t="str">
        <f t="shared" ca="1" si="215"/>
        <v>SD</v>
      </c>
      <c r="M955" t="str">
        <f t="shared" ca="1" si="206"/>
        <v/>
      </c>
      <c r="N955" t="s">
        <v>18</v>
      </c>
      <c r="O955">
        <v>-7</v>
      </c>
      <c r="P955" t="str">
        <f t="shared" ca="1" si="207"/>
        <v/>
      </c>
      <c r="S955" t="s">
        <v>90</v>
      </c>
      <c r="U955">
        <f t="shared" ca="1" si="208"/>
        <v>1</v>
      </c>
      <c r="W955" t="str">
        <f t="shared" ca="1" si="209"/>
        <v/>
      </c>
    </row>
    <row r="956" spans="1:23" x14ac:dyDescent="0.25">
      <c r="A956">
        <v>955</v>
      </c>
      <c r="B956">
        <v>472</v>
      </c>
      <c r="C956" t="str">
        <f t="shared" ca="1" si="202"/>
        <v>2013_14_NYG@SD</v>
      </c>
      <c r="D956" t="str">
        <f t="shared" ca="1" si="214"/>
        <v/>
      </c>
      <c r="E956">
        <f t="shared" ca="1" si="214"/>
        <v>-3.5</v>
      </c>
      <c r="F956">
        <f t="shared" ca="1" si="214"/>
        <v>37</v>
      </c>
      <c r="G956">
        <f t="shared" ca="1" si="214"/>
        <v>14</v>
      </c>
      <c r="H956">
        <f t="shared" ca="1" si="203"/>
        <v>2013</v>
      </c>
      <c r="I956">
        <f t="shared" ca="1" si="204"/>
        <v>14</v>
      </c>
      <c r="J956" t="str">
        <f t="shared" ca="1" si="205"/>
        <v>rs</v>
      </c>
      <c r="K956" t="str">
        <f t="shared" ca="1" si="215"/>
        <v>SD</v>
      </c>
      <c r="L956" t="str">
        <f t="shared" ca="1" si="215"/>
        <v>SD</v>
      </c>
      <c r="M956" t="str">
        <f t="shared" ca="1" si="206"/>
        <v/>
      </c>
      <c r="N956" t="s">
        <v>16</v>
      </c>
      <c r="O956">
        <v>-7</v>
      </c>
      <c r="P956" t="str">
        <f t="shared" ca="1" si="207"/>
        <v/>
      </c>
      <c r="S956" t="s">
        <v>90</v>
      </c>
      <c r="U956">
        <f t="shared" ca="1" si="208"/>
        <v>1</v>
      </c>
      <c r="W956" t="str">
        <f t="shared" ca="1" si="209"/>
        <v/>
      </c>
    </row>
    <row r="957" spans="1:23" x14ac:dyDescent="0.25">
      <c r="A957">
        <v>956</v>
      </c>
      <c r="B957">
        <v>473</v>
      </c>
      <c r="C957" t="str">
        <f t="shared" ca="1" si="202"/>
        <v>2013_14_SEA@SFO</v>
      </c>
      <c r="D957" t="str">
        <f t="shared" ca="1" si="214"/>
        <v/>
      </c>
      <c r="E957">
        <f t="shared" ca="1" si="214"/>
        <v>-2.5</v>
      </c>
      <c r="F957">
        <f t="shared" ca="1" si="214"/>
        <v>19</v>
      </c>
      <c r="G957">
        <f t="shared" ca="1" si="214"/>
        <v>17</v>
      </c>
      <c r="H957">
        <f t="shared" ca="1" si="203"/>
        <v>2013</v>
      </c>
      <c r="I957">
        <f t="shared" ca="1" si="204"/>
        <v>14</v>
      </c>
      <c r="J957" t="str">
        <f t="shared" ca="1" si="205"/>
        <v>rs</v>
      </c>
      <c r="K957" t="str">
        <f t="shared" ca="1" si="215"/>
        <v>SEA</v>
      </c>
      <c r="L957" t="str">
        <f t="shared" ca="1" si="215"/>
        <v>SFO</v>
      </c>
      <c r="M957" t="str">
        <f t="shared" ca="1" si="206"/>
        <v/>
      </c>
      <c r="N957" t="s">
        <v>18</v>
      </c>
      <c r="O957">
        <v>-2.5</v>
      </c>
      <c r="P957" t="str">
        <f t="shared" ca="1" si="207"/>
        <v/>
      </c>
      <c r="S957" t="s">
        <v>91</v>
      </c>
      <c r="U957">
        <f t="shared" ca="1" si="208"/>
        <v>1</v>
      </c>
      <c r="W957" t="str">
        <f t="shared" ca="1" si="209"/>
        <v/>
      </c>
    </row>
    <row r="958" spans="1:23" x14ac:dyDescent="0.25">
      <c r="A958">
        <v>957</v>
      </c>
      <c r="B958">
        <v>473</v>
      </c>
      <c r="C958" t="str">
        <f t="shared" ca="1" si="202"/>
        <v>2013_14_SEA@SFO</v>
      </c>
      <c r="D958" t="str">
        <f t="shared" ca="1" si="214"/>
        <v/>
      </c>
      <c r="E958">
        <f t="shared" ca="1" si="214"/>
        <v>-2.5</v>
      </c>
      <c r="F958">
        <f t="shared" ca="1" si="214"/>
        <v>19</v>
      </c>
      <c r="G958">
        <f t="shared" ca="1" si="214"/>
        <v>17</v>
      </c>
      <c r="H958">
        <f t="shared" ca="1" si="203"/>
        <v>2013</v>
      </c>
      <c r="I958">
        <f t="shared" ca="1" si="204"/>
        <v>14</v>
      </c>
      <c r="J958" t="str">
        <f t="shared" ca="1" si="205"/>
        <v>rs</v>
      </c>
      <c r="K958" t="str">
        <f t="shared" ca="1" si="215"/>
        <v>SEA</v>
      </c>
      <c r="L958" t="str">
        <f t="shared" ca="1" si="215"/>
        <v>SFO</v>
      </c>
      <c r="M958" t="str">
        <f t="shared" ca="1" si="206"/>
        <v/>
      </c>
      <c r="N958" t="s">
        <v>16</v>
      </c>
      <c r="O958">
        <v>-2.5</v>
      </c>
      <c r="P958" t="str">
        <f t="shared" ca="1" si="207"/>
        <v/>
      </c>
      <c r="S958" t="s">
        <v>338</v>
      </c>
      <c r="U958">
        <f t="shared" ca="1" si="208"/>
        <v>0</v>
      </c>
      <c r="W958" t="str">
        <f t="shared" ca="1" si="209"/>
        <v/>
      </c>
    </row>
    <row r="959" spans="1:23" x14ac:dyDescent="0.25">
      <c r="A959">
        <v>958</v>
      </c>
      <c r="B959">
        <v>474</v>
      </c>
      <c r="C959" t="str">
        <f t="shared" ca="1" si="202"/>
        <v>2013_14_CAR@NOR</v>
      </c>
      <c r="D959" t="str">
        <f t="shared" ca="1" si="214"/>
        <v/>
      </c>
      <c r="E959">
        <f t="shared" ca="1" si="214"/>
        <v>-3.5</v>
      </c>
      <c r="F959">
        <f t="shared" ca="1" si="214"/>
        <v>31</v>
      </c>
      <c r="G959">
        <f t="shared" ca="1" si="214"/>
        <v>13</v>
      </c>
      <c r="H959">
        <f t="shared" ca="1" si="203"/>
        <v>2013</v>
      </c>
      <c r="I959">
        <f t="shared" ca="1" si="204"/>
        <v>14</v>
      </c>
      <c r="J959" t="str">
        <f t="shared" ca="1" si="205"/>
        <v>rs</v>
      </c>
      <c r="K959" t="str">
        <f t="shared" ca="1" si="215"/>
        <v>NOR</v>
      </c>
      <c r="L959" t="str">
        <f t="shared" ca="1" si="215"/>
        <v>NOR</v>
      </c>
      <c r="M959" t="str">
        <f t="shared" ca="1" si="206"/>
        <v/>
      </c>
      <c r="N959" t="s">
        <v>18</v>
      </c>
      <c r="O959">
        <v>-4</v>
      </c>
      <c r="P959" t="str">
        <f t="shared" ca="1" si="207"/>
        <v/>
      </c>
      <c r="S959" t="s">
        <v>69</v>
      </c>
      <c r="U959">
        <f t="shared" ca="1" si="208"/>
        <v>0</v>
      </c>
      <c r="W959" t="str">
        <f t="shared" ca="1" si="209"/>
        <v/>
      </c>
    </row>
    <row r="960" spans="1:23" x14ac:dyDescent="0.25">
      <c r="A960">
        <v>959</v>
      </c>
      <c r="B960">
        <v>474</v>
      </c>
      <c r="C960" t="str">
        <f t="shared" ca="1" si="202"/>
        <v>2013_14_CAR@NOR</v>
      </c>
      <c r="D960" t="str">
        <f t="shared" ca="1" si="214"/>
        <v/>
      </c>
      <c r="E960">
        <f t="shared" ca="1" si="214"/>
        <v>-3.5</v>
      </c>
      <c r="F960">
        <f t="shared" ca="1" si="214"/>
        <v>31</v>
      </c>
      <c r="G960">
        <f t="shared" ca="1" si="214"/>
        <v>13</v>
      </c>
      <c r="H960">
        <f t="shared" ca="1" si="203"/>
        <v>2013</v>
      </c>
      <c r="I960">
        <f t="shared" ca="1" si="204"/>
        <v>14</v>
      </c>
      <c r="J960" t="str">
        <f t="shared" ca="1" si="205"/>
        <v>rs</v>
      </c>
      <c r="K960" t="str">
        <f t="shared" ca="1" si="215"/>
        <v>NOR</v>
      </c>
      <c r="L960" t="str">
        <f t="shared" ca="1" si="215"/>
        <v>NOR</v>
      </c>
      <c r="M960" t="str">
        <f t="shared" ca="1" si="206"/>
        <v/>
      </c>
      <c r="N960" t="s">
        <v>16</v>
      </c>
      <c r="O960">
        <v>-5.5</v>
      </c>
      <c r="P960" t="str">
        <f t="shared" ca="1" si="207"/>
        <v/>
      </c>
      <c r="S960" t="s">
        <v>69</v>
      </c>
      <c r="U960">
        <f t="shared" ca="1" si="208"/>
        <v>0</v>
      </c>
      <c r="W960" t="str">
        <f t="shared" ca="1" si="209"/>
        <v/>
      </c>
    </row>
    <row r="961" spans="1:23" x14ac:dyDescent="0.25">
      <c r="A961">
        <v>960</v>
      </c>
      <c r="B961">
        <v>475</v>
      </c>
      <c r="C961" t="str">
        <f t="shared" ca="1" si="202"/>
        <v>2013_14_DAL@CHI</v>
      </c>
      <c r="D961" t="str">
        <f t="shared" ca="1" si="214"/>
        <v/>
      </c>
      <c r="E961">
        <f t="shared" ca="1" si="214"/>
        <v>1.5</v>
      </c>
      <c r="F961">
        <f t="shared" ca="1" si="214"/>
        <v>45</v>
      </c>
      <c r="G961">
        <f t="shared" ca="1" si="214"/>
        <v>28</v>
      </c>
      <c r="H961">
        <f t="shared" ca="1" si="203"/>
        <v>2013</v>
      </c>
      <c r="I961">
        <f t="shared" ca="1" si="204"/>
        <v>14</v>
      </c>
      <c r="J961" t="str">
        <f t="shared" ca="1" si="205"/>
        <v>rs</v>
      </c>
      <c r="K961" t="str">
        <f t="shared" ca="1" si="215"/>
        <v>CHI</v>
      </c>
      <c r="L961" t="str">
        <f t="shared" ca="1" si="215"/>
        <v>CHI</v>
      </c>
      <c r="M961" t="str">
        <f t="shared" ca="1" si="206"/>
        <v/>
      </c>
      <c r="N961" t="s">
        <v>18</v>
      </c>
      <c r="O961">
        <v>1</v>
      </c>
      <c r="P961" t="str">
        <f t="shared" ca="1" si="207"/>
        <v/>
      </c>
      <c r="S961" t="s">
        <v>73</v>
      </c>
      <c r="U961">
        <f t="shared" ca="1" si="208"/>
        <v>0</v>
      </c>
      <c r="W961" t="str">
        <f t="shared" ca="1" si="209"/>
        <v/>
      </c>
    </row>
    <row r="962" spans="1:23" x14ac:dyDescent="0.25">
      <c r="A962">
        <v>961</v>
      </c>
      <c r="B962">
        <v>475</v>
      </c>
      <c r="C962" t="str">
        <f t="shared" ref="C962:C1025" ca="1" si="216">IFERROR(VLOOKUP($B962,nfl_game_result,MATCH(C$1,nfl_game_result_header,0),FALSE),"error")</f>
        <v>2013_14_DAL@CHI</v>
      </c>
      <c r="D962" t="str">
        <f t="shared" ref="D962:G981" ca="1" si="217">IFERROR(IF(ISBLANK(VLOOKUP($B962,nfl_game_result,MATCH(D$1,nfl_game_result_header,0),FALSE)),"",VLOOKUP($B962,nfl_game_result,MATCH(D$1,nfl_game_result_header,0),FALSE)),"error")</f>
        <v/>
      </c>
      <c r="E962">
        <f t="shared" ca="1" si="217"/>
        <v>1.5</v>
      </c>
      <c r="F962">
        <f t="shared" ca="1" si="217"/>
        <v>45</v>
      </c>
      <c r="G962">
        <f t="shared" ca="1" si="217"/>
        <v>28</v>
      </c>
      <c r="H962">
        <f t="shared" ref="H962:H1025" ca="1" si="218">VALUE(LEFT(C962, 4))</f>
        <v>2013</v>
      </c>
      <c r="I962">
        <f t="shared" ref="I962:I1025" ca="1" si="219">VALUE(MID(C962,6,FIND("_",C962,6)-6))</f>
        <v>14</v>
      </c>
      <c r="J962" t="str">
        <f t="shared" ref="J962:J1025" ca="1" si="220">IF(I962&lt;=17,"rs","plyff")</f>
        <v>rs</v>
      </c>
      <c r="K962" t="str">
        <f t="shared" ref="K962:L981" ca="1" si="221">IFERROR(IF(ISBLANK(VLOOKUP($B962,nfl_game_result,MATCH(K$1,nfl_game_result_header,0),FALSE)),"",VLOOKUP($B962,nfl_game_result,MATCH(K$1,nfl_game_result_header,0),FALSE)),"error")</f>
        <v>CHI</v>
      </c>
      <c r="L962" t="str">
        <f t="shared" ca="1" si="221"/>
        <v>CHI</v>
      </c>
      <c r="M962" t="str">
        <f t="shared" ref="M962:M1025" ca="1" si="222">IF(NOT(OR(ISBLANK(D962),ISBLANK(E962),D962="",E962="")),D962-E962,"")</f>
        <v/>
      </c>
      <c r="N962" t="s">
        <v>16</v>
      </c>
      <c r="O962">
        <v>1.5</v>
      </c>
      <c r="P962" t="str">
        <f t="shared" ref="P962:P1025" ca="1" si="223">IF(OR(NOT(ISNUMBER(D962)),ISBLANK(D962),D962="",ISBLANK(O962)),"",ABS(D962-O962))</f>
        <v/>
      </c>
      <c r="S962" t="s">
        <v>70</v>
      </c>
      <c r="U962">
        <f t="shared" ref="U962:U1025" ca="1" si="224">IF(OR(ISBLANK(K962),ISBLANK(S962),K962="",S962=""),"",IF(K962=S962,1,0))</f>
        <v>1</v>
      </c>
      <c r="W962" t="str">
        <f t="shared" ref="W962:W1025" ca="1" si="225">IF(OR(ISBLANK(L962),ISBLANK(V962),L962="",V962=""),"",IF(L962=V962,1,0))</f>
        <v/>
      </c>
    </row>
    <row r="963" spans="1:23" x14ac:dyDescent="0.25">
      <c r="A963">
        <v>962</v>
      </c>
      <c r="B963">
        <v>476</v>
      </c>
      <c r="C963" t="str">
        <f t="shared" ca="1" si="216"/>
        <v>2013_15_SD@DEN</v>
      </c>
      <c r="D963" t="str">
        <f t="shared" ca="1" si="217"/>
        <v/>
      </c>
      <c r="E963">
        <f t="shared" ca="1" si="217"/>
        <v>-10.5</v>
      </c>
      <c r="F963">
        <f t="shared" ca="1" si="217"/>
        <v>20</v>
      </c>
      <c r="G963">
        <f t="shared" ca="1" si="217"/>
        <v>27</v>
      </c>
      <c r="H963">
        <f t="shared" ca="1" si="218"/>
        <v>2013</v>
      </c>
      <c r="I963">
        <f t="shared" ca="1" si="219"/>
        <v>15</v>
      </c>
      <c r="J963" t="str">
        <f t="shared" ca="1" si="220"/>
        <v>rs</v>
      </c>
      <c r="K963" t="str">
        <f t="shared" ca="1" si="221"/>
        <v>SD</v>
      </c>
      <c r="L963" t="str">
        <f t="shared" ca="1" si="221"/>
        <v>SD</v>
      </c>
      <c r="M963" t="str">
        <f t="shared" ca="1" si="222"/>
        <v/>
      </c>
      <c r="N963" t="s">
        <v>18</v>
      </c>
      <c r="O963">
        <v>-9.5</v>
      </c>
      <c r="P963" t="str">
        <f t="shared" ca="1" si="223"/>
        <v/>
      </c>
      <c r="S963" t="s">
        <v>90</v>
      </c>
      <c r="U963">
        <f t="shared" ca="1" si="224"/>
        <v>1</v>
      </c>
      <c r="W963" t="str">
        <f t="shared" ca="1" si="225"/>
        <v/>
      </c>
    </row>
    <row r="964" spans="1:23" x14ac:dyDescent="0.25">
      <c r="A964">
        <v>963</v>
      </c>
      <c r="B964">
        <v>476</v>
      </c>
      <c r="C964" t="str">
        <f t="shared" ca="1" si="216"/>
        <v>2013_15_SD@DEN</v>
      </c>
      <c r="D964" t="str">
        <f t="shared" ca="1" si="217"/>
        <v/>
      </c>
      <c r="E964">
        <f t="shared" ca="1" si="217"/>
        <v>-10.5</v>
      </c>
      <c r="F964">
        <f t="shared" ca="1" si="217"/>
        <v>20</v>
      </c>
      <c r="G964">
        <f t="shared" ca="1" si="217"/>
        <v>27</v>
      </c>
      <c r="H964">
        <f t="shared" ca="1" si="218"/>
        <v>2013</v>
      </c>
      <c r="I964">
        <f t="shared" ca="1" si="219"/>
        <v>15</v>
      </c>
      <c r="J964" t="str">
        <f t="shared" ca="1" si="220"/>
        <v>rs</v>
      </c>
      <c r="K964" t="str">
        <f t="shared" ca="1" si="221"/>
        <v>SD</v>
      </c>
      <c r="L964" t="str">
        <f t="shared" ca="1" si="221"/>
        <v>SD</v>
      </c>
      <c r="M964" t="str">
        <f t="shared" ca="1" si="222"/>
        <v/>
      </c>
      <c r="N964" t="s">
        <v>16</v>
      </c>
      <c r="O964">
        <v>-8.5</v>
      </c>
      <c r="P964" t="str">
        <f t="shared" ca="1" si="223"/>
        <v/>
      </c>
      <c r="S964" t="s">
        <v>74</v>
      </c>
      <c r="U964">
        <f t="shared" ca="1" si="224"/>
        <v>0</v>
      </c>
      <c r="W964" t="str">
        <f t="shared" ca="1" si="225"/>
        <v/>
      </c>
    </row>
    <row r="965" spans="1:23" x14ac:dyDescent="0.25">
      <c r="A965">
        <v>964</v>
      </c>
      <c r="B965">
        <v>477</v>
      </c>
      <c r="C965" t="str">
        <f t="shared" ca="1" si="216"/>
        <v>2013_15_WAS@ATL</v>
      </c>
      <c r="D965" t="str">
        <f t="shared" ca="1" si="217"/>
        <v/>
      </c>
      <c r="E965">
        <f t="shared" ca="1" si="217"/>
        <v>-6.5</v>
      </c>
      <c r="F965">
        <f t="shared" ca="1" si="217"/>
        <v>27</v>
      </c>
      <c r="G965">
        <f t="shared" ca="1" si="217"/>
        <v>26</v>
      </c>
      <c r="H965">
        <f t="shared" ca="1" si="218"/>
        <v>2013</v>
      </c>
      <c r="I965">
        <f t="shared" ca="1" si="219"/>
        <v>15</v>
      </c>
      <c r="J965" t="str">
        <f t="shared" ca="1" si="220"/>
        <v>rs</v>
      </c>
      <c r="K965" t="str">
        <f t="shared" ca="1" si="221"/>
        <v>WAS</v>
      </c>
      <c r="L965" t="str">
        <f t="shared" ca="1" si="221"/>
        <v>ATL</v>
      </c>
      <c r="M965" t="str">
        <f t="shared" ca="1" si="222"/>
        <v/>
      </c>
      <c r="N965" t="s">
        <v>18</v>
      </c>
      <c r="O965">
        <v>-4</v>
      </c>
      <c r="P965" t="str">
        <f t="shared" ca="1" si="223"/>
        <v/>
      </c>
      <c r="S965" t="s">
        <v>96</v>
      </c>
      <c r="U965">
        <f t="shared" ca="1" si="224"/>
        <v>1</v>
      </c>
      <c r="W965" t="str">
        <f t="shared" ca="1" si="225"/>
        <v/>
      </c>
    </row>
    <row r="966" spans="1:23" x14ac:dyDescent="0.25">
      <c r="A966">
        <v>965</v>
      </c>
      <c r="B966">
        <v>477</v>
      </c>
      <c r="C966" t="str">
        <f t="shared" ca="1" si="216"/>
        <v>2013_15_WAS@ATL</v>
      </c>
      <c r="D966" t="str">
        <f t="shared" ca="1" si="217"/>
        <v/>
      </c>
      <c r="E966">
        <f t="shared" ca="1" si="217"/>
        <v>-6.5</v>
      </c>
      <c r="F966">
        <f t="shared" ca="1" si="217"/>
        <v>27</v>
      </c>
      <c r="G966">
        <f t="shared" ca="1" si="217"/>
        <v>26</v>
      </c>
      <c r="H966">
        <f t="shared" ca="1" si="218"/>
        <v>2013</v>
      </c>
      <c r="I966">
        <f t="shared" ca="1" si="219"/>
        <v>15</v>
      </c>
      <c r="J966" t="str">
        <f t="shared" ca="1" si="220"/>
        <v>rs</v>
      </c>
      <c r="K966" t="str">
        <f t="shared" ca="1" si="221"/>
        <v>WAS</v>
      </c>
      <c r="L966" t="str">
        <f t="shared" ca="1" si="221"/>
        <v>ATL</v>
      </c>
      <c r="M966" t="str">
        <f t="shared" ca="1" si="222"/>
        <v/>
      </c>
      <c r="N966" t="s">
        <v>16</v>
      </c>
      <c r="O966">
        <v>-6</v>
      </c>
      <c r="P966" t="str">
        <f t="shared" ca="1" si="223"/>
        <v/>
      </c>
      <c r="S966" t="s">
        <v>96</v>
      </c>
      <c r="U966">
        <f t="shared" ca="1" si="224"/>
        <v>1</v>
      </c>
      <c r="W966" t="str">
        <f t="shared" ca="1" si="225"/>
        <v/>
      </c>
    </row>
    <row r="967" spans="1:23" x14ac:dyDescent="0.25">
      <c r="A967">
        <v>966</v>
      </c>
      <c r="B967">
        <v>478</v>
      </c>
      <c r="C967" t="str">
        <f t="shared" ca="1" si="216"/>
        <v>2013_15_BUF@JAX</v>
      </c>
      <c r="D967" t="str">
        <f t="shared" ca="1" si="217"/>
        <v/>
      </c>
      <c r="E967">
        <f t="shared" ca="1" si="217"/>
        <v>1.5</v>
      </c>
      <c r="F967">
        <f t="shared" ca="1" si="217"/>
        <v>20</v>
      </c>
      <c r="G967">
        <f t="shared" ca="1" si="217"/>
        <v>27</v>
      </c>
      <c r="H967">
        <f t="shared" ca="1" si="218"/>
        <v>2013</v>
      </c>
      <c r="I967">
        <f t="shared" ca="1" si="219"/>
        <v>15</v>
      </c>
      <c r="J967" t="str">
        <f t="shared" ca="1" si="220"/>
        <v>rs</v>
      </c>
      <c r="K967" t="str">
        <f t="shared" ca="1" si="221"/>
        <v>BUF</v>
      </c>
      <c r="L967" t="str">
        <f t="shared" ca="1" si="221"/>
        <v>BUF</v>
      </c>
      <c r="M967" t="str">
        <f t="shared" ca="1" si="222"/>
        <v/>
      </c>
      <c r="N967" t="s">
        <v>18</v>
      </c>
      <c r="O967">
        <v>-1.5</v>
      </c>
      <c r="P967" t="str">
        <f t="shared" ca="1" si="223"/>
        <v/>
      </c>
      <c r="S967" t="s">
        <v>79</v>
      </c>
      <c r="U967">
        <f t="shared" ca="1" si="224"/>
        <v>0</v>
      </c>
      <c r="W967" t="str">
        <f t="shared" ca="1" si="225"/>
        <v/>
      </c>
    </row>
    <row r="968" spans="1:23" x14ac:dyDescent="0.25">
      <c r="A968">
        <v>967</v>
      </c>
      <c r="B968">
        <v>478</v>
      </c>
      <c r="C968" t="str">
        <f t="shared" ca="1" si="216"/>
        <v>2013_15_BUF@JAX</v>
      </c>
      <c r="D968" t="str">
        <f t="shared" ca="1" si="217"/>
        <v/>
      </c>
      <c r="E968">
        <f t="shared" ca="1" si="217"/>
        <v>1.5</v>
      </c>
      <c r="F968">
        <f t="shared" ca="1" si="217"/>
        <v>20</v>
      </c>
      <c r="G968">
        <f t="shared" ca="1" si="217"/>
        <v>27</v>
      </c>
      <c r="H968">
        <f t="shared" ca="1" si="218"/>
        <v>2013</v>
      </c>
      <c r="I968">
        <f t="shared" ca="1" si="219"/>
        <v>15</v>
      </c>
      <c r="J968" t="str">
        <f t="shared" ca="1" si="220"/>
        <v>rs</v>
      </c>
      <c r="K968" t="str">
        <f t="shared" ca="1" si="221"/>
        <v>BUF</v>
      </c>
      <c r="L968" t="str">
        <f t="shared" ca="1" si="221"/>
        <v>BUF</v>
      </c>
      <c r="M968" t="str">
        <f t="shared" ca="1" si="222"/>
        <v/>
      </c>
      <c r="N968" t="s">
        <v>16</v>
      </c>
      <c r="O968">
        <v>-3</v>
      </c>
      <c r="P968" t="str">
        <f t="shared" ca="1" si="223"/>
        <v/>
      </c>
      <c r="S968" t="s">
        <v>68</v>
      </c>
      <c r="U968">
        <f t="shared" ca="1" si="224"/>
        <v>1</v>
      </c>
      <c r="W968" t="str">
        <f t="shared" ca="1" si="225"/>
        <v/>
      </c>
    </row>
    <row r="969" spans="1:23" x14ac:dyDescent="0.25">
      <c r="A969">
        <v>968</v>
      </c>
      <c r="B969">
        <v>479</v>
      </c>
      <c r="C969" t="str">
        <f t="shared" ca="1" si="216"/>
        <v>2013_15_CHI@CLE</v>
      </c>
      <c r="D969" t="str">
        <f t="shared" ca="1" si="217"/>
        <v/>
      </c>
      <c r="E969">
        <f t="shared" ca="1" si="217"/>
        <v>-1.5</v>
      </c>
      <c r="F969">
        <f t="shared" ca="1" si="217"/>
        <v>31</v>
      </c>
      <c r="G969">
        <f t="shared" ca="1" si="217"/>
        <v>38</v>
      </c>
      <c r="H969">
        <f t="shared" ca="1" si="218"/>
        <v>2013</v>
      </c>
      <c r="I969">
        <f t="shared" ca="1" si="219"/>
        <v>15</v>
      </c>
      <c r="J969" t="str">
        <f t="shared" ca="1" si="220"/>
        <v>rs</v>
      </c>
      <c r="K969" t="str">
        <f t="shared" ca="1" si="221"/>
        <v>CHI</v>
      </c>
      <c r="L969" t="str">
        <f t="shared" ca="1" si="221"/>
        <v>CHI</v>
      </c>
      <c r="M969" t="str">
        <f t="shared" ca="1" si="222"/>
        <v/>
      </c>
      <c r="N969" t="s">
        <v>18</v>
      </c>
      <c r="O969">
        <v>2.5</v>
      </c>
      <c r="P969" t="str">
        <f t="shared" ca="1" si="223"/>
        <v/>
      </c>
      <c r="S969" t="s">
        <v>70</v>
      </c>
      <c r="U969">
        <f t="shared" ca="1" si="224"/>
        <v>1</v>
      </c>
      <c r="W969" t="str">
        <f t="shared" ca="1" si="225"/>
        <v/>
      </c>
    </row>
    <row r="970" spans="1:23" x14ac:dyDescent="0.25">
      <c r="A970">
        <v>969</v>
      </c>
      <c r="B970">
        <v>479</v>
      </c>
      <c r="C970" t="str">
        <f t="shared" ca="1" si="216"/>
        <v>2013_15_CHI@CLE</v>
      </c>
      <c r="D970" t="str">
        <f t="shared" ca="1" si="217"/>
        <v/>
      </c>
      <c r="E970">
        <f t="shared" ca="1" si="217"/>
        <v>-1.5</v>
      </c>
      <c r="F970">
        <f t="shared" ca="1" si="217"/>
        <v>31</v>
      </c>
      <c r="G970">
        <f t="shared" ca="1" si="217"/>
        <v>38</v>
      </c>
      <c r="H970">
        <f t="shared" ca="1" si="218"/>
        <v>2013</v>
      </c>
      <c r="I970">
        <f t="shared" ca="1" si="219"/>
        <v>15</v>
      </c>
      <c r="J970" t="str">
        <f t="shared" ca="1" si="220"/>
        <v>rs</v>
      </c>
      <c r="K970" t="str">
        <f t="shared" ca="1" si="221"/>
        <v>CHI</v>
      </c>
      <c r="L970" t="str">
        <f t="shared" ca="1" si="221"/>
        <v>CHI</v>
      </c>
      <c r="M970" t="str">
        <f t="shared" ca="1" si="222"/>
        <v/>
      </c>
      <c r="N970" t="s">
        <v>16</v>
      </c>
      <c r="O970">
        <v>2.5</v>
      </c>
      <c r="P970" t="str">
        <f t="shared" ca="1" si="223"/>
        <v/>
      </c>
      <c r="S970" t="s">
        <v>70</v>
      </c>
      <c r="U970">
        <f t="shared" ca="1" si="224"/>
        <v>1</v>
      </c>
      <c r="W970" t="str">
        <f t="shared" ca="1" si="225"/>
        <v/>
      </c>
    </row>
    <row r="971" spans="1:23" x14ac:dyDescent="0.25">
      <c r="A971">
        <v>970</v>
      </c>
      <c r="B971">
        <v>480</v>
      </c>
      <c r="C971" t="str">
        <f t="shared" ca="1" si="216"/>
        <v>2013_15_HOU@IND</v>
      </c>
      <c r="D971" t="str">
        <f t="shared" ca="1" si="217"/>
        <v/>
      </c>
      <c r="E971">
        <f t="shared" ca="1" si="217"/>
        <v>-6.5</v>
      </c>
      <c r="F971">
        <f t="shared" ca="1" si="217"/>
        <v>25</v>
      </c>
      <c r="G971">
        <f t="shared" ca="1" si="217"/>
        <v>3</v>
      </c>
      <c r="H971">
        <f t="shared" ca="1" si="218"/>
        <v>2013</v>
      </c>
      <c r="I971">
        <f t="shared" ca="1" si="219"/>
        <v>15</v>
      </c>
      <c r="J971" t="str">
        <f t="shared" ca="1" si="220"/>
        <v>rs</v>
      </c>
      <c r="K971" t="str">
        <f t="shared" ca="1" si="221"/>
        <v>IND</v>
      </c>
      <c r="L971" t="str">
        <f t="shared" ca="1" si="221"/>
        <v>IND</v>
      </c>
      <c r="M971" t="str">
        <f t="shared" ca="1" si="222"/>
        <v/>
      </c>
      <c r="N971" t="s">
        <v>18</v>
      </c>
      <c r="O971">
        <v>-7</v>
      </c>
      <c r="P971" t="str">
        <f t="shared" ca="1" si="223"/>
        <v/>
      </c>
      <c r="S971" t="s">
        <v>77</v>
      </c>
      <c r="U971">
        <f t="shared" ca="1" si="224"/>
        <v>0</v>
      </c>
      <c r="W971" t="str">
        <f t="shared" ca="1" si="225"/>
        <v/>
      </c>
    </row>
    <row r="972" spans="1:23" x14ac:dyDescent="0.25">
      <c r="A972">
        <v>971</v>
      </c>
      <c r="B972">
        <v>480</v>
      </c>
      <c r="C972" t="str">
        <f t="shared" ca="1" si="216"/>
        <v>2013_15_HOU@IND</v>
      </c>
      <c r="D972" t="str">
        <f t="shared" ca="1" si="217"/>
        <v/>
      </c>
      <c r="E972">
        <f t="shared" ca="1" si="217"/>
        <v>-6.5</v>
      </c>
      <c r="F972">
        <f t="shared" ca="1" si="217"/>
        <v>25</v>
      </c>
      <c r="G972">
        <f t="shared" ca="1" si="217"/>
        <v>3</v>
      </c>
      <c r="H972">
        <f t="shared" ca="1" si="218"/>
        <v>2013</v>
      </c>
      <c r="I972">
        <f t="shared" ca="1" si="219"/>
        <v>15</v>
      </c>
      <c r="J972" t="str">
        <f t="shared" ca="1" si="220"/>
        <v>rs</v>
      </c>
      <c r="K972" t="str">
        <f t="shared" ca="1" si="221"/>
        <v>IND</v>
      </c>
      <c r="L972" t="str">
        <f t="shared" ca="1" si="221"/>
        <v>IND</v>
      </c>
      <c r="M972" t="str">
        <f t="shared" ca="1" si="222"/>
        <v/>
      </c>
      <c r="N972" t="s">
        <v>16</v>
      </c>
      <c r="O972">
        <v>-7.5</v>
      </c>
      <c r="P972" t="str">
        <f t="shared" ca="1" si="223"/>
        <v/>
      </c>
      <c r="S972" t="s">
        <v>77</v>
      </c>
      <c r="U972">
        <f t="shared" ca="1" si="224"/>
        <v>0</v>
      </c>
      <c r="W972" t="str">
        <f t="shared" ca="1" si="225"/>
        <v/>
      </c>
    </row>
    <row r="973" spans="1:23" x14ac:dyDescent="0.25">
      <c r="A973">
        <v>972</v>
      </c>
      <c r="B973">
        <v>481</v>
      </c>
      <c r="C973" t="str">
        <f t="shared" ca="1" si="216"/>
        <v>2013_15_NWE@MIA</v>
      </c>
      <c r="D973" t="str">
        <f t="shared" ca="1" si="217"/>
        <v/>
      </c>
      <c r="E973">
        <f t="shared" ca="1" si="217"/>
        <v>2.5</v>
      </c>
      <c r="F973">
        <f t="shared" ca="1" si="217"/>
        <v>24</v>
      </c>
      <c r="G973">
        <f t="shared" ca="1" si="217"/>
        <v>20</v>
      </c>
      <c r="H973">
        <f t="shared" ca="1" si="218"/>
        <v>2013</v>
      </c>
      <c r="I973">
        <f t="shared" ca="1" si="219"/>
        <v>15</v>
      </c>
      <c r="J973" t="str">
        <f t="shared" ca="1" si="220"/>
        <v>rs</v>
      </c>
      <c r="K973" t="str">
        <f t="shared" ca="1" si="221"/>
        <v>MIA</v>
      </c>
      <c r="L973" t="str">
        <f t="shared" ca="1" si="221"/>
        <v>MIA</v>
      </c>
      <c r="M973" t="str">
        <f t="shared" ca="1" si="222"/>
        <v/>
      </c>
      <c r="N973" t="s">
        <v>18</v>
      </c>
      <c r="O973">
        <v>4.5</v>
      </c>
      <c r="P973" t="str">
        <f t="shared" ca="1" si="223"/>
        <v/>
      </c>
      <c r="S973" t="s">
        <v>81</v>
      </c>
      <c r="U973">
        <f t="shared" ca="1" si="224"/>
        <v>1</v>
      </c>
      <c r="W973" t="str">
        <f t="shared" ca="1" si="225"/>
        <v/>
      </c>
    </row>
    <row r="974" spans="1:23" x14ac:dyDescent="0.25">
      <c r="A974">
        <v>973</v>
      </c>
      <c r="B974">
        <v>481</v>
      </c>
      <c r="C974" t="str">
        <f t="shared" ca="1" si="216"/>
        <v>2013_15_NWE@MIA</v>
      </c>
      <c r="D974" t="str">
        <f t="shared" ca="1" si="217"/>
        <v/>
      </c>
      <c r="E974">
        <f t="shared" ca="1" si="217"/>
        <v>2.5</v>
      </c>
      <c r="F974">
        <f t="shared" ca="1" si="217"/>
        <v>24</v>
      </c>
      <c r="G974">
        <f t="shared" ca="1" si="217"/>
        <v>20</v>
      </c>
      <c r="H974">
        <f t="shared" ca="1" si="218"/>
        <v>2013</v>
      </c>
      <c r="I974">
        <f t="shared" ca="1" si="219"/>
        <v>15</v>
      </c>
      <c r="J974" t="str">
        <f t="shared" ca="1" si="220"/>
        <v>rs</v>
      </c>
      <c r="K974" t="str">
        <f t="shared" ca="1" si="221"/>
        <v>MIA</v>
      </c>
      <c r="L974" t="str">
        <f t="shared" ca="1" si="221"/>
        <v>MIA</v>
      </c>
      <c r="M974" t="str">
        <f t="shared" ca="1" si="222"/>
        <v/>
      </c>
      <c r="N974" t="s">
        <v>16</v>
      </c>
      <c r="O974">
        <v>3</v>
      </c>
      <c r="P974" t="str">
        <f t="shared" ca="1" si="223"/>
        <v/>
      </c>
      <c r="S974" t="s">
        <v>81</v>
      </c>
      <c r="U974">
        <f t="shared" ca="1" si="224"/>
        <v>1</v>
      </c>
      <c r="W974" t="str">
        <f t="shared" ca="1" si="225"/>
        <v/>
      </c>
    </row>
    <row r="975" spans="1:23" x14ac:dyDescent="0.25">
      <c r="A975">
        <v>974</v>
      </c>
      <c r="B975">
        <v>482</v>
      </c>
      <c r="C975" t="str">
        <f t="shared" ca="1" si="216"/>
        <v>2013_15_PHI@MIN</v>
      </c>
      <c r="D975" t="str">
        <f t="shared" ca="1" si="217"/>
        <v/>
      </c>
      <c r="E975">
        <f t="shared" ca="1" si="217"/>
        <v>4.5</v>
      </c>
      <c r="F975">
        <f t="shared" ca="1" si="217"/>
        <v>48</v>
      </c>
      <c r="G975">
        <f t="shared" ca="1" si="217"/>
        <v>30</v>
      </c>
      <c r="H975">
        <f t="shared" ca="1" si="218"/>
        <v>2013</v>
      </c>
      <c r="I975">
        <f t="shared" ca="1" si="219"/>
        <v>15</v>
      </c>
      <c r="J975" t="str">
        <f t="shared" ca="1" si="220"/>
        <v>rs</v>
      </c>
      <c r="K975" t="str">
        <f t="shared" ca="1" si="221"/>
        <v>MIN</v>
      </c>
      <c r="L975" t="str">
        <f t="shared" ca="1" si="221"/>
        <v>MIN</v>
      </c>
      <c r="M975" t="str">
        <f t="shared" ca="1" si="222"/>
        <v/>
      </c>
      <c r="N975" t="s">
        <v>18</v>
      </c>
      <c r="O975">
        <v>6</v>
      </c>
      <c r="P975" t="str">
        <f t="shared" ca="1" si="223"/>
        <v/>
      </c>
      <c r="S975" t="s">
        <v>88</v>
      </c>
      <c r="U975">
        <f t="shared" ca="1" si="224"/>
        <v>0</v>
      </c>
      <c r="W975" t="str">
        <f t="shared" ca="1" si="225"/>
        <v/>
      </c>
    </row>
    <row r="976" spans="1:23" x14ac:dyDescent="0.25">
      <c r="A976">
        <v>975</v>
      </c>
      <c r="B976">
        <v>482</v>
      </c>
      <c r="C976" t="str">
        <f t="shared" ca="1" si="216"/>
        <v>2013_15_PHI@MIN</v>
      </c>
      <c r="D976" t="str">
        <f t="shared" ca="1" si="217"/>
        <v/>
      </c>
      <c r="E976">
        <f t="shared" ca="1" si="217"/>
        <v>4.5</v>
      </c>
      <c r="F976">
        <f t="shared" ca="1" si="217"/>
        <v>48</v>
      </c>
      <c r="G976">
        <f t="shared" ca="1" si="217"/>
        <v>30</v>
      </c>
      <c r="H976">
        <f t="shared" ca="1" si="218"/>
        <v>2013</v>
      </c>
      <c r="I976">
        <f t="shared" ca="1" si="219"/>
        <v>15</v>
      </c>
      <c r="J976" t="str">
        <f t="shared" ca="1" si="220"/>
        <v>rs</v>
      </c>
      <c r="K976" t="str">
        <f t="shared" ca="1" si="221"/>
        <v>MIN</v>
      </c>
      <c r="L976" t="str">
        <f t="shared" ca="1" si="221"/>
        <v>MIN</v>
      </c>
      <c r="M976" t="str">
        <f t="shared" ca="1" si="222"/>
        <v/>
      </c>
      <c r="N976" t="s">
        <v>16</v>
      </c>
      <c r="O976">
        <v>6</v>
      </c>
      <c r="P976" t="str">
        <f t="shared" ca="1" si="223"/>
        <v/>
      </c>
      <c r="S976" t="s">
        <v>88</v>
      </c>
      <c r="U976">
        <f t="shared" ca="1" si="224"/>
        <v>0</v>
      </c>
      <c r="W976" t="str">
        <f t="shared" ca="1" si="225"/>
        <v/>
      </c>
    </row>
    <row r="977" spans="1:23" x14ac:dyDescent="0.25">
      <c r="A977">
        <v>976</v>
      </c>
      <c r="B977">
        <v>483</v>
      </c>
      <c r="C977" t="str">
        <f t="shared" ca="1" si="216"/>
        <v>2013_15_SEA@NYG</v>
      </c>
      <c r="D977" t="str">
        <f t="shared" ca="1" si="217"/>
        <v/>
      </c>
      <c r="E977">
        <f t="shared" ca="1" si="217"/>
        <v>6.5</v>
      </c>
      <c r="F977">
        <f t="shared" ca="1" si="217"/>
        <v>0</v>
      </c>
      <c r="G977">
        <f t="shared" ca="1" si="217"/>
        <v>23</v>
      </c>
      <c r="H977">
        <f t="shared" ca="1" si="218"/>
        <v>2013</v>
      </c>
      <c r="I977">
        <f t="shared" ca="1" si="219"/>
        <v>15</v>
      </c>
      <c r="J977" t="str">
        <f t="shared" ca="1" si="220"/>
        <v>rs</v>
      </c>
      <c r="K977" t="str">
        <f t="shared" ca="1" si="221"/>
        <v>SEA</v>
      </c>
      <c r="L977" t="str">
        <f t="shared" ca="1" si="221"/>
        <v>SEA</v>
      </c>
      <c r="M977" t="str">
        <f t="shared" ca="1" si="222"/>
        <v/>
      </c>
      <c r="N977" t="s">
        <v>18</v>
      </c>
      <c r="O977">
        <v>7</v>
      </c>
      <c r="P977" t="str">
        <f t="shared" ca="1" si="223"/>
        <v/>
      </c>
      <c r="S977" t="s">
        <v>91</v>
      </c>
      <c r="U977">
        <f t="shared" ca="1" si="224"/>
        <v>1</v>
      </c>
      <c r="W977" t="str">
        <f t="shared" ca="1" si="225"/>
        <v/>
      </c>
    </row>
    <row r="978" spans="1:23" x14ac:dyDescent="0.25">
      <c r="A978">
        <v>977</v>
      </c>
      <c r="B978">
        <v>483</v>
      </c>
      <c r="C978" t="str">
        <f t="shared" ca="1" si="216"/>
        <v>2013_15_SEA@NYG</v>
      </c>
      <c r="D978" t="str">
        <f t="shared" ca="1" si="217"/>
        <v/>
      </c>
      <c r="E978">
        <f t="shared" ca="1" si="217"/>
        <v>6.5</v>
      </c>
      <c r="F978">
        <f t="shared" ca="1" si="217"/>
        <v>0</v>
      </c>
      <c r="G978">
        <f t="shared" ca="1" si="217"/>
        <v>23</v>
      </c>
      <c r="H978">
        <f t="shared" ca="1" si="218"/>
        <v>2013</v>
      </c>
      <c r="I978">
        <f t="shared" ca="1" si="219"/>
        <v>15</v>
      </c>
      <c r="J978" t="str">
        <f t="shared" ca="1" si="220"/>
        <v>rs</v>
      </c>
      <c r="K978" t="str">
        <f t="shared" ca="1" si="221"/>
        <v>SEA</v>
      </c>
      <c r="L978" t="str">
        <f t="shared" ca="1" si="221"/>
        <v>SEA</v>
      </c>
      <c r="M978" t="str">
        <f t="shared" ca="1" si="222"/>
        <v/>
      </c>
      <c r="N978" t="s">
        <v>16</v>
      </c>
      <c r="O978">
        <v>7.5</v>
      </c>
      <c r="P978" t="str">
        <f t="shared" ca="1" si="223"/>
        <v/>
      </c>
      <c r="S978" t="s">
        <v>91</v>
      </c>
      <c r="U978">
        <f t="shared" ca="1" si="224"/>
        <v>1</v>
      </c>
      <c r="W978" t="str">
        <f t="shared" ca="1" si="225"/>
        <v/>
      </c>
    </row>
    <row r="979" spans="1:23" x14ac:dyDescent="0.25">
      <c r="A979">
        <v>978</v>
      </c>
      <c r="B979">
        <v>484</v>
      </c>
      <c r="C979" t="str">
        <f t="shared" ca="1" si="216"/>
        <v>2013_15_SFO@TBY</v>
      </c>
      <c r="D979" t="str">
        <f t="shared" ca="1" si="217"/>
        <v/>
      </c>
      <c r="E979">
        <f t="shared" ca="1" si="217"/>
        <v>5.5</v>
      </c>
      <c r="F979">
        <f t="shared" ca="1" si="217"/>
        <v>14</v>
      </c>
      <c r="G979">
        <f t="shared" ca="1" si="217"/>
        <v>33</v>
      </c>
      <c r="H979">
        <f t="shared" ca="1" si="218"/>
        <v>2013</v>
      </c>
      <c r="I979">
        <f t="shared" ca="1" si="219"/>
        <v>15</v>
      </c>
      <c r="J979" t="str">
        <f t="shared" ca="1" si="220"/>
        <v>rs</v>
      </c>
      <c r="K979" t="str">
        <f t="shared" ca="1" si="221"/>
        <v>SFO</v>
      </c>
      <c r="L979" t="str">
        <f t="shared" ca="1" si="221"/>
        <v>SFO</v>
      </c>
      <c r="M979" t="str">
        <f t="shared" ca="1" si="222"/>
        <v/>
      </c>
      <c r="N979" t="s">
        <v>18</v>
      </c>
      <c r="O979">
        <v>6.5</v>
      </c>
      <c r="P979" t="str">
        <f t="shared" ca="1" si="223"/>
        <v/>
      </c>
      <c r="S979" t="s">
        <v>339</v>
      </c>
      <c r="U979">
        <f t="shared" ca="1" si="224"/>
        <v>0</v>
      </c>
      <c r="W979" t="str">
        <f t="shared" ca="1" si="225"/>
        <v/>
      </c>
    </row>
    <row r="980" spans="1:23" x14ac:dyDescent="0.25">
      <c r="A980">
        <v>979</v>
      </c>
      <c r="B980">
        <v>484</v>
      </c>
      <c r="C980" t="str">
        <f t="shared" ca="1" si="216"/>
        <v>2013_15_SFO@TBY</v>
      </c>
      <c r="D980" t="str">
        <f t="shared" ca="1" si="217"/>
        <v/>
      </c>
      <c r="E980">
        <f t="shared" ca="1" si="217"/>
        <v>5.5</v>
      </c>
      <c r="F980">
        <f t="shared" ca="1" si="217"/>
        <v>14</v>
      </c>
      <c r="G980">
        <f t="shared" ca="1" si="217"/>
        <v>33</v>
      </c>
      <c r="H980">
        <f t="shared" ca="1" si="218"/>
        <v>2013</v>
      </c>
      <c r="I980">
        <f t="shared" ca="1" si="219"/>
        <v>15</v>
      </c>
      <c r="J980" t="str">
        <f t="shared" ca="1" si="220"/>
        <v>rs</v>
      </c>
      <c r="K980" t="str">
        <f t="shared" ca="1" si="221"/>
        <v>SFO</v>
      </c>
      <c r="L980" t="str">
        <f t="shared" ca="1" si="221"/>
        <v>SFO</v>
      </c>
      <c r="M980" t="str">
        <f t="shared" ca="1" si="222"/>
        <v/>
      </c>
      <c r="N980" t="s">
        <v>16</v>
      </c>
      <c r="O980">
        <v>4.5</v>
      </c>
      <c r="P980" t="str">
        <f t="shared" ca="1" si="223"/>
        <v/>
      </c>
      <c r="S980" t="s">
        <v>339</v>
      </c>
      <c r="U980">
        <f t="shared" ca="1" si="224"/>
        <v>0</v>
      </c>
      <c r="W980" t="str">
        <f t="shared" ca="1" si="225"/>
        <v/>
      </c>
    </row>
    <row r="981" spans="1:23" x14ac:dyDescent="0.25">
      <c r="A981">
        <v>980</v>
      </c>
      <c r="B981">
        <v>485</v>
      </c>
      <c r="C981" t="str">
        <f t="shared" ca="1" si="216"/>
        <v>2013_15_KCY@OAK</v>
      </c>
      <c r="D981" t="str">
        <f t="shared" ca="1" si="217"/>
        <v/>
      </c>
      <c r="E981">
        <f t="shared" ca="1" si="217"/>
        <v>4.5</v>
      </c>
      <c r="F981">
        <f t="shared" ca="1" si="217"/>
        <v>31</v>
      </c>
      <c r="G981">
        <f t="shared" ca="1" si="217"/>
        <v>56</v>
      </c>
      <c r="H981">
        <f t="shared" ca="1" si="218"/>
        <v>2013</v>
      </c>
      <c r="I981">
        <f t="shared" ca="1" si="219"/>
        <v>15</v>
      </c>
      <c r="J981" t="str">
        <f t="shared" ca="1" si="220"/>
        <v>rs</v>
      </c>
      <c r="K981" t="str">
        <f t="shared" ca="1" si="221"/>
        <v>KCY</v>
      </c>
      <c r="L981" t="str">
        <f t="shared" ca="1" si="221"/>
        <v>KCY</v>
      </c>
      <c r="M981" t="str">
        <f t="shared" ca="1" si="222"/>
        <v/>
      </c>
      <c r="N981" t="s">
        <v>18</v>
      </c>
      <c r="O981">
        <v>7.5</v>
      </c>
      <c r="P981" t="str">
        <f t="shared" ca="1" si="223"/>
        <v/>
      </c>
      <c r="S981" t="s">
        <v>336</v>
      </c>
      <c r="U981">
        <f t="shared" ca="1" si="224"/>
        <v>1</v>
      </c>
      <c r="W981" t="str">
        <f t="shared" ca="1" si="225"/>
        <v/>
      </c>
    </row>
    <row r="982" spans="1:23" x14ac:dyDescent="0.25">
      <c r="A982">
        <v>981</v>
      </c>
      <c r="B982">
        <v>485</v>
      </c>
      <c r="C982" t="str">
        <f t="shared" ca="1" si="216"/>
        <v>2013_15_KCY@OAK</v>
      </c>
      <c r="D982" t="str">
        <f t="shared" ref="D982:G1001" ca="1" si="226">IFERROR(IF(ISBLANK(VLOOKUP($B982,nfl_game_result,MATCH(D$1,nfl_game_result_header,0),FALSE)),"",VLOOKUP($B982,nfl_game_result,MATCH(D$1,nfl_game_result_header,0),FALSE)),"error")</f>
        <v/>
      </c>
      <c r="E982">
        <f t="shared" ca="1" si="226"/>
        <v>4.5</v>
      </c>
      <c r="F982">
        <f t="shared" ca="1" si="226"/>
        <v>31</v>
      </c>
      <c r="G982">
        <f t="shared" ca="1" si="226"/>
        <v>56</v>
      </c>
      <c r="H982">
        <f t="shared" ca="1" si="218"/>
        <v>2013</v>
      </c>
      <c r="I982">
        <f t="shared" ca="1" si="219"/>
        <v>15</v>
      </c>
      <c r="J982" t="str">
        <f t="shared" ca="1" si="220"/>
        <v>rs</v>
      </c>
      <c r="K982" t="str">
        <f t="shared" ref="K982:L1001" ca="1" si="227">IFERROR(IF(ISBLANK(VLOOKUP($B982,nfl_game_result,MATCH(K$1,nfl_game_result_header,0),FALSE)),"",VLOOKUP($B982,nfl_game_result,MATCH(K$1,nfl_game_result_header,0),FALSE)),"error")</f>
        <v>KCY</v>
      </c>
      <c r="L982" t="str">
        <f t="shared" ca="1" si="227"/>
        <v>KCY</v>
      </c>
      <c r="M982" t="str">
        <f t="shared" ca="1" si="222"/>
        <v/>
      </c>
      <c r="N982" t="s">
        <v>16</v>
      </c>
      <c r="O982">
        <v>6</v>
      </c>
      <c r="P982" t="str">
        <f t="shared" ca="1" si="223"/>
        <v/>
      </c>
      <c r="S982" t="s">
        <v>336</v>
      </c>
      <c r="U982">
        <f t="shared" ca="1" si="224"/>
        <v>1</v>
      </c>
      <c r="W982" t="str">
        <f t="shared" ca="1" si="225"/>
        <v/>
      </c>
    </row>
    <row r="983" spans="1:23" x14ac:dyDescent="0.25">
      <c r="A983">
        <v>982</v>
      </c>
      <c r="B983">
        <v>486</v>
      </c>
      <c r="C983" t="str">
        <f t="shared" ca="1" si="216"/>
        <v>2013_15_NYJ@CAR</v>
      </c>
      <c r="D983" t="str">
        <f t="shared" ca="1" si="226"/>
        <v/>
      </c>
      <c r="E983">
        <f t="shared" ca="1" si="226"/>
        <v>-11.5</v>
      </c>
      <c r="F983">
        <f t="shared" ca="1" si="226"/>
        <v>30</v>
      </c>
      <c r="G983">
        <f t="shared" ca="1" si="226"/>
        <v>20</v>
      </c>
      <c r="H983">
        <f t="shared" ca="1" si="218"/>
        <v>2013</v>
      </c>
      <c r="I983">
        <f t="shared" ca="1" si="219"/>
        <v>15</v>
      </c>
      <c r="J983" t="str">
        <f t="shared" ca="1" si="220"/>
        <v>rs</v>
      </c>
      <c r="K983" t="str">
        <f t="shared" ca="1" si="227"/>
        <v>NYJ</v>
      </c>
      <c r="L983" t="str">
        <f t="shared" ca="1" si="227"/>
        <v>CAR</v>
      </c>
      <c r="M983" t="str">
        <f t="shared" ca="1" si="222"/>
        <v/>
      </c>
      <c r="N983" t="s">
        <v>18</v>
      </c>
      <c r="O983">
        <v>-7.5</v>
      </c>
      <c r="P983" t="str">
        <f t="shared" ca="1" si="223"/>
        <v/>
      </c>
      <c r="S983" t="s">
        <v>69</v>
      </c>
      <c r="U983">
        <f t="shared" ca="1" si="224"/>
        <v>0</v>
      </c>
      <c r="W983" t="str">
        <f t="shared" ca="1" si="225"/>
        <v/>
      </c>
    </row>
    <row r="984" spans="1:23" x14ac:dyDescent="0.25">
      <c r="A984">
        <v>983</v>
      </c>
      <c r="B984">
        <v>486</v>
      </c>
      <c r="C984" t="str">
        <f t="shared" ca="1" si="216"/>
        <v>2013_15_NYJ@CAR</v>
      </c>
      <c r="D984" t="str">
        <f t="shared" ca="1" si="226"/>
        <v/>
      </c>
      <c r="E984">
        <f t="shared" ca="1" si="226"/>
        <v>-11.5</v>
      </c>
      <c r="F984">
        <f t="shared" ca="1" si="226"/>
        <v>30</v>
      </c>
      <c r="G984">
        <f t="shared" ca="1" si="226"/>
        <v>20</v>
      </c>
      <c r="H984">
        <f t="shared" ca="1" si="218"/>
        <v>2013</v>
      </c>
      <c r="I984">
        <f t="shared" ca="1" si="219"/>
        <v>15</v>
      </c>
      <c r="J984" t="str">
        <f t="shared" ca="1" si="220"/>
        <v>rs</v>
      </c>
      <c r="K984" t="str">
        <f t="shared" ca="1" si="227"/>
        <v>NYJ</v>
      </c>
      <c r="L984" t="str">
        <f t="shared" ca="1" si="227"/>
        <v>CAR</v>
      </c>
      <c r="M984" t="str">
        <f t="shared" ca="1" si="222"/>
        <v/>
      </c>
      <c r="N984" t="s">
        <v>16</v>
      </c>
      <c r="O984">
        <v>-8.5</v>
      </c>
      <c r="P984" t="str">
        <f t="shared" ca="1" si="223"/>
        <v/>
      </c>
      <c r="S984" t="s">
        <v>86</v>
      </c>
      <c r="U984">
        <f t="shared" ca="1" si="224"/>
        <v>1</v>
      </c>
      <c r="W984" t="str">
        <f t="shared" ca="1" si="225"/>
        <v/>
      </c>
    </row>
    <row r="985" spans="1:23" x14ac:dyDescent="0.25">
      <c r="A985">
        <v>984</v>
      </c>
      <c r="B985">
        <v>487</v>
      </c>
      <c r="C985" t="str">
        <f t="shared" ca="1" si="216"/>
        <v>2013_15_GBY@DAL</v>
      </c>
      <c r="D985" t="str">
        <f t="shared" ca="1" si="226"/>
        <v/>
      </c>
      <c r="E985">
        <f t="shared" ca="1" si="226"/>
        <v>-6.5</v>
      </c>
      <c r="F985">
        <f t="shared" ca="1" si="226"/>
        <v>36</v>
      </c>
      <c r="G985">
        <f t="shared" ca="1" si="226"/>
        <v>37</v>
      </c>
      <c r="H985">
        <f t="shared" ca="1" si="218"/>
        <v>2013</v>
      </c>
      <c r="I985">
        <f t="shared" ca="1" si="219"/>
        <v>15</v>
      </c>
      <c r="J985" t="str">
        <f t="shared" ca="1" si="220"/>
        <v>rs</v>
      </c>
      <c r="K985" t="str">
        <f t="shared" ca="1" si="227"/>
        <v>GBY</v>
      </c>
      <c r="L985" t="str">
        <f t="shared" ca="1" si="227"/>
        <v>GBY</v>
      </c>
      <c r="M985" t="str">
        <f t="shared" ca="1" si="222"/>
        <v/>
      </c>
      <c r="N985" t="s">
        <v>18</v>
      </c>
      <c r="O985">
        <v>-7</v>
      </c>
      <c r="P985" t="str">
        <f t="shared" ca="1" si="223"/>
        <v/>
      </c>
      <c r="S985" t="s">
        <v>335</v>
      </c>
      <c r="U985">
        <f t="shared" ca="1" si="224"/>
        <v>1</v>
      </c>
      <c r="W985" t="str">
        <f t="shared" ca="1" si="225"/>
        <v/>
      </c>
    </row>
    <row r="986" spans="1:23" x14ac:dyDescent="0.25">
      <c r="A986">
        <v>985</v>
      </c>
      <c r="B986">
        <v>487</v>
      </c>
      <c r="C986" t="str">
        <f t="shared" ca="1" si="216"/>
        <v>2013_15_GBY@DAL</v>
      </c>
      <c r="D986" t="str">
        <f t="shared" ca="1" si="226"/>
        <v/>
      </c>
      <c r="E986">
        <f t="shared" ca="1" si="226"/>
        <v>-6.5</v>
      </c>
      <c r="F986">
        <f t="shared" ca="1" si="226"/>
        <v>36</v>
      </c>
      <c r="G986">
        <f t="shared" ca="1" si="226"/>
        <v>37</v>
      </c>
      <c r="H986">
        <f t="shared" ca="1" si="218"/>
        <v>2013</v>
      </c>
      <c r="I986">
        <f t="shared" ca="1" si="219"/>
        <v>15</v>
      </c>
      <c r="J986" t="str">
        <f t="shared" ca="1" si="220"/>
        <v>rs</v>
      </c>
      <c r="K986" t="str">
        <f t="shared" ca="1" si="227"/>
        <v>GBY</v>
      </c>
      <c r="L986" t="str">
        <f t="shared" ca="1" si="227"/>
        <v>GBY</v>
      </c>
      <c r="M986" t="str">
        <f t="shared" ca="1" si="222"/>
        <v/>
      </c>
      <c r="N986" t="s">
        <v>16</v>
      </c>
      <c r="O986">
        <v>-7</v>
      </c>
      <c r="P986" t="str">
        <f t="shared" ca="1" si="223"/>
        <v/>
      </c>
      <c r="S986" t="s">
        <v>335</v>
      </c>
      <c r="U986">
        <f t="shared" ca="1" si="224"/>
        <v>1</v>
      </c>
      <c r="W986" t="str">
        <f t="shared" ca="1" si="225"/>
        <v/>
      </c>
    </row>
    <row r="987" spans="1:23" x14ac:dyDescent="0.25">
      <c r="A987">
        <v>986</v>
      </c>
      <c r="B987">
        <v>488</v>
      </c>
      <c r="C987" t="str">
        <f t="shared" ca="1" si="216"/>
        <v>2013_15_ARI@TEN</v>
      </c>
      <c r="D987" t="str">
        <f t="shared" ca="1" si="226"/>
        <v/>
      </c>
      <c r="E987">
        <f t="shared" ca="1" si="226"/>
        <v>2.5</v>
      </c>
      <c r="F987">
        <f t="shared" ca="1" si="226"/>
        <v>34</v>
      </c>
      <c r="G987">
        <f t="shared" ca="1" si="226"/>
        <v>37</v>
      </c>
      <c r="H987">
        <f t="shared" ca="1" si="218"/>
        <v>2013</v>
      </c>
      <c r="I987">
        <f t="shared" ca="1" si="219"/>
        <v>15</v>
      </c>
      <c r="J987" t="str">
        <f t="shared" ca="1" si="220"/>
        <v>rs</v>
      </c>
      <c r="K987" t="str">
        <f t="shared" ca="1" si="227"/>
        <v>ARI</v>
      </c>
      <c r="L987" t="str">
        <f t="shared" ca="1" si="227"/>
        <v>ARI</v>
      </c>
      <c r="M987" t="str">
        <f t="shared" ca="1" si="222"/>
        <v/>
      </c>
      <c r="N987" t="s">
        <v>18</v>
      </c>
      <c r="O987">
        <v>3</v>
      </c>
      <c r="P987" t="str">
        <f t="shared" ca="1" si="223"/>
        <v/>
      </c>
      <c r="S987" t="s">
        <v>66</v>
      </c>
      <c r="U987">
        <f t="shared" ca="1" si="224"/>
        <v>1</v>
      </c>
      <c r="W987" t="str">
        <f t="shared" ca="1" si="225"/>
        <v/>
      </c>
    </row>
    <row r="988" spans="1:23" x14ac:dyDescent="0.25">
      <c r="A988">
        <v>987</v>
      </c>
      <c r="B988">
        <v>488</v>
      </c>
      <c r="C988" t="str">
        <f t="shared" ca="1" si="216"/>
        <v>2013_15_ARI@TEN</v>
      </c>
      <c r="D988" t="str">
        <f t="shared" ca="1" si="226"/>
        <v/>
      </c>
      <c r="E988">
        <f t="shared" ca="1" si="226"/>
        <v>2.5</v>
      </c>
      <c r="F988">
        <f t="shared" ca="1" si="226"/>
        <v>34</v>
      </c>
      <c r="G988">
        <f t="shared" ca="1" si="226"/>
        <v>37</v>
      </c>
      <c r="H988">
        <f t="shared" ca="1" si="218"/>
        <v>2013</v>
      </c>
      <c r="I988">
        <f t="shared" ca="1" si="219"/>
        <v>15</v>
      </c>
      <c r="J988" t="str">
        <f t="shared" ca="1" si="220"/>
        <v>rs</v>
      </c>
      <c r="K988" t="str">
        <f t="shared" ca="1" si="227"/>
        <v>ARI</v>
      </c>
      <c r="L988" t="str">
        <f t="shared" ca="1" si="227"/>
        <v>ARI</v>
      </c>
      <c r="M988" t="str">
        <f t="shared" ca="1" si="222"/>
        <v/>
      </c>
      <c r="N988" t="s">
        <v>16</v>
      </c>
      <c r="O988">
        <v>3</v>
      </c>
      <c r="P988" t="str">
        <f t="shared" ca="1" si="223"/>
        <v/>
      </c>
      <c r="S988" t="s">
        <v>95</v>
      </c>
      <c r="U988">
        <f t="shared" ca="1" si="224"/>
        <v>0</v>
      </c>
      <c r="W988" t="str">
        <f t="shared" ca="1" si="225"/>
        <v/>
      </c>
    </row>
    <row r="989" spans="1:23" x14ac:dyDescent="0.25">
      <c r="A989">
        <v>988</v>
      </c>
      <c r="B989">
        <v>489</v>
      </c>
      <c r="C989" t="str">
        <f t="shared" ca="1" si="216"/>
        <v>2013_15_NOR@STL</v>
      </c>
      <c r="D989" t="str">
        <f t="shared" ca="1" si="226"/>
        <v/>
      </c>
      <c r="E989">
        <f t="shared" ca="1" si="226"/>
        <v>5.5</v>
      </c>
      <c r="F989">
        <f t="shared" ca="1" si="226"/>
        <v>27</v>
      </c>
      <c r="G989">
        <f t="shared" ca="1" si="226"/>
        <v>16</v>
      </c>
      <c r="H989">
        <f t="shared" ca="1" si="218"/>
        <v>2013</v>
      </c>
      <c r="I989">
        <f t="shared" ca="1" si="219"/>
        <v>15</v>
      </c>
      <c r="J989" t="str">
        <f t="shared" ca="1" si="220"/>
        <v>rs</v>
      </c>
      <c r="K989" t="str">
        <f t="shared" ca="1" si="227"/>
        <v>STL</v>
      </c>
      <c r="L989" t="str">
        <f t="shared" ca="1" si="227"/>
        <v>STL</v>
      </c>
      <c r="M989" t="str">
        <f t="shared" ca="1" si="222"/>
        <v/>
      </c>
      <c r="N989" t="s">
        <v>18</v>
      </c>
      <c r="O989">
        <v>7.5</v>
      </c>
      <c r="P989" t="str">
        <f t="shared" ca="1" si="223"/>
        <v/>
      </c>
      <c r="S989" t="s">
        <v>340</v>
      </c>
      <c r="U989">
        <f t="shared" ca="1" si="224"/>
        <v>0</v>
      </c>
      <c r="W989" t="str">
        <f t="shared" ca="1" si="225"/>
        <v/>
      </c>
    </row>
    <row r="990" spans="1:23" x14ac:dyDescent="0.25">
      <c r="A990">
        <v>989</v>
      </c>
      <c r="B990">
        <v>489</v>
      </c>
      <c r="C990" t="str">
        <f t="shared" ca="1" si="216"/>
        <v>2013_15_NOR@STL</v>
      </c>
      <c r="D990" t="str">
        <f t="shared" ca="1" si="226"/>
        <v/>
      </c>
      <c r="E990">
        <f t="shared" ca="1" si="226"/>
        <v>5.5</v>
      </c>
      <c r="F990">
        <f t="shared" ca="1" si="226"/>
        <v>27</v>
      </c>
      <c r="G990">
        <f t="shared" ca="1" si="226"/>
        <v>16</v>
      </c>
      <c r="H990">
        <f t="shared" ca="1" si="218"/>
        <v>2013</v>
      </c>
      <c r="I990">
        <f t="shared" ca="1" si="219"/>
        <v>15</v>
      </c>
      <c r="J990" t="str">
        <f t="shared" ca="1" si="220"/>
        <v>rs</v>
      </c>
      <c r="K990" t="str">
        <f t="shared" ca="1" si="227"/>
        <v>STL</v>
      </c>
      <c r="L990" t="str">
        <f t="shared" ca="1" si="227"/>
        <v>STL</v>
      </c>
      <c r="M990" t="str">
        <f t="shared" ca="1" si="222"/>
        <v/>
      </c>
      <c r="N990" t="s">
        <v>16</v>
      </c>
      <c r="O990">
        <v>7.5</v>
      </c>
      <c r="P990" t="str">
        <f t="shared" ca="1" si="223"/>
        <v/>
      </c>
      <c r="S990" t="s">
        <v>340</v>
      </c>
      <c r="U990">
        <f t="shared" ca="1" si="224"/>
        <v>0</v>
      </c>
      <c r="W990" t="str">
        <f t="shared" ca="1" si="225"/>
        <v/>
      </c>
    </row>
    <row r="991" spans="1:23" x14ac:dyDescent="0.25">
      <c r="A991">
        <v>990</v>
      </c>
      <c r="B991">
        <v>490</v>
      </c>
      <c r="C991" t="str">
        <f t="shared" ca="1" si="216"/>
        <v>2013_15_CIN@PIT</v>
      </c>
      <c r="D991" t="str">
        <f t="shared" ca="1" si="226"/>
        <v/>
      </c>
      <c r="E991">
        <f t="shared" ca="1" si="226"/>
        <v>2.5</v>
      </c>
      <c r="F991">
        <f t="shared" ca="1" si="226"/>
        <v>30</v>
      </c>
      <c r="G991">
        <f t="shared" ca="1" si="226"/>
        <v>20</v>
      </c>
      <c r="H991">
        <f t="shared" ca="1" si="218"/>
        <v>2013</v>
      </c>
      <c r="I991">
        <f t="shared" ca="1" si="219"/>
        <v>15</v>
      </c>
      <c r="J991" t="str">
        <f t="shared" ca="1" si="220"/>
        <v>rs</v>
      </c>
      <c r="K991" t="str">
        <f t="shared" ca="1" si="227"/>
        <v>PIT</v>
      </c>
      <c r="L991" t="str">
        <f t="shared" ca="1" si="227"/>
        <v>PIT</v>
      </c>
      <c r="M991" t="str">
        <f t="shared" ca="1" si="222"/>
        <v/>
      </c>
      <c r="N991" t="s">
        <v>18</v>
      </c>
      <c r="O991">
        <v>2.5</v>
      </c>
      <c r="P991" t="str">
        <f t="shared" ca="1" si="223"/>
        <v/>
      </c>
      <c r="S991" t="s">
        <v>71</v>
      </c>
      <c r="U991">
        <f t="shared" ca="1" si="224"/>
        <v>0</v>
      </c>
      <c r="W991" t="str">
        <f t="shared" ca="1" si="225"/>
        <v/>
      </c>
    </row>
    <row r="992" spans="1:23" x14ac:dyDescent="0.25">
      <c r="A992">
        <v>991</v>
      </c>
      <c r="B992">
        <v>490</v>
      </c>
      <c r="C992" t="str">
        <f t="shared" ca="1" si="216"/>
        <v>2013_15_CIN@PIT</v>
      </c>
      <c r="D992" t="str">
        <f t="shared" ca="1" si="226"/>
        <v/>
      </c>
      <c r="E992">
        <f t="shared" ca="1" si="226"/>
        <v>2.5</v>
      </c>
      <c r="F992">
        <f t="shared" ca="1" si="226"/>
        <v>30</v>
      </c>
      <c r="G992">
        <f t="shared" ca="1" si="226"/>
        <v>20</v>
      </c>
      <c r="H992">
        <f t="shared" ca="1" si="218"/>
        <v>2013</v>
      </c>
      <c r="I992">
        <f t="shared" ca="1" si="219"/>
        <v>15</v>
      </c>
      <c r="J992" t="str">
        <f t="shared" ca="1" si="220"/>
        <v>rs</v>
      </c>
      <c r="K992" t="str">
        <f t="shared" ca="1" si="227"/>
        <v>PIT</v>
      </c>
      <c r="L992" t="str">
        <f t="shared" ca="1" si="227"/>
        <v>PIT</v>
      </c>
      <c r="M992" t="str">
        <f t="shared" ca="1" si="222"/>
        <v/>
      </c>
      <c r="N992" t="s">
        <v>16</v>
      </c>
      <c r="O992">
        <v>3</v>
      </c>
      <c r="P992" t="str">
        <f t="shared" ca="1" si="223"/>
        <v/>
      </c>
      <c r="S992" t="s">
        <v>71</v>
      </c>
      <c r="U992">
        <f t="shared" ca="1" si="224"/>
        <v>0</v>
      </c>
      <c r="W992" t="str">
        <f t="shared" ca="1" si="225"/>
        <v/>
      </c>
    </row>
    <row r="993" spans="1:23" x14ac:dyDescent="0.25">
      <c r="A993">
        <v>992</v>
      </c>
      <c r="B993">
        <v>491</v>
      </c>
      <c r="C993" t="str">
        <f t="shared" ca="1" si="216"/>
        <v>2013_15_BAL@DET</v>
      </c>
      <c r="D993" t="str">
        <f t="shared" ca="1" si="226"/>
        <v/>
      </c>
      <c r="E993">
        <f t="shared" ca="1" si="226"/>
        <v>-5.5</v>
      </c>
      <c r="F993">
        <f t="shared" ca="1" si="226"/>
        <v>16</v>
      </c>
      <c r="G993">
        <f t="shared" ca="1" si="226"/>
        <v>18</v>
      </c>
      <c r="H993">
        <f t="shared" ca="1" si="218"/>
        <v>2013</v>
      </c>
      <c r="I993">
        <f t="shared" ca="1" si="219"/>
        <v>15</v>
      </c>
      <c r="J993" t="str">
        <f t="shared" ca="1" si="220"/>
        <v>rs</v>
      </c>
      <c r="K993" t="str">
        <f t="shared" ca="1" si="227"/>
        <v>BAL</v>
      </c>
      <c r="L993" t="str">
        <f t="shared" ca="1" si="227"/>
        <v>BAL</v>
      </c>
      <c r="M993" t="str">
        <f t="shared" ca="1" si="222"/>
        <v/>
      </c>
      <c r="N993" t="s">
        <v>18</v>
      </c>
      <c r="O993">
        <v>-5</v>
      </c>
      <c r="P993" t="str">
        <f t="shared" ca="1" si="223"/>
        <v/>
      </c>
      <c r="S993" t="s">
        <v>75</v>
      </c>
      <c r="U993">
        <f t="shared" ca="1" si="224"/>
        <v>0</v>
      </c>
      <c r="W993" t="str">
        <f t="shared" ca="1" si="225"/>
        <v/>
      </c>
    </row>
    <row r="994" spans="1:23" x14ac:dyDescent="0.25">
      <c r="A994">
        <v>993</v>
      </c>
      <c r="B994">
        <v>491</v>
      </c>
      <c r="C994" t="str">
        <f t="shared" ca="1" si="216"/>
        <v>2013_15_BAL@DET</v>
      </c>
      <c r="D994" t="str">
        <f t="shared" ca="1" si="226"/>
        <v/>
      </c>
      <c r="E994">
        <f t="shared" ca="1" si="226"/>
        <v>-5.5</v>
      </c>
      <c r="F994">
        <f t="shared" ca="1" si="226"/>
        <v>16</v>
      </c>
      <c r="G994">
        <f t="shared" ca="1" si="226"/>
        <v>18</v>
      </c>
      <c r="H994">
        <f t="shared" ca="1" si="218"/>
        <v>2013</v>
      </c>
      <c r="I994">
        <f t="shared" ca="1" si="219"/>
        <v>15</v>
      </c>
      <c r="J994" t="str">
        <f t="shared" ca="1" si="220"/>
        <v>rs</v>
      </c>
      <c r="K994" t="str">
        <f t="shared" ca="1" si="227"/>
        <v>BAL</v>
      </c>
      <c r="L994" t="str">
        <f t="shared" ca="1" si="227"/>
        <v>BAL</v>
      </c>
      <c r="M994" t="str">
        <f t="shared" ca="1" si="222"/>
        <v/>
      </c>
      <c r="N994" t="s">
        <v>16</v>
      </c>
      <c r="O994">
        <v>-3.5</v>
      </c>
      <c r="P994" t="str">
        <f t="shared" ca="1" si="223"/>
        <v/>
      </c>
      <c r="S994" t="s">
        <v>75</v>
      </c>
      <c r="U994">
        <f t="shared" ca="1" si="224"/>
        <v>0</v>
      </c>
      <c r="W994" t="str">
        <f t="shared" ca="1" si="225"/>
        <v/>
      </c>
    </row>
    <row r="995" spans="1:23" x14ac:dyDescent="0.25">
      <c r="A995">
        <v>994</v>
      </c>
      <c r="B995">
        <v>492</v>
      </c>
      <c r="C995" t="str">
        <f t="shared" ca="1" si="216"/>
        <v>2013_16_MIA@BUF</v>
      </c>
      <c r="D995" t="str">
        <f t="shared" ca="1" si="226"/>
        <v/>
      </c>
      <c r="E995">
        <f t="shared" ca="1" si="226"/>
        <v>2.5</v>
      </c>
      <c r="F995">
        <f t="shared" ca="1" si="226"/>
        <v>19</v>
      </c>
      <c r="G995">
        <f t="shared" ca="1" si="226"/>
        <v>0</v>
      </c>
      <c r="H995">
        <f t="shared" ca="1" si="218"/>
        <v>2013</v>
      </c>
      <c r="I995">
        <f t="shared" ca="1" si="219"/>
        <v>16</v>
      </c>
      <c r="J995" t="str">
        <f t="shared" ca="1" si="220"/>
        <v>rs</v>
      </c>
      <c r="K995" t="str">
        <f t="shared" ca="1" si="227"/>
        <v>BUF</v>
      </c>
      <c r="L995" t="str">
        <f t="shared" ca="1" si="227"/>
        <v>BUF</v>
      </c>
      <c r="M995" t="str">
        <f t="shared" ca="1" si="222"/>
        <v/>
      </c>
      <c r="N995" t="s">
        <v>18</v>
      </c>
      <c r="O995">
        <v>3</v>
      </c>
      <c r="P995" t="str">
        <f t="shared" ca="1" si="223"/>
        <v/>
      </c>
      <c r="S995" t="s">
        <v>81</v>
      </c>
      <c r="U995">
        <f t="shared" ca="1" si="224"/>
        <v>0</v>
      </c>
      <c r="W995" t="str">
        <f t="shared" ca="1" si="225"/>
        <v/>
      </c>
    </row>
    <row r="996" spans="1:23" x14ac:dyDescent="0.25">
      <c r="A996">
        <v>995</v>
      </c>
      <c r="B996">
        <v>492</v>
      </c>
      <c r="C996" t="str">
        <f t="shared" ca="1" si="216"/>
        <v>2013_16_MIA@BUF</v>
      </c>
      <c r="D996" t="str">
        <f t="shared" ca="1" si="226"/>
        <v/>
      </c>
      <c r="E996">
        <f t="shared" ca="1" si="226"/>
        <v>2.5</v>
      </c>
      <c r="F996">
        <f t="shared" ca="1" si="226"/>
        <v>19</v>
      </c>
      <c r="G996">
        <f t="shared" ca="1" si="226"/>
        <v>0</v>
      </c>
      <c r="H996">
        <f t="shared" ca="1" si="218"/>
        <v>2013</v>
      </c>
      <c r="I996">
        <f t="shared" ca="1" si="219"/>
        <v>16</v>
      </c>
      <c r="J996" t="str">
        <f t="shared" ca="1" si="220"/>
        <v>rs</v>
      </c>
      <c r="K996" t="str">
        <f t="shared" ca="1" si="227"/>
        <v>BUF</v>
      </c>
      <c r="L996" t="str">
        <f t="shared" ca="1" si="227"/>
        <v>BUF</v>
      </c>
      <c r="M996" t="str">
        <f t="shared" ca="1" si="222"/>
        <v/>
      </c>
      <c r="N996" t="s">
        <v>16</v>
      </c>
      <c r="O996">
        <v>3.5</v>
      </c>
      <c r="P996" t="str">
        <f t="shared" ca="1" si="223"/>
        <v/>
      </c>
      <c r="S996" t="s">
        <v>81</v>
      </c>
      <c r="U996">
        <f t="shared" ca="1" si="224"/>
        <v>0</v>
      </c>
      <c r="W996" t="str">
        <f t="shared" ca="1" si="225"/>
        <v/>
      </c>
    </row>
    <row r="997" spans="1:23" x14ac:dyDescent="0.25">
      <c r="A997">
        <v>996</v>
      </c>
      <c r="B997">
        <v>493</v>
      </c>
      <c r="C997" t="str">
        <f t="shared" ca="1" si="216"/>
        <v>2013_16_MIN@CIN</v>
      </c>
      <c r="D997" t="str">
        <f t="shared" ca="1" si="226"/>
        <v/>
      </c>
      <c r="E997">
        <f t="shared" ca="1" si="226"/>
        <v>-7.5</v>
      </c>
      <c r="F997">
        <f t="shared" ca="1" si="226"/>
        <v>42</v>
      </c>
      <c r="G997">
        <f t="shared" ca="1" si="226"/>
        <v>14</v>
      </c>
      <c r="H997">
        <f t="shared" ca="1" si="218"/>
        <v>2013</v>
      </c>
      <c r="I997">
        <f t="shared" ca="1" si="219"/>
        <v>16</v>
      </c>
      <c r="J997" t="str">
        <f t="shared" ca="1" si="220"/>
        <v>rs</v>
      </c>
      <c r="K997" t="str">
        <f t="shared" ca="1" si="227"/>
        <v>CIN</v>
      </c>
      <c r="L997" t="str">
        <f t="shared" ca="1" si="227"/>
        <v>CIN</v>
      </c>
      <c r="M997" t="str">
        <f t="shared" ca="1" si="222"/>
        <v/>
      </c>
      <c r="N997" t="s">
        <v>18</v>
      </c>
      <c r="O997">
        <v>-9</v>
      </c>
      <c r="P997" t="str">
        <f t="shared" ca="1" si="223"/>
        <v/>
      </c>
      <c r="S997" t="s">
        <v>82</v>
      </c>
      <c r="U997">
        <f t="shared" ca="1" si="224"/>
        <v>0</v>
      </c>
      <c r="W997" t="str">
        <f t="shared" ca="1" si="225"/>
        <v/>
      </c>
    </row>
    <row r="998" spans="1:23" x14ac:dyDescent="0.25">
      <c r="A998">
        <v>997</v>
      </c>
      <c r="B998">
        <v>493</v>
      </c>
      <c r="C998" t="str">
        <f t="shared" ca="1" si="216"/>
        <v>2013_16_MIN@CIN</v>
      </c>
      <c r="D998" t="str">
        <f t="shared" ca="1" si="226"/>
        <v/>
      </c>
      <c r="E998">
        <f t="shared" ca="1" si="226"/>
        <v>-7.5</v>
      </c>
      <c r="F998">
        <f t="shared" ca="1" si="226"/>
        <v>42</v>
      </c>
      <c r="G998">
        <f t="shared" ca="1" si="226"/>
        <v>14</v>
      </c>
      <c r="H998">
        <f t="shared" ca="1" si="218"/>
        <v>2013</v>
      </c>
      <c r="I998">
        <f t="shared" ca="1" si="219"/>
        <v>16</v>
      </c>
      <c r="J998" t="str">
        <f t="shared" ca="1" si="220"/>
        <v>rs</v>
      </c>
      <c r="K998" t="str">
        <f t="shared" ca="1" si="227"/>
        <v>CIN</v>
      </c>
      <c r="L998" t="str">
        <f t="shared" ca="1" si="227"/>
        <v>CIN</v>
      </c>
      <c r="M998" t="str">
        <f t="shared" ca="1" si="222"/>
        <v/>
      </c>
      <c r="N998" t="s">
        <v>16</v>
      </c>
      <c r="O998">
        <v>-5.5</v>
      </c>
      <c r="P998" t="str">
        <f t="shared" ca="1" si="223"/>
        <v/>
      </c>
      <c r="S998" t="s">
        <v>82</v>
      </c>
      <c r="U998">
        <f t="shared" ca="1" si="224"/>
        <v>0</v>
      </c>
      <c r="W998" t="str">
        <f t="shared" ca="1" si="225"/>
        <v/>
      </c>
    </row>
    <row r="999" spans="1:23" x14ac:dyDescent="0.25">
      <c r="A999">
        <v>998</v>
      </c>
      <c r="B999">
        <v>494</v>
      </c>
      <c r="C999" t="str">
        <f t="shared" ca="1" si="216"/>
        <v>2013_16_CLE@NYJ</v>
      </c>
      <c r="D999" t="str">
        <f t="shared" ca="1" si="226"/>
        <v/>
      </c>
      <c r="E999">
        <f t="shared" ca="1" si="226"/>
        <v>-2.5</v>
      </c>
      <c r="F999">
        <f t="shared" ca="1" si="226"/>
        <v>24</v>
      </c>
      <c r="G999">
        <f t="shared" ca="1" si="226"/>
        <v>13</v>
      </c>
      <c r="H999">
        <f t="shared" ca="1" si="218"/>
        <v>2013</v>
      </c>
      <c r="I999">
        <f t="shared" ca="1" si="219"/>
        <v>16</v>
      </c>
      <c r="J999" t="str">
        <f t="shared" ca="1" si="220"/>
        <v>rs</v>
      </c>
      <c r="K999" t="str">
        <f t="shared" ca="1" si="227"/>
        <v>NYJ</v>
      </c>
      <c r="L999" t="str">
        <f t="shared" ca="1" si="227"/>
        <v>NYJ</v>
      </c>
      <c r="M999" t="str">
        <f t="shared" ca="1" si="222"/>
        <v/>
      </c>
      <c r="N999" t="s">
        <v>18</v>
      </c>
      <c r="O999">
        <v>-4</v>
      </c>
      <c r="P999" t="str">
        <f t="shared" ca="1" si="223"/>
        <v/>
      </c>
      <c r="S999" t="s">
        <v>86</v>
      </c>
      <c r="U999">
        <f t="shared" ca="1" si="224"/>
        <v>1</v>
      </c>
      <c r="W999" t="str">
        <f t="shared" ca="1" si="225"/>
        <v/>
      </c>
    </row>
    <row r="1000" spans="1:23" x14ac:dyDescent="0.25">
      <c r="A1000">
        <v>999</v>
      </c>
      <c r="B1000">
        <v>494</v>
      </c>
      <c r="C1000" t="str">
        <f t="shared" ca="1" si="216"/>
        <v>2013_16_CLE@NYJ</v>
      </c>
      <c r="D1000" t="str">
        <f t="shared" ca="1" si="226"/>
        <v/>
      </c>
      <c r="E1000">
        <f t="shared" ca="1" si="226"/>
        <v>-2.5</v>
      </c>
      <c r="F1000">
        <f t="shared" ca="1" si="226"/>
        <v>24</v>
      </c>
      <c r="G1000">
        <f t="shared" ca="1" si="226"/>
        <v>13</v>
      </c>
      <c r="H1000">
        <f t="shared" ca="1" si="218"/>
        <v>2013</v>
      </c>
      <c r="I1000">
        <f t="shared" ca="1" si="219"/>
        <v>16</v>
      </c>
      <c r="J1000" t="str">
        <f t="shared" ca="1" si="220"/>
        <v>rs</v>
      </c>
      <c r="K1000" t="str">
        <f t="shared" ca="1" si="227"/>
        <v>NYJ</v>
      </c>
      <c r="L1000" t="str">
        <f t="shared" ca="1" si="227"/>
        <v>NYJ</v>
      </c>
      <c r="M1000" t="str">
        <f t="shared" ca="1" si="222"/>
        <v/>
      </c>
      <c r="N1000" t="s">
        <v>16</v>
      </c>
      <c r="O1000">
        <v>-3</v>
      </c>
      <c r="P1000" t="str">
        <f t="shared" ca="1" si="223"/>
        <v/>
      </c>
      <c r="S1000" t="s">
        <v>86</v>
      </c>
      <c r="U1000">
        <f t="shared" ca="1" si="224"/>
        <v>1</v>
      </c>
      <c r="W1000" t="str">
        <f t="shared" ca="1" si="225"/>
        <v/>
      </c>
    </row>
    <row r="1001" spans="1:23" x14ac:dyDescent="0.25">
      <c r="A1001">
        <v>1000</v>
      </c>
      <c r="B1001">
        <v>495</v>
      </c>
      <c r="C1001" t="str">
        <f t="shared" ca="1" si="216"/>
        <v>2013_16_DAL@WAS</v>
      </c>
      <c r="D1001" t="str">
        <f t="shared" ca="1" si="226"/>
        <v/>
      </c>
      <c r="E1001">
        <f t="shared" ca="1" si="226"/>
        <v>3.5</v>
      </c>
      <c r="F1001">
        <f t="shared" ca="1" si="226"/>
        <v>23</v>
      </c>
      <c r="G1001">
        <f t="shared" ca="1" si="226"/>
        <v>24</v>
      </c>
      <c r="H1001">
        <f t="shared" ca="1" si="218"/>
        <v>2013</v>
      </c>
      <c r="I1001">
        <f t="shared" ca="1" si="219"/>
        <v>16</v>
      </c>
      <c r="J1001" t="str">
        <f t="shared" ca="1" si="220"/>
        <v>rs</v>
      </c>
      <c r="K1001" t="str">
        <f t="shared" ca="1" si="227"/>
        <v>WAS</v>
      </c>
      <c r="L1001" t="str">
        <f t="shared" ca="1" si="227"/>
        <v>DAL</v>
      </c>
      <c r="M1001" t="str">
        <f t="shared" ca="1" si="222"/>
        <v/>
      </c>
      <c r="N1001" t="s">
        <v>18</v>
      </c>
      <c r="O1001">
        <v>3</v>
      </c>
      <c r="P1001" t="str">
        <f t="shared" ca="1" si="223"/>
        <v/>
      </c>
      <c r="S1001" t="s">
        <v>73</v>
      </c>
      <c r="U1001">
        <f t="shared" ca="1" si="224"/>
        <v>0</v>
      </c>
      <c r="W1001" t="str">
        <f t="shared" ca="1" si="225"/>
        <v/>
      </c>
    </row>
    <row r="1002" spans="1:23" x14ac:dyDescent="0.25">
      <c r="A1002">
        <v>1001</v>
      </c>
      <c r="B1002">
        <v>495</v>
      </c>
      <c r="C1002" t="str">
        <f t="shared" ca="1" si="216"/>
        <v>2013_16_DAL@WAS</v>
      </c>
      <c r="D1002" t="str">
        <f t="shared" ref="D1002:G1021" ca="1" si="228">IFERROR(IF(ISBLANK(VLOOKUP($B1002,nfl_game_result,MATCH(D$1,nfl_game_result_header,0),FALSE)),"",VLOOKUP($B1002,nfl_game_result,MATCH(D$1,nfl_game_result_header,0),FALSE)),"error")</f>
        <v/>
      </c>
      <c r="E1002">
        <f t="shared" ca="1" si="228"/>
        <v>3.5</v>
      </c>
      <c r="F1002">
        <f t="shared" ca="1" si="228"/>
        <v>23</v>
      </c>
      <c r="G1002">
        <f t="shared" ca="1" si="228"/>
        <v>24</v>
      </c>
      <c r="H1002">
        <f t="shared" ca="1" si="218"/>
        <v>2013</v>
      </c>
      <c r="I1002">
        <f t="shared" ca="1" si="219"/>
        <v>16</v>
      </c>
      <c r="J1002" t="str">
        <f t="shared" ca="1" si="220"/>
        <v>rs</v>
      </c>
      <c r="K1002" t="str">
        <f t="shared" ref="K1002:L1021" ca="1" si="229">IFERROR(IF(ISBLANK(VLOOKUP($B1002,nfl_game_result,MATCH(K$1,nfl_game_result_header,0),FALSE)),"",VLOOKUP($B1002,nfl_game_result,MATCH(K$1,nfl_game_result_header,0),FALSE)),"error")</f>
        <v>WAS</v>
      </c>
      <c r="L1002" t="str">
        <f t="shared" ca="1" si="229"/>
        <v>DAL</v>
      </c>
      <c r="M1002" t="str">
        <f t="shared" ca="1" si="222"/>
        <v/>
      </c>
      <c r="N1002" t="s">
        <v>16</v>
      </c>
      <c r="O1002">
        <v>1.5</v>
      </c>
      <c r="P1002" t="str">
        <f t="shared" ca="1" si="223"/>
        <v/>
      </c>
      <c r="S1002" t="s">
        <v>96</v>
      </c>
      <c r="U1002">
        <f t="shared" ca="1" si="224"/>
        <v>1</v>
      </c>
      <c r="W1002" t="str">
        <f t="shared" ca="1" si="225"/>
        <v/>
      </c>
    </row>
    <row r="1003" spans="1:23" x14ac:dyDescent="0.25">
      <c r="A1003">
        <v>1002</v>
      </c>
      <c r="B1003">
        <v>496</v>
      </c>
      <c r="C1003" t="str">
        <f t="shared" ca="1" si="216"/>
        <v>2013_16_DEN@HOU</v>
      </c>
      <c r="D1003" t="str">
        <f t="shared" ca="1" si="228"/>
        <v/>
      </c>
      <c r="E1003">
        <f t="shared" ca="1" si="228"/>
        <v>11.5</v>
      </c>
      <c r="F1003">
        <f t="shared" ca="1" si="228"/>
        <v>13</v>
      </c>
      <c r="G1003">
        <f t="shared" ca="1" si="228"/>
        <v>37</v>
      </c>
      <c r="H1003">
        <f t="shared" ca="1" si="218"/>
        <v>2013</v>
      </c>
      <c r="I1003">
        <f t="shared" ca="1" si="219"/>
        <v>16</v>
      </c>
      <c r="J1003" t="str">
        <f t="shared" ca="1" si="220"/>
        <v>rs</v>
      </c>
      <c r="K1003" t="str">
        <f t="shared" ca="1" si="229"/>
        <v>DEN</v>
      </c>
      <c r="L1003" t="str">
        <f t="shared" ca="1" si="229"/>
        <v>DEN</v>
      </c>
      <c r="M1003" t="str">
        <f t="shared" ca="1" si="222"/>
        <v/>
      </c>
      <c r="N1003" t="s">
        <v>18</v>
      </c>
      <c r="O1003">
        <v>13</v>
      </c>
      <c r="P1003" t="str">
        <f t="shared" ca="1" si="223"/>
        <v/>
      </c>
      <c r="S1003" t="s">
        <v>77</v>
      </c>
      <c r="U1003">
        <f t="shared" ca="1" si="224"/>
        <v>0</v>
      </c>
      <c r="W1003" t="str">
        <f t="shared" ca="1" si="225"/>
        <v/>
      </c>
    </row>
    <row r="1004" spans="1:23" x14ac:dyDescent="0.25">
      <c r="A1004">
        <v>1003</v>
      </c>
      <c r="B1004">
        <v>496</v>
      </c>
      <c r="C1004" t="str">
        <f t="shared" ca="1" si="216"/>
        <v>2013_16_DEN@HOU</v>
      </c>
      <c r="D1004" t="str">
        <f t="shared" ca="1" si="228"/>
        <v/>
      </c>
      <c r="E1004">
        <f t="shared" ca="1" si="228"/>
        <v>11.5</v>
      </c>
      <c r="F1004">
        <f t="shared" ca="1" si="228"/>
        <v>13</v>
      </c>
      <c r="G1004">
        <f t="shared" ca="1" si="228"/>
        <v>37</v>
      </c>
      <c r="H1004">
        <f t="shared" ca="1" si="218"/>
        <v>2013</v>
      </c>
      <c r="I1004">
        <f t="shared" ca="1" si="219"/>
        <v>16</v>
      </c>
      <c r="J1004" t="str">
        <f t="shared" ca="1" si="220"/>
        <v>rs</v>
      </c>
      <c r="K1004" t="str">
        <f t="shared" ca="1" si="229"/>
        <v>DEN</v>
      </c>
      <c r="L1004" t="str">
        <f t="shared" ca="1" si="229"/>
        <v>DEN</v>
      </c>
      <c r="M1004" t="str">
        <f t="shared" ca="1" si="222"/>
        <v/>
      </c>
      <c r="N1004" t="s">
        <v>16</v>
      </c>
      <c r="O1004">
        <v>10.5</v>
      </c>
      <c r="P1004" t="str">
        <f t="shared" ca="1" si="223"/>
        <v/>
      </c>
      <c r="S1004" t="s">
        <v>74</v>
      </c>
      <c r="U1004">
        <f t="shared" ca="1" si="224"/>
        <v>1</v>
      </c>
      <c r="W1004" t="str">
        <f t="shared" ca="1" si="225"/>
        <v/>
      </c>
    </row>
    <row r="1005" spans="1:23" x14ac:dyDescent="0.25">
      <c r="A1005">
        <v>1004</v>
      </c>
      <c r="B1005">
        <v>497</v>
      </c>
      <c r="C1005" t="str">
        <f t="shared" ca="1" si="216"/>
        <v>2013_16_TEN@JAX</v>
      </c>
      <c r="D1005" t="str">
        <f t="shared" ca="1" si="228"/>
        <v/>
      </c>
      <c r="E1005">
        <f t="shared" ca="1" si="228"/>
        <v>5.5</v>
      </c>
      <c r="F1005">
        <f t="shared" ca="1" si="228"/>
        <v>16</v>
      </c>
      <c r="G1005">
        <f t="shared" ca="1" si="228"/>
        <v>20</v>
      </c>
      <c r="H1005">
        <f t="shared" ca="1" si="218"/>
        <v>2013</v>
      </c>
      <c r="I1005">
        <f t="shared" ca="1" si="219"/>
        <v>16</v>
      </c>
      <c r="J1005" t="str">
        <f t="shared" ca="1" si="220"/>
        <v>rs</v>
      </c>
      <c r="K1005" t="str">
        <f t="shared" ca="1" si="229"/>
        <v>JAX</v>
      </c>
      <c r="L1005" t="str">
        <f t="shared" ca="1" si="229"/>
        <v>TEN</v>
      </c>
      <c r="M1005" t="str">
        <f t="shared" ca="1" si="222"/>
        <v/>
      </c>
      <c r="N1005" t="s">
        <v>18</v>
      </c>
      <c r="O1005">
        <v>1.5</v>
      </c>
      <c r="P1005" t="str">
        <f t="shared" ca="1" si="223"/>
        <v/>
      </c>
      <c r="S1005" t="s">
        <v>79</v>
      </c>
      <c r="U1005">
        <f t="shared" ca="1" si="224"/>
        <v>1</v>
      </c>
      <c r="W1005" t="str">
        <f t="shared" ca="1" si="225"/>
        <v/>
      </c>
    </row>
    <row r="1006" spans="1:23" x14ac:dyDescent="0.25">
      <c r="A1006">
        <v>1005</v>
      </c>
      <c r="B1006">
        <v>497</v>
      </c>
      <c r="C1006" t="str">
        <f t="shared" ca="1" si="216"/>
        <v>2013_16_TEN@JAX</v>
      </c>
      <c r="D1006" t="str">
        <f t="shared" ca="1" si="228"/>
        <v/>
      </c>
      <c r="E1006">
        <f t="shared" ca="1" si="228"/>
        <v>5.5</v>
      </c>
      <c r="F1006">
        <f t="shared" ca="1" si="228"/>
        <v>16</v>
      </c>
      <c r="G1006">
        <f t="shared" ca="1" si="228"/>
        <v>20</v>
      </c>
      <c r="H1006">
        <f t="shared" ca="1" si="218"/>
        <v>2013</v>
      </c>
      <c r="I1006">
        <f t="shared" ca="1" si="219"/>
        <v>16</v>
      </c>
      <c r="J1006" t="str">
        <f t="shared" ca="1" si="220"/>
        <v>rs</v>
      </c>
      <c r="K1006" t="str">
        <f t="shared" ca="1" si="229"/>
        <v>JAX</v>
      </c>
      <c r="L1006" t="str">
        <f t="shared" ca="1" si="229"/>
        <v>TEN</v>
      </c>
      <c r="M1006" t="str">
        <f t="shared" ca="1" si="222"/>
        <v/>
      </c>
      <c r="N1006" t="s">
        <v>16</v>
      </c>
      <c r="O1006">
        <v>4.5</v>
      </c>
      <c r="P1006" t="str">
        <f t="shared" ca="1" si="223"/>
        <v/>
      </c>
      <c r="S1006" t="s">
        <v>79</v>
      </c>
      <c r="U1006">
        <f t="shared" ca="1" si="224"/>
        <v>1</v>
      </c>
      <c r="W1006" t="str">
        <f t="shared" ca="1" si="225"/>
        <v/>
      </c>
    </row>
    <row r="1007" spans="1:23" x14ac:dyDescent="0.25">
      <c r="A1007">
        <v>1006</v>
      </c>
      <c r="B1007">
        <v>498</v>
      </c>
      <c r="C1007" t="str">
        <f t="shared" ca="1" si="216"/>
        <v>2013_16_IND@KCY</v>
      </c>
      <c r="D1007" t="str">
        <f t="shared" ca="1" si="228"/>
        <v/>
      </c>
      <c r="E1007">
        <f t="shared" ca="1" si="228"/>
        <v>-6.5</v>
      </c>
      <c r="F1007">
        <f t="shared" ca="1" si="228"/>
        <v>7</v>
      </c>
      <c r="G1007">
        <f t="shared" ca="1" si="228"/>
        <v>23</v>
      </c>
      <c r="H1007">
        <f t="shared" ca="1" si="218"/>
        <v>2013</v>
      </c>
      <c r="I1007">
        <f t="shared" ca="1" si="219"/>
        <v>16</v>
      </c>
      <c r="J1007" t="str">
        <f t="shared" ca="1" si="220"/>
        <v>rs</v>
      </c>
      <c r="K1007" t="str">
        <f t="shared" ca="1" si="229"/>
        <v>IND</v>
      </c>
      <c r="L1007" t="str">
        <f t="shared" ca="1" si="229"/>
        <v>IND</v>
      </c>
      <c r="M1007" t="str">
        <f t="shared" ca="1" si="222"/>
        <v/>
      </c>
      <c r="N1007" t="s">
        <v>18</v>
      </c>
      <c r="O1007">
        <v>-7</v>
      </c>
      <c r="P1007" t="str">
        <f t="shared" ca="1" si="223"/>
        <v/>
      </c>
      <c r="S1007" t="s">
        <v>336</v>
      </c>
      <c r="U1007">
        <f t="shared" ca="1" si="224"/>
        <v>0</v>
      </c>
      <c r="W1007" t="str">
        <f t="shared" ca="1" si="225"/>
        <v/>
      </c>
    </row>
    <row r="1008" spans="1:23" x14ac:dyDescent="0.25">
      <c r="A1008">
        <v>1007</v>
      </c>
      <c r="B1008">
        <v>498</v>
      </c>
      <c r="C1008" t="str">
        <f t="shared" ca="1" si="216"/>
        <v>2013_16_IND@KCY</v>
      </c>
      <c r="D1008" t="str">
        <f t="shared" ca="1" si="228"/>
        <v/>
      </c>
      <c r="E1008">
        <f t="shared" ca="1" si="228"/>
        <v>-6.5</v>
      </c>
      <c r="F1008">
        <f t="shared" ca="1" si="228"/>
        <v>7</v>
      </c>
      <c r="G1008">
        <f t="shared" ca="1" si="228"/>
        <v>23</v>
      </c>
      <c r="H1008">
        <f t="shared" ca="1" si="218"/>
        <v>2013</v>
      </c>
      <c r="I1008">
        <f t="shared" ca="1" si="219"/>
        <v>16</v>
      </c>
      <c r="J1008" t="str">
        <f t="shared" ca="1" si="220"/>
        <v>rs</v>
      </c>
      <c r="K1008" t="str">
        <f t="shared" ca="1" si="229"/>
        <v>IND</v>
      </c>
      <c r="L1008" t="str">
        <f t="shared" ca="1" si="229"/>
        <v>IND</v>
      </c>
      <c r="M1008" t="str">
        <f t="shared" ca="1" si="222"/>
        <v/>
      </c>
      <c r="N1008" t="s">
        <v>16</v>
      </c>
      <c r="O1008">
        <v>-3.5</v>
      </c>
      <c r="P1008" t="str">
        <f t="shared" ca="1" si="223"/>
        <v/>
      </c>
      <c r="S1008" t="s">
        <v>336</v>
      </c>
      <c r="U1008">
        <f t="shared" ca="1" si="224"/>
        <v>0</v>
      </c>
      <c r="W1008" t="str">
        <f t="shared" ca="1" si="225"/>
        <v/>
      </c>
    </row>
    <row r="1009" spans="1:23" x14ac:dyDescent="0.25">
      <c r="A1009">
        <v>1008</v>
      </c>
      <c r="B1009">
        <v>499</v>
      </c>
      <c r="C1009" t="str">
        <f t="shared" ca="1" si="216"/>
        <v>2013_16_TBY@STL</v>
      </c>
      <c r="D1009" t="str">
        <f t="shared" ca="1" si="228"/>
        <v/>
      </c>
      <c r="E1009">
        <f t="shared" ca="1" si="228"/>
        <v>-5.5</v>
      </c>
      <c r="F1009">
        <f t="shared" ca="1" si="228"/>
        <v>23</v>
      </c>
      <c r="G1009">
        <f t="shared" ca="1" si="228"/>
        <v>13</v>
      </c>
      <c r="H1009">
        <f t="shared" ca="1" si="218"/>
        <v>2013</v>
      </c>
      <c r="I1009">
        <f t="shared" ca="1" si="219"/>
        <v>16</v>
      </c>
      <c r="J1009" t="str">
        <f t="shared" ca="1" si="220"/>
        <v>rs</v>
      </c>
      <c r="K1009" t="str">
        <f t="shared" ca="1" si="229"/>
        <v>STL</v>
      </c>
      <c r="L1009" t="str">
        <f t="shared" ca="1" si="229"/>
        <v>STL</v>
      </c>
      <c r="M1009" t="str">
        <f t="shared" ca="1" si="222"/>
        <v/>
      </c>
      <c r="N1009" t="s">
        <v>18</v>
      </c>
      <c r="O1009">
        <v>-4</v>
      </c>
      <c r="P1009" t="str">
        <f t="shared" ca="1" si="223"/>
        <v/>
      </c>
      <c r="S1009" t="s">
        <v>339</v>
      </c>
      <c r="U1009">
        <f t="shared" ca="1" si="224"/>
        <v>0</v>
      </c>
      <c r="W1009" t="str">
        <f t="shared" ca="1" si="225"/>
        <v/>
      </c>
    </row>
    <row r="1010" spans="1:23" x14ac:dyDescent="0.25">
      <c r="A1010">
        <v>1009</v>
      </c>
      <c r="B1010">
        <v>499</v>
      </c>
      <c r="C1010" t="str">
        <f t="shared" ca="1" si="216"/>
        <v>2013_16_TBY@STL</v>
      </c>
      <c r="D1010" t="str">
        <f t="shared" ca="1" si="228"/>
        <v/>
      </c>
      <c r="E1010">
        <f t="shared" ca="1" si="228"/>
        <v>-5.5</v>
      </c>
      <c r="F1010">
        <f t="shared" ca="1" si="228"/>
        <v>23</v>
      </c>
      <c r="G1010">
        <f t="shared" ca="1" si="228"/>
        <v>13</v>
      </c>
      <c r="H1010">
        <f t="shared" ca="1" si="218"/>
        <v>2013</v>
      </c>
      <c r="I1010">
        <f t="shared" ca="1" si="219"/>
        <v>16</v>
      </c>
      <c r="J1010" t="str">
        <f t="shared" ca="1" si="220"/>
        <v>rs</v>
      </c>
      <c r="K1010" t="str">
        <f t="shared" ca="1" si="229"/>
        <v>STL</v>
      </c>
      <c r="L1010" t="str">
        <f t="shared" ca="1" si="229"/>
        <v>STL</v>
      </c>
      <c r="M1010" t="str">
        <f t="shared" ca="1" si="222"/>
        <v/>
      </c>
      <c r="N1010" t="s">
        <v>16</v>
      </c>
      <c r="O1010">
        <v>-3</v>
      </c>
      <c r="P1010" t="str">
        <f t="shared" ca="1" si="223"/>
        <v/>
      </c>
      <c r="S1010" t="s">
        <v>339</v>
      </c>
      <c r="U1010">
        <f t="shared" ca="1" si="224"/>
        <v>0</v>
      </c>
      <c r="W1010" t="str">
        <f t="shared" ca="1" si="225"/>
        <v/>
      </c>
    </row>
    <row r="1011" spans="1:23" x14ac:dyDescent="0.25">
      <c r="A1011">
        <v>1010</v>
      </c>
      <c r="B1011">
        <v>500</v>
      </c>
      <c r="C1011" t="str">
        <f t="shared" ca="1" si="216"/>
        <v>2013_16_NOR@CAR</v>
      </c>
      <c r="D1011" t="str">
        <f t="shared" ca="1" si="228"/>
        <v/>
      </c>
      <c r="E1011">
        <f t="shared" ca="1" si="228"/>
        <v>-3.5</v>
      </c>
      <c r="F1011">
        <f t="shared" ca="1" si="228"/>
        <v>17</v>
      </c>
      <c r="G1011">
        <f t="shared" ca="1" si="228"/>
        <v>13</v>
      </c>
      <c r="H1011">
        <f t="shared" ca="1" si="218"/>
        <v>2013</v>
      </c>
      <c r="I1011">
        <f t="shared" ca="1" si="219"/>
        <v>16</v>
      </c>
      <c r="J1011" t="str">
        <f t="shared" ca="1" si="220"/>
        <v>rs</v>
      </c>
      <c r="K1011" t="str">
        <f t="shared" ca="1" si="229"/>
        <v>CAR</v>
      </c>
      <c r="L1011" t="str">
        <f t="shared" ca="1" si="229"/>
        <v>CAR</v>
      </c>
      <c r="M1011" t="str">
        <f t="shared" ca="1" si="222"/>
        <v/>
      </c>
      <c r="N1011" t="s">
        <v>18</v>
      </c>
      <c r="O1011">
        <v>-4</v>
      </c>
      <c r="P1011" t="str">
        <f t="shared" ca="1" si="223"/>
        <v/>
      </c>
      <c r="S1011" t="s">
        <v>69</v>
      </c>
      <c r="U1011">
        <f t="shared" ca="1" si="224"/>
        <v>1</v>
      </c>
      <c r="W1011" t="str">
        <f t="shared" ca="1" si="225"/>
        <v/>
      </c>
    </row>
    <row r="1012" spans="1:23" x14ac:dyDescent="0.25">
      <c r="A1012">
        <v>1011</v>
      </c>
      <c r="B1012">
        <v>500</v>
      </c>
      <c r="C1012" t="str">
        <f t="shared" ca="1" si="216"/>
        <v>2013_16_NOR@CAR</v>
      </c>
      <c r="D1012" t="str">
        <f t="shared" ca="1" si="228"/>
        <v/>
      </c>
      <c r="E1012">
        <f t="shared" ca="1" si="228"/>
        <v>-3.5</v>
      </c>
      <c r="F1012">
        <f t="shared" ca="1" si="228"/>
        <v>17</v>
      </c>
      <c r="G1012">
        <f t="shared" ca="1" si="228"/>
        <v>13</v>
      </c>
      <c r="H1012">
        <f t="shared" ca="1" si="218"/>
        <v>2013</v>
      </c>
      <c r="I1012">
        <f t="shared" ca="1" si="219"/>
        <v>16</v>
      </c>
      <c r="J1012" t="str">
        <f t="shared" ca="1" si="220"/>
        <v>rs</v>
      </c>
      <c r="K1012" t="str">
        <f t="shared" ca="1" si="229"/>
        <v>CAR</v>
      </c>
      <c r="L1012" t="str">
        <f t="shared" ca="1" si="229"/>
        <v>CAR</v>
      </c>
      <c r="M1012" t="str">
        <f t="shared" ca="1" si="222"/>
        <v/>
      </c>
      <c r="N1012" t="s">
        <v>16</v>
      </c>
      <c r="O1012">
        <v>-3</v>
      </c>
      <c r="P1012" t="str">
        <f t="shared" ca="1" si="223"/>
        <v/>
      </c>
      <c r="S1012" t="s">
        <v>69</v>
      </c>
      <c r="U1012">
        <f t="shared" ca="1" si="224"/>
        <v>1</v>
      </c>
      <c r="W1012" t="str">
        <f t="shared" ca="1" si="225"/>
        <v/>
      </c>
    </row>
    <row r="1013" spans="1:23" x14ac:dyDescent="0.25">
      <c r="A1013">
        <v>1012</v>
      </c>
      <c r="B1013">
        <v>501</v>
      </c>
      <c r="C1013" t="str">
        <f t="shared" ca="1" si="216"/>
        <v>2013_16_NYG@DET</v>
      </c>
      <c r="D1013" t="str">
        <f t="shared" ca="1" si="228"/>
        <v/>
      </c>
      <c r="E1013">
        <f t="shared" ca="1" si="228"/>
        <v>-9.5</v>
      </c>
      <c r="F1013">
        <f t="shared" ca="1" si="228"/>
        <v>20</v>
      </c>
      <c r="G1013">
        <f t="shared" ca="1" si="228"/>
        <v>23</v>
      </c>
      <c r="H1013">
        <f t="shared" ca="1" si="218"/>
        <v>2013</v>
      </c>
      <c r="I1013">
        <f t="shared" ca="1" si="219"/>
        <v>16</v>
      </c>
      <c r="J1013" t="str">
        <f t="shared" ca="1" si="220"/>
        <v>rs</v>
      </c>
      <c r="K1013" t="str">
        <f t="shared" ca="1" si="229"/>
        <v>NYG</v>
      </c>
      <c r="L1013" t="str">
        <f t="shared" ca="1" si="229"/>
        <v>NYG</v>
      </c>
      <c r="M1013" t="str">
        <f t="shared" ca="1" si="222"/>
        <v/>
      </c>
      <c r="N1013" t="s">
        <v>18</v>
      </c>
      <c r="O1013">
        <v>-9</v>
      </c>
      <c r="P1013" t="str">
        <f t="shared" ca="1" si="223"/>
        <v/>
      </c>
      <c r="S1013" t="s">
        <v>75</v>
      </c>
      <c r="U1013">
        <f t="shared" ca="1" si="224"/>
        <v>0</v>
      </c>
      <c r="W1013" t="str">
        <f t="shared" ca="1" si="225"/>
        <v/>
      </c>
    </row>
    <row r="1014" spans="1:23" x14ac:dyDescent="0.25">
      <c r="A1014">
        <v>1013</v>
      </c>
      <c r="B1014">
        <v>501</v>
      </c>
      <c r="C1014" t="str">
        <f t="shared" ca="1" si="216"/>
        <v>2013_16_NYG@DET</v>
      </c>
      <c r="D1014" t="str">
        <f t="shared" ca="1" si="228"/>
        <v/>
      </c>
      <c r="E1014">
        <f t="shared" ca="1" si="228"/>
        <v>-9.5</v>
      </c>
      <c r="F1014">
        <f t="shared" ca="1" si="228"/>
        <v>20</v>
      </c>
      <c r="G1014">
        <f t="shared" ca="1" si="228"/>
        <v>23</v>
      </c>
      <c r="H1014">
        <f t="shared" ca="1" si="218"/>
        <v>2013</v>
      </c>
      <c r="I1014">
        <f t="shared" ca="1" si="219"/>
        <v>16</v>
      </c>
      <c r="J1014" t="str">
        <f t="shared" ca="1" si="220"/>
        <v>rs</v>
      </c>
      <c r="K1014" t="str">
        <f t="shared" ca="1" si="229"/>
        <v>NYG</v>
      </c>
      <c r="L1014" t="str">
        <f t="shared" ca="1" si="229"/>
        <v>NYG</v>
      </c>
      <c r="M1014" t="str">
        <f t="shared" ca="1" si="222"/>
        <v/>
      </c>
      <c r="N1014" t="s">
        <v>16</v>
      </c>
      <c r="O1014">
        <v>-8.5</v>
      </c>
      <c r="P1014" t="str">
        <f t="shared" ca="1" si="223"/>
        <v/>
      </c>
      <c r="S1014" t="s">
        <v>75</v>
      </c>
      <c r="U1014">
        <f t="shared" ca="1" si="224"/>
        <v>0</v>
      </c>
      <c r="W1014" t="str">
        <f t="shared" ca="1" si="225"/>
        <v/>
      </c>
    </row>
    <row r="1015" spans="1:23" x14ac:dyDescent="0.25">
      <c r="A1015">
        <v>1014</v>
      </c>
      <c r="B1015">
        <v>502</v>
      </c>
      <c r="C1015" t="str">
        <f t="shared" ca="1" si="216"/>
        <v>2013_16_ARI@SEA</v>
      </c>
      <c r="D1015" t="str">
        <f t="shared" ca="1" si="228"/>
        <v/>
      </c>
      <c r="E1015">
        <f t="shared" ca="1" si="228"/>
        <v>-10.5</v>
      </c>
      <c r="F1015">
        <f t="shared" ca="1" si="228"/>
        <v>10</v>
      </c>
      <c r="G1015">
        <f t="shared" ca="1" si="228"/>
        <v>17</v>
      </c>
      <c r="H1015">
        <f t="shared" ca="1" si="218"/>
        <v>2013</v>
      </c>
      <c r="I1015">
        <f t="shared" ca="1" si="219"/>
        <v>16</v>
      </c>
      <c r="J1015" t="str">
        <f t="shared" ca="1" si="220"/>
        <v>rs</v>
      </c>
      <c r="K1015" t="str">
        <f t="shared" ca="1" si="229"/>
        <v>ARI</v>
      </c>
      <c r="L1015" t="str">
        <f t="shared" ca="1" si="229"/>
        <v>ARI</v>
      </c>
      <c r="M1015" t="str">
        <f t="shared" ca="1" si="222"/>
        <v/>
      </c>
      <c r="N1015" t="s">
        <v>18</v>
      </c>
      <c r="O1015">
        <v>-11</v>
      </c>
      <c r="P1015" t="str">
        <f t="shared" ca="1" si="223"/>
        <v/>
      </c>
      <c r="S1015" t="s">
        <v>66</v>
      </c>
      <c r="U1015">
        <f t="shared" ca="1" si="224"/>
        <v>1</v>
      </c>
      <c r="W1015" t="str">
        <f t="shared" ca="1" si="225"/>
        <v/>
      </c>
    </row>
    <row r="1016" spans="1:23" x14ac:dyDescent="0.25">
      <c r="A1016">
        <v>1015</v>
      </c>
      <c r="B1016">
        <v>502</v>
      </c>
      <c r="C1016" t="str">
        <f t="shared" ca="1" si="216"/>
        <v>2013_16_ARI@SEA</v>
      </c>
      <c r="D1016" t="str">
        <f t="shared" ca="1" si="228"/>
        <v/>
      </c>
      <c r="E1016">
        <f t="shared" ca="1" si="228"/>
        <v>-10.5</v>
      </c>
      <c r="F1016">
        <f t="shared" ca="1" si="228"/>
        <v>10</v>
      </c>
      <c r="G1016">
        <f t="shared" ca="1" si="228"/>
        <v>17</v>
      </c>
      <c r="H1016">
        <f t="shared" ca="1" si="218"/>
        <v>2013</v>
      </c>
      <c r="I1016">
        <f t="shared" ca="1" si="219"/>
        <v>16</v>
      </c>
      <c r="J1016" t="str">
        <f t="shared" ca="1" si="220"/>
        <v>rs</v>
      </c>
      <c r="K1016" t="str">
        <f t="shared" ca="1" si="229"/>
        <v>ARI</v>
      </c>
      <c r="L1016" t="str">
        <f t="shared" ca="1" si="229"/>
        <v>ARI</v>
      </c>
      <c r="M1016" t="str">
        <f t="shared" ca="1" si="222"/>
        <v/>
      </c>
      <c r="N1016" t="s">
        <v>16</v>
      </c>
      <c r="O1016">
        <v>-7</v>
      </c>
      <c r="P1016" t="str">
        <f t="shared" ca="1" si="223"/>
        <v/>
      </c>
      <c r="S1016" t="s">
        <v>91</v>
      </c>
      <c r="U1016">
        <f t="shared" ca="1" si="224"/>
        <v>0</v>
      </c>
      <c r="W1016" t="str">
        <f t="shared" ca="1" si="225"/>
        <v/>
      </c>
    </row>
    <row r="1017" spans="1:23" x14ac:dyDescent="0.25">
      <c r="A1017">
        <v>1016</v>
      </c>
      <c r="B1017">
        <v>503</v>
      </c>
      <c r="C1017" t="str">
        <f t="shared" ca="1" si="216"/>
        <v>2013_16_PIT@GBY</v>
      </c>
      <c r="D1017" t="str">
        <f t="shared" ca="1" si="228"/>
        <v/>
      </c>
      <c r="E1017">
        <f t="shared" ca="1" si="228"/>
        <v>-2.5</v>
      </c>
      <c r="F1017">
        <f t="shared" ca="1" si="228"/>
        <v>31</v>
      </c>
      <c r="G1017">
        <f t="shared" ca="1" si="228"/>
        <v>38</v>
      </c>
      <c r="H1017">
        <f t="shared" ca="1" si="218"/>
        <v>2013</v>
      </c>
      <c r="I1017">
        <f t="shared" ca="1" si="219"/>
        <v>16</v>
      </c>
      <c r="J1017" t="str">
        <f t="shared" ca="1" si="220"/>
        <v>rs</v>
      </c>
      <c r="K1017" t="str">
        <f t="shared" ca="1" si="229"/>
        <v>PIT</v>
      </c>
      <c r="L1017" t="str">
        <f t="shared" ca="1" si="229"/>
        <v>PIT</v>
      </c>
      <c r="M1017" t="str">
        <f t="shared" ca="1" si="222"/>
        <v/>
      </c>
      <c r="N1017" t="s">
        <v>18</v>
      </c>
      <c r="O1017">
        <v>-6</v>
      </c>
      <c r="P1017" t="str">
        <f t="shared" ca="1" si="223"/>
        <v/>
      </c>
      <c r="S1017" t="s">
        <v>335</v>
      </c>
      <c r="U1017">
        <f t="shared" ca="1" si="224"/>
        <v>0</v>
      </c>
      <c r="W1017" t="str">
        <f t="shared" ca="1" si="225"/>
        <v/>
      </c>
    </row>
    <row r="1018" spans="1:23" x14ac:dyDescent="0.25">
      <c r="A1018">
        <v>1017</v>
      </c>
      <c r="B1018">
        <v>503</v>
      </c>
      <c r="C1018" t="str">
        <f t="shared" ca="1" si="216"/>
        <v>2013_16_PIT@GBY</v>
      </c>
      <c r="D1018" t="str">
        <f t="shared" ca="1" si="228"/>
        <v/>
      </c>
      <c r="E1018">
        <f t="shared" ca="1" si="228"/>
        <v>-2.5</v>
      </c>
      <c r="F1018">
        <f t="shared" ca="1" si="228"/>
        <v>31</v>
      </c>
      <c r="G1018">
        <f t="shared" ca="1" si="228"/>
        <v>38</v>
      </c>
      <c r="H1018">
        <f t="shared" ca="1" si="218"/>
        <v>2013</v>
      </c>
      <c r="I1018">
        <f t="shared" ca="1" si="219"/>
        <v>16</v>
      </c>
      <c r="J1018" t="str">
        <f t="shared" ca="1" si="220"/>
        <v>rs</v>
      </c>
      <c r="K1018" t="str">
        <f t="shared" ca="1" si="229"/>
        <v>PIT</v>
      </c>
      <c r="L1018" t="str">
        <f t="shared" ca="1" si="229"/>
        <v>PIT</v>
      </c>
      <c r="M1018" t="str">
        <f t="shared" ca="1" si="222"/>
        <v/>
      </c>
      <c r="N1018" t="s">
        <v>16</v>
      </c>
      <c r="O1018">
        <v>-6.5</v>
      </c>
      <c r="P1018" t="str">
        <f t="shared" ca="1" si="223"/>
        <v/>
      </c>
      <c r="S1018" t="s">
        <v>89</v>
      </c>
      <c r="U1018">
        <f t="shared" ca="1" si="224"/>
        <v>1</v>
      </c>
      <c r="W1018" t="str">
        <f t="shared" ca="1" si="225"/>
        <v/>
      </c>
    </row>
    <row r="1019" spans="1:23" x14ac:dyDescent="0.25">
      <c r="A1019">
        <v>1018</v>
      </c>
      <c r="B1019">
        <v>504</v>
      </c>
      <c r="C1019" t="str">
        <f t="shared" ca="1" si="216"/>
        <v>2013_16_OAK@SD</v>
      </c>
      <c r="D1019" t="str">
        <f t="shared" ca="1" si="228"/>
        <v/>
      </c>
      <c r="E1019">
        <f t="shared" ca="1" si="228"/>
        <v>-10.5</v>
      </c>
      <c r="F1019">
        <f t="shared" ca="1" si="228"/>
        <v>26</v>
      </c>
      <c r="G1019">
        <f t="shared" ca="1" si="228"/>
        <v>13</v>
      </c>
      <c r="H1019">
        <f t="shared" ca="1" si="218"/>
        <v>2013</v>
      </c>
      <c r="I1019">
        <f t="shared" ca="1" si="219"/>
        <v>16</v>
      </c>
      <c r="J1019" t="str">
        <f t="shared" ca="1" si="220"/>
        <v>rs</v>
      </c>
      <c r="K1019" t="str">
        <f t="shared" ca="1" si="229"/>
        <v>SD</v>
      </c>
      <c r="L1019" t="str">
        <f t="shared" ca="1" si="229"/>
        <v>SD</v>
      </c>
      <c r="M1019" t="str">
        <f t="shared" ca="1" si="222"/>
        <v/>
      </c>
      <c r="N1019" t="s">
        <v>18</v>
      </c>
      <c r="O1019">
        <v>-9.5</v>
      </c>
      <c r="P1019" t="str">
        <f t="shared" ca="1" si="223"/>
        <v/>
      </c>
      <c r="S1019" t="s">
        <v>87</v>
      </c>
      <c r="U1019">
        <f t="shared" ca="1" si="224"/>
        <v>0</v>
      </c>
      <c r="W1019" t="str">
        <f t="shared" ca="1" si="225"/>
        <v/>
      </c>
    </row>
    <row r="1020" spans="1:23" x14ac:dyDescent="0.25">
      <c r="A1020">
        <v>1019</v>
      </c>
      <c r="B1020">
        <v>504</v>
      </c>
      <c r="C1020" t="str">
        <f t="shared" ca="1" si="216"/>
        <v>2013_16_OAK@SD</v>
      </c>
      <c r="D1020" t="str">
        <f t="shared" ca="1" si="228"/>
        <v/>
      </c>
      <c r="E1020">
        <f t="shared" ca="1" si="228"/>
        <v>-10.5</v>
      </c>
      <c r="F1020">
        <f t="shared" ca="1" si="228"/>
        <v>26</v>
      </c>
      <c r="G1020">
        <f t="shared" ca="1" si="228"/>
        <v>13</v>
      </c>
      <c r="H1020">
        <f t="shared" ca="1" si="218"/>
        <v>2013</v>
      </c>
      <c r="I1020">
        <f t="shared" ca="1" si="219"/>
        <v>16</v>
      </c>
      <c r="J1020" t="str">
        <f t="shared" ca="1" si="220"/>
        <v>rs</v>
      </c>
      <c r="K1020" t="str">
        <f t="shared" ca="1" si="229"/>
        <v>SD</v>
      </c>
      <c r="L1020" t="str">
        <f t="shared" ca="1" si="229"/>
        <v>SD</v>
      </c>
      <c r="M1020" t="str">
        <f t="shared" ca="1" si="222"/>
        <v/>
      </c>
      <c r="N1020" t="s">
        <v>16</v>
      </c>
      <c r="O1020">
        <v>-9</v>
      </c>
      <c r="P1020" t="str">
        <f t="shared" ca="1" si="223"/>
        <v/>
      </c>
      <c r="S1020" t="s">
        <v>87</v>
      </c>
      <c r="U1020">
        <f t="shared" ca="1" si="224"/>
        <v>0</v>
      </c>
      <c r="W1020" t="str">
        <f t="shared" ca="1" si="225"/>
        <v/>
      </c>
    </row>
    <row r="1021" spans="1:23" x14ac:dyDescent="0.25">
      <c r="A1021">
        <v>1020</v>
      </c>
      <c r="B1021">
        <v>505</v>
      </c>
      <c r="C1021" t="str">
        <f t="shared" ca="1" si="216"/>
        <v>2013_16_NWE@BAL</v>
      </c>
      <c r="D1021" t="str">
        <f t="shared" ca="1" si="228"/>
        <v/>
      </c>
      <c r="E1021">
        <f t="shared" ca="1" si="228"/>
        <v>-2.5</v>
      </c>
      <c r="F1021">
        <f t="shared" ca="1" si="228"/>
        <v>7</v>
      </c>
      <c r="G1021">
        <f t="shared" ca="1" si="228"/>
        <v>41</v>
      </c>
      <c r="H1021">
        <f t="shared" ca="1" si="218"/>
        <v>2013</v>
      </c>
      <c r="I1021">
        <f t="shared" ca="1" si="219"/>
        <v>16</v>
      </c>
      <c r="J1021" t="str">
        <f t="shared" ca="1" si="220"/>
        <v>rs</v>
      </c>
      <c r="K1021" t="str">
        <f t="shared" ca="1" si="229"/>
        <v>NWE</v>
      </c>
      <c r="L1021" t="str">
        <f t="shared" ca="1" si="229"/>
        <v>NWE</v>
      </c>
      <c r="M1021" t="str">
        <f t="shared" ca="1" si="222"/>
        <v/>
      </c>
      <c r="N1021" t="s">
        <v>18</v>
      </c>
      <c r="O1021">
        <v>3</v>
      </c>
      <c r="P1021" t="str">
        <f t="shared" ca="1" si="223"/>
        <v/>
      </c>
      <c r="S1021" t="s">
        <v>337</v>
      </c>
      <c r="U1021">
        <f t="shared" ca="1" si="224"/>
        <v>1</v>
      </c>
      <c r="W1021" t="str">
        <f t="shared" ca="1" si="225"/>
        <v/>
      </c>
    </row>
    <row r="1022" spans="1:23" x14ac:dyDescent="0.25">
      <c r="A1022">
        <v>1021</v>
      </c>
      <c r="B1022">
        <v>505</v>
      </c>
      <c r="C1022" t="str">
        <f t="shared" ca="1" si="216"/>
        <v>2013_16_NWE@BAL</v>
      </c>
      <c r="D1022" t="str">
        <f t="shared" ref="D1022:G1041" ca="1" si="230">IFERROR(IF(ISBLANK(VLOOKUP($B1022,nfl_game_result,MATCH(D$1,nfl_game_result_header,0),FALSE)),"",VLOOKUP($B1022,nfl_game_result,MATCH(D$1,nfl_game_result_header,0),FALSE)),"error")</f>
        <v/>
      </c>
      <c r="E1022">
        <f t="shared" ca="1" si="230"/>
        <v>-2.5</v>
      </c>
      <c r="F1022">
        <f t="shared" ca="1" si="230"/>
        <v>7</v>
      </c>
      <c r="G1022">
        <f t="shared" ca="1" si="230"/>
        <v>41</v>
      </c>
      <c r="H1022">
        <f t="shared" ca="1" si="218"/>
        <v>2013</v>
      </c>
      <c r="I1022">
        <f t="shared" ca="1" si="219"/>
        <v>16</v>
      </c>
      <c r="J1022" t="str">
        <f t="shared" ca="1" si="220"/>
        <v>rs</v>
      </c>
      <c r="K1022" t="str">
        <f t="shared" ref="K1022:L1041" ca="1" si="231">IFERROR(IF(ISBLANK(VLOOKUP($B1022,nfl_game_result,MATCH(K$1,nfl_game_result_header,0),FALSE)),"",VLOOKUP($B1022,nfl_game_result,MATCH(K$1,nfl_game_result_header,0),FALSE)),"error")</f>
        <v>NWE</v>
      </c>
      <c r="L1022" t="str">
        <f t="shared" ca="1" si="231"/>
        <v>NWE</v>
      </c>
      <c r="M1022" t="str">
        <f t="shared" ca="1" si="222"/>
        <v/>
      </c>
      <c r="N1022" t="s">
        <v>16</v>
      </c>
      <c r="O1022">
        <v>1.5</v>
      </c>
      <c r="P1022" t="str">
        <f t="shared" ca="1" si="223"/>
        <v/>
      </c>
      <c r="S1022" t="s">
        <v>337</v>
      </c>
      <c r="U1022">
        <f t="shared" ca="1" si="224"/>
        <v>1</v>
      </c>
      <c r="W1022" t="str">
        <f t="shared" ca="1" si="225"/>
        <v/>
      </c>
    </row>
    <row r="1023" spans="1:23" x14ac:dyDescent="0.25">
      <c r="A1023">
        <v>1022</v>
      </c>
      <c r="B1023">
        <v>506</v>
      </c>
      <c r="C1023" t="str">
        <f t="shared" ca="1" si="216"/>
        <v>2013_16_CHI@PHI</v>
      </c>
      <c r="D1023" t="str">
        <f t="shared" ca="1" si="230"/>
        <v/>
      </c>
      <c r="E1023">
        <f t="shared" ca="1" si="230"/>
        <v>-2.5</v>
      </c>
      <c r="F1023">
        <f t="shared" ca="1" si="230"/>
        <v>54</v>
      </c>
      <c r="G1023">
        <f t="shared" ca="1" si="230"/>
        <v>11</v>
      </c>
      <c r="H1023">
        <f t="shared" ca="1" si="218"/>
        <v>2013</v>
      </c>
      <c r="I1023">
        <f t="shared" ca="1" si="219"/>
        <v>16</v>
      </c>
      <c r="J1023" t="str">
        <f t="shared" ca="1" si="220"/>
        <v>rs</v>
      </c>
      <c r="K1023" t="str">
        <f t="shared" ca="1" si="231"/>
        <v>PHI</v>
      </c>
      <c r="L1023" t="str">
        <f t="shared" ca="1" si="231"/>
        <v>PHI</v>
      </c>
      <c r="M1023" t="str">
        <f t="shared" ca="1" si="222"/>
        <v/>
      </c>
      <c r="N1023" t="s">
        <v>18</v>
      </c>
      <c r="O1023">
        <v>-4</v>
      </c>
      <c r="P1023" t="str">
        <f t="shared" ca="1" si="223"/>
        <v/>
      </c>
      <c r="S1023" t="s">
        <v>70</v>
      </c>
      <c r="U1023">
        <f t="shared" ca="1" si="224"/>
        <v>0</v>
      </c>
      <c r="W1023" t="str">
        <f t="shared" ca="1" si="225"/>
        <v/>
      </c>
    </row>
    <row r="1024" spans="1:23" x14ac:dyDescent="0.25">
      <c r="A1024">
        <v>1023</v>
      </c>
      <c r="B1024">
        <v>506</v>
      </c>
      <c r="C1024" t="str">
        <f t="shared" ca="1" si="216"/>
        <v>2013_16_CHI@PHI</v>
      </c>
      <c r="D1024" t="str">
        <f t="shared" ca="1" si="230"/>
        <v/>
      </c>
      <c r="E1024">
        <f t="shared" ca="1" si="230"/>
        <v>-2.5</v>
      </c>
      <c r="F1024">
        <f t="shared" ca="1" si="230"/>
        <v>54</v>
      </c>
      <c r="G1024">
        <f t="shared" ca="1" si="230"/>
        <v>11</v>
      </c>
      <c r="H1024">
        <f t="shared" ca="1" si="218"/>
        <v>2013</v>
      </c>
      <c r="I1024">
        <f t="shared" ca="1" si="219"/>
        <v>16</v>
      </c>
      <c r="J1024" t="str">
        <f t="shared" ca="1" si="220"/>
        <v>rs</v>
      </c>
      <c r="K1024" t="str">
        <f t="shared" ca="1" si="231"/>
        <v>PHI</v>
      </c>
      <c r="L1024" t="str">
        <f t="shared" ca="1" si="231"/>
        <v>PHI</v>
      </c>
      <c r="M1024" t="str">
        <f t="shared" ca="1" si="222"/>
        <v/>
      </c>
      <c r="N1024" t="s">
        <v>16</v>
      </c>
      <c r="O1024">
        <v>-3.5</v>
      </c>
      <c r="P1024" t="str">
        <f t="shared" ca="1" si="223"/>
        <v/>
      </c>
      <c r="S1024" t="s">
        <v>70</v>
      </c>
      <c r="U1024">
        <f t="shared" ca="1" si="224"/>
        <v>0</v>
      </c>
      <c r="W1024" t="str">
        <f t="shared" ca="1" si="225"/>
        <v/>
      </c>
    </row>
    <row r="1025" spans="1:23" x14ac:dyDescent="0.25">
      <c r="A1025">
        <v>1024</v>
      </c>
      <c r="B1025">
        <v>507</v>
      </c>
      <c r="C1025" t="str">
        <f t="shared" ca="1" si="216"/>
        <v>2013_16_ATL@SFO</v>
      </c>
      <c r="D1025" t="str">
        <f t="shared" ca="1" si="230"/>
        <v/>
      </c>
      <c r="E1025">
        <f t="shared" ca="1" si="230"/>
        <v>-11.5</v>
      </c>
      <c r="F1025">
        <f t="shared" ca="1" si="230"/>
        <v>34</v>
      </c>
      <c r="G1025">
        <f t="shared" ca="1" si="230"/>
        <v>24</v>
      </c>
      <c r="H1025">
        <f t="shared" ca="1" si="218"/>
        <v>2013</v>
      </c>
      <c r="I1025">
        <f t="shared" ca="1" si="219"/>
        <v>16</v>
      </c>
      <c r="J1025" t="str">
        <f t="shared" ca="1" si="220"/>
        <v>rs</v>
      </c>
      <c r="K1025" t="str">
        <f t="shared" ca="1" si="231"/>
        <v>ATL</v>
      </c>
      <c r="L1025" t="str">
        <f t="shared" ca="1" si="231"/>
        <v>SFO</v>
      </c>
      <c r="M1025" t="str">
        <f t="shared" ca="1" si="222"/>
        <v/>
      </c>
      <c r="N1025" t="s">
        <v>18</v>
      </c>
      <c r="O1025">
        <v>-12</v>
      </c>
      <c r="P1025" t="str">
        <f t="shared" ca="1" si="223"/>
        <v/>
      </c>
      <c r="S1025" t="s">
        <v>338</v>
      </c>
      <c r="U1025">
        <f t="shared" ca="1" si="224"/>
        <v>0</v>
      </c>
      <c r="W1025" t="str">
        <f t="shared" ca="1" si="225"/>
        <v/>
      </c>
    </row>
    <row r="1026" spans="1:23" x14ac:dyDescent="0.25">
      <c r="A1026">
        <v>1025</v>
      </c>
      <c r="B1026">
        <v>507</v>
      </c>
      <c r="C1026" t="str">
        <f t="shared" ref="C1026:C1089" ca="1" si="232">IFERROR(VLOOKUP($B1026,nfl_game_result,MATCH(C$1,nfl_game_result_header,0),FALSE),"error")</f>
        <v>2013_16_ATL@SFO</v>
      </c>
      <c r="D1026" t="str">
        <f t="shared" ca="1" si="230"/>
        <v/>
      </c>
      <c r="E1026">
        <f t="shared" ca="1" si="230"/>
        <v>-11.5</v>
      </c>
      <c r="F1026">
        <f t="shared" ca="1" si="230"/>
        <v>34</v>
      </c>
      <c r="G1026">
        <f t="shared" ca="1" si="230"/>
        <v>24</v>
      </c>
      <c r="H1026">
        <f t="shared" ref="H1026:H1089" ca="1" si="233">VALUE(LEFT(C1026, 4))</f>
        <v>2013</v>
      </c>
      <c r="I1026">
        <f t="shared" ref="I1026:I1089" ca="1" si="234">VALUE(MID(C1026,6,FIND("_",C1026,6)-6))</f>
        <v>16</v>
      </c>
      <c r="J1026" t="str">
        <f t="shared" ref="J1026:J1089" ca="1" si="235">IF(I1026&lt;=17,"rs","plyff")</f>
        <v>rs</v>
      </c>
      <c r="K1026" t="str">
        <f t="shared" ca="1" si="231"/>
        <v>ATL</v>
      </c>
      <c r="L1026" t="str">
        <f t="shared" ca="1" si="231"/>
        <v>SFO</v>
      </c>
      <c r="M1026" t="str">
        <f t="shared" ref="M1026:M1089" ca="1" si="236">IF(NOT(OR(ISBLANK(D1026),ISBLANK(E1026),D1026="",E1026="")),D1026-E1026,"")</f>
        <v/>
      </c>
      <c r="N1026" t="s">
        <v>16</v>
      </c>
      <c r="O1026">
        <v>-10.5</v>
      </c>
      <c r="P1026" t="str">
        <f t="shared" ref="P1026:P1089" ca="1" si="237">IF(OR(NOT(ISNUMBER(D1026)),ISBLANK(D1026),D1026="",ISBLANK(O1026)),"",ABS(D1026-O1026))</f>
        <v/>
      </c>
      <c r="S1026" t="s">
        <v>338</v>
      </c>
      <c r="U1026">
        <f t="shared" ref="U1026:U1089" ca="1" si="238">IF(OR(ISBLANK(K1026),ISBLANK(S1026),K1026="",S1026=""),"",IF(K1026=S1026,1,0))</f>
        <v>0</v>
      </c>
      <c r="W1026" t="str">
        <f t="shared" ref="W1026:W1089" ca="1" si="239">IF(OR(ISBLANK(L1026),ISBLANK(V1026),L1026="",V1026=""),"",IF(L1026=V1026,1,0))</f>
        <v/>
      </c>
    </row>
    <row r="1027" spans="1:23" x14ac:dyDescent="0.25">
      <c r="A1027">
        <v>1026</v>
      </c>
      <c r="B1027">
        <v>508</v>
      </c>
      <c r="C1027" t="str">
        <f t="shared" ca="1" si="232"/>
        <v>2013_17_CAR@ATL</v>
      </c>
      <c r="D1027" t="str">
        <f t="shared" ca="1" si="230"/>
        <v/>
      </c>
      <c r="E1027">
        <f t="shared" ca="1" si="230"/>
        <v>7.5</v>
      </c>
      <c r="F1027">
        <f t="shared" ca="1" si="230"/>
        <v>20</v>
      </c>
      <c r="G1027">
        <f t="shared" ca="1" si="230"/>
        <v>21</v>
      </c>
      <c r="H1027">
        <f t="shared" ca="1" si="233"/>
        <v>2013</v>
      </c>
      <c r="I1027">
        <f t="shared" ca="1" si="234"/>
        <v>17</v>
      </c>
      <c r="J1027" t="str">
        <f t="shared" ca="1" si="235"/>
        <v>rs</v>
      </c>
      <c r="K1027" t="str">
        <f t="shared" ca="1" si="231"/>
        <v>ATL</v>
      </c>
      <c r="L1027" t="str">
        <f t="shared" ca="1" si="231"/>
        <v>CAR</v>
      </c>
      <c r="M1027" t="str">
        <f t="shared" ca="1" si="236"/>
        <v/>
      </c>
      <c r="N1027" t="s">
        <v>18</v>
      </c>
      <c r="O1027">
        <v>7</v>
      </c>
      <c r="P1027" t="str">
        <f t="shared" ca="1" si="237"/>
        <v/>
      </c>
      <c r="S1027" t="s">
        <v>22</v>
      </c>
      <c r="U1027">
        <f t="shared" ca="1" si="238"/>
        <v>1</v>
      </c>
      <c r="W1027" t="str">
        <f t="shared" ca="1" si="239"/>
        <v/>
      </c>
    </row>
    <row r="1028" spans="1:23" x14ac:dyDescent="0.25">
      <c r="A1028">
        <v>1027</v>
      </c>
      <c r="B1028">
        <v>508</v>
      </c>
      <c r="C1028" t="str">
        <f t="shared" ca="1" si="232"/>
        <v>2013_17_CAR@ATL</v>
      </c>
      <c r="D1028" t="str">
        <f t="shared" ca="1" si="230"/>
        <v/>
      </c>
      <c r="E1028">
        <f t="shared" ca="1" si="230"/>
        <v>7.5</v>
      </c>
      <c r="F1028">
        <f t="shared" ca="1" si="230"/>
        <v>20</v>
      </c>
      <c r="G1028">
        <f t="shared" ca="1" si="230"/>
        <v>21</v>
      </c>
      <c r="H1028">
        <f t="shared" ca="1" si="233"/>
        <v>2013</v>
      </c>
      <c r="I1028">
        <f t="shared" ca="1" si="234"/>
        <v>17</v>
      </c>
      <c r="J1028" t="str">
        <f t="shared" ca="1" si="235"/>
        <v>rs</v>
      </c>
      <c r="K1028" t="str">
        <f t="shared" ca="1" si="231"/>
        <v>ATL</v>
      </c>
      <c r="L1028" t="str">
        <f t="shared" ca="1" si="231"/>
        <v>CAR</v>
      </c>
      <c r="M1028" t="str">
        <f t="shared" ca="1" si="236"/>
        <v/>
      </c>
      <c r="N1028" t="s">
        <v>16</v>
      </c>
      <c r="O1028">
        <v>6</v>
      </c>
      <c r="P1028" t="str">
        <f t="shared" ca="1" si="237"/>
        <v/>
      </c>
      <c r="S1028" t="s">
        <v>22</v>
      </c>
      <c r="U1028">
        <f t="shared" ca="1" si="238"/>
        <v>1</v>
      </c>
      <c r="W1028" t="str">
        <f t="shared" ca="1" si="239"/>
        <v/>
      </c>
    </row>
    <row r="1029" spans="1:23" x14ac:dyDescent="0.25">
      <c r="A1029">
        <v>1028</v>
      </c>
      <c r="B1029">
        <v>509</v>
      </c>
      <c r="C1029" t="str">
        <f t="shared" ca="1" si="232"/>
        <v>2013_17_BUF@NWE</v>
      </c>
      <c r="D1029" t="str">
        <f t="shared" ca="1" si="230"/>
        <v/>
      </c>
      <c r="E1029">
        <f t="shared" ca="1" si="230"/>
        <v>-9.5</v>
      </c>
      <c r="F1029">
        <f t="shared" ca="1" si="230"/>
        <v>34</v>
      </c>
      <c r="G1029">
        <f t="shared" ca="1" si="230"/>
        <v>20</v>
      </c>
      <c r="H1029">
        <f t="shared" ca="1" si="233"/>
        <v>2013</v>
      </c>
      <c r="I1029">
        <f t="shared" ca="1" si="234"/>
        <v>17</v>
      </c>
      <c r="J1029" t="str">
        <f t="shared" ca="1" si="235"/>
        <v>rs</v>
      </c>
      <c r="K1029" t="str">
        <f t="shared" ca="1" si="231"/>
        <v>NWE</v>
      </c>
      <c r="L1029" t="str">
        <f t="shared" ca="1" si="231"/>
        <v>NWE</v>
      </c>
      <c r="M1029" t="str">
        <f t="shared" ca="1" si="236"/>
        <v/>
      </c>
      <c r="N1029" t="s">
        <v>18</v>
      </c>
      <c r="O1029">
        <v>-9.5</v>
      </c>
      <c r="P1029" t="str">
        <f t="shared" ca="1" si="237"/>
        <v/>
      </c>
      <c r="S1029" t="s">
        <v>337</v>
      </c>
      <c r="U1029">
        <f t="shared" ca="1" si="238"/>
        <v>1</v>
      </c>
      <c r="W1029" t="str">
        <f t="shared" ca="1" si="239"/>
        <v/>
      </c>
    </row>
    <row r="1030" spans="1:23" x14ac:dyDescent="0.25">
      <c r="A1030">
        <v>1029</v>
      </c>
      <c r="B1030">
        <v>509</v>
      </c>
      <c r="C1030" t="str">
        <f t="shared" ca="1" si="232"/>
        <v>2013_17_BUF@NWE</v>
      </c>
      <c r="D1030" t="str">
        <f t="shared" ca="1" si="230"/>
        <v/>
      </c>
      <c r="E1030">
        <f t="shared" ca="1" si="230"/>
        <v>-9.5</v>
      </c>
      <c r="F1030">
        <f t="shared" ca="1" si="230"/>
        <v>34</v>
      </c>
      <c r="G1030">
        <f t="shared" ca="1" si="230"/>
        <v>20</v>
      </c>
      <c r="H1030">
        <f t="shared" ca="1" si="233"/>
        <v>2013</v>
      </c>
      <c r="I1030">
        <f t="shared" ca="1" si="234"/>
        <v>17</v>
      </c>
      <c r="J1030" t="str">
        <f t="shared" ca="1" si="235"/>
        <v>rs</v>
      </c>
      <c r="K1030" t="str">
        <f t="shared" ca="1" si="231"/>
        <v>NWE</v>
      </c>
      <c r="L1030" t="str">
        <f t="shared" ca="1" si="231"/>
        <v>NWE</v>
      </c>
      <c r="M1030" t="str">
        <f t="shared" ca="1" si="236"/>
        <v/>
      </c>
      <c r="N1030" t="s">
        <v>16</v>
      </c>
      <c r="P1030" t="str">
        <f t="shared" ca="1" si="237"/>
        <v/>
      </c>
      <c r="S1030" t="s">
        <v>68</v>
      </c>
      <c r="U1030">
        <f t="shared" ca="1" si="238"/>
        <v>0</v>
      </c>
      <c r="W1030" t="str">
        <f t="shared" ca="1" si="239"/>
        <v/>
      </c>
    </row>
    <row r="1031" spans="1:23" x14ac:dyDescent="0.25">
      <c r="A1031">
        <v>1030</v>
      </c>
      <c r="B1031">
        <v>510</v>
      </c>
      <c r="C1031" t="str">
        <f t="shared" ca="1" si="232"/>
        <v>2013_17_GBY@CHI</v>
      </c>
      <c r="D1031" t="str">
        <f t="shared" ca="1" si="230"/>
        <v/>
      </c>
      <c r="E1031">
        <f t="shared" ca="1" si="230"/>
        <v>-3.5</v>
      </c>
      <c r="F1031">
        <f t="shared" ca="1" si="230"/>
        <v>28</v>
      </c>
      <c r="G1031">
        <f t="shared" ca="1" si="230"/>
        <v>33</v>
      </c>
      <c r="H1031">
        <f t="shared" ca="1" si="233"/>
        <v>2013</v>
      </c>
      <c r="I1031">
        <f t="shared" ca="1" si="234"/>
        <v>17</v>
      </c>
      <c r="J1031" t="str">
        <f t="shared" ca="1" si="235"/>
        <v>rs</v>
      </c>
      <c r="K1031" t="str">
        <f t="shared" ca="1" si="231"/>
        <v>GBY</v>
      </c>
      <c r="L1031" t="str">
        <f t="shared" ca="1" si="231"/>
        <v>GBY</v>
      </c>
      <c r="M1031" t="str">
        <f t="shared" ca="1" si="236"/>
        <v/>
      </c>
      <c r="N1031" t="s">
        <v>18</v>
      </c>
      <c r="O1031">
        <v>-3</v>
      </c>
      <c r="P1031" t="str">
        <f t="shared" ca="1" si="237"/>
        <v/>
      </c>
      <c r="S1031" t="s">
        <v>335</v>
      </c>
      <c r="U1031">
        <f t="shared" ca="1" si="238"/>
        <v>1</v>
      </c>
      <c r="W1031" t="str">
        <f t="shared" ca="1" si="239"/>
        <v/>
      </c>
    </row>
    <row r="1032" spans="1:23" x14ac:dyDescent="0.25">
      <c r="A1032">
        <v>1031</v>
      </c>
      <c r="B1032">
        <v>510</v>
      </c>
      <c r="C1032" t="str">
        <f t="shared" ca="1" si="232"/>
        <v>2013_17_GBY@CHI</v>
      </c>
      <c r="D1032" t="str">
        <f t="shared" ca="1" si="230"/>
        <v/>
      </c>
      <c r="E1032">
        <f t="shared" ca="1" si="230"/>
        <v>-3.5</v>
      </c>
      <c r="F1032">
        <f t="shared" ca="1" si="230"/>
        <v>28</v>
      </c>
      <c r="G1032">
        <f t="shared" ca="1" si="230"/>
        <v>33</v>
      </c>
      <c r="H1032">
        <f t="shared" ca="1" si="233"/>
        <v>2013</v>
      </c>
      <c r="I1032">
        <f t="shared" ca="1" si="234"/>
        <v>17</v>
      </c>
      <c r="J1032" t="str">
        <f t="shared" ca="1" si="235"/>
        <v>rs</v>
      </c>
      <c r="K1032" t="str">
        <f t="shared" ca="1" si="231"/>
        <v>GBY</v>
      </c>
      <c r="L1032" t="str">
        <f t="shared" ca="1" si="231"/>
        <v>GBY</v>
      </c>
      <c r="M1032" t="str">
        <f t="shared" ca="1" si="236"/>
        <v/>
      </c>
      <c r="N1032" t="s">
        <v>16</v>
      </c>
      <c r="P1032" t="str">
        <f t="shared" ca="1" si="237"/>
        <v/>
      </c>
      <c r="S1032" t="s">
        <v>335</v>
      </c>
      <c r="U1032">
        <f t="shared" ca="1" si="238"/>
        <v>1</v>
      </c>
      <c r="W1032" t="str">
        <f t="shared" ca="1" si="239"/>
        <v/>
      </c>
    </row>
    <row r="1033" spans="1:23" x14ac:dyDescent="0.25">
      <c r="A1033">
        <v>1032</v>
      </c>
      <c r="B1033">
        <v>511</v>
      </c>
      <c r="C1033" t="str">
        <f t="shared" ca="1" si="232"/>
        <v>2013_17_BAL@CIN</v>
      </c>
      <c r="D1033" t="str">
        <f t="shared" ca="1" si="230"/>
        <v/>
      </c>
      <c r="E1033">
        <f t="shared" ca="1" si="230"/>
        <v>-5.5</v>
      </c>
      <c r="F1033">
        <f t="shared" ca="1" si="230"/>
        <v>34</v>
      </c>
      <c r="G1033">
        <f t="shared" ca="1" si="230"/>
        <v>17</v>
      </c>
      <c r="H1033">
        <f t="shared" ca="1" si="233"/>
        <v>2013</v>
      </c>
      <c r="I1033">
        <f t="shared" ca="1" si="234"/>
        <v>17</v>
      </c>
      <c r="J1033" t="str">
        <f t="shared" ca="1" si="235"/>
        <v>rs</v>
      </c>
      <c r="K1033" t="str">
        <f t="shared" ca="1" si="231"/>
        <v>CIN</v>
      </c>
      <c r="L1033" t="str">
        <f t="shared" ca="1" si="231"/>
        <v>CIN</v>
      </c>
      <c r="M1033" t="str">
        <f t="shared" ca="1" si="236"/>
        <v/>
      </c>
      <c r="N1033" t="s">
        <v>18</v>
      </c>
      <c r="O1033">
        <v>-6.5</v>
      </c>
      <c r="P1033" t="str">
        <f t="shared" ca="1" si="237"/>
        <v/>
      </c>
      <c r="S1033" t="s">
        <v>67</v>
      </c>
      <c r="U1033">
        <f t="shared" ca="1" si="238"/>
        <v>0</v>
      </c>
      <c r="W1033" t="str">
        <f t="shared" ca="1" si="239"/>
        <v/>
      </c>
    </row>
    <row r="1034" spans="1:23" x14ac:dyDescent="0.25">
      <c r="A1034">
        <v>1033</v>
      </c>
      <c r="B1034">
        <v>511</v>
      </c>
      <c r="C1034" t="str">
        <f t="shared" ca="1" si="232"/>
        <v>2013_17_BAL@CIN</v>
      </c>
      <c r="D1034" t="str">
        <f t="shared" ca="1" si="230"/>
        <v/>
      </c>
      <c r="E1034">
        <f t="shared" ca="1" si="230"/>
        <v>-5.5</v>
      </c>
      <c r="F1034">
        <f t="shared" ca="1" si="230"/>
        <v>34</v>
      </c>
      <c r="G1034">
        <f t="shared" ca="1" si="230"/>
        <v>17</v>
      </c>
      <c r="H1034">
        <f t="shared" ca="1" si="233"/>
        <v>2013</v>
      </c>
      <c r="I1034">
        <f t="shared" ca="1" si="234"/>
        <v>17</v>
      </c>
      <c r="J1034" t="str">
        <f t="shared" ca="1" si="235"/>
        <v>rs</v>
      </c>
      <c r="K1034" t="str">
        <f t="shared" ca="1" si="231"/>
        <v>CIN</v>
      </c>
      <c r="L1034" t="str">
        <f t="shared" ca="1" si="231"/>
        <v>CIN</v>
      </c>
      <c r="M1034" t="str">
        <f t="shared" ca="1" si="236"/>
        <v/>
      </c>
      <c r="N1034" t="s">
        <v>16</v>
      </c>
      <c r="P1034" t="str">
        <f t="shared" ca="1" si="237"/>
        <v/>
      </c>
      <c r="S1034" t="s">
        <v>67</v>
      </c>
      <c r="U1034">
        <f t="shared" ca="1" si="238"/>
        <v>0</v>
      </c>
      <c r="W1034" t="str">
        <f t="shared" ca="1" si="239"/>
        <v/>
      </c>
    </row>
    <row r="1035" spans="1:23" x14ac:dyDescent="0.25">
      <c r="A1035">
        <v>1034</v>
      </c>
      <c r="B1035">
        <v>512</v>
      </c>
      <c r="C1035" t="str">
        <f t="shared" ca="1" si="232"/>
        <v>2013_17_CLE@PIT</v>
      </c>
      <c r="D1035" t="str">
        <f t="shared" ca="1" si="230"/>
        <v/>
      </c>
      <c r="E1035">
        <f t="shared" ca="1" si="230"/>
        <v>-6.5</v>
      </c>
      <c r="F1035">
        <f t="shared" ca="1" si="230"/>
        <v>20</v>
      </c>
      <c r="G1035">
        <f t="shared" ca="1" si="230"/>
        <v>7</v>
      </c>
      <c r="H1035">
        <f t="shared" ca="1" si="233"/>
        <v>2013</v>
      </c>
      <c r="I1035">
        <f t="shared" ca="1" si="234"/>
        <v>17</v>
      </c>
      <c r="J1035" t="str">
        <f t="shared" ca="1" si="235"/>
        <v>rs</v>
      </c>
      <c r="K1035" t="str">
        <f t="shared" ca="1" si="231"/>
        <v>PIT</v>
      </c>
      <c r="L1035" t="str">
        <f t="shared" ca="1" si="231"/>
        <v>PIT</v>
      </c>
      <c r="M1035" t="str">
        <f t="shared" ca="1" si="236"/>
        <v/>
      </c>
      <c r="N1035" t="s">
        <v>18</v>
      </c>
      <c r="O1035">
        <v>-9</v>
      </c>
      <c r="P1035" t="str">
        <f t="shared" ca="1" si="237"/>
        <v/>
      </c>
      <c r="S1035" t="s">
        <v>89</v>
      </c>
      <c r="U1035">
        <f t="shared" ca="1" si="238"/>
        <v>1</v>
      </c>
      <c r="W1035" t="str">
        <f t="shared" ca="1" si="239"/>
        <v/>
      </c>
    </row>
    <row r="1036" spans="1:23" x14ac:dyDescent="0.25">
      <c r="A1036">
        <v>1035</v>
      </c>
      <c r="B1036">
        <v>512</v>
      </c>
      <c r="C1036" t="str">
        <f t="shared" ca="1" si="232"/>
        <v>2013_17_CLE@PIT</v>
      </c>
      <c r="D1036" t="str">
        <f t="shared" ca="1" si="230"/>
        <v/>
      </c>
      <c r="E1036">
        <f t="shared" ca="1" si="230"/>
        <v>-6.5</v>
      </c>
      <c r="F1036">
        <f t="shared" ca="1" si="230"/>
        <v>20</v>
      </c>
      <c r="G1036">
        <f t="shared" ca="1" si="230"/>
        <v>7</v>
      </c>
      <c r="H1036">
        <f t="shared" ca="1" si="233"/>
        <v>2013</v>
      </c>
      <c r="I1036">
        <f t="shared" ca="1" si="234"/>
        <v>17</v>
      </c>
      <c r="J1036" t="str">
        <f t="shared" ca="1" si="235"/>
        <v>rs</v>
      </c>
      <c r="K1036" t="str">
        <f t="shared" ca="1" si="231"/>
        <v>PIT</v>
      </c>
      <c r="L1036" t="str">
        <f t="shared" ca="1" si="231"/>
        <v>PIT</v>
      </c>
      <c r="M1036" t="str">
        <f t="shared" ca="1" si="236"/>
        <v/>
      </c>
      <c r="N1036" t="s">
        <v>16</v>
      </c>
      <c r="P1036" t="str">
        <f t="shared" ca="1" si="237"/>
        <v/>
      </c>
      <c r="S1036" t="s">
        <v>89</v>
      </c>
      <c r="U1036">
        <f t="shared" ca="1" si="238"/>
        <v>1</v>
      </c>
      <c r="W1036" t="str">
        <f t="shared" ca="1" si="239"/>
        <v/>
      </c>
    </row>
    <row r="1037" spans="1:23" x14ac:dyDescent="0.25">
      <c r="A1037">
        <v>1036</v>
      </c>
      <c r="B1037">
        <v>513</v>
      </c>
      <c r="C1037" t="str">
        <f t="shared" ca="1" si="232"/>
        <v>2013_17_PHI@DAL</v>
      </c>
      <c r="D1037" t="str">
        <f t="shared" ca="1" si="230"/>
        <v/>
      </c>
      <c r="E1037">
        <f t="shared" ca="1" si="230"/>
        <v>6.5</v>
      </c>
      <c r="F1037">
        <f t="shared" ca="1" si="230"/>
        <v>22</v>
      </c>
      <c r="G1037">
        <f t="shared" ca="1" si="230"/>
        <v>24</v>
      </c>
      <c r="H1037">
        <f t="shared" ca="1" si="233"/>
        <v>2013</v>
      </c>
      <c r="I1037">
        <f t="shared" ca="1" si="234"/>
        <v>17</v>
      </c>
      <c r="J1037" t="str">
        <f t="shared" ca="1" si="235"/>
        <v>rs</v>
      </c>
      <c r="K1037" t="str">
        <f t="shared" ca="1" si="231"/>
        <v>DAL</v>
      </c>
      <c r="L1037" t="str">
        <f t="shared" ca="1" si="231"/>
        <v>PHI</v>
      </c>
      <c r="M1037" t="str">
        <f t="shared" ca="1" si="236"/>
        <v/>
      </c>
      <c r="N1037" t="s">
        <v>18</v>
      </c>
      <c r="O1037">
        <v>7.5</v>
      </c>
      <c r="P1037" t="str">
        <f t="shared" ca="1" si="237"/>
        <v/>
      </c>
      <c r="S1037" t="s">
        <v>88</v>
      </c>
      <c r="U1037">
        <f t="shared" ca="1" si="238"/>
        <v>0</v>
      </c>
      <c r="W1037" t="str">
        <f t="shared" ca="1" si="239"/>
        <v/>
      </c>
    </row>
    <row r="1038" spans="1:23" x14ac:dyDescent="0.25">
      <c r="A1038">
        <v>1037</v>
      </c>
      <c r="B1038">
        <v>513</v>
      </c>
      <c r="C1038" t="str">
        <f t="shared" ca="1" si="232"/>
        <v>2013_17_PHI@DAL</v>
      </c>
      <c r="D1038" t="str">
        <f t="shared" ca="1" si="230"/>
        <v/>
      </c>
      <c r="E1038">
        <f t="shared" ca="1" si="230"/>
        <v>6.5</v>
      </c>
      <c r="F1038">
        <f t="shared" ca="1" si="230"/>
        <v>22</v>
      </c>
      <c r="G1038">
        <f t="shared" ca="1" si="230"/>
        <v>24</v>
      </c>
      <c r="H1038">
        <f t="shared" ca="1" si="233"/>
        <v>2013</v>
      </c>
      <c r="I1038">
        <f t="shared" ca="1" si="234"/>
        <v>17</v>
      </c>
      <c r="J1038" t="str">
        <f t="shared" ca="1" si="235"/>
        <v>rs</v>
      </c>
      <c r="K1038" t="str">
        <f t="shared" ca="1" si="231"/>
        <v>DAL</v>
      </c>
      <c r="L1038" t="str">
        <f t="shared" ca="1" si="231"/>
        <v>PHI</v>
      </c>
      <c r="M1038" t="str">
        <f t="shared" ca="1" si="236"/>
        <v/>
      </c>
      <c r="N1038" t="s">
        <v>16</v>
      </c>
      <c r="P1038" t="str">
        <f t="shared" ca="1" si="237"/>
        <v/>
      </c>
      <c r="S1038" t="s">
        <v>88</v>
      </c>
      <c r="U1038">
        <f t="shared" ca="1" si="238"/>
        <v>0</v>
      </c>
      <c r="W1038" t="str">
        <f t="shared" ca="1" si="239"/>
        <v/>
      </c>
    </row>
    <row r="1039" spans="1:23" x14ac:dyDescent="0.25">
      <c r="A1039">
        <v>1038</v>
      </c>
      <c r="B1039">
        <v>514</v>
      </c>
      <c r="C1039" t="str">
        <f t="shared" ca="1" si="232"/>
        <v>2013_17_DET@MIN</v>
      </c>
      <c r="D1039" t="str">
        <f t="shared" ca="1" si="230"/>
        <v/>
      </c>
      <c r="E1039">
        <f t="shared" ca="1" si="230"/>
        <v>-3.5</v>
      </c>
      <c r="F1039">
        <f t="shared" ca="1" si="230"/>
        <v>14</v>
      </c>
      <c r="G1039">
        <f t="shared" ca="1" si="230"/>
        <v>13</v>
      </c>
      <c r="H1039">
        <f t="shared" ca="1" si="233"/>
        <v>2013</v>
      </c>
      <c r="I1039">
        <f t="shared" ca="1" si="234"/>
        <v>17</v>
      </c>
      <c r="J1039" t="str">
        <f t="shared" ca="1" si="235"/>
        <v>rs</v>
      </c>
      <c r="K1039" t="str">
        <f t="shared" ca="1" si="231"/>
        <v>DET</v>
      </c>
      <c r="L1039" t="str">
        <f t="shared" ca="1" si="231"/>
        <v>MIN</v>
      </c>
      <c r="M1039" t="str">
        <f t="shared" ca="1" si="236"/>
        <v/>
      </c>
      <c r="N1039" t="s">
        <v>18</v>
      </c>
      <c r="O1039">
        <v>3.5</v>
      </c>
      <c r="P1039" t="str">
        <f t="shared" ca="1" si="237"/>
        <v/>
      </c>
      <c r="S1039" t="s">
        <v>75</v>
      </c>
      <c r="U1039">
        <f t="shared" ca="1" si="238"/>
        <v>1</v>
      </c>
      <c r="W1039" t="str">
        <f t="shared" ca="1" si="239"/>
        <v/>
      </c>
    </row>
    <row r="1040" spans="1:23" x14ac:dyDescent="0.25">
      <c r="A1040">
        <v>1039</v>
      </c>
      <c r="B1040">
        <v>514</v>
      </c>
      <c r="C1040" t="str">
        <f t="shared" ca="1" si="232"/>
        <v>2013_17_DET@MIN</v>
      </c>
      <c r="D1040" t="str">
        <f t="shared" ca="1" si="230"/>
        <v/>
      </c>
      <c r="E1040">
        <f t="shared" ca="1" si="230"/>
        <v>-3.5</v>
      </c>
      <c r="F1040">
        <f t="shared" ca="1" si="230"/>
        <v>14</v>
      </c>
      <c r="G1040">
        <f t="shared" ca="1" si="230"/>
        <v>13</v>
      </c>
      <c r="H1040">
        <f t="shared" ca="1" si="233"/>
        <v>2013</v>
      </c>
      <c r="I1040">
        <f t="shared" ca="1" si="234"/>
        <v>17</v>
      </c>
      <c r="J1040" t="str">
        <f t="shared" ca="1" si="235"/>
        <v>rs</v>
      </c>
      <c r="K1040" t="str">
        <f t="shared" ca="1" si="231"/>
        <v>DET</v>
      </c>
      <c r="L1040" t="str">
        <f t="shared" ca="1" si="231"/>
        <v>MIN</v>
      </c>
      <c r="M1040" t="str">
        <f t="shared" ca="1" si="236"/>
        <v/>
      </c>
      <c r="N1040" t="s">
        <v>16</v>
      </c>
      <c r="P1040" t="str">
        <f t="shared" ca="1" si="237"/>
        <v/>
      </c>
      <c r="S1040" t="s">
        <v>82</v>
      </c>
      <c r="U1040">
        <f t="shared" ca="1" si="238"/>
        <v>0</v>
      </c>
      <c r="W1040" t="str">
        <f t="shared" ca="1" si="239"/>
        <v/>
      </c>
    </row>
    <row r="1041" spans="1:23" x14ac:dyDescent="0.25">
      <c r="A1041">
        <v>1040</v>
      </c>
      <c r="B1041">
        <v>515</v>
      </c>
      <c r="C1041" t="str">
        <f t="shared" ca="1" si="232"/>
        <v>2013_17_HOU@TEN</v>
      </c>
      <c r="D1041" t="str">
        <f t="shared" ca="1" si="230"/>
        <v/>
      </c>
      <c r="E1041">
        <f t="shared" ca="1" si="230"/>
        <v>-6.5</v>
      </c>
      <c r="F1041">
        <f t="shared" ca="1" si="230"/>
        <v>16</v>
      </c>
      <c r="G1041">
        <f t="shared" ca="1" si="230"/>
        <v>10</v>
      </c>
      <c r="H1041">
        <f t="shared" ca="1" si="233"/>
        <v>2013</v>
      </c>
      <c r="I1041">
        <f t="shared" ca="1" si="234"/>
        <v>17</v>
      </c>
      <c r="J1041" t="str">
        <f t="shared" ca="1" si="235"/>
        <v>rs</v>
      </c>
      <c r="K1041" t="str">
        <f t="shared" ca="1" si="231"/>
        <v>HOU</v>
      </c>
      <c r="L1041" t="str">
        <f t="shared" ca="1" si="231"/>
        <v>TEN</v>
      </c>
      <c r="M1041" t="str">
        <f t="shared" ca="1" si="236"/>
        <v/>
      </c>
      <c r="N1041" t="s">
        <v>18</v>
      </c>
      <c r="O1041">
        <v>-7.5</v>
      </c>
      <c r="P1041" t="str">
        <f t="shared" ca="1" si="237"/>
        <v/>
      </c>
      <c r="S1041" t="s">
        <v>95</v>
      </c>
      <c r="U1041">
        <f t="shared" ca="1" si="238"/>
        <v>0</v>
      </c>
      <c r="W1041" t="str">
        <f t="shared" ca="1" si="239"/>
        <v/>
      </c>
    </row>
    <row r="1042" spans="1:23" x14ac:dyDescent="0.25">
      <c r="A1042">
        <v>1041</v>
      </c>
      <c r="B1042">
        <v>515</v>
      </c>
      <c r="C1042" t="str">
        <f t="shared" ca="1" si="232"/>
        <v>2013_17_HOU@TEN</v>
      </c>
      <c r="D1042" t="str">
        <f t="shared" ref="D1042:G1061" ca="1" si="240">IFERROR(IF(ISBLANK(VLOOKUP($B1042,nfl_game_result,MATCH(D$1,nfl_game_result_header,0),FALSE)),"",VLOOKUP($B1042,nfl_game_result,MATCH(D$1,nfl_game_result_header,0),FALSE)),"error")</f>
        <v/>
      </c>
      <c r="E1042">
        <f t="shared" ca="1" si="240"/>
        <v>-6.5</v>
      </c>
      <c r="F1042">
        <f t="shared" ca="1" si="240"/>
        <v>16</v>
      </c>
      <c r="G1042">
        <f t="shared" ca="1" si="240"/>
        <v>10</v>
      </c>
      <c r="H1042">
        <f t="shared" ca="1" si="233"/>
        <v>2013</v>
      </c>
      <c r="I1042">
        <f t="shared" ca="1" si="234"/>
        <v>17</v>
      </c>
      <c r="J1042" t="str">
        <f t="shared" ca="1" si="235"/>
        <v>rs</v>
      </c>
      <c r="K1042" t="str">
        <f t="shared" ref="K1042:L1061" ca="1" si="241">IFERROR(IF(ISBLANK(VLOOKUP($B1042,nfl_game_result,MATCH(K$1,nfl_game_result_header,0),FALSE)),"",VLOOKUP($B1042,nfl_game_result,MATCH(K$1,nfl_game_result_header,0),FALSE)),"error")</f>
        <v>HOU</v>
      </c>
      <c r="L1042" t="str">
        <f t="shared" ca="1" si="241"/>
        <v>TEN</v>
      </c>
      <c r="M1042" t="str">
        <f t="shared" ca="1" si="236"/>
        <v/>
      </c>
      <c r="N1042" t="s">
        <v>16</v>
      </c>
      <c r="P1042" t="str">
        <f t="shared" ca="1" si="237"/>
        <v/>
      </c>
      <c r="S1042" t="s">
        <v>77</v>
      </c>
      <c r="U1042">
        <f t="shared" ca="1" si="238"/>
        <v>1</v>
      </c>
      <c r="W1042" t="str">
        <f t="shared" ca="1" si="239"/>
        <v/>
      </c>
    </row>
    <row r="1043" spans="1:23" x14ac:dyDescent="0.25">
      <c r="A1043">
        <v>1042</v>
      </c>
      <c r="B1043">
        <v>516</v>
      </c>
      <c r="C1043" t="str">
        <f t="shared" ca="1" si="232"/>
        <v>2013_17_JAX@IND</v>
      </c>
      <c r="D1043" t="str">
        <f t="shared" ca="1" si="240"/>
        <v/>
      </c>
      <c r="E1043">
        <f t="shared" ca="1" si="240"/>
        <v>-11.5</v>
      </c>
      <c r="F1043">
        <f t="shared" ca="1" si="240"/>
        <v>30</v>
      </c>
      <c r="G1043">
        <f t="shared" ca="1" si="240"/>
        <v>10</v>
      </c>
      <c r="H1043">
        <f t="shared" ca="1" si="233"/>
        <v>2013</v>
      </c>
      <c r="I1043">
        <f t="shared" ca="1" si="234"/>
        <v>17</v>
      </c>
      <c r="J1043" t="str">
        <f t="shared" ca="1" si="235"/>
        <v>rs</v>
      </c>
      <c r="K1043" t="str">
        <f t="shared" ca="1" si="241"/>
        <v>IND</v>
      </c>
      <c r="L1043" t="str">
        <f t="shared" ca="1" si="241"/>
        <v>IND</v>
      </c>
      <c r="M1043" t="str">
        <f t="shared" ca="1" si="236"/>
        <v/>
      </c>
      <c r="N1043" t="s">
        <v>18</v>
      </c>
      <c r="O1043">
        <v>-11</v>
      </c>
      <c r="P1043" t="str">
        <f t="shared" ca="1" si="237"/>
        <v/>
      </c>
      <c r="S1043" t="s">
        <v>79</v>
      </c>
      <c r="U1043">
        <f t="shared" ca="1" si="238"/>
        <v>0</v>
      </c>
      <c r="W1043" t="str">
        <f t="shared" ca="1" si="239"/>
        <v/>
      </c>
    </row>
    <row r="1044" spans="1:23" x14ac:dyDescent="0.25">
      <c r="A1044">
        <v>1043</v>
      </c>
      <c r="B1044">
        <v>516</v>
      </c>
      <c r="C1044" t="str">
        <f t="shared" ca="1" si="232"/>
        <v>2013_17_JAX@IND</v>
      </c>
      <c r="D1044" t="str">
        <f t="shared" ca="1" si="240"/>
        <v/>
      </c>
      <c r="E1044">
        <f t="shared" ca="1" si="240"/>
        <v>-11.5</v>
      </c>
      <c r="F1044">
        <f t="shared" ca="1" si="240"/>
        <v>30</v>
      </c>
      <c r="G1044">
        <f t="shared" ca="1" si="240"/>
        <v>10</v>
      </c>
      <c r="H1044">
        <f t="shared" ca="1" si="233"/>
        <v>2013</v>
      </c>
      <c r="I1044">
        <f t="shared" ca="1" si="234"/>
        <v>17</v>
      </c>
      <c r="J1044" t="str">
        <f t="shared" ca="1" si="235"/>
        <v>rs</v>
      </c>
      <c r="K1044" t="str">
        <f t="shared" ca="1" si="241"/>
        <v>IND</v>
      </c>
      <c r="L1044" t="str">
        <f t="shared" ca="1" si="241"/>
        <v>IND</v>
      </c>
      <c r="M1044" t="str">
        <f t="shared" ca="1" si="236"/>
        <v/>
      </c>
      <c r="N1044" t="s">
        <v>16</v>
      </c>
      <c r="O1044">
        <v>-9.5</v>
      </c>
      <c r="P1044" t="str">
        <f t="shared" ca="1" si="237"/>
        <v/>
      </c>
      <c r="S1044" t="s">
        <v>79</v>
      </c>
      <c r="U1044">
        <f t="shared" ca="1" si="238"/>
        <v>0</v>
      </c>
      <c r="W1044" t="str">
        <f t="shared" ca="1" si="239"/>
        <v/>
      </c>
    </row>
    <row r="1045" spans="1:23" x14ac:dyDescent="0.25">
      <c r="A1045">
        <v>1044</v>
      </c>
      <c r="B1045">
        <v>517</v>
      </c>
      <c r="C1045" t="str">
        <f t="shared" ca="1" si="232"/>
        <v>2013_17_NYJ@MIA</v>
      </c>
      <c r="D1045" t="str">
        <f t="shared" ca="1" si="240"/>
        <v/>
      </c>
      <c r="E1045">
        <f t="shared" ca="1" si="240"/>
        <v>-6.5</v>
      </c>
      <c r="F1045">
        <f t="shared" ca="1" si="240"/>
        <v>7</v>
      </c>
      <c r="G1045">
        <f t="shared" ca="1" si="240"/>
        <v>20</v>
      </c>
      <c r="H1045">
        <f t="shared" ca="1" si="233"/>
        <v>2013</v>
      </c>
      <c r="I1045">
        <f t="shared" ca="1" si="234"/>
        <v>17</v>
      </c>
      <c r="J1045" t="str">
        <f t="shared" ca="1" si="235"/>
        <v>rs</v>
      </c>
      <c r="K1045" t="str">
        <f t="shared" ca="1" si="241"/>
        <v>NYJ</v>
      </c>
      <c r="L1045" t="str">
        <f t="shared" ca="1" si="241"/>
        <v>NYJ</v>
      </c>
      <c r="M1045" t="str">
        <f t="shared" ca="1" si="236"/>
        <v/>
      </c>
      <c r="N1045" t="s">
        <v>18</v>
      </c>
      <c r="O1045">
        <v>-4.5</v>
      </c>
      <c r="P1045" t="str">
        <f t="shared" ca="1" si="237"/>
        <v/>
      </c>
      <c r="S1045" t="s">
        <v>86</v>
      </c>
      <c r="U1045">
        <f t="shared" ca="1" si="238"/>
        <v>1</v>
      </c>
      <c r="W1045" t="str">
        <f t="shared" ca="1" si="239"/>
        <v/>
      </c>
    </row>
    <row r="1046" spans="1:23" x14ac:dyDescent="0.25">
      <c r="A1046">
        <v>1045</v>
      </c>
      <c r="B1046">
        <v>517</v>
      </c>
      <c r="C1046" t="str">
        <f t="shared" ca="1" si="232"/>
        <v>2013_17_NYJ@MIA</v>
      </c>
      <c r="D1046" t="str">
        <f t="shared" ca="1" si="240"/>
        <v/>
      </c>
      <c r="E1046">
        <f t="shared" ca="1" si="240"/>
        <v>-6.5</v>
      </c>
      <c r="F1046">
        <f t="shared" ca="1" si="240"/>
        <v>7</v>
      </c>
      <c r="G1046">
        <f t="shared" ca="1" si="240"/>
        <v>20</v>
      </c>
      <c r="H1046">
        <f t="shared" ca="1" si="233"/>
        <v>2013</v>
      </c>
      <c r="I1046">
        <f t="shared" ca="1" si="234"/>
        <v>17</v>
      </c>
      <c r="J1046" t="str">
        <f t="shared" ca="1" si="235"/>
        <v>rs</v>
      </c>
      <c r="K1046" t="str">
        <f t="shared" ca="1" si="241"/>
        <v>NYJ</v>
      </c>
      <c r="L1046" t="str">
        <f t="shared" ca="1" si="241"/>
        <v>NYJ</v>
      </c>
      <c r="M1046" t="str">
        <f t="shared" ca="1" si="236"/>
        <v/>
      </c>
      <c r="N1046" t="s">
        <v>16</v>
      </c>
      <c r="O1046">
        <v>-5.5</v>
      </c>
      <c r="P1046" t="str">
        <f t="shared" ca="1" si="237"/>
        <v/>
      </c>
      <c r="S1046" t="s">
        <v>86</v>
      </c>
      <c r="U1046">
        <f t="shared" ca="1" si="238"/>
        <v>1</v>
      </c>
      <c r="W1046" t="str">
        <f t="shared" ca="1" si="239"/>
        <v/>
      </c>
    </row>
    <row r="1047" spans="1:23" x14ac:dyDescent="0.25">
      <c r="A1047">
        <v>1046</v>
      </c>
      <c r="B1047">
        <v>518</v>
      </c>
      <c r="C1047" t="str">
        <f t="shared" ca="1" si="232"/>
        <v>2013_17_TBY@NOR</v>
      </c>
      <c r="D1047" t="str">
        <f t="shared" ca="1" si="240"/>
        <v/>
      </c>
      <c r="E1047">
        <f t="shared" ca="1" si="240"/>
        <v>-12.5</v>
      </c>
      <c r="F1047">
        <f t="shared" ca="1" si="240"/>
        <v>42</v>
      </c>
      <c r="G1047">
        <f t="shared" ca="1" si="240"/>
        <v>17</v>
      </c>
      <c r="H1047">
        <f t="shared" ca="1" si="233"/>
        <v>2013</v>
      </c>
      <c r="I1047">
        <f t="shared" ca="1" si="234"/>
        <v>17</v>
      </c>
      <c r="J1047" t="str">
        <f t="shared" ca="1" si="235"/>
        <v>rs</v>
      </c>
      <c r="K1047" t="str">
        <f t="shared" ca="1" si="241"/>
        <v>NOR</v>
      </c>
      <c r="L1047" t="str">
        <f t="shared" ca="1" si="241"/>
        <v>NOR</v>
      </c>
      <c r="M1047" t="str">
        <f t="shared" ca="1" si="236"/>
        <v/>
      </c>
      <c r="N1047" t="s">
        <v>18</v>
      </c>
      <c r="O1047">
        <v>-9</v>
      </c>
      <c r="P1047" t="str">
        <f t="shared" ca="1" si="237"/>
        <v/>
      </c>
      <c r="S1047" t="s">
        <v>340</v>
      </c>
      <c r="U1047">
        <f t="shared" ca="1" si="238"/>
        <v>1</v>
      </c>
      <c r="W1047" t="str">
        <f t="shared" ca="1" si="239"/>
        <v/>
      </c>
    </row>
    <row r="1048" spans="1:23" x14ac:dyDescent="0.25">
      <c r="A1048">
        <v>1047</v>
      </c>
      <c r="B1048">
        <v>518</v>
      </c>
      <c r="C1048" t="str">
        <f t="shared" ca="1" si="232"/>
        <v>2013_17_TBY@NOR</v>
      </c>
      <c r="D1048" t="str">
        <f t="shared" ca="1" si="240"/>
        <v/>
      </c>
      <c r="E1048">
        <f t="shared" ca="1" si="240"/>
        <v>-12.5</v>
      </c>
      <c r="F1048">
        <f t="shared" ca="1" si="240"/>
        <v>42</v>
      </c>
      <c r="G1048">
        <f t="shared" ca="1" si="240"/>
        <v>17</v>
      </c>
      <c r="H1048">
        <f t="shared" ca="1" si="233"/>
        <v>2013</v>
      </c>
      <c r="I1048">
        <f t="shared" ca="1" si="234"/>
        <v>17</v>
      </c>
      <c r="J1048" t="str">
        <f t="shared" ca="1" si="235"/>
        <v>rs</v>
      </c>
      <c r="K1048" t="str">
        <f t="shared" ca="1" si="241"/>
        <v>NOR</v>
      </c>
      <c r="L1048" t="str">
        <f t="shared" ca="1" si="241"/>
        <v>NOR</v>
      </c>
      <c r="M1048" t="str">
        <f t="shared" ca="1" si="236"/>
        <v/>
      </c>
      <c r="N1048" t="s">
        <v>16</v>
      </c>
      <c r="O1048">
        <v>-8.5</v>
      </c>
      <c r="P1048" t="str">
        <f t="shared" ca="1" si="237"/>
        <v/>
      </c>
      <c r="S1048" t="s">
        <v>339</v>
      </c>
      <c r="U1048">
        <f t="shared" ca="1" si="238"/>
        <v>0</v>
      </c>
      <c r="W1048" t="str">
        <f t="shared" ca="1" si="239"/>
        <v/>
      </c>
    </row>
    <row r="1049" spans="1:23" x14ac:dyDescent="0.25">
      <c r="A1049">
        <v>1048</v>
      </c>
      <c r="B1049">
        <v>519</v>
      </c>
      <c r="C1049" t="str">
        <f t="shared" ca="1" si="232"/>
        <v>2013_17_WAS@NYG</v>
      </c>
      <c r="D1049" t="str">
        <f t="shared" ca="1" si="240"/>
        <v/>
      </c>
      <c r="E1049">
        <f t="shared" ca="1" si="240"/>
        <v>-3.5</v>
      </c>
      <c r="F1049">
        <f t="shared" ca="1" si="240"/>
        <v>20</v>
      </c>
      <c r="G1049">
        <f t="shared" ca="1" si="240"/>
        <v>6</v>
      </c>
      <c r="H1049">
        <f t="shared" ca="1" si="233"/>
        <v>2013</v>
      </c>
      <c r="I1049">
        <f t="shared" ca="1" si="234"/>
        <v>17</v>
      </c>
      <c r="J1049" t="str">
        <f t="shared" ca="1" si="235"/>
        <v>rs</v>
      </c>
      <c r="K1049" t="str">
        <f t="shared" ca="1" si="241"/>
        <v>NYG</v>
      </c>
      <c r="L1049" t="str">
        <f t="shared" ca="1" si="241"/>
        <v>NYG</v>
      </c>
      <c r="M1049" t="str">
        <f t="shared" ca="1" si="236"/>
        <v/>
      </c>
      <c r="N1049" t="s">
        <v>18</v>
      </c>
      <c r="O1049">
        <v>-6.5</v>
      </c>
      <c r="P1049" t="str">
        <f t="shared" ca="1" si="237"/>
        <v/>
      </c>
      <c r="S1049" t="s">
        <v>96</v>
      </c>
      <c r="U1049">
        <f t="shared" ca="1" si="238"/>
        <v>0</v>
      </c>
      <c r="W1049" t="str">
        <f t="shared" ca="1" si="239"/>
        <v/>
      </c>
    </row>
    <row r="1050" spans="1:23" x14ac:dyDescent="0.25">
      <c r="A1050">
        <v>1049</v>
      </c>
      <c r="B1050">
        <v>519</v>
      </c>
      <c r="C1050" t="str">
        <f t="shared" ca="1" si="232"/>
        <v>2013_17_WAS@NYG</v>
      </c>
      <c r="D1050" t="str">
        <f t="shared" ca="1" si="240"/>
        <v/>
      </c>
      <c r="E1050">
        <f t="shared" ca="1" si="240"/>
        <v>-3.5</v>
      </c>
      <c r="F1050">
        <f t="shared" ca="1" si="240"/>
        <v>20</v>
      </c>
      <c r="G1050">
        <f t="shared" ca="1" si="240"/>
        <v>6</v>
      </c>
      <c r="H1050">
        <f t="shared" ca="1" si="233"/>
        <v>2013</v>
      </c>
      <c r="I1050">
        <f t="shared" ca="1" si="234"/>
        <v>17</v>
      </c>
      <c r="J1050" t="str">
        <f t="shared" ca="1" si="235"/>
        <v>rs</v>
      </c>
      <c r="K1050" t="str">
        <f t="shared" ca="1" si="241"/>
        <v>NYG</v>
      </c>
      <c r="L1050" t="str">
        <f t="shared" ca="1" si="241"/>
        <v>NYG</v>
      </c>
      <c r="M1050" t="str">
        <f t="shared" ca="1" si="236"/>
        <v/>
      </c>
      <c r="N1050" t="s">
        <v>16</v>
      </c>
      <c r="O1050">
        <v>-4.5</v>
      </c>
      <c r="P1050" t="str">
        <f t="shared" ca="1" si="237"/>
        <v/>
      </c>
      <c r="S1050" t="s">
        <v>85</v>
      </c>
      <c r="U1050">
        <f t="shared" ca="1" si="238"/>
        <v>1</v>
      </c>
      <c r="W1050" t="str">
        <f t="shared" ca="1" si="239"/>
        <v/>
      </c>
    </row>
    <row r="1051" spans="1:23" x14ac:dyDescent="0.25">
      <c r="A1051">
        <v>1050</v>
      </c>
      <c r="B1051">
        <v>520</v>
      </c>
      <c r="C1051" t="str">
        <f t="shared" ca="1" si="232"/>
        <v>2013_17_DEN@OAK</v>
      </c>
      <c r="D1051" t="str">
        <f t="shared" ca="1" si="240"/>
        <v/>
      </c>
      <c r="E1051">
        <f t="shared" ca="1" si="240"/>
        <v>12.5</v>
      </c>
      <c r="F1051">
        <f t="shared" ca="1" si="240"/>
        <v>14</v>
      </c>
      <c r="G1051">
        <f t="shared" ca="1" si="240"/>
        <v>34</v>
      </c>
      <c r="H1051">
        <f t="shared" ca="1" si="233"/>
        <v>2013</v>
      </c>
      <c r="I1051">
        <f t="shared" ca="1" si="234"/>
        <v>17</v>
      </c>
      <c r="J1051" t="str">
        <f t="shared" ca="1" si="235"/>
        <v>rs</v>
      </c>
      <c r="K1051" t="str">
        <f t="shared" ca="1" si="241"/>
        <v>DEN</v>
      </c>
      <c r="L1051" t="str">
        <f t="shared" ca="1" si="241"/>
        <v>DEN</v>
      </c>
      <c r="M1051" t="str">
        <f t="shared" ca="1" si="236"/>
        <v/>
      </c>
      <c r="N1051" t="s">
        <v>18</v>
      </c>
      <c r="O1051">
        <v>11</v>
      </c>
      <c r="P1051" t="str">
        <f t="shared" ca="1" si="237"/>
        <v/>
      </c>
      <c r="S1051" t="s">
        <v>74</v>
      </c>
      <c r="U1051">
        <f t="shared" ca="1" si="238"/>
        <v>1</v>
      </c>
      <c r="W1051" t="str">
        <f t="shared" ca="1" si="239"/>
        <v/>
      </c>
    </row>
    <row r="1052" spans="1:23" x14ac:dyDescent="0.25">
      <c r="A1052">
        <v>1051</v>
      </c>
      <c r="B1052">
        <v>520</v>
      </c>
      <c r="C1052" t="str">
        <f t="shared" ca="1" si="232"/>
        <v>2013_17_DEN@OAK</v>
      </c>
      <c r="D1052" t="str">
        <f t="shared" ca="1" si="240"/>
        <v/>
      </c>
      <c r="E1052">
        <f t="shared" ca="1" si="240"/>
        <v>12.5</v>
      </c>
      <c r="F1052">
        <f t="shared" ca="1" si="240"/>
        <v>14</v>
      </c>
      <c r="G1052">
        <f t="shared" ca="1" si="240"/>
        <v>34</v>
      </c>
      <c r="H1052">
        <f t="shared" ca="1" si="233"/>
        <v>2013</v>
      </c>
      <c r="I1052">
        <f t="shared" ca="1" si="234"/>
        <v>17</v>
      </c>
      <c r="J1052" t="str">
        <f t="shared" ca="1" si="235"/>
        <v>rs</v>
      </c>
      <c r="K1052" t="str">
        <f t="shared" ca="1" si="241"/>
        <v>DEN</v>
      </c>
      <c r="L1052" t="str">
        <f t="shared" ca="1" si="241"/>
        <v>DEN</v>
      </c>
      <c r="M1052" t="str">
        <f t="shared" ca="1" si="236"/>
        <v/>
      </c>
      <c r="N1052" t="s">
        <v>16</v>
      </c>
      <c r="O1052">
        <v>7.5</v>
      </c>
      <c r="P1052" t="str">
        <f t="shared" ca="1" si="237"/>
        <v/>
      </c>
      <c r="S1052" t="s">
        <v>87</v>
      </c>
      <c r="U1052">
        <f t="shared" ca="1" si="238"/>
        <v>0</v>
      </c>
      <c r="W1052" t="str">
        <f t="shared" ca="1" si="239"/>
        <v/>
      </c>
    </row>
    <row r="1053" spans="1:23" x14ac:dyDescent="0.25">
      <c r="A1053">
        <v>1052</v>
      </c>
      <c r="B1053">
        <v>521</v>
      </c>
      <c r="C1053" t="str">
        <f t="shared" ca="1" si="232"/>
        <v>2013_17_KCY@SD</v>
      </c>
      <c r="D1053" t="str">
        <f t="shared" ca="1" si="240"/>
        <v/>
      </c>
      <c r="E1053">
        <f t="shared" ca="1" si="240"/>
        <v>-9.5</v>
      </c>
      <c r="F1053">
        <f t="shared" ca="1" si="240"/>
        <v>27</v>
      </c>
      <c r="G1053">
        <f t="shared" ca="1" si="240"/>
        <v>24</v>
      </c>
      <c r="H1053">
        <f t="shared" ca="1" si="233"/>
        <v>2013</v>
      </c>
      <c r="I1053">
        <f t="shared" ca="1" si="234"/>
        <v>17</v>
      </c>
      <c r="J1053" t="str">
        <f t="shared" ca="1" si="235"/>
        <v>rs</v>
      </c>
      <c r="K1053" t="str">
        <f t="shared" ca="1" si="241"/>
        <v>KCY</v>
      </c>
      <c r="L1053" t="str">
        <f t="shared" ca="1" si="241"/>
        <v>SD</v>
      </c>
      <c r="M1053" t="str">
        <f t="shared" ca="1" si="236"/>
        <v/>
      </c>
      <c r="N1053" t="s">
        <v>18</v>
      </c>
      <c r="O1053">
        <v>-7.5</v>
      </c>
      <c r="P1053" t="str">
        <f t="shared" ca="1" si="237"/>
        <v/>
      </c>
      <c r="S1053" t="s">
        <v>336</v>
      </c>
      <c r="U1053">
        <f t="shared" ca="1" si="238"/>
        <v>1</v>
      </c>
      <c r="W1053" t="str">
        <f t="shared" ca="1" si="239"/>
        <v/>
      </c>
    </row>
    <row r="1054" spans="1:23" x14ac:dyDescent="0.25">
      <c r="A1054">
        <v>1053</v>
      </c>
      <c r="B1054">
        <v>521</v>
      </c>
      <c r="C1054" t="str">
        <f t="shared" ca="1" si="232"/>
        <v>2013_17_KCY@SD</v>
      </c>
      <c r="D1054" t="str">
        <f t="shared" ca="1" si="240"/>
        <v/>
      </c>
      <c r="E1054">
        <f t="shared" ca="1" si="240"/>
        <v>-9.5</v>
      </c>
      <c r="F1054">
        <f t="shared" ca="1" si="240"/>
        <v>27</v>
      </c>
      <c r="G1054">
        <f t="shared" ca="1" si="240"/>
        <v>24</v>
      </c>
      <c r="H1054">
        <f t="shared" ca="1" si="233"/>
        <v>2013</v>
      </c>
      <c r="I1054">
        <f t="shared" ca="1" si="234"/>
        <v>17</v>
      </c>
      <c r="J1054" t="str">
        <f t="shared" ca="1" si="235"/>
        <v>rs</v>
      </c>
      <c r="K1054" t="str">
        <f t="shared" ca="1" si="241"/>
        <v>KCY</v>
      </c>
      <c r="L1054" t="str">
        <f t="shared" ca="1" si="241"/>
        <v>SD</v>
      </c>
      <c r="M1054" t="str">
        <f t="shared" ca="1" si="236"/>
        <v/>
      </c>
      <c r="N1054" t="s">
        <v>16</v>
      </c>
      <c r="O1054">
        <v>-3</v>
      </c>
      <c r="P1054" t="str">
        <f t="shared" ca="1" si="237"/>
        <v/>
      </c>
      <c r="S1054" t="s">
        <v>90</v>
      </c>
      <c r="U1054">
        <f t="shared" ca="1" si="238"/>
        <v>0</v>
      </c>
      <c r="W1054" t="str">
        <f t="shared" ca="1" si="239"/>
        <v/>
      </c>
    </row>
    <row r="1055" spans="1:23" x14ac:dyDescent="0.25">
      <c r="A1055">
        <v>1054</v>
      </c>
      <c r="B1055">
        <v>522</v>
      </c>
      <c r="C1055" t="str">
        <f t="shared" ca="1" si="232"/>
        <v>2013_17_STL@SEA</v>
      </c>
      <c r="D1055" t="str">
        <f t="shared" ca="1" si="240"/>
        <v/>
      </c>
      <c r="E1055">
        <f t="shared" ca="1" si="240"/>
        <v>-10.5</v>
      </c>
      <c r="F1055">
        <f t="shared" ca="1" si="240"/>
        <v>27</v>
      </c>
      <c r="G1055">
        <f t="shared" ca="1" si="240"/>
        <v>9</v>
      </c>
      <c r="H1055">
        <f t="shared" ca="1" si="233"/>
        <v>2013</v>
      </c>
      <c r="I1055">
        <f t="shared" ca="1" si="234"/>
        <v>17</v>
      </c>
      <c r="J1055" t="str">
        <f t="shared" ca="1" si="235"/>
        <v>rs</v>
      </c>
      <c r="K1055" t="str">
        <f t="shared" ca="1" si="241"/>
        <v>SEA</v>
      </c>
      <c r="L1055" t="str">
        <f t="shared" ca="1" si="241"/>
        <v>SEA</v>
      </c>
      <c r="M1055" t="str">
        <f t="shared" ca="1" si="236"/>
        <v/>
      </c>
      <c r="N1055" t="s">
        <v>18</v>
      </c>
      <c r="O1055">
        <v>-11.5</v>
      </c>
      <c r="P1055" t="str">
        <f t="shared" ca="1" si="237"/>
        <v/>
      </c>
      <c r="S1055" t="s">
        <v>91</v>
      </c>
      <c r="U1055">
        <f t="shared" ca="1" si="238"/>
        <v>1</v>
      </c>
      <c r="W1055" t="str">
        <f t="shared" ca="1" si="239"/>
        <v/>
      </c>
    </row>
    <row r="1056" spans="1:23" x14ac:dyDescent="0.25">
      <c r="A1056">
        <v>1055</v>
      </c>
      <c r="B1056">
        <v>522</v>
      </c>
      <c r="C1056" t="str">
        <f t="shared" ca="1" si="232"/>
        <v>2013_17_STL@SEA</v>
      </c>
      <c r="D1056" t="str">
        <f t="shared" ca="1" si="240"/>
        <v/>
      </c>
      <c r="E1056">
        <f t="shared" ca="1" si="240"/>
        <v>-10.5</v>
      </c>
      <c r="F1056">
        <f t="shared" ca="1" si="240"/>
        <v>27</v>
      </c>
      <c r="G1056">
        <f t="shared" ca="1" si="240"/>
        <v>9</v>
      </c>
      <c r="H1056">
        <f t="shared" ca="1" si="233"/>
        <v>2013</v>
      </c>
      <c r="I1056">
        <f t="shared" ca="1" si="234"/>
        <v>17</v>
      </c>
      <c r="J1056" t="str">
        <f t="shared" ca="1" si="235"/>
        <v>rs</v>
      </c>
      <c r="K1056" t="str">
        <f t="shared" ca="1" si="241"/>
        <v>SEA</v>
      </c>
      <c r="L1056" t="str">
        <f t="shared" ca="1" si="241"/>
        <v>SEA</v>
      </c>
      <c r="M1056" t="str">
        <f t="shared" ca="1" si="236"/>
        <v/>
      </c>
      <c r="N1056" t="s">
        <v>16</v>
      </c>
      <c r="O1056">
        <v>-9.5</v>
      </c>
      <c r="P1056" t="str">
        <f t="shared" ca="1" si="237"/>
        <v/>
      </c>
      <c r="S1056" t="s">
        <v>93</v>
      </c>
      <c r="U1056">
        <f t="shared" ca="1" si="238"/>
        <v>0</v>
      </c>
      <c r="W1056" t="str">
        <f t="shared" ca="1" si="239"/>
        <v/>
      </c>
    </row>
    <row r="1057" spans="1:23" x14ac:dyDescent="0.25">
      <c r="A1057">
        <v>1056</v>
      </c>
      <c r="B1057">
        <v>523</v>
      </c>
      <c r="C1057" t="str">
        <f t="shared" ca="1" si="232"/>
        <v>2013_17_SFO@ARI</v>
      </c>
      <c r="D1057" t="str">
        <f t="shared" ca="1" si="240"/>
        <v/>
      </c>
      <c r="E1057">
        <f t="shared" ca="1" si="240"/>
        <v>2.5</v>
      </c>
      <c r="F1057">
        <f t="shared" ca="1" si="240"/>
        <v>20</v>
      </c>
      <c r="G1057">
        <f t="shared" ca="1" si="240"/>
        <v>23</v>
      </c>
      <c r="H1057">
        <f t="shared" ca="1" si="233"/>
        <v>2013</v>
      </c>
      <c r="I1057">
        <f t="shared" ca="1" si="234"/>
        <v>17</v>
      </c>
      <c r="J1057" t="str">
        <f t="shared" ca="1" si="235"/>
        <v>rs</v>
      </c>
      <c r="K1057" t="str">
        <f t="shared" ca="1" si="241"/>
        <v>SFO</v>
      </c>
      <c r="L1057" t="str">
        <f t="shared" ca="1" si="241"/>
        <v>SFO</v>
      </c>
      <c r="M1057" t="str">
        <f t="shared" ca="1" si="236"/>
        <v/>
      </c>
      <c r="N1057" t="s">
        <v>18</v>
      </c>
      <c r="O1057">
        <v>2.5</v>
      </c>
      <c r="P1057" t="str">
        <f t="shared" ca="1" si="237"/>
        <v/>
      </c>
      <c r="S1057" t="s">
        <v>66</v>
      </c>
      <c r="U1057">
        <f t="shared" ca="1" si="238"/>
        <v>0</v>
      </c>
      <c r="W1057" t="str">
        <f t="shared" ca="1" si="239"/>
        <v/>
      </c>
    </row>
    <row r="1058" spans="1:23" x14ac:dyDescent="0.25">
      <c r="A1058">
        <v>1057</v>
      </c>
      <c r="B1058">
        <v>523</v>
      </c>
      <c r="C1058" t="str">
        <f t="shared" ca="1" si="232"/>
        <v>2013_17_SFO@ARI</v>
      </c>
      <c r="D1058" t="str">
        <f t="shared" ca="1" si="240"/>
        <v/>
      </c>
      <c r="E1058">
        <f t="shared" ca="1" si="240"/>
        <v>2.5</v>
      </c>
      <c r="F1058">
        <f t="shared" ca="1" si="240"/>
        <v>20</v>
      </c>
      <c r="G1058">
        <f t="shared" ca="1" si="240"/>
        <v>23</v>
      </c>
      <c r="H1058">
        <f t="shared" ca="1" si="233"/>
        <v>2013</v>
      </c>
      <c r="I1058">
        <f t="shared" ca="1" si="234"/>
        <v>17</v>
      </c>
      <c r="J1058" t="str">
        <f t="shared" ca="1" si="235"/>
        <v>rs</v>
      </c>
      <c r="K1058" t="str">
        <f t="shared" ca="1" si="241"/>
        <v>SFO</v>
      </c>
      <c r="L1058" t="str">
        <f t="shared" ca="1" si="241"/>
        <v>SFO</v>
      </c>
      <c r="M1058" t="str">
        <f t="shared" ca="1" si="236"/>
        <v/>
      </c>
      <c r="N1058" t="s">
        <v>16</v>
      </c>
      <c r="O1058">
        <v>-2.5</v>
      </c>
      <c r="P1058" t="str">
        <f t="shared" ca="1" si="237"/>
        <v/>
      </c>
      <c r="S1058" t="s">
        <v>66</v>
      </c>
      <c r="U1058">
        <f t="shared" ca="1" si="238"/>
        <v>0</v>
      </c>
      <c r="W1058" t="str">
        <f t="shared" ca="1" si="239"/>
        <v/>
      </c>
    </row>
    <row r="1059" spans="1:23" x14ac:dyDescent="0.25">
      <c r="A1059">
        <v>1058</v>
      </c>
      <c r="B1059">
        <v>524</v>
      </c>
      <c r="C1059" t="str">
        <f t="shared" ca="1" si="232"/>
        <v>2013_18_KCY@IND</v>
      </c>
      <c r="D1059">
        <f t="shared" ca="1" si="240"/>
        <v>-2.5</v>
      </c>
      <c r="E1059">
        <f t="shared" ca="1" si="240"/>
        <v>1.5</v>
      </c>
      <c r="F1059">
        <f t="shared" ca="1" si="240"/>
        <v>45</v>
      </c>
      <c r="G1059">
        <f t="shared" ca="1" si="240"/>
        <v>44</v>
      </c>
      <c r="H1059">
        <f t="shared" ca="1" si="233"/>
        <v>2013</v>
      </c>
      <c r="I1059">
        <f t="shared" ca="1" si="234"/>
        <v>18</v>
      </c>
      <c r="J1059" t="str">
        <f t="shared" ca="1" si="235"/>
        <v>plyff</v>
      </c>
      <c r="K1059" t="str">
        <f t="shared" ca="1" si="241"/>
        <v>IND</v>
      </c>
      <c r="L1059" t="str">
        <f t="shared" ca="1" si="241"/>
        <v>IND</v>
      </c>
      <c r="M1059">
        <f t="shared" ca="1" si="236"/>
        <v>-4</v>
      </c>
      <c r="N1059" t="s">
        <v>18</v>
      </c>
      <c r="O1059">
        <v>1.5</v>
      </c>
      <c r="P1059">
        <f t="shared" ca="1" si="237"/>
        <v>4</v>
      </c>
      <c r="S1059" t="s">
        <v>78</v>
      </c>
      <c r="U1059">
        <f t="shared" ca="1" si="238"/>
        <v>1</v>
      </c>
      <c r="V1059" t="s">
        <v>78</v>
      </c>
      <c r="W1059">
        <f t="shared" ca="1" si="239"/>
        <v>1</v>
      </c>
    </row>
    <row r="1060" spans="1:23" x14ac:dyDescent="0.25">
      <c r="A1060">
        <v>1059</v>
      </c>
      <c r="B1060">
        <v>524</v>
      </c>
      <c r="C1060" t="str">
        <f t="shared" ca="1" si="232"/>
        <v>2013_18_KCY@IND</v>
      </c>
      <c r="D1060">
        <f t="shared" ca="1" si="240"/>
        <v>-2.5</v>
      </c>
      <c r="E1060">
        <f t="shared" ca="1" si="240"/>
        <v>1.5</v>
      </c>
      <c r="F1060">
        <f t="shared" ca="1" si="240"/>
        <v>45</v>
      </c>
      <c r="G1060">
        <f t="shared" ca="1" si="240"/>
        <v>44</v>
      </c>
      <c r="H1060">
        <f t="shared" ca="1" si="233"/>
        <v>2013</v>
      </c>
      <c r="I1060">
        <f t="shared" ca="1" si="234"/>
        <v>18</v>
      </c>
      <c r="J1060" t="str">
        <f t="shared" ca="1" si="235"/>
        <v>plyff</v>
      </c>
      <c r="K1060" t="str">
        <f t="shared" ca="1" si="241"/>
        <v>IND</v>
      </c>
      <c r="L1060" t="str">
        <f t="shared" ca="1" si="241"/>
        <v>IND</v>
      </c>
      <c r="M1060">
        <f t="shared" ca="1" si="236"/>
        <v>-4</v>
      </c>
      <c r="N1060" t="s">
        <v>20</v>
      </c>
      <c r="P1060" t="str">
        <f t="shared" ca="1" si="237"/>
        <v/>
      </c>
      <c r="S1060" t="s">
        <v>78</v>
      </c>
      <c r="U1060">
        <f t="shared" ca="1" si="238"/>
        <v>1</v>
      </c>
      <c r="V1060" t="s">
        <v>78</v>
      </c>
      <c r="W1060">
        <f t="shared" ca="1" si="239"/>
        <v>1</v>
      </c>
    </row>
    <row r="1061" spans="1:23" x14ac:dyDescent="0.25">
      <c r="A1061">
        <v>1060</v>
      </c>
      <c r="B1061">
        <v>524</v>
      </c>
      <c r="C1061" t="str">
        <f t="shared" ca="1" si="232"/>
        <v>2013_18_KCY@IND</v>
      </c>
      <c r="D1061">
        <f t="shared" ca="1" si="240"/>
        <v>-2.5</v>
      </c>
      <c r="E1061">
        <f t="shared" ca="1" si="240"/>
        <v>1.5</v>
      </c>
      <c r="F1061">
        <f t="shared" ca="1" si="240"/>
        <v>45</v>
      </c>
      <c r="G1061">
        <f t="shared" ca="1" si="240"/>
        <v>44</v>
      </c>
      <c r="H1061">
        <f t="shared" ca="1" si="233"/>
        <v>2013</v>
      </c>
      <c r="I1061">
        <f t="shared" ca="1" si="234"/>
        <v>18</v>
      </c>
      <c r="J1061" t="str">
        <f t="shared" ca="1" si="235"/>
        <v>plyff</v>
      </c>
      <c r="K1061" t="str">
        <f t="shared" ca="1" si="241"/>
        <v>IND</v>
      </c>
      <c r="L1061" t="str">
        <f t="shared" ca="1" si="241"/>
        <v>IND</v>
      </c>
      <c r="M1061">
        <f t="shared" ca="1" si="236"/>
        <v>-4</v>
      </c>
      <c r="N1061" t="s">
        <v>16</v>
      </c>
      <c r="O1061">
        <v>2.5</v>
      </c>
      <c r="P1061">
        <f t="shared" ca="1" si="237"/>
        <v>5</v>
      </c>
      <c r="S1061" t="s">
        <v>78</v>
      </c>
      <c r="U1061">
        <f t="shared" ca="1" si="238"/>
        <v>1</v>
      </c>
      <c r="V1061" t="s">
        <v>78</v>
      </c>
      <c r="W1061">
        <f t="shared" ca="1" si="239"/>
        <v>1</v>
      </c>
    </row>
    <row r="1062" spans="1:23" x14ac:dyDescent="0.25">
      <c r="A1062">
        <v>1061</v>
      </c>
      <c r="B1062">
        <v>525</v>
      </c>
      <c r="C1062" t="str">
        <f t="shared" ca="1" si="232"/>
        <v>2013_18_SD@CIN</v>
      </c>
      <c r="D1062">
        <f t="shared" ref="D1062:G1081" ca="1" si="242">IFERROR(IF(ISBLANK(VLOOKUP($B1062,nfl_game_result,MATCH(D$1,nfl_game_result_header,0),FALSE)),"",VLOOKUP($B1062,nfl_game_result,MATCH(D$1,nfl_game_result_header,0),FALSE)),"error")</f>
        <v>-7</v>
      </c>
      <c r="E1062">
        <f t="shared" ca="1" si="242"/>
        <v>-6.5</v>
      </c>
      <c r="F1062">
        <f t="shared" ca="1" si="242"/>
        <v>10</v>
      </c>
      <c r="G1062">
        <f t="shared" ca="1" si="242"/>
        <v>27</v>
      </c>
      <c r="H1062">
        <f t="shared" ca="1" si="233"/>
        <v>2013</v>
      </c>
      <c r="I1062">
        <f t="shared" ca="1" si="234"/>
        <v>18</v>
      </c>
      <c r="J1062" t="str">
        <f t="shared" ca="1" si="235"/>
        <v>plyff</v>
      </c>
      <c r="K1062" t="str">
        <f t="shared" ref="K1062:L1081" ca="1" si="243">IFERROR(IF(ISBLANK(VLOOKUP($B1062,nfl_game_result,MATCH(K$1,nfl_game_result_header,0),FALSE)),"",VLOOKUP($B1062,nfl_game_result,MATCH(K$1,nfl_game_result_header,0),FALSE)),"error")</f>
        <v>SD</v>
      </c>
      <c r="L1062" t="str">
        <f t="shared" ca="1" si="243"/>
        <v>SD</v>
      </c>
      <c r="M1062">
        <f t="shared" ca="1" si="236"/>
        <v>-0.5</v>
      </c>
      <c r="N1062" t="s">
        <v>18</v>
      </c>
      <c r="O1062">
        <v>-7</v>
      </c>
      <c r="P1062">
        <f t="shared" ca="1" si="237"/>
        <v>0</v>
      </c>
      <c r="S1062" t="s">
        <v>90</v>
      </c>
      <c r="U1062">
        <f t="shared" ca="1" si="238"/>
        <v>1</v>
      </c>
      <c r="V1062" t="s">
        <v>71</v>
      </c>
      <c r="W1062">
        <f t="shared" ca="1" si="239"/>
        <v>0</v>
      </c>
    </row>
    <row r="1063" spans="1:23" x14ac:dyDescent="0.25">
      <c r="A1063">
        <v>1062</v>
      </c>
      <c r="B1063">
        <v>525</v>
      </c>
      <c r="C1063" t="str">
        <f t="shared" ca="1" si="232"/>
        <v>2013_18_SD@CIN</v>
      </c>
      <c r="D1063">
        <f t="shared" ca="1" si="242"/>
        <v>-7</v>
      </c>
      <c r="E1063">
        <f t="shared" ca="1" si="242"/>
        <v>-6.5</v>
      </c>
      <c r="F1063">
        <f t="shared" ca="1" si="242"/>
        <v>10</v>
      </c>
      <c r="G1063">
        <f t="shared" ca="1" si="242"/>
        <v>27</v>
      </c>
      <c r="H1063">
        <f t="shared" ca="1" si="233"/>
        <v>2013</v>
      </c>
      <c r="I1063">
        <f t="shared" ca="1" si="234"/>
        <v>18</v>
      </c>
      <c r="J1063" t="str">
        <f t="shared" ca="1" si="235"/>
        <v>plyff</v>
      </c>
      <c r="K1063" t="str">
        <f t="shared" ca="1" si="243"/>
        <v>SD</v>
      </c>
      <c r="L1063" t="str">
        <f t="shared" ca="1" si="243"/>
        <v>SD</v>
      </c>
      <c r="M1063">
        <f t="shared" ca="1" si="236"/>
        <v>-0.5</v>
      </c>
      <c r="N1063" t="s">
        <v>20</v>
      </c>
      <c r="P1063" t="str">
        <f t="shared" ca="1" si="237"/>
        <v/>
      </c>
      <c r="S1063" t="s">
        <v>71</v>
      </c>
      <c r="U1063">
        <f t="shared" ca="1" si="238"/>
        <v>0</v>
      </c>
      <c r="V1063" t="s">
        <v>71</v>
      </c>
      <c r="W1063">
        <f t="shared" ca="1" si="239"/>
        <v>0</v>
      </c>
    </row>
    <row r="1064" spans="1:23" x14ac:dyDescent="0.25">
      <c r="A1064">
        <v>1063</v>
      </c>
      <c r="B1064">
        <v>525</v>
      </c>
      <c r="C1064" t="str">
        <f t="shared" ca="1" si="232"/>
        <v>2013_18_SD@CIN</v>
      </c>
      <c r="D1064">
        <f t="shared" ca="1" si="242"/>
        <v>-7</v>
      </c>
      <c r="E1064">
        <f t="shared" ca="1" si="242"/>
        <v>-6.5</v>
      </c>
      <c r="F1064">
        <f t="shared" ca="1" si="242"/>
        <v>10</v>
      </c>
      <c r="G1064">
        <f t="shared" ca="1" si="242"/>
        <v>27</v>
      </c>
      <c r="H1064">
        <f t="shared" ca="1" si="233"/>
        <v>2013</v>
      </c>
      <c r="I1064">
        <f t="shared" ca="1" si="234"/>
        <v>18</v>
      </c>
      <c r="J1064" t="str">
        <f t="shared" ca="1" si="235"/>
        <v>plyff</v>
      </c>
      <c r="K1064" t="str">
        <f t="shared" ca="1" si="243"/>
        <v>SD</v>
      </c>
      <c r="L1064" t="str">
        <f t="shared" ca="1" si="243"/>
        <v>SD</v>
      </c>
      <c r="M1064">
        <f t="shared" ca="1" si="236"/>
        <v>-0.5</v>
      </c>
      <c r="N1064" t="s">
        <v>16</v>
      </c>
      <c r="O1064">
        <v>-5.5</v>
      </c>
      <c r="P1064">
        <f t="shared" ca="1" si="237"/>
        <v>1.5</v>
      </c>
      <c r="S1064" t="s">
        <v>71</v>
      </c>
      <c r="U1064">
        <f t="shared" ca="1" si="238"/>
        <v>0</v>
      </c>
      <c r="V1064" t="s">
        <v>71</v>
      </c>
      <c r="W1064">
        <f t="shared" ca="1" si="239"/>
        <v>0</v>
      </c>
    </row>
    <row r="1065" spans="1:23" x14ac:dyDescent="0.25">
      <c r="A1065">
        <v>1064</v>
      </c>
      <c r="B1065">
        <v>526</v>
      </c>
      <c r="C1065" t="str">
        <f t="shared" ca="1" si="232"/>
        <v>2013_18_SFO@GBY</v>
      </c>
      <c r="D1065">
        <f t="shared" ca="1" si="242"/>
        <v>3</v>
      </c>
      <c r="E1065">
        <f t="shared" ca="1" si="242"/>
        <v>3</v>
      </c>
      <c r="F1065">
        <f t="shared" ca="1" si="242"/>
        <v>20</v>
      </c>
      <c r="G1065">
        <f t="shared" ca="1" si="242"/>
        <v>23</v>
      </c>
      <c r="H1065">
        <f t="shared" ca="1" si="233"/>
        <v>2013</v>
      </c>
      <c r="I1065">
        <f t="shared" ca="1" si="234"/>
        <v>18</v>
      </c>
      <c r="J1065" t="str">
        <f t="shared" ca="1" si="235"/>
        <v>plyff</v>
      </c>
      <c r="K1065" t="str">
        <f t="shared" ca="1" si="243"/>
        <v>na</v>
      </c>
      <c r="L1065" t="str">
        <f t="shared" ca="1" si="243"/>
        <v>SFO</v>
      </c>
      <c r="M1065">
        <f t="shared" ca="1" si="236"/>
        <v>0</v>
      </c>
      <c r="N1065" t="s">
        <v>18</v>
      </c>
      <c r="O1065">
        <v>2.5</v>
      </c>
      <c r="P1065">
        <f t="shared" ca="1" si="237"/>
        <v>0.5</v>
      </c>
      <c r="S1065" t="s">
        <v>338</v>
      </c>
      <c r="U1065">
        <f t="shared" ca="1" si="238"/>
        <v>0</v>
      </c>
      <c r="V1065" t="s">
        <v>338</v>
      </c>
      <c r="W1065">
        <f t="shared" ca="1" si="239"/>
        <v>1</v>
      </c>
    </row>
    <row r="1066" spans="1:23" x14ac:dyDescent="0.25">
      <c r="A1066">
        <v>1065</v>
      </c>
      <c r="B1066">
        <v>526</v>
      </c>
      <c r="C1066" t="str">
        <f t="shared" ca="1" si="232"/>
        <v>2013_18_SFO@GBY</v>
      </c>
      <c r="D1066">
        <f t="shared" ca="1" si="242"/>
        <v>3</v>
      </c>
      <c r="E1066">
        <f t="shared" ca="1" si="242"/>
        <v>3</v>
      </c>
      <c r="F1066">
        <f t="shared" ca="1" si="242"/>
        <v>20</v>
      </c>
      <c r="G1066">
        <f t="shared" ca="1" si="242"/>
        <v>23</v>
      </c>
      <c r="H1066">
        <f t="shared" ca="1" si="233"/>
        <v>2013</v>
      </c>
      <c r="I1066">
        <f t="shared" ca="1" si="234"/>
        <v>18</v>
      </c>
      <c r="J1066" t="str">
        <f t="shared" ca="1" si="235"/>
        <v>plyff</v>
      </c>
      <c r="K1066" t="str">
        <f t="shared" ca="1" si="243"/>
        <v>na</v>
      </c>
      <c r="L1066" t="str">
        <f t="shared" ca="1" si="243"/>
        <v>SFO</v>
      </c>
      <c r="M1066">
        <f t="shared" ca="1" si="236"/>
        <v>0</v>
      </c>
      <c r="N1066" t="s">
        <v>20</v>
      </c>
      <c r="P1066" t="str">
        <f t="shared" ca="1" si="237"/>
        <v/>
      </c>
      <c r="S1066" t="s">
        <v>338</v>
      </c>
      <c r="U1066">
        <f t="shared" ca="1" si="238"/>
        <v>0</v>
      </c>
      <c r="V1066" t="s">
        <v>338</v>
      </c>
      <c r="W1066">
        <f t="shared" ca="1" si="239"/>
        <v>1</v>
      </c>
    </row>
    <row r="1067" spans="1:23" x14ac:dyDescent="0.25">
      <c r="A1067">
        <v>1066</v>
      </c>
      <c r="B1067">
        <v>526</v>
      </c>
      <c r="C1067" t="str">
        <f t="shared" ca="1" si="232"/>
        <v>2013_18_SFO@GBY</v>
      </c>
      <c r="D1067">
        <f t="shared" ca="1" si="242"/>
        <v>3</v>
      </c>
      <c r="E1067">
        <f t="shared" ca="1" si="242"/>
        <v>3</v>
      </c>
      <c r="F1067">
        <f t="shared" ca="1" si="242"/>
        <v>20</v>
      </c>
      <c r="G1067">
        <f t="shared" ca="1" si="242"/>
        <v>23</v>
      </c>
      <c r="H1067">
        <f t="shared" ca="1" si="233"/>
        <v>2013</v>
      </c>
      <c r="I1067">
        <f t="shared" ca="1" si="234"/>
        <v>18</v>
      </c>
      <c r="J1067" t="str">
        <f t="shared" ca="1" si="235"/>
        <v>plyff</v>
      </c>
      <c r="K1067" t="str">
        <f t="shared" ca="1" si="243"/>
        <v>na</v>
      </c>
      <c r="L1067" t="str">
        <f t="shared" ca="1" si="243"/>
        <v>SFO</v>
      </c>
      <c r="M1067">
        <f t="shared" ca="1" si="236"/>
        <v>0</v>
      </c>
      <c r="N1067" t="s">
        <v>16</v>
      </c>
      <c r="O1067">
        <v>1.5</v>
      </c>
      <c r="P1067">
        <f t="shared" ca="1" si="237"/>
        <v>1.5</v>
      </c>
      <c r="S1067" t="s">
        <v>338</v>
      </c>
      <c r="U1067">
        <f t="shared" ca="1" si="238"/>
        <v>0</v>
      </c>
      <c r="V1067" t="s">
        <v>338</v>
      </c>
      <c r="W1067">
        <f t="shared" ca="1" si="239"/>
        <v>1</v>
      </c>
    </row>
    <row r="1068" spans="1:23" x14ac:dyDescent="0.25">
      <c r="A1068">
        <v>1067</v>
      </c>
      <c r="B1068">
        <v>527</v>
      </c>
      <c r="C1068" t="str">
        <f t="shared" ca="1" si="232"/>
        <v>2013_18_NOR@PHI</v>
      </c>
      <c r="D1068">
        <f t="shared" ca="1" si="242"/>
        <v>-3</v>
      </c>
      <c r="E1068">
        <f t="shared" ca="1" si="242"/>
        <v>-2.5</v>
      </c>
      <c r="F1068">
        <f t="shared" ca="1" si="242"/>
        <v>24</v>
      </c>
      <c r="G1068">
        <f t="shared" ca="1" si="242"/>
        <v>26</v>
      </c>
      <c r="H1068">
        <f t="shared" ca="1" si="233"/>
        <v>2013</v>
      </c>
      <c r="I1068">
        <f t="shared" ca="1" si="234"/>
        <v>18</v>
      </c>
      <c r="J1068" t="str">
        <f t="shared" ca="1" si="235"/>
        <v>plyff</v>
      </c>
      <c r="K1068" t="str">
        <f t="shared" ca="1" si="243"/>
        <v>NOR</v>
      </c>
      <c r="L1068" t="str">
        <f t="shared" ca="1" si="243"/>
        <v>NOR</v>
      </c>
      <c r="M1068">
        <f t="shared" ca="1" si="236"/>
        <v>-0.5</v>
      </c>
      <c r="N1068" t="s">
        <v>18</v>
      </c>
      <c r="O1068">
        <v>-2.5</v>
      </c>
      <c r="P1068">
        <f t="shared" ca="1" si="237"/>
        <v>0.5</v>
      </c>
      <c r="S1068" t="s">
        <v>88</v>
      </c>
      <c r="U1068">
        <f t="shared" ca="1" si="238"/>
        <v>0</v>
      </c>
      <c r="V1068" t="s">
        <v>88</v>
      </c>
      <c r="W1068">
        <f t="shared" ca="1" si="239"/>
        <v>0</v>
      </c>
    </row>
    <row r="1069" spans="1:23" x14ac:dyDescent="0.25">
      <c r="A1069">
        <v>1068</v>
      </c>
      <c r="B1069">
        <v>527</v>
      </c>
      <c r="C1069" t="str">
        <f t="shared" ca="1" si="232"/>
        <v>2013_18_NOR@PHI</v>
      </c>
      <c r="D1069">
        <f t="shared" ca="1" si="242"/>
        <v>-3</v>
      </c>
      <c r="E1069">
        <f t="shared" ca="1" si="242"/>
        <v>-2.5</v>
      </c>
      <c r="F1069">
        <f t="shared" ca="1" si="242"/>
        <v>24</v>
      </c>
      <c r="G1069">
        <f t="shared" ca="1" si="242"/>
        <v>26</v>
      </c>
      <c r="H1069">
        <f t="shared" ca="1" si="233"/>
        <v>2013</v>
      </c>
      <c r="I1069">
        <f t="shared" ca="1" si="234"/>
        <v>18</v>
      </c>
      <c r="J1069" t="str">
        <f t="shared" ca="1" si="235"/>
        <v>plyff</v>
      </c>
      <c r="K1069" t="str">
        <f t="shared" ca="1" si="243"/>
        <v>NOR</v>
      </c>
      <c r="L1069" t="str">
        <f t="shared" ca="1" si="243"/>
        <v>NOR</v>
      </c>
      <c r="M1069">
        <f t="shared" ca="1" si="236"/>
        <v>-0.5</v>
      </c>
      <c r="N1069" t="s">
        <v>20</v>
      </c>
      <c r="P1069" t="str">
        <f t="shared" ca="1" si="237"/>
        <v/>
      </c>
      <c r="S1069" t="s">
        <v>340</v>
      </c>
      <c r="U1069">
        <f t="shared" ca="1" si="238"/>
        <v>1</v>
      </c>
      <c r="V1069" t="s">
        <v>340</v>
      </c>
      <c r="W1069">
        <f t="shared" ca="1" si="239"/>
        <v>1</v>
      </c>
    </row>
    <row r="1070" spans="1:23" x14ac:dyDescent="0.25">
      <c r="A1070">
        <v>1069</v>
      </c>
      <c r="B1070">
        <v>527</v>
      </c>
      <c r="C1070" t="str">
        <f t="shared" ca="1" si="232"/>
        <v>2013_18_NOR@PHI</v>
      </c>
      <c r="D1070">
        <f t="shared" ca="1" si="242"/>
        <v>-3</v>
      </c>
      <c r="E1070">
        <f t="shared" ca="1" si="242"/>
        <v>-2.5</v>
      </c>
      <c r="F1070">
        <f t="shared" ca="1" si="242"/>
        <v>24</v>
      </c>
      <c r="G1070">
        <f t="shared" ca="1" si="242"/>
        <v>26</v>
      </c>
      <c r="H1070">
        <f t="shared" ca="1" si="233"/>
        <v>2013</v>
      </c>
      <c r="I1070">
        <f t="shared" ca="1" si="234"/>
        <v>18</v>
      </c>
      <c r="J1070" t="str">
        <f t="shared" ca="1" si="235"/>
        <v>plyff</v>
      </c>
      <c r="K1070" t="str">
        <f t="shared" ca="1" si="243"/>
        <v>NOR</v>
      </c>
      <c r="L1070" t="str">
        <f t="shared" ca="1" si="243"/>
        <v>NOR</v>
      </c>
      <c r="M1070">
        <f t="shared" ca="1" si="236"/>
        <v>-0.5</v>
      </c>
      <c r="N1070" t="s">
        <v>16</v>
      </c>
      <c r="O1070">
        <v>-2.5</v>
      </c>
      <c r="P1070">
        <f t="shared" ca="1" si="237"/>
        <v>0.5</v>
      </c>
      <c r="S1070" t="s">
        <v>88</v>
      </c>
      <c r="U1070">
        <f t="shared" ca="1" si="238"/>
        <v>0</v>
      </c>
      <c r="V1070" t="s">
        <v>88</v>
      </c>
      <c r="W1070">
        <f t="shared" ca="1" si="239"/>
        <v>0</v>
      </c>
    </row>
    <row r="1071" spans="1:23" x14ac:dyDescent="0.25">
      <c r="A1071">
        <v>1070</v>
      </c>
      <c r="B1071">
        <v>528</v>
      </c>
      <c r="C1071" t="str">
        <f t="shared" ca="1" si="232"/>
        <v>2013_19_SD@DEN</v>
      </c>
      <c r="D1071">
        <f t="shared" ca="1" si="242"/>
        <v>-9.5</v>
      </c>
      <c r="E1071">
        <f t="shared" ca="1" si="242"/>
        <v>-9</v>
      </c>
      <c r="F1071">
        <f t="shared" ca="1" si="242"/>
        <v>24</v>
      </c>
      <c r="G1071">
        <f t="shared" ca="1" si="242"/>
        <v>17</v>
      </c>
      <c r="H1071">
        <f t="shared" ca="1" si="233"/>
        <v>2013</v>
      </c>
      <c r="I1071">
        <f t="shared" ca="1" si="234"/>
        <v>19</v>
      </c>
      <c r="J1071" t="str">
        <f t="shared" ca="1" si="235"/>
        <v>plyff</v>
      </c>
      <c r="K1071" t="str">
        <f t="shared" ca="1" si="243"/>
        <v>SD</v>
      </c>
      <c r="L1071" t="str">
        <f t="shared" ca="1" si="243"/>
        <v>DEN</v>
      </c>
      <c r="M1071">
        <f t="shared" ca="1" si="236"/>
        <v>-0.5</v>
      </c>
      <c r="N1071" t="s">
        <v>18</v>
      </c>
      <c r="O1071">
        <v>-10.5</v>
      </c>
      <c r="P1071">
        <f t="shared" ca="1" si="237"/>
        <v>1</v>
      </c>
      <c r="S1071" t="s">
        <v>90</v>
      </c>
      <c r="U1071">
        <f t="shared" ca="1" si="238"/>
        <v>1</v>
      </c>
      <c r="V1071" t="s">
        <v>74</v>
      </c>
      <c r="W1071">
        <f t="shared" ca="1" si="239"/>
        <v>1</v>
      </c>
    </row>
    <row r="1072" spans="1:23" x14ac:dyDescent="0.25">
      <c r="A1072">
        <v>1071</v>
      </c>
      <c r="B1072">
        <v>528</v>
      </c>
      <c r="C1072" t="str">
        <f t="shared" ca="1" si="232"/>
        <v>2013_19_SD@DEN</v>
      </c>
      <c r="D1072">
        <f t="shared" ca="1" si="242"/>
        <v>-9.5</v>
      </c>
      <c r="E1072">
        <f t="shared" ca="1" si="242"/>
        <v>-9</v>
      </c>
      <c r="F1072">
        <f t="shared" ca="1" si="242"/>
        <v>24</v>
      </c>
      <c r="G1072">
        <f t="shared" ca="1" si="242"/>
        <v>17</v>
      </c>
      <c r="H1072">
        <f t="shared" ca="1" si="233"/>
        <v>2013</v>
      </c>
      <c r="I1072">
        <f t="shared" ca="1" si="234"/>
        <v>19</v>
      </c>
      <c r="J1072" t="str">
        <f t="shared" ca="1" si="235"/>
        <v>plyff</v>
      </c>
      <c r="K1072" t="str">
        <f t="shared" ca="1" si="243"/>
        <v>SD</v>
      </c>
      <c r="L1072" t="str">
        <f t="shared" ca="1" si="243"/>
        <v>DEN</v>
      </c>
      <c r="M1072">
        <f t="shared" ca="1" si="236"/>
        <v>-0.5</v>
      </c>
      <c r="N1072" t="s">
        <v>20</v>
      </c>
      <c r="P1072" t="str">
        <f t="shared" ca="1" si="237"/>
        <v/>
      </c>
      <c r="S1072" t="s">
        <v>74</v>
      </c>
      <c r="U1072">
        <f t="shared" ca="1" si="238"/>
        <v>0</v>
      </c>
      <c r="V1072" t="s">
        <v>74</v>
      </c>
      <c r="W1072">
        <f t="shared" ca="1" si="239"/>
        <v>1</v>
      </c>
    </row>
    <row r="1073" spans="1:23" x14ac:dyDescent="0.25">
      <c r="A1073">
        <v>1072</v>
      </c>
      <c r="B1073">
        <v>528</v>
      </c>
      <c r="C1073" t="str">
        <f t="shared" ca="1" si="232"/>
        <v>2013_19_SD@DEN</v>
      </c>
      <c r="D1073">
        <f t="shared" ca="1" si="242"/>
        <v>-9.5</v>
      </c>
      <c r="E1073">
        <f t="shared" ca="1" si="242"/>
        <v>-9</v>
      </c>
      <c r="F1073">
        <f t="shared" ca="1" si="242"/>
        <v>24</v>
      </c>
      <c r="G1073">
        <f t="shared" ca="1" si="242"/>
        <v>17</v>
      </c>
      <c r="H1073">
        <f t="shared" ca="1" si="233"/>
        <v>2013</v>
      </c>
      <c r="I1073">
        <f t="shared" ca="1" si="234"/>
        <v>19</v>
      </c>
      <c r="J1073" t="str">
        <f t="shared" ca="1" si="235"/>
        <v>plyff</v>
      </c>
      <c r="K1073" t="str">
        <f t="shared" ca="1" si="243"/>
        <v>SD</v>
      </c>
      <c r="L1073" t="str">
        <f t="shared" ca="1" si="243"/>
        <v>DEN</v>
      </c>
      <c r="M1073">
        <f t="shared" ca="1" si="236"/>
        <v>-0.5</v>
      </c>
      <c r="N1073" t="s">
        <v>16</v>
      </c>
      <c r="O1073">
        <v>-9.5</v>
      </c>
      <c r="P1073">
        <f t="shared" ca="1" si="237"/>
        <v>0</v>
      </c>
      <c r="S1073" t="s">
        <v>90</v>
      </c>
      <c r="U1073">
        <f t="shared" ca="1" si="238"/>
        <v>1</v>
      </c>
      <c r="V1073" t="s">
        <v>90</v>
      </c>
      <c r="W1073">
        <f t="shared" ca="1" si="239"/>
        <v>0</v>
      </c>
    </row>
    <row r="1074" spans="1:23" x14ac:dyDescent="0.25">
      <c r="A1074">
        <v>1073</v>
      </c>
      <c r="B1074">
        <v>529</v>
      </c>
      <c r="C1074" t="str">
        <f t="shared" ca="1" si="232"/>
        <v>2013_19_IND@NWE</v>
      </c>
      <c r="D1074">
        <f t="shared" ca="1" si="242"/>
        <v>-7</v>
      </c>
      <c r="E1074">
        <f t="shared" ca="1" si="242"/>
        <v>-7</v>
      </c>
      <c r="F1074">
        <f t="shared" ca="1" si="242"/>
        <v>43</v>
      </c>
      <c r="G1074">
        <f t="shared" ca="1" si="242"/>
        <v>22</v>
      </c>
      <c r="H1074">
        <f t="shared" ca="1" si="233"/>
        <v>2013</v>
      </c>
      <c r="I1074">
        <f t="shared" ca="1" si="234"/>
        <v>19</v>
      </c>
      <c r="J1074" t="str">
        <f t="shared" ca="1" si="235"/>
        <v>plyff</v>
      </c>
      <c r="K1074" t="str">
        <f t="shared" ca="1" si="243"/>
        <v>NWE</v>
      </c>
      <c r="L1074" t="str">
        <f t="shared" ca="1" si="243"/>
        <v>NWE</v>
      </c>
      <c r="M1074">
        <f t="shared" ca="1" si="236"/>
        <v>0</v>
      </c>
      <c r="N1074" t="s">
        <v>18</v>
      </c>
      <c r="O1074">
        <v>-7.5</v>
      </c>
      <c r="P1074">
        <f t="shared" ca="1" si="237"/>
        <v>0.5</v>
      </c>
      <c r="S1074" t="s">
        <v>78</v>
      </c>
      <c r="U1074">
        <f t="shared" ca="1" si="238"/>
        <v>0</v>
      </c>
      <c r="V1074" t="s">
        <v>337</v>
      </c>
      <c r="W1074">
        <f t="shared" ca="1" si="239"/>
        <v>1</v>
      </c>
    </row>
    <row r="1075" spans="1:23" x14ac:dyDescent="0.25">
      <c r="A1075">
        <v>1074</v>
      </c>
      <c r="B1075">
        <v>529</v>
      </c>
      <c r="C1075" t="str">
        <f t="shared" ca="1" si="232"/>
        <v>2013_19_IND@NWE</v>
      </c>
      <c r="D1075">
        <f t="shared" ca="1" si="242"/>
        <v>-7</v>
      </c>
      <c r="E1075">
        <f t="shared" ca="1" si="242"/>
        <v>-7</v>
      </c>
      <c r="F1075">
        <f t="shared" ca="1" si="242"/>
        <v>43</v>
      </c>
      <c r="G1075">
        <f t="shared" ca="1" si="242"/>
        <v>22</v>
      </c>
      <c r="H1075">
        <f t="shared" ca="1" si="233"/>
        <v>2013</v>
      </c>
      <c r="I1075">
        <f t="shared" ca="1" si="234"/>
        <v>19</v>
      </c>
      <c r="J1075" t="str">
        <f t="shared" ca="1" si="235"/>
        <v>plyff</v>
      </c>
      <c r="K1075" t="str">
        <f t="shared" ca="1" si="243"/>
        <v>NWE</v>
      </c>
      <c r="L1075" t="str">
        <f t="shared" ca="1" si="243"/>
        <v>NWE</v>
      </c>
      <c r="M1075">
        <f t="shared" ca="1" si="236"/>
        <v>0</v>
      </c>
      <c r="N1075" t="s">
        <v>20</v>
      </c>
      <c r="P1075" t="str">
        <f t="shared" ca="1" si="237"/>
        <v/>
      </c>
      <c r="S1075" t="s">
        <v>337</v>
      </c>
      <c r="U1075">
        <f t="shared" ca="1" si="238"/>
        <v>1</v>
      </c>
      <c r="V1075" t="s">
        <v>337</v>
      </c>
      <c r="W1075">
        <f t="shared" ca="1" si="239"/>
        <v>1</v>
      </c>
    </row>
    <row r="1076" spans="1:23" x14ac:dyDescent="0.25">
      <c r="A1076">
        <v>1075</v>
      </c>
      <c r="B1076">
        <v>529</v>
      </c>
      <c r="C1076" t="str">
        <f t="shared" ca="1" si="232"/>
        <v>2013_19_IND@NWE</v>
      </c>
      <c r="D1076">
        <f t="shared" ca="1" si="242"/>
        <v>-7</v>
      </c>
      <c r="E1076">
        <f t="shared" ca="1" si="242"/>
        <v>-7</v>
      </c>
      <c r="F1076">
        <f t="shared" ca="1" si="242"/>
        <v>43</v>
      </c>
      <c r="G1076">
        <f t="shared" ca="1" si="242"/>
        <v>22</v>
      </c>
      <c r="H1076">
        <f t="shared" ca="1" si="233"/>
        <v>2013</v>
      </c>
      <c r="I1076">
        <f t="shared" ca="1" si="234"/>
        <v>19</v>
      </c>
      <c r="J1076" t="str">
        <f t="shared" ca="1" si="235"/>
        <v>plyff</v>
      </c>
      <c r="K1076" t="str">
        <f t="shared" ca="1" si="243"/>
        <v>NWE</v>
      </c>
      <c r="L1076" t="str">
        <f t="shared" ca="1" si="243"/>
        <v>NWE</v>
      </c>
      <c r="M1076">
        <f t="shared" ca="1" si="236"/>
        <v>0</v>
      </c>
      <c r="N1076" t="s">
        <v>16</v>
      </c>
      <c r="O1076">
        <v>-7</v>
      </c>
      <c r="P1076">
        <f t="shared" ca="1" si="237"/>
        <v>0</v>
      </c>
      <c r="S1076" t="s">
        <v>78</v>
      </c>
      <c r="U1076">
        <f t="shared" ca="1" si="238"/>
        <v>0</v>
      </c>
      <c r="V1076" t="s">
        <v>337</v>
      </c>
      <c r="W1076">
        <f t="shared" ca="1" si="239"/>
        <v>1</v>
      </c>
    </row>
    <row r="1077" spans="1:23" x14ac:dyDescent="0.25">
      <c r="A1077">
        <v>1076</v>
      </c>
      <c r="B1077">
        <v>530</v>
      </c>
      <c r="C1077" t="str">
        <f t="shared" ca="1" si="232"/>
        <v>2013_19_NOR@SEA</v>
      </c>
      <c r="D1077">
        <f t="shared" ca="1" si="242"/>
        <v>-7.5</v>
      </c>
      <c r="E1077">
        <f t="shared" ca="1" si="242"/>
        <v>-9</v>
      </c>
      <c r="F1077">
        <f t="shared" ca="1" si="242"/>
        <v>23</v>
      </c>
      <c r="G1077">
        <f t="shared" ca="1" si="242"/>
        <v>15</v>
      </c>
      <c r="H1077">
        <f t="shared" ca="1" si="233"/>
        <v>2013</v>
      </c>
      <c r="I1077">
        <f t="shared" ca="1" si="234"/>
        <v>19</v>
      </c>
      <c r="J1077" t="str">
        <f t="shared" ca="1" si="235"/>
        <v>plyff</v>
      </c>
      <c r="K1077" t="str">
        <f t="shared" ca="1" si="243"/>
        <v>NOR</v>
      </c>
      <c r="L1077" t="str">
        <f t="shared" ca="1" si="243"/>
        <v>SEA</v>
      </c>
      <c r="M1077">
        <f t="shared" ca="1" si="236"/>
        <v>1.5</v>
      </c>
      <c r="N1077" t="s">
        <v>18</v>
      </c>
      <c r="O1077">
        <v>-9</v>
      </c>
      <c r="P1077">
        <f t="shared" ca="1" si="237"/>
        <v>1.5</v>
      </c>
      <c r="S1077" t="s">
        <v>91</v>
      </c>
      <c r="U1077">
        <f t="shared" ca="1" si="238"/>
        <v>0</v>
      </c>
      <c r="V1077" t="s">
        <v>91</v>
      </c>
      <c r="W1077">
        <f t="shared" ca="1" si="239"/>
        <v>1</v>
      </c>
    </row>
    <row r="1078" spans="1:23" x14ac:dyDescent="0.25">
      <c r="A1078">
        <v>1077</v>
      </c>
      <c r="B1078">
        <v>530</v>
      </c>
      <c r="C1078" t="str">
        <f t="shared" ca="1" si="232"/>
        <v>2013_19_NOR@SEA</v>
      </c>
      <c r="D1078">
        <f t="shared" ca="1" si="242"/>
        <v>-7.5</v>
      </c>
      <c r="E1078">
        <f t="shared" ca="1" si="242"/>
        <v>-9</v>
      </c>
      <c r="F1078">
        <f t="shared" ca="1" si="242"/>
        <v>23</v>
      </c>
      <c r="G1078">
        <f t="shared" ca="1" si="242"/>
        <v>15</v>
      </c>
      <c r="H1078">
        <f t="shared" ca="1" si="233"/>
        <v>2013</v>
      </c>
      <c r="I1078">
        <f t="shared" ca="1" si="234"/>
        <v>19</v>
      </c>
      <c r="J1078" t="str">
        <f t="shared" ca="1" si="235"/>
        <v>plyff</v>
      </c>
      <c r="K1078" t="str">
        <f t="shared" ca="1" si="243"/>
        <v>NOR</v>
      </c>
      <c r="L1078" t="str">
        <f t="shared" ca="1" si="243"/>
        <v>SEA</v>
      </c>
      <c r="M1078">
        <f t="shared" ca="1" si="236"/>
        <v>1.5</v>
      </c>
      <c r="N1078" t="s">
        <v>20</v>
      </c>
      <c r="P1078" t="str">
        <f t="shared" ca="1" si="237"/>
        <v/>
      </c>
      <c r="S1078" t="s">
        <v>91</v>
      </c>
      <c r="U1078">
        <f t="shared" ca="1" si="238"/>
        <v>0</v>
      </c>
      <c r="V1078" t="s">
        <v>91</v>
      </c>
      <c r="W1078">
        <f t="shared" ca="1" si="239"/>
        <v>1</v>
      </c>
    </row>
    <row r="1079" spans="1:23" x14ac:dyDescent="0.25">
      <c r="A1079">
        <v>1078</v>
      </c>
      <c r="B1079">
        <v>530</v>
      </c>
      <c r="C1079" t="str">
        <f t="shared" ca="1" si="232"/>
        <v>2013_19_NOR@SEA</v>
      </c>
      <c r="D1079">
        <f t="shared" ca="1" si="242"/>
        <v>-7.5</v>
      </c>
      <c r="E1079">
        <f t="shared" ca="1" si="242"/>
        <v>-9</v>
      </c>
      <c r="F1079">
        <f t="shared" ca="1" si="242"/>
        <v>23</v>
      </c>
      <c r="G1079">
        <f t="shared" ca="1" si="242"/>
        <v>15</v>
      </c>
      <c r="H1079">
        <f t="shared" ca="1" si="233"/>
        <v>2013</v>
      </c>
      <c r="I1079">
        <f t="shared" ca="1" si="234"/>
        <v>19</v>
      </c>
      <c r="J1079" t="str">
        <f t="shared" ca="1" si="235"/>
        <v>plyff</v>
      </c>
      <c r="K1079" t="str">
        <f t="shared" ca="1" si="243"/>
        <v>NOR</v>
      </c>
      <c r="L1079" t="str">
        <f t="shared" ca="1" si="243"/>
        <v>SEA</v>
      </c>
      <c r="M1079">
        <f t="shared" ca="1" si="236"/>
        <v>1.5</v>
      </c>
      <c r="N1079" t="s">
        <v>16</v>
      </c>
      <c r="O1079">
        <v>-7</v>
      </c>
      <c r="P1079">
        <f t="shared" ca="1" si="237"/>
        <v>0.5</v>
      </c>
      <c r="S1079" t="s">
        <v>340</v>
      </c>
      <c r="U1079">
        <f t="shared" ca="1" si="238"/>
        <v>1</v>
      </c>
      <c r="V1079" t="s">
        <v>91</v>
      </c>
      <c r="W1079">
        <f t="shared" ca="1" si="239"/>
        <v>1</v>
      </c>
    </row>
    <row r="1080" spans="1:23" x14ac:dyDescent="0.25">
      <c r="A1080">
        <v>1079</v>
      </c>
      <c r="B1080">
        <v>531</v>
      </c>
      <c r="C1080" t="str">
        <f t="shared" ca="1" si="232"/>
        <v>2013_19_SFO@CAR</v>
      </c>
      <c r="D1080">
        <f t="shared" ca="1" si="242"/>
        <v>-1</v>
      </c>
      <c r="E1080">
        <f t="shared" ca="1" si="242"/>
        <v>1.5</v>
      </c>
      <c r="F1080">
        <f t="shared" ca="1" si="242"/>
        <v>10</v>
      </c>
      <c r="G1080">
        <f t="shared" ca="1" si="242"/>
        <v>23</v>
      </c>
      <c r="H1080">
        <f t="shared" ca="1" si="233"/>
        <v>2013</v>
      </c>
      <c r="I1080">
        <f t="shared" ca="1" si="234"/>
        <v>19</v>
      </c>
      <c r="J1080" t="str">
        <f t="shared" ca="1" si="235"/>
        <v>plyff</v>
      </c>
      <c r="K1080" t="str">
        <f t="shared" ca="1" si="243"/>
        <v>SFO</v>
      </c>
      <c r="L1080" t="str">
        <f t="shared" ca="1" si="243"/>
        <v>SFO</v>
      </c>
      <c r="M1080">
        <f t="shared" ca="1" si="236"/>
        <v>-2.5</v>
      </c>
      <c r="N1080" t="s">
        <v>18</v>
      </c>
      <c r="O1080">
        <v>-3</v>
      </c>
      <c r="P1080">
        <f t="shared" ca="1" si="237"/>
        <v>2</v>
      </c>
      <c r="S1080" t="s">
        <v>69</v>
      </c>
      <c r="U1080">
        <f t="shared" ca="1" si="238"/>
        <v>0</v>
      </c>
      <c r="V1080" t="s">
        <v>69</v>
      </c>
      <c r="W1080">
        <f t="shared" ca="1" si="239"/>
        <v>0</v>
      </c>
    </row>
    <row r="1081" spans="1:23" x14ac:dyDescent="0.25">
      <c r="A1081">
        <v>1080</v>
      </c>
      <c r="B1081">
        <v>531</v>
      </c>
      <c r="C1081" t="str">
        <f t="shared" ca="1" si="232"/>
        <v>2013_19_SFO@CAR</v>
      </c>
      <c r="D1081">
        <f t="shared" ca="1" si="242"/>
        <v>-1</v>
      </c>
      <c r="E1081">
        <f t="shared" ca="1" si="242"/>
        <v>1.5</v>
      </c>
      <c r="F1081">
        <f t="shared" ca="1" si="242"/>
        <v>10</v>
      </c>
      <c r="G1081">
        <f t="shared" ca="1" si="242"/>
        <v>23</v>
      </c>
      <c r="H1081">
        <f t="shared" ca="1" si="233"/>
        <v>2013</v>
      </c>
      <c r="I1081">
        <f t="shared" ca="1" si="234"/>
        <v>19</v>
      </c>
      <c r="J1081" t="str">
        <f t="shared" ca="1" si="235"/>
        <v>plyff</v>
      </c>
      <c r="K1081" t="str">
        <f t="shared" ca="1" si="243"/>
        <v>SFO</v>
      </c>
      <c r="L1081" t="str">
        <f t="shared" ca="1" si="243"/>
        <v>SFO</v>
      </c>
      <c r="M1081">
        <f t="shared" ca="1" si="236"/>
        <v>-2.5</v>
      </c>
      <c r="N1081" t="s">
        <v>20</v>
      </c>
      <c r="P1081" t="str">
        <f t="shared" ca="1" si="237"/>
        <v/>
      </c>
      <c r="S1081" t="s">
        <v>338</v>
      </c>
      <c r="U1081">
        <f t="shared" ca="1" si="238"/>
        <v>1</v>
      </c>
      <c r="V1081" t="s">
        <v>338</v>
      </c>
      <c r="W1081">
        <f t="shared" ca="1" si="239"/>
        <v>1</v>
      </c>
    </row>
    <row r="1082" spans="1:23" x14ac:dyDescent="0.25">
      <c r="A1082">
        <v>1081</v>
      </c>
      <c r="B1082">
        <v>531</v>
      </c>
      <c r="C1082" t="str">
        <f t="shared" ca="1" si="232"/>
        <v>2013_19_SFO@CAR</v>
      </c>
      <c r="D1082">
        <f t="shared" ref="D1082:G1101" ca="1" si="244">IFERROR(IF(ISBLANK(VLOOKUP($B1082,nfl_game_result,MATCH(D$1,nfl_game_result_header,0),FALSE)),"",VLOOKUP($B1082,nfl_game_result,MATCH(D$1,nfl_game_result_header,0),FALSE)),"error")</f>
        <v>-1</v>
      </c>
      <c r="E1082">
        <f t="shared" ca="1" si="244"/>
        <v>1.5</v>
      </c>
      <c r="F1082">
        <f t="shared" ca="1" si="244"/>
        <v>10</v>
      </c>
      <c r="G1082">
        <f t="shared" ca="1" si="244"/>
        <v>23</v>
      </c>
      <c r="H1082">
        <f t="shared" ca="1" si="233"/>
        <v>2013</v>
      </c>
      <c r="I1082">
        <f t="shared" ca="1" si="234"/>
        <v>19</v>
      </c>
      <c r="J1082" t="str">
        <f t="shared" ca="1" si="235"/>
        <v>plyff</v>
      </c>
      <c r="K1082" t="str">
        <f t="shared" ref="K1082:L1101" ca="1" si="245">IFERROR(IF(ISBLANK(VLOOKUP($B1082,nfl_game_result,MATCH(K$1,nfl_game_result_header,0),FALSE)),"",VLOOKUP($B1082,nfl_game_result,MATCH(K$1,nfl_game_result_header,0),FALSE)),"error")</f>
        <v>SFO</v>
      </c>
      <c r="L1082" t="str">
        <f t="shared" ca="1" si="245"/>
        <v>SFO</v>
      </c>
      <c r="M1082">
        <f t="shared" ca="1" si="236"/>
        <v>-2.5</v>
      </c>
      <c r="N1082" t="s">
        <v>16</v>
      </c>
      <c r="O1082">
        <v>2.5</v>
      </c>
      <c r="P1082">
        <f t="shared" ca="1" si="237"/>
        <v>3.5</v>
      </c>
      <c r="S1082" t="s">
        <v>338</v>
      </c>
      <c r="U1082">
        <f t="shared" ca="1" si="238"/>
        <v>1</v>
      </c>
      <c r="V1082" t="s">
        <v>338</v>
      </c>
      <c r="W1082">
        <f t="shared" ca="1" si="239"/>
        <v>1</v>
      </c>
    </row>
    <row r="1083" spans="1:23" x14ac:dyDescent="0.25">
      <c r="A1083">
        <v>1082</v>
      </c>
      <c r="B1083">
        <v>532</v>
      </c>
      <c r="C1083" t="str">
        <f t="shared" ca="1" si="232"/>
        <v>2013_20_NWE@DEN</v>
      </c>
      <c r="D1083">
        <f t="shared" ca="1" si="244"/>
        <v>-5</v>
      </c>
      <c r="E1083">
        <f t="shared" ca="1" si="244"/>
        <v>-5</v>
      </c>
      <c r="F1083">
        <f t="shared" ca="1" si="244"/>
        <v>23</v>
      </c>
      <c r="G1083">
        <f t="shared" ca="1" si="244"/>
        <v>17</v>
      </c>
      <c r="H1083">
        <f t="shared" ca="1" si="233"/>
        <v>2013</v>
      </c>
      <c r="I1083">
        <f t="shared" ca="1" si="234"/>
        <v>20</v>
      </c>
      <c r="J1083" t="str">
        <f t="shared" ca="1" si="235"/>
        <v>plyff</v>
      </c>
      <c r="K1083" t="str">
        <f t="shared" ca="1" si="245"/>
        <v>DEN</v>
      </c>
      <c r="L1083" t="str">
        <f t="shared" ca="1" si="245"/>
        <v>DEN</v>
      </c>
      <c r="M1083">
        <f t="shared" ca="1" si="236"/>
        <v>0</v>
      </c>
      <c r="N1083" t="s">
        <v>18</v>
      </c>
      <c r="O1083">
        <v>-4.5</v>
      </c>
      <c r="P1083">
        <f t="shared" ca="1" si="237"/>
        <v>0.5</v>
      </c>
      <c r="S1083" t="s">
        <v>337</v>
      </c>
      <c r="U1083">
        <f t="shared" ca="1" si="238"/>
        <v>0</v>
      </c>
      <c r="V1083" t="s">
        <v>337</v>
      </c>
      <c r="W1083">
        <f t="shared" ca="1" si="239"/>
        <v>0</v>
      </c>
    </row>
    <row r="1084" spans="1:23" x14ac:dyDescent="0.25">
      <c r="A1084">
        <v>1083</v>
      </c>
      <c r="B1084">
        <v>532</v>
      </c>
      <c r="C1084" t="str">
        <f t="shared" ca="1" si="232"/>
        <v>2013_20_NWE@DEN</v>
      </c>
      <c r="D1084">
        <f t="shared" ca="1" si="244"/>
        <v>-5</v>
      </c>
      <c r="E1084">
        <f t="shared" ca="1" si="244"/>
        <v>-5</v>
      </c>
      <c r="F1084">
        <f t="shared" ca="1" si="244"/>
        <v>23</v>
      </c>
      <c r="G1084">
        <f t="shared" ca="1" si="244"/>
        <v>17</v>
      </c>
      <c r="H1084">
        <f t="shared" ca="1" si="233"/>
        <v>2013</v>
      </c>
      <c r="I1084">
        <f t="shared" ca="1" si="234"/>
        <v>20</v>
      </c>
      <c r="J1084" t="str">
        <f t="shared" ca="1" si="235"/>
        <v>plyff</v>
      </c>
      <c r="K1084" t="str">
        <f t="shared" ca="1" si="245"/>
        <v>DEN</v>
      </c>
      <c r="L1084" t="str">
        <f t="shared" ca="1" si="245"/>
        <v>DEN</v>
      </c>
      <c r="M1084">
        <f t="shared" ca="1" si="236"/>
        <v>0</v>
      </c>
      <c r="N1084" t="s">
        <v>20</v>
      </c>
      <c r="P1084" t="str">
        <f t="shared" ca="1" si="237"/>
        <v/>
      </c>
      <c r="S1084" t="s">
        <v>74</v>
      </c>
      <c r="U1084">
        <f t="shared" ca="1" si="238"/>
        <v>1</v>
      </c>
      <c r="V1084" t="s">
        <v>74</v>
      </c>
      <c r="W1084">
        <f t="shared" ca="1" si="239"/>
        <v>1</v>
      </c>
    </row>
    <row r="1085" spans="1:23" x14ac:dyDescent="0.25">
      <c r="A1085">
        <v>1084</v>
      </c>
      <c r="B1085">
        <v>532</v>
      </c>
      <c r="C1085" t="str">
        <f t="shared" ca="1" si="232"/>
        <v>2013_20_NWE@DEN</v>
      </c>
      <c r="D1085">
        <f t="shared" ca="1" si="244"/>
        <v>-5</v>
      </c>
      <c r="E1085">
        <f t="shared" ca="1" si="244"/>
        <v>-5</v>
      </c>
      <c r="F1085">
        <f t="shared" ca="1" si="244"/>
        <v>23</v>
      </c>
      <c r="G1085">
        <f t="shared" ca="1" si="244"/>
        <v>17</v>
      </c>
      <c r="H1085">
        <f t="shared" ca="1" si="233"/>
        <v>2013</v>
      </c>
      <c r="I1085">
        <f t="shared" ca="1" si="234"/>
        <v>20</v>
      </c>
      <c r="J1085" t="str">
        <f t="shared" ca="1" si="235"/>
        <v>plyff</v>
      </c>
      <c r="K1085" t="str">
        <f t="shared" ca="1" si="245"/>
        <v>DEN</v>
      </c>
      <c r="L1085" t="str">
        <f t="shared" ca="1" si="245"/>
        <v>DEN</v>
      </c>
      <c r="M1085">
        <f t="shared" ca="1" si="236"/>
        <v>0</v>
      </c>
      <c r="N1085" t="s">
        <v>16</v>
      </c>
      <c r="O1085">
        <v>-4.5</v>
      </c>
      <c r="P1085">
        <f t="shared" ca="1" si="237"/>
        <v>0.5</v>
      </c>
      <c r="S1085" t="s">
        <v>337</v>
      </c>
      <c r="U1085">
        <f t="shared" ca="1" si="238"/>
        <v>0</v>
      </c>
      <c r="V1085" t="s">
        <v>74</v>
      </c>
      <c r="W1085">
        <f t="shared" ca="1" si="239"/>
        <v>1</v>
      </c>
    </row>
    <row r="1086" spans="1:23" x14ac:dyDescent="0.25">
      <c r="A1086">
        <v>1085</v>
      </c>
      <c r="B1086">
        <v>533</v>
      </c>
      <c r="C1086" t="str">
        <f t="shared" ca="1" si="232"/>
        <v>2013_20_SFO@SEA</v>
      </c>
      <c r="D1086">
        <f t="shared" ca="1" si="244"/>
        <v>-3.5</v>
      </c>
      <c r="E1086">
        <f t="shared" ca="1" si="244"/>
        <v>-3.5</v>
      </c>
      <c r="F1086">
        <f t="shared" ca="1" si="244"/>
        <v>26</v>
      </c>
      <c r="G1086">
        <f t="shared" ca="1" si="244"/>
        <v>16</v>
      </c>
      <c r="H1086">
        <f t="shared" ca="1" si="233"/>
        <v>2013</v>
      </c>
      <c r="I1086">
        <f t="shared" ca="1" si="234"/>
        <v>20</v>
      </c>
      <c r="J1086" t="str">
        <f t="shared" ca="1" si="235"/>
        <v>plyff</v>
      </c>
      <c r="K1086" t="str">
        <f t="shared" ca="1" si="245"/>
        <v>SEA</v>
      </c>
      <c r="L1086" t="str">
        <f t="shared" ca="1" si="245"/>
        <v>SEA</v>
      </c>
      <c r="M1086">
        <f t="shared" ca="1" si="236"/>
        <v>0</v>
      </c>
      <c r="N1086" t="s">
        <v>18</v>
      </c>
      <c r="O1086">
        <v>-4</v>
      </c>
      <c r="P1086">
        <f t="shared" ca="1" si="237"/>
        <v>0.5</v>
      </c>
      <c r="S1086" t="s">
        <v>338</v>
      </c>
      <c r="U1086">
        <f t="shared" ca="1" si="238"/>
        <v>0</v>
      </c>
      <c r="V1086" t="s">
        <v>338</v>
      </c>
      <c r="W1086">
        <f t="shared" ca="1" si="239"/>
        <v>0</v>
      </c>
    </row>
    <row r="1087" spans="1:23" x14ac:dyDescent="0.25">
      <c r="A1087">
        <v>1086</v>
      </c>
      <c r="B1087">
        <v>533</v>
      </c>
      <c r="C1087" t="str">
        <f t="shared" ca="1" si="232"/>
        <v>2013_20_SFO@SEA</v>
      </c>
      <c r="D1087">
        <f t="shared" ca="1" si="244"/>
        <v>-3.5</v>
      </c>
      <c r="E1087">
        <f t="shared" ca="1" si="244"/>
        <v>-3.5</v>
      </c>
      <c r="F1087">
        <f t="shared" ca="1" si="244"/>
        <v>26</v>
      </c>
      <c r="G1087">
        <f t="shared" ca="1" si="244"/>
        <v>16</v>
      </c>
      <c r="H1087">
        <f t="shared" ca="1" si="233"/>
        <v>2013</v>
      </c>
      <c r="I1087">
        <f t="shared" ca="1" si="234"/>
        <v>20</v>
      </c>
      <c r="J1087" t="str">
        <f t="shared" ca="1" si="235"/>
        <v>plyff</v>
      </c>
      <c r="K1087" t="str">
        <f t="shared" ca="1" si="245"/>
        <v>SEA</v>
      </c>
      <c r="L1087" t="str">
        <f t="shared" ca="1" si="245"/>
        <v>SEA</v>
      </c>
      <c r="M1087">
        <f t="shared" ca="1" si="236"/>
        <v>0</v>
      </c>
      <c r="N1087" t="s">
        <v>20</v>
      </c>
      <c r="P1087" t="str">
        <f t="shared" ca="1" si="237"/>
        <v/>
      </c>
      <c r="S1087" t="s">
        <v>338</v>
      </c>
      <c r="U1087">
        <f t="shared" ca="1" si="238"/>
        <v>0</v>
      </c>
      <c r="V1087" t="s">
        <v>91</v>
      </c>
      <c r="W1087">
        <f t="shared" ca="1" si="239"/>
        <v>1</v>
      </c>
    </row>
    <row r="1088" spans="1:23" x14ac:dyDescent="0.25">
      <c r="A1088">
        <v>1087</v>
      </c>
      <c r="B1088">
        <v>533</v>
      </c>
      <c r="C1088" t="str">
        <f t="shared" ca="1" si="232"/>
        <v>2013_20_SFO@SEA</v>
      </c>
      <c r="D1088">
        <f t="shared" ca="1" si="244"/>
        <v>-3.5</v>
      </c>
      <c r="E1088">
        <f t="shared" ca="1" si="244"/>
        <v>-3.5</v>
      </c>
      <c r="F1088">
        <f t="shared" ca="1" si="244"/>
        <v>26</v>
      </c>
      <c r="G1088">
        <f t="shared" ca="1" si="244"/>
        <v>16</v>
      </c>
      <c r="H1088">
        <f t="shared" ca="1" si="233"/>
        <v>2013</v>
      </c>
      <c r="I1088">
        <f t="shared" ca="1" si="234"/>
        <v>20</v>
      </c>
      <c r="J1088" t="str">
        <f t="shared" ca="1" si="235"/>
        <v>plyff</v>
      </c>
      <c r="K1088" t="str">
        <f t="shared" ca="1" si="245"/>
        <v>SEA</v>
      </c>
      <c r="L1088" t="str">
        <f t="shared" ca="1" si="245"/>
        <v>SEA</v>
      </c>
      <c r="M1088">
        <f t="shared" ca="1" si="236"/>
        <v>0</v>
      </c>
      <c r="N1088" t="s">
        <v>16</v>
      </c>
      <c r="O1088">
        <v>-5.5</v>
      </c>
      <c r="P1088">
        <f t="shared" ca="1" si="237"/>
        <v>2</v>
      </c>
      <c r="S1088" t="s">
        <v>91</v>
      </c>
      <c r="U1088">
        <f t="shared" ca="1" si="238"/>
        <v>1</v>
      </c>
      <c r="V1088" t="s">
        <v>91</v>
      </c>
      <c r="W1088">
        <f t="shared" ca="1" si="239"/>
        <v>1</v>
      </c>
    </row>
    <row r="1089" spans="1:23" x14ac:dyDescent="0.25">
      <c r="A1089">
        <v>1088</v>
      </c>
      <c r="B1089">
        <v>534</v>
      </c>
      <c r="C1089" t="str">
        <f t="shared" ca="1" si="232"/>
        <v>2013_21_SEA@DEN</v>
      </c>
      <c r="D1089">
        <f t="shared" ca="1" si="244"/>
        <v>0</v>
      </c>
      <c r="E1089">
        <f t="shared" ca="1" si="244"/>
        <v>-2.5</v>
      </c>
      <c r="F1089">
        <f t="shared" ca="1" si="244"/>
        <v>8</v>
      </c>
      <c r="G1089">
        <f t="shared" ca="1" si="244"/>
        <v>43</v>
      </c>
      <c r="H1089">
        <f t="shared" ca="1" si="233"/>
        <v>2013</v>
      </c>
      <c r="I1089">
        <f t="shared" ca="1" si="234"/>
        <v>21</v>
      </c>
      <c r="J1089" t="str">
        <f t="shared" ca="1" si="235"/>
        <v>plyff</v>
      </c>
      <c r="K1089" t="str">
        <f t="shared" ca="1" si="245"/>
        <v>SEA</v>
      </c>
      <c r="L1089" t="str">
        <f t="shared" ca="1" si="245"/>
        <v>SEA</v>
      </c>
      <c r="M1089">
        <f t="shared" ca="1" si="236"/>
        <v>2.5</v>
      </c>
      <c r="N1089" t="s">
        <v>18</v>
      </c>
      <c r="O1089">
        <v>-1.5</v>
      </c>
      <c r="P1089">
        <f t="shared" ca="1" si="237"/>
        <v>1.5</v>
      </c>
      <c r="Q1089">
        <v>23</v>
      </c>
      <c r="R1089">
        <v>20</v>
      </c>
      <c r="S1089" t="s">
        <v>91</v>
      </c>
      <c r="U1089">
        <f t="shared" ca="1" si="238"/>
        <v>1</v>
      </c>
      <c r="V1089" t="s">
        <v>91</v>
      </c>
      <c r="W1089">
        <f t="shared" ca="1" si="239"/>
        <v>1</v>
      </c>
    </row>
    <row r="1090" spans="1:23" x14ac:dyDescent="0.25">
      <c r="A1090">
        <v>1089</v>
      </c>
      <c r="B1090">
        <v>534</v>
      </c>
      <c r="C1090" t="str">
        <f t="shared" ref="C1090:C1153" ca="1" si="246">IFERROR(VLOOKUP($B1090,nfl_game_result,MATCH(C$1,nfl_game_result_header,0),FALSE),"error")</f>
        <v>2013_21_SEA@DEN</v>
      </c>
      <c r="D1090">
        <f t="shared" ca="1" si="244"/>
        <v>0</v>
      </c>
      <c r="E1090">
        <f t="shared" ca="1" si="244"/>
        <v>-2.5</v>
      </c>
      <c r="F1090">
        <f t="shared" ca="1" si="244"/>
        <v>8</v>
      </c>
      <c r="G1090">
        <f t="shared" ca="1" si="244"/>
        <v>43</v>
      </c>
      <c r="H1090">
        <f t="shared" ref="H1090:H1153" ca="1" si="247">VALUE(LEFT(C1090, 4))</f>
        <v>2013</v>
      </c>
      <c r="I1090">
        <f t="shared" ref="I1090:I1153" ca="1" si="248">VALUE(MID(C1090,6,FIND("_",C1090,6)-6))</f>
        <v>21</v>
      </c>
      <c r="J1090" t="str">
        <f t="shared" ref="J1090:J1153" ca="1" si="249">IF(I1090&lt;=17,"rs","plyff")</f>
        <v>plyff</v>
      </c>
      <c r="K1090" t="str">
        <f t="shared" ca="1" si="245"/>
        <v>SEA</v>
      </c>
      <c r="L1090" t="str">
        <f t="shared" ca="1" si="245"/>
        <v>SEA</v>
      </c>
      <c r="M1090">
        <f t="shared" ref="M1090:M1153" ca="1" si="250">IF(NOT(OR(ISBLANK(D1090),ISBLANK(E1090),D1090="",E1090="")),D1090-E1090,"")</f>
        <v>2.5</v>
      </c>
      <c r="N1090" t="s">
        <v>20</v>
      </c>
      <c r="P1090" t="str">
        <f t="shared" ref="P1090:P1153" ca="1" si="251">IF(OR(NOT(ISNUMBER(D1090)),ISBLANK(D1090),D1090="",ISBLANK(O1090)),"",ABS(D1090-O1090))</f>
        <v/>
      </c>
      <c r="Q1090">
        <v>23</v>
      </c>
      <c r="R1090">
        <v>17</v>
      </c>
      <c r="S1090" t="s">
        <v>91</v>
      </c>
      <c r="U1090">
        <f t="shared" ref="U1090:U1153" ca="1" si="252">IF(OR(ISBLANK(K1090),ISBLANK(S1090),K1090="",S1090=""),"",IF(K1090=S1090,1,0))</f>
        <v>1</v>
      </c>
      <c r="V1090" t="s">
        <v>91</v>
      </c>
      <c r="W1090">
        <f t="shared" ref="W1090:W1153" ca="1" si="253">IF(OR(ISBLANK(L1090),ISBLANK(V1090),L1090="",V1090=""),"",IF(L1090=V1090,1,0))</f>
        <v>1</v>
      </c>
    </row>
    <row r="1091" spans="1:23" x14ac:dyDescent="0.25">
      <c r="A1091">
        <v>1090</v>
      </c>
      <c r="B1091">
        <v>534</v>
      </c>
      <c r="C1091" t="str">
        <f t="shared" ca="1" si="246"/>
        <v>2013_21_SEA@DEN</v>
      </c>
      <c r="D1091">
        <f t="shared" ca="1" si="244"/>
        <v>0</v>
      </c>
      <c r="E1091">
        <f t="shared" ca="1" si="244"/>
        <v>-2.5</v>
      </c>
      <c r="F1091">
        <f t="shared" ca="1" si="244"/>
        <v>8</v>
      </c>
      <c r="G1091">
        <f t="shared" ca="1" si="244"/>
        <v>43</v>
      </c>
      <c r="H1091">
        <f t="shared" ca="1" si="247"/>
        <v>2013</v>
      </c>
      <c r="I1091">
        <f t="shared" ca="1" si="248"/>
        <v>21</v>
      </c>
      <c r="J1091" t="str">
        <f t="shared" ca="1" si="249"/>
        <v>plyff</v>
      </c>
      <c r="K1091" t="str">
        <f t="shared" ca="1" si="245"/>
        <v>SEA</v>
      </c>
      <c r="L1091" t="str">
        <f t="shared" ca="1" si="245"/>
        <v>SEA</v>
      </c>
      <c r="M1091">
        <f t="shared" ca="1" si="250"/>
        <v>2.5</v>
      </c>
      <c r="N1091" t="s">
        <v>16</v>
      </c>
      <c r="O1091">
        <v>1</v>
      </c>
      <c r="P1091">
        <f t="shared" ca="1" si="251"/>
        <v>1</v>
      </c>
      <c r="Q1091">
        <v>24</v>
      </c>
      <c r="R1091">
        <v>20</v>
      </c>
      <c r="S1091" t="s">
        <v>91</v>
      </c>
      <c r="U1091">
        <f t="shared" ca="1" si="252"/>
        <v>1</v>
      </c>
      <c r="V1091" t="s">
        <v>91</v>
      </c>
      <c r="W1091">
        <f t="shared" ca="1" si="253"/>
        <v>1</v>
      </c>
    </row>
    <row r="1092" spans="1:23" x14ac:dyDescent="0.25">
      <c r="A1092">
        <v>1091</v>
      </c>
      <c r="B1092">
        <v>535</v>
      </c>
      <c r="C1092" t="str">
        <f t="shared" ca="1" si="246"/>
        <v>2014_01_GBY@SEA</v>
      </c>
      <c r="D1092" t="str">
        <f t="shared" ca="1" si="244"/>
        <v/>
      </c>
      <c r="E1092">
        <f t="shared" ca="1" si="244"/>
        <v>-5.5</v>
      </c>
      <c r="F1092">
        <f t="shared" ca="1" si="244"/>
        <v>36</v>
      </c>
      <c r="G1092">
        <f t="shared" ca="1" si="244"/>
        <v>16</v>
      </c>
      <c r="H1092">
        <f t="shared" ca="1" si="247"/>
        <v>2014</v>
      </c>
      <c r="I1092">
        <f t="shared" ca="1" si="248"/>
        <v>1</v>
      </c>
      <c r="J1092" t="str">
        <f t="shared" ca="1" si="249"/>
        <v>rs</v>
      </c>
      <c r="K1092" t="str">
        <f t="shared" ca="1" si="245"/>
        <v>SEA</v>
      </c>
      <c r="L1092" t="str">
        <f t="shared" ca="1" si="245"/>
        <v>SEA</v>
      </c>
      <c r="M1092" t="str">
        <f t="shared" ca="1" si="250"/>
        <v/>
      </c>
      <c r="N1092" t="s">
        <v>18</v>
      </c>
      <c r="O1092">
        <v>-4.5</v>
      </c>
      <c r="P1092" t="str">
        <f t="shared" ca="1" si="251"/>
        <v/>
      </c>
      <c r="S1092" t="s">
        <v>91</v>
      </c>
      <c r="T1092">
        <v>7</v>
      </c>
      <c r="U1092">
        <f t="shared" ca="1" si="252"/>
        <v>1</v>
      </c>
      <c r="W1092" t="str">
        <f t="shared" ca="1" si="253"/>
        <v/>
      </c>
    </row>
    <row r="1093" spans="1:23" x14ac:dyDescent="0.25">
      <c r="A1093">
        <v>1092</v>
      </c>
      <c r="B1093">
        <v>535</v>
      </c>
      <c r="C1093" t="str">
        <f t="shared" ca="1" si="246"/>
        <v>2014_01_GBY@SEA</v>
      </c>
      <c r="D1093" t="str">
        <f t="shared" ca="1" si="244"/>
        <v/>
      </c>
      <c r="E1093">
        <f t="shared" ca="1" si="244"/>
        <v>-5.5</v>
      </c>
      <c r="F1093">
        <f t="shared" ca="1" si="244"/>
        <v>36</v>
      </c>
      <c r="G1093">
        <f t="shared" ca="1" si="244"/>
        <v>16</v>
      </c>
      <c r="H1093">
        <f t="shared" ca="1" si="247"/>
        <v>2014</v>
      </c>
      <c r="I1093">
        <f t="shared" ca="1" si="248"/>
        <v>1</v>
      </c>
      <c r="J1093" t="str">
        <f t="shared" ca="1" si="249"/>
        <v>rs</v>
      </c>
      <c r="K1093" t="str">
        <f t="shared" ca="1" si="245"/>
        <v>SEA</v>
      </c>
      <c r="L1093" t="str">
        <f t="shared" ca="1" si="245"/>
        <v>SEA</v>
      </c>
      <c r="M1093" t="str">
        <f t="shared" ca="1" si="250"/>
        <v/>
      </c>
      <c r="N1093" t="s">
        <v>16</v>
      </c>
      <c r="O1093">
        <v>-5.5</v>
      </c>
      <c r="P1093" t="str">
        <f t="shared" ca="1" si="251"/>
        <v/>
      </c>
      <c r="S1093" t="s">
        <v>91</v>
      </c>
      <c r="T1093">
        <v>1</v>
      </c>
      <c r="U1093">
        <f t="shared" ca="1" si="252"/>
        <v>1</v>
      </c>
      <c r="V1093" t="s">
        <v>91</v>
      </c>
      <c r="W1093">
        <f t="shared" ca="1" si="253"/>
        <v>1</v>
      </c>
    </row>
    <row r="1094" spans="1:23" x14ac:dyDescent="0.25">
      <c r="A1094">
        <v>1093</v>
      </c>
      <c r="B1094">
        <v>536</v>
      </c>
      <c r="C1094" t="str">
        <f t="shared" ca="1" si="246"/>
        <v>2014_01_NOR@ATL</v>
      </c>
      <c r="D1094" t="str">
        <f t="shared" ca="1" si="244"/>
        <v/>
      </c>
      <c r="E1094">
        <f t="shared" ca="1" si="244"/>
        <v>3</v>
      </c>
      <c r="F1094">
        <f t="shared" ca="1" si="244"/>
        <v>37</v>
      </c>
      <c r="G1094">
        <f t="shared" ca="1" si="244"/>
        <v>34</v>
      </c>
      <c r="H1094">
        <f t="shared" ca="1" si="247"/>
        <v>2014</v>
      </c>
      <c r="I1094">
        <f t="shared" ca="1" si="248"/>
        <v>1</v>
      </c>
      <c r="J1094" t="str">
        <f t="shared" ca="1" si="249"/>
        <v>rs</v>
      </c>
      <c r="K1094" t="str">
        <f t="shared" ca="1" si="245"/>
        <v>ATL</v>
      </c>
      <c r="L1094" t="str">
        <f t="shared" ca="1" si="245"/>
        <v>ATL</v>
      </c>
      <c r="M1094" t="str">
        <f t="shared" ca="1" si="250"/>
        <v/>
      </c>
      <c r="N1094" t="s">
        <v>18</v>
      </c>
      <c r="O1094">
        <v>3</v>
      </c>
      <c r="P1094" t="str">
        <f t="shared" ca="1" si="251"/>
        <v/>
      </c>
      <c r="S1094" t="s">
        <v>340</v>
      </c>
      <c r="T1094">
        <v>4</v>
      </c>
      <c r="U1094">
        <f t="shared" ca="1" si="252"/>
        <v>0</v>
      </c>
      <c r="W1094" t="str">
        <f t="shared" ca="1" si="253"/>
        <v/>
      </c>
    </row>
    <row r="1095" spans="1:23" x14ac:dyDescent="0.25">
      <c r="A1095">
        <v>1094</v>
      </c>
      <c r="B1095">
        <v>536</v>
      </c>
      <c r="C1095" t="str">
        <f t="shared" ca="1" si="246"/>
        <v>2014_01_NOR@ATL</v>
      </c>
      <c r="D1095" t="str">
        <f t="shared" ca="1" si="244"/>
        <v/>
      </c>
      <c r="E1095">
        <f t="shared" ca="1" si="244"/>
        <v>3</v>
      </c>
      <c r="F1095">
        <f t="shared" ca="1" si="244"/>
        <v>37</v>
      </c>
      <c r="G1095">
        <f t="shared" ca="1" si="244"/>
        <v>34</v>
      </c>
      <c r="H1095">
        <f t="shared" ca="1" si="247"/>
        <v>2014</v>
      </c>
      <c r="I1095">
        <f t="shared" ca="1" si="248"/>
        <v>1</v>
      </c>
      <c r="J1095" t="str">
        <f t="shared" ca="1" si="249"/>
        <v>rs</v>
      </c>
      <c r="K1095" t="str">
        <f t="shared" ca="1" si="245"/>
        <v>ATL</v>
      </c>
      <c r="L1095" t="str">
        <f t="shared" ca="1" si="245"/>
        <v>ATL</v>
      </c>
      <c r="M1095" t="str">
        <f t="shared" ca="1" si="250"/>
        <v/>
      </c>
      <c r="N1095" t="s">
        <v>16</v>
      </c>
      <c r="O1095">
        <v>3.5</v>
      </c>
      <c r="P1095" t="str">
        <f t="shared" ca="1" si="251"/>
        <v/>
      </c>
      <c r="S1095" t="s">
        <v>340</v>
      </c>
      <c r="T1095">
        <v>13</v>
      </c>
      <c r="U1095">
        <f t="shared" ca="1" si="252"/>
        <v>0</v>
      </c>
      <c r="V1095" t="s">
        <v>340</v>
      </c>
      <c r="W1095">
        <f t="shared" ca="1" si="253"/>
        <v>0</v>
      </c>
    </row>
    <row r="1096" spans="1:23" x14ac:dyDescent="0.25">
      <c r="A1096">
        <v>1095</v>
      </c>
      <c r="B1096">
        <v>537</v>
      </c>
      <c r="C1096" t="str">
        <f t="shared" ca="1" si="246"/>
        <v>2014_01_BUF@CHI</v>
      </c>
      <c r="D1096" t="str">
        <f t="shared" ca="1" si="244"/>
        <v/>
      </c>
      <c r="E1096">
        <f t="shared" ca="1" si="244"/>
        <v>-6.5</v>
      </c>
      <c r="F1096">
        <f t="shared" ca="1" si="244"/>
        <v>20</v>
      </c>
      <c r="G1096">
        <f t="shared" ca="1" si="244"/>
        <v>23</v>
      </c>
      <c r="H1096">
        <f t="shared" ca="1" si="247"/>
        <v>2014</v>
      </c>
      <c r="I1096">
        <f t="shared" ca="1" si="248"/>
        <v>1</v>
      </c>
      <c r="J1096" t="str">
        <f t="shared" ca="1" si="249"/>
        <v>rs</v>
      </c>
      <c r="K1096" t="str">
        <f t="shared" ca="1" si="245"/>
        <v>BUF</v>
      </c>
      <c r="L1096" t="str">
        <f t="shared" ca="1" si="245"/>
        <v>BUF</v>
      </c>
      <c r="M1096" t="str">
        <f t="shared" ca="1" si="250"/>
        <v/>
      </c>
      <c r="N1096" t="s">
        <v>18</v>
      </c>
      <c r="O1096">
        <v>-9</v>
      </c>
      <c r="P1096" t="str">
        <f t="shared" ca="1" si="251"/>
        <v/>
      </c>
      <c r="S1096" t="s">
        <v>70</v>
      </c>
      <c r="T1096">
        <v>6</v>
      </c>
      <c r="U1096">
        <f t="shared" ca="1" si="252"/>
        <v>0</v>
      </c>
      <c r="W1096" t="str">
        <f t="shared" ca="1" si="253"/>
        <v/>
      </c>
    </row>
    <row r="1097" spans="1:23" x14ac:dyDescent="0.25">
      <c r="A1097">
        <v>1096</v>
      </c>
      <c r="B1097">
        <v>537</v>
      </c>
      <c r="C1097" t="str">
        <f t="shared" ca="1" si="246"/>
        <v>2014_01_BUF@CHI</v>
      </c>
      <c r="D1097" t="str">
        <f t="shared" ca="1" si="244"/>
        <v/>
      </c>
      <c r="E1097">
        <f t="shared" ca="1" si="244"/>
        <v>-6.5</v>
      </c>
      <c r="F1097">
        <f t="shared" ca="1" si="244"/>
        <v>20</v>
      </c>
      <c r="G1097">
        <f t="shared" ca="1" si="244"/>
        <v>23</v>
      </c>
      <c r="H1097">
        <f t="shared" ca="1" si="247"/>
        <v>2014</v>
      </c>
      <c r="I1097">
        <f t="shared" ca="1" si="248"/>
        <v>1</v>
      </c>
      <c r="J1097" t="str">
        <f t="shared" ca="1" si="249"/>
        <v>rs</v>
      </c>
      <c r="K1097" t="str">
        <f t="shared" ca="1" si="245"/>
        <v>BUF</v>
      </c>
      <c r="L1097" t="str">
        <f t="shared" ca="1" si="245"/>
        <v>BUF</v>
      </c>
      <c r="M1097" t="str">
        <f t="shared" ca="1" si="250"/>
        <v/>
      </c>
      <c r="N1097" t="s">
        <v>16</v>
      </c>
      <c r="O1097">
        <v>-7</v>
      </c>
      <c r="P1097" t="str">
        <f t="shared" ca="1" si="251"/>
        <v/>
      </c>
      <c r="S1097" t="s">
        <v>70</v>
      </c>
      <c r="T1097">
        <v>2</v>
      </c>
      <c r="U1097">
        <f t="shared" ca="1" si="252"/>
        <v>0</v>
      </c>
      <c r="V1097" t="s">
        <v>70</v>
      </c>
      <c r="W1097">
        <f t="shared" ca="1" si="253"/>
        <v>0</v>
      </c>
    </row>
    <row r="1098" spans="1:23" x14ac:dyDescent="0.25">
      <c r="A1098">
        <v>1097</v>
      </c>
      <c r="B1098">
        <v>538</v>
      </c>
      <c r="C1098" t="str">
        <f t="shared" ca="1" si="246"/>
        <v>2014_01_TEN@KCY</v>
      </c>
      <c r="D1098" t="str">
        <f t="shared" ca="1" si="244"/>
        <v/>
      </c>
      <c r="E1098">
        <f t="shared" ca="1" si="244"/>
        <v>-4.5</v>
      </c>
      <c r="F1098">
        <f t="shared" ca="1" si="244"/>
        <v>10</v>
      </c>
      <c r="G1098">
        <f t="shared" ca="1" si="244"/>
        <v>26</v>
      </c>
      <c r="H1098">
        <f t="shared" ca="1" si="247"/>
        <v>2014</v>
      </c>
      <c r="I1098">
        <f t="shared" ca="1" si="248"/>
        <v>1</v>
      </c>
      <c r="J1098" t="str">
        <f t="shared" ca="1" si="249"/>
        <v>rs</v>
      </c>
      <c r="K1098" t="str">
        <f t="shared" ca="1" si="245"/>
        <v>TEN</v>
      </c>
      <c r="L1098" t="str">
        <f t="shared" ca="1" si="245"/>
        <v>TEN</v>
      </c>
      <c r="M1098" t="str">
        <f t="shared" ca="1" si="250"/>
        <v/>
      </c>
      <c r="N1098" t="s">
        <v>18</v>
      </c>
      <c r="O1098">
        <v>-6</v>
      </c>
      <c r="P1098" t="str">
        <f t="shared" ca="1" si="251"/>
        <v/>
      </c>
      <c r="S1098" t="s">
        <v>95</v>
      </c>
      <c r="T1098">
        <v>15</v>
      </c>
      <c r="U1098">
        <f t="shared" ca="1" si="252"/>
        <v>1</v>
      </c>
      <c r="W1098" t="str">
        <f t="shared" ca="1" si="253"/>
        <v/>
      </c>
    </row>
    <row r="1099" spans="1:23" x14ac:dyDescent="0.25">
      <c r="A1099">
        <v>1098</v>
      </c>
      <c r="B1099">
        <v>538</v>
      </c>
      <c r="C1099" t="str">
        <f t="shared" ca="1" si="246"/>
        <v>2014_01_TEN@KCY</v>
      </c>
      <c r="D1099" t="str">
        <f t="shared" ca="1" si="244"/>
        <v/>
      </c>
      <c r="E1099">
        <f t="shared" ca="1" si="244"/>
        <v>-4.5</v>
      </c>
      <c r="F1099">
        <f t="shared" ca="1" si="244"/>
        <v>10</v>
      </c>
      <c r="G1099">
        <f t="shared" ca="1" si="244"/>
        <v>26</v>
      </c>
      <c r="H1099">
        <f t="shared" ca="1" si="247"/>
        <v>2014</v>
      </c>
      <c r="I1099">
        <f t="shared" ca="1" si="248"/>
        <v>1</v>
      </c>
      <c r="J1099" t="str">
        <f t="shared" ca="1" si="249"/>
        <v>rs</v>
      </c>
      <c r="K1099" t="str">
        <f t="shared" ca="1" si="245"/>
        <v>TEN</v>
      </c>
      <c r="L1099" t="str">
        <f t="shared" ca="1" si="245"/>
        <v>TEN</v>
      </c>
      <c r="M1099" t="str">
        <f t="shared" ca="1" si="250"/>
        <v/>
      </c>
      <c r="N1099" t="s">
        <v>16</v>
      </c>
      <c r="O1099">
        <v>-7</v>
      </c>
      <c r="P1099" t="str">
        <f t="shared" ca="1" si="251"/>
        <v/>
      </c>
      <c r="S1099" t="s">
        <v>95</v>
      </c>
      <c r="T1099">
        <v>9</v>
      </c>
      <c r="U1099">
        <f t="shared" ca="1" si="252"/>
        <v>1</v>
      </c>
      <c r="V1099" t="s">
        <v>336</v>
      </c>
      <c r="W1099">
        <f t="shared" ca="1" si="253"/>
        <v>0</v>
      </c>
    </row>
    <row r="1100" spans="1:23" x14ac:dyDescent="0.25">
      <c r="A1100">
        <v>1099</v>
      </c>
      <c r="B1100">
        <v>539</v>
      </c>
      <c r="C1100" t="str">
        <f t="shared" ca="1" si="246"/>
        <v>2014_01_MIN@STL</v>
      </c>
      <c r="D1100" t="str">
        <f t="shared" ca="1" si="244"/>
        <v/>
      </c>
      <c r="E1100">
        <f t="shared" ca="1" si="244"/>
        <v>-4</v>
      </c>
      <c r="F1100">
        <f t="shared" ca="1" si="244"/>
        <v>6</v>
      </c>
      <c r="G1100">
        <f t="shared" ca="1" si="244"/>
        <v>34</v>
      </c>
      <c r="H1100">
        <f t="shared" ca="1" si="247"/>
        <v>2014</v>
      </c>
      <c r="I1100">
        <f t="shared" ca="1" si="248"/>
        <v>1</v>
      </c>
      <c r="J1100" t="str">
        <f t="shared" ca="1" si="249"/>
        <v>rs</v>
      </c>
      <c r="K1100" t="str">
        <f t="shared" ca="1" si="245"/>
        <v>MIN</v>
      </c>
      <c r="L1100" t="str">
        <f t="shared" ca="1" si="245"/>
        <v>MIN</v>
      </c>
      <c r="M1100" t="str">
        <f t="shared" ca="1" si="250"/>
        <v/>
      </c>
      <c r="N1100" t="s">
        <v>18</v>
      </c>
      <c r="O1100">
        <v>-2.5</v>
      </c>
      <c r="P1100" t="str">
        <f t="shared" ca="1" si="251"/>
        <v/>
      </c>
      <c r="S1100" t="s">
        <v>82</v>
      </c>
      <c r="T1100">
        <v>9</v>
      </c>
      <c r="U1100">
        <f t="shared" ca="1" si="252"/>
        <v>1</v>
      </c>
      <c r="W1100" t="str">
        <f t="shared" ca="1" si="253"/>
        <v/>
      </c>
    </row>
    <row r="1101" spans="1:23" x14ac:dyDescent="0.25">
      <c r="A1101">
        <v>1100</v>
      </c>
      <c r="B1101">
        <v>539</v>
      </c>
      <c r="C1101" t="str">
        <f t="shared" ca="1" si="246"/>
        <v>2014_01_MIN@STL</v>
      </c>
      <c r="D1101" t="str">
        <f t="shared" ca="1" si="244"/>
        <v/>
      </c>
      <c r="E1101">
        <f t="shared" ca="1" si="244"/>
        <v>-4</v>
      </c>
      <c r="F1101">
        <f t="shared" ca="1" si="244"/>
        <v>6</v>
      </c>
      <c r="G1101">
        <f t="shared" ca="1" si="244"/>
        <v>34</v>
      </c>
      <c r="H1101">
        <f t="shared" ca="1" si="247"/>
        <v>2014</v>
      </c>
      <c r="I1101">
        <f t="shared" ca="1" si="248"/>
        <v>1</v>
      </c>
      <c r="J1101" t="str">
        <f t="shared" ca="1" si="249"/>
        <v>rs</v>
      </c>
      <c r="K1101" t="str">
        <f t="shared" ca="1" si="245"/>
        <v>MIN</v>
      </c>
      <c r="L1101" t="str">
        <f t="shared" ca="1" si="245"/>
        <v>MIN</v>
      </c>
      <c r="M1101" t="str">
        <f t="shared" ca="1" si="250"/>
        <v/>
      </c>
      <c r="N1101" t="s">
        <v>16</v>
      </c>
      <c r="O1101">
        <v>-2.5</v>
      </c>
      <c r="P1101" t="str">
        <f t="shared" ca="1" si="251"/>
        <v/>
      </c>
      <c r="S1101" t="s">
        <v>82</v>
      </c>
      <c r="T1101">
        <v>4</v>
      </c>
      <c r="U1101">
        <f t="shared" ca="1" si="252"/>
        <v>1</v>
      </c>
      <c r="V1101" t="s">
        <v>82</v>
      </c>
      <c r="W1101">
        <f t="shared" ca="1" si="253"/>
        <v>1</v>
      </c>
    </row>
    <row r="1102" spans="1:23" x14ac:dyDescent="0.25">
      <c r="A1102">
        <v>1101</v>
      </c>
      <c r="B1102">
        <v>540</v>
      </c>
      <c r="C1102" t="str">
        <f t="shared" ca="1" si="246"/>
        <v>2014_01_NWE@MIA</v>
      </c>
      <c r="D1102" t="str">
        <f t="shared" ref="D1102:G1121" ca="1" si="254">IFERROR(IF(ISBLANK(VLOOKUP($B1102,nfl_game_result,MATCH(D$1,nfl_game_result_header,0),FALSE)),"",VLOOKUP($B1102,nfl_game_result,MATCH(D$1,nfl_game_result_header,0),FALSE)),"error")</f>
        <v/>
      </c>
      <c r="E1102">
        <f t="shared" ca="1" si="254"/>
        <v>4.5</v>
      </c>
      <c r="F1102">
        <f t="shared" ca="1" si="254"/>
        <v>33</v>
      </c>
      <c r="G1102">
        <f t="shared" ca="1" si="254"/>
        <v>20</v>
      </c>
      <c r="H1102">
        <f t="shared" ca="1" si="247"/>
        <v>2014</v>
      </c>
      <c r="I1102">
        <f t="shared" ca="1" si="248"/>
        <v>1</v>
      </c>
      <c r="J1102" t="str">
        <f t="shared" ca="1" si="249"/>
        <v>rs</v>
      </c>
      <c r="K1102" t="str">
        <f t="shared" ref="K1102:L1121" ca="1" si="255">IFERROR(IF(ISBLANK(VLOOKUP($B1102,nfl_game_result,MATCH(K$1,nfl_game_result_header,0),FALSE)),"",VLOOKUP($B1102,nfl_game_result,MATCH(K$1,nfl_game_result_header,0),FALSE)),"error")</f>
        <v>MIA</v>
      </c>
      <c r="L1102" t="str">
        <f t="shared" ca="1" si="255"/>
        <v>MIA</v>
      </c>
      <c r="M1102" t="str">
        <f t="shared" ca="1" si="250"/>
        <v/>
      </c>
      <c r="N1102" t="s">
        <v>18</v>
      </c>
      <c r="O1102">
        <v>3.5</v>
      </c>
      <c r="P1102" t="str">
        <f t="shared" ca="1" si="251"/>
        <v/>
      </c>
      <c r="S1102" t="s">
        <v>81</v>
      </c>
      <c r="T1102">
        <v>11</v>
      </c>
      <c r="U1102">
        <f t="shared" ca="1" si="252"/>
        <v>1</v>
      </c>
      <c r="W1102" t="str">
        <f t="shared" ca="1" si="253"/>
        <v/>
      </c>
    </row>
    <row r="1103" spans="1:23" x14ac:dyDescent="0.25">
      <c r="A1103">
        <v>1102</v>
      </c>
      <c r="B1103">
        <v>540</v>
      </c>
      <c r="C1103" t="str">
        <f t="shared" ca="1" si="246"/>
        <v>2014_01_NWE@MIA</v>
      </c>
      <c r="D1103" t="str">
        <f t="shared" ca="1" si="254"/>
        <v/>
      </c>
      <c r="E1103">
        <f t="shared" ca="1" si="254"/>
        <v>4.5</v>
      </c>
      <c r="F1103">
        <f t="shared" ca="1" si="254"/>
        <v>33</v>
      </c>
      <c r="G1103">
        <f t="shared" ca="1" si="254"/>
        <v>20</v>
      </c>
      <c r="H1103">
        <f t="shared" ca="1" si="247"/>
        <v>2014</v>
      </c>
      <c r="I1103">
        <f t="shared" ca="1" si="248"/>
        <v>1</v>
      </c>
      <c r="J1103" t="str">
        <f t="shared" ca="1" si="249"/>
        <v>rs</v>
      </c>
      <c r="K1103" t="str">
        <f t="shared" ca="1" si="255"/>
        <v>MIA</v>
      </c>
      <c r="L1103" t="str">
        <f t="shared" ca="1" si="255"/>
        <v>MIA</v>
      </c>
      <c r="M1103" t="str">
        <f t="shared" ca="1" si="250"/>
        <v/>
      </c>
      <c r="N1103" t="s">
        <v>16</v>
      </c>
      <c r="O1103">
        <v>3.5</v>
      </c>
      <c r="P1103" t="str">
        <f t="shared" ca="1" si="251"/>
        <v/>
      </c>
      <c r="S1103" t="s">
        <v>337</v>
      </c>
      <c r="T1103">
        <v>8</v>
      </c>
      <c r="U1103">
        <f t="shared" ca="1" si="252"/>
        <v>0</v>
      </c>
      <c r="V1103" t="s">
        <v>337</v>
      </c>
      <c r="W1103">
        <f t="shared" ca="1" si="253"/>
        <v>0</v>
      </c>
    </row>
    <row r="1104" spans="1:23" x14ac:dyDescent="0.25">
      <c r="A1104">
        <v>1103</v>
      </c>
      <c r="B1104">
        <v>541</v>
      </c>
      <c r="C1104" t="str">
        <f t="shared" ca="1" si="246"/>
        <v>2014_01_OAK@NYJ</v>
      </c>
      <c r="D1104" t="str">
        <f t="shared" ca="1" si="254"/>
        <v/>
      </c>
      <c r="E1104">
        <f t="shared" ca="1" si="254"/>
        <v>-5</v>
      </c>
      <c r="F1104">
        <f t="shared" ca="1" si="254"/>
        <v>19</v>
      </c>
      <c r="G1104">
        <f t="shared" ca="1" si="254"/>
        <v>14</v>
      </c>
      <c r="H1104">
        <f t="shared" ca="1" si="247"/>
        <v>2014</v>
      </c>
      <c r="I1104">
        <f t="shared" ca="1" si="248"/>
        <v>1</v>
      </c>
      <c r="J1104" t="str">
        <f t="shared" ca="1" si="249"/>
        <v>rs</v>
      </c>
      <c r="K1104" t="str">
        <f t="shared" ca="1" si="255"/>
        <v>na</v>
      </c>
      <c r="L1104" t="str">
        <f t="shared" ca="1" si="255"/>
        <v>NYJ</v>
      </c>
      <c r="M1104" t="str">
        <f t="shared" ca="1" si="250"/>
        <v/>
      </c>
      <c r="N1104" t="s">
        <v>18</v>
      </c>
      <c r="O1104">
        <v>-7</v>
      </c>
      <c r="P1104" t="str">
        <f t="shared" ca="1" si="251"/>
        <v/>
      </c>
      <c r="S1104" t="s">
        <v>87</v>
      </c>
      <c r="T1104">
        <v>12</v>
      </c>
      <c r="U1104">
        <f t="shared" ca="1" si="252"/>
        <v>0</v>
      </c>
      <c r="W1104" t="str">
        <f t="shared" ca="1" si="253"/>
        <v/>
      </c>
    </row>
    <row r="1105" spans="1:23" x14ac:dyDescent="0.25">
      <c r="A1105">
        <v>1104</v>
      </c>
      <c r="B1105">
        <v>541</v>
      </c>
      <c r="C1105" t="str">
        <f t="shared" ca="1" si="246"/>
        <v>2014_01_OAK@NYJ</v>
      </c>
      <c r="D1105" t="str">
        <f t="shared" ca="1" si="254"/>
        <v/>
      </c>
      <c r="E1105">
        <f t="shared" ca="1" si="254"/>
        <v>-5</v>
      </c>
      <c r="F1105">
        <f t="shared" ca="1" si="254"/>
        <v>19</v>
      </c>
      <c r="G1105">
        <f t="shared" ca="1" si="254"/>
        <v>14</v>
      </c>
      <c r="H1105">
        <f t="shared" ca="1" si="247"/>
        <v>2014</v>
      </c>
      <c r="I1105">
        <f t="shared" ca="1" si="248"/>
        <v>1</v>
      </c>
      <c r="J1105" t="str">
        <f t="shared" ca="1" si="249"/>
        <v>rs</v>
      </c>
      <c r="K1105" t="str">
        <f t="shared" ca="1" si="255"/>
        <v>na</v>
      </c>
      <c r="L1105" t="str">
        <f t="shared" ca="1" si="255"/>
        <v>NYJ</v>
      </c>
      <c r="M1105" t="str">
        <f t="shared" ca="1" si="250"/>
        <v/>
      </c>
      <c r="N1105" t="s">
        <v>16</v>
      </c>
      <c r="O1105">
        <v>-3</v>
      </c>
      <c r="P1105" t="str">
        <f t="shared" ca="1" si="251"/>
        <v/>
      </c>
      <c r="S1105" t="s">
        <v>87</v>
      </c>
      <c r="T1105">
        <v>12</v>
      </c>
      <c r="U1105">
        <f t="shared" ca="1" si="252"/>
        <v>0</v>
      </c>
      <c r="V1105" t="s">
        <v>87</v>
      </c>
      <c r="W1105">
        <f t="shared" ca="1" si="253"/>
        <v>0</v>
      </c>
    </row>
    <row r="1106" spans="1:23" x14ac:dyDescent="0.25">
      <c r="A1106">
        <v>1105</v>
      </c>
      <c r="B1106">
        <v>542</v>
      </c>
      <c r="C1106" t="str">
        <f t="shared" ca="1" si="246"/>
        <v>2014_01_JAX@PHI</v>
      </c>
      <c r="D1106" t="str">
        <f t="shared" ca="1" si="254"/>
        <v/>
      </c>
      <c r="E1106">
        <f t="shared" ca="1" si="254"/>
        <v>-10</v>
      </c>
      <c r="F1106">
        <f t="shared" ca="1" si="254"/>
        <v>34</v>
      </c>
      <c r="G1106">
        <f t="shared" ca="1" si="254"/>
        <v>17</v>
      </c>
      <c r="H1106">
        <f t="shared" ca="1" si="247"/>
        <v>2014</v>
      </c>
      <c r="I1106">
        <f t="shared" ca="1" si="248"/>
        <v>1</v>
      </c>
      <c r="J1106" t="str">
        <f t="shared" ca="1" si="249"/>
        <v>rs</v>
      </c>
      <c r="K1106" t="str">
        <f t="shared" ca="1" si="255"/>
        <v>PHI</v>
      </c>
      <c r="L1106" t="str">
        <f t="shared" ca="1" si="255"/>
        <v>PHI</v>
      </c>
      <c r="M1106" t="str">
        <f t="shared" ca="1" si="250"/>
        <v/>
      </c>
      <c r="N1106" t="s">
        <v>18</v>
      </c>
      <c r="O1106">
        <v>-11</v>
      </c>
      <c r="P1106" t="str">
        <f t="shared" ca="1" si="251"/>
        <v/>
      </c>
      <c r="S1106" t="s">
        <v>88</v>
      </c>
      <c r="T1106">
        <v>10</v>
      </c>
      <c r="U1106">
        <f t="shared" ca="1" si="252"/>
        <v>1</v>
      </c>
      <c r="W1106" t="str">
        <f t="shared" ca="1" si="253"/>
        <v/>
      </c>
    </row>
    <row r="1107" spans="1:23" x14ac:dyDescent="0.25">
      <c r="A1107">
        <v>1106</v>
      </c>
      <c r="B1107">
        <v>542</v>
      </c>
      <c r="C1107" t="str">
        <f t="shared" ca="1" si="246"/>
        <v>2014_01_JAX@PHI</v>
      </c>
      <c r="D1107" t="str">
        <f t="shared" ca="1" si="254"/>
        <v/>
      </c>
      <c r="E1107">
        <f t="shared" ca="1" si="254"/>
        <v>-10</v>
      </c>
      <c r="F1107">
        <f t="shared" ca="1" si="254"/>
        <v>34</v>
      </c>
      <c r="G1107">
        <f t="shared" ca="1" si="254"/>
        <v>17</v>
      </c>
      <c r="H1107">
        <f t="shared" ca="1" si="247"/>
        <v>2014</v>
      </c>
      <c r="I1107">
        <f t="shared" ca="1" si="248"/>
        <v>1</v>
      </c>
      <c r="J1107" t="str">
        <f t="shared" ca="1" si="249"/>
        <v>rs</v>
      </c>
      <c r="K1107" t="str">
        <f t="shared" ca="1" si="255"/>
        <v>PHI</v>
      </c>
      <c r="L1107" t="str">
        <f t="shared" ca="1" si="255"/>
        <v>PHI</v>
      </c>
      <c r="M1107" t="str">
        <f t="shared" ca="1" si="250"/>
        <v/>
      </c>
      <c r="N1107" t="s">
        <v>16</v>
      </c>
      <c r="O1107">
        <v>-9</v>
      </c>
      <c r="P1107" t="str">
        <f t="shared" ca="1" si="251"/>
        <v/>
      </c>
      <c r="S1107" t="s">
        <v>88</v>
      </c>
      <c r="T1107">
        <v>11</v>
      </c>
      <c r="U1107">
        <f t="shared" ca="1" si="252"/>
        <v>1</v>
      </c>
      <c r="V1107" t="s">
        <v>88</v>
      </c>
      <c r="W1107">
        <f t="shared" ca="1" si="253"/>
        <v>1</v>
      </c>
    </row>
    <row r="1108" spans="1:23" x14ac:dyDescent="0.25">
      <c r="A1108">
        <v>1107</v>
      </c>
      <c r="B1108">
        <v>543</v>
      </c>
      <c r="C1108" t="str">
        <f t="shared" ca="1" si="246"/>
        <v>2014_01_CLE@PIT</v>
      </c>
      <c r="D1108" t="str">
        <f t="shared" ca="1" si="254"/>
        <v/>
      </c>
      <c r="E1108">
        <f t="shared" ca="1" si="254"/>
        <v>-6.5</v>
      </c>
      <c r="F1108">
        <f t="shared" ca="1" si="254"/>
        <v>30</v>
      </c>
      <c r="G1108">
        <f t="shared" ca="1" si="254"/>
        <v>27</v>
      </c>
      <c r="H1108">
        <f t="shared" ca="1" si="247"/>
        <v>2014</v>
      </c>
      <c r="I1108">
        <f t="shared" ca="1" si="248"/>
        <v>1</v>
      </c>
      <c r="J1108" t="str">
        <f t="shared" ca="1" si="249"/>
        <v>rs</v>
      </c>
      <c r="K1108" t="str">
        <f t="shared" ca="1" si="255"/>
        <v>CLE</v>
      </c>
      <c r="L1108" t="str">
        <f t="shared" ca="1" si="255"/>
        <v>PIT</v>
      </c>
      <c r="M1108" t="str">
        <f t="shared" ca="1" si="250"/>
        <v/>
      </c>
      <c r="N1108" t="s">
        <v>18</v>
      </c>
      <c r="O1108">
        <v>-7.5</v>
      </c>
      <c r="P1108" t="str">
        <f t="shared" ca="1" si="251"/>
        <v/>
      </c>
      <c r="S1108" t="s">
        <v>89</v>
      </c>
      <c r="T1108">
        <v>2</v>
      </c>
      <c r="U1108">
        <f t="shared" ca="1" si="252"/>
        <v>0</v>
      </c>
      <c r="W1108" t="str">
        <f t="shared" ca="1" si="253"/>
        <v/>
      </c>
    </row>
    <row r="1109" spans="1:23" x14ac:dyDescent="0.25">
      <c r="A1109">
        <v>1108</v>
      </c>
      <c r="B1109">
        <v>543</v>
      </c>
      <c r="C1109" t="str">
        <f t="shared" ca="1" si="246"/>
        <v>2014_01_CLE@PIT</v>
      </c>
      <c r="D1109" t="str">
        <f t="shared" ca="1" si="254"/>
        <v/>
      </c>
      <c r="E1109">
        <f t="shared" ca="1" si="254"/>
        <v>-6.5</v>
      </c>
      <c r="F1109">
        <f t="shared" ca="1" si="254"/>
        <v>30</v>
      </c>
      <c r="G1109">
        <f t="shared" ca="1" si="254"/>
        <v>27</v>
      </c>
      <c r="H1109">
        <f t="shared" ca="1" si="247"/>
        <v>2014</v>
      </c>
      <c r="I1109">
        <f t="shared" ca="1" si="248"/>
        <v>1</v>
      </c>
      <c r="J1109" t="str">
        <f t="shared" ca="1" si="249"/>
        <v>rs</v>
      </c>
      <c r="K1109" t="str">
        <f t="shared" ca="1" si="255"/>
        <v>CLE</v>
      </c>
      <c r="L1109" t="str">
        <f t="shared" ca="1" si="255"/>
        <v>PIT</v>
      </c>
      <c r="M1109" t="str">
        <f t="shared" ca="1" si="250"/>
        <v/>
      </c>
      <c r="N1109" t="s">
        <v>16</v>
      </c>
      <c r="O1109">
        <v>-6</v>
      </c>
      <c r="P1109" t="str">
        <f t="shared" ca="1" si="251"/>
        <v/>
      </c>
      <c r="S1109" t="s">
        <v>89</v>
      </c>
      <c r="T1109">
        <v>3</v>
      </c>
      <c r="U1109">
        <f t="shared" ca="1" si="252"/>
        <v>0</v>
      </c>
      <c r="V1109" t="s">
        <v>89</v>
      </c>
      <c r="W1109">
        <f t="shared" ca="1" si="253"/>
        <v>1</v>
      </c>
    </row>
    <row r="1110" spans="1:23" x14ac:dyDescent="0.25">
      <c r="A1110">
        <v>1109</v>
      </c>
      <c r="B1110">
        <v>544</v>
      </c>
      <c r="C1110" t="str">
        <f t="shared" ca="1" si="246"/>
        <v>2014_01_CIN@BAL</v>
      </c>
      <c r="D1110" t="str">
        <f t="shared" ca="1" si="254"/>
        <v/>
      </c>
      <c r="E1110">
        <f t="shared" ca="1" si="254"/>
        <v>-2</v>
      </c>
      <c r="F1110">
        <f t="shared" ca="1" si="254"/>
        <v>16</v>
      </c>
      <c r="G1110">
        <f t="shared" ca="1" si="254"/>
        <v>23</v>
      </c>
      <c r="H1110">
        <f t="shared" ca="1" si="247"/>
        <v>2014</v>
      </c>
      <c r="I1110">
        <f t="shared" ca="1" si="248"/>
        <v>1</v>
      </c>
      <c r="J1110" t="str">
        <f t="shared" ca="1" si="249"/>
        <v>rs</v>
      </c>
      <c r="K1110" t="str">
        <f t="shared" ca="1" si="255"/>
        <v>CIN</v>
      </c>
      <c r="L1110" t="str">
        <f t="shared" ca="1" si="255"/>
        <v>CIN</v>
      </c>
      <c r="M1110" t="str">
        <f t="shared" ca="1" si="250"/>
        <v/>
      </c>
      <c r="N1110" t="s">
        <v>18</v>
      </c>
      <c r="O1110">
        <v>-3</v>
      </c>
      <c r="P1110" t="str">
        <f t="shared" ca="1" si="251"/>
        <v/>
      </c>
      <c r="S1110" t="s">
        <v>67</v>
      </c>
      <c r="T1110">
        <v>8</v>
      </c>
      <c r="U1110">
        <f t="shared" ca="1" si="252"/>
        <v>0</v>
      </c>
      <c r="W1110" t="str">
        <f t="shared" ca="1" si="253"/>
        <v/>
      </c>
    </row>
    <row r="1111" spans="1:23" x14ac:dyDescent="0.25">
      <c r="A1111">
        <v>1110</v>
      </c>
      <c r="B1111">
        <v>544</v>
      </c>
      <c r="C1111" t="str">
        <f t="shared" ca="1" si="246"/>
        <v>2014_01_CIN@BAL</v>
      </c>
      <c r="D1111" t="str">
        <f t="shared" ca="1" si="254"/>
        <v/>
      </c>
      <c r="E1111">
        <f t="shared" ca="1" si="254"/>
        <v>-2</v>
      </c>
      <c r="F1111">
        <f t="shared" ca="1" si="254"/>
        <v>16</v>
      </c>
      <c r="G1111">
        <f t="shared" ca="1" si="254"/>
        <v>23</v>
      </c>
      <c r="H1111">
        <f t="shared" ca="1" si="247"/>
        <v>2014</v>
      </c>
      <c r="I1111">
        <f t="shared" ca="1" si="248"/>
        <v>1</v>
      </c>
      <c r="J1111" t="str">
        <f t="shared" ca="1" si="249"/>
        <v>rs</v>
      </c>
      <c r="K1111" t="str">
        <f t="shared" ca="1" si="255"/>
        <v>CIN</v>
      </c>
      <c r="L1111" t="str">
        <f t="shared" ca="1" si="255"/>
        <v>CIN</v>
      </c>
      <c r="M1111" t="str">
        <f t="shared" ca="1" si="250"/>
        <v/>
      </c>
      <c r="N1111" t="s">
        <v>16</v>
      </c>
      <c r="O1111">
        <v>-3</v>
      </c>
      <c r="P1111" t="str">
        <f t="shared" ca="1" si="251"/>
        <v/>
      </c>
      <c r="S1111" t="s">
        <v>67</v>
      </c>
      <c r="T1111">
        <v>7</v>
      </c>
      <c r="U1111">
        <f t="shared" ca="1" si="252"/>
        <v>0</v>
      </c>
      <c r="V1111" t="s">
        <v>67</v>
      </c>
      <c r="W1111">
        <f t="shared" ca="1" si="253"/>
        <v>0</v>
      </c>
    </row>
    <row r="1112" spans="1:23" x14ac:dyDescent="0.25">
      <c r="A1112">
        <v>1111</v>
      </c>
      <c r="B1112">
        <v>545</v>
      </c>
      <c r="C1112" t="str">
        <f t="shared" ca="1" si="246"/>
        <v>2014_01_WAS@HOU</v>
      </c>
      <c r="D1112" t="str">
        <f t="shared" ca="1" si="254"/>
        <v/>
      </c>
      <c r="E1112">
        <f t="shared" ca="1" si="254"/>
        <v>-2.5</v>
      </c>
      <c r="F1112">
        <f t="shared" ca="1" si="254"/>
        <v>17</v>
      </c>
      <c r="G1112">
        <f t="shared" ca="1" si="254"/>
        <v>6</v>
      </c>
      <c r="H1112">
        <f t="shared" ca="1" si="247"/>
        <v>2014</v>
      </c>
      <c r="I1112">
        <f t="shared" ca="1" si="248"/>
        <v>1</v>
      </c>
      <c r="J1112" t="str">
        <f t="shared" ca="1" si="249"/>
        <v>rs</v>
      </c>
      <c r="K1112" t="str">
        <f t="shared" ca="1" si="255"/>
        <v>HOU</v>
      </c>
      <c r="L1112" t="str">
        <f t="shared" ca="1" si="255"/>
        <v>HOU</v>
      </c>
      <c r="M1112" t="str">
        <f t="shared" ca="1" si="250"/>
        <v/>
      </c>
      <c r="N1112" t="s">
        <v>18</v>
      </c>
      <c r="O1112">
        <v>2.5</v>
      </c>
      <c r="P1112" t="str">
        <f t="shared" ca="1" si="251"/>
        <v/>
      </c>
      <c r="S1112" t="s">
        <v>77</v>
      </c>
      <c r="T1112">
        <v>16</v>
      </c>
      <c r="U1112">
        <f t="shared" ca="1" si="252"/>
        <v>1</v>
      </c>
      <c r="W1112" t="str">
        <f t="shared" ca="1" si="253"/>
        <v/>
      </c>
    </row>
    <row r="1113" spans="1:23" x14ac:dyDescent="0.25">
      <c r="A1113">
        <v>1112</v>
      </c>
      <c r="B1113">
        <v>545</v>
      </c>
      <c r="C1113" t="str">
        <f t="shared" ca="1" si="246"/>
        <v>2014_01_WAS@HOU</v>
      </c>
      <c r="D1113" t="str">
        <f t="shared" ca="1" si="254"/>
        <v/>
      </c>
      <c r="E1113">
        <f t="shared" ca="1" si="254"/>
        <v>-2.5</v>
      </c>
      <c r="F1113">
        <f t="shared" ca="1" si="254"/>
        <v>17</v>
      </c>
      <c r="G1113">
        <f t="shared" ca="1" si="254"/>
        <v>6</v>
      </c>
      <c r="H1113">
        <f t="shared" ca="1" si="247"/>
        <v>2014</v>
      </c>
      <c r="I1113">
        <f t="shared" ca="1" si="248"/>
        <v>1</v>
      </c>
      <c r="J1113" t="str">
        <f t="shared" ca="1" si="249"/>
        <v>rs</v>
      </c>
      <c r="K1113" t="str">
        <f t="shared" ca="1" si="255"/>
        <v>HOU</v>
      </c>
      <c r="L1113" t="str">
        <f t="shared" ca="1" si="255"/>
        <v>HOU</v>
      </c>
      <c r="M1113" t="str">
        <f t="shared" ca="1" si="250"/>
        <v/>
      </c>
      <c r="N1113" t="s">
        <v>16</v>
      </c>
      <c r="O1113">
        <v>-3</v>
      </c>
      <c r="P1113" t="str">
        <f t="shared" ca="1" si="251"/>
        <v/>
      </c>
      <c r="S1113" t="s">
        <v>96</v>
      </c>
      <c r="T1113">
        <v>10</v>
      </c>
      <c r="U1113">
        <f t="shared" ca="1" si="252"/>
        <v>0</v>
      </c>
      <c r="V1113" t="s">
        <v>96</v>
      </c>
      <c r="W1113">
        <f t="shared" ca="1" si="253"/>
        <v>0</v>
      </c>
    </row>
    <row r="1114" spans="1:23" x14ac:dyDescent="0.25">
      <c r="A1114">
        <v>1113</v>
      </c>
      <c r="B1114">
        <v>546</v>
      </c>
      <c r="C1114" t="str">
        <f t="shared" ca="1" si="246"/>
        <v>2014_01_SFO@DAL</v>
      </c>
      <c r="D1114" t="str">
        <f t="shared" ca="1" si="254"/>
        <v/>
      </c>
      <c r="E1114">
        <f t="shared" ca="1" si="254"/>
        <v>5.5</v>
      </c>
      <c r="F1114">
        <f t="shared" ca="1" si="254"/>
        <v>17</v>
      </c>
      <c r="G1114">
        <f t="shared" ca="1" si="254"/>
        <v>28</v>
      </c>
      <c r="H1114">
        <f t="shared" ca="1" si="247"/>
        <v>2014</v>
      </c>
      <c r="I1114">
        <f t="shared" ca="1" si="248"/>
        <v>1</v>
      </c>
      <c r="J1114" t="str">
        <f t="shared" ca="1" si="249"/>
        <v>rs</v>
      </c>
      <c r="K1114" t="str">
        <f t="shared" ca="1" si="255"/>
        <v>SFO</v>
      </c>
      <c r="L1114" t="str">
        <f t="shared" ca="1" si="255"/>
        <v>SFO</v>
      </c>
      <c r="M1114" t="str">
        <f t="shared" ca="1" si="250"/>
        <v/>
      </c>
      <c r="N1114" t="s">
        <v>18</v>
      </c>
      <c r="O1114">
        <v>3</v>
      </c>
      <c r="P1114" t="str">
        <f t="shared" ca="1" si="251"/>
        <v/>
      </c>
      <c r="S1114" t="s">
        <v>151</v>
      </c>
      <c r="T1114">
        <v>5</v>
      </c>
      <c r="U1114">
        <f t="shared" ca="1" si="252"/>
        <v>0</v>
      </c>
      <c r="W1114" t="str">
        <f t="shared" ca="1" si="253"/>
        <v/>
      </c>
    </row>
    <row r="1115" spans="1:23" x14ac:dyDescent="0.25">
      <c r="A1115">
        <v>1114</v>
      </c>
      <c r="B1115">
        <v>546</v>
      </c>
      <c r="C1115" t="str">
        <f t="shared" ca="1" si="246"/>
        <v>2014_01_SFO@DAL</v>
      </c>
      <c r="D1115" t="str">
        <f t="shared" ca="1" si="254"/>
        <v/>
      </c>
      <c r="E1115">
        <f t="shared" ca="1" si="254"/>
        <v>5.5</v>
      </c>
      <c r="F1115">
        <f t="shared" ca="1" si="254"/>
        <v>17</v>
      </c>
      <c r="G1115">
        <f t="shared" ca="1" si="254"/>
        <v>28</v>
      </c>
      <c r="H1115">
        <f t="shared" ca="1" si="247"/>
        <v>2014</v>
      </c>
      <c r="I1115">
        <f t="shared" ca="1" si="248"/>
        <v>1</v>
      </c>
      <c r="J1115" t="str">
        <f t="shared" ca="1" si="249"/>
        <v>rs</v>
      </c>
      <c r="K1115" t="str">
        <f t="shared" ca="1" si="255"/>
        <v>SFO</v>
      </c>
      <c r="L1115" t="str">
        <f t="shared" ca="1" si="255"/>
        <v>SFO</v>
      </c>
      <c r="M1115" t="str">
        <f t="shared" ca="1" si="250"/>
        <v/>
      </c>
      <c r="N1115" t="s">
        <v>16</v>
      </c>
      <c r="O1115">
        <v>2.5</v>
      </c>
      <c r="P1115" t="str">
        <f t="shared" ca="1" si="251"/>
        <v/>
      </c>
      <c r="S1115" t="s">
        <v>73</v>
      </c>
      <c r="T1115">
        <v>16</v>
      </c>
      <c r="U1115">
        <f t="shared" ca="1" si="252"/>
        <v>0</v>
      </c>
      <c r="V1115" t="s">
        <v>73</v>
      </c>
      <c r="W1115">
        <f t="shared" ca="1" si="253"/>
        <v>0</v>
      </c>
    </row>
    <row r="1116" spans="1:23" x14ac:dyDescent="0.25">
      <c r="A1116">
        <v>1115</v>
      </c>
      <c r="B1116">
        <v>547</v>
      </c>
      <c r="C1116" t="str">
        <f t="shared" ca="1" si="246"/>
        <v>2014_01_CAR@TBY</v>
      </c>
      <c r="D1116" t="str">
        <f t="shared" ca="1" si="254"/>
        <v/>
      </c>
      <c r="E1116">
        <f t="shared" ca="1" si="254"/>
        <v>-1</v>
      </c>
      <c r="F1116">
        <f t="shared" ca="1" si="254"/>
        <v>14</v>
      </c>
      <c r="G1116">
        <f t="shared" ca="1" si="254"/>
        <v>20</v>
      </c>
      <c r="H1116">
        <f t="shared" ca="1" si="247"/>
        <v>2014</v>
      </c>
      <c r="I1116">
        <f t="shared" ca="1" si="248"/>
        <v>1</v>
      </c>
      <c r="J1116" t="str">
        <f t="shared" ca="1" si="249"/>
        <v>rs</v>
      </c>
      <c r="K1116" t="str">
        <f t="shared" ca="1" si="255"/>
        <v>CAR</v>
      </c>
      <c r="L1116" t="str">
        <f t="shared" ca="1" si="255"/>
        <v>CAR</v>
      </c>
      <c r="M1116" t="str">
        <f t="shared" ca="1" si="250"/>
        <v/>
      </c>
      <c r="N1116" t="s">
        <v>18</v>
      </c>
      <c r="O1116">
        <v>2.5</v>
      </c>
      <c r="P1116" t="str">
        <f t="shared" ca="1" si="251"/>
        <v/>
      </c>
      <c r="S1116" t="s">
        <v>339</v>
      </c>
      <c r="T1116">
        <v>14</v>
      </c>
      <c r="U1116">
        <f t="shared" ca="1" si="252"/>
        <v>0</v>
      </c>
      <c r="W1116" t="str">
        <f t="shared" ca="1" si="253"/>
        <v/>
      </c>
    </row>
    <row r="1117" spans="1:23" x14ac:dyDescent="0.25">
      <c r="A1117">
        <v>1116</v>
      </c>
      <c r="B1117">
        <v>547</v>
      </c>
      <c r="C1117" t="str">
        <f t="shared" ca="1" si="246"/>
        <v>2014_01_CAR@TBY</v>
      </c>
      <c r="D1117" t="str">
        <f t="shared" ca="1" si="254"/>
        <v/>
      </c>
      <c r="E1117">
        <f t="shared" ca="1" si="254"/>
        <v>-1</v>
      </c>
      <c r="F1117">
        <f t="shared" ca="1" si="254"/>
        <v>14</v>
      </c>
      <c r="G1117">
        <f t="shared" ca="1" si="254"/>
        <v>20</v>
      </c>
      <c r="H1117">
        <f t="shared" ca="1" si="247"/>
        <v>2014</v>
      </c>
      <c r="I1117">
        <f t="shared" ca="1" si="248"/>
        <v>1</v>
      </c>
      <c r="J1117" t="str">
        <f t="shared" ca="1" si="249"/>
        <v>rs</v>
      </c>
      <c r="K1117" t="str">
        <f t="shared" ca="1" si="255"/>
        <v>CAR</v>
      </c>
      <c r="L1117" t="str">
        <f t="shared" ca="1" si="255"/>
        <v>CAR</v>
      </c>
      <c r="M1117" t="str">
        <f t="shared" ca="1" si="250"/>
        <v/>
      </c>
      <c r="N1117" t="s">
        <v>16</v>
      </c>
      <c r="O1117">
        <v>-3</v>
      </c>
      <c r="P1117" t="str">
        <f t="shared" ca="1" si="251"/>
        <v/>
      </c>
      <c r="S1117" t="s">
        <v>339</v>
      </c>
      <c r="T1117">
        <v>6</v>
      </c>
      <c r="U1117">
        <f t="shared" ca="1" si="252"/>
        <v>0</v>
      </c>
      <c r="V1117" t="s">
        <v>339</v>
      </c>
      <c r="W1117">
        <f t="shared" ca="1" si="253"/>
        <v>0</v>
      </c>
    </row>
    <row r="1118" spans="1:23" x14ac:dyDescent="0.25">
      <c r="A1118">
        <v>1117</v>
      </c>
      <c r="B1118">
        <v>548</v>
      </c>
      <c r="C1118" t="str">
        <f t="shared" ca="1" si="246"/>
        <v>2014_01_IND@DEN</v>
      </c>
      <c r="D1118" t="str">
        <f t="shared" ca="1" si="254"/>
        <v/>
      </c>
      <c r="E1118">
        <f t="shared" ca="1" si="254"/>
        <v>-7</v>
      </c>
      <c r="F1118">
        <f t="shared" ca="1" si="254"/>
        <v>31</v>
      </c>
      <c r="G1118">
        <f t="shared" ca="1" si="254"/>
        <v>24</v>
      </c>
      <c r="H1118">
        <f t="shared" ca="1" si="247"/>
        <v>2014</v>
      </c>
      <c r="I1118">
        <f t="shared" ca="1" si="248"/>
        <v>1</v>
      </c>
      <c r="J1118" t="str">
        <f t="shared" ca="1" si="249"/>
        <v>rs</v>
      </c>
      <c r="K1118" t="str">
        <f t="shared" ca="1" si="255"/>
        <v>na</v>
      </c>
      <c r="L1118" t="str">
        <f t="shared" ca="1" si="255"/>
        <v>DEN</v>
      </c>
      <c r="M1118" t="str">
        <f t="shared" ca="1" si="250"/>
        <v/>
      </c>
      <c r="N1118" t="s">
        <v>18</v>
      </c>
      <c r="O1118">
        <v>-7.5</v>
      </c>
      <c r="P1118" t="str">
        <f t="shared" ca="1" si="251"/>
        <v/>
      </c>
      <c r="S1118" t="s">
        <v>74</v>
      </c>
      <c r="T1118">
        <v>1</v>
      </c>
      <c r="U1118">
        <f t="shared" ca="1" si="252"/>
        <v>0</v>
      </c>
      <c r="W1118" t="str">
        <f t="shared" ca="1" si="253"/>
        <v/>
      </c>
    </row>
    <row r="1119" spans="1:23" x14ac:dyDescent="0.25">
      <c r="A1119">
        <v>1118</v>
      </c>
      <c r="B1119">
        <v>548</v>
      </c>
      <c r="C1119" t="str">
        <f t="shared" ca="1" si="246"/>
        <v>2014_01_IND@DEN</v>
      </c>
      <c r="D1119" t="str">
        <f t="shared" ca="1" si="254"/>
        <v/>
      </c>
      <c r="E1119">
        <f t="shared" ca="1" si="254"/>
        <v>-7</v>
      </c>
      <c r="F1119">
        <f t="shared" ca="1" si="254"/>
        <v>31</v>
      </c>
      <c r="G1119">
        <f t="shared" ca="1" si="254"/>
        <v>24</v>
      </c>
      <c r="H1119">
        <f t="shared" ca="1" si="247"/>
        <v>2014</v>
      </c>
      <c r="I1119">
        <f t="shared" ca="1" si="248"/>
        <v>1</v>
      </c>
      <c r="J1119" t="str">
        <f t="shared" ca="1" si="249"/>
        <v>rs</v>
      </c>
      <c r="K1119" t="str">
        <f t="shared" ca="1" si="255"/>
        <v>na</v>
      </c>
      <c r="L1119" t="str">
        <f t="shared" ca="1" si="255"/>
        <v>DEN</v>
      </c>
      <c r="M1119" t="str">
        <f t="shared" ca="1" si="250"/>
        <v/>
      </c>
      <c r="N1119" t="s">
        <v>16</v>
      </c>
      <c r="O1119">
        <v>-7</v>
      </c>
      <c r="P1119" t="str">
        <f t="shared" ca="1" si="251"/>
        <v/>
      </c>
      <c r="S1119" t="s">
        <v>74</v>
      </c>
      <c r="T1119">
        <v>5</v>
      </c>
      <c r="U1119">
        <f t="shared" ca="1" si="252"/>
        <v>0</v>
      </c>
      <c r="V1119" t="s">
        <v>74</v>
      </c>
      <c r="W1119">
        <f t="shared" ca="1" si="253"/>
        <v>1</v>
      </c>
    </row>
    <row r="1120" spans="1:23" x14ac:dyDescent="0.25">
      <c r="A1120">
        <v>1119</v>
      </c>
      <c r="B1120">
        <v>549</v>
      </c>
      <c r="C1120" t="str">
        <f t="shared" ca="1" si="246"/>
        <v>2014_01_NYG@DET</v>
      </c>
      <c r="D1120" t="str">
        <f t="shared" ca="1" si="254"/>
        <v/>
      </c>
      <c r="E1120">
        <f t="shared" ca="1" si="254"/>
        <v>-4.5</v>
      </c>
      <c r="F1120">
        <f t="shared" ca="1" si="254"/>
        <v>35</v>
      </c>
      <c r="G1120">
        <f t="shared" ca="1" si="254"/>
        <v>14</v>
      </c>
      <c r="H1120">
        <f t="shared" ca="1" si="247"/>
        <v>2014</v>
      </c>
      <c r="I1120">
        <f t="shared" ca="1" si="248"/>
        <v>1</v>
      </c>
      <c r="J1120" t="str">
        <f t="shared" ca="1" si="249"/>
        <v>rs</v>
      </c>
      <c r="K1120" t="str">
        <f t="shared" ca="1" si="255"/>
        <v>DET</v>
      </c>
      <c r="L1120" t="str">
        <f t="shared" ca="1" si="255"/>
        <v>DET</v>
      </c>
      <c r="M1120" t="str">
        <f t="shared" ca="1" si="250"/>
        <v/>
      </c>
      <c r="N1120" t="s">
        <v>18</v>
      </c>
      <c r="O1120">
        <v>-5.5</v>
      </c>
      <c r="P1120" t="str">
        <f t="shared" ca="1" si="251"/>
        <v/>
      </c>
      <c r="S1120" t="s">
        <v>75</v>
      </c>
      <c r="T1120">
        <v>3</v>
      </c>
      <c r="U1120">
        <f t="shared" ca="1" si="252"/>
        <v>1</v>
      </c>
      <c r="W1120" t="str">
        <f t="shared" ca="1" si="253"/>
        <v/>
      </c>
    </row>
    <row r="1121" spans="1:23" x14ac:dyDescent="0.25">
      <c r="A1121">
        <v>1120</v>
      </c>
      <c r="B1121">
        <v>549</v>
      </c>
      <c r="C1121" t="str">
        <f t="shared" ca="1" si="246"/>
        <v>2014_01_NYG@DET</v>
      </c>
      <c r="D1121" t="str">
        <f t="shared" ca="1" si="254"/>
        <v/>
      </c>
      <c r="E1121">
        <f t="shared" ca="1" si="254"/>
        <v>-4.5</v>
      </c>
      <c r="F1121">
        <f t="shared" ca="1" si="254"/>
        <v>35</v>
      </c>
      <c r="G1121">
        <f t="shared" ca="1" si="254"/>
        <v>14</v>
      </c>
      <c r="H1121">
        <f t="shared" ca="1" si="247"/>
        <v>2014</v>
      </c>
      <c r="I1121">
        <f t="shared" ca="1" si="248"/>
        <v>1</v>
      </c>
      <c r="J1121" t="str">
        <f t="shared" ca="1" si="249"/>
        <v>rs</v>
      </c>
      <c r="K1121" t="str">
        <f t="shared" ca="1" si="255"/>
        <v>DET</v>
      </c>
      <c r="L1121" t="str">
        <f t="shared" ca="1" si="255"/>
        <v>DET</v>
      </c>
      <c r="M1121" t="str">
        <f t="shared" ca="1" si="250"/>
        <v/>
      </c>
      <c r="N1121" t="s">
        <v>16</v>
      </c>
      <c r="O1121">
        <v>-3.5</v>
      </c>
      <c r="P1121" t="str">
        <f t="shared" ca="1" si="251"/>
        <v/>
      </c>
      <c r="S1121" t="s">
        <v>85</v>
      </c>
      <c r="T1121">
        <v>14</v>
      </c>
      <c r="U1121">
        <f t="shared" ca="1" si="252"/>
        <v>0</v>
      </c>
      <c r="V1121" t="s">
        <v>75</v>
      </c>
      <c r="W1121">
        <f t="shared" ca="1" si="253"/>
        <v>1</v>
      </c>
    </row>
    <row r="1122" spans="1:23" x14ac:dyDescent="0.25">
      <c r="A1122">
        <v>1121</v>
      </c>
      <c r="B1122">
        <v>550</v>
      </c>
      <c r="C1122" t="str">
        <f t="shared" ca="1" si="246"/>
        <v>2014_01_SD@ARI</v>
      </c>
      <c r="D1122" t="str">
        <f t="shared" ref="D1122:G1141" ca="1" si="256">IFERROR(IF(ISBLANK(VLOOKUP($B1122,nfl_game_result,MATCH(D$1,nfl_game_result_header,0),FALSE)),"",VLOOKUP($B1122,nfl_game_result,MATCH(D$1,nfl_game_result_header,0),FALSE)),"error")</f>
        <v/>
      </c>
      <c r="E1122">
        <f t="shared" ca="1" si="256"/>
        <v>-3</v>
      </c>
      <c r="F1122">
        <f t="shared" ca="1" si="256"/>
        <v>18</v>
      </c>
      <c r="G1122">
        <f t="shared" ca="1" si="256"/>
        <v>17</v>
      </c>
      <c r="H1122">
        <f t="shared" ca="1" si="247"/>
        <v>2014</v>
      </c>
      <c r="I1122">
        <f t="shared" ca="1" si="248"/>
        <v>1</v>
      </c>
      <c r="J1122" t="str">
        <f t="shared" ca="1" si="249"/>
        <v>rs</v>
      </c>
      <c r="K1122" t="str">
        <f t="shared" ref="K1122:L1141" ca="1" si="257">IFERROR(IF(ISBLANK(VLOOKUP($B1122,nfl_game_result,MATCH(K$1,nfl_game_result_header,0),FALSE)),"",VLOOKUP($B1122,nfl_game_result,MATCH(K$1,nfl_game_result_header,0),FALSE)),"error")</f>
        <v>SD</v>
      </c>
      <c r="L1122" t="str">
        <f t="shared" ca="1" si="257"/>
        <v>ARI</v>
      </c>
      <c r="M1122" t="str">
        <f t="shared" ca="1" si="250"/>
        <v/>
      </c>
      <c r="N1122" t="s">
        <v>18</v>
      </c>
      <c r="O1122">
        <v>-3.5</v>
      </c>
      <c r="P1122" t="str">
        <f t="shared" ca="1" si="251"/>
        <v/>
      </c>
      <c r="S1122" t="s">
        <v>90</v>
      </c>
      <c r="T1122">
        <v>13</v>
      </c>
      <c r="U1122">
        <f t="shared" ca="1" si="252"/>
        <v>1</v>
      </c>
      <c r="W1122" t="str">
        <f t="shared" ca="1" si="253"/>
        <v/>
      </c>
    </row>
    <row r="1123" spans="1:23" x14ac:dyDescent="0.25">
      <c r="A1123">
        <v>1122</v>
      </c>
      <c r="B1123">
        <v>550</v>
      </c>
      <c r="C1123" t="str">
        <f t="shared" ca="1" si="246"/>
        <v>2014_01_SD@ARI</v>
      </c>
      <c r="D1123" t="str">
        <f t="shared" ca="1" si="256"/>
        <v/>
      </c>
      <c r="E1123">
        <f t="shared" ca="1" si="256"/>
        <v>-3</v>
      </c>
      <c r="F1123">
        <f t="shared" ca="1" si="256"/>
        <v>18</v>
      </c>
      <c r="G1123">
        <f t="shared" ca="1" si="256"/>
        <v>17</v>
      </c>
      <c r="H1123">
        <f t="shared" ca="1" si="247"/>
        <v>2014</v>
      </c>
      <c r="I1123">
        <f t="shared" ca="1" si="248"/>
        <v>1</v>
      </c>
      <c r="J1123" t="str">
        <f t="shared" ca="1" si="249"/>
        <v>rs</v>
      </c>
      <c r="K1123" t="str">
        <f t="shared" ca="1" si="257"/>
        <v>SD</v>
      </c>
      <c r="L1123" t="str">
        <f t="shared" ca="1" si="257"/>
        <v>ARI</v>
      </c>
      <c r="M1123" t="str">
        <f t="shared" ca="1" si="250"/>
        <v/>
      </c>
      <c r="N1123" t="s">
        <v>16</v>
      </c>
      <c r="O1123">
        <v>-3</v>
      </c>
      <c r="P1123" t="str">
        <f t="shared" ca="1" si="251"/>
        <v/>
      </c>
      <c r="S1123" t="s">
        <v>90</v>
      </c>
      <c r="T1123">
        <v>15</v>
      </c>
      <c r="U1123">
        <f t="shared" ca="1" si="252"/>
        <v>1</v>
      </c>
      <c r="V1123" t="s">
        <v>90</v>
      </c>
      <c r="W1123">
        <f t="shared" ca="1" si="253"/>
        <v>0</v>
      </c>
    </row>
    <row r="1124" spans="1:23" x14ac:dyDescent="0.25">
      <c r="A1124">
        <v>1123</v>
      </c>
      <c r="B1124">
        <v>551</v>
      </c>
      <c r="C1124" t="str">
        <f t="shared" ca="1" si="246"/>
        <v>2014_02_PIT@BAL</v>
      </c>
      <c r="D1124" t="str">
        <f t="shared" ca="1" si="256"/>
        <v/>
      </c>
      <c r="E1124">
        <f t="shared" ca="1" si="256"/>
        <v>-2.5</v>
      </c>
      <c r="F1124">
        <f t="shared" ca="1" si="256"/>
        <v>26</v>
      </c>
      <c r="G1124">
        <f t="shared" ca="1" si="256"/>
        <v>6</v>
      </c>
      <c r="H1124">
        <f t="shared" ca="1" si="247"/>
        <v>2014</v>
      </c>
      <c r="I1124">
        <f t="shared" ca="1" si="248"/>
        <v>2</v>
      </c>
      <c r="J1124" t="str">
        <f t="shared" ca="1" si="249"/>
        <v>rs</v>
      </c>
      <c r="K1124" t="str">
        <f t="shared" ca="1" si="257"/>
        <v>BAL</v>
      </c>
      <c r="L1124" t="str">
        <f t="shared" ca="1" si="257"/>
        <v>BAL</v>
      </c>
      <c r="M1124" t="str">
        <f t="shared" ca="1" si="250"/>
        <v/>
      </c>
      <c r="N1124" t="s">
        <v>18</v>
      </c>
      <c r="O1124">
        <v>-3</v>
      </c>
      <c r="P1124" t="str">
        <f t="shared" ca="1" si="251"/>
        <v/>
      </c>
      <c r="S1124" t="s">
        <v>67</v>
      </c>
      <c r="T1124">
        <v>15</v>
      </c>
      <c r="U1124">
        <f t="shared" ca="1" si="252"/>
        <v>1</v>
      </c>
      <c r="W1124" t="str">
        <f t="shared" ca="1" si="253"/>
        <v/>
      </c>
    </row>
    <row r="1125" spans="1:23" x14ac:dyDescent="0.25">
      <c r="A1125">
        <v>1124</v>
      </c>
      <c r="B1125">
        <v>551</v>
      </c>
      <c r="C1125" t="str">
        <f t="shared" ca="1" si="246"/>
        <v>2014_02_PIT@BAL</v>
      </c>
      <c r="D1125" t="str">
        <f t="shared" ca="1" si="256"/>
        <v/>
      </c>
      <c r="E1125">
        <f t="shared" ca="1" si="256"/>
        <v>-2.5</v>
      </c>
      <c r="F1125">
        <f t="shared" ca="1" si="256"/>
        <v>26</v>
      </c>
      <c r="G1125">
        <f t="shared" ca="1" si="256"/>
        <v>6</v>
      </c>
      <c r="H1125">
        <f t="shared" ca="1" si="247"/>
        <v>2014</v>
      </c>
      <c r="I1125">
        <f t="shared" ca="1" si="248"/>
        <v>2</v>
      </c>
      <c r="J1125" t="str">
        <f t="shared" ca="1" si="249"/>
        <v>rs</v>
      </c>
      <c r="K1125" t="str">
        <f t="shared" ca="1" si="257"/>
        <v>BAL</v>
      </c>
      <c r="L1125" t="str">
        <f t="shared" ca="1" si="257"/>
        <v>BAL</v>
      </c>
      <c r="M1125" t="str">
        <f t="shared" ca="1" si="250"/>
        <v/>
      </c>
      <c r="N1125" t="s">
        <v>16</v>
      </c>
      <c r="O1125">
        <v>-2.5</v>
      </c>
      <c r="P1125" t="str">
        <f t="shared" ca="1" si="251"/>
        <v/>
      </c>
      <c r="S1125" t="s">
        <v>89</v>
      </c>
      <c r="T1125">
        <v>6</v>
      </c>
      <c r="U1125">
        <f t="shared" ca="1" si="252"/>
        <v>0</v>
      </c>
      <c r="V1125" t="s">
        <v>89</v>
      </c>
      <c r="W1125">
        <f t="shared" ca="1" si="253"/>
        <v>0</v>
      </c>
    </row>
    <row r="1126" spans="1:23" x14ac:dyDescent="0.25">
      <c r="A1126">
        <v>1125</v>
      </c>
      <c r="B1126">
        <v>552</v>
      </c>
      <c r="C1126" t="str">
        <f t="shared" ca="1" si="246"/>
        <v>2014_02_MIA@BUF</v>
      </c>
      <c r="D1126" t="str">
        <f t="shared" ca="1" si="256"/>
        <v/>
      </c>
      <c r="E1126">
        <f t="shared" ca="1" si="256"/>
        <v>0</v>
      </c>
      <c r="F1126">
        <f t="shared" ca="1" si="256"/>
        <v>29</v>
      </c>
      <c r="G1126">
        <f t="shared" ca="1" si="256"/>
        <v>10</v>
      </c>
      <c r="H1126">
        <f t="shared" ca="1" si="247"/>
        <v>2014</v>
      </c>
      <c r="I1126">
        <f t="shared" ca="1" si="248"/>
        <v>2</v>
      </c>
      <c r="J1126" t="str">
        <f t="shared" ca="1" si="249"/>
        <v>rs</v>
      </c>
      <c r="K1126" t="str">
        <f t="shared" ca="1" si="257"/>
        <v>BUF</v>
      </c>
      <c r="L1126" t="str">
        <f t="shared" ca="1" si="257"/>
        <v>BUF</v>
      </c>
      <c r="M1126" t="str">
        <f t="shared" ca="1" si="250"/>
        <v/>
      </c>
      <c r="N1126" t="s">
        <v>18</v>
      </c>
      <c r="O1126">
        <v>3</v>
      </c>
      <c r="P1126" t="str">
        <f t="shared" ca="1" si="251"/>
        <v/>
      </c>
      <c r="S1126" t="s">
        <v>81</v>
      </c>
      <c r="T1126">
        <v>3</v>
      </c>
      <c r="U1126">
        <f t="shared" ca="1" si="252"/>
        <v>0</v>
      </c>
      <c r="W1126" t="str">
        <f t="shared" ca="1" si="253"/>
        <v/>
      </c>
    </row>
    <row r="1127" spans="1:23" x14ac:dyDescent="0.25">
      <c r="A1127">
        <v>1126</v>
      </c>
      <c r="B1127">
        <v>552</v>
      </c>
      <c r="C1127" t="str">
        <f t="shared" ca="1" si="246"/>
        <v>2014_02_MIA@BUF</v>
      </c>
      <c r="D1127" t="str">
        <f t="shared" ca="1" si="256"/>
        <v/>
      </c>
      <c r="E1127">
        <f t="shared" ca="1" si="256"/>
        <v>0</v>
      </c>
      <c r="F1127">
        <f t="shared" ca="1" si="256"/>
        <v>29</v>
      </c>
      <c r="G1127">
        <f t="shared" ca="1" si="256"/>
        <v>10</v>
      </c>
      <c r="H1127">
        <f t="shared" ca="1" si="247"/>
        <v>2014</v>
      </c>
      <c r="I1127">
        <f t="shared" ca="1" si="248"/>
        <v>2</v>
      </c>
      <c r="J1127" t="str">
        <f t="shared" ca="1" si="249"/>
        <v>rs</v>
      </c>
      <c r="K1127" t="str">
        <f t="shared" ca="1" si="257"/>
        <v>BUF</v>
      </c>
      <c r="L1127" t="str">
        <f t="shared" ca="1" si="257"/>
        <v>BUF</v>
      </c>
      <c r="M1127" t="str">
        <f t="shared" ca="1" si="250"/>
        <v/>
      </c>
      <c r="N1127" t="s">
        <v>16</v>
      </c>
      <c r="O1127">
        <v>2.5</v>
      </c>
      <c r="P1127" t="str">
        <f t="shared" ca="1" si="251"/>
        <v/>
      </c>
      <c r="S1127" t="s">
        <v>68</v>
      </c>
      <c r="T1127">
        <v>7</v>
      </c>
      <c r="U1127">
        <f t="shared" ca="1" si="252"/>
        <v>1</v>
      </c>
      <c r="V1127" t="s">
        <v>68</v>
      </c>
      <c r="W1127">
        <f t="shared" ca="1" si="253"/>
        <v>1</v>
      </c>
    </row>
    <row r="1128" spans="1:23" x14ac:dyDescent="0.25">
      <c r="A1128">
        <v>1127</v>
      </c>
      <c r="B1128">
        <v>553</v>
      </c>
      <c r="C1128" t="str">
        <f t="shared" ca="1" si="246"/>
        <v>2014_02_ATL@CIN</v>
      </c>
      <c r="D1128" t="str">
        <f t="shared" ca="1" si="256"/>
        <v/>
      </c>
      <c r="E1128">
        <f t="shared" ca="1" si="256"/>
        <v>-5</v>
      </c>
      <c r="F1128">
        <f t="shared" ca="1" si="256"/>
        <v>24</v>
      </c>
      <c r="G1128">
        <f t="shared" ca="1" si="256"/>
        <v>10</v>
      </c>
      <c r="H1128">
        <f t="shared" ca="1" si="247"/>
        <v>2014</v>
      </c>
      <c r="I1128">
        <f t="shared" ca="1" si="248"/>
        <v>2</v>
      </c>
      <c r="J1128" t="str">
        <f t="shared" ca="1" si="249"/>
        <v>rs</v>
      </c>
      <c r="K1128" t="str">
        <f t="shared" ca="1" si="257"/>
        <v>CIN</v>
      </c>
      <c r="L1128" t="str">
        <f t="shared" ca="1" si="257"/>
        <v>CIN</v>
      </c>
      <c r="M1128" t="str">
        <f t="shared" ca="1" si="250"/>
        <v/>
      </c>
      <c r="N1128" t="s">
        <v>18</v>
      </c>
      <c r="O1128">
        <v>-3</v>
      </c>
      <c r="P1128" t="str">
        <f t="shared" ca="1" si="251"/>
        <v/>
      </c>
      <c r="S1128" t="s">
        <v>22</v>
      </c>
      <c r="T1128">
        <v>11</v>
      </c>
      <c r="U1128">
        <f t="shared" ca="1" si="252"/>
        <v>0</v>
      </c>
      <c r="W1128" t="str">
        <f t="shared" ca="1" si="253"/>
        <v/>
      </c>
    </row>
    <row r="1129" spans="1:23" x14ac:dyDescent="0.25">
      <c r="A1129">
        <v>1128</v>
      </c>
      <c r="B1129">
        <v>553</v>
      </c>
      <c r="C1129" t="str">
        <f t="shared" ca="1" si="246"/>
        <v>2014_02_ATL@CIN</v>
      </c>
      <c r="D1129" t="str">
        <f t="shared" ca="1" si="256"/>
        <v/>
      </c>
      <c r="E1129">
        <f t="shared" ca="1" si="256"/>
        <v>-5</v>
      </c>
      <c r="F1129">
        <f t="shared" ca="1" si="256"/>
        <v>24</v>
      </c>
      <c r="G1129">
        <f t="shared" ca="1" si="256"/>
        <v>10</v>
      </c>
      <c r="H1129">
        <f t="shared" ca="1" si="247"/>
        <v>2014</v>
      </c>
      <c r="I1129">
        <f t="shared" ca="1" si="248"/>
        <v>2</v>
      </c>
      <c r="J1129" t="str">
        <f t="shared" ca="1" si="249"/>
        <v>rs</v>
      </c>
      <c r="K1129" t="str">
        <f t="shared" ca="1" si="257"/>
        <v>CIN</v>
      </c>
      <c r="L1129" t="str">
        <f t="shared" ca="1" si="257"/>
        <v>CIN</v>
      </c>
      <c r="M1129" t="str">
        <f t="shared" ca="1" si="250"/>
        <v/>
      </c>
      <c r="N1129" t="s">
        <v>16</v>
      </c>
      <c r="O1129">
        <v>-3</v>
      </c>
      <c r="P1129" t="str">
        <f t="shared" ca="1" si="251"/>
        <v/>
      </c>
      <c r="S1129" t="s">
        <v>71</v>
      </c>
      <c r="T1129">
        <v>4</v>
      </c>
      <c r="U1129">
        <f t="shared" ca="1" si="252"/>
        <v>1</v>
      </c>
      <c r="V1129" t="s">
        <v>71</v>
      </c>
      <c r="W1129">
        <f t="shared" ca="1" si="253"/>
        <v>1</v>
      </c>
    </row>
    <row r="1130" spans="1:23" x14ac:dyDescent="0.25">
      <c r="A1130">
        <v>1129</v>
      </c>
      <c r="B1130">
        <v>554</v>
      </c>
      <c r="C1130" t="str">
        <f t="shared" ca="1" si="246"/>
        <v>2014_02_NOR@CLE</v>
      </c>
      <c r="D1130" t="str">
        <f t="shared" ca="1" si="256"/>
        <v/>
      </c>
      <c r="E1130">
        <f t="shared" ca="1" si="256"/>
        <v>6</v>
      </c>
      <c r="F1130">
        <f t="shared" ca="1" si="256"/>
        <v>26</v>
      </c>
      <c r="G1130">
        <f t="shared" ca="1" si="256"/>
        <v>24</v>
      </c>
      <c r="H1130">
        <f t="shared" ca="1" si="247"/>
        <v>2014</v>
      </c>
      <c r="I1130">
        <f t="shared" ca="1" si="248"/>
        <v>2</v>
      </c>
      <c r="J1130" t="str">
        <f t="shared" ca="1" si="249"/>
        <v>rs</v>
      </c>
      <c r="K1130" t="str">
        <f t="shared" ca="1" si="257"/>
        <v>CLE</v>
      </c>
      <c r="L1130" t="str">
        <f t="shared" ca="1" si="257"/>
        <v>CLE</v>
      </c>
      <c r="M1130" t="str">
        <f t="shared" ca="1" si="250"/>
        <v/>
      </c>
      <c r="N1130" t="s">
        <v>18</v>
      </c>
      <c r="O1130">
        <v>7.5</v>
      </c>
      <c r="P1130" t="str">
        <f t="shared" ca="1" si="251"/>
        <v/>
      </c>
      <c r="S1130" t="s">
        <v>340</v>
      </c>
      <c r="T1130">
        <v>6</v>
      </c>
      <c r="U1130">
        <f t="shared" ca="1" si="252"/>
        <v>0</v>
      </c>
      <c r="W1130" t="str">
        <f t="shared" ca="1" si="253"/>
        <v/>
      </c>
    </row>
    <row r="1131" spans="1:23" x14ac:dyDescent="0.25">
      <c r="A1131">
        <v>1130</v>
      </c>
      <c r="B1131">
        <v>554</v>
      </c>
      <c r="C1131" t="str">
        <f t="shared" ca="1" si="246"/>
        <v>2014_02_NOR@CLE</v>
      </c>
      <c r="D1131" t="str">
        <f t="shared" ca="1" si="256"/>
        <v/>
      </c>
      <c r="E1131">
        <f t="shared" ca="1" si="256"/>
        <v>6</v>
      </c>
      <c r="F1131">
        <f t="shared" ca="1" si="256"/>
        <v>26</v>
      </c>
      <c r="G1131">
        <f t="shared" ca="1" si="256"/>
        <v>24</v>
      </c>
      <c r="H1131">
        <f t="shared" ca="1" si="247"/>
        <v>2014</v>
      </c>
      <c r="I1131">
        <f t="shared" ca="1" si="248"/>
        <v>2</v>
      </c>
      <c r="J1131" t="str">
        <f t="shared" ca="1" si="249"/>
        <v>rs</v>
      </c>
      <c r="K1131" t="str">
        <f t="shared" ca="1" si="257"/>
        <v>CLE</v>
      </c>
      <c r="L1131" t="str">
        <f t="shared" ca="1" si="257"/>
        <v>CLE</v>
      </c>
      <c r="M1131" t="str">
        <f t="shared" ca="1" si="250"/>
        <v/>
      </c>
      <c r="N1131" t="s">
        <v>16</v>
      </c>
      <c r="O1131">
        <v>8</v>
      </c>
      <c r="P1131" t="str">
        <f t="shared" ca="1" si="251"/>
        <v/>
      </c>
      <c r="S1131" t="s">
        <v>72</v>
      </c>
      <c r="T1131">
        <v>16</v>
      </c>
      <c r="U1131">
        <f t="shared" ca="1" si="252"/>
        <v>1</v>
      </c>
      <c r="V1131" t="s">
        <v>340</v>
      </c>
      <c r="W1131">
        <f t="shared" ca="1" si="253"/>
        <v>0</v>
      </c>
    </row>
    <row r="1132" spans="1:23" x14ac:dyDescent="0.25">
      <c r="A1132">
        <v>1131</v>
      </c>
      <c r="B1132">
        <v>555</v>
      </c>
      <c r="C1132" t="str">
        <f t="shared" ca="1" si="246"/>
        <v>2014_02_DAL@TEN</v>
      </c>
      <c r="D1132" t="str">
        <f t="shared" ca="1" si="256"/>
        <v/>
      </c>
      <c r="E1132">
        <f t="shared" ca="1" si="256"/>
        <v>-4</v>
      </c>
      <c r="F1132">
        <f t="shared" ca="1" si="256"/>
        <v>10</v>
      </c>
      <c r="G1132">
        <f t="shared" ca="1" si="256"/>
        <v>26</v>
      </c>
      <c r="H1132">
        <f t="shared" ca="1" si="247"/>
        <v>2014</v>
      </c>
      <c r="I1132">
        <f t="shared" ca="1" si="248"/>
        <v>2</v>
      </c>
      <c r="J1132" t="str">
        <f t="shared" ca="1" si="249"/>
        <v>rs</v>
      </c>
      <c r="K1132" t="str">
        <f t="shared" ca="1" si="257"/>
        <v>DAL</v>
      </c>
      <c r="L1132" t="str">
        <f t="shared" ca="1" si="257"/>
        <v>DAL</v>
      </c>
      <c r="M1132" t="str">
        <f t="shared" ca="1" si="250"/>
        <v/>
      </c>
      <c r="N1132" t="s">
        <v>18</v>
      </c>
      <c r="O1132">
        <v>1</v>
      </c>
      <c r="P1132" t="str">
        <f t="shared" ca="1" si="251"/>
        <v/>
      </c>
      <c r="S1132" t="s">
        <v>73</v>
      </c>
      <c r="T1132">
        <v>12</v>
      </c>
      <c r="U1132">
        <f t="shared" ca="1" si="252"/>
        <v>1</v>
      </c>
      <c r="W1132" t="str">
        <f t="shared" ca="1" si="253"/>
        <v/>
      </c>
    </row>
    <row r="1133" spans="1:23" x14ac:dyDescent="0.25">
      <c r="A1133">
        <v>1132</v>
      </c>
      <c r="B1133">
        <v>555</v>
      </c>
      <c r="C1133" t="str">
        <f t="shared" ca="1" si="246"/>
        <v>2014_02_DAL@TEN</v>
      </c>
      <c r="D1133" t="str">
        <f t="shared" ca="1" si="256"/>
        <v/>
      </c>
      <c r="E1133">
        <f t="shared" ca="1" si="256"/>
        <v>-4</v>
      </c>
      <c r="F1133">
        <f t="shared" ca="1" si="256"/>
        <v>10</v>
      </c>
      <c r="G1133">
        <f t="shared" ca="1" si="256"/>
        <v>26</v>
      </c>
      <c r="H1133">
        <f t="shared" ca="1" si="247"/>
        <v>2014</v>
      </c>
      <c r="I1133">
        <f t="shared" ca="1" si="248"/>
        <v>2</v>
      </c>
      <c r="J1133" t="str">
        <f t="shared" ca="1" si="249"/>
        <v>rs</v>
      </c>
      <c r="K1133" t="str">
        <f t="shared" ca="1" si="257"/>
        <v>DAL</v>
      </c>
      <c r="L1133" t="str">
        <f t="shared" ca="1" si="257"/>
        <v>DAL</v>
      </c>
      <c r="M1133" t="str">
        <f t="shared" ca="1" si="250"/>
        <v/>
      </c>
      <c r="N1133" t="s">
        <v>16</v>
      </c>
      <c r="O1133">
        <v>-3</v>
      </c>
      <c r="P1133" t="str">
        <f t="shared" ca="1" si="251"/>
        <v/>
      </c>
      <c r="S1133" t="s">
        <v>95</v>
      </c>
      <c r="T1133">
        <v>3</v>
      </c>
      <c r="U1133">
        <f t="shared" ca="1" si="252"/>
        <v>0</v>
      </c>
      <c r="V1133" t="s">
        <v>95</v>
      </c>
      <c r="W1133">
        <f t="shared" ca="1" si="253"/>
        <v>0</v>
      </c>
    </row>
    <row r="1134" spans="1:23" x14ac:dyDescent="0.25">
      <c r="A1134">
        <v>1133</v>
      </c>
      <c r="B1134">
        <v>556</v>
      </c>
      <c r="C1134" t="str">
        <f t="shared" ca="1" si="246"/>
        <v>2014_02_NWE@MIN</v>
      </c>
      <c r="D1134" t="str">
        <f t="shared" ca="1" si="256"/>
        <v/>
      </c>
      <c r="E1134">
        <f t="shared" ca="1" si="256"/>
        <v>3</v>
      </c>
      <c r="F1134">
        <f t="shared" ca="1" si="256"/>
        <v>7</v>
      </c>
      <c r="G1134">
        <f t="shared" ca="1" si="256"/>
        <v>30</v>
      </c>
      <c r="H1134">
        <f t="shared" ca="1" si="247"/>
        <v>2014</v>
      </c>
      <c r="I1134">
        <f t="shared" ca="1" si="248"/>
        <v>2</v>
      </c>
      <c r="J1134" t="str">
        <f t="shared" ca="1" si="249"/>
        <v>rs</v>
      </c>
      <c r="K1134" t="str">
        <f t="shared" ca="1" si="257"/>
        <v>NWE</v>
      </c>
      <c r="L1134" t="str">
        <f t="shared" ca="1" si="257"/>
        <v>NWE</v>
      </c>
      <c r="M1134" t="str">
        <f t="shared" ca="1" si="250"/>
        <v/>
      </c>
      <c r="N1134" t="s">
        <v>18</v>
      </c>
      <c r="O1134">
        <v>6</v>
      </c>
      <c r="P1134" t="str">
        <f t="shared" ca="1" si="251"/>
        <v/>
      </c>
      <c r="S1134" t="s">
        <v>337</v>
      </c>
      <c r="T1134">
        <v>8</v>
      </c>
      <c r="U1134">
        <f t="shared" ca="1" si="252"/>
        <v>1</v>
      </c>
      <c r="W1134" t="str">
        <f t="shared" ca="1" si="253"/>
        <v/>
      </c>
    </row>
    <row r="1135" spans="1:23" x14ac:dyDescent="0.25">
      <c r="A1135">
        <v>1134</v>
      </c>
      <c r="B1135">
        <v>556</v>
      </c>
      <c r="C1135" t="str">
        <f t="shared" ca="1" si="246"/>
        <v>2014_02_NWE@MIN</v>
      </c>
      <c r="D1135" t="str">
        <f t="shared" ca="1" si="256"/>
        <v/>
      </c>
      <c r="E1135">
        <f t="shared" ca="1" si="256"/>
        <v>3</v>
      </c>
      <c r="F1135">
        <f t="shared" ca="1" si="256"/>
        <v>7</v>
      </c>
      <c r="G1135">
        <f t="shared" ca="1" si="256"/>
        <v>30</v>
      </c>
      <c r="H1135">
        <f t="shared" ca="1" si="247"/>
        <v>2014</v>
      </c>
      <c r="I1135">
        <f t="shared" ca="1" si="248"/>
        <v>2</v>
      </c>
      <c r="J1135" t="str">
        <f t="shared" ca="1" si="249"/>
        <v>rs</v>
      </c>
      <c r="K1135" t="str">
        <f t="shared" ca="1" si="257"/>
        <v>NWE</v>
      </c>
      <c r="L1135" t="str">
        <f t="shared" ca="1" si="257"/>
        <v>NWE</v>
      </c>
      <c r="M1135" t="str">
        <f t="shared" ca="1" si="250"/>
        <v/>
      </c>
      <c r="N1135" t="s">
        <v>16</v>
      </c>
      <c r="O1135">
        <v>3</v>
      </c>
      <c r="P1135" t="str">
        <f t="shared" ca="1" si="251"/>
        <v/>
      </c>
      <c r="S1135" t="s">
        <v>82</v>
      </c>
      <c r="T1135">
        <v>15</v>
      </c>
      <c r="U1135">
        <f t="shared" ca="1" si="252"/>
        <v>0</v>
      </c>
      <c r="V1135" t="s">
        <v>82</v>
      </c>
      <c r="W1135">
        <f t="shared" ca="1" si="253"/>
        <v>0</v>
      </c>
    </row>
    <row r="1136" spans="1:23" x14ac:dyDescent="0.25">
      <c r="A1136">
        <v>1135</v>
      </c>
      <c r="B1136">
        <v>557</v>
      </c>
      <c r="C1136" t="str">
        <f t="shared" ca="1" si="246"/>
        <v>2014_02_ARI@NYG</v>
      </c>
      <c r="D1136" t="str">
        <f t="shared" ca="1" si="256"/>
        <v/>
      </c>
      <c r="E1136">
        <f t="shared" ca="1" si="256"/>
        <v>-2</v>
      </c>
      <c r="F1136">
        <f t="shared" ca="1" si="256"/>
        <v>14</v>
      </c>
      <c r="G1136">
        <f t="shared" ca="1" si="256"/>
        <v>25</v>
      </c>
      <c r="H1136">
        <f t="shared" ca="1" si="247"/>
        <v>2014</v>
      </c>
      <c r="I1136">
        <f t="shared" ca="1" si="248"/>
        <v>2</v>
      </c>
      <c r="J1136" t="str">
        <f t="shared" ca="1" si="249"/>
        <v>rs</v>
      </c>
      <c r="K1136" t="str">
        <f t="shared" ca="1" si="257"/>
        <v>ARI</v>
      </c>
      <c r="L1136" t="str">
        <f t="shared" ca="1" si="257"/>
        <v>ARI</v>
      </c>
      <c r="M1136" t="str">
        <f t="shared" ca="1" si="250"/>
        <v/>
      </c>
      <c r="N1136" t="s">
        <v>18</v>
      </c>
      <c r="O1136">
        <v>6</v>
      </c>
      <c r="P1136" t="str">
        <f t="shared" ca="1" si="251"/>
        <v/>
      </c>
      <c r="S1136" t="s">
        <v>85</v>
      </c>
      <c r="T1136">
        <v>10</v>
      </c>
      <c r="U1136">
        <f t="shared" ca="1" si="252"/>
        <v>0</v>
      </c>
      <c r="W1136" t="str">
        <f t="shared" ca="1" si="253"/>
        <v/>
      </c>
    </row>
    <row r="1137" spans="1:23" x14ac:dyDescent="0.25">
      <c r="A1137">
        <v>1136</v>
      </c>
      <c r="B1137">
        <v>557</v>
      </c>
      <c r="C1137" t="str">
        <f t="shared" ca="1" si="246"/>
        <v>2014_02_ARI@NYG</v>
      </c>
      <c r="D1137" t="str">
        <f t="shared" ca="1" si="256"/>
        <v/>
      </c>
      <c r="E1137">
        <f t="shared" ca="1" si="256"/>
        <v>-2</v>
      </c>
      <c r="F1137">
        <f t="shared" ca="1" si="256"/>
        <v>14</v>
      </c>
      <c r="G1137">
        <f t="shared" ca="1" si="256"/>
        <v>25</v>
      </c>
      <c r="H1137">
        <f t="shared" ca="1" si="247"/>
        <v>2014</v>
      </c>
      <c r="I1137">
        <f t="shared" ca="1" si="248"/>
        <v>2</v>
      </c>
      <c r="J1137" t="str">
        <f t="shared" ca="1" si="249"/>
        <v>rs</v>
      </c>
      <c r="K1137" t="str">
        <f t="shared" ca="1" si="257"/>
        <v>ARI</v>
      </c>
      <c r="L1137" t="str">
        <f t="shared" ca="1" si="257"/>
        <v>ARI</v>
      </c>
      <c r="M1137" t="str">
        <f t="shared" ca="1" si="250"/>
        <v/>
      </c>
      <c r="N1137" t="s">
        <v>16</v>
      </c>
      <c r="O1137">
        <v>1</v>
      </c>
      <c r="P1137" t="str">
        <f t="shared" ca="1" si="251"/>
        <v/>
      </c>
      <c r="S1137" t="s">
        <v>85</v>
      </c>
      <c r="T1137">
        <v>10</v>
      </c>
      <c r="U1137">
        <f t="shared" ca="1" si="252"/>
        <v>0</v>
      </c>
      <c r="V1137" t="s">
        <v>85</v>
      </c>
      <c r="W1137">
        <f t="shared" ca="1" si="253"/>
        <v>0</v>
      </c>
    </row>
    <row r="1138" spans="1:23" x14ac:dyDescent="0.25">
      <c r="A1138">
        <v>1137</v>
      </c>
      <c r="B1138">
        <v>558</v>
      </c>
      <c r="C1138" t="str">
        <f t="shared" ca="1" si="246"/>
        <v>2014_02_JAX@WAS</v>
      </c>
      <c r="D1138" t="str">
        <f t="shared" ca="1" si="256"/>
        <v/>
      </c>
      <c r="E1138">
        <f t="shared" ca="1" si="256"/>
        <v>-6</v>
      </c>
      <c r="F1138">
        <f t="shared" ca="1" si="256"/>
        <v>41</v>
      </c>
      <c r="G1138">
        <f t="shared" ca="1" si="256"/>
        <v>10</v>
      </c>
      <c r="H1138">
        <f t="shared" ca="1" si="247"/>
        <v>2014</v>
      </c>
      <c r="I1138">
        <f t="shared" ca="1" si="248"/>
        <v>2</v>
      </c>
      <c r="J1138" t="str">
        <f t="shared" ca="1" si="249"/>
        <v>rs</v>
      </c>
      <c r="K1138" t="str">
        <f t="shared" ca="1" si="257"/>
        <v>WAS</v>
      </c>
      <c r="L1138" t="str">
        <f t="shared" ca="1" si="257"/>
        <v>WAS</v>
      </c>
      <c r="M1138" t="str">
        <f t="shared" ca="1" si="250"/>
        <v/>
      </c>
      <c r="N1138" t="s">
        <v>18</v>
      </c>
      <c r="O1138">
        <v>-4</v>
      </c>
      <c r="P1138" t="str">
        <f t="shared" ca="1" si="251"/>
        <v/>
      </c>
      <c r="S1138" t="s">
        <v>79</v>
      </c>
      <c r="T1138">
        <v>9</v>
      </c>
      <c r="U1138">
        <f t="shared" ca="1" si="252"/>
        <v>0</v>
      </c>
      <c r="W1138" t="str">
        <f t="shared" ca="1" si="253"/>
        <v/>
      </c>
    </row>
    <row r="1139" spans="1:23" x14ac:dyDescent="0.25">
      <c r="A1139">
        <v>1138</v>
      </c>
      <c r="B1139">
        <v>558</v>
      </c>
      <c r="C1139" t="str">
        <f t="shared" ca="1" si="246"/>
        <v>2014_02_JAX@WAS</v>
      </c>
      <c r="D1139" t="str">
        <f t="shared" ca="1" si="256"/>
        <v/>
      </c>
      <c r="E1139">
        <f t="shared" ca="1" si="256"/>
        <v>-6</v>
      </c>
      <c r="F1139">
        <f t="shared" ca="1" si="256"/>
        <v>41</v>
      </c>
      <c r="G1139">
        <f t="shared" ca="1" si="256"/>
        <v>10</v>
      </c>
      <c r="H1139">
        <f t="shared" ca="1" si="247"/>
        <v>2014</v>
      </c>
      <c r="I1139">
        <f t="shared" ca="1" si="248"/>
        <v>2</v>
      </c>
      <c r="J1139" t="str">
        <f t="shared" ca="1" si="249"/>
        <v>rs</v>
      </c>
      <c r="K1139" t="str">
        <f t="shared" ca="1" si="257"/>
        <v>WAS</v>
      </c>
      <c r="L1139" t="str">
        <f t="shared" ca="1" si="257"/>
        <v>WAS</v>
      </c>
      <c r="M1139" t="str">
        <f t="shared" ca="1" si="250"/>
        <v/>
      </c>
      <c r="N1139" t="s">
        <v>16</v>
      </c>
      <c r="O1139">
        <v>-6</v>
      </c>
      <c r="P1139" t="str">
        <f t="shared" ca="1" si="251"/>
        <v/>
      </c>
      <c r="S1139" t="s">
        <v>79</v>
      </c>
      <c r="T1139">
        <v>11</v>
      </c>
      <c r="U1139">
        <f t="shared" ca="1" si="252"/>
        <v>0</v>
      </c>
      <c r="V1139" t="s">
        <v>79</v>
      </c>
      <c r="W1139">
        <f t="shared" ca="1" si="253"/>
        <v>0</v>
      </c>
    </row>
    <row r="1140" spans="1:23" x14ac:dyDescent="0.25">
      <c r="A1140">
        <v>1139</v>
      </c>
      <c r="B1140">
        <v>559</v>
      </c>
      <c r="C1140" t="str">
        <f t="shared" ca="1" si="246"/>
        <v>2014_02_DET@CAR</v>
      </c>
      <c r="D1140" t="str">
        <f t="shared" ca="1" si="256"/>
        <v/>
      </c>
      <c r="E1140">
        <f t="shared" ca="1" si="256"/>
        <v>-3</v>
      </c>
      <c r="F1140">
        <f t="shared" ca="1" si="256"/>
        <v>24</v>
      </c>
      <c r="G1140">
        <f t="shared" ca="1" si="256"/>
        <v>7</v>
      </c>
      <c r="H1140">
        <f t="shared" ca="1" si="247"/>
        <v>2014</v>
      </c>
      <c r="I1140">
        <f t="shared" ca="1" si="248"/>
        <v>2</v>
      </c>
      <c r="J1140" t="str">
        <f t="shared" ca="1" si="249"/>
        <v>rs</v>
      </c>
      <c r="K1140" t="str">
        <f t="shared" ca="1" si="257"/>
        <v>CAR</v>
      </c>
      <c r="L1140" t="str">
        <f t="shared" ca="1" si="257"/>
        <v>CAR</v>
      </c>
      <c r="M1140" t="str">
        <f t="shared" ca="1" si="250"/>
        <v/>
      </c>
      <c r="N1140" t="s">
        <v>18</v>
      </c>
      <c r="O1140">
        <v>-3</v>
      </c>
      <c r="P1140" t="str">
        <f t="shared" ca="1" si="251"/>
        <v/>
      </c>
      <c r="S1140" t="s">
        <v>69</v>
      </c>
      <c r="T1140">
        <v>2</v>
      </c>
      <c r="U1140">
        <f t="shared" ca="1" si="252"/>
        <v>1</v>
      </c>
      <c r="W1140" t="str">
        <f t="shared" ca="1" si="253"/>
        <v/>
      </c>
    </row>
    <row r="1141" spans="1:23" x14ac:dyDescent="0.25">
      <c r="A1141">
        <v>1140</v>
      </c>
      <c r="B1141">
        <v>559</v>
      </c>
      <c r="C1141" t="str">
        <f t="shared" ca="1" si="246"/>
        <v>2014_02_DET@CAR</v>
      </c>
      <c r="D1141" t="str">
        <f t="shared" ca="1" si="256"/>
        <v/>
      </c>
      <c r="E1141">
        <f t="shared" ca="1" si="256"/>
        <v>-3</v>
      </c>
      <c r="F1141">
        <f t="shared" ca="1" si="256"/>
        <v>24</v>
      </c>
      <c r="G1141">
        <f t="shared" ca="1" si="256"/>
        <v>7</v>
      </c>
      <c r="H1141">
        <f t="shared" ca="1" si="247"/>
        <v>2014</v>
      </c>
      <c r="I1141">
        <f t="shared" ca="1" si="248"/>
        <v>2</v>
      </c>
      <c r="J1141" t="str">
        <f t="shared" ca="1" si="249"/>
        <v>rs</v>
      </c>
      <c r="K1141" t="str">
        <f t="shared" ca="1" si="257"/>
        <v>CAR</v>
      </c>
      <c r="L1141" t="str">
        <f t="shared" ca="1" si="257"/>
        <v>CAR</v>
      </c>
      <c r="M1141" t="str">
        <f t="shared" ca="1" si="250"/>
        <v/>
      </c>
      <c r="N1141" t="s">
        <v>16</v>
      </c>
      <c r="O1141">
        <v>-3</v>
      </c>
      <c r="P1141" t="str">
        <f t="shared" ca="1" si="251"/>
        <v/>
      </c>
      <c r="S1141" t="s">
        <v>69</v>
      </c>
      <c r="T1141">
        <v>13</v>
      </c>
      <c r="U1141">
        <f t="shared" ca="1" si="252"/>
        <v>1</v>
      </c>
      <c r="V1141" t="s">
        <v>69</v>
      </c>
      <c r="W1141">
        <f t="shared" ca="1" si="253"/>
        <v>1</v>
      </c>
    </row>
    <row r="1142" spans="1:23" x14ac:dyDescent="0.25">
      <c r="A1142">
        <v>1141</v>
      </c>
      <c r="B1142">
        <v>560</v>
      </c>
      <c r="C1142" t="str">
        <f t="shared" ca="1" si="246"/>
        <v>2014_02_SEA@SD</v>
      </c>
      <c r="D1142" t="str">
        <f t="shared" ref="D1142:G1161" ca="1" si="258">IFERROR(IF(ISBLANK(VLOOKUP($B1142,nfl_game_result,MATCH(D$1,nfl_game_result_header,0),FALSE)),"",VLOOKUP($B1142,nfl_game_result,MATCH(D$1,nfl_game_result_header,0),FALSE)),"error")</f>
        <v/>
      </c>
      <c r="E1142">
        <f t="shared" ca="1" si="258"/>
        <v>5.5</v>
      </c>
      <c r="F1142">
        <f t="shared" ca="1" si="258"/>
        <v>30</v>
      </c>
      <c r="G1142">
        <f t="shared" ca="1" si="258"/>
        <v>21</v>
      </c>
      <c r="H1142">
        <f t="shared" ca="1" si="247"/>
        <v>2014</v>
      </c>
      <c r="I1142">
        <f t="shared" ca="1" si="248"/>
        <v>2</v>
      </c>
      <c r="J1142" t="str">
        <f t="shared" ca="1" si="249"/>
        <v>rs</v>
      </c>
      <c r="K1142" t="str">
        <f t="shared" ref="K1142:L1161" ca="1" si="259">IFERROR(IF(ISBLANK(VLOOKUP($B1142,nfl_game_result,MATCH(K$1,nfl_game_result_header,0),FALSE)),"",VLOOKUP($B1142,nfl_game_result,MATCH(K$1,nfl_game_result_header,0),FALSE)),"error")</f>
        <v>SD</v>
      </c>
      <c r="L1142" t="str">
        <f t="shared" ca="1" si="259"/>
        <v>SD</v>
      </c>
      <c r="M1142" t="str">
        <f t="shared" ca="1" si="250"/>
        <v/>
      </c>
      <c r="N1142" t="s">
        <v>18</v>
      </c>
      <c r="O1142">
        <v>6</v>
      </c>
      <c r="P1142" t="str">
        <f t="shared" ca="1" si="251"/>
        <v/>
      </c>
      <c r="S1142" t="s">
        <v>91</v>
      </c>
      <c r="T1142">
        <v>7</v>
      </c>
      <c r="U1142">
        <f t="shared" ca="1" si="252"/>
        <v>0</v>
      </c>
      <c r="W1142" t="str">
        <f t="shared" ca="1" si="253"/>
        <v/>
      </c>
    </row>
    <row r="1143" spans="1:23" x14ac:dyDescent="0.25">
      <c r="A1143">
        <v>1142</v>
      </c>
      <c r="B1143">
        <v>560</v>
      </c>
      <c r="C1143" t="str">
        <f t="shared" ca="1" si="246"/>
        <v>2014_02_SEA@SD</v>
      </c>
      <c r="D1143" t="str">
        <f t="shared" ca="1" si="258"/>
        <v/>
      </c>
      <c r="E1143">
        <f t="shared" ca="1" si="258"/>
        <v>5.5</v>
      </c>
      <c r="F1143">
        <f t="shared" ca="1" si="258"/>
        <v>30</v>
      </c>
      <c r="G1143">
        <f t="shared" ca="1" si="258"/>
        <v>21</v>
      </c>
      <c r="H1143">
        <f t="shared" ca="1" si="247"/>
        <v>2014</v>
      </c>
      <c r="I1143">
        <f t="shared" ca="1" si="248"/>
        <v>2</v>
      </c>
      <c r="J1143" t="str">
        <f t="shared" ca="1" si="249"/>
        <v>rs</v>
      </c>
      <c r="K1143" t="str">
        <f t="shared" ca="1" si="259"/>
        <v>SD</v>
      </c>
      <c r="L1143" t="str">
        <f t="shared" ca="1" si="259"/>
        <v>SD</v>
      </c>
      <c r="M1143" t="str">
        <f t="shared" ca="1" si="250"/>
        <v/>
      </c>
      <c r="N1143" t="s">
        <v>16</v>
      </c>
      <c r="O1143">
        <v>4.5</v>
      </c>
      <c r="P1143" t="str">
        <f t="shared" ca="1" si="251"/>
        <v/>
      </c>
      <c r="S1143" t="s">
        <v>91</v>
      </c>
      <c r="T1143">
        <v>12</v>
      </c>
      <c r="U1143">
        <f t="shared" ca="1" si="252"/>
        <v>0</v>
      </c>
      <c r="V1143" t="s">
        <v>91</v>
      </c>
      <c r="W1143">
        <f t="shared" ca="1" si="253"/>
        <v>0</v>
      </c>
    </row>
    <row r="1144" spans="1:23" x14ac:dyDescent="0.25">
      <c r="A1144">
        <v>1143</v>
      </c>
      <c r="B1144">
        <v>561</v>
      </c>
      <c r="C1144" t="str">
        <f t="shared" ca="1" si="246"/>
        <v>2014_02_STL@TBY</v>
      </c>
      <c r="D1144" t="str">
        <f t="shared" ca="1" si="258"/>
        <v/>
      </c>
      <c r="E1144">
        <f t="shared" ca="1" si="258"/>
        <v>-5</v>
      </c>
      <c r="F1144">
        <f t="shared" ca="1" si="258"/>
        <v>17</v>
      </c>
      <c r="G1144">
        <f t="shared" ca="1" si="258"/>
        <v>19</v>
      </c>
      <c r="H1144">
        <f t="shared" ca="1" si="247"/>
        <v>2014</v>
      </c>
      <c r="I1144">
        <f t="shared" ca="1" si="248"/>
        <v>2</v>
      </c>
      <c r="J1144" t="str">
        <f t="shared" ca="1" si="249"/>
        <v>rs</v>
      </c>
      <c r="K1144" t="str">
        <f t="shared" ca="1" si="259"/>
        <v>STL</v>
      </c>
      <c r="L1144" t="str">
        <f t="shared" ca="1" si="259"/>
        <v>STL</v>
      </c>
      <c r="M1144" t="str">
        <f t="shared" ca="1" si="250"/>
        <v/>
      </c>
      <c r="N1144" t="s">
        <v>18</v>
      </c>
      <c r="O1144">
        <v>-5.5</v>
      </c>
      <c r="P1144" t="str">
        <f t="shared" ca="1" si="251"/>
        <v/>
      </c>
      <c r="S1144" t="s">
        <v>339</v>
      </c>
      <c r="T1144">
        <v>1</v>
      </c>
      <c r="U1144">
        <f t="shared" ca="1" si="252"/>
        <v>0</v>
      </c>
      <c r="W1144" t="str">
        <f t="shared" ca="1" si="253"/>
        <v/>
      </c>
    </row>
    <row r="1145" spans="1:23" x14ac:dyDescent="0.25">
      <c r="A1145">
        <v>1144</v>
      </c>
      <c r="B1145">
        <v>561</v>
      </c>
      <c r="C1145" t="str">
        <f t="shared" ca="1" si="246"/>
        <v>2014_02_STL@TBY</v>
      </c>
      <c r="D1145" t="str">
        <f t="shared" ca="1" si="258"/>
        <v/>
      </c>
      <c r="E1145">
        <f t="shared" ca="1" si="258"/>
        <v>-5</v>
      </c>
      <c r="F1145">
        <f t="shared" ca="1" si="258"/>
        <v>17</v>
      </c>
      <c r="G1145">
        <f t="shared" ca="1" si="258"/>
        <v>19</v>
      </c>
      <c r="H1145">
        <f t="shared" ca="1" si="247"/>
        <v>2014</v>
      </c>
      <c r="I1145">
        <f t="shared" ca="1" si="248"/>
        <v>2</v>
      </c>
      <c r="J1145" t="str">
        <f t="shared" ca="1" si="249"/>
        <v>rs</v>
      </c>
      <c r="K1145" t="str">
        <f t="shared" ca="1" si="259"/>
        <v>STL</v>
      </c>
      <c r="L1145" t="str">
        <f t="shared" ca="1" si="259"/>
        <v>STL</v>
      </c>
      <c r="M1145" t="str">
        <f t="shared" ca="1" si="250"/>
        <v/>
      </c>
      <c r="N1145" t="s">
        <v>16</v>
      </c>
      <c r="O1145">
        <v>-4.5</v>
      </c>
      <c r="P1145" t="str">
        <f t="shared" ca="1" si="251"/>
        <v/>
      </c>
      <c r="S1145" t="s">
        <v>93</v>
      </c>
      <c r="T1145">
        <v>1</v>
      </c>
      <c r="U1145">
        <f t="shared" ca="1" si="252"/>
        <v>1</v>
      </c>
      <c r="V1145" t="s">
        <v>339</v>
      </c>
      <c r="W1145">
        <f t="shared" ca="1" si="253"/>
        <v>0</v>
      </c>
    </row>
    <row r="1146" spans="1:23" x14ac:dyDescent="0.25">
      <c r="A1146">
        <v>1145</v>
      </c>
      <c r="B1146">
        <v>562</v>
      </c>
      <c r="C1146" t="str">
        <f t="shared" ca="1" si="246"/>
        <v>2014_02_KCY@DEN</v>
      </c>
      <c r="D1146" t="str">
        <f t="shared" ca="1" si="258"/>
        <v/>
      </c>
      <c r="E1146">
        <f t="shared" ca="1" si="258"/>
        <v>-13</v>
      </c>
      <c r="F1146">
        <f t="shared" ca="1" si="258"/>
        <v>24</v>
      </c>
      <c r="G1146">
        <f t="shared" ca="1" si="258"/>
        <v>17</v>
      </c>
      <c r="H1146">
        <f t="shared" ca="1" si="247"/>
        <v>2014</v>
      </c>
      <c r="I1146">
        <f t="shared" ca="1" si="248"/>
        <v>2</v>
      </c>
      <c r="J1146" t="str">
        <f t="shared" ca="1" si="249"/>
        <v>rs</v>
      </c>
      <c r="K1146" t="str">
        <f t="shared" ca="1" si="259"/>
        <v>KCY</v>
      </c>
      <c r="L1146" t="str">
        <f t="shared" ca="1" si="259"/>
        <v>DEN</v>
      </c>
      <c r="M1146" t="str">
        <f t="shared" ca="1" si="250"/>
        <v/>
      </c>
      <c r="N1146" t="s">
        <v>18</v>
      </c>
      <c r="O1146">
        <v>-10.5</v>
      </c>
      <c r="P1146" t="str">
        <f t="shared" ca="1" si="251"/>
        <v/>
      </c>
      <c r="S1146" t="s">
        <v>74</v>
      </c>
      <c r="T1146">
        <v>14</v>
      </c>
      <c r="U1146">
        <f t="shared" ca="1" si="252"/>
        <v>0</v>
      </c>
      <c r="W1146" t="str">
        <f t="shared" ca="1" si="253"/>
        <v/>
      </c>
    </row>
    <row r="1147" spans="1:23" x14ac:dyDescent="0.25">
      <c r="A1147">
        <v>1146</v>
      </c>
      <c r="B1147">
        <v>562</v>
      </c>
      <c r="C1147" t="str">
        <f t="shared" ca="1" si="246"/>
        <v>2014_02_KCY@DEN</v>
      </c>
      <c r="D1147" t="str">
        <f t="shared" ca="1" si="258"/>
        <v/>
      </c>
      <c r="E1147">
        <f t="shared" ca="1" si="258"/>
        <v>-13</v>
      </c>
      <c r="F1147">
        <f t="shared" ca="1" si="258"/>
        <v>24</v>
      </c>
      <c r="G1147">
        <f t="shared" ca="1" si="258"/>
        <v>17</v>
      </c>
      <c r="H1147">
        <f t="shared" ca="1" si="247"/>
        <v>2014</v>
      </c>
      <c r="I1147">
        <f t="shared" ca="1" si="248"/>
        <v>2</v>
      </c>
      <c r="J1147" t="str">
        <f t="shared" ca="1" si="249"/>
        <v>rs</v>
      </c>
      <c r="K1147" t="str">
        <f t="shared" ca="1" si="259"/>
        <v>KCY</v>
      </c>
      <c r="L1147" t="str">
        <f t="shared" ca="1" si="259"/>
        <v>DEN</v>
      </c>
      <c r="M1147" t="str">
        <f t="shared" ca="1" si="250"/>
        <v/>
      </c>
      <c r="N1147" t="s">
        <v>16</v>
      </c>
      <c r="O1147">
        <v>-9</v>
      </c>
      <c r="P1147" t="str">
        <f t="shared" ca="1" si="251"/>
        <v/>
      </c>
      <c r="S1147" t="s">
        <v>74</v>
      </c>
      <c r="T1147">
        <v>2</v>
      </c>
      <c r="U1147">
        <f t="shared" ca="1" si="252"/>
        <v>0</v>
      </c>
      <c r="V1147" t="s">
        <v>74</v>
      </c>
      <c r="W1147">
        <f t="shared" ca="1" si="253"/>
        <v>1</v>
      </c>
    </row>
    <row r="1148" spans="1:23" x14ac:dyDescent="0.25">
      <c r="A1148">
        <v>1147</v>
      </c>
      <c r="B1148">
        <v>563</v>
      </c>
      <c r="C1148" t="str">
        <f t="shared" ca="1" si="246"/>
        <v>2014_02_NYJ@GBY</v>
      </c>
      <c r="D1148" t="str">
        <f t="shared" ca="1" si="258"/>
        <v/>
      </c>
      <c r="E1148">
        <f t="shared" ca="1" si="258"/>
        <v>-8</v>
      </c>
      <c r="F1148">
        <f t="shared" ca="1" si="258"/>
        <v>31</v>
      </c>
      <c r="G1148">
        <f t="shared" ca="1" si="258"/>
        <v>24</v>
      </c>
      <c r="H1148">
        <f t="shared" ca="1" si="247"/>
        <v>2014</v>
      </c>
      <c r="I1148">
        <f t="shared" ca="1" si="248"/>
        <v>2</v>
      </c>
      <c r="J1148" t="str">
        <f t="shared" ca="1" si="249"/>
        <v>rs</v>
      </c>
      <c r="K1148" t="str">
        <f t="shared" ca="1" si="259"/>
        <v>NYJ</v>
      </c>
      <c r="L1148" t="str">
        <f t="shared" ca="1" si="259"/>
        <v>GBY</v>
      </c>
      <c r="M1148" t="str">
        <f t="shared" ca="1" si="250"/>
        <v/>
      </c>
      <c r="N1148" t="s">
        <v>18</v>
      </c>
      <c r="O1148">
        <v>-7.5</v>
      </c>
      <c r="P1148" t="str">
        <f t="shared" ca="1" si="251"/>
        <v/>
      </c>
      <c r="S1148" t="s">
        <v>86</v>
      </c>
      <c r="T1148">
        <v>4</v>
      </c>
      <c r="U1148">
        <f t="shared" ca="1" si="252"/>
        <v>1</v>
      </c>
      <c r="W1148" t="str">
        <f t="shared" ca="1" si="253"/>
        <v/>
      </c>
    </row>
    <row r="1149" spans="1:23" x14ac:dyDescent="0.25">
      <c r="A1149">
        <v>1148</v>
      </c>
      <c r="B1149">
        <v>563</v>
      </c>
      <c r="C1149" t="str">
        <f t="shared" ca="1" si="246"/>
        <v>2014_02_NYJ@GBY</v>
      </c>
      <c r="D1149" t="str">
        <f t="shared" ca="1" si="258"/>
        <v/>
      </c>
      <c r="E1149">
        <f t="shared" ca="1" si="258"/>
        <v>-8</v>
      </c>
      <c r="F1149">
        <f t="shared" ca="1" si="258"/>
        <v>31</v>
      </c>
      <c r="G1149">
        <f t="shared" ca="1" si="258"/>
        <v>24</v>
      </c>
      <c r="H1149">
        <f t="shared" ca="1" si="247"/>
        <v>2014</v>
      </c>
      <c r="I1149">
        <f t="shared" ca="1" si="248"/>
        <v>2</v>
      </c>
      <c r="J1149" t="str">
        <f t="shared" ca="1" si="249"/>
        <v>rs</v>
      </c>
      <c r="K1149" t="str">
        <f t="shared" ca="1" si="259"/>
        <v>NYJ</v>
      </c>
      <c r="L1149" t="str">
        <f t="shared" ca="1" si="259"/>
        <v>GBY</v>
      </c>
      <c r="M1149" t="str">
        <f t="shared" ca="1" si="250"/>
        <v/>
      </c>
      <c r="N1149" t="s">
        <v>16</v>
      </c>
      <c r="O1149">
        <v>-8</v>
      </c>
      <c r="P1149" t="str">
        <f t="shared" ca="1" si="251"/>
        <v/>
      </c>
      <c r="S1149" t="s">
        <v>86</v>
      </c>
      <c r="T1149">
        <v>8</v>
      </c>
      <c r="U1149">
        <f t="shared" ca="1" si="252"/>
        <v>1</v>
      </c>
      <c r="V1149" t="s">
        <v>335</v>
      </c>
      <c r="W1149">
        <f t="shared" ca="1" si="253"/>
        <v>1</v>
      </c>
    </row>
    <row r="1150" spans="1:23" x14ac:dyDescent="0.25">
      <c r="A1150">
        <v>1149</v>
      </c>
      <c r="B1150">
        <v>564</v>
      </c>
      <c r="C1150" t="str">
        <f t="shared" ca="1" si="246"/>
        <v>2014_02_HOU@OAK</v>
      </c>
      <c r="D1150" t="str">
        <f t="shared" ca="1" si="258"/>
        <v/>
      </c>
      <c r="E1150">
        <f t="shared" ca="1" si="258"/>
        <v>3</v>
      </c>
      <c r="F1150">
        <f t="shared" ca="1" si="258"/>
        <v>14</v>
      </c>
      <c r="G1150">
        <f t="shared" ca="1" si="258"/>
        <v>30</v>
      </c>
      <c r="H1150">
        <f t="shared" ca="1" si="247"/>
        <v>2014</v>
      </c>
      <c r="I1150">
        <f t="shared" ca="1" si="248"/>
        <v>2</v>
      </c>
      <c r="J1150" t="str">
        <f t="shared" ca="1" si="249"/>
        <v>rs</v>
      </c>
      <c r="K1150" t="str">
        <f t="shared" ca="1" si="259"/>
        <v>HOU</v>
      </c>
      <c r="L1150" t="str">
        <f t="shared" ca="1" si="259"/>
        <v>HOU</v>
      </c>
      <c r="M1150" t="str">
        <f t="shared" ca="1" si="250"/>
        <v/>
      </c>
      <c r="N1150" t="s">
        <v>18</v>
      </c>
      <c r="O1150">
        <v>3</v>
      </c>
      <c r="P1150" t="str">
        <f t="shared" ca="1" si="251"/>
        <v/>
      </c>
      <c r="S1150" t="s">
        <v>77</v>
      </c>
      <c r="T1150">
        <v>5</v>
      </c>
      <c r="U1150">
        <f t="shared" ca="1" si="252"/>
        <v>1</v>
      </c>
      <c r="W1150" t="str">
        <f t="shared" ca="1" si="253"/>
        <v/>
      </c>
    </row>
    <row r="1151" spans="1:23" x14ac:dyDescent="0.25">
      <c r="A1151">
        <v>1150</v>
      </c>
      <c r="B1151">
        <v>564</v>
      </c>
      <c r="C1151" t="str">
        <f t="shared" ca="1" si="246"/>
        <v>2014_02_HOU@OAK</v>
      </c>
      <c r="D1151" t="str">
        <f t="shared" ca="1" si="258"/>
        <v/>
      </c>
      <c r="E1151">
        <f t="shared" ca="1" si="258"/>
        <v>3</v>
      </c>
      <c r="F1151">
        <f t="shared" ca="1" si="258"/>
        <v>14</v>
      </c>
      <c r="G1151">
        <f t="shared" ca="1" si="258"/>
        <v>30</v>
      </c>
      <c r="H1151">
        <f t="shared" ca="1" si="247"/>
        <v>2014</v>
      </c>
      <c r="I1151">
        <f t="shared" ca="1" si="248"/>
        <v>2</v>
      </c>
      <c r="J1151" t="str">
        <f t="shared" ca="1" si="249"/>
        <v>rs</v>
      </c>
      <c r="K1151" t="str">
        <f t="shared" ca="1" si="259"/>
        <v>HOU</v>
      </c>
      <c r="L1151" t="str">
        <f t="shared" ca="1" si="259"/>
        <v>HOU</v>
      </c>
      <c r="M1151" t="str">
        <f t="shared" ca="1" si="250"/>
        <v/>
      </c>
      <c r="N1151" t="s">
        <v>16</v>
      </c>
      <c r="O1151">
        <v>2.5</v>
      </c>
      <c r="P1151" t="str">
        <f t="shared" ca="1" si="251"/>
        <v/>
      </c>
      <c r="S1151" t="s">
        <v>77</v>
      </c>
      <c r="T1151">
        <v>5</v>
      </c>
      <c r="U1151">
        <f t="shared" ca="1" si="252"/>
        <v>1</v>
      </c>
      <c r="V1151" t="s">
        <v>77</v>
      </c>
      <c r="W1151">
        <f t="shared" ca="1" si="253"/>
        <v>1</v>
      </c>
    </row>
    <row r="1152" spans="1:23" x14ac:dyDescent="0.25">
      <c r="A1152">
        <v>1151</v>
      </c>
      <c r="B1152">
        <v>565</v>
      </c>
      <c r="C1152" t="str">
        <f t="shared" ca="1" si="246"/>
        <v>2014_02_CHI@SFO</v>
      </c>
      <c r="D1152" t="str">
        <f t="shared" ca="1" si="258"/>
        <v/>
      </c>
      <c r="E1152">
        <f t="shared" ca="1" si="258"/>
        <v>-7</v>
      </c>
      <c r="F1152">
        <f t="shared" ca="1" si="258"/>
        <v>20</v>
      </c>
      <c r="G1152">
        <f t="shared" ca="1" si="258"/>
        <v>28</v>
      </c>
      <c r="H1152">
        <f t="shared" ca="1" si="247"/>
        <v>2014</v>
      </c>
      <c r="I1152">
        <f t="shared" ca="1" si="248"/>
        <v>2</v>
      </c>
      <c r="J1152" t="str">
        <f t="shared" ca="1" si="249"/>
        <v>rs</v>
      </c>
      <c r="K1152" t="str">
        <f t="shared" ca="1" si="259"/>
        <v>CHI</v>
      </c>
      <c r="L1152" t="str">
        <f t="shared" ca="1" si="259"/>
        <v>CHI</v>
      </c>
      <c r="M1152" t="str">
        <f t="shared" ca="1" si="250"/>
        <v/>
      </c>
      <c r="N1152" t="s">
        <v>18</v>
      </c>
      <c r="O1152">
        <v>-7</v>
      </c>
      <c r="P1152" t="str">
        <f t="shared" ca="1" si="251"/>
        <v/>
      </c>
      <c r="S1152" t="s">
        <v>70</v>
      </c>
      <c r="T1152">
        <v>13</v>
      </c>
      <c r="U1152">
        <f t="shared" ca="1" si="252"/>
        <v>1</v>
      </c>
      <c r="W1152" t="str">
        <f t="shared" ca="1" si="253"/>
        <v/>
      </c>
    </row>
    <row r="1153" spans="1:23" x14ac:dyDescent="0.25">
      <c r="A1153">
        <v>1152</v>
      </c>
      <c r="B1153">
        <v>565</v>
      </c>
      <c r="C1153" t="str">
        <f t="shared" ca="1" si="246"/>
        <v>2014_02_CHI@SFO</v>
      </c>
      <c r="D1153" t="str">
        <f t="shared" ca="1" si="258"/>
        <v/>
      </c>
      <c r="E1153">
        <f t="shared" ca="1" si="258"/>
        <v>-7</v>
      </c>
      <c r="F1153">
        <f t="shared" ca="1" si="258"/>
        <v>20</v>
      </c>
      <c r="G1153">
        <f t="shared" ca="1" si="258"/>
        <v>28</v>
      </c>
      <c r="H1153">
        <f t="shared" ca="1" si="247"/>
        <v>2014</v>
      </c>
      <c r="I1153">
        <f t="shared" ca="1" si="248"/>
        <v>2</v>
      </c>
      <c r="J1153" t="str">
        <f t="shared" ca="1" si="249"/>
        <v>rs</v>
      </c>
      <c r="K1153" t="str">
        <f t="shared" ca="1" si="259"/>
        <v>CHI</v>
      </c>
      <c r="L1153" t="str">
        <f t="shared" ca="1" si="259"/>
        <v>CHI</v>
      </c>
      <c r="M1153" t="str">
        <f t="shared" ca="1" si="250"/>
        <v/>
      </c>
      <c r="N1153" t="s">
        <v>16</v>
      </c>
      <c r="O1153">
        <v>-5.5</v>
      </c>
      <c r="P1153" t="str">
        <f t="shared" ca="1" si="251"/>
        <v/>
      </c>
      <c r="S1153" t="s">
        <v>338</v>
      </c>
      <c r="T1153">
        <v>9</v>
      </c>
      <c r="U1153">
        <f t="shared" ca="1" si="252"/>
        <v>0</v>
      </c>
      <c r="V1153" t="s">
        <v>338</v>
      </c>
      <c r="W1153">
        <f t="shared" ca="1" si="253"/>
        <v>0</v>
      </c>
    </row>
    <row r="1154" spans="1:23" x14ac:dyDescent="0.25">
      <c r="A1154">
        <v>1153</v>
      </c>
      <c r="B1154">
        <v>566</v>
      </c>
      <c r="C1154" t="str">
        <f t="shared" ref="C1154:C1217" ca="1" si="260">IFERROR(VLOOKUP($B1154,nfl_game_result,MATCH(C$1,nfl_game_result_header,0),FALSE),"error")</f>
        <v>2014_02_PHI@IND</v>
      </c>
      <c r="D1154" t="str">
        <f t="shared" ca="1" si="258"/>
        <v/>
      </c>
      <c r="E1154">
        <f t="shared" ca="1" si="258"/>
        <v>-3</v>
      </c>
      <c r="F1154">
        <f t="shared" ca="1" si="258"/>
        <v>27</v>
      </c>
      <c r="G1154">
        <f t="shared" ca="1" si="258"/>
        <v>30</v>
      </c>
      <c r="H1154">
        <f t="shared" ref="H1154:H1217" ca="1" si="261">VALUE(LEFT(C1154, 4))</f>
        <v>2014</v>
      </c>
      <c r="I1154">
        <f t="shared" ref="I1154:I1217" ca="1" si="262">VALUE(MID(C1154,6,FIND("_",C1154,6)-6))</f>
        <v>2</v>
      </c>
      <c r="J1154" t="str">
        <f t="shared" ref="J1154:J1217" ca="1" si="263">IF(I1154&lt;=17,"rs","plyff")</f>
        <v>rs</v>
      </c>
      <c r="K1154" t="str">
        <f t="shared" ca="1" si="259"/>
        <v>PHI</v>
      </c>
      <c r="L1154" t="str">
        <f t="shared" ca="1" si="259"/>
        <v>PHI</v>
      </c>
      <c r="M1154" t="str">
        <f t="shared" ref="M1154:M1217" ca="1" si="264">IF(NOT(OR(ISBLANK(D1154),ISBLANK(E1154),D1154="",E1154="")),D1154-E1154,"")</f>
        <v/>
      </c>
      <c r="N1154" t="s">
        <v>18</v>
      </c>
      <c r="O1154">
        <v>-3</v>
      </c>
      <c r="P1154" t="str">
        <f t="shared" ref="P1154:P1217" ca="1" si="265">IF(OR(NOT(ISNUMBER(D1154)),ISBLANK(D1154),D1154="",ISBLANK(O1154)),"",ABS(D1154-O1154))</f>
        <v/>
      </c>
      <c r="S1154" t="s">
        <v>88</v>
      </c>
      <c r="T1154">
        <v>16</v>
      </c>
      <c r="U1154">
        <f t="shared" ref="U1154:U1217" ca="1" si="266">IF(OR(ISBLANK(K1154),ISBLANK(S1154),K1154="",S1154=""),"",IF(K1154=S1154,1,0))</f>
        <v>1</v>
      </c>
      <c r="W1154" t="str">
        <f t="shared" ref="W1154:W1217" ca="1" si="267">IF(OR(ISBLANK(L1154),ISBLANK(V1154),L1154="",V1154=""),"",IF(L1154=V1154,1,0))</f>
        <v/>
      </c>
    </row>
    <row r="1155" spans="1:23" x14ac:dyDescent="0.25">
      <c r="A1155">
        <v>1154</v>
      </c>
      <c r="B1155">
        <v>566</v>
      </c>
      <c r="C1155" t="str">
        <f t="shared" ca="1" si="260"/>
        <v>2014_02_PHI@IND</v>
      </c>
      <c r="D1155" t="str">
        <f t="shared" ca="1" si="258"/>
        <v/>
      </c>
      <c r="E1155">
        <f t="shared" ca="1" si="258"/>
        <v>-3</v>
      </c>
      <c r="F1155">
        <f t="shared" ca="1" si="258"/>
        <v>27</v>
      </c>
      <c r="G1155">
        <f t="shared" ca="1" si="258"/>
        <v>30</v>
      </c>
      <c r="H1155">
        <f t="shared" ca="1" si="261"/>
        <v>2014</v>
      </c>
      <c r="I1155">
        <f t="shared" ca="1" si="262"/>
        <v>2</v>
      </c>
      <c r="J1155" t="str">
        <f t="shared" ca="1" si="263"/>
        <v>rs</v>
      </c>
      <c r="K1155" t="str">
        <f t="shared" ca="1" si="259"/>
        <v>PHI</v>
      </c>
      <c r="L1155" t="str">
        <f t="shared" ca="1" si="259"/>
        <v>PHI</v>
      </c>
      <c r="M1155" t="str">
        <f t="shared" ca="1" si="264"/>
        <v/>
      </c>
      <c r="N1155" t="s">
        <v>16</v>
      </c>
      <c r="O1155">
        <v>-2</v>
      </c>
      <c r="P1155" t="str">
        <f t="shared" ca="1" si="265"/>
        <v/>
      </c>
      <c r="S1155" t="s">
        <v>88</v>
      </c>
      <c r="T1155">
        <v>14</v>
      </c>
      <c r="U1155">
        <f t="shared" ca="1" si="266"/>
        <v>1</v>
      </c>
      <c r="V1155" t="s">
        <v>78</v>
      </c>
      <c r="W1155">
        <f t="shared" ca="1" si="267"/>
        <v>0</v>
      </c>
    </row>
    <row r="1156" spans="1:23" x14ac:dyDescent="0.25">
      <c r="A1156">
        <v>1155</v>
      </c>
      <c r="B1156">
        <v>567</v>
      </c>
      <c r="C1156" t="str">
        <f t="shared" ca="1" si="260"/>
        <v>2014_03_TBY@ATL</v>
      </c>
      <c r="D1156" t="str">
        <f t="shared" ca="1" si="258"/>
        <v/>
      </c>
      <c r="E1156">
        <f t="shared" ca="1" si="258"/>
        <v>-6.5</v>
      </c>
      <c r="F1156">
        <f t="shared" ca="1" si="258"/>
        <v>56</v>
      </c>
      <c r="G1156">
        <f t="shared" ca="1" si="258"/>
        <v>14</v>
      </c>
      <c r="H1156">
        <f t="shared" ca="1" si="261"/>
        <v>2014</v>
      </c>
      <c r="I1156">
        <f t="shared" ca="1" si="262"/>
        <v>3</v>
      </c>
      <c r="J1156" t="str">
        <f t="shared" ca="1" si="263"/>
        <v>rs</v>
      </c>
      <c r="K1156" t="str">
        <f t="shared" ca="1" si="259"/>
        <v>ATL</v>
      </c>
      <c r="L1156" t="str">
        <f t="shared" ca="1" si="259"/>
        <v>ATL</v>
      </c>
      <c r="M1156" t="str">
        <f t="shared" ca="1" si="264"/>
        <v/>
      </c>
      <c r="N1156" t="s">
        <v>18</v>
      </c>
      <c r="O1156">
        <v>-8</v>
      </c>
      <c r="P1156" t="str">
        <f t="shared" ca="1" si="265"/>
        <v/>
      </c>
      <c r="S1156" t="s">
        <v>22</v>
      </c>
      <c r="T1156">
        <v>7</v>
      </c>
      <c r="U1156">
        <f t="shared" ca="1" si="266"/>
        <v>1</v>
      </c>
      <c r="W1156" t="str">
        <f t="shared" ca="1" si="267"/>
        <v/>
      </c>
    </row>
    <row r="1157" spans="1:23" x14ac:dyDescent="0.25">
      <c r="A1157">
        <v>1156</v>
      </c>
      <c r="B1157">
        <v>567</v>
      </c>
      <c r="C1157" t="str">
        <f t="shared" ca="1" si="260"/>
        <v>2014_03_TBY@ATL</v>
      </c>
      <c r="D1157" t="str">
        <f t="shared" ca="1" si="258"/>
        <v/>
      </c>
      <c r="E1157">
        <f t="shared" ca="1" si="258"/>
        <v>-6.5</v>
      </c>
      <c r="F1157">
        <f t="shared" ca="1" si="258"/>
        <v>56</v>
      </c>
      <c r="G1157">
        <f t="shared" ca="1" si="258"/>
        <v>14</v>
      </c>
      <c r="H1157">
        <f t="shared" ca="1" si="261"/>
        <v>2014</v>
      </c>
      <c r="I1157">
        <f t="shared" ca="1" si="262"/>
        <v>3</v>
      </c>
      <c r="J1157" t="str">
        <f t="shared" ca="1" si="263"/>
        <v>rs</v>
      </c>
      <c r="K1157" t="str">
        <f t="shared" ca="1" si="259"/>
        <v>ATL</v>
      </c>
      <c r="L1157" t="str">
        <f t="shared" ca="1" si="259"/>
        <v>ATL</v>
      </c>
      <c r="M1157" t="str">
        <f t="shared" ca="1" si="264"/>
        <v/>
      </c>
      <c r="N1157" t="s">
        <v>16</v>
      </c>
      <c r="O1157">
        <v>-7</v>
      </c>
      <c r="P1157" t="str">
        <f t="shared" ca="1" si="265"/>
        <v/>
      </c>
      <c r="S1157" t="s">
        <v>339</v>
      </c>
      <c r="T1157">
        <v>14</v>
      </c>
      <c r="U1157">
        <f t="shared" ca="1" si="266"/>
        <v>0</v>
      </c>
      <c r="V1157" t="s">
        <v>22</v>
      </c>
      <c r="W1157">
        <f t="shared" ca="1" si="267"/>
        <v>1</v>
      </c>
    </row>
    <row r="1158" spans="1:23" x14ac:dyDescent="0.25">
      <c r="A1158">
        <v>1157</v>
      </c>
      <c r="B1158">
        <v>568</v>
      </c>
      <c r="C1158" t="str">
        <f t="shared" ca="1" si="260"/>
        <v>2014_03_SD@BUF</v>
      </c>
      <c r="D1158" t="str">
        <f t="shared" ca="1" si="258"/>
        <v/>
      </c>
      <c r="E1158">
        <f t="shared" ca="1" si="258"/>
        <v>-2</v>
      </c>
      <c r="F1158">
        <f t="shared" ca="1" si="258"/>
        <v>10</v>
      </c>
      <c r="G1158">
        <f t="shared" ca="1" si="258"/>
        <v>22</v>
      </c>
      <c r="H1158">
        <f t="shared" ca="1" si="261"/>
        <v>2014</v>
      </c>
      <c r="I1158">
        <f t="shared" ca="1" si="262"/>
        <v>3</v>
      </c>
      <c r="J1158" t="str">
        <f t="shared" ca="1" si="263"/>
        <v>rs</v>
      </c>
      <c r="K1158" t="str">
        <f t="shared" ca="1" si="259"/>
        <v>SD</v>
      </c>
      <c r="L1158" t="str">
        <f t="shared" ca="1" si="259"/>
        <v>SD</v>
      </c>
      <c r="M1158" t="str">
        <f t="shared" ca="1" si="264"/>
        <v/>
      </c>
      <c r="N1158" t="s">
        <v>18</v>
      </c>
      <c r="O1158">
        <v>1</v>
      </c>
      <c r="P1158" t="str">
        <f t="shared" ca="1" si="265"/>
        <v/>
      </c>
      <c r="S1158" t="s">
        <v>90</v>
      </c>
      <c r="T1158">
        <v>15</v>
      </c>
      <c r="U1158">
        <f t="shared" ca="1" si="266"/>
        <v>1</v>
      </c>
      <c r="W1158" t="str">
        <f t="shared" ca="1" si="267"/>
        <v/>
      </c>
    </row>
    <row r="1159" spans="1:23" x14ac:dyDescent="0.25">
      <c r="A1159">
        <v>1158</v>
      </c>
      <c r="B1159">
        <v>568</v>
      </c>
      <c r="C1159" t="str">
        <f t="shared" ca="1" si="260"/>
        <v>2014_03_SD@BUF</v>
      </c>
      <c r="D1159" t="str">
        <f t="shared" ca="1" si="258"/>
        <v/>
      </c>
      <c r="E1159">
        <f t="shared" ca="1" si="258"/>
        <v>-2</v>
      </c>
      <c r="F1159">
        <f t="shared" ca="1" si="258"/>
        <v>10</v>
      </c>
      <c r="G1159">
        <f t="shared" ca="1" si="258"/>
        <v>22</v>
      </c>
      <c r="H1159">
        <f t="shared" ca="1" si="261"/>
        <v>2014</v>
      </c>
      <c r="I1159">
        <f t="shared" ca="1" si="262"/>
        <v>3</v>
      </c>
      <c r="J1159" t="str">
        <f t="shared" ca="1" si="263"/>
        <v>rs</v>
      </c>
      <c r="K1159" t="str">
        <f t="shared" ca="1" si="259"/>
        <v>SD</v>
      </c>
      <c r="L1159" t="str">
        <f t="shared" ca="1" si="259"/>
        <v>SD</v>
      </c>
      <c r="M1159" t="str">
        <f t="shared" ca="1" si="264"/>
        <v/>
      </c>
      <c r="N1159" t="s">
        <v>16</v>
      </c>
      <c r="O1159">
        <v>-3</v>
      </c>
      <c r="P1159" t="str">
        <f t="shared" ca="1" si="265"/>
        <v/>
      </c>
      <c r="S1159" t="s">
        <v>68</v>
      </c>
      <c r="T1159">
        <v>2</v>
      </c>
      <c r="U1159">
        <f t="shared" ca="1" si="266"/>
        <v>0</v>
      </c>
      <c r="V1159" t="s">
        <v>68</v>
      </c>
      <c r="W1159">
        <f t="shared" ca="1" si="267"/>
        <v>0</v>
      </c>
    </row>
    <row r="1160" spans="1:23" x14ac:dyDescent="0.25">
      <c r="A1160">
        <v>1159</v>
      </c>
      <c r="B1160">
        <v>569</v>
      </c>
      <c r="C1160" t="str">
        <f t="shared" ca="1" si="260"/>
        <v>2014_03_TEN@CIN</v>
      </c>
      <c r="D1160" t="str">
        <f t="shared" ca="1" si="258"/>
        <v/>
      </c>
      <c r="E1160">
        <f t="shared" ca="1" si="258"/>
        <v>-7</v>
      </c>
      <c r="F1160">
        <f t="shared" ca="1" si="258"/>
        <v>33</v>
      </c>
      <c r="G1160">
        <f t="shared" ca="1" si="258"/>
        <v>7</v>
      </c>
      <c r="H1160">
        <f t="shared" ca="1" si="261"/>
        <v>2014</v>
      </c>
      <c r="I1160">
        <f t="shared" ca="1" si="262"/>
        <v>3</v>
      </c>
      <c r="J1160" t="str">
        <f t="shared" ca="1" si="263"/>
        <v>rs</v>
      </c>
      <c r="K1160" t="str">
        <f t="shared" ca="1" si="259"/>
        <v>CIN</v>
      </c>
      <c r="L1160" t="str">
        <f t="shared" ca="1" si="259"/>
        <v>CIN</v>
      </c>
      <c r="M1160" t="str">
        <f t="shared" ca="1" si="264"/>
        <v/>
      </c>
      <c r="N1160" t="s">
        <v>18</v>
      </c>
      <c r="O1160">
        <v>-8</v>
      </c>
      <c r="P1160" t="str">
        <f t="shared" ca="1" si="265"/>
        <v/>
      </c>
      <c r="S1160" t="s">
        <v>95</v>
      </c>
      <c r="T1160">
        <v>16</v>
      </c>
      <c r="U1160">
        <f t="shared" ca="1" si="266"/>
        <v>0</v>
      </c>
      <c r="W1160" t="str">
        <f t="shared" ca="1" si="267"/>
        <v/>
      </c>
    </row>
    <row r="1161" spans="1:23" x14ac:dyDescent="0.25">
      <c r="A1161">
        <v>1160</v>
      </c>
      <c r="B1161">
        <v>569</v>
      </c>
      <c r="C1161" t="str">
        <f t="shared" ca="1" si="260"/>
        <v>2014_03_TEN@CIN</v>
      </c>
      <c r="D1161" t="str">
        <f t="shared" ca="1" si="258"/>
        <v/>
      </c>
      <c r="E1161">
        <f t="shared" ca="1" si="258"/>
        <v>-7</v>
      </c>
      <c r="F1161">
        <f t="shared" ca="1" si="258"/>
        <v>33</v>
      </c>
      <c r="G1161">
        <f t="shared" ca="1" si="258"/>
        <v>7</v>
      </c>
      <c r="H1161">
        <f t="shared" ca="1" si="261"/>
        <v>2014</v>
      </c>
      <c r="I1161">
        <f t="shared" ca="1" si="262"/>
        <v>3</v>
      </c>
      <c r="J1161" t="str">
        <f t="shared" ca="1" si="263"/>
        <v>rs</v>
      </c>
      <c r="K1161" t="str">
        <f t="shared" ca="1" si="259"/>
        <v>CIN</v>
      </c>
      <c r="L1161" t="str">
        <f t="shared" ca="1" si="259"/>
        <v>CIN</v>
      </c>
      <c r="M1161" t="str">
        <f t="shared" ca="1" si="264"/>
        <v/>
      </c>
      <c r="N1161" t="s">
        <v>16</v>
      </c>
      <c r="O1161">
        <v>-7</v>
      </c>
      <c r="P1161" t="str">
        <f t="shared" ca="1" si="265"/>
        <v/>
      </c>
      <c r="S1161" t="s">
        <v>71</v>
      </c>
      <c r="T1161">
        <v>4</v>
      </c>
      <c r="U1161">
        <f t="shared" ca="1" si="266"/>
        <v>1</v>
      </c>
      <c r="V1161" t="s">
        <v>71</v>
      </c>
      <c r="W1161">
        <f t="shared" ca="1" si="267"/>
        <v>1</v>
      </c>
    </row>
    <row r="1162" spans="1:23" x14ac:dyDescent="0.25">
      <c r="A1162">
        <v>1161</v>
      </c>
      <c r="B1162">
        <v>570</v>
      </c>
      <c r="C1162" t="str">
        <f t="shared" ca="1" si="260"/>
        <v>2014_03_BAL@CLE</v>
      </c>
      <c r="D1162" t="str">
        <f t="shared" ref="D1162:G1181" ca="1" si="268">IFERROR(IF(ISBLANK(VLOOKUP($B1162,nfl_game_result,MATCH(D$1,nfl_game_result_header,0),FALSE)),"",VLOOKUP($B1162,nfl_game_result,MATCH(D$1,nfl_game_result_header,0),FALSE)),"error")</f>
        <v/>
      </c>
      <c r="E1162">
        <f t="shared" ca="1" si="268"/>
        <v>0</v>
      </c>
      <c r="F1162">
        <f t="shared" ca="1" si="268"/>
        <v>21</v>
      </c>
      <c r="G1162">
        <f t="shared" ca="1" si="268"/>
        <v>23</v>
      </c>
      <c r="H1162">
        <f t="shared" ca="1" si="261"/>
        <v>2014</v>
      </c>
      <c r="I1162">
        <f t="shared" ca="1" si="262"/>
        <v>3</v>
      </c>
      <c r="J1162" t="str">
        <f t="shared" ca="1" si="263"/>
        <v>rs</v>
      </c>
      <c r="K1162" t="str">
        <f t="shared" ref="K1162:L1181" ca="1" si="269">IFERROR(IF(ISBLANK(VLOOKUP($B1162,nfl_game_result,MATCH(K$1,nfl_game_result_header,0),FALSE)),"",VLOOKUP($B1162,nfl_game_result,MATCH(K$1,nfl_game_result_header,0),FALSE)),"error")</f>
        <v>BAL</v>
      </c>
      <c r="L1162" t="str">
        <f t="shared" ca="1" si="269"/>
        <v>BAL</v>
      </c>
      <c r="M1162" t="str">
        <f t="shared" ca="1" si="264"/>
        <v/>
      </c>
      <c r="N1162" t="s">
        <v>18</v>
      </c>
      <c r="O1162">
        <v>1.5</v>
      </c>
      <c r="P1162" t="str">
        <f t="shared" ca="1" si="265"/>
        <v/>
      </c>
      <c r="S1162" t="s">
        <v>67</v>
      </c>
      <c r="T1162">
        <v>2</v>
      </c>
      <c r="U1162">
        <f t="shared" ca="1" si="266"/>
        <v>1</v>
      </c>
      <c r="W1162" t="str">
        <f t="shared" ca="1" si="267"/>
        <v/>
      </c>
    </row>
    <row r="1163" spans="1:23" x14ac:dyDescent="0.25">
      <c r="A1163">
        <v>1162</v>
      </c>
      <c r="B1163">
        <v>570</v>
      </c>
      <c r="C1163" t="str">
        <f t="shared" ca="1" si="260"/>
        <v>2014_03_BAL@CLE</v>
      </c>
      <c r="D1163" t="str">
        <f t="shared" ca="1" si="268"/>
        <v/>
      </c>
      <c r="E1163">
        <f t="shared" ca="1" si="268"/>
        <v>0</v>
      </c>
      <c r="F1163">
        <f t="shared" ca="1" si="268"/>
        <v>21</v>
      </c>
      <c r="G1163">
        <f t="shared" ca="1" si="268"/>
        <v>23</v>
      </c>
      <c r="H1163">
        <f t="shared" ca="1" si="261"/>
        <v>2014</v>
      </c>
      <c r="I1163">
        <f t="shared" ca="1" si="262"/>
        <v>3</v>
      </c>
      <c r="J1163" t="str">
        <f t="shared" ca="1" si="263"/>
        <v>rs</v>
      </c>
      <c r="K1163" t="str">
        <f t="shared" ca="1" si="269"/>
        <v>BAL</v>
      </c>
      <c r="L1163" t="str">
        <f t="shared" ca="1" si="269"/>
        <v>BAL</v>
      </c>
      <c r="M1163" t="str">
        <f t="shared" ca="1" si="264"/>
        <v/>
      </c>
      <c r="N1163" t="s">
        <v>16</v>
      </c>
      <c r="O1163">
        <v>-3</v>
      </c>
      <c r="P1163" t="str">
        <f t="shared" ca="1" si="265"/>
        <v/>
      </c>
      <c r="S1163" t="s">
        <v>72</v>
      </c>
      <c r="T1163">
        <v>15</v>
      </c>
      <c r="U1163">
        <f t="shared" ca="1" si="266"/>
        <v>0</v>
      </c>
      <c r="V1163" t="s">
        <v>72</v>
      </c>
      <c r="W1163">
        <f t="shared" ca="1" si="267"/>
        <v>0</v>
      </c>
    </row>
    <row r="1164" spans="1:23" x14ac:dyDescent="0.25">
      <c r="A1164">
        <v>1163</v>
      </c>
      <c r="B1164">
        <v>571</v>
      </c>
      <c r="C1164" t="str">
        <f t="shared" ca="1" si="260"/>
        <v>2014_03_GBY@DET</v>
      </c>
      <c r="D1164" t="str">
        <f t="shared" ca="1" si="268"/>
        <v/>
      </c>
      <c r="E1164">
        <f t="shared" ca="1" si="268"/>
        <v>-1</v>
      </c>
      <c r="F1164">
        <f t="shared" ca="1" si="268"/>
        <v>19</v>
      </c>
      <c r="G1164">
        <f t="shared" ca="1" si="268"/>
        <v>7</v>
      </c>
      <c r="H1164">
        <f t="shared" ca="1" si="261"/>
        <v>2014</v>
      </c>
      <c r="I1164">
        <f t="shared" ca="1" si="262"/>
        <v>3</v>
      </c>
      <c r="J1164" t="str">
        <f t="shared" ca="1" si="263"/>
        <v>rs</v>
      </c>
      <c r="K1164" t="str">
        <f t="shared" ca="1" si="269"/>
        <v>DET</v>
      </c>
      <c r="L1164" t="str">
        <f t="shared" ca="1" si="269"/>
        <v>DET</v>
      </c>
      <c r="M1164" t="str">
        <f t="shared" ca="1" si="264"/>
        <v/>
      </c>
      <c r="N1164" t="s">
        <v>18</v>
      </c>
      <c r="O1164">
        <v>3.5</v>
      </c>
      <c r="P1164" t="str">
        <f t="shared" ca="1" si="265"/>
        <v/>
      </c>
      <c r="S1164" t="s">
        <v>335</v>
      </c>
      <c r="T1164">
        <v>9</v>
      </c>
      <c r="U1164">
        <f t="shared" ca="1" si="266"/>
        <v>0</v>
      </c>
      <c r="W1164" t="str">
        <f t="shared" ca="1" si="267"/>
        <v/>
      </c>
    </row>
    <row r="1165" spans="1:23" x14ac:dyDescent="0.25">
      <c r="A1165">
        <v>1164</v>
      </c>
      <c r="B1165">
        <v>571</v>
      </c>
      <c r="C1165" t="str">
        <f t="shared" ca="1" si="260"/>
        <v>2014_03_GBY@DET</v>
      </c>
      <c r="D1165" t="str">
        <f t="shared" ca="1" si="268"/>
        <v/>
      </c>
      <c r="E1165">
        <f t="shared" ca="1" si="268"/>
        <v>-1</v>
      </c>
      <c r="F1165">
        <f t="shared" ca="1" si="268"/>
        <v>19</v>
      </c>
      <c r="G1165">
        <f t="shared" ca="1" si="268"/>
        <v>7</v>
      </c>
      <c r="H1165">
        <f t="shared" ca="1" si="261"/>
        <v>2014</v>
      </c>
      <c r="I1165">
        <f t="shared" ca="1" si="262"/>
        <v>3</v>
      </c>
      <c r="J1165" t="str">
        <f t="shared" ca="1" si="263"/>
        <v>rs</v>
      </c>
      <c r="K1165" t="str">
        <f t="shared" ca="1" si="269"/>
        <v>DET</v>
      </c>
      <c r="L1165" t="str">
        <f t="shared" ca="1" si="269"/>
        <v>DET</v>
      </c>
      <c r="M1165" t="str">
        <f t="shared" ca="1" si="264"/>
        <v/>
      </c>
      <c r="N1165" t="s">
        <v>16</v>
      </c>
      <c r="O1165">
        <v>1</v>
      </c>
      <c r="P1165" t="str">
        <f t="shared" ca="1" si="265"/>
        <v/>
      </c>
      <c r="S1165" t="s">
        <v>75</v>
      </c>
      <c r="T1165">
        <v>7</v>
      </c>
      <c r="U1165">
        <f t="shared" ca="1" si="266"/>
        <v>1</v>
      </c>
      <c r="V1165" t="s">
        <v>75</v>
      </c>
      <c r="W1165">
        <f t="shared" ca="1" si="267"/>
        <v>1</v>
      </c>
    </row>
    <row r="1166" spans="1:23" x14ac:dyDescent="0.25">
      <c r="A1166">
        <v>1165</v>
      </c>
      <c r="B1166">
        <v>572</v>
      </c>
      <c r="C1166" t="str">
        <f t="shared" ca="1" si="260"/>
        <v>2014_03_DAL@STL</v>
      </c>
      <c r="D1166" t="str">
        <f t="shared" ca="1" si="268"/>
        <v/>
      </c>
      <c r="E1166">
        <f t="shared" ca="1" si="268"/>
        <v>1.5</v>
      </c>
      <c r="F1166">
        <f t="shared" ca="1" si="268"/>
        <v>31</v>
      </c>
      <c r="G1166">
        <f t="shared" ca="1" si="268"/>
        <v>34</v>
      </c>
      <c r="H1166">
        <f t="shared" ca="1" si="261"/>
        <v>2014</v>
      </c>
      <c r="I1166">
        <f t="shared" ca="1" si="262"/>
        <v>3</v>
      </c>
      <c r="J1166" t="str">
        <f t="shared" ca="1" si="263"/>
        <v>rs</v>
      </c>
      <c r="K1166" t="str">
        <f t="shared" ca="1" si="269"/>
        <v>DAL</v>
      </c>
      <c r="L1166" t="str">
        <f t="shared" ca="1" si="269"/>
        <v>DAL</v>
      </c>
      <c r="M1166" t="str">
        <f t="shared" ca="1" si="264"/>
        <v/>
      </c>
      <c r="N1166" t="s">
        <v>18</v>
      </c>
      <c r="O1166">
        <v>3</v>
      </c>
      <c r="P1166" t="str">
        <f t="shared" ca="1" si="265"/>
        <v/>
      </c>
      <c r="S1166" t="s">
        <v>73</v>
      </c>
      <c r="T1166">
        <v>4</v>
      </c>
      <c r="U1166">
        <f t="shared" ca="1" si="266"/>
        <v>1</v>
      </c>
      <c r="W1166" t="str">
        <f t="shared" ca="1" si="267"/>
        <v/>
      </c>
    </row>
    <row r="1167" spans="1:23" x14ac:dyDescent="0.25">
      <c r="A1167">
        <v>1166</v>
      </c>
      <c r="B1167">
        <v>572</v>
      </c>
      <c r="C1167" t="str">
        <f t="shared" ca="1" si="260"/>
        <v>2014_03_DAL@STL</v>
      </c>
      <c r="D1167" t="str">
        <f t="shared" ca="1" si="268"/>
        <v/>
      </c>
      <c r="E1167">
        <f t="shared" ca="1" si="268"/>
        <v>1.5</v>
      </c>
      <c r="F1167">
        <f t="shared" ca="1" si="268"/>
        <v>31</v>
      </c>
      <c r="G1167">
        <f t="shared" ca="1" si="268"/>
        <v>34</v>
      </c>
      <c r="H1167">
        <f t="shared" ca="1" si="261"/>
        <v>2014</v>
      </c>
      <c r="I1167">
        <f t="shared" ca="1" si="262"/>
        <v>3</v>
      </c>
      <c r="J1167" t="str">
        <f t="shared" ca="1" si="263"/>
        <v>rs</v>
      </c>
      <c r="K1167" t="str">
        <f t="shared" ca="1" si="269"/>
        <v>DAL</v>
      </c>
      <c r="L1167" t="str">
        <f t="shared" ca="1" si="269"/>
        <v>DAL</v>
      </c>
      <c r="M1167" t="str">
        <f t="shared" ca="1" si="264"/>
        <v/>
      </c>
      <c r="N1167" t="s">
        <v>16</v>
      </c>
      <c r="O1167">
        <v>2</v>
      </c>
      <c r="P1167" t="str">
        <f t="shared" ca="1" si="265"/>
        <v/>
      </c>
      <c r="S1167" t="s">
        <v>93</v>
      </c>
      <c r="T1167">
        <v>8</v>
      </c>
      <c r="U1167">
        <f t="shared" ca="1" si="266"/>
        <v>0</v>
      </c>
      <c r="V1167" t="s">
        <v>93</v>
      </c>
      <c r="W1167">
        <f t="shared" ca="1" si="267"/>
        <v>0</v>
      </c>
    </row>
    <row r="1168" spans="1:23" x14ac:dyDescent="0.25">
      <c r="A1168">
        <v>1167</v>
      </c>
      <c r="B1168">
        <v>573</v>
      </c>
      <c r="C1168" t="str">
        <f t="shared" ca="1" si="260"/>
        <v>2014_03_OAK@NWE</v>
      </c>
      <c r="D1168" t="str">
        <f t="shared" ca="1" si="268"/>
        <v/>
      </c>
      <c r="E1168">
        <f t="shared" ca="1" si="268"/>
        <v>-14.5</v>
      </c>
      <c r="F1168">
        <f t="shared" ca="1" si="268"/>
        <v>16</v>
      </c>
      <c r="G1168">
        <f t="shared" ca="1" si="268"/>
        <v>9</v>
      </c>
      <c r="H1168">
        <f t="shared" ca="1" si="261"/>
        <v>2014</v>
      </c>
      <c r="I1168">
        <f t="shared" ca="1" si="262"/>
        <v>3</v>
      </c>
      <c r="J1168" t="str">
        <f t="shared" ca="1" si="263"/>
        <v>rs</v>
      </c>
      <c r="K1168" t="str">
        <f t="shared" ca="1" si="269"/>
        <v>OAK</v>
      </c>
      <c r="L1168" t="str">
        <f t="shared" ca="1" si="269"/>
        <v>NWE</v>
      </c>
      <c r="M1168" t="str">
        <f t="shared" ca="1" si="264"/>
        <v/>
      </c>
      <c r="N1168" t="s">
        <v>18</v>
      </c>
      <c r="O1168">
        <v>-14.5</v>
      </c>
      <c r="P1168" t="str">
        <f t="shared" ca="1" si="265"/>
        <v/>
      </c>
      <c r="S1168" t="s">
        <v>337</v>
      </c>
      <c r="T1168">
        <v>14</v>
      </c>
      <c r="U1168">
        <f t="shared" ca="1" si="266"/>
        <v>0</v>
      </c>
      <c r="W1168" t="str">
        <f t="shared" ca="1" si="267"/>
        <v/>
      </c>
    </row>
    <row r="1169" spans="1:23" x14ac:dyDescent="0.25">
      <c r="A1169">
        <v>1168</v>
      </c>
      <c r="B1169">
        <v>573</v>
      </c>
      <c r="C1169" t="str">
        <f t="shared" ca="1" si="260"/>
        <v>2014_03_OAK@NWE</v>
      </c>
      <c r="D1169" t="str">
        <f t="shared" ca="1" si="268"/>
        <v/>
      </c>
      <c r="E1169">
        <f t="shared" ca="1" si="268"/>
        <v>-14.5</v>
      </c>
      <c r="F1169">
        <f t="shared" ca="1" si="268"/>
        <v>16</v>
      </c>
      <c r="G1169">
        <f t="shared" ca="1" si="268"/>
        <v>9</v>
      </c>
      <c r="H1169">
        <f t="shared" ca="1" si="261"/>
        <v>2014</v>
      </c>
      <c r="I1169">
        <f t="shared" ca="1" si="262"/>
        <v>3</v>
      </c>
      <c r="J1169" t="str">
        <f t="shared" ca="1" si="263"/>
        <v>rs</v>
      </c>
      <c r="K1169" t="str">
        <f t="shared" ca="1" si="269"/>
        <v>OAK</v>
      </c>
      <c r="L1169" t="str">
        <f t="shared" ca="1" si="269"/>
        <v>NWE</v>
      </c>
      <c r="M1169" t="str">
        <f t="shared" ca="1" si="264"/>
        <v/>
      </c>
      <c r="N1169" t="s">
        <v>16</v>
      </c>
      <c r="O1169">
        <v>-13</v>
      </c>
      <c r="P1169" t="str">
        <f t="shared" ca="1" si="265"/>
        <v/>
      </c>
      <c r="S1169" t="s">
        <v>337</v>
      </c>
      <c r="T1169">
        <v>11</v>
      </c>
      <c r="U1169">
        <f t="shared" ca="1" si="266"/>
        <v>0</v>
      </c>
      <c r="V1169" t="s">
        <v>337</v>
      </c>
      <c r="W1169">
        <f t="shared" ca="1" si="267"/>
        <v>1</v>
      </c>
    </row>
    <row r="1170" spans="1:23" x14ac:dyDescent="0.25">
      <c r="A1170">
        <v>1169</v>
      </c>
      <c r="B1170">
        <v>574</v>
      </c>
      <c r="C1170" t="str">
        <f t="shared" ca="1" si="260"/>
        <v>2014_03_MIN@NOR</v>
      </c>
      <c r="D1170" t="str">
        <f t="shared" ca="1" si="268"/>
        <v/>
      </c>
      <c r="E1170">
        <f t="shared" ca="1" si="268"/>
        <v>-9.5</v>
      </c>
      <c r="F1170">
        <f t="shared" ca="1" si="268"/>
        <v>20</v>
      </c>
      <c r="G1170">
        <f t="shared" ca="1" si="268"/>
        <v>9</v>
      </c>
      <c r="H1170">
        <f t="shared" ca="1" si="261"/>
        <v>2014</v>
      </c>
      <c r="I1170">
        <f t="shared" ca="1" si="262"/>
        <v>3</v>
      </c>
      <c r="J1170" t="str">
        <f t="shared" ca="1" si="263"/>
        <v>rs</v>
      </c>
      <c r="K1170" t="str">
        <f t="shared" ca="1" si="269"/>
        <v>NOR</v>
      </c>
      <c r="L1170" t="str">
        <f t="shared" ca="1" si="269"/>
        <v>NOR</v>
      </c>
      <c r="M1170" t="str">
        <f t="shared" ca="1" si="264"/>
        <v/>
      </c>
      <c r="N1170" t="s">
        <v>18</v>
      </c>
      <c r="O1170">
        <v>-7.5</v>
      </c>
      <c r="P1170" t="str">
        <f t="shared" ca="1" si="265"/>
        <v/>
      </c>
      <c r="S1170" t="s">
        <v>82</v>
      </c>
      <c r="T1170">
        <v>13</v>
      </c>
      <c r="U1170">
        <f t="shared" ca="1" si="266"/>
        <v>0</v>
      </c>
      <c r="W1170" t="str">
        <f t="shared" ca="1" si="267"/>
        <v/>
      </c>
    </row>
    <row r="1171" spans="1:23" x14ac:dyDescent="0.25">
      <c r="A1171">
        <v>1170</v>
      </c>
      <c r="B1171">
        <v>574</v>
      </c>
      <c r="C1171" t="str">
        <f t="shared" ca="1" si="260"/>
        <v>2014_03_MIN@NOR</v>
      </c>
      <c r="D1171" t="str">
        <f t="shared" ca="1" si="268"/>
        <v/>
      </c>
      <c r="E1171">
        <f t="shared" ca="1" si="268"/>
        <v>-9.5</v>
      </c>
      <c r="F1171">
        <f t="shared" ca="1" si="268"/>
        <v>20</v>
      </c>
      <c r="G1171">
        <f t="shared" ca="1" si="268"/>
        <v>9</v>
      </c>
      <c r="H1171">
        <f t="shared" ca="1" si="261"/>
        <v>2014</v>
      </c>
      <c r="I1171">
        <f t="shared" ca="1" si="262"/>
        <v>3</v>
      </c>
      <c r="J1171" t="str">
        <f t="shared" ca="1" si="263"/>
        <v>rs</v>
      </c>
      <c r="K1171" t="str">
        <f t="shared" ca="1" si="269"/>
        <v>NOR</v>
      </c>
      <c r="L1171" t="str">
        <f t="shared" ca="1" si="269"/>
        <v>NOR</v>
      </c>
      <c r="M1171" t="str">
        <f t="shared" ca="1" si="264"/>
        <v/>
      </c>
      <c r="N1171" t="s">
        <v>16</v>
      </c>
      <c r="O1171">
        <v>-7</v>
      </c>
      <c r="P1171" t="str">
        <f t="shared" ca="1" si="265"/>
        <v/>
      </c>
      <c r="S1171" t="s">
        <v>340</v>
      </c>
      <c r="T1171">
        <v>9</v>
      </c>
      <c r="U1171">
        <f t="shared" ca="1" si="266"/>
        <v>1</v>
      </c>
      <c r="V1171" t="s">
        <v>340</v>
      </c>
      <c r="W1171">
        <f t="shared" ca="1" si="267"/>
        <v>1</v>
      </c>
    </row>
    <row r="1172" spans="1:23" x14ac:dyDescent="0.25">
      <c r="A1172">
        <v>1171</v>
      </c>
      <c r="B1172">
        <v>575</v>
      </c>
      <c r="C1172" t="str">
        <f t="shared" ca="1" si="260"/>
        <v>2014_03_HOU@NYG</v>
      </c>
      <c r="D1172" t="str">
        <f t="shared" ca="1" si="268"/>
        <v/>
      </c>
      <c r="E1172">
        <f t="shared" ca="1" si="268"/>
        <v>2.5</v>
      </c>
      <c r="F1172">
        <f t="shared" ca="1" si="268"/>
        <v>30</v>
      </c>
      <c r="G1172">
        <f t="shared" ca="1" si="268"/>
        <v>17</v>
      </c>
      <c r="H1172">
        <f t="shared" ca="1" si="261"/>
        <v>2014</v>
      </c>
      <c r="I1172">
        <f t="shared" ca="1" si="262"/>
        <v>3</v>
      </c>
      <c r="J1172" t="str">
        <f t="shared" ca="1" si="263"/>
        <v>rs</v>
      </c>
      <c r="K1172" t="str">
        <f t="shared" ca="1" si="269"/>
        <v>NYG</v>
      </c>
      <c r="L1172" t="str">
        <f t="shared" ca="1" si="269"/>
        <v>NYG</v>
      </c>
      <c r="M1172" t="str">
        <f t="shared" ca="1" si="264"/>
        <v/>
      </c>
      <c r="N1172" t="s">
        <v>18</v>
      </c>
      <c r="O1172">
        <v>3</v>
      </c>
      <c r="P1172" t="str">
        <f t="shared" ca="1" si="265"/>
        <v/>
      </c>
      <c r="S1172" t="s">
        <v>85</v>
      </c>
      <c r="T1172">
        <v>8</v>
      </c>
      <c r="U1172">
        <f t="shared" ca="1" si="266"/>
        <v>1</v>
      </c>
      <c r="W1172" t="str">
        <f t="shared" ca="1" si="267"/>
        <v/>
      </c>
    </row>
    <row r="1173" spans="1:23" x14ac:dyDescent="0.25">
      <c r="A1173">
        <v>1172</v>
      </c>
      <c r="B1173">
        <v>575</v>
      </c>
      <c r="C1173" t="str">
        <f t="shared" ca="1" si="260"/>
        <v>2014_03_HOU@NYG</v>
      </c>
      <c r="D1173" t="str">
        <f t="shared" ca="1" si="268"/>
        <v/>
      </c>
      <c r="E1173">
        <f t="shared" ca="1" si="268"/>
        <v>2.5</v>
      </c>
      <c r="F1173">
        <f t="shared" ca="1" si="268"/>
        <v>30</v>
      </c>
      <c r="G1173">
        <f t="shared" ca="1" si="268"/>
        <v>17</v>
      </c>
      <c r="H1173">
        <f t="shared" ca="1" si="261"/>
        <v>2014</v>
      </c>
      <c r="I1173">
        <f t="shared" ca="1" si="262"/>
        <v>3</v>
      </c>
      <c r="J1173" t="str">
        <f t="shared" ca="1" si="263"/>
        <v>rs</v>
      </c>
      <c r="K1173" t="str">
        <f t="shared" ca="1" si="269"/>
        <v>NYG</v>
      </c>
      <c r="L1173" t="str">
        <f t="shared" ca="1" si="269"/>
        <v>NYG</v>
      </c>
      <c r="M1173" t="str">
        <f t="shared" ca="1" si="264"/>
        <v/>
      </c>
      <c r="N1173" t="s">
        <v>16</v>
      </c>
      <c r="O1173">
        <v>3</v>
      </c>
      <c r="P1173" t="str">
        <f t="shared" ca="1" si="265"/>
        <v/>
      </c>
      <c r="S1173" t="s">
        <v>85</v>
      </c>
      <c r="T1173">
        <v>16</v>
      </c>
      <c r="U1173">
        <f t="shared" ca="1" si="266"/>
        <v>1</v>
      </c>
      <c r="V1173" t="s">
        <v>77</v>
      </c>
      <c r="W1173">
        <f t="shared" ca="1" si="267"/>
        <v>0</v>
      </c>
    </row>
    <row r="1174" spans="1:23" x14ac:dyDescent="0.25">
      <c r="A1174">
        <v>1173</v>
      </c>
      <c r="B1174">
        <v>576</v>
      </c>
      <c r="C1174" t="str">
        <f t="shared" ca="1" si="260"/>
        <v>2014_03_WAS@PHI</v>
      </c>
      <c r="D1174" t="str">
        <f t="shared" ca="1" si="268"/>
        <v/>
      </c>
      <c r="E1174">
        <f t="shared" ca="1" si="268"/>
        <v>-7</v>
      </c>
      <c r="F1174">
        <f t="shared" ca="1" si="268"/>
        <v>37</v>
      </c>
      <c r="G1174">
        <f t="shared" ca="1" si="268"/>
        <v>34</v>
      </c>
      <c r="H1174">
        <f t="shared" ca="1" si="261"/>
        <v>2014</v>
      </c>
      <c r="I1174">
        <f t="shared" ca="1" si="262"/>
        <v>3</v>
      </c>
      <c r="J1174" t="str">
        <f t="shared" ca="1" si="263"/>
        <v>rs</v>
      </c>
      <c r="K1174" t="str">
        <f t="shared" ca="1" si="269"/>
        <v>WAS</v>
      </c>
      <c r="L1174" t="str">
        <f t="shared" ca="1" si="269"/>
        <v>PHI</v>
      </c>
      <c r="M1174" t="str">
        <f t="shared" ca="1" si="264"/>
        <v/>
      </c>
      <c r="N1174" t="s">
        <v>18</v>
      </c>
      <c r="O1174">
        <v>-6</v>
      </c>
      <c r="P1174" t="str">
        <f t="shared" ca="1" si="265"/>
        <v/>
      </c>
      <c r="S1174" t="s">
        <v>96</v>
      </c>
      <c r="T1174">
        <v>3</v>
      </c>
      <c r="U1174">
        <f t="shared" ca="1" si="266"/>
        <v>1</v>
      </c>
      <c r="W1174" t="str">
        <f t="shared" ca="1" si="267"/>
        <v/>
      </c>
    </row>
    <row r="1175" spans="1:23" x14ac:dyDescent="0.25">
      <c r="A1175">
        <v>1174</v>
      </c>
      <c r="B1175">
        <v>576</v>
      </c>
      <c r="C1175" t="str">
        <f t="shared" ca="1" si="260"/>
        <v>2014_03_WAS@PHI</v>
      </c>
      <c r="D1175" t="str">
        <f t="shared" ca="1" si="268"/>
        <v/>
      </c>
      <c r="E1175">
        <f t="shared" ca="1" si="268"/>
        <v>-7</v>
      </c>
      <c r="F1175">
        <f t="shared" ca="1" si="268"/>
        <v>37</v>
      </c>
      <c r="G1175">
        <f t="shared" ca="1" si="268"/>
        <v>34</v>
      </c>
      <c r="H1175">
        <f t="shared" ca="1" si="261"/>
        <v>2014</v>
      </c>
      <c r="I1175">
        <f t="shared" ca="1" si="262"/>
        <v>3</v>
      </c>
      <c r="J1175" t="str">
        <f t="shared" ca="1" si="263"/>
        <v>rs</v>
      </c>
      <c r="K1175" t="str">
        <f t="shared" ca="1" si="269"/>
        <v>WAS</v>
      </c>
      <c r="L1175" t="str">
        <f t="shared" ca="1" si="269"/>
        <v>PHI</v>
      </c>
      <c r="M1175" t="str">
        <f t="shared" ca="1" si="264"/>
        <v/>
      </c>
      <c r="N1175" t="s">
        <v>16</v>
      </c>
      <c r="O1175">
        <v>-5.5</v>
      </c>
      <c r="P1175" t="str">
        <f t="shared" ca="1" si="265"/>
        <v/>
      </c>
      <c r="S1175" t="s">
        <v>96</v>
      </c>
      <c r="T1175">
        <v>10</v>
      </c>
      <c r="U1175">
        <f t="shared" ca="1" si="266"/>
        <v>1</v>
      </c>
      <c r="V1175" t="s">
        <v>96</v>
      </c>
      <c r="W1175">
        <f t="shared" ca="1" si="267"/>
        <v>0</v>
      </c>
    </row>
    <row r="1176" spans="1:23" x14ac:dyDescent="0.25">
      <c r="A1176">
        <v>1175</v>
      </c>
      <c r="B1176">
        <v>577</v>
      </c>
      <c r="C1176" t="str">
        <f t="shared" ca="1" si="260"/>
        <v>2014_03_IND@JAX</v>
      </c>
      <c r="D1176" t="str">
        <f t="shared" ca="1" si="268"/>
        <v/>
      </c>
      <c r="E1176">
        <f t="shared" ca="1" si="268"/>
        <v>6.5</v>
      </c>
      <c r="F1176">
        <f t="shared" ca="1" si="268"/>
        <v>17</v>
      </c>
      <c r="G1176">
        <f t="shared" ca="1" si="268"/>
        <v>44</v>
      </c>
      <c r="H1176">
        <f t="shared" ca="1" si="261"/>
        <v>2014</v>
      </c>
      <c r="I1176">
        <f t="shared" ca="1" si="262"/>
        <v>3</v>
      </c>
      <c r="J1176" t="str">
        <f t="shared" ca="1" si="263"/>
        <v>rs</v>
      </c>
      <c r="K1176" t="str">
        <f t="shared" ca="1" si="269"/>
        <v>IND</v>
      </c>
      <c r="L1176" t="str">
        <f t="shared" ca="1" si="269"/>
        <v>IND</v>
      </c>
      <c r="M1176" t="str">
        <f t="shared" ca="1" si="264"/>
        <v/>
      </c>
      <c r="N1176" t="s">
        <v>18</v>
      </c>
      <c r="O1176">
        <v>4</v>
      </c>
      <c r="P1176" t="str">
        <f t="shared" ca="1" si="265"/>
        <v/>
      </c>
      <c r="S1176" t="s">
        <v>79</v>
      </c>
      <c r="T1176">
        <v>11</v>
      </c>
      <c r="U1176">
        <f t="shared" ca="1" si="266"/>
        <v>0</v>
      </c>
      <c r="W1176" t="str">
        <f t="shared" ca="1" si="267"/>
        <v/>
      </c>
    </row>
    <row r="1177" spans="1:23" x14ac:dyDescent="0.25">
      <c r="A1177">
        <v>1176</v>
      </c>
      <c r="B1177">
        <v>577</v>
      </c>
      <c r="C1177" t="str">
        <f t="shared" ca="1" si="260"/>
        <v>2014_03_IND@JAX</v>
      </c>
      <c r="D1177" t="str">
        <f t="shared" ca="1" si="268"/>
        <v/>
      </c>
      <c r="E1177">
        <f t="shared" ca="1" si="268"/>
        <v>6.5</v>
      </c>
      <c r="F1177">
        <f t="shared" ca="1" si="268"/>
        <v>17</v>
      </c>
      <c r="G1177">
        <f t="shared" ca="1" si="268"/>
        <v>44</v>
      </c>
      <c r="H1177">
        <f t="shared" ca="1" si="261"/>
        <v>2014</v>
      </c>
      <c r="I1177">
        <f t="shared" ca="1" si="262"/>
        <v>3</v>
      </c>
      <c r="J1177" t="str">
        <f t="shared" ca="1" si="263"/>
        <v>rs</v>
      </c>
      <c r="K1177" t="str">
        <f t="shared" ca="1" si="269"/>
        <v>IND</v>
      </c>
      <c r="L1177" t="str">
        <f t="shared" ca="1" si="269"/>
        <v>IND</v>
      </c>
      <c r="M1177" t="str">
        <f t="shared" ca="1" si="264"/>
        <v/>
      </c>
      <c r="N1177" t="s">
        <v>16</v>
      </c>
      <c r="O1177">
        <v>5</v>
      </c>
      <c r="P1177" t="str">
        <f t="shared" ca="1" si="265"/>
        <v/>
      </c>
      <c r="S1177" t="s">
        <v>79</v>
      </c>
      <c r="T1177">
        <v>13</v>
      </c>
      <c r="U1177">
        <f t="shared" ca="1" si="266"/>
        <v>0</v>
      </c>
      <c r="V1177" t="s">
        <v>78</v>
      </c>
      <c r="W1177">
        <f t="shared" ca="1" si="267"/>
        <v>1</v>
      </c>
    </row>
    <row r="1178" spans="1:23" x14ac:dyDescent="0.25">
      <c r="A1178">
        <v>1177</v>
      </c>
      <c r="B1178">
        <v>578</v>
      </c>
      <c r="C1178" t="str">
        <f t="shared" ca="1" si="260"/>
        <v>2014_03_SFO@ARI</v>
      </c>
      <c r="D1178" t="str">
        <f t="shared" ca="1" si="268"/>
        <v/>
      </c>
      <c r="E1178">
        <f t="shared" ca="1" si="268"/>
        <v>2.5</v>
      </c>
      <c r="F1178">
        <f t="shared" ca="1" si="268"/>
        <v>23</v>
      </c>
      <c r="G1178">
        <f t="shared" ca="1" si="268"/>
        <v>14</v>
      </c>
      <c r="H1178">
        <f t="shared" ca="1" si="261"/>
        <v>2014</v>
      </c>
      <c r="I1178">
        <f t="shared" ca="1" si="262"/>
        <v>3</v>
      </c>
      <c r="J1178" t="str">
        <f t="shared" ca="1" si="263"/>
        <v>rs</v>
      </c>
      <c r="K1178" t="str">
        <f t="shared" ca="1" si="269"/>
        <v>ARI</v>
      </c>
      <c r="L1178" t="str">
        <f t="shared" ca="1" si="269"/>
        <v>ARI</v>
      </c>
      <c r="M1178" t="str">
        <f t="shared" ca="1" si="264"/>
        <v/>
      </c>
      <c r="N1178" t="s">
        <v>18</v>
      </c>
      <c r="O1178">
        <v>-3</v>
      </c>
      <c r="P1178" t="str">
        <f t="shared" ca="1" si="265"/>
        <v/>
      </c>
      <c r="S1178" t="s">
        <v>338</v>
      </c>
      <c r="T1178">
        <v>5</v>
      </c>
      <c r="U1178">
        <f t="shared" ca="1" si="266"/>
        <v>0</v>
      </c>
      <c r="W1178" t="str">
        <f t="shared" ca="1" si="267"/>
        <v/>
      </c>
    </row>
    <row r="1179" spans="1:23" x14ac:dyDescent="0.25">
      <c r="A1179">
        <v>1178</v>
      </c>
      <c r="B1179">
        <v>578</v>
      </c>
      <c r="C1179" t="str">
        <f t="shared" ca="1" si="260"/>
        <v>2014_03_SFO@ARI</v>
      </c>
      <c r="D1179" t="str">
        <f t="shared" ca="1" si="268"/>
        <v/>
      </c>
      <c r="E1179">
        <f t="shared" ca="1" si="268"/>
        <v>2.5</v>
      </c>
      <c r="F1179">
        <f t="shared" ca="1" si="268"/>
        <v>23</v>
      </c>
      <c r="G1179">
        <f t="shared" ca="1" si="268"/>
        <v>14</v>
      </c>
      <c r="H1179">
        <f t="shared" ca="1" si="261"/>
        <v>2014</v>
      </c>
      <c r="I1179">
        <f t="shared" ca="1" si="262"/>
        <v>3</v>
      </c>
      <c r="J1179" t="str">
        <f t="shared" ca="1" si="263"/>
        <v>rs</v>
      </c>
      <c r="K1179" t="str">
        <f t="shared" ca="1" si="269"/>
        <v>ARI</v>
      </c>
      <c r="L1179" t="str">
        <f t="shared" ca="1" si="269"/>
        <v>ARI</v>
      </c>
      <c r="M1179" t="str">
        <f t="shared" ca="1" si="264"/>
        <v/>
      </c>
      <c r="N1179" t="s">
        <v>16</v>
      </c>
      <c r="O1179">
        <v>-2.5</v>
      </c>
      <c r="P1179" t="str">
        <f t="shared" ca="1" si="265"/>
        <v/>
      </c>
      <c r="S1179" t="s">
        <v>338</v>
      </c>
      <c r="T1179">
        <v>5</v>
      </c>
      <c r="U1179">
        <f t="shared" ca="1" si="266"/>
        <v>0</v>
      </c>
      <c r="V1179" t="s">
        <v>338</v>
      </c>
      <c r="W1179">
        <f t="shared" ca="1" si="267"/>
        <v>0</v>
      </c>
    </row>
    <row r="1180" spans="1:23" x14ac:dyDescent="0.25">
      <c r="A1180">
        <v>1179</v>
      </c>
      <c r="B1180">
        <v>579</v>
      </c>
      <c r="C1180" t="str">
        <f t="shared" ca="1" si="260"/>
        <v>2014_03_KCY@MIA</v>
      </c>
      <c r="D1180" t="str">
        <f t="shared" ca="1" si="268"/>
        <v/>
      </c>
      <c r="E1180">
        <f t="shared" ca="1" si="268"/>
        <v>-4.5</v>
      </c>
      <c r="F1180">
        <f t="shared" ca="1" si="268"/>
        <v>15</v>
      </c>
      <c r="G1180">
        <f t="shared" ca="1" si="268"/>
        <v>34</v>
      </c>
      <c r="H1180">
        <f t="shared" ca="1" si="261"/>
        <v>2014</v>
      </c>
      <c r="I1180">
        <f t="shared" ca="1" si="262"/>
        <v>3</v>
      </c>
      <c r="J1180" t="str">
        <f t="shared" ca="1" si="263"/>
        <v>rs</v>
      </c>
      <c r="K1180" t="str">
        <f t="shared" ca="1" si="269"/>
        <v>KCY</v>
      </c>
      <c r="L1180" t="str">
        <f t="shared" ca="1" si="269"/>
        <v>KCY</v>
      </c>
      <c r="M1180" t="str">
        <f t="shared" ca="1" si="264"/>
        <v/>
      </c>
      <c r="N1180" t="s">
        <v>18</v>
      </c>
      <c r="O1180">
        <v>-7</v>
      </c>
      <c r="P1180" t="str">
        <f t="shared" ca="1" si="265"/>
        <v/>
      </c>
      <c r="S1180" t="s">
        <v>81</v>
      </c>
      <c r="T1180">
        <v>1</v>
      </c>
      <c r="U1180">
        <f t="shared" ca="1" si="266"/>
        <v>0</v>
      </c>
      <c r="W1180" t="str">
        <f t="shared" ca="1" si="267"/>
        <v/>
      </c>
    </row>
    <row r="1181" spans="1:23" x14ac:dyDescent="0.25">
      <c r="A1181">
        <v>1180</v>
      </c>
      <c r="B1181">
        <v>579</v>
      </c>
      <c r="C1181" t="str">
        <f t="shared" ca="1" si="260"/>
        <v>2014_03_KCY@MIA</v>
      </c>
      <c r="D1181" t="str">
        <f t="shared" ca="1" si="268"/>
        <v/>
      </c>
      <c r="E1181">
        <f t="shared" ca="1" si="268"/>
        <v>-4.5</v>
      </c>
      <c r="F1181">
        <f t="shared" ca="1" si="268"/>
        <v>15</v>
      </c>
      <c r="G1181">
        <f t="shared" ca="1" si="268"/>
        <v>34</v>
      </c>
      <c r="H1181">
        <f t="shared" ca="1" si="261"/>
        <v>2014</v>
      </c>
      <c r="I1181">
        <f t="shared" ca="1" si="262"/>
        <v>3</v>
      </c>
      <c r="J1181" t="str">
        <f t="shared" ca="1" si="263"/>
        <v>rs</v>
      </c>
      <c r="K1181" t="str">
        <f t="shared" ca="1" si="269"/>
        <v>KCY</v>
      </c>
      <c r="L1181" t="str">
        <f t="shared" ca="1" si="269"/>
        <v>KCY</v>
      </c>
      <c r="M1181" t="str">
        <f t="shared" ca="1" si="264"/>
        <v/>
      </c>
      <c r="N1181" t="s">
        <v>16</v>
      </c>
      <c r="O1181">
        <v>-4.5</v>
      </c>
      <c r="P1181" t="str">
        <f t="shared" ca="1" si="265"/>
        <v/>
      </c>
      <c r="S1181" t="s">
        <v>336</v>
      </c>
      <c r="T1181">
        <v>3</v>
      </c>
      <c r="U1181">
        <f t="shared" ca="1" si="266"/>
        <v>1</v>
      </c>
      <c r="V1181" t="s">
        <v>336</v>
      </c>
      <c r="W1181">
        <f t="shared" ca="1" si="267"/>
        <v>1</v>
      </c>
    </row>
    <row r="1182" spans="1:23" x14ac:dyDescent="0.25">
      <c r="A1182">
        <v>1181</v>
      </c>
      <c r="B1182">
        <v>580</v>
      </c>
      <c r="C1182" t="str">
        <f t="shared" ca="1" si="260"/>
        <v>2014_03_DEN@SEA</v>
      </c>
      <c r="D1182" t="str">
        <f t="shared" ref="D1182:G1201" ca="1" si="270">IFERROR(IF(ISBLANK(VLOOKUP($B1182,nfl_game_result,MATCH(D$1,nfl_game_result_header,0),FALSE)),"",VLOOKUP($B1182,nfl_game_result,MATCH(D$1,nfl_game_result_header,0),FALSE)),"error")</f>
        <v/>
      </c>
      <c r="E1182">
        <f t="shared" ca="1" si="270"/>
        <v>-4.5</v>
      </c>
      <c r="F1182">
        <f t="shared" ca="1" si="270"/>
        <v>26</v>
      </c>
      <c r="G1182">
        <f t="shared" ca="1" si="270"/>
        <v>20</v>
      </c>
      <c r="H1182">
        <f t="shared" ca="1" si="261"/>
        <v>2014</v>
      </c>
      <c r="I1182">
        <f t="shared" ca="1" si="262"/>
        <v>3</v>
      </c>
      <c r="J1182" t="str">
        <f t="shared" ca="1" si="263"/>
        <v>rs</v>
      </c>
      <c r="K1182" t="str">
        <f t="shared" ref="K1182:L1201" ca="1" si="271">IFERROR(IF(ISBLANK(VLOOKUP($B1182,nfl_game_result,MATCH(K$1,nfl_game_result_header,0),FALSE)),"",VLOOKUP($B1182,nfl_game_result,MATCH(K$1,nfl_game_result_header,0),FALSE)),"error")</f>
        <v>SEA</v>
      </c>
      <c r="L1182" t="str">
        <f t="shared" ca="1" si="271"/>
        <v>SEA</v>
      </c>
      <c r="M1182" t="str">
        <f t="shared" ca="1" si="264"/>
        <v/>
      </c>
      <c r="N1182" t="s">
        <v>18</v>
      </c>
      <c r="O1182">
        <v>-4</v>
      </c>
      <c r="P1182" t="str">
        <f t="shared" ca="1" si="265"/>
        <v/>
      </c>
      <c r="S1182" t="s">
        <v>91</v>
      </c>
      <c r="T1182">
        <v>10</v>
      </c>
      <c r="U1182">
        <f t="shared" ca="1" si="266"/>
        <v>1</v>
      </c>
      <c r="W1182" t="str">
        <f t="shared" ca="1" si="267"/>
        <v/>
      </c>
    </row>
    <row r="1183" spans="1:23" x14ac:dyDescent="0.25">
      <c r="A1183">
        <v>1182</v>
      </c>
      <c r="B1183">
        <v>580</v>
      </c>
      <c r="C1183" t="str">
        <f t="shared" ca="1" si="260"/>
        <v>2014_03_DEN@SEA</v>
      </c>
      <c r="D1183" t="str">
        <f t="shared" ca="1" si="270"/>
        <v/>
      </c>
      <c r="E1183">
        <f t="shared" ca="1" si="270"/>
        <v>-4.5</v>
      </c>
      <c r="F1183">
        <f t="shared" ca="1" si="270"/>
        <v>26</v>
      </c>
      <c r="G1183">
        <f t="shared" ca="1" si="270"/>
        <v>20</v>
      </c>
      <c r="H1183">
        <f t="shared" ca="1" si="261"/>
        <v>2014</v>
      </c>
      <c r="I1183">
        <f t="shared" ca="1" si="262"/>
        <v>3</v>
      </c>
      <c r="J1183" t="str">
        <f t="shared" ca="1" si="263"/>
        <v>rs</v>
      </c>
      <c r="K1183" t="str">
        <f t="shared" ca="1" si="271"/>
        <v>SEA</v>
      </c>
      <c r="L1183" t="str">
        <f t="shared" ca="1" si="271"/>
        <v>SEA</v>
      </c>
      <c r="M1183" t="str">
        <f t="shared" ca="1" si="264"/>
        <v/>
      </c>
      <c r="N1183" t="s">
        <v>16</v>
      </c>
      <c r="O1183">
        <v>-6</v>
      </c>
      <c r="P1183" t="str">
        <f t="shared" ca="1" si="265"/>
        <v/>
      </c>
      <c r="S1183" t="s">
        <v>91</v>
      </c>
      <c r="T1183">
        <v>6</v>
      </c>
      <c r="U1183">
        <f t="shared" ca="1" si="266"/>
        <v>1</v>
      </c>
      <c r="V1183" t="s">
        <v>91</v>
      </c>
      <c r="W1183">
        <f t="shared" ca="1" si="267"/>
        <v>1</v>
      </c>
    </row>
    <row r="1184" spans="1:23" x14ac:dyDescent="0.25">
      <c r="A1184">
        <v>1183</v>
      </c>
      <c r="B1184">
        <v>581</v>
      </c>
      <c r="C1184" t="str">
        <f t="shared" ca="1" si="260"/>
        <v>2014_03_PIT@CAR</v>
      </c>
      <c r="D1184" t="str">
        <f t="shared" ca="1" si="270"/>
        <v/>
      </c>
      <c r="E1184">
        <f t="shared" ca="1" si="270"/>
        <v>-3.5</v>
      </c>
      <c r="F1184">
        <f t="shared" ca="1" si="270"/>
        <v>19</v>
      </c>
      <c r="G1184">
        <f t="shared" ca="1" si="270"/>
        <v>37</v>
      </c>
      <c r="H1184">
        <f t="shared" ca="1" si="261"/>
        <v>2014</v>
      </c>
      <c r="I1184">
        <f t="shared" ca="1" si="262"/>
        <v>3</v>
      </c>
      <c r="J1184" t="str">
        <f t="shared" ca="1" si="263"/>
        <v>rs</v>
      </c>
      <c r="K1184" t="str">
        <f t="shared" ca="1" si="271"/>
        <v>PIT</v>
      </c>
      <c r="L1184" t="str">
        <f t="shared" ca="1" si="271"/>
        <v>PIT</v>
      </c>
      <c r="M1184" t="str">
        <f t="shared" ca="1" si="264"/>
        <v/>
      </c>
      <c r="N1184" t="s">
        <v>18</v>
      </c>
      <c r="O1184">
        <v>-6</v>
      </c>
      <c r="P1184" t="str">
        <f t="shared" ca="1" si="265"/>
        <v/>
      </c>
      <c r="S1184" t="s">
        <v>69</v>
      </c>
      <c r="T1184">
        <v>6</v>
      </c>
      <c r="U1184">
        <f t="shared" ca="1" si="266"/>
        <v>0</v>
      </c>
      <c r="W1184" t="str">
        <f t="shared" ca="1" si="267"/>
        <v/>
      </c>
    </row>
    <row r="1185" spans="1:23" x14ac:dyDescent="0.25">
      <c r="A1185">
        <v>1184</v>
      </c>
      <c r="B1185">
        <v>581</v>
      </c>
      <c r="C1185" t="str">
        <f t="shared" ca="1" si="260"/>
        <v>2014_03_PIT@CAR</v>
      </c>
      <c r="D1185" t="str">
        <f t="shared" ca="1" si="270"/>
        <v/>
      </c>
      <c r="E1185">
        <f t="shared" ca="1" si="270"/>
        <v>-3.5</v>
      </c>
      <c r="F1185">
        <f t="shared" ca="1" si="270"/>
        <v>19</v>
      </c>
      <c r="G1185">
        <f t="shared" ca="1" si="270"/>
        <v>37</v>
      </c>
      <c r="H1185">
        <f t="shared" ca="1" si="261"/>
        <v>2014</v>
      </c>
      <c r="I1185">
        <f t="shared" ca="1" si="262"/>
        <v>3</v>
      </c>
      <c r="J1185" t="str">
        <f t="shared" ca="1" si="263"/>
        <v>rs</v>
      </c>
      <c r="K1185" t="str">
        <f t="shared" ca="1" si="271"/>
        <v>PIT</v>
      </c>
      <c r="L1185" t="str">
        <f t="shared" ca="1" si="271"/>
        <v>PIT</v>
      </c>
      <c r="M1185" t="str">
        <f t="shared" ca="1" si="264"/>
        <v/>
      </c>
      <c r="N1185" t="s">
        <v>16</v>
      </c>
      <c r="O1185">
        <v>-5.5</v>
      </c>
      <c r="P1185" t="str">
        <f t="shared" ca="1" si="265"/>
        <v/>
      </c>
      <c r="S1185" t="s">
        <v>69</v>
      </c>
      <c r="T1185">
        <v>1</v>
      </c>
      <c r="U1185">
        <f t="shared" ca="1" si="266"/>
        <v>0</v>
      </c>
      <c r="V1185" t="s">
        <v>69</v>
      </c>
      <c r="W1185">
        <f t="shared" ca="1" si="267"/>
        <v>0</v>
      </c>
    </row>
    <row r="1186" spans="1:23" x14ac:dyDescent="0.25">
      <c r="A1186">
        <v>1185</v>
      </c>
      <c r="B1186">
        <v>582</v>
      </c>
      <c r="C1186" t="str">
        <f t="shared" ca="1" si="260"/>
        <v>2014_03_CHI@NYJ</v>
      </c>
      <c r="D1186" t="str">
        <f t="shared" ca="1" si="270"/>
        <v/>
      </c>
      <c r="E1186">
        <f t="shared" ca="1" si="270"/>
        <v>-1</v>
      </c>
      <c r="F1186">
        <f t="shared" ca="1" si="270"/>
        <v>19</v>
      </c>
      <c r="G1186">
        <f t="shared" ca="1" si="270"/>
        <v>27</v>
      </c>
      <c r="H1186">
        <f t="shared" ca="1" si="261"/>
        <v>2014</v>
      </c>
      <c r="I1186">
        <f t="shared" ca="1" si="262"/>
        <v>3</v>
      </c>
      <c r="J1186" t="str">
        <f t="shared" ca="1" si="263"/>
        <v>rs</v>
      </c>
      <c r="K1186" t="str">
        <f t="shared" ca="1" si="271"/>
        <v>CHI</v>
      </c>
      <c r="L1186" t="str">
        <f t="shared" ca="1" si="271"/>
        <v>CHI</v>
      </c>
      <c r="M1186" t="str">
        <f t="shared" ca="1" si="264"/>
        <v/>
      </c>
      <c r="N1186" t="s">
        <v>18</v>
      </c>
      <c r="O1186">
        <v>-1</v>
      </c>
      <c r="P1186" t="str">
        <f t="shared" ca="1" si="265"/>
        <v/>
      </c>
      <c r="S1186" t="s">
        <v>86</v>
      </c>
      <c r="T1186">
        <v>12</v>
      </c>
      <c r="U1186">
        <f t="shared" ca="1" si="266"/>
        <v>0</v>
      </c>
      <c r="W1186" t="str">
        <f t="shared" ca="1" si="267"/>
        <v/>
      </c>
    </row>
    <row r="1187" spans="1:23" x14ac:dyDescent="0.25">
      <c r="A1187">
        <v>1186</v>
      </c>
      <c r="B1187">
        <v>582</v>
      </c>
      <c r="C1187" t="str">
        <f t="shared" ca="1" si="260"/>
        <v>2014_03_CHI@NYJ</v>
      </c>
      <c r="D1187" t="str">
        <f t="shared" ca="1" si="270"/>
        <v/>
      </c>
      <c r="E1187">
        <f t="shared" ca="1" si="270"/>
        <v>-1</v>
      </c>
      <c r="F1187">
        <f t="shared" ca="1" si="270"/>
        <v>19</v>
      </c>
      <c r="G1187">
        <f t="shared" ca="1" si="270"/>
        <v>27</v>
      </c>
      <c r="H1187">
        <f t="shared" ca="1" si="261"/>
        <v>2014</v>
      </c>
      <c r="I1187">
        <f t="shared" ca="1" si="262"/>
        <v>3</v>
      </c>
      <c r="J1187" t="str">
        <f t="shared" ca="1" si="263"/>
        <v>rs</v>
      </c>
      <c r="K1187" t="str">
        <f t="shared" ca="1" si="271"/>
        <v>CHI</v>
      </c>
      <c r="L1187" t="str">
        <f t="shared" ca="1" si="271"/>
        <v>CHI</v>
      </c>
      <c r="M1187" t="str">
        <f t="shared" ca="1" si="264"/>
        <v/>
      </c>
      <c r="N1187" t="s">
        <v>16</v>
      </c>
      <c r="O1187">
        <v>4</v>
      </c>
      <c r="P1187" t="str">
        <f t="shared" ca="1" si="265"/>
        <v/>
      </c>
      <c r="S1187" t="s">
        <v>86</v>
      </c>
      <c r="T1187">
        <v>12</v>
      </c>
      <c r="U1187">
        <f t="shared" ca="1" si="266"/>
        <v>0</v>
      </c>
      <c r="V1187" t="s">
        <v>86</v>
      </c>
      <c r="W1187">
        <f t="shared" ca="1" si="267"/>
        <v>0</v>
      </c>
    </row>
    <row r="1188" spans="1:23" x14ac:dyDescent="0.25">
      <c r="A1188">
        <v>1187</v>
      </c>
      <c r="B1188">
        <v>583</v>
      </c>
      <c r="C1188" t="str">
        <f t="shared" ca="1" si="260"/>
        <v>2014_04_NYG@WAS</v>
      </c>
      <c r="D1188" t="str">
        <f t="shared" ca="1" si="270"/>
        <v/>
      </c>
      <c r="E1188">
        <f t="shared" ca="1" si="270"/>
        <v>-4</v>
      </c>
      <c r="F1188">
        <f t="shared" ca="1" si="270"/>
        <v>14</v>
      </c>
      <c r="G1188">
        <f t="shared" ca="1" si="270"/>
        <v>45</v>
      </c>
      <c r="H1188">
        <f t="shared" ca="1" si="261"/>
        <v>2014</v>
      </c>
      <c r="I1188">
        <f t="shared" ca="1" si="262"/>
        <v>4</v>
      </c>
      <c r="J1188" t="str">
        <f t="shared" ca="1" si="263"/>
        <v>rs</v>
      </c>
      <c r="K1188" t="str">
        <f t="shared" ca="1" si="271"/>
        <v>NYG</v>
      </c>
      <c r="L1188" t="str">
        <f t="shared" ca="1" si="271"/>
        <v>NYG</v>
      </c>
      <c r="M1188" t="str">
        <f t="shared" ca="1" si="264"/>
        <v/>
      </c>
      <c r="N1188" t="s">
        <v>18</v>
      </c>
      <c r="O1188">
        <v>-4</v>
      </c>
      <c r="P1188" t="str">
        <f t="shared" ca="1" si="265"/>
        <v/>
      </c>
      <c r="S1188" t="s">
        <v>96</v>
      </c>
      <c r="T1188">
        <v>10</v>
      </c>
      <c r="U1188">
        <f t="shared" ca="1" si="266"/>
        <v>0</v>
      </c>
      <c r="W1188" t="str">
        <f t="shared" ca="1" si="267"/>
        <v/>
      </c>
    </row>
    <row r="1189" spans="1:23" x14ac:dyDescent="0.25">
      <c r="A1189">
        <v>1188</v>
      </c>
      <c r="B1189">
        <v>583</v>
      </c>
      <c r="C1189" t="str">
        <f t="shared" ca="1" si="260"/>
        <v>2014_04_NYG@WAS</v>
      </c>
      <c r="D1189" t="str">
        <f t="shared" ca="1" si="270"/>
        <v/>
      </c>
      <c r="E1189">
        <f t="shared" ca="1" si="270"/>
        <v>-4</v>
      </c>
      <c r="F1189">
        <f t="shared" ca="1" si="270"/>
        <v>14</v>
      </c>
      <c r="G1189">
        <f t="shared" ca="1" si="270"/>
        <v>45</v>
      </c>
      <c r="H1189">
        <f t="shared" ca="1" si="261"/>
        <v>2014</v>
      </c>
      <c r="I1189">
        <f t="shared" ca="1" si="262"/>
        <v>4</v>
      </c>
      <c r="J1189" t="str">
        <f t="shared" ca="1" si="263"/>
        <v>rs</v>
      </c>
      <c r="K1189" t="str">
        <f t="shared" ca="1" si="271"/>
        <v>NYG</v>
      </c>
      <c r="L1189" t="str">
        <f t="shared" ca="1" si="271"/>
        <v>NYG</v>
      </c>
      <c r="M1189" t="str">
        <f t="shared" ca="1" si="264"/>
        <v/>
      </c>
      <c r="N1189" t="s">
        <v>16</v>
      </c>
      <c r="O1189">
        <v>-3.5</v>
      </c>
      <c r="P1189" t="str">
        <f t="shared" ca="1" si="265"/>
        <v/>
      </c>
      <c r="S1189" t="s">
        <v>96</v>
      </c>
      <c r="T1189">
        <v>4</v>
      </c>
      <c r="U1189">
        <f t="shared" ca="1" si="266"/>
        <v>0</v>
      </c>
      <c r="V1189" t="s">
        <v>96</v>
      </c>
      <c r="W1189">
        <f t="shared" ca="1" si="267"/>
        <v>0</v>
      </c>
    </row>
    <row r="1190" spans="1:23" x14ac:dyDescent="0.25">
      <c r="A1190">
        <v>1189</v>
      </c>
      <c r="B1190">
        <v>584</v>
      </c>
      <c r="C1190" t="str">
        <f t="shared" ca="1" si="260"/>
        <v>2014_04_GBY@CHI</v>
      </c>
      <c r="D1190" t="str">
        <f t="shared" ca="1" si="270"/>
        <v/>
      </c>
      <c r="E1190">
        <f t="shared" ca="1" si="270"/>
        <v>-1</v>
      </c>
      <c r="F1190">
        <f t="shared" ca="1" si="270"/>
        <v>17</v>
      </c>
      <c r="G1190">
        <f t="shared" ca="1" si="270"/>
        <v>38</v>
      </c>
      <c r="H1190">
        <f t="shared" ca="1" si="261"/>
        <v>2014</v>
      </c>
      <c r="I1190">
        <f t="shared" ca="1" si="262"/>
        <v>4</v>
      </c>
      <c r="J1190" t="str">
        <f t="shared" ca="1" si="263"/>
        <v>rs</v>
      </c>
      <c r="K1190" t="str">
        <f t="shared" ca="1" si="271"/>
        <v>GBY</v>
      </c>
      <c r="L1190" t="str">
        <f t="shared" ca="1" si="271"/>
        <v>GBY</v>
      </c>
      <c r="M1190" t="str">
        <f t="shared" ca="1" si="264"/>
        <v/>
      </c>
      <c r="N1190" t="s">
        <v>18</v>
      </c>
      <c r="O1190">
        <v>-2.5</v>
      </c>
      <c r="P1190" t="str">
        <f t="shared" ca="1" si="265"/>
        <v/>
      </c>
      <c r="S1190" t="s">
        <v>335</v>
      </c>
      <c r="T1190">
        <v>4</v>
      </c>
      <c r="U1190">
        <f t="shared" ca="1" si="266"/>
        <v>1</v>
      </c>
      <c r="W1190" t="str">
        <f t="shared" ca="1" si="267"/>
        <v/>
      </c>
    </row>
    <row r="1191" spans="1:23" x14ac:dyDescent="0.25">
      <c r="A1191">
        <v>1190</v>
      </c>
      <c r="B1191">
        <v>584</v>
      </c>
      <c r="C1191" t="str">
        <f t="shared" ca="1" si="260"/>
        <v>2014_04_GBY@CHI</v>
      </c>
      <c r="D1191" t="str">
        <f t="shared" ca="1" si="270"/>
        <v/>
      </c>
      <c r="E1191">
        <f t="shared" ca="1" si="270"/>
        <v>-1</v>
      </c>
      <c r="F1191">
        <f t="shared" ca="1" si="270"/>
        <v>17</v>
      </c>
      <c r="G1191">
        <f t="shared" ca="1" si="270"/>
        <v>38</v>
      </c>
      <c r="H1191">
        <f t="shared" ca="1" si="261"/>
        <v>2014</v>
      </c>
      <c r="I1191">
        <f t="shared" ca="1" si="262"/>
        <v>4</v>
      </c>
      <c r="J1191" t="str">
        <f t="shared" ca="1" si="263"/>
        <v>rs</v>
      </c>
      <c r="K1191" t="str">
        <f t="shared" ca="1" si="271"/>
        <v>GBY</v>
      </c>
      <c r="L1191" t="str">
        <f t="shared" ca="1" si="271"/>
        <v>GBY</v>
      </c>
      <c r="M1191" t="str">
        <f t="shared" ca="1" si="264"/>
        <v/>
      </c>
      <c r="N1191" t="s">
        <v>16</v>
      </c>
      <c r="O1191">
        <v>-2.5</v>
      </c>
      <c r="P1191" t="str">
        <f t="shared" ca="1" si="265"/>
        <v/>
      </c>
      <c r="S1191" t="s">
        <v>70</v>
      </c>
      <c r="T1191">
        <v>10</v>
      </c>
      <c r="U1191">
        <f t="shared" ca="1" si="266"/>
        <v>0</v>
      </c>
      <c r="V1191" t="s">
        <v>70</v>
      </c>
      <c r="W1191">
        <f t="shared" ca="1" si="267"/>
        <v>0</v>
      </c>
    </row>
    <row r="1192" spans="1:23" x14ac:dyDescent="0.25">
      <c r="A1192">
        <v>1191</v>
      </c>
      <c r="B1192">
        <v>585</v>
      </c>
      <c r="C1192" t="str">
        <f t="shared" ca="1" si="260"/>
        <v>2014_04_TEN@IND</v>
      </c>
      <c r="D1192" t="str">
        <f t="shared" ca="1" si="270"/>
        <v/>
      </c>
      <c r="E1192">
        <f t="shared" ca="1" si="270"/>
        <v>-7</v>
      </c>
      <c r="F1192">
        <f t="shared" ca="1" si="270"/>
        <v>41</v>
      </c>
      <c r="G1192">
        <f t="shared" ca="1" si="270"/>
        <v>17</v>
      </c>
      <c r="H1192">
        <f t="shared" ca="1" si="261"/>
        <v>2014</v>
      </c>
      <c r="I1192">
        <f t="shared" ca="1" si="262"/>
        <v>4</v>
      </c>
      <c r="J1192" t="str">
        <f t="shared" ca="1" si="263"/>
        <v>rs</v>
      </c>
      <c r="K1192" t="str">
        <f t="shared" ca="1" si="271"/>
        <v>IND</v>
      </c>
      <c r="L1192" t="str">
        <f t="shared" ca="1" si="271"/>
        <v>IND</v>
      </c>
      <c r="M1192" t="str">
        <f t="shared" ca="1" si="264"/>
        <v/>
      </c>
      <c r="N1192" t="s">
        <v>18</v>
      </c>
      <c r="O1192">
        <v>-8</v>
      </c>
      <c r="P1192" t="str">
        <f t="shared" ca="1" si="265"/>
        <v/>
      </c>
      <c r="S1192" t="s">
        <v>78</v>
      </c>
      <c r="T1192">
        <v>8</v>
      </c>
      <c r="U1192">
        <f t="shared" ca="1" si="266"/>
        <v>1</v>
      </c>
      <c r="W1192" t="str">
        <f t="shared" ca="1" si="267"/>
        <v/>
      </c>
    </row>
    <row r="1193" spans="1:23" x14ac:dyDescent="0.25">
      <c r="A1193">
        <v>1192</v>
      </c>
      <c r="B1193">
        <v>585</v>
      </c>
      <c r="C1193" t="str">
        <f t="shared" ca="1" si="260"/>
        <v>2014_04_TEN@IND</v>
      </c>
      <c r="D1193" t="str">
        <f t="shared" ca="1" si="270"/>
        <v/>
      </c>
      <c r="E1193">
        <f t="shared" ca="1" si="270"/>
        <v>-7</v>
      </c>
      <c r="F1193">
        <f t="shared" ca="1" si="270"/>
        <v>41</v>
      </c>
      <c r="G1193">
        <f t="shared" ca="1" si="270"/>
        <v>17</v>
      </c>
      <c r="H1193">
        <f t="shared" ca="1" si="261"/>
        <v>2014</v>
      </c>
      <c r="I1193">
        <f t="shared" ca="1" si="262"/>
        <v>4</v>
      </c>
      <c r="J1193" t="str">
        <f t="shared" ca="1" si="263"/>
        <v>rs</v>
      </c>
      <c r="K1193" t="str">
        <f t="shared" ca="1" si="271"/>
        <v>IND</v>
      </c>
      <c r="L1193" t="str">
        <f t="shared" ca="1" si="271"/>
        <v>IND</v>
      </c>
      <c r="M1193" t="str">
        <f t="shared" ca="1" si="264"/>
        <v/>
      </c>
      <c r="N1193" t="s">
        <v>16</v>
      </c>
      <c r="O1193">
        <v>-7</v>
      </c>
      <c r="P1193" t="str">
        <f t="shared" ca="1" si="265"/>
        <v/>
      </c>
      <c r="S1193" t="s">
        <v>78</v>
      </c>
      <c r="T1193">
        <v>7</v>
      </c>
      <c r="U1193">
        <f t="shared" ca="1" si="266"/>
        <v>1</v>
      </c>
      <c r="V1193" t="s">
        <v>78</v>
      </c>
      <c r="W1193">
        <f t="shared" ca="1" si="267"/>
        <v>1</v>
      </c>
    </row>
    <row r="1194" spans="1:23" x14ac:dyDescent="0.25">
      <c r="A1194">
        <v>1193</v>
      </c>
      <c r="B1194">
        <v>586</v>
      </c>
      <c r="C1194" t="str">
        <f t="shared" ca="1" si="260"/>
        <v>2014_04_MIA@OAK</v>
      </c>
      <c r="D1194" t="str">
        <f t="shared" ca="1" si="270"/>
        <v/>
      </c>
      <c r="E1194">
        <f t="shared" ca="1" si="270"/>
        <v>4.5</v>
      </c>
      <c r="F1194">
        <f t="shared" ca="1" si="270"/>
        <v>14</v>
      </c>
      <c r="G1194">
        <f t="shared" ca="1" si="270"/>
        <v>38</v>
      </c>
      <c r="H1194">
        <f t="shared" ca="1" si="261"/>
        <v>2014</v>
      </c>
      <c r="I1194">
        <f t="shared" ca="1" si="262"/>
        <v>4</v>
      </c>
      <c r="J1194" t="str">
        <f t="shared" ca="1" si="263"/>
        <v>rs</v>
      </c>
      <c r="K1194" t="str">
        <f t="shared" ca="1" si="271"/>
        <v>MIA</v>
      </c>
      <c r="L1194" t="str">
        <f t="shared" ca="1" si="271"/>
        <v>MIA</v>
      </c>
      <c r="M1194" t="str">
        <f t="shared" ca="1" si="264"/>
        <v/>
      </c>
      <c r="N1194" t="s">
        <v>18</v>
      </c>
      <c r="O1194">
        <v>1</v>
      </c>
      <c r="P1194" t="str">
        <f t="shared" ca="1" si="265"/>
        <v/>
      </c>
      <c r="S1194" t="s">
        <v>81</v>
      </c>
      <c r="T1194">
        <v>13</v>
      </c>
      <c r="U1194">
        <f t="shared" ca="1" si="266"/>
        <v>1</v>
      </c>
      <c r="W1194" t="str">
        <f t="shared" ca="1" si="267"/>
        <v/>
      </c>
    </row>
    <row r="1195" spans="1:23" x14ac:dyDescent="0.25">
      <c r="A1195">
        <v>1194</v>
      </c>
      <c r="B1195">
        <v>586</v>
      </c>
      <c r="C1195" t="str">
        <f t="shared" ca="1" si="260"/>
        <v>2014_04_MIA@OAK</v>
      </c>
      <c r="D1195" t="str">
        <f t="shared" ca="1" si="270"/>
        <v/>
      </c>
      <c r="E1195">
        <f t="shared" ca="1" si="270"/>
        <v>4.5</v>
      </c>
      <c r="F1195">
        <f t="shared" ca="1" si="270"/>
        <v>14</v>
      </c>
      <c r="G1195">
        <f t="shared" ca="1" si="270"/>
        <v>38</v>
      </c>
      <c r="H1195">
        <f t="shared" ca="1" si="261"/>
        <v>2014</v>
      </c>
      <c r="I1195">
        <f t="shared" ca="1" si="262"/>
        <v>4</v>
      </c>
      <c r="J1195" t="str">
        <f t="shared" ca="1" si="263"/>
        <v>rs</v>
      </c>
      <c r="K1195" t="str">
        <f t="shared" ca="1" si="271"/>
        <v>MIA</v>
      </c>
      <c r="L1195" t="str">
        <f t="shared" ca="1" si="271"/>
        <v>MIA</v>
      </c>
      <c r="M1195" t="str">
        <f t="shared" ca="1" si="264"/>
        <v/>
      </c>
      <c r="N1195" t="s">
        <v>16</v>
      </c>
      <c r="O1195">
        <v>2</v>
      </c>
      <c r="P1195" t="str">
        <f t="shared" ca="1" si="265"/>
        <v/>
      </c>
      <c r="S1195" t="s">
        <v>87</v>
      </c>
      <c r="T1195">
        <v>5</v>
      </c>
      <c r="U1195">
        <f t="shared" ca="1" si="266"/>
        <v>0</v>
      </c>
      <c r="V1195" t="s">
        <v>81</v>
      </c>
      <c r="W1195">
        <f t="shared" ca="1" si="267"/>
        <v>1</v>
      </c>
    </row>
    <row r="1196" spans="1:23" x14ac:dyDescent="0.25">
      <c r="A1196">
        <v>1195</v>
      </c>
      <c r="B1196">
        <v>587</v>
      </c>
      <c r="C1196" t="str">
        <f t="shared" ca="1" si="260"/>
        <v>2014_04_DET@NYJ</v>
      </c>
      <c r="D1196" t="str">
        <f t="shared" ca="1" si="270"/>
        <v/>
      </c>
      <c r="E1196">
        <f t="shared" ca="1" si="270"/>
        <v>1</v>
      </c>
      <c r="F1196">
        <f t="shared" ca="1" si="270"/>
        <v>17</v>
      </c>
      <c r="G1196">
        <f t="shared" ca="1" si="270"/>
        <v>24</v>
      </c>
      <c r="H1196">
        <f t="shared" ca="1" si="261"/>
        <v>2014</v>
      </c>
      <c r="I1196">
        <f t="shared" ca="1" si="262"/>
        <v>4</v>
      </c>
      <c r="J1196" t="str">
        <f t="shared" ca="1" si="263"/>
        <v>rs</v>
      </c>
      <c r="K1196" t="str">
        <f t="shared" ca="1" si="271"/>
        <v>DET</v>
      </c>
      <c r="L1196" t="str">
        <f t="shared" ca="1" si="271"/>
        <v>DET</v>
      </c>
      <c r="M1196" t="str">
        <f t="shared" ca="1" si="264"/>
        <v/>
      </c>
      <c r="N1196" t="s">
        <v>18</v>
      </c>
      <c r="O1196">
        <v>2</v>
      </c>
      <c r="P1196" t="str">
        <f t="shared" ca="1" si="265"/>
        <v/>
      </c>
      <c r="S1196" t="s">
        <v>75</v>
      </c>
      <c r="T1196">
        <v>9</v>
      </c>
      <c r="U1196">
        <f t="shared" ca="1" si="266"/>
        <v>1</v>
      </c>
      <c r="W1196" t="str">
        <f t="shared" ca="1" si="267"/>
        <v/>
      </c>
    </row>
    <row r="1197" spans="1:23" x14ac:dyDescent="0.25">
      <c r="A1197">
        <v>1196</v>
      </c>
      <c r="B1197">
        <v>587</v>
      </c>
      <c r="C1197" t="str">
        <f t="shared" ca="1" si="260"/>
        <v>2014_04_DET@NYJ</v>
      </c>
      <c r="D1197" t="str">
        <f t="shared" ca="1" si="270"/>
        <v/>
      </c>
      <c r="E1197">
        <f t="shared" ca="1" si="270"/>
        <v>1</v>
      </c>
      <c r="F1197">
        <f t="shared" ca="1" si="270"/>
        <v>17</v>
      </c>
      <c r="G1197">
        <f t="shared" ca="1" si="270"/>
        <v>24</v>
      </c>
      <c r="H1197">
        <f t="shared" ca="1" si="261"/>
        <v>2014</v>
      </c>
      <c r="I1197">
        <f t="shared" ca="1" si="262"/>
        <v>4</v>
      </c>
      <c r="J1197" t="str">
        <f t="shared" ca="1" si="263"/>
        <v>rs</v>
      </c>
      <c r="K1197" t="str">
        <f t="shared" ca="1" si="271"/>
        <v>DET</v>
      </c>
      <c r="L1197" t="str">
        <f t="shared" ca="1" si="271"/>
        <v>DET</v>
      </c>
      <c r="M1197" t="str">
        <f t="shared" ca="1" si="264"/>
        <v/>
      </c>
      <c r="N1197" t="s">
        <v>16</v>
      </c>
      <c r="O1197">
        <v>3</v>
      </c>
      <c r="P1197" t="str">
        <f t="shared" ca="1" si="265"/>
        <v/>
      </c>
      <c r="S1197" t="s">
        <v>75</v>
      </c>
      <c r="T1197">
        <v>12</v>
      </c>
      <c r="U1197">
        <f t="shared" ca="1" si="266"/>
        <v>1</v>
      </c>
      <c r="V1197" t="s">
        <v>75</v>
      </c>
      <c r="W1197">
        <f t="shared" ca="1" si="267"/>
        <v>1</v>
      </c>
    </row>
    <row r="1198" spans="1:23" x14ac:dyDescent="0.25">
      <c r="A1198">
        <v>1197</v>
      </c>
      <c r="B1198">
        <v>588</v>
      </c>
      <c r="C1198" t="str">
        <f t="shared" ca="1" si="260"/>
        <v>2014_04_TBY@PIT</v>
      </c>
      <c r="D1198" t="str">
        <f t="shared" ca="1" si="270"/>
        <v/>
      </c>
      <c r="E1198">
        <f t="shared" ca="1" si="270"/>
        <v>-7</v>
      </c>
      <c r="F1198">
        <f t="shared" ca="1" si="270"/>
        <v>24</v>
      </c>
      <c r="G1198">
        <f t="shared" ca="1" si="270"/>
        <v>27</v>
      </c>
      <c r="H1198">
        <f t="shared" ca="1" si="261"/>
        <v>2014</v>
      </c>
      <c r="I1198">
        <f t="shared" ca="1" si="262"/>
        <v>4</v>
      </c>
      <c r="J1198" t="str">
        <f t="shared" ca="1" si="263"/>
        <v>rs</v>
      </c>
      <c r="K1198" t="str">
        <f t="shared" ca="1" si="271"/>
        <v>TBY</v>
      </c>
      <c r="L1198" t="str">
        <f t="shared" ca="1" si="271"/>
        <v>TBY</v>
      </c>
      <c r="M1198" t="str">
        <f t="shared" ca="1" si="264"/>
        <v/>
      </c>
      <c r="N1198" t="s">
        <v>18</v>
      </c>
      <c r="O1198">
        <v>-9</v>
      </c>
      <c r="P1198" t="str">
        <f t="shared" ca="1" si="265"/>
        <v/>
      </c>
      <c r="S1198" t="s">
        <v>89</v>
      </c>
      <c r="T1198">
        <v>6</v>
      </c>
      <c r="U1198">
        <f t="shared" ca="1" si="266"/>
        <v>0</v>
      </c>
      <c r="W1198" t="str">
        <f t="shared" ca="1" si="267"/>
        <v/>
      </c>
    </row>
    <row r="1199" spans="1:23" x14ac:dyDescent="0.25">
      <c r="A1199">
        <v>1198</v>
      </c>
      <c r="B1199">
        <v>588</v>
      </c>
      <c r="C1199" t="str">
        <f t="shared" ca="1" si="260"/>
        <v>2014_04_TBY@PIT</v>
      </c>
      <c r="D1199" t="str">
        <f t="shared" ca="1" si="270"/>
        <v/>
      </c>
      <c r="E1199">
        <f t="shared" ca="1" si="270"/>
        <v>-7</v>
      </c>
      <c r="F1199">
        <f t="shared" ca="1" si="270"/>
        <v>24</v>
      </c>
      <c r="G1199">
        <f t="shared" ca="1" si="270"/>
        <v>27</v>
      </c>
      <c r="H1199">
        <f t="shared" ca="1" si="261"/>
        <v>2014</v>
      </c>
      <c r="I1199">
        <f t="shared" ca="1" si="262"/>
        <v>4</v>
      </c>
      <c r="J1199" t="str">
        <f t="shared" ca="1" si="263"/>
        <v>rs</v>
      </c>
      <c r="K1199" t="str">
        <f t="shared" ca="1" si="271"/>
        <v>TBY</v>
      </c>
      <c r="L1199" t="str">
        <f t="shared" ca="1" si="271"/>
        <v>TBY</v>
      </c>
      <c r="M1199" t="str">
        <f t="shared" ca="1" si="264"/>
        <v/>
      </c>
      <c r="N1199" t="s">
        <v>16</v>
      </c>
      <c r="O1199">
        <v>-8</v>
      </c>
      <c r="P1199" t="str">
        <f t="shared" ca="1" si="265"/>
        <v/>
      </c>
      <c r="S1199" t="s">
        <v>89</v>
      </c>
      <c r="T1199">
        <v>6</v>
      </c>
      <c r="U1199">
        <f t="shared" ca="1" si="266"/>
        <v>0</v>
      </c>
      <c r="V1199" t="s">
        <v>89</v>
      </c>
      <c r="W1199">
        <f t="shared" ca="1" si="267"/>
        <v>0</v>
      </c>
    </row>
    <row r="1200" spans="1:23" x14ac:dyDescent="0.25">
      <c r="A1200">
        <v>1199</v>
      </c>
      <c r="B1200">
        <v>589</v>
      </c>
      <c r="C1200" t="str">
        <f t="shared" ca="1" si="260"/>
        <v>2014_04_CAR@BAL</v>
      </c>
      <c r="D1200" t="str">
        <f t="shared" ca="1" si="270"/>
        <v/>
      </c>
      <c r="E1200">
        <f t="shared" ca="1" si="270"/>
        <v>-3</v>
      </c>
      <c r="F1200">
        <f t="shared" ca="1" si="270"/>
        <v>38</v>
      </c>
      <c r="G1200">
        <f t="shared" ca="1" si="270"/>
        <v>10</v>
      </c>
      <c r="H1200">
        <f t="shared" ca="1" si="261"/>
        <v>2014</v>
      </c>
      <c r="I1200">
        <f t="shared" ca="1" si="262"/>
        <v>4</v>
      </c>
      <c r="J1200" t="str">
        <f t="shared" ca="1" si="263"/>
        <v>rs</v>
      </c>
      <c r="K1200" t="str">
        <f t="shared" ca="1" si="271"/>
        <v>BAL</v>
      </c>
      <c r="L1200" t="str">
        <f t="shared" ca="1" si="271"/>
        <v>BAL</v>
      </c>
      <c r="M1200" t="str">
        <f t="shared" ca="1" si="264"/>
        <v/>
      </c>
      <c r="N1200" t="s">
        <v>18</v>
      </c>
      <c r="O1200">
        <v>-2.5</v>
      </c>
      <c r="P1200" t="str">
        <f t="shared" ca="1" si="265"/>
        <v/>
      </c>
      <c r="S1200" t="s">
        <v>67</v>
      </c>
      <c r="T1200">
        <v>5</v>
      </c>
      <c r="U1200">
        <f t="shared" ca="1" si="266"/>
        <v>1</v>
      </c>
      <c r="W1200" t="str">
        <f t="shared" ca="1" si="267"/>
        <v/>
      </c>
    </row>
    <row r="1201" spans="1:23" x14ac:dyDescent="0.25">
      <c r="A1201">
        <v>1200</v>
      </c>
      <c r="B1201">
        <v>589</v>
      </c>
      <c r="C1201" t="str">
        <f t="shared" ca="1" si="260"/>
        <v>2014_04_CAR@BAL</v>
      </c>
      <c r="D1201" t="str">
        <f t="shared" ca="1" si="270"/>
        <v/>
      </c>
      <c r="E1201">
        <f t="shared" ca="1" si="270"/>
        <v>-3</v>
      </c>
      <c r="F1201">
        <f t="shared" ca="1" si="270"/>
        <v>38</v>
      </c>
      <c r="G1201">
        <f t="shared" ca="1" si="270"/>
        <v>10</v>
      </c>
      <c r="H1201">
        <f t="shared" ca="1" si="261"/>
        <v>2014</v>
      </c>
      <c r="I1201">
        <f t="shared" ca="1" si="262"/>
        <v>4</v>
      </c>
      <c r="J1201" t="str">
        <f t="shared" ca="1" si="263"/>
        <v>rs</v>
      </c>
      <c r="K1201" t="str">
        <f t="shared" ca="1" si="271"/>
        <v>BAL</v>
      </c>
      <c r="L1201" t="str">
        <f t="shared" ca="1" si="271"/>
        <v>BAL</v>
      </c>
      <c r="M1201" t="str">
        <f t="shared" ca="1" si="264"/>
        <v/>
      </c>
      <c r="N1201" t="s">
        <v>16</v>
      </c>
      <c r="O1201">
        <v>-2.5</v>
      </c>
      <c r="P1201" t="str">
        <f t="shared" ca="1" si="265"/>
        <v/>
      </c>
      <c r="S1201" t="s">
        <v>67</v>
      </c>
      <c r="T1201">
        <v>13</v>
      </c>
      <c r="U1201">
        <f t="shared" ca="1" si="266"/>
        <v>1</v>
      </c>
      <c r="V1201" t="s">
        <v>67</v>
      </c>
      <c r="W1201">
        <f t="shared" ca="1" si="267"/>
        <v>1</v>
      </c>
    </row>
    <row r="1202" spans="1:23" x14ac:dyDescent="0.25">
      <c r="A1202">
        <v>1201</v>
      </c>
      <c r="B1202">
        <v>590</v>
      </c>
      <c r="C1202" t="str">
        <f t="shared" ca="1" si="260"/>
        <v>2014_04_BUF@HOU</v>
      </c>
      <c r="D1202" t="str">
        <f t="shared" ref="D1202:G1221" ca="1" si="272">IFERROR(IF(ISBLANK(VLOOKUP($B1202,nfl_game_result,MATCH(D$1,nfl_game_result_header,0),FALSE)),"",VLOOKUP($B1202,nfl_game_result,MATCH(D$1,nfl_game_result_header,0),FALSE)),"error")</f>
        <v/>
      </c>
      <c r="E1202">
        <f t="shared" ca="1" si="272"/>
        <v>-3</v>
      </c>
      <c r="F1202">
        <f t="shared" ca="1" si="272"/>
        <v>23</v>
      </c>
      <c r="G1202">
        <f t="shared" ca="1" si="272"/>
        <v>17</v>
      </c>
      <c r="H1202">
        <f t="shared" ca="1" si="261"/>
        <v>2014</v>
      </c>
      <c r="I1202">
        <f t="shared" ca="1" si="262"/>
        <v>4</v>
      </c>
      <c r="J1202" t="str">
        <f t="shared" ca="1" si="263"/>
        <v>rs</v>
      </c>
      <c r="K1202" t="str">
        <f t="shared" ref="K1202:L1221" ca="1" si="273">IFERROR(IF(ISBLANK(VLOOKUP($B1202,nfl_game_result,MATCH(K$1,nfl_game_result_header,0),FALSE)),"",VLOOKUP($B1202,nfl_game_result,MATCH(K$1,nfl_game_result_header,0),FALSE)),"error")</f>
        <v>HOU</v>
      </c>
      <c r="L1202" t="str">
        <f t="shared" ca="1" si="273"/>
        <v>HOU</v>
      </c>
      <c r="M1202" t="str">
        <f t="shared" ca="1" si="264"/>
        <v/>
      </c>
      <c r="N1202" t="s">
        <v>18</v>
      </c>
      <c r="O1202">
        <v>-3</v>
      </c>
      <c r="P1202" t="str">
        <f t="shared" ca="1" si="265"/>
        <v/>
      </c>
      <c r="S1202" t="s">
        <v>68</v>
      </c>
      <c r="T1202">
        <v>7</v>
      </c>
      <c r="U1202">
        <f t="shared" ca="1" si="266"/>
        <v>0</v>
      </c>
      <c r="W1202" t="str">
        <f t="shared" ca="1" si="267"/>
        <v/>
      </c>
    </row>
    <row r="1203" spans="1:23" x14ac:dyDescent="0.25">
      <c r="A1203">
        <v>1202</v>
      </c>
      <c r="B1203">
        <v>590</v>
      </c>
      <c r="C1203" t="str">
        <f t="shared" ca="1" si="260"/>
        <v>2014_04_BUF@HOU</v>
      </c>
      <c r="D1203" t="str">
        <f t="shared" ca="1" si="272"/>
        <v/>
      </c>
      <c r="E1203">
        <f t="shared" ca="1" si="272"/>
        <v>-3</v>
      </c>
      <c r="F1203">
        <f t="shared" ca="1" si="272"/>
        <v>23</v>
      </c>
      <c r="G1203">
        <f t="shared" ca="1" si="272"/>
        <v>17</v>
      </c>
      <c r="H1203">
        <f t="shared" ca="1" si="261"/>
        <v>2014</v>
      </c>
      <c r="I1203">
        <f t="shared" ca="1" si="262"/>
        <v>4</v>
      </c>
      <c r="J1203" t="str">
        <f t="shared" ca="1" si="263"/>
        <v>rs</v>
      </c>
      <c r="K1203" t="str">
        <f t="shared" ca="1" si="273"/>
        <v>HOU</v>
      </c>
      <c r="L1203" t="str">
        <f t="shared" ca="1" si="273"/>
        <v>HOU</v>
      </c>
      <c r="M1203" t="str">
        <f t="shared" ca="1" si="264"/>
        <v/>
      </c>
      <c r="N1203" t="s">
        <v>16</v>
      </c>
      <c r="O1203">
        <v>-2.5</v>
      </c>
      <c r="P1203" t="str">
        <f t="shared" ca="1" si="265"/>
        <v/>
      </c>
      <c r="S1203" t="s">
        <v>68</v>
      </c>
      <c r="T1203">
        <v>9</v>
      </c>
      <c r="U1203">
        <f t="shared" ca="1" si="266"/>
        <v>0</v>
      </c>
      <c r="V1203" t="s">
        <v>77</v>
      </c>
      <c r="W1203">
        <f t="shared" ca="1" si="267"/>
        <v>1</v>
      </c>
    </row>
    <row r="1204" spans="1:23" x14ac:dyDescent="0.25">
      <c r="A1204">
        <v>1203</v>
      </c>
      <c r="B1204">
        <v>591</v>
      </c>
      <c r="C1204" t="str">
        <f t="shared" ca="1" si="260"/>
        <v>2014_04_JAX@SD</v>
      </c>
      <c r="D1204" t="str">
        <f t="shared" ca="1" si="272"/>
        <v/>
      </c>
      <c r="E1204">
        <f t="shared" ca="1" si="272"/>
        <v>-13.5</v>
      </c>
      <c r="F1204">
        <f t="shared" ca="1" si="272"/>
        <v>33</v>
      </c>
      <c r="G1204">
        <f t="shared" ca="1" si="272"/>
        <v>14</v>
      </c>
      <c r="H1204">
        <f t="shared" ca="1" si="261"/>
        <v>2014</v>
      </c>
      <c r="I1204">
        <f t="shared" ca="1" si="262"/>
        <v>4</v>
      </c>
      <c r="J1204" t="str">
        <f t="shared" ca="1" si="263"/>
        <v>rs</v>
      </c>
      <c r="K1204" t="str">
        <f t="shared" ca="1" si="273"/>
        <v>SD</v>
      </c>
      <c r="L1204" t="str">
        <f t="shared" ca="1" si="273"/>
        <v>SD</v>
      </c>
      <c r="M1204" t="str">
        <f t="shared" ca="1" si="264"/>
        <v/>
      </c>
      <c r="N1204" t="s">
        <v>18</v>
      </c>
      <c r="O1204">
        <v>-12</v>
      </c>
      <c r="P1204" t="str">
        <f t="shared" ca="1" si="265"/>
        <v/>
      </c>
      <c r="S1204" t="s">
        <v>90</v>
      </c>
      <c r="T1204">
        <v>12</v>
      </c>
      <c r="U1204">
        <f t="shared" ca="1" si="266"/>
        <v>1</v>
      </c>
      <c r="W1204" t="str">
        <f t="shared" ca="1" si="267"/>
        <v/>
      </c>
    </row>
    <row r="1205" spans="1:23" x14ac:dyDescent="0.25">
      <c r="A1205">
        <v>1204</v>
      </c>
      <c r="B1205">
        <v>591</v>
      </c>
      <c r="C1205" t="str">
        <f t="shared" ca="1" si="260"/>
        <v>2014_04_JAX@SD</v>
      </c>
      <c r="D1205" t="str">
        <f t="shared" ca="1" si="272"/>
        <v/>
      </c>
      <c r="E1205">
        <f t="shared" ca="1" si="272"/>
        <v>-13.5</v>
      </c>
      <c r="F1205">
        <f t="shared" ca="1" si="272"/>
        <v>33</v>
      </c>
      <c r="G1205">
        <f t="shared" ca="1" si="272"/>
        <v>14</v>
      </c>
      <c r="H1205">
        <f t="shared" ca="1" si="261"/>
        <v>2014</v>
      </c>
      <c r="I1205">
        <f t="shared" ca="1" si="262"/>
        <v>4</v>
      </c>
      <c r="J1205" t="str">
        <f t="shared" ca="1" si="263"/>
        <v>rs</v>
      </c>
      <c r="K1205" t="str">
        <f t="shared" ca="1" si="273"/>
        <v>SD</v>
      </c>
      <c r="L1205" t="str">
        <f t="shared" ca="1" si="273"/>
        <v>SD</v>
      </c>
      <c r="M1205" t="str">
        <f t="shared" ca="1" si="264"/>
        <v/>
      </c>
      <c r="N1205" t="s">
        <v>16</v>
      </c>
      <c r="O1205">
        <v>-12</v>
      </c>
      <c r="P1205" t="str">
        <f t="shared" ca="1" si="265"/>
        <v/>
      </c>
      <c r="S1205" t="s">
        <v>90</v>
      </c>
      <c r="T1205">
        <v>8</v>
      </c>
      <c r="U1205">
        <f t="shared" ca="1" si="266"/>
        <v>1</v>
      </c>
      <c r="V1205" t="s">
        <v>90</v>
      </c>
      <c r="W1205">
        <f t="shared" ca="1" si="267"/>
        <v>1</v>
      </c>
    </row>
    <row r="1206" spans="1:23" x14ac:dyDescent="0.25">
      <c r="A1206">
        <v>1205</v>
      </c>
      <c r="B1206">
        <v>592</v>
      </c>
      <c r="C1206" t="str">
        <f t="shared" ca="1" si="260"/>
        <v>2014_04_ATL@MIN</v>
      </c>
      <c r="D1206" t="str">
        <f t="shared" ca="1" si="272"/>
        <v/>
      </c>
      <c r="E1206">
        <f t="shared" ca="1" si="272"/>
        <v>3</v>
      </c>
      <c r="F1206">
        <f t="shared" ca="1" si="272"/>
        <v>41</v>
      </c>
      <c r="G1206">
        <f t="shared" ca="1" si="272"/>
        <v>28</v>
      </c>
      <c r="H1206">
        <f t="shared" ca="1" si="261"/>
        <v>2014</v>
      </c>
      <c r="I1206">
        <f t="shared" ca="1" si="262"/>
        <v>4</v>
      </c>
      <c r="J1206" t="str">
        <f t="shared" ca="1" si="263"/>
        <v>rs</v>
      </c>
      <c r="K1206" t="str">
        <f t="shared" ca="1" si="273"/>
        <v>MIN</v>
      </c>
      <c r="L1206" t="str">
        <f t="shared" ca="1" si="273"/>
        <v>MIN</v>
      </c>
      <c r="M1206" t="str">
        <f t="shared" ca="1" si="264"/>
        <v/>
      </c>
      <c r="N1206" t="s">
        <v>18</v>
      </c>
      <c r="O1206">
        <v>3.5</v>
      </c>
      <c r="P1206" t="str">
        <f t="shared" ca="1" si="265"/>
        <v/>
      </c>
      <c r="S1206" t="s">
        <v>22</v>
      </c>
      <c r="T1206">
        <v>11</v>
      </c>
      <c r="U1206">
        <f t="shared" ca="1" si="266"/>
        <v>0</v>
      </c>
      <c r="W1206" t="str">
        <f t="shared" ca="1" si="267"/>
        <v/>
      </c>
    </row>
    <row r="1207" spans="1:23" x14ac:dyDescent="0.25">
      <c r="A1207">
        <v>1206</v>
      </c>
      <c r="B1207">
        <v>592</v>
      </c>
      <c r="C1207" t="str">
        <f t="shared" ca="1" si="260"/>
        <v>2014_04_ATL@MIN</v>
      </c>
      <c r="D1207" t="str">
        <f t="shared" ca="1" si="272"/>
        <v/>
      </c>
      <c r="E1207">
        <f t="shared" ca="1" si="272"/>
        <v>3</v>
      </c>
      <c r="F1207">
        <f t="shared" ca="1" si="272"/>
        <v>41</v>
      </c>
      <c r="G1207">
        <f t="shared" ca="1" si="272"/>
        <v>28</v>
      </c>
      <c r="H1207">
        <f t="shared" ca="1" si="261"/>
        <v>2014</v>
      </c>
      <c r="I1207">
        <f t="shared" ca="1" si="262"/>
        <v>4</v>
      </c>
      <c r="J1207" t="str">
        <f t="shared" ca="1" si="263"/>
        <v>rs</v>
      </c>
      <c r="K1207" t="str">
        <f t="shared" ca="1" si="273"/>
        <v>MIN</v>
      </c>
      <c r="L1207" t="str">
        <f t="shared" ca="1" si="273"/>
        <v>MIN</v>
      </c>
      <c r="M1207" t="str">
        <f t="shared" ca="1" si="264"/>
        <v/>
      </c>
      <c r="N1207" t="s">
        <v>16</v>
      </c>
      <c r="O1207">
        <v>4</v>
      </c>
      <c r="P1207" t="str">
        <f t="shared" ca="1" si="265"/>
        <v/>
      </c>
      <c r="S1207" t="s">
        <v>22</v>
      </c>
      <c r="T1207">
        <v>2</v>
      </c>
      <c r="U1207">
        <f t="shared" ca="1" si="266"/>
        <v>0</v>
      </c>
      <c r="V1207" t="s">
        <v>22</v>
      </c>
      <c r="W1207">
        <f t="shared" ca="1" si="267"/>
        <v>0</v>
      </c>
    </row>
    <row r="1208" spans="1:23" x14ac:dyDescent="0.25">
      <c r="A1208">
        <v>1207</v>
      </c>
      <c r="B1208">
        <v>593</v>
      </c>
      <c r="C1208" t="str">
        <f t="shared" ca="1" si="260"/>
        <v>2014_04_PHI@SFO</v>
      </c>
      <c r="D1208" t="str">
        <f t="shared" ca="1" si="272"/>
        <v/>
      </c>
      <c r="E1208">
        <f t="shared" ca="1" si="272"/>
        <v>-4.5</v>
      </c>
      <c r="F1208">
        <f t="shared" ca="1" si="272"/>
        <v>26</v>
      </c>
      <c r="G1208">
        <f t="shared" ca="1" si="272"/>
        <v>21</v>
      </c>
      <c r="H1208">
        <f t="shared" ca="1" si="261"/>
        <v>2014</v>
      </c>
      <c r="I1208">
        <f t="shared" ca="1" si="262"/>
        <v>4</v>
      </c>
      <c r="J1208" t="str">
        <f t="shared" ca="1" si="263"/>
        <v>rs</v>
      </c>
      <c r="K1208" t="str">
        <f t="shared" ca="1" si="273"/>
        <v>SFO</v>
      </c>
      <c r="L1208" t="str">
        <f t="shared" ca="1" si="273"/>
        <v>SFO</v>
      </c>
      <c r="M1208" t="str">
        <f t="shared" ca="1" si="264"/>
        <v/>
      </c>
      <c r="N1208" t="s">
        <v>18</v>
      </c>
      <c r="O1208">
        <v>-3</v>
      </c>
      <c r="P1208" t="str">
        <f t="shared" ca="1" si="265"/>
        <v/>
      </c>
      <c r="S1208" t="s">
        <v>338</v>
      </c>
      <c r="T1208">
        <v>3</v>
      </c>
      <c r="U1208">
        <f t="shared" ca="1" si="266"/>
        <v>1</v>
      </c>
      <c r="W1208" t="str">
        <f t="shared" ca="1" si="267"/>
        <v/>
      </c>
    </row>
    <row r="1209" spans="1:23" x14ac:dyDescent="0.25">
      <c r="A1209">
        <v>1208</v>
      </c>
      <c r="B1209">
        <v>593</v>
      </c>
      <c r="C1209" t="str">
        <f t="shared" ca="1" si="260"/>
        <v>2014_04_PHI@SFO</v>
      </c>
      <c r="D1209" t="str">
        <f t="shared" ca="1" si="272"/>
        <v/>
      </c>
      <c r="E1209">
        <f t="shared" ca="1" si="272"/>
        <v>-4.5</v>
      </c>
      <c r="F1209">
        <f t="shared" ca="1" si="272"/>
        <v>26</v>
      </c>
      <c r="G1209">
        <f t="shared" ca="1" si="272"/>
        <v>21</v>
      </c>
      <c r="H1209">
        <f t="shared" ca="1" si="261"/>
        <v>2014</v>
      </c>
      <c r="I1209">
        <f t="shared" ca="1" si="262"/>
        <v>4</v>
      </c>
      <c r="J1209" t="str">
        <f t="shared" ca="1" si="263"/>
        <v>rs</v>
      </c>
      <c r="K1209" t="str">
        <f t="shared" ca="1" si="273"/>
        <v>SFO</v>
      </c>
      <c r="L1209" t="str">
        <f t="shared" ca="1" si="273"/>
        <v>SFO</v>
      </c>
      <c r="M1209" t="str">
        <f t="shared" ca="1" si="264"/>
        <v/>
      </c>
      <c r="N1209" t="s">
        <v>16</v>
      </c>
      <c r="O1209">
        <v>-3</v>
      </c>
      <c r="P1209" t="str">
        <f t="shared" ca="1" si="265"/>
        <v/>
      </c>
      <c r="S1209" t="s">
        <v>338</v>
      </c>
      <c r="T1209">
        <v>11</v>
      </c>
      <c r="U1209">
        <f t="shared" ca="1" si="266"/>
        <v>1</v>
      </c>
      <c r="V1209" t="s">
        <v>338</v>
      </c>
      <c r="W1209">
        <f t="shared" ca="1" si="267"/>
        <v>1</v>
      </c>
    </row>
    <row r="1210" spans="1:23" x14ac:dyDescent="0.25">
      <c r="A1210">
        <v>1209</v>
      </c>
      <c r="B1210">
        <v>594</v>
      </c>
      <c r="C1210" t="str">
        <f t="shared" ca="1" si="260"/>
        <v>2014_04_NOR@DAL</v>
      </c>
      <c r="D1210" t="str">
        <f t="shared" ca="1" si="272"/>
        <v/>
      </c>
      <c r="E1210">
        <f t="shared" ca="1" si="272"/>
        <v>3</v>
      </c>
      <c r="F1210">
        <f t="shared" ca="1" si="272"/>
        <v>38</v>
      </c>
      <c r="G1210">
        <f t="shared" ca="1" si="272"/>
        <v>17</v>
      </c>
      <c r="H1210">
        <f t="shared" ca="1" si="261"/>
        <v>2014</v>
      </c>
      <c r="I1210">
        <f t="shared" ca="1" si="262"/>
        <v>4</v>
      </c>
      <c r="J1210" t="str">
        <f t="shared" ca="1" si="263"/>
        <v>rs</v>
      </c>
      <c r="K1210" t="str">
        <f t="shared" ca="1" si="273"/>
        <v>DAL</v>
      </c>
      <c r="L1210" t="str">
        <f t="shared" ca="1" si="273"/>
        <v>DAL</v>
      </c>
      <c r="M1210" t="str">
        <f t="shared" ca="1" si="264"/>
        <v/>
      </c>
      <c r="N1210" t="s">
        <v>18</v>
      </c>
      <c r="O1210">
        <v>4</v>
      </c>
      <c r="P1210" t="str">
        <f t="shared" ca="1" si="265"/>
        <v/>
      </c>
      <c r="S1210" t="s">
        <v>340</v>
      </c>
      <c r="T1210">
        <v>2</v>
      </c>
      <c r="U1210">
        <f t="shared" ca="1" si="266"/>
        <v>0</v>
      </c>
      <c r="W1210" t="str">
        <f t="shared" ca="1" si="267"/>
        <v/>
      </c>
    </row>
    <row r="1211" spans="1:23" x14ac:dyDescent="0.25">
      <c r="A1211">
        <v>1210</v>
      </c>
      <c r="B1211">
        <v>594</v>
      </c>
      <c r="C1211" t="str">
        <f t="shared" ca="1" si="260"/>
        <v>2014_04_NOR@DAL</v>
      </c>
      <c r="D1211" t="str">
        <f t="shared" ca="1" si="272"/>
        <v/>
      </c>
      <c r="E1211">
        <f t="shared" ca="1" si="272"/>
        <v>3</v>
      </c>
      <c r="F1211">
        <f t="shared" ca="1" si="272"/>
        <v>38</v>
      </c>
      <c r="G1211">
        <f t="shared" ca="1" si="272"/>
        <v>17</v>
      </c>
      <c r="H1211">
        <f t="shared" ca="1" si="261"/>
        <v>2014</v>
      </c>
      <c r="I1211">
        <f t="shared" ca="1" si="262"/>
        <v>4</v>
      </c>
      <c r="J1211" t="str">
        <f t="shared" ca="1" si="263"/>
        <v>rs</v>
      </c>
      <c r="K1211" t="str">
        <f t="shared" ca="1" si="273"/>
        <v>DAL</v>
      </c>
      <c r="L1211" t="str">
        <f t="shared" ca="1" si="273"/>
        <v>DAL</v>
      </c>
      <c r="M1211" t="str">
        <f t="shared" ca="1" si="264"/>
        <v/>
      </c>
      <c r="N1211" t="s">
        <v>16</v>
      </c>
      <c r="O1211">
        <v>1.5</v>
      </c>
      <c r="P1211" t="str">
        <f t="shared" ca="1" si="265"/>
        <v/>
      </c>
      <c r="S1211" t="s">
        <v>340</v>
      </c>
      <c r="T1211">
        <v>1</v>
      </c>
      <c r="U1211">
        <f t="shared" ca="1" si="266"/>
        <v>0</v>
      </c>
      <c r="V1211" t="s">
        <v>340</v>
      </c>
      <c r="W1211">
        <f t="shared" ca="1" si="267"/>
        <v>0</v>
      </c>
    </row>
    <row r="1212" spans="1:23" x14ac:dyDescent="0.25">
      <c r="A1212">
        <v>1211</v>
      </c>
      <c r="B1212">
        <v>595</v>
      </c>
      <c r="C1212" t="str">
        <f t="shared" ca="1" si="260"/>
        <v>2014_04_NWE@KCY</v>
      </c>
      <c r="D1212" t="str">
        <f t="shared" ca="1" si="272"/>
        <v/>
      </c>
      <c r="E1212">
        <f t="shared" ca="1" si="272"/>
        <v>4</v>
      </c>
      <c r="F1212">
        <f t="shared" ca="1" si="272"/>
        <v>41</v>
      </c>
      <c r="G1212">
        <f t="shared" ca="1" si="272"/>
        <v>14</v>
      </c>
      <c r="H1212">
        <f t="shared" ca="1" si="261"/>
        <v>2014</v>
      </c>
      <c r="I1212">
        <f t="shared" ca="1" si="262"/>
        <v>4</v>
      </c>
      <c r="J1212" t="str">
        <f t="shared" ca="1" si="263"/>
        <v>rs</v>
      </c>
      <c r="K1212" t="str">
        <f t="shared" ca="1" si="273"/>
        <v>KCY</v>
      </c>
      <c r="L1212" t="str">
        <f t="shared" ca="1" si="273"/>
        <v>KCY</v>
      </c>
      <c r="M1212" t="str">
        <f t="shared" ca="1" si="264"/>
        <v/>
      </c>
      <c r="N1212" t="s">
        <v>18</v>
      </c>
      <c r="O1212">
        <v>4</v>
      </c>
      <c r="P1212" t="str">
        <f t="shared" ca="1" si="265"/>
        <v/>
      </c>
      <c r="S1212" t="s">
        <v>336</v>
      </c>
      <c r="T1212">
        <v>1</v>
      </c>
      <c r="U1212">
        <f t="shared" ca="1" si="266"/>
        <v>1</v>
      </c>
      <c r="W1212" t="str">
        <f t="shared" ca="1" si="267"/>
        <v/>
      </c>
    </row>
    <row r="1213" spans="1:23" x14ac:dyDescent="0.25">
      <c r="A1213">
        <v>1212</v>
      </c>
      <c r="B1213">
        <v>595</v>
      </c>
      <c r="C1213" t="str">
        <f t="shared" ca="1" si="260"/>
        <v>2014_04_NWE@KCY</v>
      </c>
      <c r="D1213" t="str">
        <f t="shared" ca="1" si="272"/>
        <v/>
      </c>
      <c r="E1213">
        <f t="shared" ca="1" si="272"/>
        <v>4</v>
      </c>
      <c r="F1213">
        <f t="shared" ca="1" si="272"/>
        <v>41</v>
      </c>
      <c r="G1213">
        <f t="shared" ca="1" si="272"/>
        <v>14</v>
      </c>
      <c r="H1213">
        <f t="shared" ca="1" si="261"/>
        <v>2014</v>
      </c>
      <c r="I1213">
        <f t="shared" ca="1" si="262"/>
        <v>4</v>
      </c>
      <c r="J1213" t="str">
        <f t="shared" ca="1" si="263"/>
        <v>rs</v>
      </c>
      <c r="K1213" t="str">
        <f t="shared" ca="1" si="273"/>
        <v>KCY</v>
      </c>
      <c r="L1213" t="str">
        <f t="shared" ca="1" si="273"/>
        <v>KCY</v>
      </c>
      <c r="M1213" t="str">
        <f t="shared" ca="1" si="264"/>
        <v/>
      </c>
      <c r="N1213" t="s">
        <v>16</v>
      </c>
      <c r="O1213">
        <v>4</v>
      </c>
      <c r="P1213" t="str">
        <f t="shared" ca="1" si="265"/>
        <v/>
      </c>
      <c r="S1213" t="s">
        <v>336</v>
      </c>
      <c r="T1213">
        <v>3</v>
      </c>
      <c r="U1213">
        <f t="shared" ca="1" si="266"/>
        <v>1</v>
      </c>
      <c r="V1213" t="s">
        <v>336</v>
      </c>
      <c r="W1213">
        <f t="shared" ca="1" si="267"/>
        <v>1</v>
      </c>
    </row>
    <row r="1214" spans="1:23" x14ac:dyDescent="0.25">
      <c r="A1214">
        <v>1213</v>
      </c>
      <c r="B1214">
        <v>596</v>
      </c>
      <c r="C1214" t="str">
        <f t="shared" ca="1" si="260"/>
        <v>2014_05_MIN@GBY</v>
      </c>
      <c r="D1214" t="str">
        <f t="shared" ca="1" si="272"/>
        <v/>
      </c>
      <c r="E1214">
        <f t="shared" ca="1" si="272"/>
        <v>-9.5</v>
      </c>
      <c r="F1214">
        <f t="shared" ca="1" si="272"/>
        <v>42</v>
      </c>
      <c r="G1214">
        <f t="shared" ca="1" si="272"/>
        <v>10</v>
      </c>
      <c r="H1214">
        <f t="shared" ca="1" si="261"/>
        <v>2014</v>
      </c>
      <c r="I1214">
        <f t="shared" ca="1" si="262"/>
        <v>5</v>
      </c>
      <c r="J1214" t="str">
        <f t="shared" ca="1" si="263"/>
        <v>rs</v>
      </c>
      <c r="K1214" t="str">
        <f t="shared" ca="1" si="273"/>
        <v>GBY</v>
      </c>
      <c r="L1214" t="str">
        <f t="shared" ca="1" si="273"/>
        <v>GBY</v>
      </c>
      <c r="M1214" t="str">
        <f t="shared" ca="1" si="264"/>
        <v/>
      </c>
      <c r="N1214" t="s">
        <v>18</v>
      </c>
      <c r="O1214">
        <v>-8</v>
      </c>
      <c r="P1214" t="str">
        <f t="shared" ca="1" si="265"/>
        <v/>
      </c>
      <c r="S1214" t="s">
        <v>82</v>
      </c>
      <c r="T1214">
        <v>10</v>
      </c>
      <c r="U1214">
        <f t="shared" ca="1" si="266"/>
        <v>0</v>
      </c>
      <c r="W1214" t="str">
        <f t="shared" ca="1" si="267"/>
        <v/>
      </c>
    </row>
    <row r="1215" spans="1:23" x14ac:dyDescent="0.25">
      <c r="A1215">
        <v>1214</v>
      </c>
      <c r="B1215">
        <v>596</v>
      </c>
      <c r="C1215" t="str">
        <f t="shared" ca="1" si="260"/>
        <v>2014_05_MIN@GBY</v>
      </c>
      <c r="D1215" t="str">
        <f t="shared" ca="1" si="272"/>
        <v/>
      </c>
      <c r="E1215">
        <f t="shared" ca="1" si="272"/>
        <v>-9.5</v>
      </c>
      <c r="F1215">
        <f t="shared" ca="1" si="272"/>
        <v>42</v>
      </c>
      <c r="G1215">
        <f t="shared" ca="1" si="272"/>
        <v>10</v>
      </c>
      <c r="H1215">
        <f t="shared" ca="1" si="261"/>
        <v>2014</v>
      </c>
      <c r="I1215">
        <f t="shared" ca="1" si="262"/>
        <v>5</v>
      </c>
      <c r="J1215" t="str">
        <f t="shared" ca="1" si="263"/>
        <v>rs</v>
      </c>
      <c r="K1215" t="str">
        <f t="shared" ca="1" si="273"/>
        <v>GBY</v>
      </c>
      <c r="L1215" t="str">
        <f t="shared" ca="1" si="273"/>
        <v>GBY</v>
      </c>
      <c r="M1215" t="str">
        <f t="shared" ca="1" si="264"/>
        <v/>
      </c>
      <c r="N1215" t="s">
        <v>16</v>
      </c>
      <c r="O1215">
        <v>-7</v>
      </c>
      <c r="P1215" t="str">
        <f t="shared" ca="1" si="265"/>
        <v/>
      </c>
      <c r="S1215" t="s">
        <v>335</v>
      </c>
      <c r="T1215">
        <v>9</v>
      </c>
      <c r="U1215">
        <f t="shared" ca="1" si="266"/>
        <v>1</v>
      </c>
      <c r="V1215" t="s">
        <v>335</v>
      </c>
      <c r="W1215">
        <f t="shared" ca="1" si="267"/>
        <v>1</v>
      </c>
    </row>
    <row r="1216" spans="1:23" x14ac:dyDescent="0.25">
      <c r="A1216">
        <v>1215</v>
      </c>
      <c r="B1216">
        <v>597</v>
      </c>
      <c r="C1216" t="str">
        <f t="shared" ca="1" si="260"/>
        <v>2014_05_HOU@DAL</v>
      </c>
      <c r="D1216" t="str">
        <f t="shared" ca="1" si="272"/>
        <v/>
      </c>
      <c r="E1216">
        <f t="shared" ca="1" si="272"/>
        <v>-4</v>
      </c>
      <c r="F1216">
        <f t="shared" ca="1" si="272"/>
        <v>20</v>
      </c>
      <c r="G1216">
        <f t="shared" ca="1" si="272"/>
        <v>17</v>
      </c>
      <c r="H1216">
        <f t="shared" ca="1" si="261"/>
        <v>2014</v>
      </c>
      <c r="I1216">
        <f t="shared" ca="1" si="262"/>
        <v>5</v>
      </c>
      <c r="J1216" t="str">
        <f t="shared" ca="1" si="263"/>
        <v>rs</v>
      </c>
      <c r="K1216" t="str">
        <f t="shared" ca="1" si="273"/>
        <v>HOU</v>
      </c>
      <c r="L1216" t="str">
        <f t="shared" ca="1" si="273"/>
        <v>DAL</v>
      </c>
      <c r="M1216" t="str">
        <f t="shared" ca="1" si="264"/>
        <v/>
      </c>
      <c r="N1216" t="s">
        <v>18</v>
      </c>
      <c r="O1216">
        <v>-5.5</v>
      </c>
      <c r="P1216" t="str">
        <f t="shared" ca="1" si="265"/>
        <v/>
      </c>
      <c r="S1216" t="s">
        <v>77</v>
      </c>
      <c r="T1216">
        <v>2</v>
      </c>
      <c r="U1216">
        <f t="shared" ca="1" si="266"/>
        <v>1</v>
      </c>
      <c r="W1216" t="str">
        <f t="shared" ca="1" si="267"/>
        <v/>
      </c>
    </row>
    <row r="1217" spans="1:23" x14ac:dyDescent="0.25">
      <c r="A1217">
        <v>1216</v>
      </c>
      <c r="B1217">
        <v>597</v>
      </c>
      <c r="C1217" t="str">
        <f t="shared" ca="1" si="260"/>
        <v>2014_05_HOU@DAL</v>
      </c>
      <c r="D1217" t="str">
        <f t="shared" ca="1" si="272"/>
        <v/>
      </c>
      <c r="E1217">
        <f t="shared" ca="1" si="272"/>
        <v>-4</v>
      </c>
      <c r="F1217">
        <f t="shared" ca="1" si="272"/>
        <v>20</v>
      </c>
      <c r="G1217">
        <f t="shared" ca="1" si="272"/>
        <v>17</v>
      </c>
      <c r="H1217">
        <f t="shared" ca="1" si="261"/>
        <v>2014</v>
      </c>
      <c r="I1217">
        <f t="shared" ca="1" si="262"/>
        <v>5</v>
      </c>
      <c r="J1217" t="str">
        <f t="shared" ca="1" si="263"/>
        <v>rs</v>
      </c>
      <c r="K1217" t="str">
        <f t="shared" ca="1" si="273"/>
        <v>HOU</v>
      </c>
      <c r="L1217" t="str">
        <f t="shared" ca="1" si="273"/>
        <v>DAL</v>
      </c>
      <c r="M1217" t="str">
        <f t="shared" ca="1" si="264"/>
        <v/>
      </c>
      <c r="N1217" t="s">
        <v>16</v>
      </c>
      <c r="O1217">
        <v>-6</v>
      </c>
      <c r="P1217" t="str">
        <f t="shared" ca="1" si="265"/>
        <v/>
      </c>
      <c r="S1217" t="s">
        <v>77</v>
      </c>
      <c r="T1217">
        <v>3</v>
      </c>
      <c r="U1217">
        <f t="shared" ca="1" si="266"/>
        <v>1</v>
      </c>
      <c r="V1217" t="s">
        <v>73</v>
      </c>
      <c r="W1217">
        <f t="shared" ca="1" si="267"/>
        <v>1</v>
      </c>
    </row>
    <row r="1218" spans="1:23" x14ac:dyDescent="0.25">
      <c r="A1218">
        <v>1217</v>
      </c>
      <c r="B1218">
        <v>598</v>
      </c>
      <c r="C1218" t="str">
        <f t="shared" ref="C1218:C1281" ca="1" si="274">IFERROR(VLOOKUP($B1218,nfl_game_result,MATCH(C$1,nfl_game_result_header,0),FALSE),"error")</f>
        <v>2014_05_BUF@DET</v>
      </c>
      <c r="D1218" t="str">
        <f t="shared" ca="1" si="272"/>
        <v/>
      </c>
      <c r="E1218">
        <f t="shared" ca="1" si="272"/>
        <v>-7</v>
      </c>
      <c r="F1218">
        <f t="shared" ca="1" si="272"/>
        <v>14</v>
      </c>
      <c r="G1218">
        <f t="shared" ca="1" si="272"/>
        <v>17</v>
      </c>
      <c r="H1218">
        <f t="shared" ref="H1218:H1281" ca="1" si="275">VALUE(LEFT(C1218, 4))</f>
        <v>2014</v>
      </c>
      <c r="I1218">
        <f t="shared" ref="I1218:I1281" ca="1" si="276">VALUE(MID(C1218,6,FIND("_",C1218,6)-6))</f>
        <v>5</v>
      </c>
      <c r="J1218" t="str">
        <f t="shared" ref="J1218:J1281" ca="1" si="277">IF(I1218&lt;=17,"rs","plyff")</f>
        <v>rs</v>
      </c>
      <c r="K1218" t="str">
        <f t="shared" ca="1" si="273"/>
        <v>BUF</v>
      </c>
      <c r="L1218" t="str">
        <f t="shared" ca="1" si="273"/>
        <v>BUF</v>
      </c>
      <c r="M1218" t="str">
        <f t="shared" ref="M1218:M1281" ca="1" si="278">IF(NOT(OR(ISBLANK(D1218),ISBLANK(E1218),D1218="",E1218="")),D1218-E1218,"")</f>
        <v/>
      </c>
      <c r="N1218" t="s">
        <v>18</v>
      </c>
      <c r="O1218">
        <v>-8</v>
      </c>
      <c r="P1218" t="str">
        <f t="shared" ref="P1218:P1281" ca="1" si="279">IF(OR(NOT(ISNUMBER(D1218)),ISBLANK(D1218),D1218="",ISBLANK(O1218)),"",ABS(D1218-O1218))</f>
        <v/>
      </c>
      <c r="S1218" t="s">
        <v>75</v>
      </c>
      <c r="T1218">
        <v>8</v>
      </c>
      <c r="U1218">
        <f t="shared" ref="U1218:U1281" ca="1" si="280">IF(OR(ISBLANK(K1218),ISBLANK(S1218),K1218="",S1218=""),"",IF(K1218=S1218,1,0))</f>
        <v>0</v>
      </c>
      <c r="W1218" t="str">
        <f t="shared" ref="W1218:W1281" ca="1" si="281">IF(OR(ISBLANK(L1218),ISBLANK(V1218),L1218="",V1218=""),"",IF(L1218=V1218,1,0))</f>
        <v/>
      </c>
    </row>
    <row r="1219" spans="1:23" x14ac:dyDescent="0.25">
      <c r="A1219">
        <v>1218</v>
      </c>
      <c r="B1219">
        <v>598</v>
      </c>
      <c r="C1219" t="str">
        <f t="shared" ca="1" si="274"/>
        <v>2014_05_BUF@DET</v>
      </c>
      <c r="D1219" t="str">
        <f t="shared" ca="1" si="272"/>
        <v/>
      </c>
      <c r="E1219">
        <f t="shared" ca="1" si="272"/>
        <v>-7</v>
      </c>
      <c r="F1219">
        <f t="shared" ca="1" si="272"/>
        <v>14</v>
      </c>
      <c r="G1219">
        <f t="shared" ca="1" si="272"/>
        <v>17</v>
      </c>
      <c r="H1219">
        <f t="shared" ca="1" si="275"/>
        <v>2014</v>
      </c>
      <c r="I1219">
        <f t="shared" ca="1" si="276"/>
        <v>5</v>
      </c>
      <c r="J1219" t="str">
        <f t="shared" ca="1" si="277"/>
        <v>rs</v>
      </c>
      <c r="K1219" t="str">
        <f t="shared" ca="1" si="273"/>
        <v>BUF</v>
      </c>
      <c r="L1219" t="str">
        <f t="shared" ca="1" si="273"/>
        <v>BUF</v>
      </c>
      <c r="M1219" t="str">
        <f t="shared" ca="1" si="278"/>
        <v/>
      </c>
      <c r="N1219" t="s">
        <v>16</v>
      </c>
      <c r="O1219">
        <v>-7</v>
      </c>
      <c r="P1219" t="str">
        <f t="shared" ca="1" si="279"/>
        <v/>
      </c>
      <c r="S1219" t="s">
        <v>68</v>
      </c>
      <c r="T1219">
        <v>11</v>
      </c>
      <c r="U1219">
        <f t="shared" ca="1" si="280"/>
        <v>1</v>
      </c>
      <c r="V1219" t="s">
        <v>75</v>
      </c>
      <c r="W1219">
        <f t="shared" ca="1" si="281"/>
        <v>0</v>
      </c>
    </row>
    <row r="1220" spans="1:23" x14ac:dyDescent="0.25">
      <c r="A1220">
        <v>1219</v>
      </c>
      <c r="B1220">
        <v>599</v>
      </c>
      <c r="C1220" t="str">
        <f t="shared" ca="1" si="274"/>
        <v>2014_05_CLE@TEN</v>
      </c>
      <c r="D1220" t="str">
        <f t="shared" ca="1" si="272"/>
        <v/>
      </c>
      <c r="E1220">
        <f t="shared" ca="1" si="272"/>
        <v>-1.5</v>
      </c>
      <c r="F1220">
        <f t="shared" ca="1" si="272"/>
        <v>28</v>
      </c>
      <c r="G1220">
        <f t="shared" ca="1" si="272"/>
        <v>29</v>
      </c>
      <c r="H1220">
        <f t="shared" ca="1" si="275"/>
        <v>2014</v>
      </c>
      <c r="I1220">
        <f t="shared" ca="1" si="276"/>
        <v>5</v>
      </c>
      <c r="J1220" t="str">
        <f t="shared" ca="1" si="277"/>
        <v>rs</v>
      </c>
      <c r="K1220" t="str">
        <f t="shared" ca="1" si="273"/>
        <v>CLE</v>
      </c>
      <c r="L1220" t="str">
        <f t="shared" ca="1" si="273"/>
        <v>CLE</v>
      </c>
      <c r="M1220" t="str">
        <f t="shared" ca="1" si="278"/>
        <v/>
      </c>
      <c r="N1220" t="s">
        <v>18</v>
      </c>
      <c r="O1220">
        <v>1.5</v>
      </c>
      <c r="P1220" t="str">
        <f t="shared" ca="1" si="279"/>
        <v/>
      </c>
      <c r="S1220" t="s">
        <v>72</v>
      </c>
      <c r="T1220">
        <v>4</v>
      </c>
      <c r="U1220">
        <f t="shared" ca="1" si="280"/>
        <v>1</v>
      </c>
      <c r="W1220" t="str">
        <f t="shared" ca="1" si="281"/>
        <v/>
      </c>
    </row>
    <row r="1221" spans="1:23" x14ac:dyDescent="0.25">
      <c r="A1221">
        <v>1220</v>
      </c>
      <c r="B1221">
        <v>599</v>
      </c>
      <c r="C1221" t="str">
        <f t="shared" ca="1" si="274"/>
        <v>2014_05_CLE@TEN</v>
      </c>
      <c r="D1221" t="str">
        <f t="shared" ca="1" si="272"/>
        <v/>
      </c>
      <c r="E1221">
        <f t="shared" ca="1" si="272"/>
        <v>-1.5</v>
      </c>
      <c r="F1221">
        <f t="shared" ca="1" si="272"/>
        <v>28</v>
      </c>
      <c r="G1221">
        <f t="shared" ca="1" si="272"/>
        <v>29</v>
      </c>
      <c r="H1221">
        <f t="shared" ca="1" si="275"/>
        <v>2014</v>
      </c>
      <c r="I1221">
        <f t="shared" ca="1" si="276"/>
        <v>5</v>
      </c>
      <c r="J1221" t="str">
        <f t="shared" ca="1" si="277"/>
        <v>rs</v>
      </c>
      <c r="K1221" t="str">
        <f t="shared" ca="1" si="273"/>
        <v>CLE</v>
      </c>
      <c r="L1221" t="str">
        <f t="shared" ca="1" si="273"/>
        <v>CLE</v>
      </c>
      <c r="M1221" t="str">
        <f t="shared" ca="1" si="278"/>
        <v/>
      </c>
      <c r="N1221" t="s">
        <v>16</v>
      </c>
      <c r="O1221">
        <v>-2.5</v>
      </c>
      <c r="P1221" t="str">
        <f t="shared" ca="1" si="279"/>
        <v/>
      </c>
      <c r="S1221" t="s">
        <v>72</v>
      </c>
      <c r="T1221">
        <v>4</v>
      </c>
      <c r="U1221">
        <f t="shared" ca="1" si="280"/>
        <v>1</v>
      </c>
      <c r="V1221" t="s">
        <v>72</v>
      </c>
      <c r="W1221">
        <f t="shared" ca="1" si="281"/>
        <v>1</v>
      </c>
    </row>
    <row r="1222" spans="1:23" x14ac:dyDescent="0.25">
      <c r="A1222">
        <v>1221</v>
      </c>
      <c r="B1222">
        <v>600</v>
      </c>
      <c r="C1222" t="str">
        <f t="shared" ca="1" si="274"/>
        <v>2014_05_BAL@IND</v>
      </c>
      <c r="D1222" t="str">
        <f t="shared" ref="D1222:G1241" ca="1" si="282">IFERROR(IF(ISBLANK(VLOOKUP($B1222,nfl_game_result,MATCH(D$1,nfl_game_result_header,0),FALSE)),"",VLOOKUP($B1222,nfl_game_result,MATCH(D$1,nfl_game_result_header,0),FALSE)),"error")</f>
        <v/>
      </c>
      <c r="E1222">
        <f t="shared" ca="1" si="282"/>
        <v>-3.5</v>
      </c>
      <c r="F1222">
        <f t="shared" ca="1" si="282"/>
        <v>20</v>
      </c>
      <c r="G1222">
        <f t="shared" ca="1" si="282"/>
        <v>13</v>
      </c>
      <c r="H1222">
        <f t="shared" ca="1" si="275"/>
        <v>2014</v>
      </c>
      <c r="I1222">
        <f t="shared" ca="1" si="276"/>
        <v>5</v>
      </c>
      <c r="J1222" t="str">
        <f t="shared" ca="1" si="277"/>
        <v>rs</v>
      </c>
      <c r="K1222" t="str">
        <f t="shared" ref="K1222:L1241" ca="1" si="283">IFERROR(IF(ISBLANK(VLOOKUP($B1222,nfl_game_result,MATCH(K$1,nfl_game_result_header,0),FALSE)),"",VLOOKUP($B1222,nfl_game_result,MATCH(K$1,nfl_game_result_header,0),FALSE)),"error")</f>
        <v>IND</v>
      </c>
      <c r="L1222" t="str">
        <f t="shared" ca="1" si="283"/>
        <v>IND</v>
      </c>
      <c r="M1222" t="str">
        <f t="shared" ca="1" si="278"/>
        <v/>
      </c>
      <c r="N1222" t="s">
        <v>18</v>
      </c>
      <c r="O1222">
        <v>-3</v>
      </c>
      <c r="P1222" t="str">
        <f t="shared" ca="1" si="279"/>
        <v/>
      </c>
      <c r="S1222" t="s">
        <v>67</v>
      </c>
      <c r="T1222">
        <v>14</v>
      </c>
      <c r="U1222">
        <f t="shared" ca="1" si="280"/>
        <v>0</v>
      </c>
      <c r="W1222" t="str">
        <f t="shared" ca="1" si="281"/>
        <v/>
      </c>
    </row>
    <row r="1223" spans="1:23" x14ac:dyDescent="0.25">
      <c r="A1223">
        <v>1222</v>
      </c>
      <c r="B1223">
        <v>600</v>
      </c>
      <c r="C1223" t="str">
        <f t="shared" ca="1" si="274"/>
        <v>2014_05_BAL@IND</v>
      </c>
      <c r="D1223" t="str">
        <f t="shared" ca="1" si="282"/>
        <v/>
      </c>
      <c r="E1223">
        <f t="shared" ca="1" si="282"/>
        <v>-3.5</v>
      </c>
      <c r="F1223">
        <f t="shared" ca="1" si="282"/>
        <v>20</v>
      </c>
      <c r="G1223">
        <f t="shared" ca="1" si="282"/>
        <v>13</v>
      </c>
      <c r="H1223">
        <f t="shared" ca="1" si="275"/>
        <v>2014</v>
      </c>
      <c r="I1223">
        <f t="shared" ca="1" si="276"/>
        <v>5</v>
      </c>
      <c r="J1223" t="str">
        <f t="shared" ca="1" si="277"/>
        <v>rs</v>
      </c>
      <c r="K1223" t="str">
        <f t="shared" ca="1" si="283"/>
        <v>IND</v>
      </c>
      <c r="L1223" t="str">
        <f t="shared" ca="1" si="283"/>
        <v>IND</v>
      </c>
      <c r="M1223" t="str">
        <f t="shared" ca="1" si="278"/>
        <v/>
      </c>
      <c r="N1223" t="s">
        <v>16</v>
      </c>
      <c r="O1223">
        <v>-3</v>
      </c>
      <c r="P1223" t="str">
        <f t="shared" ca="1" si="279"/>
        <v/>
      </c>
      <c r="S1223" t="s">
        <v>78</v>
      </c>
      <c r="T1223">
        <v>10</v>
      </c>
      <c r="U1223">
        <f t="shared" ca="1" si="280"/>
        <v>1</v>
      </c>
      <c r="V1223" t="s">
        <v>78</v>
      </c>
      <c r="W1223">
        <f t="shared" ca="1" si="281"/>
        <v>1</v>
      </c>
    </row>
    <row r="1224" spans="1:23" x14ac:dyDescent="0.25">
      <c r="A1224">
        <v>1223</v>
      </c>
      <c r="B1224">
        <v>601</v>
      </c>
      <c r="C1224" t="str">
        <f t="shared" ca="1" si="274"/>
        <v>2014_05_TBY@NOR</v>
      </c>
      <c r="D1224" t="str">
        <f t="shared" ca="1" si="282"/>
        <v/>
      </c>
      <c r="E1224">
        <f t="shared" ca="1" si="282"/>
        <v>-10.5</v>
      </c>
      <c r="F1224">
        <f t="shared" ca="1" si="282"/>
        <v>37</v>
      </c>
      <c r="G1224">
        <f t="shared" ca="1" si="282"/>
        <v>31</v>
      </c>
      <c r="H1224">
        <f t="shared" ca="1" si="275"/>
        <v>2014</v>
      </c>
      <c r="I1224">
        <f t="shared" ca="1" si="276"/>
        <v>5</v>
      </c>
      <c r="J1224" t="str">
        <f t="shared" ca="1" si="277"/>
        <v>rs</v>
      </c>
      <c r="K1224" t="str">
        <f t="shared" ca="1" si="283"/>
        <v>TBY</v>
      </c>
      <c r="L1224" t="str">
        <f t="shared" ca="1" si="283"/>
        <v>NOR</v>
      </c>
      <c r="M1224" t="str">
        <f t="shared" ca="1" si="278"/>
        <v/>
      </c>
      <c r="N1224" t="s">
        <v>18</v>
      </c>
      <c r="O1224">
        <v>-9</v>
      </c>
      <c r="P1224" t="str">
        <f t="shared" ca="1" si="279"/>
        <v/>
      </c>
      <c r="S1224" t="s">
        <v>340</v>
      </c>
      <c r="T1224">
        <v>6</v>
      </c>
      <c r="U1224">
        <f t="shared" ca="1" si="280"/>
        <v>0</v>
      </c>
      <c r="W1224" t="str">
        <f t="shared" ca="1" si="281"/>
        <v/>
      </c>
    </row>
    <row r="1225" spans="1:23" x14ac:dyDescent="0.25">
      <c r="A1225">
        <v>1224</v>
      </c>
      <c r="B1225">
        <v>601</v>
      </c>
      <c r="C1225" t="str">
        <f t="shared" ca="1" si="274"/>
        <v>2014_05_TBY@NOR</v>
      </c>
      <c r="D1225" t="str">
        <f t="shared" ca="1" si="282"/>
        <v/>
      </c>
      <c r="E1225">
        <f t="shared" ca="1" si="282"/>
        <v>-10.5</v>
      </c>
      <c r="F1225">
        <f t="shared" ca="1" si="282"/>
        <v>37</v>
      </c>
      <c r="G1225">
        <f t="shared" ca="1" si="282"/>
        <v>31</v>
      </c>
      <c r="H1225">
        <f t="shared" ca="1" si="275"/>
        <v>2014</v>
      </c>
      <c r="I1225">
        <f t="shared" ca="1" si="276"/>
        <v>5</v>
      </c>
      <c r="J1225" t="str">
        <f t="shared" ca="1" si="277"/>
        <v>rs</v>
      </c>
      <c r="K1225" t="str">
        <f t="shared" ca="1" si="283"/>
        <v>TBY</v>
      </c>
      <c r="L1225" t="str">
        <f t="shared" ca="1" si="283"/>
        <v>NOR</v>
      </c>
      <c r="M1225" t="str">
        <f t="shared" ca="1" si="278"/>
        <v/>
      </c>
      <c r="N1225" t="s">
        <v>16</v>
      </c>
      <c r="O1225">
        <v>-7</v>
      </c>
      <c r="P1225" t="str">
        <f t="shared" ca="1" si="279"/>
        <v/>
      </c>
      <c r="S1225" t="s">
        <v>339</v>
      </c>
      <c r="T1225">
        <v>12</v>
      </c>
      <c r="U1225">
        <f t="shared" ca="1" si="280"/>
        <v>1</v>
      </c>
      <c r="V1225" t="s">
        <v>340</v>
      </c>
      <c r="W1225">
        <f t="shared" ca="1" si="281"/>
        <v>1</v>
      </c>
    </row>
    <row r="1226" spans="1:23" x14ac:dyDescent="0.25">
      <c r="A1226">
        <v>1225</v>
      </c>
      <c r="B1226">
        <v>602</v>
      </c>
      <c r="C1226" t="str">
        <f t="shared" ca="1" si="274"/>
        <v>2014_05_ATL@NYG</v>
      </c>
      <c r="D1226" t="str">
        <f t="shared" ca="1" si="282"/>
        <v/>
      </c>
      <c r="E1226">
        <f t="shared" ca="1" si="282"/>
        <v>-4.5</v>
      </c>
      <c r="F1226">
        <f t="shared" ca="1" si="282"/>
        <v>30</v>
      </c>
      <c r="G1226">
        <f t="shared" ca="1" si="282"/>
        <v>20</v>
      </c>
      <c r="H1226">
        <f t="shared" ca="1" si="275"/>
        <v>2014</v>
      </c>
      <c r="I1226">
        <f t="shared" ca="1" si="276"/>
        <v>5</v>
      </c>
      <c r="J1226" t="str">
        <f t="shared" ca="1" si="277"/>
        <v>rs</v>
      </c>
      <c r="K1226" t="str">
        <f t="shared" ca="1" si="283"/>
        <v>NYG</v>
      </c>
      <c r="L1226" t="str">
        <f t="shared" ca="1" si="283"/>
        <v>NYG</v>
      </c>
      <c r="M1226" t="str">
        <f t="shared" ca="1" si="278"/>
        <v/>
      </c>
      <c r="N1226" t="s">
        <v>18</v>
      </c>
      <c r="O1226">
        <v>-3</v>
      </c>
      <c r="P1226" t="str">
        <f t="shared" ca="1" si="279"/>
        <v/>
      </c>
      <c r="S1226" t="s">
        <v>85</v>
      </c>
      <c r="T1226">
        <v>3</v>
      </c>
      <c r="U1226">
        <f t="shared" ca="1" si="280"/>
        <v>1</v>
      </c>
      <c r="W1226" t="str">
        <f t="shared" ca="1" si="281"/>
        <v/>
      </c>
    </row>
    <row r="1227" spans="1:23" x14ac:dyDescent="0.25">
      <c r="A1227">
        <v>1226</v>
      </c>
      <c r="B1227">
        <v>602</v>
      </c>
      <c r="C1227" t="str">
        <f t="shared" ca="1" si="274"/>
        <v>2014_05_ATL@NYG</v>
      </c>
      <c r="D1227" t="str">
        <f t="shared" ca="1" si="282"/>
        <v/>
      </c>
      <c r="E1227">
        <f t="shared" ca="1" si="282"/>
        <v>-4.5</v>
      </c>
      <c r="F1227">
        <f t="shared" ca="1" si="282"/>
        <v>30</v>
      </c>
      <c r="G1227">
        <f t="shared" ca="1" si="282"/>
        <v>20</v>
      </c>
      <c r="H1227">
        <f t="shared" ca="1" si="275"/>
        <v>2014</v>
      </c>
      <c r="I1227">
        <f t="shared" ca="1" si="276"/>
        <v>5</v>
      </c>
      <c r="J1227" t="str">
        <f t="shared" ca="1" si="277"/>
        <v>rs</v>
      </c>
      <c r="K1227" t="str">
        <f t="shared" ca="1" si="283"/>
        <v>NYG</v>
      </c>
      <c r="L1227" t="str">
        <f t="shared" ca="1" si="283"/>
        <v>NYG</v>
      </c>
      <c r="M1227" t="str">
        <f t="shared" ca="1" si="278"/>
        <v/>
      </c>
      <c r="N1227" t="s">
        <v>16</v>
      </c>
      <c r="O1227">
        <v>-3.5</v>
      </c>
      <c r="P1227" t="str">
        <f t="shared" ca="1" si="279"/>
        <v/>
      </c>
      <c r="S1227" t="s">
        <v>22</v>
      </c>
      <c r="T1227">
        <v>8</v>
      </c>
      <c r="U1227">
        <f t="shared" ca="1" si="280"/>
        <v>0</v>
      </c>
      <c r="V1227" t="s">
        <v>22</v>
      </c>
      <c r="W1227">
        <f t="shared" ca="1" si="281"/>
        <v>0</v>
      </c>
    </row>
    <row r="1228" spans="1:23" x14ac:dyDescent="0.25">
      <c r="A1228">
        <v>1227</v>
      </c>
      <c r="B1228">
        <v>603</v>
      </c>
      <c r="C1228" t="str">
        <f t="shared" ca="1" si="274"/>
        <v>2014_05_STL@PHI</v>
      </c>
      <c r="D1228" t="str">
        <f t="shared" ca="1" si="282"/>
        <v/>
      </c>
      <c r="E1228">
        <f t="shared" ca="1" si="282"/>
        <v>-7</v>
      </c>
      <c r="F1228">
        <f t="shared" ca="1" si="282"/>
        <v>34</v>
      </c>
      <c r="G1228">
        <f t="shared" ca="1" si="282"/>
        <v>28</v>
      </c>
      <c r="H1228">
        <f t="shared" ca="1" si="275"/>
        <v>2014</v>
      </c>
      <c r="I1228">
        <f t="shared" ca="1" si="276"/>
        <v>5</v>
      </c>
      <c r="J1228" t="str">
        <f t="shared" ca="1" si="277"/>
        <v>rs</v>
      </c>
      <c r="K1228" t="str">
        <f t="shared" ca="1" si="283"/>
        <v>STL</v>
      </c>
      <c r="L1228" t="str">
        <f t="shared" ca="1" si="283"/>
        <v>PHI</v>
      </c>
      <c r="M1228" t="str">
        <f t="shared" ca="1" si="278"/>
        <v/>
      </c>
      <c r="N1228" t="s">
        <v>18</v>
      </c>
      <c r="O1228">
        <v>-7.5</v>
      </c>
      <c r="P1228" t="str">
        <f t="shared" ca="1" si="279"/>
        <v/>
      </c>
      <c r="S1228" t="s">
        <v>93</v>
      </c>
      <c r="T1228">
        <v>11</v>
      </c>
      <c r="U1228">
        <f t="shared" ca="1" si="280"/>
        <v>1</v>
      </c>
      <c r="W1228" t="str">
        <f t="shared" ca="1" si="281"/>
        <v/>
      </c>
    </row>
    <row r="1229" spans="1:23" x14ac:dyDescent="0.25">
      <c r="A1229">
        <v>1228</v>
      </c>
      <c r="B1229">
        <v>603</v>
      </c>
      <c r="C1229" t="str">
        <f t="shared" ca="1" si="274"/>
        <v>2014_05_STL@PHI</v>
      </c>
      <c r="D1229" t="str">
        <f t="shared" ca="1" si="282"/>
        <v/>
      </c>
      <c r="E1229">
        <f t="shared" ca="1" si="282"/>
        <v>-7</v>
      </c>
      <c r="F1229">
        <f t="shared" ca="1" si="282"/>
        <v>34</v>
      </c>
      <c r="G1229">
        <f t="shared" ca="1" si="282"/>
        <v>28</v>
      </c>
      <c r="H1229">
        <f t="shared" ca="1" si="275"/>
        <v>2014</v>
      </c>
      <c r="I1229">
        <f t="shared" ca="1" si="276"/>
        <v>5</v>
      </c>
      <c r="J1229" t="str">
        <f t="shared" ca="1" si="277"/>
        <v>rs</v>
      </c>
      <c r="K1229" t="str">
        <f t="shared" ca="1" si="283"/>
        <v>STL</v>
      </c>
      <c r="L1229" t="str">
        <f t="shared" ca="1" si="283"/>
        <v>PHI</v>
      </c>
      <c r="M1229" t="str">
        <f t="shared" ca="1" si="278"/>
        <v/>
      </c>
      <c r="N1229" t="s">
        <v>16</v>
      </c>
      <c r="O1229">
        <v>-9</v>
      </c>
      <c r="P1229" t="str">
        <f t="shared" ca="1" si="279"/>
        <v/>
      </c>
      <c r="S1229" t="s">
        <v>93</v>
      </c>
      <c r="T1229">
        <v>15</v>
      </c>
      <c r="U1229">
        <f t="shared" ca="1" si="280"/>
        <v>1</v>
      </c>
      <c r="V1229" t="s">
        <v>93</v>
      </c>
      <c r="W1229">
        <f t="shared" ca="1" si="281"/>
        <v>0</v>
      </c>
    </row>
    <row r="1230" spans="1:23" x14ac:dyDescent="0.25">
      <c r="A1230">
        <v>1229</v>
      </c>
      <c r="B1230">
        <v>604</v>
      </c>
      <c r="C1230" t="str">
        <f t="shared" ca="1" si="274"/>
        <v>2014_05_CHI@CAR</v>
      </c>
      <c r="D1230" t="str">
        <f t="shared" ca="1" si="282"/>
        <v/>
      </c>
      <c r="E1230">
        <f t="shared" ca="1" si="282"/>
        <v>-3</v>
      </c>
      <c r="F1230">
        <f t="shared" ca="1" si="282"/>
        <v>31</v>
      </c>
      <c r="G1230">
        <f t="shared" ca="1" si="282"/>
        <v>24</v>
      </c>
      <c r="H1230">
        <f t="shared" ca="1" si="275"/>
        <v>2014</v>
      </c>
      <c r="I1230">
        <f t="shared" ca="1" si="276"/>
        <v>5</v>
      </c>
      <c r="J1230" t="str">
        <f t="shared" ca="1" si="277"/>
        <v>rs</v>
      </c>
      <c r="K1230" t="str">
        <f t="shared" ca="1" si="283"/>
        <v>CAR</v>
      </c>
      <c r="L1230" t="str">
        <f t="shared" ca="1" si="283"/>
        <v>CAR</v>
      </c>
      <c r="M1230" t="str">
        <f t="shared" ca="1" si="278"/>
        <v/>
      </c>
      <c r="N1230" t="s">
        <v>18</v>
      </c>
      <c r="O1230">
        <v>-3</v>
      </c>
      <c r="P1230" t="str">
        <f t="shared" ca="1" si="279"/>
        <v/>
      </c>
      <c r="S1230" t="s">
        <v>69</v>
      </c>
      <c r="T1230">
        <v>12</v>
      </c>
      <c r="U1230">
        <f t="shared" ca="1" si="280"/>
        <v>1</v>
      </c>
      <c r="W1230" t="str">
        <f t="shared" ca="1" si="281"/>
        <v/>
      </c>
    </row>
    <row r="1231" spans="1:23" x14ac:dyDescent="0.25">
      <c r="A1231">
        <v>1230</v>
      </c>
      <c r="B1231">
        <v>604</v>
      </c>
      <c r="C1231" t="str">
        <f t="shared" ca="1" si="274"/>
        <v>2014_05_CHI@CAR</v>
      </c>
      <c r="D1231" t="str">
        <f t="shared" ca="1" si="282"/>
        <v/>
      </c>
      <c r="E1231">
        <f t="shared" ca="1" si="282"/>
        <v>-3</v>
      </c>
      <c r="F1231">
        <f t="shared" ca="1" si="282"/>
        <v>31</v>
      </c>
      <c r="G1231">
        <f t="shared" ca="1" si="282"/>
        <v>24</v>
      </c>
      <c r="H1231">
        <f t="shared" ca="1" si="275"/>
        <v>2014</v>
      </c>
      <c r="I1231">
        <f t="shared" ca="1" si="276"/>
        <v>5</v>
      </c>
      <c r="J1231" t="str">
        <f t="shared" ca="1" si="277"/>
        <v>rs</v>
      </c>
      <c r="K1231" t="str">
        <f t="shared" ca="1" si="283"/>
        <v>CAR</v>
      </c>
      <c r="L1231" t="str">
        <f t="shared" ca="1" si="283"/>
        <v>CAR</v>
      </c>
      <c r="M1231" t="str">
        <f t="shared" ca="1" si="278"/>
        <v/>
      </c>
      <c r="N1231" t="s">
        <v>16</v>
      </c>
      <c r="O1231">
        <v>-3</v>
      </c>
      <c r="P1231" t="str">
        <f t="shared" ca="1" si="279"/>
        <v/>
      </c>
      <c r="S1231" t="s">
        <v>70</v>
      </c>
      <c r="T1231">
        <v>7</v>
      </c>
      <c r="U1231">
        <f t="shared" ca="1" si="280"/>
        <v>0</v>
      </c>
      <c r="V1231" t="s">
        <v>70</v>
      </c>
      <c r="W1231">
        <f t="shared" ca="1" si="281"/>
        <v>0</v>
      </c>
    </row>
    <row r="1232" spans="1:23" x14ac:dyDescent="0.25">
      <c r="A1232">
        <v>1231</v>
      </c>
      <c r="B1232">
        <v>605</v>
      </c>
      <c r="C1232" t="str">
        <f t="shared" ca="1" si="274"/>
        <v>2014_05_PIT@JAX</v>
      </c>
      <c r="D1232" t="str">
        <f t="shared" ca="1" si="282"/>
        <v/>
      </c>
      <c r="E1232">
        <f t="shared" ca="1" si="282"/>
        <v>6.5</v>
      </c>
      <c r="F1232">
        <f t="shared" ca="1" si="282"/>
        <v>9</v>
      </c>
      <c r="G1232">
        <f t="shared" ca="1" si="282"/>
        <v>17</v>
      </c>
      <c r="H1232">
        <f t="shared" ca="1" si="275"/>
        <v>2014</v>
      </c>
      <c r="I1232">
        <f t="shared" ca="1" si="276"/>
        <v>5</v>
      </c>
      <c r="J1232" t="str">
        <f t="shared" ca="1" si="277"/>
        <v>rs</v>
      </c>
      <c r="K1232" t="str">
        <f t="shared" ca="1" si="283"/>
        <v>PIT</v>
      </c>
      <c r="L1232" t="str">
        <f t="shared" ca="1" si="283"/>
        <v>PIT</v>
      </c>
      <c r="M1232" t="str">
        <f t="shared" ca="1" si="278"/>
        <v/>
      </c>
      <c r="N1232" t="s">
        <v>18</v>
      </c>
      <c r="O1232">
        <v>6</v>
      </c>
      <c r="P1232" t="str">
        <f t="shared" ca="1" si="279"/>
        <v/>
      </c>
      <c r="S1232" t="s">
        <v>89</v>
      </c>
      <c r="T1232">
        <v>9</v>
      </c>
      <c r="U1232">
        <f t="shared" ca="1" si="280"/>
        <v>1</v>
      </c>
      <c r="W1232" t="str">
        <f t="shared" ca="1" si="281"/>
        <v/>
      </c>
    </row>
    <row r="1233" spans="1:23" x14ac:dyDescent="0.25">
      <c r="A1233">
        <v>1232</v>
      </c>
      <c r="B1233">
        <v>605</v>
      </c>
      <c r="C1233" t="str">
        <f t="shared" ca="1" si="274"/>
        <v>2014_05_PIT@JAX</v>
      </c>
      <c r="D1233" t="str">
        <f t="shared" ca="1" si="282"/>
        <v/>
      </c>
      <c r="E1233">
        <f t="shared" ca="1" si="282"/>
        <v>6.5</v>
      </c>
      <c r="F1233">
        <f t="shared" ca="1" si="282"/>
        <v>9</v>
      </c>
      <c r="G1233">
        <f t="shared" ca="1" si="282"/>
        <v>17</v>
      </c>
      <c r="H1233">
        <f t="shared" ca="1" si="275"/>
        <v>2014</v>
      </c>
      <c r="I1233">
        <f t="shared" ca="1" si="276"/>
        <v>5</v>
      </c>
      <c r="J1233" t="str">
        <f t="shared" ca="1" si="277"/>
        <v>rs</v>
      </c>
      <c r="K1233" t="str">
        <f t="shared" ca="1" si="283"/>
        <v>PIT</v>
      </c>
      <c r="L1233" t="str">
        <f t="shared" ca="1" si="283"/>
        <v>PIT</v>
      </c>
      <c r="M1233" t="str">
        <f t="shared" ca="1" si="278"/>
        <v/>
      </c>
      <c r="N1233" t="s">
        <v>16</v>
      </c>
      <c r="O1233">
        <v>6</v>
      </c>
      <c r="P1233" t="str">
        <f t="shared" ca="1" si="279"/>
        <v/>
      </c>
      <c r="S1233" t="s">
        <v>89</v>
      </c>
      <c r="T1233">
        <v>13</v>
      </c>
      <c r="U1233">
        <f t="shared" ca="1" si="280"/>
        <v>1</v>
      </c>
      <c r="V1233" t="s">
        <v>89</v>
      </c>
      <c r="W1233">
        <f t="shared" ca="1" si="281"/>
        <v>1</v>
      </c>
    </row>
    <row r="1234" spans="1:23" x14ac:dyDescent="0.25">
      <c r="A1234">
        <v>1233</v>
      </c>
      <c r="B1234">
        <v>606</v>
      </c>
      <c r="C1234" t="str">
        <f t="shared" ca="1" si="274"/>
        <v>2014_05_ARI@DEN</v>
      </c>
      <c r="D1234" t="str">
        <f t="shared" ca="1" si="282"/>
        <v/>
      </c>
      <c r="E1234">
        <f t="shared" ca="1" si="282"/>
        <v>-7</v>
      </c>
      <c r="F1234">
        <f t="shared" ca="1" si="282"/>
        <v>41</v>
      </c>
      <c r="G1234">
        <f t="shared" ca="1" si="282"/>
        <v>20</v>
      </c>
      <c r="H1234">
        <f t="shared" ca="1" si="275"/>
        <v>2014</v>
      </c>
      <c r="I1234">
        <f t="shared" ca="1" si="276"/>
        <v>5</v>
      </c>
      <c r="J1234" t="str">
        <f t="shared" ca="1" si="277"/>
        <v>rs</v>
      </c>
      <c r="K1234" t="str">
        <f t="shared" ca="1" si="283"/>
        <v>DEN</v>
      </c>
      <c r="L1234" t="str">
        <f t="shared" ca="1" si="283"/>
        <v>DEN</v>
      </c>
      <c r="M1234" t="str">
        <f t="shared" ca="1" si="278"/>
        <v/>
      </c>
      <c r="N1234" t="s">
        <v>18</v>
      </c>
      <c r="O1234">
        <v>-6</v>
      </c>
      <c r="P1234" t="str">
        <f t="shared" ca="1" si="279"/>
        <v/>
      </c>
      <c r="S1234" t="s">
        <v>66</v>
      </c>
      <c r="T1234">
        <v>15</v>
      </c>
      <c r="U1234">
        <f t="shared" ca="1" si="280"/>
        <v>0</v>
      </c>
      <c r="W1234" t="str">
        <f t="shared" ca="1" si="281"/>
        <v/>
      </c>
    </row>
    <row r="1235" spans="1:23" x14ac:dyDescent="0.25">
      <c r="A1235">
        <v>1234</v>
      </c>
      <c r="B1235">
        <v>606</v>
      </c>
      <c r="C1235" t="str">
        <f t="shared" ca="1" si="274"/>
        <v>2014_05_ARI@DEN</v>
      </c>
      <c r="D1235" t="str">
        <f t="shared" ca="1" si="282"/>
        <v/>
      </c>
      <c r="E1235">
        <f t="shared" ca="1" si="282"/>
        <v>-7</v>
      </c>
      <c r="F1235">
        <f t="shared" ca="1" si="282"/>
        <v>41</v>
      </c>
      <c r="G1235">
        <f t="shared" ca="1" si="282"/>
        <v>20</v>
      </c>
      <c r="H1235">
        <f t="shared" ca="1" si="275"/>
        <v>2014</v>
      </c>
      <c r="I1235">
        <f t="shared" ca="1" si="276"/>
        <v>5</v>
      </c>
      <c r="J1235" t="str">
        <f t="shared" ca="1" si="277"/>
        <v>rs</v>
      </c>
      <c r="K1235" t="str">
        <f t="shared" ca="1" si="283"/>
        <v>DEN</v>
      </c>
      <c r="L1235" t="str">
        <f t="shared" ca="1" si="283"/>
        <v>DEN</v>
      </c>
      <c r="M1235" t="str">
        <f t="shared" ca="1" si="278"/>
        <v/>
      </c>
      <c r="N1235" t="s">
        <v>16</v>
      </c>
      <c r="O1235">
        <v>-7</v>
      </c>
      <c r="P1235" t="str">
        <f t="shared" ca="1" si="279"/>
        <v/>
      </c>
      <c r="S1235" t="s">
        <v>74</v>
      </c>
      <c r="T1235">
        <v>6</v>
      </c>
      <c r="U1235">
        <f t="shared" ca="1" si="280"/>
        <v>1</v>
      </c>
      <c r="V1235" t="s">
        <v>74</v>
      </c>
      <c r="W1235">
        <f t="shared" ca="1" si="281"/>
        <v>1</v>
      </c>
    </row>
    <row r="1236" spans="1:23" x14ac:dyDescent="0.25">
      <c r="A1236">
        <v>1235</v>
      </c>
      <c r="B1236">
        <v>607</v>
      </c>
      <c r="C1236" t="str">
        <f t="shared" ca="1" si="274"/>
        <v>2014_05_NYJ@SD</v>
      </c>
      <c r="D1236" t="str">
        <f t="shared" ca="1" si="282"/>
        <v/>
      </c>
      <c r="E1236">
        <f t="shared" ca="1" si="282"/>
        <v>-7</v>
      </c>
      <c r="F1236">
        <f t="shared" ca="1" si="282"/>
        <v>31</v>
      </c>
      <c r="G1236">
        <f t="shared" ca="1" si="282"/>
        <v>0</v>
      </c>
      <c r="H1236">
        <f t="shared" ca="1" si="275"/>
        <v>2014</v>
      </c>
      <c r="I1236">
        <f t="shared" ca="1" si="276"/>
        <v>5</v>
      </c>
      <c r="J1236" t="str">
        <f t="shared" ca="1" si="277"/>
        <v>rs</v>
      </c>
      <c r="K1236" t="str">
        <f t="shared" ca="1" si="283"/>
        <v>SD</v>
      </c>
      <c r="L1236" t="str">
        <f t="shared" ca="1" si="283"/>
        <v>SD</v>
      </c>
      <c r="M1236" t="str">
        <f t="shared" ca="1" si="278"/>
        <v/>
      </c>
      <c r="N1236" t="s">
        <v>18</v>
      </c>
      <c r="O1236">
        <v>-8</v>
      </c>
      <c r="P1236" t="str">
        <f t="shared" ca="1" si="279"/>
        <v/>
      </c>
      <c r="S1236" t="s">
        <v>90</v>
      </c>
      <c r="T1236">
        <v>7</v>
      </c>
      <c r="U1236">
        <f t="shared" ca="1" si="280"/>
        <v>1</v>
      </c>
      <c r="W1236" t="str">
        <f t="shared" ca="1" si="281"/>
        <v/>
      </c>
    </row>
    <row r="1237" spans="1:23" x14ac:dyDescent="0.25">
      <c r="A1237">
        <v>1236</v>
      </c>
      <c r="B1237">
        <v>607</v>
      </c>
      <c r="C1237" t="str">
        <f t="shared" ca="1" si="274"/>
        <v>2014_05_NYJ@SD</v>
      </c>
      <c r="D1237" t="str">
        <f t="shared" ca="1" si="282"/>
        <v/>
      </c>
      <c r="E1237">
        <f t="shared" ca="1" si="282"/>
        <v>-7</v>
      </c>
      <c r="F1237">
        <f t="shared" ca="1" si="282"/>
        <v>31</v>
      </c>
      <c r="G1237">
        <f t="shared" ca="1" si="282"/>
        <v>0</v>
      </c>
      <c r="H1237">
        <f t="shared" ca="1" si="275"/>
        <v>2014</v>
      </c>
      <c r="I1237">
        <f t="shared" ca="1" si="276"/>
        <v>5</v>
      </c>
      <c r="J1237" t="str">
        <f t="shared" ca="1" si="277"/>
        <v>rs</v>
      </c>
      <c r="K1237" t="str">
        <f t="shared" ca="1" si="283"/>
        <v>SD</v>
      </c>
      <c r="L1237" t="str">
        <f t="shared" ca="1" si="283"/>
        <v>SD</v>
      </c>
      <c r="M1237" t="str">
        <f t="shared" ca="1" si="278"/>
        <v/>
      </c>
      <c r="N1237" t="s">
        <v>16</v>
      </c>
      <c r="O1237">
        <v>-8</v>
      </c>
      <c r="P1237" t="str">
        <f t="shared" ca="1" si="279"/>
        <v/>
      </c>
      <c r="S1237" t="s">
        <v>86</v>
      </c>
      <c r="T1237">
        <v>14</v>
      </c>
      <c r="U1237">
        <f t="shared" ca="1" si="280"/>
        <v>0</v>
      </c>
      <c r="V1237" t="s">
        <v>90</v>
      </c>
      <c r="W1237">
        <f t="shared" ca="1" si="281"/>
        <v>1</v>
      </c>
    </row>
    <row r="1238" spans="1:23" x14ac:dyDescent="0.25">
      <c r="A1238">
        <v>1237</v>
      </c>
      <c r="B1238">
        <v>608</v>
      </c>
      <c r="C1238" t="str">
        <f t="shared" ca="1" si="274"/>
        <v>2014_05_KCY@SFO</v>
      </c>
      <c r="D1238" t="str">
        <f t="shared" ca="1" si="282"/>
        <v/>
      </c>
      <c r="E1238">
        <f t="shared" ca="1" si="282"/>
        <v>-7.5</v>
      </c>
      <c r="F1238">
        <f t="shared" ca="1" si="282"/>
        <v>22</v>
      </c>
      <c r="G1238">
        <f t="shared" ca="1" si="282"/>
        <v>17</v>
      </c>
      <c r="H1238">
        <f t="shared" ca="1" si="275"/>
        <v>2014</v>
      </c>
      <c r="I1238">
        <f t="shared" ca="1" si="276"/>
        <v>5</v>
      </c>
      <c r="J1238" t="str">
        <f t="shared" ca="1" si="277"/>
        <v>rs</v>
      </c>
      <c r="K1238" t="str">
        <f t="shared" ca="1" si="283"/>
        <v>KCY</v>
      </c>
      <c r="L1238" t="str">
        <f t="shared" ca="1" si="283"/>
        <v>SFO</v>
      </c>
      <c r="M1238" t="str">
        <f t="shared" ca="1" si="278"/>
        <v/>
      </c>
      <c r="N1238" t="s">
        <v>18</v>
      </c>
      <c r="O1238">
        <v>-7.5</v>
      </c>
      <c r="P1238" t="str">
        <f t="shared" ca="1" si="279"/>
        <v/>
      </c>
      <c r="S1238" t="s">
        <v>336</v>
      </c>
      <c r="T1238">
        <v>5</v>
      </c>
      <c r="U1238">
        <f t="shared" ca="1" si="280"/>
        <v>1</v>
      </c>
      <c r="W1238" t="str">
        <f t="shared" ca="1" si="281"/>
        <v/>
      </c>
    </row>
    <row r="1239" spans="1:23" x14ac:dyDescent="0.25">
      <c r="A1239">
        <v>1238</v>
      </c>
      <c r="B1239">
        <v>608</v>
      </c>
      <c r="C1239" t="str">
        <f t="shared" ca="1" si="274"/>
        <v>2014_05_KCY@SFO</v>
      </c>
      <c r="D1239" t="str">
        <f t="shared" ca="1" si="282"/>
        <v/>
      </c>
      <c r="E1239">
        <f t="shared" ca="1" si="282"/>
        <v>-7.5</v>
      </c>
      <c r="F1239">
        <f t="shared" ca="1" si="282"/>
        <v>22</v>
      </c>
      <c r="G1239">
        <f t="shared" ca="1" si="282"/>
        <v>17</v>
      </c>
      <c r="H1239">
        <f t="shared" ca="1" si="275"/>
        <v>2014</v>
      </c>
      <c r="I1239">
        <f t="shared" ca="1" si="276"/>
        <v>5</v>
      </c>
      <c r="J1239" t="str">
        <f t="shared" ca="1" si="277"/>
        <v>rs</v>
      </c>
      <c r="K1239" t="str">
        <f t="shared" ca="1" si="283"/>
        <v>KCY</v>
      </c>
      <c r="L1239" t="str">
        <f t="shared" ca="1" si="283"/>
        <v>SFO</v>
      </c>
      <c r="M1239" t="str">
        <f t="shared" ca="1" si="278"/>
        <v/>
      </c>
      <c r="N1239" t="s">
        <v>16</v>
      </c>
      <c r="O1239">
        <v>-7.5</v>
      </c>
      <c r="P1239" t="str">
        <f t="shared" ca="1" si="279"/>
        <v/>
      </c>
      <c r="S1239" t="s">
        <v>338</v>
      </c>
      <c r="T1239">
        <v>5</v>
      </c>
      <c r="U1239">
        <f t="shared" ca="1" si="280"/>
        <v>0</v>
      </c>
      <c r="V1239" t="s">
        <v>338</v>
      </c>
      <c r="W1239">
        <f t="shared" ca="1" si="281"/>
        <v>1</v>
      </c>
    </row>
    <row r="1240" spans="1:23" x14ac:dyDescent="0.25">
      <c r="A1240">
        <v>1239</v>
      </c>
      <c r="B1240">
        <v>609</v>
      </c>
      <c r="C1240" t="str">
        <f t="shared" ca="1" si="274"/>
        <v>2014_05_CIN@NWE</v>
      </c>
      <c r="D1240" t="str">
        <f t="shared" ca="1" si="282"/>
        <v/>
      </c>
      <c r="E1240">
        <f t="shared" ca="1" si="282"/>
        <v>1</v>
      </c>
      <c r="F1240">
        <f t="shared" ca="1" si="282"/>
        <v>43</v>
      </c>
      <c r="G1240">
        <f t="shared" ca="1" si="282"/>
        <v>17</v>
      </c>
      <c r="H1240">
        <f t="shared" ca="1" si="275"/>
        <v>2014</v>
      </c>
      <c r="I1240">
        <f t="shared" ca="1" si="276"/>
        <v>5</v>
      </c>
      <c r="J1240" t="str">
        <f t="shared" ca="1" si="277"/>
        <v>rs</v>
      </c>
      <c r="K1240" t="str">
        <f t="shared" ca="1" si="283"/>
        <v>NWE</v>
      </c>
      <c r="L1240" t="str">
        <f t="shared" ca="1" si="283"/>
        <v>NWE</v>
      </c>
      <c r="M1240" t="str">
        <f t="shared" ca="1" si="278"/>
        <v/>
      </c>
      <c r="N1240" t="s">
        <v>18</v>
      </c>
      <c r="O1240">
        <v>1</v>
      </c>
      <c r="P1240" t="str">
        <f t="shared" ca="1" si="279"/>
        <v/>
      </c>
      <c r="S1240" t="s">
        <v>71</v>
      </c>
      <c r="T1240">
        <v>1</v>
      </c>
      <c r="U1240">
        <f t="shared" ca="1" si="280"/>
        <v>0</v>
      </c>
      <c r="W1240" t="str">
        <f t="shared" ca="1" si="281"/>
        <v/>
      </c>
    </row>
    <row r="1241" spans="1:23" x14ac:dyDescent="0.25">
      <c r="A1241">
        <v>1240</v>
      </c>
      <c r="B1241">
        <v>609</v>
      </c>
      <c r="C1241" t="str">
        <f t="shared" ca="1" si="274"/>
        <v>2014_05_CIN@NWE</v>
      </c>
      <c r="D1241" t="str">
        <f t="shared" ca="1" si="282"/>
        <v/>
      </c>
      <c r="E1241">
        <f t="shared" ca="1" si="282"/>
        <v>1</v>
      </c>
      <c r="F1241">
        <f t="shared" ca="1" si="282"/>
        <v>43</v>
      </c>
      <c r="G1241">
        <f t="shared" ca="1" si="282"/>
        <v>17</v>
      </c>
      <c r="H1241">
        <f t="shared" ca="1" si="275"/>
        <v>2014</v>
      </c>
      <c r="I1241">
        <f t="shared" ca="1" si="276"/>
        <v>5</v>
      </c>
      <c r="J1241" t="str">
        <f t="shared" ca="1" si="277"/>
        <v>rs</v>
      </c>
      <c r="K1241" t="str">
        <f t="shared" ca="1" si="283"/>
        <v>NWE</v>
      </c>
      <c r="L1241" t="str">
        <f t="shared" ca="1" si="283"/>
        <v>NWE</v>
      </c>
      <c r="M1241" t="str">
        <f t="shared" ca="1" si="278"/>
        <v/>
      </c>
      <c r="N1241" t="s">
        <v>16</v>
      </c>
      <c r="O1241">
        <v>-1.5</v>
      </c>
      <c r="P1241" t="str">
        <f t="shared" ca="1" si="279"/>
        <v/>
      </c>
      <c r="S1241" t="s">
        <v>71</v>
      </c>
      <c r="T1241">
        <v>2</v>
      </c>
      <c r="U1241">
        <f t="shared" ca="1" si="280"/>
        <v>0</v>
      </c>
      <c r="V1241" t="s">
        <v>71</v>
      </c>
      <c r="W1241">
        <f t="shared" ca="1" si="281"/>
        <v>0</v>
      </c>
    </row>
    <row r="1242" spans="1:23" x14ac:dyDescent="0.25">
      <c r="A1242">
        <v>1241</v>
      </c>
      <c r="B1242">
        <v>610</v>
      </c>
      <c r="C1242" t="str">
        <f t="shared" ca="1" si="274"/>
        <v>2014_05_SEA@WAS</v>
      </c>
      <c r="D1242" t="str">
        <f t="shared" ref="D1242:G1261" ca="1" si="284">IFERROR(IF(ISBLANK(VLOOKUP($B1242,nfl_game_result,MATCH(D$1,nfl_game_result_header,0),FALSE)),"",VLOOKUP($B1242,nfl_game_result,MATCH(D$1,nfl_game_result_header,0),FALSE)),"error")</f>
        <v/>
      </c>
      <c r="E1242">
        <f t="shared" ca="1" si="284"/>
        <v>7.5</v>
      </c>
      <c r="F1242">
        <f t="shared" ca="1" si="284"/>
        <v>17</v>
      </c>
      <c r="G1242">
        <f t="shared" ca="1" si="284"/>
        <v>27</v>
      </c>
      <c r="H1242">
        <f t="shared" ca="1" si="275"/>
        <v>2014</v>
      </c>
      <c r="I1242">
        <f t="shared" ca="1" si="276"/>
        <v>5</v>
      </c>
      <c r="J1242" t="str">
        <f t="shared" ca="1" si="277"/>
        <v>rs</v>
      </c>
      <c r="K1242" t="str">
        <f t="shared" ref="K1242:L1261" ca="1" si="285">IFERROR(IF(ISBLANK(VLOOKUP($B1242,nfl_game_result,MATCH(K$1,nfl_game_result_header,0),FALSE)),"",VLOOKUP($B1242,nfl_game_result,MATCH(K$1,nfl_game_result_header,0),FALSE)),"error")</f>
        <v>SEA</v>
      </c>
      <c r="L1242" t="str">
        <f t="shared" ca="1" si="285"/>
        <v>SEA</v>
      </c>
      <c r="M1242" t="str">
        <f t="shared" ca="1" si="278"/>
        <v/>
      </c>
      <c r="N1242" t="s">
        <v>18</v>
      </c>
      <c r="O1242">
        <v>6.5</v>
      </c>
      <c r="P1242" t="str">
        <f t="shared" ca="1" si="279"/>
        <v/>
      </c>
      <c r="S1242" t="s">
        <v>91</v>
      </c>
      <c r="T1242">
        <v>13</v>
      </c>
      <c r="U1242">
        <f t="shared" ca="1" si="280"/>
        <v>1</v>
      </c>
      <c r="W1242" t="str">
        <f t="shared" ca="1" si="281"/>
        <v/>
      </c>
    </row>
    <row r="1243" spans="1:23" x14ac:dyDescent="0.25">
      <c r="A1243">
        <v>1242</v>
      </c>
      <c r="B1243">
        <v>610</v>
      </c>
      <c r="C1243" t="str">
        <f t="shared" ca="1" si="274"/>
        <v>2014_05_SEA@WAS</v>
      </c>
      <c r="D1243" t="str">
        <f t="shared" ca="1" si="284"/>
        <v/>
      </c>
      <c r="E1243">
        <f t="shared" ca="1" si="284"/>
        <v>7.5</v>
      </c>
      <c r="F1243">
        <f t="shared" ca="1" si="284"/>
        <v>17</v>
      </c>
      <c r="G1243">
        <f t="shared" ca="1" si="284"/>
        <v>27</v>
      </c>
      <c r="H1243">
        <f t="shared" ca="1" si="275"/>
        <v>2014</v>
      </c>
      <c r="I1243">
        <f t="shared" ca="1" si="276"/>
        <v>5</v>
      </c>
      <c r="J1243" t="str">
        <f t="shared" ca="1" si="277"/>
        <v>rs</v>
      </c>
      <c r="K1243" t="str">
        <f t="shared" ca="1" si="285"/>
        <v>SEA</v>
      </c>
      <c r="L1243" t="str">
        <f t="shared" ca="1" si="285"/>
        <v>SEA</v>
      </c>
      <c r="M1243" t="str">
        <f t="shared" ca="1" si="278"/>
        <v/>
      </c>
      <c r="N1243" t="s">
        <v>16</v>
      </c>
      <c r="O1243">
        <v>5.5</v>
      </c>
      <c r="P1243" t="str">
        <f t="shared" ca="1" si="279"/>
        <v/>
      </c>
      <c r="S1243" t="s">
        <v>91</v>
      </c>
      <c r="T1243">
        <v>1</v>
      </c>
      <c r="U1243">
        <f t="shared" ca="1" si="280"/>
        <v>1</v>
      </c>
      <c r="V1243" t="s">
        <v>91</v>
      </c>
      <c r="W1243">
        <f t="shared" ca="1" si="281"/>
        <v>1</v>
      </c>
    </row>
    <row r="1244" spans="1:23" x14ac:dyDescent="0.25">
      <c r="A1244">
        <v>1243</v>
      </c>
      <c r="B1244">
        <v>611</v>
      </c>
      <c r="C1244" t="str">
        <f t="shared" ca="1" si="274"/>
        <v>2014_06_IND@HOU</v>
      </c>
      <c r="D1244" t="str">
        <f t="shared" ca="1" si="284"/>
        <v/>
      </c>
      <c r="E1244">
        <f t="shared" ca="1" si="284"/>
        <v>2.5</v>
      </c>
      <c r="F1244">
        <f t="shared" ca="1" si="284"/>
        <v>28</v>
      </c>
      <c r="G1244">
        <f t="shared" ca="1" si="284"/>
        <v>33</v>
      </c>
      <c r="H1244">
        <f t="shared" ca="1" si="275"/>
        <v>2014</v>
      </c>
      <c r="I1244">
        <f t="shared" ca="1" si="276"/>
        <v>6</v>
      </c>
      <c r="J1244" t="str">
        <f t="shared" ca="1" si="277"/>
        <v>rs</v>
      </c>
      <c r="K1244" t="str">
        <f t="shared" ca="1" si="285"/>
        <v>IND</v>
      </c>
      <c r="L1244" t="str">
        <f t="shared" ca="1" si="285"/>
        <v>IND</v>
      </c>
      <c r="M1244" t="str">
        <f t="shared" ca="1" si="278"/>
        <v/>
      </c>
      <c r="N1244" t="s">
        <v>18</v>
      </c>
      <c r="O1244">
        <v>3.5</v>
      </c>
      <c r="P1244" t="str">
        <f t="shared" ca="1" si="279"/>
        <v/>
      </c>
      <c r="S1244" t="s">
        <v>78</v>
      </c>
      <c r="T1244">
        <v>3</v>
      </c>
      <c r="U1244">
        <f t="shared" ca="1" si="280"/>
        <v>1</v>
      </c>
      <c r="W1244" t="str">
        <f t="shared" ca="1" si="281"/>
        <v/>
      </c>
    </row>
    <row r="1245" spans="1:23" x14ac:dyDescent="0.25">
      <c r="A1245">
        <v>1244</v>
      </c>
      <c r="B1245">
        <v>611</v>
      </c>
      <c r="C1245" t="str">
        <f t="shared" ca="1" si="274"/>
        <v>2014_06_IND@HOU</v>
      </c>
      <c r="D1245" t="str">
        <f t="shared" ca="1" si="284"/>
        <v/>
      </c>
      <c r="E1245">
        <f t="shared" ca="1" si="284"/>
        <v>2.5</v>
      </c>
      <c r="F1245">
        <f t="shared" ca="1" si="284"/>
        <v>28</v>
      </c>
      <c r="G1245">
        <f t="shared" ca="1" si="284"/>
        <v>33</v>
      </c>
      <c r="H1245">
        <f t="shared" ca="1" si="275"/>
        <v>2014</v>
      </c>
      <c r="I1245">
        <f t="shared" ca="1" si="276"/>
        <v>6</v>
      </c>
      <c r="J1245" t="str">
        <f t="shared" ca="1" si="277"/>
        <v>rs</v>
      </c>
      <c r="K1245" t="str">
        <f t="shared" ca="1" si="285"/>
        <v>IND</v>
      </c>
      <c r="L1245" t="str">
        <f t="shared" ca="1" si="285"/>
        <v>IND</v>
      </c>
      <c r="M1245" t="str">
        <f t="shared" ca="1" si="278"/>
        <v/>
      </c>
      <c r="N1245" t="s">
        <v>16</v>
      </c>
      <c r="O1245">
        <v>1.5</v>
      </c>
      <c r="P1245" t="str">
        <f t="shared" ca="1" si="279"/>
        <v/>
      </c>
      <c r="S1245" t="s">
        <v>77</v>
      </c>
      <c r="T1245">
        <v>6</v>
      </c>
      <c r="U1245">
        <f t="shared" ca="1" si="280"/>
        <v>0</v>
      </c>
      <c r="V1245" t="s">
        <v>77</v>
      </c>
      <c r="W1245">
        <f t="shared" ca="1" si="281"/>
        <v>0</v>
      </c>
    </row>
    <row r="1246" spans="1:23" x14ac:dyDescent="0.25">
      <c r="A1246">
        <v>1245</v>
      </c>
      <c r="B1246">
        <v>612</v>
      </c>
      <c r="C1246" t="str">
        <f t="shared" ca="1" si="274"/>
        <v>2014_06_CHI@ATL</v>
      </c>
      <c r="D1246" t="str">
        <f t="shared" ca="1" si="284"/>
        <v/>
      </c>
      <c r="E1246">
        <f t="shared" ca="1" si="284"/>
        <v>-3</v>
      </c>
      <c r="F1246">
        <f t="shared" ca="1" si="284"/>
        <v>13</v>
      </c>
      <c r="G1246">
        <f t="shared" ca="1" si="284"/>
        <v>27</v>
      </c>
      <c r="H1246">
        <f t="shared" ca="1" si="275"/>
        <v>2014</v>
      </c>
      <c r="I1246">
        <f t="shared" ca="1" si="276"/>
        <v>6</v>
      </c>
      <c r="J1246" t="str">
        <f t="shared" ca="1" si="277"/>
        <v>rs</v>
      </c>
      <c r="K1246" t="str">
        <f t="shared" ca="1" si="285"/>
        <v>CHI</v>
      </c>
      <c r="L1246" t="str">
        <f t="shared" ca="1" si="285"/>
        <v>CHI</v>
      </c>
      <c r="M1246" t="str">
        <f t="shared" ca="1" si="278"/>
        <v/>
      </c>
      <c r="N1246" t="s">
        <v>18</v>
      </c>
      <c r="O1246">
        <v>-3</v>
      </c>
      <c r="P1246" t="str">
        <f t="shared" ca="1" si="279"/>
        <v/>
      </c>
      <c r="S1246" t="s">
        <v>22</v>
      </c>
      <c r="T1246">
        <v>10</v>
      </c>
      <c r="U1246">
        <f t="shared" ca="1" si="280"/>
        <v>0</v>
      </c>
      <c r="W1246" t="str">
        <f t="shared" ca="1" si="281"/>
        <v/>
      </c>
    </row>
    <row r="1247" spans="1:23" x14ac:dyDescent="0.25">
      <c r="A1247">
        <v>1246</v>
      </c>
      <c r="B1247">
        <v>612</v>
      </c>
      <c r="C1247" t="str">
        <f t="shared" ca="1" si="274"/>
        <v>2014_06_CHI@ATL</v>
      </c>
      <c r="D1247" t="str">
        <f t="shared" ca="1" si="284"/>
        <v/>
      </c>
      <c r="E1247">
        <f t="shared" ca="1" si="284"/>
        <v>-3</v>
      </c>
      <c r="F1247">
        <f t="shared" ca="1" si="284"/>
        <v>13</v>
      </c>
      <c r="G1247">
        <f t="shared" ca="1" si="284"/>
        <v>27</v>
      </c>
      <c r="H1247">
        <f t="shared" ca="1" si="275"/>
        <v>2014</v>
      </c>
      <c r="I1247">
        <f t="shared" ca="1" si="276"/>
        <v>6</v>
      </c>
      <c r="J1247" t="str">
        <f t="shared" ca="1" si="277"/>
        <v>rs</v>
      </c>
      <c r="K1247" t="str">
        <f t="shared" ca="1" si="285"/>
        <v>CHI</v>
      </c>
      <c r="L1247" t="str">
        <f t="shared" ca="1" si="285"/>
        <v>CHI</v>
      </c>
      <c r="M1247" t="str">
        <f t="shared" ca="1" si="278"/>
        <v/>
      </c>
      <c r="N1247" t="s">
        <v>16</v>
      </c>
      <c r="O1247">
        <v>-3</v>
      </c>
      <c r="P1247" t="str">
        <f t="shared" ca="1" si="279"/>
        <v/>
      </c>
      <c r="S1247" t="s">
        <v>22</v>
      </c>
      <c r="T1247">
        <v>7</v>
      </c>
      <c r="U1247">
        <f t="shared" ca="1" si="280"/>
        <v>0</v>
      </c>
      <c r="V1247" t="s">
        <v>22</v>
      </c>
      <c r="W1247">
        <f t="shared" ca="1" si="281"/>
        <v>0</v>
      </c>
    </row>
    <row r="1248" spans="1:23" x14ac:dyDescent="0.25">
      <c r="A1248">
        <v>1247</v>
      </c>
      <c r="B1248">
        <v>613</v>
      </c>
      <c r="C1248" t="str">
        <f t="shared" ca="1" si="274"/>
        <v>2014_06_NWE@BUF</v>
      </c>
      <c r="D1248" t="str">
        <f t="shared" ca="1" si="284"/>
        <v/>
      </c>
      <c r="E1248">
        <f t="shared" ca="1" si="284"/>
        <v>3</v>
      </c>
      <c r="F1248">
        <f t="shared" ca="1" si="284"/>
        <v>22</v>
      </c>
      <c r="G1248">
        <f t="shared" ca="1" si="284"/>
        <v>37</v>
      </c>
      <c r="H1248">
        <f t="shared" ca="1" si="275"/>
        <v>2014</v>
      </c>
      <c r="I1248">
        <f t="shared" ca="1" si="276"/>
        <v>6</v>
      </c>
      <c r="J1248" t="str">
        <f t="shared" ca="1" si="277"/>
        <v>rs</v>
      </c>
      <c r="K1248" t="str">
        <f t="shared" ca="1" si="285"/>
        <v>NWE</v>
      </c>
      <c r="L1248" t="str">
        <f t="shared" ca="1" si="285"/>
        <v>NWE</v>
      </c>
      <c r="M1248" t="str">
        <f t="shared" ca="1" si="278"/>
        <v/>
      </c>
      <c r="N1248" t="s">
        <v>18</v>
      </c>
      <c r="O1248">
        <v>3</v>
      </c>
      <c r="P1248" t="str">
        <f t="shared" ca="1" si="279"/>
        <v/>
      </c>
      <c r="S1248" t="s">
        <v>68</v>
      </c>
      <c r="T1248">
        <v>5</v>
      </c>
      <c r="U1248">
        <f t="shared" ca="1" si="280"/>
        <v>0</v>
      </c>
      <c r="W1248" t="str">
        <f t="shared" ca="1" si="281"/>
        <v/>
      </c>
    </row>
    <row r="1249" spans="1:23" x14ac:dyDescent="0.25">
      <c r="A1249">
        <v>1248</v>
      </c>
      <c r="B1249">
        <v>613</v>
      </c>
      <c r="C1249" t="str">
        <f t="shared" ca="1" si="274"/>
        <v>2014_06_NWE@BUF</v>
      </c>
      <c r="D1249" t="str">
        <f t="shared" ca="1" si="284"/>
        <v/>
      </c>
      <c r="E1249">
        <f t="shared" ca="1" si="284"/>
        <v>3</v>
      </c>
      <c r="F1249">
        <f t="shared" ca="1" si="284"/>
        <v>22</v>
      </c>
      <c r="G1249">
        <f t="shared" ca="1" si="284"/>
        <v>37</v>
      </c>
      <c r="H1249">
        <f t="shared" ca="1" si="275"/>
        <v>2014</v>
      </c>
      <c r="I1249">
        <f t="shared" ca="1" si="276"/>
        <v>6</v>
      </c>
      <c r="J1249" t="str">
        <f t="shared" ca="1" si="277"/>
        <v>rs</v>
      </c>
      <c r="K1249" t="str">
        <f t="shared" ca="1" si="285"/>
        <v>NWE</v>
      </c>
      <c r="L1249" t="str">
        <f t="shared" ca="1" si="285"/>
        <v>NWE</v>
      </c>
      <c r="M1249" t="str">
        <f t="shared" ca="1" si="278"/>
        <v/>
      </c>
      <c r="N1249" t="s">
        <v>16</v>
      </c>
      <c r="O1249">
        <v>5.5</v>
      </c>
      <c r="P1249" t="str">
        <f t="shared" ca="1" si="279"/>
        <v/>
      </c>
      <c r="S1249" t="s">
        <v>68</v>
      </c>
      <c r="T1249">
        <v>3</v>
      </c>
      <c r="U1249">
        <f t="shared" ca="1" si="280"/>
        <v>0</v>
      </c>
      <c r="V1249" t="s">
        <v>68</v>
      </c>
      <c r="W1249">
        <f t="shared" ca="1" si="281"/>
        <v>0</v>
      </c>
    </row>
    <row r="1250" spans="1:23" x14ac:dyDescent="0.25">
      <c r="A1250">
        <v>1249</v>
      </c>
      <c r="B1250">
        <v>614</v>
      </c>
      <c r="C1250" t="str">
        <f t="shared" ca="1" si="274"/>
        <v>2014_06_CAR@CIN</v>
      </c>
      <c r="D1250" t="str">
        <f t="shared" ca="1" si="284"/>
        <v/>
      </c>
      <c r="E1250">
        <f t="shared" ca="1" si="284"/>
        <v>-7</v>
      </c>
      <c r="F1250">
        <f t="shared" ca="1" si="284"/>
        <v>37</v>
      </c>
      <c r="G1250">
        <f t="shared" ca="1" si="284"/>
        <v>37</v>
      </c>
      <c r="H1250">
        <f t="shared" ca="1" si="275"/>
        <v>2014</v>
      </c>
      <c r="I1250">
        <f t="shared" ca="1" si="276"/>
        <v>6</v>
      </c>
      <c r="J1250" t="str">
        <f t="shared" ca="1" si="277"/>
        <v>rs</v>
      </c>
      <c r="K1250" t="str">
        <f t="shared" ca="1" si="285"/>
        <v>CAR</v>
      </c>
      <c r="L1250" t="str">
        <f t="shared" ca="1" si="285"/>
        <v>na</v>
      </c>
      <c r="M1250" t="str">
        <f t="shared" ca="1" si="278"/>
        <v/>
      </c>
      <c r="N1250" t="s">
        <v>18</v>
      </c>
      <c r="O1250">
        <v>-5.5</v>
      </c>
      <c r="P1250" t="str">
        <f t="shared" ca="1" si="279"/>
        <v/>
      </c>
      <c r="S1250" t="s">
        <v>69</v>
      </c>
      <c r="T1250">
        <v>9</v>
      </c>
      <c r="U1250">
        <f t="shared" ca="1" si="280"/>
        <v>1</v>
      </c>
      <c r="W1250" t="str">
        <f t="shared" ca="1" si="281"/>
        <v/>
      </c>
    </row>
    <row r="1251" spans="1:23" x14ac:dyDescent="0.25">
      <c r="A1251">
        <v>1250</v>
      </c>
      <c r="B1251">
        <v>614</v>
      </c>
      <c r="C1251" t="str">
        <f t="shared" ca="1" si="274"/>
        <v>2014_06_CAR@CIN</v>
      </c>
      <c r="D1251" t="str">
        <f t="shared" ca="1" si="284"/>
        <v/>
      </c>
      <c r="E1251">
        <f t="shared" ca="1" si="284"/>
        <v>-7</v>
      </c>
      <c r="F1251">
        <f t="shared" ca="1" si="284"/>
        <v>37</v>
      </c>
      <c r="G1251">
        <f t="shared" ca="1" si="284"/>
        <v>37</v>
      </c>
      <c r="H1251">
        <f t="shared" ca="1" si="275"/>
        <v>2014</v>
      </c>
      <c r="I1251">
        <f t="shared" ca="1" si="276"/>
        <v>6</v>
      </c>
      <c r="J1251" t="str">
        <f t="shared" ca="1" si="277"/>
        <v>rs</v>
      </c>
      <c r="K1251" t="str">
        <f t="shared" ca="1" si="285"/>
        <v>CAR</v>
      </c>
      <c r="L1251" t="str">
        <f t="shared" ca="1" si="285"/>
        <v>na</v>
      </c>
      <c r="M1251" t="str">
        <f t="shared" ca="1" si="278"/>
        <v/>
      </c>
      <c r="N1251" t="s">
        <v>16</v>
      </c>
      <c r="O1251">
        <v>-5.5</v>
      </c>
      <c r="P1251" t="str">
        <f t="shared" ca="1" si="279"/>
        <v/>
      </c>
      <c r="S1251" t="s">
        <v>71</v>
      </c>
      <c r="T1251">
        <v>1</v>
      </c>
      <c r="U1251">
        <f t="shared" ca="1" si="280"/>
        <v>0</v>
      </c>
      <c r="V1251" t="s">
        <v>71</v>
      </c>
      <c r="W1251">
        <f t="shared" ca="1" si="281"/>
        <v>0</v>
      </c>
    </row>
    <row r="1252" spans="1:23" x14ac:dyDescent="0.25">
      <c r="A1252">
        <v>1251</v>
      </c>
      <c r="B1252">
        <v>615</v>
      </c>
      <c r="C1252" t="str">
        <f t="shared" ca="1" si="274"/>
        <v>2014_06_PIT@CLE</v>
      </c>
      <c r="D1252" t="str">
        <f t="shared" ca="1" si="284"/>
        <v/>
      </c>
      <c r="E1252">
        <f t="shared" ca="1" si="284"/>
        <v>-2</v>
      </c>
      <c r="F1252">
        <f t="shared" ca="1" si="284"/>
        <v>31</v>
      </c>
      <c r="G1252">
        <f t="shared" ca="1" si="284"/>
        <v>10</v>
      </c>
      <c r="H1252">
        <f t="shared" ca="1" si="275"/>
        <v>2014</v>
      </c>
      <c r="I1252">
        <f t="shared" ca="1" si="276"/>
        <v>6</v>
      </c>
      <c r="J1252" t="str">
        <f t="shared" ca="1" si="277"/>
        <v>rs</v>
      </c>
      <c r="K1252" t="str">
        <f t="shared" ca="1" si="285"/>
        <v>CLE</v>
      </c>
      <c r="L1252" t="str">
        <f t="shared" ca="1" si="285"/>
        <v>CLE</v>
      </c>
      <c r="M1252" t="str">
        <f t="shared" ca="1" si="278"/>
        <v/>
      </c>
      <c r="N1252" t="s">
        <v>18</v>
      </c>
      <c r="O1252">
        <v>1.5</v>
      </c>
      <c r="P1252" t="str">
        <f t="shared" ca="1" si="279"/>
        <v/>
      </c>
      <c r="S1252" t="s">
        <v>89</v>
      </c>
      <c r="T1252">
        <v>7</v>
      </c>
      <c r="U1252">
        <f t="shared" ca="1" si="280"/>
        <v>0</v>
      </c>
      <c r="W1252" t="str">
        <f t="shared" ca="1" si="281"/>
        <v/>
      </c>
    </row>
    <row r="1253" spans="1:23" x14ac:dyDescent="0.25">
      <c r="A1253">
        <v>1252</v>
      </c>
      <c r="B1253">
        <v>615</v>
      </c>
      <c r="C1253" t="str">
        <f t="shared" ca="1" si="274"/>
        <v>2014_06_PIT@CLE</v>
      </c>
      <c r="D1253" t="str">
        <f t="shared" ca="1" si="284"/>
        <v/>
      </c>
      <c r="E1253">
        <f t="shared" ca="1" si="284"/>
        <v>-2</v>
      </c>
      <c r="F1253">
        <f t="shared" ca="1" si="284"/>
        <v>31</v>
      </c>
      <c r="G1253">
        <f t="shared" ca="1" si="284"/>
        <v>10</v>
      </c>
      <c r="H1253">
        <f t="shared" ca="1" si="275"/>
        <v>2014</v>
      </c>
      <c r="I1253">
        <f t="shared" ca="1" si="276"/>
        <v>6</v>
      </c>
      <c r="J1253" t="str">
        <f t="shared" ca="1" si="277"/>
        <v>rs</v>
      </c>
      <c r="K1253" t="str">
        <f t="shared" ca="1" si="285"/>
        <v>CLE</v>
      </c>
      <c r="L1253" t="str">
        <f t="shared" ca="1" si="285"/>
        <v>CLE</v>
      </c>
      <c r="M1253" t="str">
        <f t="shared" ca="1" si="278"/>
        <v/>
      </c>
      <c r="N1253" t="s">
        <v>16</v>
      </c>
      <c r="O1253">
        <v>-2</v>
      </c>
      <c r="P1253" t="str">
        <f t="shared" ca="1" si="279"/>
        <v/>
      </c>
      <c r="S1253" t="s">
        <v>72</v>
      </c>
      <c r="T1253">
        <v>8</v>
      </c>
      <c r="U1253">
        <f t="shared" ca="1" si="280"/>
        <v>1</v>
      </c>
      <c r="V1253" t="s">
        <v>72</v>
      </c>
      <c r="W1253">
        <f t="shared" ca="1" si="281"/>
        <v>1</v>
      </c>
    </row>
    <row r="1254" spans="1:23" x14ac:dyDescent="0.25">
      <c r="A1254">
        <v>1253</v>
      </c>
      <c r="B1254">
        <v>616</v>
      </c>
      <c r="C1254" t="str">
        <f t="shared" ca="1" si="274"/>
        <v>2014_06_JAX@TEN</v>
      </c>
      <c r="D1254" t="str">
        <f t="shared" ca="1" si="284"/>
        <v/>
      </c>
      <c r="E1254">
        <f t="shared" ca="1" si="284"/>
        <v>-6</v>
      </c>
      <c r="F1254">
        <f t="shared" ca="1" si="284"/>
        <v>16</v>
      </c>
      <c r="G1254">
        <f t="shared" ca="1" si="284"/>
        <v>14</v>
      </c>
      <c r="H1254">
        <f t="shared" ca="1" si="275"/>
        <v>2014</v>
      </c>
      <c r="I1254">
        <f t="shared" ca="1" si="276"/>
        <v>6</v>
      </c>
      <c r="J1254" t="str">
        <f t="shared" ca="1" si="277"/>
        <v>rs</v>
      </c>
      <c r="K1254" t="str">
        <f t="shared" ca="1" si="285"/>
        <v>JAX</v>
      </c>
      <c r="L1254" t="str">
        <f t="shared" ca="1" si="285"/>
        <v>TEN</v>
      </c>
      <c r="M1254" t="str">
        <f t="shared" ca="1" si="278"/>
        <v/>
      </c>
      <c r="N1254" t="s">
        <v>18</v>
      </c>
      <c r="O1254">
        <v>-5.5</v>
      </c>
      <c r="P1254" t="str">
        <f t="shared" ca="1" si="279"/>
        <v/>
      </c>
      <c r="S1254" t="s">
        <v>79</v>
      </c>
      <c r="T1254">
        <v>8</v>
      </c>
      <c r="U1254">
        <f t="shared" ca="1" si="280"/>
        <v>1</v>
      </c>
      <c r="W1254" t="str">
        <f t="shared" ca="1" si="281"/>
        <v/>
      </c>
    </row>
    <row r="1255" spans="1:23" x14ac:dyDescent="0.25">
      <c r="A1255">
        <v>1254</v>
      </c>
      <c r="B1255">
        <v>616</v>
      </c>
      <c r="C1255" t="str">
        <f t="shared" ca="1" si="274"/>
        <v>2014_06_JAX@TEN</v>
      </c>
      <c r="D1255" t="str">
        <f t="shared" ca="1" si="284"/>
        <v/>
      </c>
      <c r="E1255">
        <f t="shared" ca="1" si="284"/>
        <v>-6</v>
      </c>
      <c r="F1255">
        <f t="shared" ca="1" si="284"/>
        <v>16</v>
      </c>
      <c r="G1255">
        <f t="shared" ca="1" si="284"/>
        <v>14</v>
      </c>
      <c r="H1255">
        <f t="shared" ca="1" si="275"/>
        <v>2014</v>
      </c>
      <c r="I1255">
        <f t="shared" ca="1" si="276"/>
        <v>6</v>
      </c>
      <c r="J1255" t="str">
        <f t="shared" ca="1" si="277"/>
        <v>rs</v>
      </c>
      <c r="K1255" t="str">
        <f t="shared" ca="1" si="285"/>
        <v>JAX</v>
      </c>
      <c r="L1255" t="str">
        <f t="shared" ca="1" si="285"/>
        <v>TEN</v>
      </c>
      <c r="M1255" t="str">
        <f t="shared" ca="1" si="278"/>
        <v/>
      </c>
      <c r="N1255" t="s">
        <v>16</v>
      </c>
      <c r="O1255">
        <v>-6</v>
      </c>
      <c r="P1255" t="str">
        <f t="shared" ca="1" si="279"/>
        <v/>
      </c>
      <c r="S1255" t="s">
        <v>95</v>
      </c>
      <c r="T1255">
        <v>11</v>
      </c>
      <c r="U1255">
        <f t="shared" ca="1" si="280"/>
        <v>0</v>
      </c>
      <c r="V1255" t="s">
        <v>95</v>
      </c>
      <c r="W1255">
        <f t="shared" ca="1" si="281"/>
        <v>1</v>
      </c>
    </row>
    <row r="1256" spans="1:23" x14ac:dyDescent="0.25">
      <c r="A1256">
        <v>1255</v>
      </c>
      <c r="B1256">
        <v>617</v>
      </c>
      <c r="C1256" t="str">
        <f t="shared" ca="1" si="274"/>
        <v>2014_06_GBY@MIA</v>
      </c>
      <c r="D1256" t="str">
        <f t="shared" ca="1" si="284"/>
        <v/>
      </c>
      <c r="E1256">
        <f t="shared" ca="1" si="284"/>
        <v>3.5</v>
      </c>
      <c r="F1256">
        <f t="shared" ca="1" si="284"/>
        <v>24</v>
      </c>
      <c r="G1256">
        <f t="shared" ca="1" si="284"/>
        <v>27</v>
      </c>
      <c r="H1256">
        <f t="shared" ca="1" si="275"/>
        <v>2014</v>
      </c>
      <c r="I1256">
        <f t="shared" ca="1" si="276"/>
        <v>6</v>
      </c>
      <c r="J1256" t="str">
        <f t="shared" ca="1" si="277"/>
        <v>rs</v>
      </c>
      <c r="K1256" t="str">
        <f t="shared" ca="1" si="285"/>
        <v>MIA</v>
      </c>
      <c r="L1256" t="str">
        <f t="shared" ca="1" si="285"/>
        <v>GBY</v>
      </c>
      <c r="M1256" t="str">
        <f t="shared" ca="1" si="278"/>
        <v/>
      </c>
      <c r="N1256" t="s">
        <v>18</v>
      </c>
      <c r="O1256">
        <v>4.5</v>
      </c>
      <c r="P1256" t="str">
        <f t="shared" ca="1" si="279"/>
        <v/>
      </c>
      <c r="S1256" t="s">
        <v>81</v>
      </c>
      <c r="T1256">
        <v>11</v>
      </c>
      <c r="U1256">
        <f t="shared" ca="1" si="280"/>
        <v>1</v>
      </c>
      <c r="W1256" t="str">
        <f t="shared" ca="1" si="281"/>
        <v/>
      </c>
    </row>
    <row r="1257" spans="1:23" x14ac:dyDescent="0.25">
      <c r="A1257">
        <v>1256</v>
      </c>
      <c r="B1257">
        <v>617</v>
      </c>
      <c r="C1257" t="str">
        <f t="shared" ca="1" si="274"/>
        <v>2014_06_GBY@MIA</v>
      </c>
      <c r="D1257" t="str">
        <f t="shared" ca="1" si="284"/>
        <v/>
      </c>
      <c r="E1257">
        <f t="shared" ca="1" si="284"/>
        <v>3.5</v>
      </c>
      <c r="F1257">
        <f t="shared" ca="1" si="284"/>
        <v>24</v>
      </c>
      <c r="G1257">
        <f t="shared" ca="1" si="284"/>
        <v>27</v>
      </c>
      <c r="H1257">
        <f t="shared" ca="1" si="275"/>
        <v>2014</v>
      </c>
      <c r="I1257">
        <f t="shared" ca="1" si="276"/>
        <v>6</v>
      </c>
      <c r="J1257" t="str">
        <f t="shared" ca="1" si="277"/>
        <v>rs</v>
      </c>
      <c r="K1257" t="str">
        <f t="shared" ca="1" si="285"/>
        <v>MIA</v>
      </c>
      <c r="L1257" t="str">
        <f t="shared" ca="1" si="285"/>
        <v>GBY</v>
      </c>
      <c r="M1257" t="str">
        <f t="shared" ca="1" si="278"/>
        <v/>
      </c>
      <c r="N1257" t="s">
        <v>16</v>
      </c>
      <c r="O1257">
        <v>3</v>
      </c>
      <c r="P1257" t="str">
        <f t="shared" ca="1" si="279"/>
        <v/>
      </c>
      <c r="S1257" t="s">
        <v>335</v>
      </c>
      <c r="T1257">
        <v>12</v>
      </c>
      <c r="U1257">
        <f t="shared" ca="1" si="280"/>
        <v>0</v>
      </c>
      <c r="V1257" t="s">
        <v>335</v>
      </c>
      <c r="W1257">
        <f t="shared" ca="1" si="281"/>
        <v>1</v>
      </c>
    </row>
    <row r="1258" spans="1:23" x14ac:dyDescent="0.25">
      <c r="A1258">
        <v>1257</v>
      </c>
      <c r="B1258">
        <v>618</v>
      </c>
      <c r="C1258" t="str">
        <f t="shared" ca="1" si="274"/>
        <v>2014_06_DET@MIN</v>
      </c>
      <c r="D1258" t="str">
        <f t="shared" ca="1" si="284"/>
        <v/>
      </c>
      <c r="E1258">
        <f t="shared" ca="1" si="284"/>
        <v>2.5</v>
      </c>
      <c r="F1258">
        <f t="shared" ca="1" si="284"/>
        <v>3</v>
      </c>
      <c r="G1258">
        <f t="shared" ca="1" si="284"/>
        <v>17</v>
      </c>
      <c r="H1258">
        <f t="shared" ca="1" si="275"/>
        <v>2014</v>
      </c>
      <c r="I1258">
        <f t="shared" ca="1" si="276"/>
        <v>6</v>
      </c>
      <c r="J1258" t="str">
        <f t="shared" ca="1" si="277"/>
        <v>rs</v>
      </c>
      <c r="K1258" t="str">
        <f t="shared" ca="1" si="285"/>
        <v>DET</v>
      </c>
      <c r="L1258" t="str">
        <f t="shared" ca="1" si="285"/>
        <v>DET</v>
      </c>
      <c r="M1258" t="str">
        <f t="shared" ca="1" si="278"/>
        <v/>
      </c>
      <c r="N1258" t="s">
        <v>18</v>
      </c>
      <c r="O1258">
        <v>2</v>
      </c>
      <c r="P1258" t="str">
        <f t="shared" ca="1" si="279"/>
        <v/>
      </c>
      <c r="S1258" t="s">
        <v>82</v>
      </c>
      <c r="T1258">
        <v>13</v>
      </c>
      <c r="U1258">
        <f t="shared" ca="1" si="280"/>
        <v>0</v>
      </c>
      <c r="W1258" t="str">
        <f t="shared" ca="1" si="281"/>
        <v/>
      </c>
    </row>
    <row r="1259" spans="1:23" x14ac:dyDescent="0.25">
      <c r="A1259">
        <v>1258</v>
      </c>
      <c r="B1259">
        <v>618</v>
      </c>
      <c r="C1259" t="str">
        <f t="shared" ca="1" si="274"/>
        <v>2014_06_DET@MIN</v>
      </c>
      <c r="D1259" t="str">
        <f t="shared" ca="1" si="284"/>
        <v/>
      </c>
      <c r="E1259">
        <f t="shared" ca="1" si="284"/>
        <v>2.5</v>
      </c>
      <c r="F1259">
        <f t="shared" ca="1" si="284"/>
        <v>3</v>
      </c>
      <c r="G1259">
        <f t="shared" ca="1" si="284"/>
        <v>17</v>
      </c>
      <c r="H1259">
        <f t="shared" ca="1" si="275"/>
        <v>2014</v>
      </c>
      <c r="I1259">
        <f t="shared" ca="1" si="276"/>
        <v>6</v>
      </c>
      <c r="J1259" t="str">
        <f t="shared" ca="1" si="277"/>
        <v>rs</v>
      </c>
      <c r="K1259" t="str">
        <f t="shared" ca="1" si="285"/>
        <v>DET</v>
      </c>
      <c r="L1259" t="str">
        <f t="shared" ca="1" si="285"/>
        <v>DET</v>
      </c>
      <c r="M1259" t="str">
        <f t="shared" ca="1" si="278"/>
        <v/>
      </c>
      <c r="N1259" t="s">
        <v>16</v>
      </c>
      <c r="O1259">
        <v>-3</v>
      </c>
      <c r="P1259" t="str">
        <f t="shared" ca="1" si="279"/>
        <v/>
      </c>
      <c r="S1259" t="s">
        <v>75</v>
      </c>
      <c r="T1259">
        <v>9</v>
      </c>
      <c r="U1259">
        <f t="shared" ca="1" si="280"/>
        <v>1</v>
      </c>
      <c r="V1259" t="s">
        <v>75</v>
      </c>
      <c r="W1259">
        <f t="shared" ca="1" si="281"/>
        <v>1</v>
      </c>
    </row>
    <row r="1260" spans="1:23" x14ac:dyDescent="0.25">
      <c r="A1260">
        <v>1259</v>
      </c>
      <c r="B1260">
        <v>619</v>
      </c>
      <c r="C1260" t="str">
        <f t="shared" ca="1" si="274"/>
        <v>2014_06_DEN@NYJ</v>
      </c>
      <c r="D1260" t="str">
        <f t="shared" ca="1" si="284"/>
        <v/>
      </c>
      <c r="E1260">
        <f t="shared" ca="1" si="284"/>
        <v>-8</v>
      </c>
      <c r="F1260">
        <f t="shared" ca="1" si="284"/>
        <v>17</v>
      </c>
      <c r="G1260">
        <f t="shared" ca="1" si="284"/>
        <v>31</v>
      </c>
      <c r="H1260">
        <f t="shared" ca="1" si="275"/>
        <v>2014</v>
      </c>
      <c r="I1260">
        <f t="shared" ca="1" si="276"/>
        <v>6</v>
      </c>
      <c r="J1260" t="str">
        <f t="shared" ca="1" si="277"/>
        <v>rs</v>
      </c>
      <c r="K1260" t="str">
        <f t="shared" ca="1" si="285"/>
        <v>DEN</v>
      </c>
      <c r="L1260" t="str">
        <f t="shared" ca="1" si="285"/>
        <v>DEN</v>
      </c>
      <c r="M1260" t="str">
        <f t="shared" ca="1" si="278"/>
        <v/>
      </c>
      <c r="N1260" t="s">
        <v>18</v>
      </c>
      <c r="O1260">
        <v>7.5</v>
      </c>
      <c r="P1260" t="str">
        <f t="shared" ca="1" si="279"/>
        <v/>
      </c>
      <c r="S1260" t="s">
        <v>74</v>
      </c>
      <c r="T1260">
        <v>4</v>
      </c>
      <c r="U1260">
        <f t="shared" ca="1" si="280"/>
        <v>1</v>
      </c>
      <c r="W1260" t="str">
        <f t="shared" ca="1" si="281"/>
        <v/>
      </c>
    </row>
    <row r="1261" spans="1:23" x14ac:dyDescent="0.25">
      <c r="A1261">
        <v>1260</v>
      </c>
      <c r="B1261">
        <v>619</v>
      </c>
      <c r="C1261" t="str">
        <f t="shared" ca="1" si="274"/>
        <v>2014_06_DEN@NYJ</v>
      </c>
      <c r="D1261" t="str">
        <f t="shared" ca="1" si="284"/>
        <v/>
      </c>
      <c r="E1261">
        <f t="shared" ca="1" si="284"/>
        <v>-8</v>
      </c>
      <c r="F1261">
        <f t="shared" ca="1" si="284"/>
        <v>17</v>
      </c>
      <c r="G1261">
        <f t="shared" ca="1" si="284"/>
        <v>31</v>
      </c>
      <c r="H1261">
        <f t="shared" ca="1" si="275"/>
        <v>2014</v>
      </c>
      <c r="I1261">
        <f t="shared" ca="1" si="276"/>
        <v>6</v>
      </c>
      <c r="J1261" t="str">
        <f t="shared" ca="1" si="277"/>
        <v>rs</v>
      </c>
      <c r="K1261" t="str">
        <f t="shared" ca="1" si="285"/>
        <v>DEN</v>
      </c>
      <c r="L1261" t="str">
        <f t="shared" ca="1" si="285"/>
        <v>DEN</v>
      </c>
      <c r="M1261" t="str">
        <f t="shared" ca="1" si="278"/>
        <v/>
      </c>
      <c r="N1261" t="s">
        <v>16</v>
      </c>
      <c r="O1261">
        <v>9</v>
      </c>
      <c r="P1261" t="str">
        <f t="shared" ca="1" si="279"/>
        <v/>
      </c>
      <c r="S1261" t="s">
        <v>74</v>
      </c>
      <c r="T1261">
        <v>2</v>
      </c>
      <c r="U1261">
        <f t="shared" ca="1" si="280"/>
        <v>1</v>
      </c>
      <c r="V1261" t="s">
        <v>74</v>
      </c>
      <c r="W1261">
        <f t="shared" ca="1" si="281"/>
        <v>1</v>
      </c>
    </row>
    <row r="1262" spans="1:23" x14ac:dyDescent="0.25">
      <c r="A1262">
        <v>1261</v>
      </c>
      <c r="B1262">
        <v>620</v>
      </c>
      <c r="C1262" t="str">
        <f t="shared" ca="1" si="274"/>
        <v>2014_06_BAL@TBY</v>
      </c>
      <c r="D1262" t="str">
        <f t="shared" ref="D1262:G1281" ca="1" si="286">IFERROR(IF(ISBLANK(VLOOKUP($B1262,nfl_game_result,MATCH(D$1,nfl_game_result_header,0),FALSE)),"",VLOOKUP($B1262,nfl_game_result,MATCH(D$1,nfl_game_result_header,0),FALSE)),"error")</f>
        <v/>
      </c>
      <c r="E1262">
        <f t="shared" ca="1" si="286"/>
        <v>3</v>
      </c>
      <c r="F1262">
        <f t="shared" ca="1" si="286"/>
        <v>17</v>
      </c>
      <c r="G1262">
        <f t="shared" ca="1" si="286"/>
        <v>48</v>
      </c>
      <c r="H1262">
        <f t="shared" ca="1" si="275"/>
        <v>2014</v>
      </c>
      <c r="I1262">
        <f t="shared" ca="1" si="276"/>
        <v>6</v>
      </c>
      <c r="J1262" t="str">
        <f t="shared" ca="1" si="277"/>
        <v>rs</v>
      </c>
      <c r="K1262" t="str">
        <f t="shared" ref="K1262:L1281" ca="1" si="287">IFERROR(IF(ISBLANK(VLOOKUP($B1262,nfl_game_result,MATCH(K$1,nfl_game_result_header,0),FALSE)),"",VLOOKUP($B1262,nfl_game_result,MATCH(K$1,nfl_game_result_header,0),FALSE)),"error")</f>
        <v>BAL</v>
      </c>
      <c r="L1262" t="str">
        <f t="shared" ca="1" si="287"/>
        <v>BAL</v>
      </c>
      <c r="M1262" t="str">
        <f t="shared" ca="1" si="278"/>
        <v/>
      </c>
      <c r="N1262" t="s">
        <v>18</v>
      </c>
      <c r="O1262">
        <v>3</v>
      </c>
      <c r="P1262" t="str">
        <f t="shared" ca="1" si="279"/>
        <v/>
      </c>
      <c r="S1262" t="s">
        <v>67</v>
      </c>
      <c r="T1262">
        <v>14</v>
      </c>
      <c r="U1262">
        <f t="shared" ca="1" si="280"/>
        <v>1</v>
      </c>
      <c r="W1262" t="str">
        <f t="shared" ca="1" si="281"/>
        <v/>
      </c>
    </row>
    <row r="1263" spans="1:23" x14ac:dyDescent="0.25">
      <c r="A1263">
        <v>1262</v>
      </c>
      <c r="B1263">
        <v>620</v>
      </c>
      <c r="C1263" t="str">
        <f t="shared" ca="1" si="274"/>
        <v>2014_06_BAL@TBY</v>
      </c>
      <c r="D1263" t="str">
        <f t="shared" ca="1" si="286"/>
        <v/>
      </c>
      <c r="E1263">
        <f t="shared" ca="1" si="286"/>
        <v>3</v>
      </c>
      <c r="F1263">
        <f t="shared" ca="1" si="286"/>
        <v>17</v>
      </c>
      <c r="G1263">
        <f t="shared" ca="1" si="286"/>
        <v>48</v>
      </c>
      <c r="H1263">
        <f t="shared" ca="1" si="275"/>
        <v>2014</v>
      </c>
      <c r="I1263">
        <f t="shared" ca="1" si="276"/>
        <v>6</v>
      </c>
      <c r="J1263" t="str">
        <f t="shared" ca="1" si="277"/>
        <v>rs</v>
      </c>
      <c r="K1263" t="str">
        <f t="shared" ca="1" si="287"/>
        <v>BAL</v>
      </c>
      <c r="L1263" t="str">
        <f t="shared" ca="1" si="287"/>
        <v>BAL</v>
      </c>
      <c r="M1263" t="str">
        <f t="shared" ca="1" si="278"/>
        <v/>
      </c>
      <c r="N1263" t="s">
        <v>16</v>
      </c>
      <c r="O1263">
        <v>3</v>
      </c>
      <c r="P1263" t="str">
        <f t="shared" ca="1" si="279"/>
        <v/>
      </c>
      <c r="S1263" t="s">
        <v>67</v>
      </c>
      <c r="T1263">
        <v>14</v>
      </c>
      <c r="U1263">
        <f t="shared" ca="1" si="280"/>
        <v>1</v>
      </c>
      <c r="V1263" t="s">
        <v>67</v>
      </c>
      <c r="W1263">
        <f t="shared" ca="1" si="281"/>
        <v>1</v>
      </c>
    </row>
    <row r="1264" spans="1:23" x14ac:dyDescent="0.25">
      <c r="A1264">
        <v>1263</v>
      </c>
      <c r="B1264">
        <v>621</v>
      </c>
      <c r="C1264" t="str">
        <f t="shared" ca="1" si="274"/>
        <v>2014_06_SD@OAK</v>
      </c>
      <c r="D1264" t="str">
        <f t="shared" ca="1" si="286"/>
        <v/>
      </c>
      <c r="E1264">
        <f t="shared" ca="1" si="286"/>
        <v>7</v>
      </c>
      <c r="F1264">
        <f t="shared" ca="1" si="286"/>
        <v>28</v>
      </c>
      <c r="G1264">
        <f t="shared" ca="1" si="286"/>
        <v>31</v>
      </c>
      <c r="H1264">
        <f t="shared" ca="1" si="275"/>
        <v>2014</v>
      </c>
      <c r="I1264">
        <f t="shared" ca="1" si="276"/>
        <v>6</v>
      </c>
      <c r="J1264" t="str">
        <f t="shared" ca="1" si="277"/>
        <v>rs</v>
      </c>
      <c r="K1264" t="str">
        <f t="shared" ca="1" si="287"/>
        <v>OAK</v>
      </c>
      <c r="L1264" t="str">
        <f t="shared" ca="1" si="287"/>
        <v>SD</v>
      </c>
      <c r="M1264" t="str">
        <f t="shared" ca="1" si="278"/>
        <v/>
      </c>
      <c r="N1264" t="s">
        <v>18</v>
      </c>
      <c r="O1264">
        <v>10.5</v>
      </c>
      <c r="P1264" t="str">
        <f t="shared" ca="1" si="279"/>
        <v/>
      </c>
      <c r="S1264" t="s">
        <v>90</v>
      </c>
      <c r="T1264">
        <v>2</v>
      </c>
      <c r="U1264">
        <f t="shared" ca="1" si="280"/>
        <v>0</v>
      </c>
      <c r="W1264" t="str">
        <f t="shared" ca="1" si="281"/>
        <v/>
      </c>
    </row>
    <row r="1265" spans="1:23" x14ac:dyDescent="0.25">
      <c r="A1265">
        <v>1264</v>
      </c>
      <c r="B1265">
        <v>621</v>
      </c>
      <c r="C1265" t="str">
        <f t="shared" ca="1" si="274"/>
        <v>2014_06_SD@OAK</v>
      </c>
      <c r="D1265" t="str">
        <f t="shared" ca="1" si="286"/>
        <v/>
      </c>
      <c r="E1265">
        <f t="shared" ca="1" si="286"/>
        <v>7</v>
      </c>
      <c r="F1265">
        <f t="shared" ca="1" si="286"/>
        <v>28</v>
      </c>
      <c r="G1265">
        <f t="shared" ca="1" si="286"/>
        <v>31</v>
      </c>
      <c r="H1265">
        <f t="shared" ca="1" si="275"/>
        <v>2014</v>
      </c>
      <c r="I1265">
        <f t="shared" ca="1" si="276"/>
        <v>6</v>
      </c>
      <c r="J1265" t="str">
        <f t="shared" ca="1" si="277"/>
        <v>rs</v>
      </c>
      <c r="K1265" t="str">
        <f t="shared" ca="1" si="287"/>
        <v>OAK</v>
      </c>
      <c r="L1265" t="str">
        <f t="shared" ca="1" si="287"/>
        <v>SD</v>
      </c>
      <c r="M1265" t="str">
        <f t="shared" ca="1" si="278"/>
        <v/>
      </c>
      <c r="N1265" t="s">
        <v>16</v>
      </c>
      <c r="O1265">
        <v>10.5</v>
      </c>
      <c r="P1265" t="str">
        <f t="shared" ca="1" si="279"/>
        <v/>
      </c>
      <c r="S1265" t="s">
        <v>90</v>
      </c>
      <c r="T1265">
        <v>1</v>
      </c>
      <c r="U1265">
        <f t="shared" ca="1" si="280"/>
        <v>0</v>
      </c>
      <c r="V1265" t="s">
        <v>90</v>
      </c>
      <c r="W1265">
        <f t="shared" ca="1" si="281"/>
        <v>1</v>
      </c>
    </row>
    <row r="1266" spans="1:23" x14ac:dyDescent="0.25">
      <c r="A1266">
        <v>1265</v>
      </c>
      <c r="B1266">
        <v>622</v>
      </c>
      <c r="C1266" t="str">
        <f t="shared" ca="1" si="274"/>
        <v>2014_06_WAS@ARI</v>
      </c>
      <c r="D1266" t="str">
        <f t="shared" ca="1" si="286"/>
        <v/>
      </c>
      <c r="E1266">
        <f t="shared" ca="1" si="286"/>
        <v>-3.5</v>
      </c>
      <c r="F1266">
        <f t="shared" ca="1" si="286"/>
        <v>30</v>
      </c>
      <c r="G1266">
        <f t="shared" ca="1" si="286"/>
        <v>20</v>
      </c>
      <c r="H1266">
        <f t="shared" ca="1" si="275"/>
        <v>2014</v>
      </c>
      <c r="I1266">
        <f t="shared" ca="1" si="276"/>
        <v>6</v>
      </c>
      <c r="J1266" t="str">
        <f t="shared" ca="1" si="277"/>
        <v>rs</v>
      </c>
      <c r="K1266" t="str">
        <f t="shared" ca="1" si="287"/>
        <v>ARI</v>
      </c>
      <c r="L1266" t="str">
        <f t="shared" ca="1" si="287"/>
        <v>ARI</v>
      </c>
      <c r="M1266" t="str">
        <f t="shared" ca="1" si="278"/>
        <v/>
      </c>
      <c r="N1266" t="s">
        <v>18</v>
      </c>
      <c r="O1266">
        <v>-7.5</v>
      </c>
      <c r="P1266" t="str">
        <f t="shared" ca="1" si="279"/>
        <v/>
      </c>
      <c r="S1266" t="s">
        <v>66</v>
      </c>
      <c r="T1266">
        <v>15</v>
      </c>
      <c r="U1266">
        <f t="shared" ca="1" si="280"/>
        <v>1</v>
      </c>
      <c r="W1266" t="str">
        <f t="shared" ca="1" si="281"/>
        <v/>
      </c>
    </row>
    <row r="1267" spans="1:23" x14ac:dyDescent="0.25">
      <c r="A1267">
        <v>1266</v>
      </c>
      <c r="B1267">
        <v>622</v>
      </c>
      <c r="C1267" t="str">
        <f t="shared" ca="1" si="274"/>
        <v>2014_06_WAS@ARI</v>
      </c>
      <c r="D1267" t="str">
        <f t="shared" ca="1" si="286"/>
        <v/>
      </c>
      <c r="E1267">
        <f t="shared" ca="1" si="286"/>
        <v>-3.5</v>
      </c>
      <c r="F1267">
        <f t="shared" ca="1" si="286"/>
        <v>30</v>
      </c>
      <c r="G1267">
        <f t="shared" ca="1" si="286"/>
        <v>20</v>
      </c>
      <c r="H1267">
        <f t="shared" ca="1" si="275"/>
        <v>2014</v>
      </c>
      <c r="I1267">
        <f t="shared" ca="1" si="276"/>
        <v>6</v>
      </c>
      <c r="J1267" t="str">
        <f t="shared" ca="1" si="277"/>
        <v>rs</v>
      </c>
      <c r="K1267" t="str">
        <f t="shared" ca="1" si="287"/>
        <v>ARI</v>
      </c>
      <c r="L1267" t="str">
        <f t="shared" ca="1" si="287"/>
        <v>ARI</v>
      </c>
      <c r="M1267" t="str">
        <f t="shared" ca="1" si="278"/>
        <v/>
      </c>
      <c r="N1267" t="s">
        <v>16</v>
      </c>
      <c r="O1267">
        <v>-4</v>
      </c>
      <c r="P1267" t="str">
        <f t="shared" ca="1" si="279"/>
        <v/>
      </c>
      <c r="S1267" t="s">
        <v>66</v>
      </c>
      <c r="T1267">
        <v>15</v>
      </c>
      <c r="U1267">
        <f t="shared" ca="1" si="280"/>
        <v>1</v>
      </c>
      <c r="V1267" t="s">
        <v>66</v>
      </c>
      <c r="W1267">
        <f t="shared" ca="1" si="281"/>
        <v>1</v>
      </c>
    </row>
    <row r="1268" spans="1:23" x14ac:dyDescent="0.25">
      <c r="A1268">
        <v>1267</v>
      </c>
      <c r="B1268">
        <v>623</v>
      </c>
      <c r="C1268" t="str">
        <f t="shared" ca="1" si="274"/>
        <v>2014_06_DAL@SEA</v>
      </c>
      <c r="D1268" t="str">
        <f t="shared" ca="1" si="286"/>
        <v/>
      </c>
      <c r="E1268">
        <f t="shared" ca="1" si="286"/>
        <v>-8.5</v>
      </c>
      <c r="F1268">
        <f t="shared" ca="1" si="286"/>
        <v>23</v>
      </c>
      <c r="G1268">
        <f t="shared" ca="1" si="286"/>
        <v>30</v>
      </c>
      <c r="H1268">
        <f t="shared" ca="1" si="275"/>
        <v>2014</v>
      </c>
      <c r="I1268">
        <f t="shared" ca="1" si="276"/>
        <v>6</v>
      </c>
      <c r="J1268" t="str">
        <f t="shared" ca="1" si="277"/>
        <v>rs</v>
      </c>
      <c r="K1268" t="str">
        <f t="shared" ca="1" si="287"/>
        <v>DAL</v>
      </c>
      <c r="L1268" t="str">
        <f t="shared" ca="1" si="287"/>
        <v>DAL</v>
      </c>
      <c r="M1268" t="str">
        <f t="shared" ca="1" si="278"/>
        <v/>
      </c>
      <c r="N1268" t="s">
        <v>18</v>
      </c>
      <c r="O1268">
        <v>-7.5</v>
      </c>
      <c r="P1268" t="str">
        <f t="shared" ca="1" si="279"/>
        <v/>
      </c>
      <c r="S1268" t="s">
        <v>91</v>
      </c>
      <c r="T1268">
        <v>6</v>
      </c>
      <c r="U1268">
        <f t="shared" ca="1" si="280"/>
        <v>0</v>
      </c>
      <c r="W1268" t="str">
        <f t="shared" ca="1" si="281"/>
        <v/>
      </c>
    </row>
    <row r="1269" spans="1:23" x14ac:dyDescent="0.25">
      <c r="A1269">
        <v>1268</v>
      </c>
      <c r="B1269">
        <v>623</v>
      </c>
      <c r="C1269" t="str">
        <f t="shared" ca="1" si="274"/>
        <v>2014_06_DAL@SEA</v>
      </c>
      <c r="D1269" t="str">
        <f t="shared" ca="1" si="286"/>
        <v/>
      </c>
      <c r="E1269">
        <f t="shared" ca="1" si="286"/>
        <v>-8.5</v>
      </c>
      <c r="F1269">
        <f t="shared" ca="1" si="286"/>
        <v>23</v>
      </c>
      <c r="G1269">
        <f t="shared" ca="1" si="286"/>
        <v>30</v>
      </c>
      <c r="H1269">
        <f t="shared" ca="1" si="275"/>
        <v>2014</v>
      </c>
      <c r="I1269">
        <f t="shared" ca="1" si="276"/>
        <v>6</v>
      </c>
      <c r="J1269" t="str">
        <f t="shared" ca="1" si="277"/>
        <v>rs</v>
      </c>
      <c r="K1269" t="str">
        <f t="shared" ca="1" si="287"/>
        <v>DAL</v>
      </c>
      <c r="L1269" t="str">
        <f t="shared" ca="1" si="287"/>
        <v>DAL</v>
      </c>
      <c r="M1269" t="str">
        <f t="shared" ca="1" si="278"/>
        <v/>
      </c>
      <c r="N1269" t="s">
        <v>16</v>
      </c>
      <c r="O1269">
        <v>-7</v>
      </c>
      <c r="P1269" t="str">
        <f t="shared" ca="1" si="279"/>
        <v/>
      </c>
      <c r="S1269" t="s">
        <v>91</v>
      </c>
      <c r="T1269">
        <v>5</v>
      </c>
      <c r="U1269">
        <f t="shared" ca="1" si="280"/>
        <v>0</v>
      </c>
      <c r="V1269" t="s">
        <v>91</v>
      </c>
      <c r="W1269">
        <f t="shared" ca="1" si="281"/>
        <v>0</v>
      </c>
    </row>
    <row r="1270" spans="1:23" x14ac:dyDescent="0.25">
      <c r="A1270">
        <v>1269</v>
      </c>
      <c r="B1270">
        <v>624</v>
      </c>
      <c r="C1270" t="str">
        <f t="shared" ca="1" si="274"/>
        <v>2014_06_NYG@PHI</v>
      </c>
      <c r="D1270" t="str">
        <f t="shared" ca="1" si="286"/>
        <v/>
      </c>
      <c r="E1270">
        <f t="shared" ca="1" si="286"/>
        <v>-2.5</v>
      </c>
      <c r="F1270">
        <f t="shared" ca="1" si="286"/>
        <v>27</v>
      </c>
      <c r="G1270">
        <f t="shared" ca="1" si="286"/>
        <v>0</v>
      </c>
      <c r="H1270">
        <f t="shared" ca="1" si="275"/>
        <v>2014</v>
      </c>
      <c r="I1270">
        <f t="shared" ca="1" si="276"/>
        <v>6</v>
      </c>
      <c r="J1270" t="str">
        <f t="shared" ca="1" si="277"/>
        <v>rs</v>
      </c>
      <c r="K1270" t="str">
        <f t="shared" ca="1" si="287"/>
        <v>PHI</v>
      </c>
      <c r="L1270" t="str">
        <f t="shared" ca="1" si="287"/>
        <v>PHI</v>
      </c>
      <c r="M1270" t="str">
        <f t="shared" ca="1" si="278"/>
        <v/>
      </c>
      <c r="N1270" t="s">
        <v>18</v>
      </c>
      <c r="O1270">
        <v>-4.5</v>
      </c>
      <c r="P1270" t="str">
        <f t="shared" ca="1" si="279"/>
        <v/>
      </c>
      <c r="S1270" t="s">
        <v>85</v>
      </c>
      <c r="T1270">
        <v>1</v>
      </c>
      <c r="U1270">
        <f t="shared" ca="1" si="280"/>
        <v>0</v>
      </c>
      <c r="W1270" t="str">
        <f t="shared" ca="1" si="281"/>
        <v/>
      </c>
    </row>
    <row r="1271" spans="1:23" x14ac:dyDescent="0.25">
      <c r="A1271">
        <v>1270</v>
      </c>
      <c r="B1271">
        <v>624</v>
      </c>
      <c r="C1271" t="str">
        <f t="shared" ca="1" si="274"/>
        <v>2014_06_NYG@PHI</v>
      </c>
      <c r="D1271" t="str">
        <f t="shared" ca="1" si="286"/>
        <v/>
      </c>
      <c r="E1271">
        <f t="shared" ca="1" si="286"/>
        <v>-2.5</v>
      </c>
      <c r="F1271">
        <f t="shared" ca="1" si="286"/>
        <v>27</v>
      </c>
      <c r="G1271">
        <f t="shared" ca="1" si="286"/>
        <v>0</v>
      </c>
      <c r="H1271">
        <f t="shared" ca="1" si="275"/>
        <v>2014</v>
      </c>
      <c r="I1271">
        <f t="shared" ca="1" si="276"/>
        <v>6</v>
      </c>
      <c r="J1271" t="str">
        <f t="shared" ca="1" si="277"/>
        <v>rs</v>
      </c>
      <c r="K1271" t="str">
        <f t="shared" ca="1" si="287"/>
        <v>PHI</v>
      </c>
      <c r="L1271" t="str">
        <f t="shared" ca="1" si="287"/>
        <v>PHI</v>
      </c>
      <c r="M1271" t="str">
        <f t="shared" ca="1" si="278"/>
        <v/>
      </c>
      <c r="N1271" t="s">
        <v>16</v>
      </c>
      <c r="O1271">
        <v>-3</v>
      </c>
      <c r="P1271" t="str">
        <f t="shared" ca="1" si="279"/>
        <v/>
      </c>
      <c r="S1271" t="s">
        <v>85</v>
      </c>
      <c r="T1271">
        <v>4</v>
      </c>
      <c r="U1271">
        <f t="shared" ca="1" si="280"/>
        <v>0</v>
      </c>
      <c r="V1271" t="s">
        <v>85</v>
      </c>
      <c r="W1271">
        <f t="shared" ca="1" si="281"/>
        <v>0</v>
      </c>
    </row>
    <row r="1272" spans="1:23" x14ac:dyDescent="0.25">
      <c r="A1272">
        <v>1271</v>
      </c>
      <c r="B1272">
        <v>625</v>
      </c>
      <c r="C1272" t="str">
        <f t="shared" ca="1" si="274"/>
        <v>2014_06_SFO@STL</v>
      </c>
      <c r="D1272" t="str">
        <f t="shared" ca="1" si="286"/>
        <v/>
      </c>
      <c r="E1272">
        <f t="shared" ca="1" si="286"/>
        <v>3.5</v>
      </c>
      <c r="F1272">
        <f t="shared" ca="1" si="286"/>
        <v>17</v>
      </c>
      <c r="G1272">
        <f t="shared" ca="1" si="286"/>
        <v>31</v>
      </c>
      <c r="H1272">
        <f t="shared" ca="1" si="275"/>
        <v>2014</v>
      </c>
      <c r="I1272">
        <f t="shared" ca="1" si="276"/>
        <v>6</v>
      </c>
      <c r="J1272" t="str">
        <f t="shared" ca="1" si="277"/>
        <v>rs</v>
      </c>
      <c r="K1272" t="str">
        <f t="shared" ca="1" si="287"/>
        <v>SFO</v>
      </c>
      <c r="L1272" t="str">
        <f t="shared" ca="1" si="287"/>
        <v>SFO</v>
      </c>
      <c r="M1272" t="str">
        <f t="shared" ca="1" si="278"/>
        <v/>
      </c>
      <c r="N1272" t="s">
        <v>18</v>
      </c>
      <c r="O1272">
        <v>6.5</v>
      </c>
      <c r="P1272" t="str">
        <f t="shared" ca="1" si="279"/>
        <v/>
      </c>
      <c r="S1272" t="s">
        <v>338</v>
      </c>
      <c r="T1272">
        <v>12</v>
      </c>
      <c r="U1272">
        <f t="shared" ca="1" si="280"/>
        <v>1</v>
      </c>
      <c r="W1272" t="str">
        <f t="shared" ca="1" si="281"/>
        <v/>
      </c>
    </row>
    <row r="1273" spans="1:23" x14ac:dyDescent="0.25">
      <c r="A1273">
        <v>1272</v>
      </c>
      <c r="B1273">
        <v>625</v>
      </c>
      <c r="C1273" t="str">
        <f t="shared" ca="1" si="274"/>
        <v>2014_06_SFO@STL</v>
      </c>
      <c r="D1273" t="str">
        <f t="shared" ca="1" si="286"/>
        <v/>
      </c>
      <c r="E1273">
        <f t="shared" ca="1" si="286"/>
        <v>3.5</v>
      </c>
      <c r="F1273">
        <f t="shared" ca="1" si="286"/>
        <v>17</v>
      </c>
      <c r="G1273">
        <f t="shared" ca="1" si="286"/>
        <v>31</v>
      </c>
      <c r="H1273">
        <f t="shared" ca="1" si="275"/>
        <v>2014</v>
      </c>
      <c r="I1273">
        <f t="shared" ca="1" si="276"/>
        <v>6</v>
      </c>
      <c r="J1273" t="str">
        <f t="shared" ca="1" si="277"/>
        <v>rs</v>
      </c>
      <c r="K1273" t="str">
        <f t="shared" ca="1" si="287"/>
        <v>SFO</v>
      </c>
      <c r="L1273" t="str">
        <f t="shared" ca="1" si="287"/>
        <v>SFO</v>
      </c>
      <c r="M1273" t="str">
        <f t="shared" ca="1" si="278"/>
        <v/>
      </c>
      <c r="N1273" t="s">
        <v>16</v>
      </c>
      <c r="O1273">
        <v>4.5</v>
      </c>
      <c r="P1273" t="str">
        <f t="shared" ca="1" si="279"/>
        <v/>
      </c>
      <c r="S1273" t="s">
        <v>93</v>
      </c>
      <c r="T1273">
        <v>13</v>
      </c>
      <c r="U1273">
        <f t="shared" ca="1" si="280"/>
        <v>0</v>
      </c>
      <c r="V1273" t="s">
        <v>93</v>
      </c>
      <c r="W1273">
        <f t="shared" ca="1" si="281"/>
        <v>0</v>
      </c>
    </row>
    <row r="1274" spans="1:23" x14ac:dyDescent="0.25">
      <c r="A1274">
        <v>1273</v>
      </c>
      <c r="B1274">
        <v>626</v>
      </c>
      <c r="C1274" t="str">
        <f t="shared" ca="1" si="274"/>
        <v>2014_07_NYJ@NWE</v>
      </c>
      <c r="D1274" t="str">
        <f t="shared" ca="1" si="286"/>
        <v/>
      </c>
      <c r="E1274">
        <f t="shared" ca="1" si="286"/>
        <v>-9.5</v>
      </c>
      <c r="F1274">
        <f t="shared" ca="1" si="286"/>
        <v>27</v>
      </c>
      <c r="G1274">
        <f t="shared" ca="1" si="286"/>
        <v>25</v>
      </c>
      <c r="H1274">
        <f t="shared" ca="1" si="275"/>
        <v>2014</v>
      </c>
      <c r="I1274">
        <f t="shared" ca="1" si="276"/>
        <v>7</v>
      </c>
      <c r="J1274" t="str">
        <f t="shared" ca="1" si="277"/>
        <v>rs</v>
      </c>
      <c r="K1274" t="str">
        <f t="shared" ca="1" si="287"/>
        <v>NYJ</v>
      </c>
      <c r="L1274" t="str">
        <f t="shared" ca="1" si="287"/>
        <v>NWE</v>
      </c>
      <c r="M1274" t="str">
        <f t="shared" ca="1" si="278"/>
        <v/>
      </c>
      <c r="N1274" t="s">
        <v>18</v>
      </c>
      <c r="O1274">
        <v>-7.5</v>
      </c>
      <c r="P1274" t="str">
        <f t="shared" ca="1" si="279"/>
        <v/>
      </c>
      <c r="S1274" t="s">
        <v>86</v>
      </c>
      <c r="T1274">
        <v>8</v>
      </c>
      <c r="U1274">
        <f t="shared" ca="1" si="280"/>
        <v>1</v>
      </c>
      <c r="W1274" t="str">
        <f t="shared" ca="1" si="281"/>
        <v/>
      </c>
    </row>
    <row r="1275" spans="1:23" x14ac:dyDescent="0.25">
      <c r="A1275">
        <v>1274</v>
      </c>
      <c r="B1275">
        <v>626</v>
      </c>
      <c r="C1275" t="str">
        <f t="shared" ca="1" si="274"/>
        <v>2014_07_NYJ@NWE</v>
      </c>
      <c r="D1275" t="str">
        <f t="shared" ca="1" si="286"/>
        <v/>
      </c>
      <c r="E1275">
        <f t="shared" ca="1" si="286"/>
        <v>-9.5</v>
      </c>
      <c r="F1275">
        <f t="shared" ca="1" si="286"/>
        <v>27</v>
      </c>
      <c r="G1275">
        <f t="shared" ca="1" si="286"/>
        <v>25</v>
      </c>
      <c r="H1275">
        <f t="shared" ca="1" si="275"/>
        <v>2014</v>
      </c>
      <c r="I1275">
        <f t="shared" ca="1" si="276"/>
        <v>7</v>
      </c>
      <c r="J1275" t="str">
        <f t="shared" ca="1" si="277"/>
        <v>rs</v>
      </c>
      <c r="K1275" t="str">
        <f t="shared" ca="1" si="287"/>
        <v>NYJ</v>
      </c>
      <c r="L1275" t="str">
        <f t="shared" ca="1" si="287"/>
        <v>NWE</v>
      </c>
      <c r="M1275" t="str">
        <f t="shared" ca="1" si="278"/>
        <v/>
      </c>
      <c r="N1275" t="s">
        <v>16</v>
      </c>
      <c r="O1275">
        <v>-9</v>
      </c>
      <c r="P1275" t="str">
        <f t="shared" ca="1" si="279"/>
        <v/>
      </c>
      <c r="S1275" t="s">
        <v>337</v>
      </c>
      <c r="T1275">
        <v>8</v>
      </c>
      <c r="U1275">
        <f t="shared" ca="1" si="280"/>
        <v>0</v>
      </c>
      <c r="V1275" t="s">
        <v>337</v>
      </c>
      <c r="W1275">
        <f t="shared" ca="1" si="281"/>
        <v>1</v>
      </c>
    </row>
    <row r="1276" spans="1:23" x14ac:dyDescent="0.25">
      <c r="A1276">
        <v>1275</v>
      </c>
      <c r="B1276">
        <v>627</v>
      </c>
      <c r="C1276" t="str">
        <f t="shared" ca="1" si="274"/>
        <v>2014_07_MIN@BUF</v>
      </c>
      <c r="D1276" t="str">
        <f t="shared" ca="1" si="286"/>
        <v/>
      </c>
      <c r="E1276">
        <f t="shared" ca="1" si="286"/>
        <v>-4</v>
      </c>
      <c r="F1276">
        <f t="shared" ca="1" si="286"/>
        <v>17</v>
      </c>
      <c r="G1276">
        <f t="shared" ca="1" si="286"/>
        <v>16</v>
      </c>
      <c r="H1276">
        <f t="shared" ca="1" si="275"/>
        <v>2014</v>
      </c>
      <c r="I1276">
        <f t="shared" ca="1" si="276"/>
        <v>7</v>
      </c>
      <c r="J1276" t="str">
        <f t="shared" ca="1" si="277"/>
        <v>rs</v>
      </c>
      <c r="K1276" t="str">
        <f t="shared" ca="1" si="287"/>
        <v>MIN</v>
      </c>
      <c r="L1276" t="str">
        <f t="shared" ca="1" si="287"/>
        <v>BUF</v>
      </c>
      <c r="M1276" t="str">
        <f t="shared" ca="1" si="278"/>
        <v/>
      </c>
      <c r="N1276" t="s">
        <v>18</v>
      </c>
      <c r="O1276">
        <v>-6</v>
      </c>
      <c r="P1276" t="str">
        <f t="shared" ca="1" si="279"/>
        <v/>
      </c>
      <c r="S1276" t="s">
        <v>68</v>
      </c>
      <c r="T1276">
        <v>3</v>
      </c>
      <c r="U1276">
        <f t="shared" ca="1" si="280"/>
        <v>0</v>
      </c>
      <c r="W1276" t="str">
        <f t="shared" ca="1" si="281"/>
        <v/>
      </c>
    </row>
    <row r="1277" spans="1:23" x14ac:dyDescent="0.25">
      <c r="A1277">
        <v>1276</v>
      </c>
      <c r="B1277">
        <v>627</v>
      </c>
      <c r="C1277" t="str">
        <f t="shared" ca="1" si="274"/>
        <v>2014_07_MIN@BUF</v>
      </c>
      <c r="D1277" t="str">
        <f t="shared" ca="1" si="286"/>
        <v/>
      </c>
      <c r="E1277">
        <f t="shared" ca="1" si="286"/>
        <v>-4</v>
      </c>
      <c r="F1277">
        <f t="shared" ca="1" si="286"/>
        <v>17</v>
      </c>
      <c r="G1277">
        <f t="shared" ca="1" si="286"/>
        <v>16</v>
      </c>
      <c r="H1277">
        <f t="shared" ca="1" si="275"/>
        <v>2014</v>
      </c>
      <c r="I1277">
        <f t="shared" ca="1" si="276"/>
        <v>7</v>
      </c>
      <c r="J1277" t="str">
        <f t="shared" ca="1" si="277"/>
        <v>rs</v>
      </c>
      <c r="K1277" t="str">
        <f t="shared" ca="1" si="287"/>
        <v>MIN</v>
      </c>
      <c r="L1277" t="str">
        <f t="shared" ca="1" si="287"/>
        <v>BUF</v>
      </c>
      <c r="M1277" t="str">
        <f t="shared" ca="1" si="278"/>
        <v/>
      </c>
      <c r="N1277" t="s">
        <v>16</v>
      </c>
      <c r="O1277">
        <v>-5.5</v>
      </c>
      <c r="P1277" t="str">
        <f t="shared" ca="1" si="279"/>
        <v/>
      </c>
      <c r="S1277" t="s">
        <v>68</v>
      </c>
      <c r="T1277">
        <v>2</v>
      </c>
      <c r="U1277">
        <f t="shared" ca="1" si="280"/>
        <v>0</v>
      </c>
      <c r="V1277" t="s">
        <v>68</v>
      </c>
      <c r="W1277">
        <f t="shared" ca="1" si="281"/>
        <v>1</v>
      </c>
    </row>
    <row r="1278" spans="1:23" x14ac:dyDescent="0.25">
      <c r="A1278">
        <v>1277</v>
      </c>
      <c r="B1278">
        <v>628</v>
      </c>
      <c r="C1278" t="str">
        <f t="shared" ca="1" si="274"/>
        <v>2014_07_MIA@CHI</v>
      </c>
      <c r="D1278" t="str">
        <f t="shared" ca="1" si="286"/>
        <v/>
      </c>
      <c r="E1278">
        <f t="shared" ca="1" si="286"/>
        <v>-3.5</v>
      </c>
      <c r="F1278">
        <f t="shared" ca="1" si="286"/>
        <v>14</v>
      </c>
      <c r="G1278">
        <f t="shared" ca="1" si="286"/>
        <v>27</v>
      </c>
      <c r="H1278">
        <f t="shared" ca="1" si="275"/>
        <v>2014</v>
      </c>
      <c r="I1278">
        <f t="shared" ca="1" si="276"/>
        <v>7</v>
      </c>
      <c r="J1278" t="str">
        <f t="shared" ca="1" si="277"/>
        <v>rs</v>
      </c>
      <c r="K1278" t="str">
        <f t="shared" ca="1" si="287"/>
        <v>MIA</v>
      </c>
      <c r="L1278" t="str">
        <f t="shared" ca="1" si="287"/>
        <v>MIA</v>
      </c>
      <c r="M1278" t="str">
        <f t="shared" ca="1" si="278"/>
        <v/>
      </c>
      <c r="N1278" t="s">
        <v>18</v>
      </c>
      <c r="O1278">
        <v>-3.5</v>
      </c>
      <c r="P1278" t="str">
        <f t="shared" ca="1" si="279"/>
        <v/>
      </c>
      <c r="S1278" t="s">
        <v>81</v>
      </c>
      <c r="T1278">
        <v>15</v>
      </c>
      <c r="U1278">
        <f t="shared" ca="1" si="280"/>
        <v>1</v>
      </c>
      <c r="W1278" t="str">
        <f t="shared" ca="1" si="281"/>
        <v/>
      </c>
    </row>
    <row r="1279" spans="1:23" x14ac:dyDescent="0.25">
      <c r="A1279">
        <v>1278</v>
      </c>
      <c r="B1279">
        <v>628</v>
      </c>
      <c r="C1279" t="str">
        <f t="shared" ca="1" si="274"/>
        <v>2014_07_MIA@CHI</v>
      </c>
      <c r="D1279" t="str">
        <f t="shared" ca="1" si="286"/>
        <v/>
      </c>
      <c r="E1279">
        <f t="shared" ca="1" si="286"/>
        <v>-3.5</v>
      </c>
      <c r="F1279">
        <f t="shared" ca="1" si="286"/>
        <v>14</v>
      </c>
      <c r="G1279">
        <f t="shared" ca="1" si="286"/>
        <v>27</v>
      </c>
      <c r="H1279">
        <f t="shared" ca="1" si="275"/>
        <v>2014</v>
      </c>
      <c r="I1279">
        <f t="shared" ca="1" si="276"/>
        <v>7</v>
      </c>
      <c r="J1279" t="str">
        <f t="shared" ca="1" si="277"/>
        <v>rs</v>
      </c>
      <c r="K1279" t="str">
        <f t="shared" ca="1" si="287"/>
        <v>MIA</v>
      </c>
      <c r="L1279" t="str">
        <f t="shared" ca="1" si="287"/>
        <v>MIA</v>
      </c>
      <c r="M1279" t="str">
        <f t="shared" ca="1" si="278"/>
        <v/>
      </c>
      <c r="N1279" t="s">
        <v>16</v>
      </c>
      <c r="O1279">
        <v>-4</v>
      </c>
      <c r="P1279" t="str">
        <f t="shared" ca="1" si="279"/>
        <v/>
      </c>
      <c r="S1279" t="s">
        <v>81</v>
      </c>
      <c r="T1279">
        <v>7</v>
      </c>
      <c r="U1279">
        <f t="shared" ca="1" si="280"/>
        <v>1</v>
      </c>
      <c r="V1279" t="s">
        <v>81</v>
      </c>
      <c r="W1279">
        <f t="shared" ca="1" si="281"/>
        <v>1</v>
      </c>
    </row>
    <row r="1280" spans="1:23" x14ac:dyDescent="0.25">
      <c r="A1280">
        <v>1279</v>
      </c>
      <c r="B1280">
        <v>629</v>
      </c>
      <c r="C1280" t="str">
        <f t="shared" ca="1" si="274"/>
        <v>2014_07_NOR@DET</v>
      </c>
      <c r="D1280" t="str">
        <f t="shared" ca="1" si="286"/>
        <v/>
      </c>
      <c r="E1280">
        <f t="shared" ca="1" si="286"/>
        <v>-3</v>
      </c>
      <c r="F1280">
        <f t="shared" ca="1" si="286"/>
        <v>24</v>
      </c>
      <c r="G1280">
        <f t="shared" ca="1" si="286"/>
        <v>23</v>
      </c>
      <c r="H1280">
        <f t="shared" ca="1" si="275"/>
        <v>2014</v>
      </c>
      <c r="I1280">
        <f t="shared" ca="1" si="276"/>
        <v>7</v>
      </c>
      <c r="J1280" t="str">
        <f t="shared" ca="1" si="277"/>
        <v>rs</v>
      </c>
      <c r="K1280" t="str">
        <f t="shared" ca="1" si="287"/>
        <v>NOR</v>
      </c>
      <c r="L1280" t="str">
        <f t="shared" ca="1" si="287"/>
        <v>DET</v>
      </c>
      <c r="M1280" t="str">
        <f t="shared" ca="1" si="278"/>
        <v/>
      </c>
      <c r="N1280" t="s">
        <v>18</v>
      </c>
      <c r="O1280">
        <v>-3</v>
      </c>
      <c r="P1280" t="str">
        <f t="shared" ca="1" si="279"/>
        <v/>
      </c>
      <c r="S1280" t="s">
        <v>340</v>
      </c>
      <c r="T1280">
        <v>7</v>
      </c>
      <c r="U1280">
        <f t="shared" ca="1" si="280"/>
        <v>1</v>
      </c>
      <c r="W1280" t="str">
        <f t="shared" ca="1" si="281"/>
        <v/>
      </c>
    </row>
    <row r="1281" spans="1:23" x14ac:dyDescent="0.25">
      <c r="A1281">
        <v>1280</v>
      </c>
      <c r="B1281">
        <v>629</v>
      </c>
      <c r="C1281" t="str">
        <f t="shared" ca="1" si="274"/>
        <v>2014_07_NOR@DET</v>
      </c>
      <c r="D1281" t="str">
        <f t="shared" ca="1" si="286"/>
        <v/>
      </c>
      <c r="E1281">
        <f t="shared" ca="1" si="286"/>
        <v>-3</v>
      </c>
      <c r="F1281">
        <f t="shared" ca="1" si="286"/>
        <v>24</v>
      </c>
      <c r="G1281">
        <f t="shared" ca="1" si="286"/>
        <v>23</v>
      </c>
      <c r="H1281">
        <f t="shared" ca="1" si="275"/>
        <v>2014</v>
      </c>
      <c r="I1281">
        <f t="shared" ca="1" si="276"/>
        <v>7</v>
      </c>
      <c r="J1281" t="str">
        <f t="shared" ca="1" si="277"/>
        <v>rs</v>
      </c>
      <c r="K1281" t="str">
        <f t="shared" ca="1" si="287"/>
        <v>NOR</v>
      </c>
      <c r="L1281" t="str">
        <f t="shared" ca="1" si="287"/>
        <v>DET</v>
      </c>
      <c r="M1281" t="str">
        <f t="shared" ca="1" si="278"/>
        <v/>
      </c>
      <c r="N1281" t="s">
        <v>16</v>
      </c>
      <c r="O1281">
        <v>-3.5</v>
      </c>
      <c r="P1281" t="str">
        <f t="shared" ca="1" si="279"/>
        <v/>
      </c>
      <c r="S1281" t="s">
        <v>340</v>
      </c>
      <c r="T1281">
        <v>12</v>
      </c>
      <c r="U1281">
        <f t="shared" ca="1" si="280"/>
        <v>1</v>
      </c>
      <c r="V1281" t="s">
        <v>340</v>
      </c>
      <c r="W1281">
        <f t="shared" ca="1" si="281"/>
        <v>0</v>
      </c>
    </row>
    <row r="1282" spans="1:23" x14ac:dyDescent="0.25">
      <c r="A1282">
        <v>1281</v>
      </c>
      <c r="B1282">
        <v>630</v>
      </c>
      <c r="C1282" t="str">
        <f t="shared" ref="C1282:C1345" ca="1" si="288">IFERROR(VLOOKUP($B1282,nfl_game_result,MATCH(C$1,nfl_game_result_header,0),FALSE),"error")</f>
        <v>2014_07_CAR@GBY</v>
      </c>
      <c r="D1282" t="str">
        <f t="shared" ref="D1282:G1301" ca="1" si="289">IFERROR(IF(ISBLANK(VLOOKUP($B1282,nfl_game_result,MATCH(D$1,nfl_game_result_header,0),FALSE)),"",VLOOKUP($B1282,nfl_game_result,MATCH(D$1,nfl_game_result_header,0),FALSE)),"error")</f>
        <v/>
      </c>
      <c r="E1282">
        <f t="shared" ca="1" si="289"/>
        <v>-7</v>
      </c>
      <c r="F1282">
        <f t="shared" ca="1" si="289"/>
        <v>38</v>
      </c>
      <c r="G1282">
        <f t="shared" ca="1" si="289"/>
        <v>17</v>
      </c>
      <c r="H1282">
        <f t="shared" ref="H1282:H1345" ca="1" si="290">VALUE(LEFT(C1282, 4))</f>
        <v>2014</v>
      </c>
      <c r="I1282">
        <f t="shared" ref="I1282:I1345" ca="1" si="291">VALUE(MID(C1282,6,FIND("_",C1282,6)-6))</f>
        <v>7</v>
      </c>
      <c r="J1282" t="str">
        <f t="shared" ref="J1282:J1345" ca="1" si="292">IF(I1282&lt;=17,"rs","plyff")</f>
        <v>rs</v>
      </c>
      <c r="K1282" t="str">
        <f t="shared" ref="K1282:L1301" ca="1" si="293">IFERROR(IF(ISBLANK(VLOOKUP($B1282,nfl_game_result,MATCH(K$1,nfl_game_result_header,0),FALSE)),"",VLOOKUP($B1282,nfl_game_result,MATCH(K$1,nfl_game_result_header,0),FALSE)),"error")</f>
        <v>GBY</v>
      </c>
      <c r="L1282" t="str">
        <f t="shared" ca="1" si="293"/>
        <v>GBY</v>
      </c>
      <c r="M1282" t="str">
        <f t="shared" ref="M1282:M1345" ca="1" si="294">IF(NOT(OR(ISBLANK(D1282),ISBLANK(E1282),D1282="",E1282="")),D1282-E1282,"")</f>
        <v/>
      </c>
      <c r="N1282" t="s">
        <v>18</v>
      </c>
      <c r="O1282">
        <v>-6.5</v>
      </c>
      <c r="P1282" t="str">
        <f t="shared" ref="P1282:P1345" ca="1" si="295">IF(OR(NOT(ISNUMBER(D1282)),ISBLANK(D1282),D1282="",ISBLANK(O1282)),"",ABS(D1282-O1282))</f>
        <v/>
      </c>
      <c r="S1282" t="s">
        <v>335</v>
      </c>
      <c r="T1282">
        <v>9</v>
      </c>
      <c r="U1282">
        <f t="shared" ref="U1282:U1345" ca="1" si="296">IF(OR(ISBLANK(K1282),ISBLANK(S1282),K1282="",S1282=""),"",IF(K1282=S1282,1,0))</f>
        <v>1</v>
      </c>
      <c r="W1282" t="str">
        <f t="shared" ref="W1282:W1345" ca="1" si="297">IF(OR(ISBLANK(L1282),ISBLANK(V1282),L1282="",V1282=""),"",IF(L1282=V1282,1,0))</f>
        <v/>
      </c>
    </row>
    <row r="1283" spans="1:23" x14ac:dyDescent="0.25">
      <c r="A1283">
        <v>1282</v>
      </c>
      <c r="B1283">
        <v>630</v>
      </c>
      <c r="C1283" t="str">
        <f t="shared" ca="1" si="288"/>
        <v>2014_07_CAR@GBY</v>
      </c>
      <c r="D1283" t="str">
        <f t="shared" ca="1" si="289"/>
        <v/>
      </c>
      <c r="E1283">
        <f t="shared" ca="1" si="289"/>
        <v>-7</v>
      </c>
      <c r="F1283">
        <f t="shared" ca="1" si="289"/>
        <v>38</v>
      </c>
      <c r="G1283">
        <f t="shared" ca="1" si="289"/>
        <v>17</v>
      </c>
      <c r="H1283">
        <f t="shared" ca="1" si="290"/>
        <v>2014</v>
      </c>
      <c r="I1283">
        <f t="shared" ca="1" si="291"/>
        <v>7</v>
      </c>
      <c r="J1283" t="str">
        <f t="shared" ca="1" si="292"/>
        <v>rs</v>
      </c>
      <c r="K1283" t="str">
        <f t="shared" ca="1" si="293"/>
        <v>GBY</v>
      </c>
      <c r="L1283" t="str">
        <f t="shared" ca="1" si="293"/>
        <v>GBY</v>
      </c>
      <c r="M1283" t="str">
        <f t="shared" ca="1" si="294"/>
        <v/>
      </c>
      <c r="N1283" t="s">
        <v>16</v>
      </c>
      <c r="O1283">
        <v>-6</v>
      </c>
      <c r="P1283" t="str">
        <f t="shared" ca="1" si="295"/>
        <v/>
      </c>
      <c r="S1283" t="s">
        <v>69</v>
      </c>
      <c r="T1283">
        <v>9</v>
      </c>
      <c r="U1283">
        <f t="shared" ca="1" si="296"/>
        <v>0</v>
      </c>
      <c r="V1283" t="s">
        <v>335</v>
      </c>
      <c r="W1283">
        <f t="shared" ca="1" si="297"/>
        <v>1</v>
      </c>
    </row>
    <row r="1284" spans="1:23" x14ac:dyDescent="0.25">
      <c r="A1284">
        <v>1283</v>
      </c>
      <c r="B1284">
        <v>631</v>
      </c>
      <c r="C1284" t="str">
        <f t="shared" ca="1" si="288"/>
        <v>2014_07_CIN@IND</v>
      </c>
      <c r="D1284" t="str">
        <f t="shared" ca="1" si="289"/>
        <v/>
      </c>
      <c r="E1284">
        <f t="shared" ca="1" si="289"/>
        <v>-3</v>
      </c>
      <c r="F1284">
        <f t="shared" ca="1" si="289"/>
        <v>27</v>
      </c>
      <c r="G1284">
        <f t="shared" ca="1" si="289"/>
        <v>0</v>
      </c>
      <c r="H1284">
        <f t="shared" ca="1" si="290"/>
        <v>2014</v>
      </c>
      <c r="I1284">
        <f t="shared" ca="1" si="291"/>
        <v>7</v>
      </c>
      <c r="J1284" t="str">
        <f t="shared" ca="1" si="292"/>
        <v>rs</v>
      </c>
      <c r="K1284" t="str">
        <f t="shared" ca="1" si="293"/>
        <v>IND</v>
      </c>
      <c r="L1284" t="str">
        <f t="shared" ca="1" si="293"/>
        <v>IND</v>
      </c>
      <c r="M1284" t="str">
        <f t="shared" ca="1" si="294"/>
        <v/>
      </c>
      <c r="N1284" t="s">
        <v>18</v>
      </c>
      <c r="O1284">
        <v>-4</v>
      </c>
      <c r="P1284" t="str">
        <f t="shared" ca="1" si="295"/>
        <v/>
      </c>
      <c r="S1284" t="s">
        <v>78</v>
      </c>
      <c r="T1284">
        <v>2</v>
      </c>
      <c r="U1284">
        <f t="shared" ca="1" si="296"/>
        <v>1</v>
      </c>
      <c r="W1284" t="str">
        <f t="shared" ca="1" si="297"/>
        <v/>
      </c>
    </row>
    <row r="1285" spans="1:23" x14ac:dyDescent="0.25">
      <c r="A1285">
        <v>1284</v>
      </c>
      <c r="B1285">
        <v>631</v>
      </c>
      <c r="C1285" t="str">
        <f t="shared" ca="1" si="288"/>
        <v>2014_07_CIN@IND</v>
      </c>
      <c r="D1285" t="str">
        <f t="shared" ca="1" si="289"/>
        <v/>
      </c>
      <c r="E1285">
        <f t="shared" ca="1" si="289"/>
        <v>-3</v>
      </c>
      <c r="F1285">
        <f t="shared" ca="1" si="289"/>
        <v>27</v>
      </c>
      <c r="G1285">
        <f t="shared" ca="1" si="289"/>
        <v>0</v>
      </c>
      <c r="H1285">
        <f t="shared" ca="1" si="290"/>
        <v>2014</v>
      </c>
      <c r="I1285">
        <f t="shared" ca="1" si="291"/>
        <v>7</v>
      </c>
      <c r="J1285" t="str">
        <f t="shared" ca="1" si="292"/>
        <v>rs</v>
      </c>
      <c r="K1285" t="str">
        <f t="shared" ca="1" si="293"/>
        <v>IND</v>
      </c>
      <c r="L1285" t="str">
        <f t="shared" ca="1" si="293"/>
        <v>IND</v>
      </c>
      <c r="M1285" t="str">
        <f t="shared" ca="1" si="294"/>
        <v/>
      </c>
      <c r="N1285" t="s">
        <v>16</v>
      </c>
      <c r="O1285">
        <v>-3.5</v>
      </c>
      <c r="P1285" t="str">
        <f t="shared" ca="1" si="295"/>
        <v/>
      </c>
      <c r="S1285" t="s">
        <v>78</v>
      </c>
      <c r="T1285">
        <v>3</v>
      </c>
      <c r="U1285">
        <f t="shared" ca="1" si="296"/>
        <v>1</v>
      </c>
      <c r="V1285" t="s">
        <v>78</v>
      </c>
      <c r="W1285">
        <f t="shared" ca="1" si="297"/>
        <v>1</v>
      </c>
    </row>
    <row r="1286" spans="1:23" x14ac:dyDescent="0.25">
      <c r="A1286">
        <v>1285</v>
      </c>
      <c r="B1286">
        <v>632</v>
      </c>
      <c r="C1286" t="str">
        <f t="shared" ca="1" si="288"/>
        <v>2014_07_SEA@STL</v>
      </c>
      <c r="D1286" t="str">
        <f t="shared" ca="1" si="289"/>
        <v/>
      </c>
      <c r="E1286">
        <f t="shared" ca="1" si="289"/>
        <v>6.5</v>
      </c>
      <c r="F1286">
        <f t="shared" ca="1" si="289"/>
        <v>28</v>
      </c>
      <c r="G1286">
        <f t="shared" ca="1" si="289"/>
        <v>26</v>
      </c>
      <c r="H1286">
        <f t="shared" ca="1" si="290"/>
        <v>2014</v>
      </c>
      <c r="I1286">
        <f t="shared" ca="1" si="291"/>
        <v>7</v>
      </c>
      <c r="J1286" t="str">
        <f t="shared" ca="1" si="292"/>
        <v>rs</v>
      </c>
      <c r="K1286" t="str">
        <f t="shared" ca="1" si="293"/>
        <v>STL</v>
      </c>
      <c r="L1286" t="str">
        <f t="shared" ca="1" si="293"/>
        <v>STL</v>
      </c>
      <c r="M1286" t="str">
        <f t="shared" ca="1" si="294"/>
        <v/>
      </c>
      <c r="N1286" t="s">
        <v>18</v>
      </c>
      <c r="O1286">
        <v>5</v>
      </c>
      <c r="P1286" t="str">
        <f t="shared" ca="1" si="295"/>
        <v/>
      </c>
      <c r="S1286" t="s">
        <v>91</v>
      </c>
      <c r="T1286">
        <v>13</v>
      </c>
      <c r="U1286">
        <f t="shared" ca="1" si="296"/>
        <v>0</v>
      </c>
      <c r="W1286" t="str">
        <f t="shared" ca="1" si="297"/>
        <v/>
      </c>
    </row>
    <row r="1287" spans="1:23" x14ac:dyDescent="0.25">
      <c r="A1287">
        <v>1286</v>
      </c>
      <c r="B1287">
        <v>632</v>
      </c>
      <c r="C1287" t="str">
        <f t="shared" ca="1" si="288"/>
        <v>2014_07_SEA@STL</v>
      </c>
      <c r="D1287" t="str">
        <f t="shared" ca="1" si="289"/>
        <v/>
      </c>
      <c r="E1287">
        <f t="shared" ca="1" si="289"/>
        <v>6.5</v>
      </c>
      <c r="F1287">
        <f t="shared" ca="1" si="289"/>
        <v>28</v>
      </c>
      <c r="G1287">
        <f t="shared" ca="1" si="289"/>
        <v>26</v>
      </c>
      <c r="H1287">
        <f t="shared" ca="1" si="290"/>
        <v>2014</v>
      </c>
      <c r="I1287">
        <f t="shared" ca="1" si="291"/>
        <v>7</v>
      </c>
      <c r="J1287" t="str">
        <f t="shared" ca="1" si="292"/>
        <v>rs</v>
      </c>
      <c r="K1287" t="str">
        <f t="shared" ca="1" si="293"/>
        <v>STL</v>
      </c>
      <c r="L1287" t="str">
        <f t="shared" ca="1" si="293"/>
        <v>STL</v>
      </c>
      <c r="M1287" t="str">
        <f t="shared" ca="1" si="294"/>
        <v/>
      </c>
      <c r="N1287" t="s">
        <v>16</v>
      </c>
      <c r="O1287">
        <v>5.5</v>
      </c>
      <c r="P1287" t="str">
        <f t="shared" ca="1" si="295"/>
        <v/>
      </c>
      <c r="S1287" t="s">
        <v>91</v>
      </c>
      <c r="T1287">
        <v>1</v>
      </c>
      <c r="U1287">
        <f t="shared" ca="1" si="296"/>
        <v>0</v>
      </c>
      <c r="V1287" t="s">
        <v>91</v>
      </c>
      <c r="W1287">
        <f t="shared" ca="1" si="297"/>
        <v>0</v>
      </c>
    </row>
    <row r="1288" spans="1:23" x14ac:dyDescent="0.25">
      <c r="A1288">
        <v>1287</v>
      </c>
      <c r="B1288">
        <v>633</v>
      </c>
      <c r="C1288" t="str">
        <f t="shared" ca="1" si="288"/>
        <v>2014_07_TEN@WAS</v>
      </c>
      <c r="D1288" t="str">
        <f t="shared" ca="1" si="289"/>
        <v/>
      </c>
      <c r="E1288">
        <f t="shared" ca="1" si="289"/>
        <v>-4.5</v>
      </c>
      <c r="F1288">
        <f t="shared" ca="1" si="289"/>
        <v>19</v>
      </c>
      <c r="G1288">
        <f t="shared" ca="1" si="289"/>
        <v>17</v>
      </c>
      <c r="H1288">
        <f t="shared" ca="1" si="290"/>
        <v>2014</v>
      </c>
      <c r="I1288">
        <f t="shared" ca="1" si="291"/>
        <v>7</v>
      </c>
      <c r="J1288" t="str">
        <f t="shared" ca="1" si="292"/>
        <v>rs</v>
      </c>
      <c r="K1288" t="str">
        <f t="shared" ca="1" si="293"/>
        <v>TEN</v>
      </c>
      <c r="L1288" t="str">
        <f t="shared" ca="1" si="293"/>
        <v>WAS</v>
      </c>
      <c r="M1288" t="str">
        <f t="shared" ca="1" si="294"/>
        <v/>
      </c>
      <c r="N1288" t="s">
        <v>18</v>
      </c>
      <c r="O1288">
        <v>-3.5</v>
      </c>
      <c r="P1288" t="str">
        <f t="shared" ca="1" si="295"/>
        <v/>
      </c>
      <c r="S1288" t="s">
        <v>96</v>
      </c>
      <c r="T1288">
        <v>6</v>
      </c>
      <c r="U1288">
        <f t="shared" ca="1" si="296"/>
        <v>0</v>
      </c>
      <c r="W1288" t="str">
        <f t="shared" ca="1" si="297"/>
        <v/>
      </c>
    </row>
    <row r="1289" spans="1:23" x14ac:dyDescent="0.25">
      <c r="A1289">
        <v>1288</v>
      </c>
      <c r="B1289">
        <v>633</v>
      </c>
      <c r="C1289" t="str">
        <f t="shared" ca="1" si="288"/>
        <v>2014_07_TEN@WAS</v>
      </c>
      <c r="D1289" t="str">
        <f t="shared" ca="1" si="289"/>
        <v/>
      </c>
      <c r="E1289">
        <f t="shared" ca="1" si="289"/>
        <v>-4.5</v>
      </c>
      <c r="F1289">
        <f t="shared" ca="1" si="289"/>
        <v>19</v>
      </c>
      <c r="G1289">
        <f t="shared" ca="1" si="289"/>
        <v>17</v>
      </c>
      <c r="H1289">
        <f t="shared" ca="1" si="290"/>
        <v>2014</v>
      </c>
      <c r="I1289">
        <f t="shared" ca="1" si="291"/>
        <v>7</v>
      </c>
      <c r="J1289" t="str">
        <f t="shared" ca="1" si="292"/>
        <v>rs</v>
      </c>
      <c r="K1289" t="str">
        <f t="shared" ca="1" si="293"/>
        <v>TEN</v>
      </c>
      <c r="L1289" t="str">
        <f t="shared" ca="1" si="293"/>
        <v>WAS</v>
      </c>
      <c r="M1289" t="str">
        <f t="shared" ca="1" si="294"/>
        <v/>
      </c>
      <c r="N1289" t="s">
        <v>16</v>
      </c>
      <c r="O1289">
        <v>-3</v>
      </c>
      <c r="P1289" t="str">
        <f t="shared" ca="1" si="295"/>
        <v/>
      </c>
      <c r="S1289" t="s">
        <v>96</v>
      </c>
      <c r="T1289">
        <v>4</v>
      </c>
      <c r="U1289">
        <f t="shared" ca="1" si="296"/>
        <v>0</v>
      </c>
      <c r="V1289" t="s">
        <v>96</v>
      </c>
      <c r="W1289">
        <f t="shared" ca="1" si="297"/>
        <v>1</v>
      </c>
    </row>
    <row r="1290" spans="1:23" x14ac:dyDescent="0.25">
      <c r="A1290">
        <v>1289</v>
      </c>
      <c r="B1290">
        <v>634</v>
      </c>
      <c r="C1290" t="str">
        <f t="shared" ca="1" si="288"/>
        <v>2014_07_CLE@JAX</v>
      </c>
      <c r="D1290" t="str">
        <f t="shared" ca="1" si="289"/>
        <v/>
      </c>
      <c r="E1290">
        <f t="shared" ca="1" si="289"/>
        <v>4.5</v>
      </c>
      <c r="F1290">
        <f t="shared" ca="1" si="289"/>
        <v>24</v>
      </c>
      <c r="G1290">
        <f t="shared" ca="1" si="289"/>
        <v>6</v>
      </c>
      <c r="H1290">
        <f t="shared" ca="1" si="290"/>
        <v>2014</v>
      </c>
      <c r="I1290">
        <f t="shared" ca="1" si="291"/>
        <v>7</v>
      </c>
      <c r="J1290" t="str">
        <f t="shared" ca="1" si="292"/>
        <v>rs</v>
      </c>
      <c r="K1290" t="str">
        <f t="shared" ca="1" si="293"/>
        <v>JAX</v>
      </c>
      <c r="L1290" t="str">
        <f t="shared" ca="1" si="293"/>
        <v>JAX</v>
      </c>
      <c r="M1290" t="str">
        <f t="shared" ca="1" si="294"/>
        <v/>
      </c>
      <c r="N1290" t="s">
        <v>18</v>
      </c>
      <c r="O1290">
        <v>3.5</v>
      </c>
      <c r="P1290" t="str">
        <f t="shared" ca="1" si="295"/>
        <v/>
      </c>
      <c r="S1290" t="s">
        <v>79</v>
      </c>
      <c r="T1290">
        <v>14</v>
      </c>
      <c r="U1290">
        <f t="shared" ca="1" si="296"/>
        <v>1</v>
      </c>
      <c r="W1290" t="str">
        <f t="shared" ca="1" si="297"/>
        <v/>
      </c>
    </row>
    <row r="1291" spans="1:23" x14ac:dyDescent="0.25">
      <c r="A1291">
        <v>1290</v>
      </c>
      <c r="B1291">
        <v>634</v>
      </c>
      <c r="C1291" t="str">
        <f t="shared" ca="1" si="288"/>
        <v>2014_07_CLE@JAX</v>
      </c>
      <c r="D1291" t="str">
        <f t="shared" ca="1" si="289"/>
        <v/>
      </c>
      <c r="E1291">
        <f t="shared" ca="1" si="289"/>
        <v>4.5</v>
      </c>
      <c r="F1291">
        <f t="shared" ca="1" si="289"/>
        <v>24</v>
      </c>
      <c r="G1291">
        <f t="shared" ca="1" si="289"/>
        <v>6</v>
      </c>
      <c r="H1291">
        <f t="shared" ca="1" si="290"/>
        <v>2014</v>
      </c>
      <c r="I1291">
        <f t="shared" ca="1" si="291"/>
        <v>7</v>
      </c>
      <c r="J1291" t="str">
        <f t="shared" ca="1" si="292"/>
        <v>rs</v>
      </c>
      <c r="K1291" t="str">
        <f t="shared" ca="1" si="293"/>
        <v>JAX</v>
      </c>
      <c r="L1291" t="str">
        <f t="shared" ca="1" si="293"/>
        <v>JAX</v>
      </c>
      <c r="M1291" t="str">
        <f t="shared" ca="1" si="294"/>
        <v/>
      </c>
      <c r="N1291" t="s">
        <v>16</v>
      </c>
      <c r="O1291">
        <v>4.5</v>
      </c>
      <c r="P1291" t="str">
        <f t="shared" ca="1" si="295"/>
        <v/>
      </c>
      <c r="S1291" t="s">
        <v>72</v>
      </c>
      <c r="T1291">
        <v>8</v>
      </c>
      <c r="U1291">
        <f t="shared" ca="1" si="296"/>
        <v>0</v>
      </c>
      <c r="V1291" t="s">
        <v>72</v>
      </c>
      <c r="W1291">
        <f t="shared" ca="1" si="297"/>
        <v>0</v>
      </c>
    </row>
    <row r="1292" spans="1:23" x14ac:dyDescent="0.25">
      <c r="A1292">
        <v>1291</v>
      </c>
      <c r="B1292">
        <v>635</v>
      </c>
      <c r="C1292" t="str">
        <f t="shared" ca="1" si="288"/>
        <v>2014_07_ATL@BAL</v>
      </c>
      <c r="D1292" t="str">
        <f t="shared" ca="1" si="289"/>
        <v/>
      </c>
      <c r="E1292">
        <f t="shared" ca="1" si="289"/>
        <v>-7</v>
      </c>
      <c r="F1292">
        <f t="shared" ca="1" si="289"/>
        <v>29</v>
      </c>
      <c r="G1292">
        <f t="shared" ca="1" si="289"/>
        <v>7</v>
      </c>
      <c r="H1292">
        <f t="shared" ca="1" si="290"/>
        <v>2014</v>
      </c>
      <c r="I1292">
        <f t="shared" ca="1" si="291"/>
        <v>7</v>
      </c>
      <c r="J1292" t="str">
        <f t="shared" ca="1" si="292"/>
        <v>rs</v>
      </c>
      <c r="K1292" t="str">
        <f t="shared" ca="1" si="293"/>
        <v>BAL</v>
      </c>
      <c r="L1292" t="str">
        <f t="shared" ca="1" si="293"/>
        <v>BAL</v>
      </c>
      <c r="M1292" t="str">
        <f t="shared" ca="1" si="294"/>
        <v/>
      </c>
      <c r="N1292" t="s">
        <v>18</v>
      </c>
      <c r="O1292">
        <v>-7</v>
      </c>
      <c r="P1292" t="str">
        <f t="shared" ca="1" si="295"/>
        <v/>
      </c>
      <c r="S1292" t="s">
        <v>67</v>
      </c>
      <c r="T1292">
        <v>4</v>
      </c>
      <c r="U1292">
        <f t="shared" ca="1" si="296"/>
        <v>1</v>
      </c>
      <c r="W1292" t="str">
        <f t="shared" ca="1" si="297"/>
        <v/>
      </c>
    </row>
    <row r="1293" spans="1:23" x14ac:dyDescent="0.25">
      <c r="A1293">
        <v>1292</v>
      </c>
      <c r="B1293">
        <v>635</v>
      </c>
      <c r="C1293" t="str">
        <f t="shared" ca="1" si="288"/>
        <v>2014_07_ATL@BAL</v>
      </c>
      <c r="D1293" t="str">
        <f t="shared" ca="1" si="289"/>
        <v/>
      </c>
      <c r="E1293">
        <f t="shared" ca="1" si="289"/>
        <v>-7</v>
      </c>
      <c r="F1293">
        <f t="shared" ca="1" si="289"/>
        <v>29</v>
      </c>
      <c r="G1293">
        <f t="shared" ca="1" si="289"/>
        <v>7</v>
      </c>
      <c r="H1293">
        <f t="shared" ca="1" si="290"/>
        <v>2014</v>
      </c>
      <c r="I1293">
        <f t="shared" ca="1" si="291"/>
        <v>7</v>
      </c>
      <c r="J1293" t="str">
        <f t="shared" ca="1" si="292"/>
        <v>rs</v>
      </c>
      <c r="K1293" t="str">
        <f t="shared" ca="1" si="293"/>
        <v>BAL</v>
      </c>
      <c r="L1293" t="str">
        <f t="shared" ca="1" si="293"/>
        <v>BAL</v>
      </c>
      <c r="M1293" t="str">
        <f t="shared" ca="1" si="294"/>
        <v/>
      </c>
      <c r="N1293" t="s">
        <v>16</v>
      </c>
      <c r="O1293">
        <v>-6.5</v>
      </c>
      <c r="P1293" t="str">
        <f t="shared" ca="1" si="295"/>
        <v/>
      </c>
      <c r="S1293" t="s">
        <v>22</v>
      </c>
      <c r="T1293">
        <v>14</v>
      </c>
      <c r="U1293">
        <f t="shared" ca="1" si="296"/>
        <v>0</v>
      </c>
      <c r="V1293" t="s">
        <v>67</v>
      </c>
      <c r="W1293">
        <f t="shared" ca="1" si="297"/>
        <v>1</v>
      </c>
    </row>
    <row r="1294" spans="1:23" x14ac:dyDescent="0.25">
      <c r="A1294">
        <v>1293</v>
      </c>
      <c r="B1294">
        <v>636</v>
      </c>
      <c r="C1294" t="str">
        <f t="shared" ca="1" si="288"/>
        <v>2014_07_KCY@SD</v>
      </c>
      <c r="D1294" t="str">
        <f t="shared" ca="1" si="289"/>
        <v/>
      </c>
      <c r="E1294">
        <f t="shared" ca="1" si="289"/>
        <v>-4</v>
      </c>
      <c r="F1294">
        <f t="shared" ca="1" si="289"/>
        <v>20</v>
      </c>
      <c r="G1294">
        <f t="shared" ca="1" si="289"/>
        <v>23</v>
      </c>
      <c r="H1294">
        <f t="shared" ca="1" si="290"/>
        <v>2014</v>
      </c>
      <c r="I1294">
        <f t="shared" ca="1" si="291"/>
        <v>7</v>
      </c>
      <c r="J1294" t="str">
        <f t="shared" ca="1" si="292"/>
        <v>rs</v>
      </c>
      <c r="K1294" t="str">
        <f t="shared" ca="1" si="293"/>
        <v>KCY</v>
      </c>
      <c r="L1294" t="str">
        <f t="shared" ca="1" si="293"/>
        <v>KCY</v>
      </c>
      <c r="M1294" t="str">
        <f t="shared" ca="1" si="294"/>
        <v/>
      </c>
      <c r="N1294" t="s">
        <v>18</v>
      </c>
      <c r="O1294">
        <v>-6.5</v>
      </c>
      <c r="P1294" t="str">
        <f t="shared" ca="1" si="295"/>
        <v/>
      </c>
      <c r="S1294" t="s">
        <v>336</v>
      </c>
      <c r="T1294">
        <v>11</v>
      </c>
      <c r="U1294">
        <f t="shared" ca="1" si="296"/>
        <v>1</v>
      </c>
      <c r="W1294" t="str">
        <f t="shared" ca="1" si="297"/>
        <v/>
      </c>
    </row>
    <row r="1295" spans="1:23" x14ac:dyDescent="0.25">
      <c r="A1295">
        <v>1294</v>
      </c>
      <c r="B1295">
        <v>636</v>
      </c>
      <c r="C1295" t="str">
        <f t="shared" ca="1" si="288"/>
        <v>2014_07_KCY@SD</v>
      </c>
      <c r="D1295" t="str">
        <f t="shared" ca="1" si="289"/>
        <v/>
      </c>
      <c r="E1295">
        <f t="shared" ca="1" si="289"/>
        <v>-4</v>
      </c>
      <c r="F1295">
        <f t="shared" ca="1" si="289"/>
        <v>20</v>
      </c>
      <c r="G1295">
        <f t="shared" ca="1" si="289"/>
        <v>23</v>
      </c>
      <c r="H1295">
        <f t="shared" ca="1" si="290"/>
        <v>2014</v>
      </c>
      <c r="I1295">
        <f t="shared" ca="1" si="291"/>
        <v>7</v>
      </c>
      <c r="J1295" t="str">
        <f t="shared" ca="1" si="292"/>
        <v>rs</v>
      </c>
      <c r="K1295" t="str">
        <f t="shared" ca="1" si="293"/>
        <v>KCY</v>
      </c>
      <c r="L1295" t="str">
        <f t="shared" ca="1" si="293"/>
        <v>KCY</v>
      </c>
      <c r="M1295" t="str">
        <f t="shared" ca="1" si="294"/>
        <v/>
      </c>
      <c r="N1295" t="s">
        <v>16</v>
      </c>
      <c r="O1295">
        <v>-6</v>
      </c>
      <c r="P1295" t="str">
        <f t="shared" ca="1" si="295"/>
        <v/>
      </c>
      <c r="S1295" t="s">
        <v>336</v>
      </c>
      <c r="T1295">
        <v>13</v>
      </c>
      <c r="U1295">
        <f t="shared" ca="1" si="296"/>
        <v>1</v>
      </c>
      <c r="V1295" t="s">
        <v>336</v>
      </c>
      <c r="W1295">
        <f t="shared" ca="1" si="297"/>
        <v>1</v>
      </c>
    </row>
    <row r="1296" spans="1:23" x14ac:dyDescent="0.25">
      <c r="A1296">
        <v>1295</v>
      </c>
      <c r="B1296">
        <v>637</v>
      </c>
      <c r="C1296" t="str">
        <f t="shared" ca="1" si="288"/>
        <v>2014_07_NYG@DAL</v>
      </c>
      <c r="D1296" t="str">
        <f t="shared" ca="1" si="289"/>
        <v/>
      </c>
      <c r="E1296">
        <f t="shared" ca="1" si="289"/>
        <v>-5.5</v>
      </c>
      <c r="F1296">
        <f t="shared" ca="1" si="289"/>
        <v>31</v>
      </c>
      <c r="G1296">
        <f t="shared" ca="1" si="289"/>
        <v>21</v>
      </c>
      <c r="H1296">
        <f t="shared" ca="1" si="290"/>
        <v>2014</v>
      </c>
      <c r="I1296">
        <f t="shared" ca="1" si="291"/>
        <v>7</v>
      </c>
      <c r="J1296" t="str">
        <f t="shared" ca="1" si="292"/>
        <v>rs</v>
      </c>
      <c r="K1296" t="str">
        <f t="shared" ca="1" si="293"/>
        <v>DAL</v>
      </c>
      <c r="L1296" t="str">
        <f t="shared" ca="1" si="293"/>
        <v>DAL</v>
      </c>
      <c r="M1296" t="str">
        <f t="shared" ca="1" si="294"/>
        <v/>
      </c>
      <c r="N1296" t="s">
        <v>18</v>
      </c>
      <c r="O1296">
        <v>-5</v>
      </c>
      <c r="P1296" t="str">
        <f t="shared" ca="1" si="295"/>
        <v/>
      </c>
      <c r="S1296" t="s">
        <v>85</v>
      </c>
      <c r="T1296">
        <v>1</v>
      </c>
      <c r="U1296">
        <f t="shared" ca="1" si="296"/>
        <v>0</v>
      </c>
      <c r="W1296" t="str">
        <f t="shared" ca="1" si="297"/>
        <v/>
      </c>
    </row>
    <row r="1297" spans="1:23" x14ac:dyDescent="0.25">
      <c r="A1297">
        <v>1296</v>
      </c>
      <c r="B1297">
        <v>637</v>
      </c>
      <c r="C1297" t="str">
        <f t="shared" ca="1" si="288"/>
        <v>2014_07_NYG@DAL</v>
      </c>
      <c r="D1297" t="str">
        <f t="shared" ca="1" si="289"/>
        <v/>
      </c>
      <c r="E1297">
        <f t="shared" ca="1" si="289"/>
        <v>-5.5</v>
      </c>
      <c r="F1297">
        <f t="shared" ca="1" si="289"/>
        <v>31</v>
      </c>
      <c r="G1297">
        <f t="shared" ca="1" si="289"/>
        <v>21</v>
      </c>
      <c r="H1297">
        <f t="shared" ca="1" si="290"/>
        <v>2014</v>
      </c>
      <c r="I1297">
        <f t="shared" ca="1" si="291"/>
        <v>7</v>
      </c>
      <c r="J1297" t="str">
        <f t="shared" ca="1" si="292"/>
        <v>rs</v>
      </c>
      <c r="K1297" t="str">
        <f t="shared" ca="1" si="293"/>
        <v>DAL</v>
      </c>
      <c r="L1297" t="str">
        <f t="shared" ca="1" si="293"/>
        <v>DAL</v>
      </c>
      <c r="M1297" t="str">
        <f t="shared" ca="1" si="294"/>
        <v/>
      </c>
      <c r="N1297" t="s">
        <v>16</v>
      </c>
      <c r="O1297">
        <v>-7</v>
      </c>
      <c r="P1297" t="str">
        <f t="shared" ca="1" si="295"/>
        <v/>
      </c>
      <c r="S1297" t="s">
        <v>73</v>
      </c>
      <c r="T1297">
        <v>5</v>
      </c>
      <c r="U1297">
        <f t="shared" ca="1" si="296"/>
        <v>1</v>
      </c>
      <c r="V1297" t="s">
        <v>73</v>
      </c>
      <c r="W1297">
        <f t="shared" ca="1" si="297"/>
        <v>1</v>
      </c>
    </row>
    <row r="1298" spans="1:23" x14ac:dyDescent="0.25">
      <c r="A1298">
        <v>1297</v>
      </c>
      <c r="B1298">
        <v>638</v>
      </c>
      <c r="C1298" t="str">
        <f t="shared" ca="1" si="288"/>
        <v>2014_07_ARI@OAK</v>
      </c>
      <c r="D1298" t="str">
        <f t="shared" ca="1" si="289"/>
        <v/>
      </c>
      <c r="E1298">
        <f t="shared" ca="1" si="289"/>
        <v>3.5</v>
      </c>
      <c r="F1298">
        <f t="shared" ca="1" si="289"/>
        <v>13</v>
      </c>
      <c r="G1298">
        <f t="shared" ca="1" si="289"/>
        <v>24</v>
      </c>
      <c r="H1298">
        <f t="shared" ca="1" si="290"/>
        <v>2014</v>
      </c>
      <c r="I1298">
        <f t="shared" ca="1" si="291"/>
        <v>7</v>
      </c>
      <c r="J1298" t="str">
        <f t="shared" ca="1" si="292"/>
        <v>rs</v>
      </c>
      <c r="K1298" t="str">
        <f t="shared" ca="1" si="293"/>
        <v>ARI</v>
      </c>
      <c r="L1298" t="str">
        <f t="shared" ca="1" si="293"/>
        <v>ARI</v>
      </c>
      <c r="M1298" t="str">
        <f t="shared" ca="1" si="294"/>
        <v/>
      </c>
      <c r="N1298" t="s">
        <v>18</v>
      </c>
      <c r="O1298">
        <v>3.5</v>
      </c>
      <c r="P1298" t="str">
        <f t="shared" ca="1" si="295"/>
        <v/>
      </c>
      <c r="S1298" t="s">
        <v>66</v>
      </c>
      <c r="T1298">
        <v>12</v>
      </c>
      <c r="U1298">
        <f t="shared" ca="1" si="296"/>
        <v>1</v>
      </c>
      <c r="W1298" t="str">
        <f t="shared" ca="1" si="297"/>
        <v/>
      </c>
    </row>
    <row r="1299" spans="1:23" x14ac:dyDescent="0.25">
      <c r="A1299">
        <v>1298</v>
      </c>
      <c r="B1299">
        <v>638</v>
      </c>
      <c r="C1299" t="str">
        <f t="shared" ca="1" si="288"/>
        <v>2014_07_ARI@OAK</v>
      </c>
      <c r="D1299" t="str">
        <f t="shared" ca="1" si="289"/>
        <v/>
      </c>
      <c r="E1299">
        <f t="shared" ca="1" si="289"/>
        <v>3.5</v>
      </c>
      <c r="F1299">
        <f t="shared" ca="1" si="289"/>
        <v>13</v>
      </c>
      <c r="G1299">
        <f t="shared" ca="1" si="289"/>
        <v>24</v>
      </c>
      <c r="H1299">
        <f t="shared" ca="1" si="290"/>
        <v>2014</v>
      </c>
      <c r="I1299">
        <f t="shared" ca="1" si="291"/>
        <v>7</v>
      </c>
      <c r="J1299" t="str">
        <f t="shared" ca="1" si="292"/>
        <v>rs</v>
      </c>
      <c r="K1299" t="str">
        <f t="shared" ca="1" si="293"/>
        <v>ARI</v>
      </c>
      <c r="L1299" t="str">
        <f t="shared" ca="1" si="293"/>
        <v>ARI</v>
      </c>
      <c r="M1299" t="str">
        <f t="shared" ca="1" si="294"/>
        <v/>
      </c>
      <c r="N1299" t="s">
        <v>16</v>
      </c>
      <c r="O1299">
        <v>6</v>
      </c>
      <c r="P1299" t="str">
        <f t="shared" ca="1" si="295"/>
        <v/>
      </c>
      <c r="S1299" t="s">
        <v>66</v>
      </c>
      <c r="T1299">
        <v>6</v>
      </c>
      <c r="U1299">
        <f t="shared" ca="1" si="296"/>
        <v>1</v>
      </c>
      <c r="V1299" t="s">
        <v>66</v>
      </c>
      <c r="W1299">
        <f t="shared" ca="1" si="297"/>
        <v>1</v>
      </c>
    </row>
    <row r="1300" spans="1:23" x14ac:dyDescent="0.25">
      <c r="A1300">
        <v>1299</v>
      </c>
      <c r="B1300">
        <v>639</v>
      </c>
      <c r="C1300" t="str">
        <f t="shared" ca="1" si="288"/>
        <v>2014_07_SFO@DEN</v>
      </c>
      <c r="D1300" t="str">
        <f t="shared" ca="1" si="289"/>
        <v/>
      </c>
      <c r="E1300">
        <f t="shared" ca="1" si="289"/>
        <v>-6.5</v>
      </c>
      <c r="F1300">
        <f t="shared" ca="1" si="289"/>
        <v>42</v>
      </c>
      <c r="G1300">
        <f t="shared" ca="1" si="289"/>
        <v>17</v>
      </c>
      <c r="H1300">
        <f t="shared" ca="1" si="290"/>
        <v>2014</v>
      </c>
      <c r="I1300">
        <f t="shared" ca="1" si="291"/>
        <v>7</v>
      </c>
      <c r="J1300" t="str">
        <f t="shared" ca="1" si="292"/>
        <v>rs</v>
      </c>
      <c r="K1300" t="str">
        <f t="shared" ca="1" si="293"/>
        <v>DEN</v>
      </c>
      <c r="L1300" t="str">
        <f t="shared" ca="1" si="293"/>
        <v>DEN</v>
      </c>
      <c r="M1300" t="str">
        <f t="shared" ca="1" si="294"/>
        <v/>
      </c>
      <c r="N1300" t="s">
        <v>18</v>
      </c>
      <c r="O1300">
        <v>-6</v>
      </c>
      <c r="P1300" t="str">
        <f t="shared" ca="1" si="295"/>
        <v/>
      </c>
      <c r="S1300" t="s">
        <v>338</v>
      </c>
      <c r="T1300">
        <v>10</v>
      </c>
      <c r="U1300">
        <f t="shared" ca="1" si="296"/>
        <v>0</v>
      </c>
      <c r="W1300" t="str">
        <f t="shared" ca="1" si="297"/>
        <v/>
      </c>
    </row>
    <row r="1301" spans="1:23" x14ac:dyDescent="0.25">
      <c r="A1301">
        <v>1300</v>
      </c>
      <c r="B1301">
        <v>639</v>
      </c>
      <c r="C1301" t="str">
        <f t="shared" ca="1" si="288"/>
        <v>2014_07_SFO@DEN</v>
      </c>
      <c r="D1301" t="str">
        <f t="shared" ca="1" si="289"/>
        <v/>
      </c>
      <c r="E1301">
        <f t="shared" ca="1" si="289"/>
        <v>-6.5</v>
      </c>
      <c r="F1301">
        <f t="shared" ca="1" si="289"/>
        <v>42</v>
      </c>
      <c r="G1301">
        <f t="shared" ca="1" si="289"/>
        <v>17</v>
      </c>
      <c r="H1301">
        <f t="shared" ca="1" si="290"/>
        <v>2014</v>
      </c>
      <c r="I1301">
        <f t="shared" ca="1" si="291"/>
        <v>7</v>
      </c>
      <c r="J1301" t="str">
        <f t="shared" ca="1" si="292"/>
        <v>rs</v>
      </c>
      <c r="K1301" t="str">
        <f t="shared" ca="1" si="293"/>
        <v>DEN</v>
      </c>
      <c r="L1301" t="str">
        <f t="shared" ca="1" si="293"/>
        <v>DEN</v>
      </c>
      <c r="M1301" t="str">
        <f t="shared" ca="1" si="294"/>
        <v/>
      </c>
      <c r="N1301" t="s">
        <v>16</v>
      </c>
      <c r="O1301">
        <v>-6</v>
      </c>
      <c r="P1301" t="str">
        <f t="shared" ca="1" si="295"/>
        <v/>
      </c>
      <c r="S1301" t="s">
        <v>338</v>
      </c>
      <c r="T1301">
        <v>15</v>
      </c>
      <c r="U1301">
        <f t="shared" ca="1" si="296"/>
        <v>0</v>
      </c>
      <c r="V1301" t="s">
        <v>338</v>
      </c>
      <c r="W1301">
        <f t="shared" ca="1" si="297"/>
        <v>0</v>
      </c>
    </row>
    <row r="1302" spans="1:23" x14ac:dyDescent="0.25">
      <c r="A1302">
        <v>1301</v>
      </c>
      <c r="B1302">
        <v>640</v>
      </c>
      <c r="C1302" t="str">
        <f t="shared" ca="1" si="288"/>
        <v>2014_07_HOU@PIT</v>
      </c>
      <c r="D1302" t="str">
        <f t="shared" ref="D1302:G1321" ca="1" si="298">IFERROR(IF(ISBLANK(VLOOKUP($B1302,nfl_game_result,MATCH(D$1,nfl_game_result_header,0),FALSE)),"",VLOOKUP($B1302,nfl_game_result,MATCH(D$1,nfl_game_result_header,0),FALSE)),"error")</f>
        <v/>
      </c>
      <c r="E1302">
        <f t="shared" ca="1" si="298"/>
        <v>-3.5</v>
      </c>
      <c r="F1302">
        <f t="shared" ca="1" si="298"/>
        <v>30</v>
      </c>
      <c r="G1302">
        <f t="shared" ca="1" si="298"/>
        <v>23</v>
      </c>
      <c r="H1302">
        <f t="shared" ca="1" si="290"/>
        <v>2014</v>
      </c>
      <c r="I1302">
        <f t="shared" ca="1" si="291"/>
        <v>7</v>
      </c>
      <c r="J1302" t="str">
        <f t="shared" ca="1" si="292"/>
        <v>rs</v>
      </c>
      <c r="K1302" t="str">
        <f t="shared" ref="K1302:L1321" ca="1" si="299">IFERROR(IF(ISBLANK(VLOOKUP($B1302,nfl_game_result,MATCH(K$1,nfl_game_result_header,0),FALSE)),"",VLOOKUP($B1302,nfl_game_result,MATCH(K$1,nfl_game_result_header,0),FALSE)),"error")</f>
        <v>PIT</v>
      </c>
      <c r="L1302" t="str">
        <f t="shared" ca="1" si="299"/>
        <v>PIT</v>
      </c>
      <c r="M1302" t="str">
        <f t="shared" ca="1" si="294"/>
        <v/>
      </c>
      <c r="N1302" t="s">
        <v>18</v>
      </c>
      <c r="O1302">
        <v>-3</v>
      </c>
      <c r="P1302" t="str">
        <f t="shared" ca="1" si="295"/>
        <v/>
      </c>
      <c r="S1302" t="s">
        <v>89</v>
      </c>
      <c r="T1302">
        <v>5</v>
      </c>
      <c r="U1302">
        <f t="shared" ca="1" si="296"/>
        <v>1</v>
      </c>
      <c r="W1302" t="str">
        <f t="shared" ca="1" si="297"/>
        <v/>
      </c>
    </row>
    <row r="1303" spans="1:23" x14ac:dyDescent="0.25">
      <c r="A1303">
        <v>1302</v>
      </c>
      <c r="B1303">
        <v>640</v>
      </c>
      <c r="C1303" t="str">
        <f t="shared" ca="1" si="288"/>
        <v>2014_07_HOU@PIT</v>
      </c>
      <c r="D1303" t="str">
        <f t="shared" ca="1" si="298"/>
        <v/>
      </c>
      <c r="E1303">
        <f t="shared" ca="1" si="298"/>
        <v>-3.5</v>
      </c>
      <c r="F1303">
        <f t="shared" ca="1" si="298"/>
        <v>30</v>
      </c>
      <c r="G1303">
        <f t="shared" ca="1" si="298"/>
        <v>23</v>
      </c>
      <c r="H1303">
        <f t="shared" ca="1" si="290"/>
        <v>2014</v>
      </c>
      <c r="I1303">
        <f t="shared" ca="1" si="291"/>
        <v>7</v>
      </c>
      <c r="J1303" t="str">
        <f t="shared" ca="1" si="292"/>
        <v>rs</v>
      </c>
      <c r="K1303" t="str">
        <f t="shared" ca="1" si="299"/>
        <v>PIT</v>
      </c>
      <c r="L1303" t="str">
        <f t="shared" ca="1" si="299"/>
        <v>PIT</v>
      </c>
      <c r="M1303" t="str">
        <f t="shared" ca="1" si="294"/>
        <v/>
      </c>
      <c r="N1303" t="s">
        <v>16</v>
      </c>
      <c r="O1303">
        <v>-3</v>
      </c>
      <c r="P1303" t="str">
        <f t="shared" ca="1" si="295"/>
        <v/>
      </c>
      <c r="S1303" t="s">
        <v>77</v>
      </c>
      <c r="T1303">
        <v>10</v>
      </c>
      <c r="U1303">
        <f t="shared" ca="1" si="296"/>
        <v>0</v>
      </c>
      <c r="V1303" t="s">
        <v>77</v>
      </c>
      <c r="W1303">
        <f t="shared" ca="1" si="297"/>
        <v>0</v>
      </c>
    </row>
    <row r="1304" spans="1:23" x14ac:dyDescent="0.25">
      <c r="A1304">
        <v>1303</v>
      </c>
      <c r="B1304">
        <v>641</v>
      </c>
      <c r="C1304" t="str">
        <f t="shared" ca="1" si="288"/>
        <v>2014_08_SD@DEN</v>
      </c>
      <c r="D1304" t="str">
        <f t="shared" ca="1" si="298"/>
        <v/>
      </c>
      <c r="E1304">
        <f t="shared" ca="1" si="298"/>
        <v>-7.5</v>
      </c>
      <c r="F1304">
        <f t="shared" ca="1" si="298"/>
        <v>35</v>
      </c>
      <c r="G1304">
        <f t="shared" ca="1" si="298"/>
        <v>21</v>
      </c>
      <c r="H1304">
        <f t="shared" ca="1" si="290"/>
        <v>2014</v>
      </c>
      <c r="I1304">
        <f t="shared" ca="1" si="291"/>
        <v>8</v>
      </c>
      <c r="J1304" t="str">
        <f t="shared" ca="1" si="292"/>
        <v>rs</v>
      </c>
      <c r="K1304" t="str">
        <f t="shared" ca="1" si="299"/>
        <v>DEN</v>
      </c>
      <c r="L1304" t="str">
        <f t="shared" ca="1" si="299"/>
        <v>DEN</v>
      </c>
      <c r="M1304" t="str">
        <f t="shared" ca="1" si="294"/>
        <v/>
      </c>
      <c r="N1304" t="s">
        <v>18</v>
      </c>
      <c r="O1304">
        <v>-6</v>
      </c>
      <c r="P1304" t="str">
        <f t="shared" ca="1" si="295"/>
        <v/>
      </c>
      <c r="S1304" t="s">
        <v>90</v>
      </c>
      <c r="T1304">
        <v>10</v>
      </c>
      <c r="U1304">
        <f t="shared" ca="1" si="296"/>
        <v>0</v>
      </c>
      <c r="W1304" t="str">
        <f t="shared" ca="1" si="297"/>
        <v/>
      </c>
    </row>
    <row r="1305" spans="1:23" x14ac:dyDescent="0.25">
      <c r="A1305">
        <v>1304</v>
      </c>
      <c r="B1305">
        <v>641</v>
      </c>
      <c r="C1305" t="str">
        <f t="shared" ca="1" si="288"/>
        <v>2014_08_SD@DEN</v>
      </c>
      <c r="D1305" t="str">
        <f t="shared" ca="1" si="298"/>
        <v/>
      </c>
      <c r="E1305">
        <f t="shared" ca="1" si="298"/>
        <v>-7.5</v>
      </c>
      <c r="F1305">
        <f t="shared" ca="1" si="298"/>
        <v>35</v>
      </c>
      <c r="G1305">
        <f t="shared" ca="1" si="298"/>
        <v>21</v>
      </c>
      <c r="H1305">
        <f t="shared" ca="1" si="290"/>
        <v>2014</v>
      </c>
      <c r="I1305">
        <f t="shared" ca="1" si="291"/>
        <v>8</v>
      </c>
      <c r="J1305" t="str">
        <f t="shared" ca="1" si="292"/>
        <v>rs</v>
      </c>
      <c r="K1305" t="str">
        <f t="shared" ca="1" si="299"/>
        <v>DEN</v>
      </c>
      <c r="L1305" t="str">
        <f t="shared" ca="1" si="299"/>
        <v>DEN</v>
      </c>
      <c r="M1305" t="str">
        <f t="shared" ca="1" si="294"/>
        <v/>
      </c>
      <c r="N1305" t="s">
        <v>16</v>
      </c>
      <c r="O1305">
        <v>-7</v>
      </c>
      <c r="P1305" t="str">
        <f t="shared" ca="1" si="295"/>
        <v/>
      </c>
      <c r="S1305" t="s">
        <v>74</v>
      </c>
      <c r="T1305">
        <v>2</v>
      </c>
      <c r="U1305">
        <f t="shared" ca="1" si="296"/>
        <v>1</v>
      </c>
      <c r="V1305" t="s">
        <v>74</v>
      </c>
      <c r="W1305">
        <f t="shared" ca="1" si="297"/>
        <v>1</v>
      </c>
    </row>
    <row r="1306" spans="1:23" x14ac:dyDescent="0.25">
      <c r="A1306">
        <v>1305</v>
      </c>
      <c r="B1306">
        <v>642</v>
      </c>
      <c r="C1306" t="str">
        <f t="shared" ca="1" si="288"/>
        <v>2014_08_DET@ATL</v>
      </c>
      <c r="D1306" t="str">
        <f t="shared" ca="1" si="298"/>
        <v/>
      </c>
      <c r="E1306">
        <f t="shared" ca="1" si="298"/>
        <v>4</v>
      </c>
      <c r="F1306">
        <f t="shared" ca="1" si="298"/>
        <v>21</v>
      </c>
      <c r="G1306">
        <f t="shared" ca="1" si="298"/>
        <v>22</v>
      </c>
      <c r="H1306">
        <f t="shared" ca="1" si="290"/>
        <v>2014</v>
      </c>
      <c r="I1306">
        <f t="shared" ca="1" si="291"/>
        <v>8</v>
      </c>
      <c r="J1306" t="str">
        <f t="shared" ca="1" si="292"/>
        <v>rs</v>
      </c>
      <c r="K1306" t="str">
        <f t="shared" ca="1" si="299"/>
        <v>ATL</v>
      </c>
      <c r="L1306" t="str">
        <f t="shared" ca="1" si="299"/>
        <v>DET</v>
      </c>
      <c r="M1306" t="str">
        <f t="shared" ca="1" si="294"/>
        <v/>
      </c>
      <c r="N1306" t="s">
        <v>18</v>
      </c>
      <c r="O1306">
        <v>5</v>
      </c>
      <c r="P1306" t="str">
        <f t="shared" ca="1" si="295"/>
        <v/>
      </c>
      <c r="S1306" t="s">
        <v>75</v>
      </c>
      <c r="T1306">
        <v>6</v>
      </c>
      <c r="U1306">
        <f t="shared" ca="1" si="296"/>
        <v>0</v>
      </c>
      <c r="W1306" t="str">
        <f t="shared" ca="1" si="297"/>
        <v/>
      </c>
    </row>
    <row r="1307" spans="1:23" x14ac:dyDescent="0.25">
      <c r="A1307">
        <v>1306</v>
      </c>
      <c r="B1307">
        <v>642</v>
      </c>
      <c r="C1307" t="str">
        <f t="shared" ca="1" si="288"/>
        <v>2014_08_DET@ATL</v>
      </c>
      <c r="D1307" t="str">
        <f t="shared" ca="1" si="298"/>
        <v/>
      </c>
      <c r="E1307">
        <f t="shared" ca="1" si="298"/>
        <v>4</v>
      </c>
      <c r="F1307">
        <f t="shared" ca="1" si="298"/>
        <v>21</v>
      </c>
      <c r="G1307">
        <f t="shared" ca="1" si="298"/>
        <v>22</v>
      </c>
      <c r="H1307">
        <f t="shared" ca="1" si="290"/>
        <v>2014</v>
      </c>
      <c r="I1307">
        <f t="shared" ca="1" si="291"/>
        <v>8</v>
      </c>
      <c r="J1307" t="str">
        <f t="shared" ca="1" si="292"/>
        <v>rs</v>
      </c>
      <c r="K1307" t="str">
        <f t="shared" ca="1" si="299"/>
        <v>ATL</v>
      </c>
      <c r="L1307" t="str">
        <f t="shared" ca="1" si="299"/>
        <v>DET</v>
      </c>
      <c r="M1307" t="str">
        <f t="shared" ca="1" si="294"/>
        <v/>
      </c>
      <c r="N1307" t="s">
        <v>16</v>
      </c>
      <c r="O1307">
        <v>6</v>
      </c>
      <c r="P1307" t="str">
        <f t="shared" ca="1" si="295"/>
        <v/>
      </c>
      <c r="S1307" t="s">
        <v>75</v>
      </c>
      <c r="T1307">
        <v>11</v>
      </c>
      <c r="U1307">
        <f t="shared" ca="1" si="296"/>
        <v>0</v>
      </c>
      <c r="V1307" t="s">
        <v>75</v>
      </c>
      <c r="W1307">
        <f t="shared" ca="1" si="297"/>
        <v>1</v>
      </c>
    </row>
    <row r="1308" spans="1:23" x14ac:dyDescent="0.25">
      <c r="A1308">
        <v>1307</v>
      </c>
      <c r="B1308">
        <v>643</v>
      </c>
      <c r="C1308" t="str">
        <f t="shared" ca="1" si="288"/>
        <v>2014_08_BAL@CIN</v>
      </c>
      <c r="D1308" t="str">
        <f t="shared" ca="1" si="298"/>
        <v/>
      </c>
      <c r="E1308">
        <f t="shared" ca="1" si="298"/>
        <v>-1</v>
      </c>
      <c r="F1308">
        <f t="shared" ca="1" si="298"/>
        <v>27</v>
      </c>
      <c r="G1308">
        <f t="shared" ca="1" si="298"/>
        <v>24</v>
      </c>
      <c r="H1308">
        <f t="shared" ca="1" si="290"/>
        <v>2014</v>
      </c>
      <c r="I1308">
        <f t="shared" ca="1" si="291"/>
        <v>8</v>
      </c>
      <c r="J1308" t="str">
        <f t="shared" ca="1" si="292"/>
        <v>rs</v>
      </c>
      <c r="K1308" t="str">
        <f t="shared" ca="1" si="299"/>
        <v>CIN</v>
      </c>
      <c r="L1308" t="str">
        <f t="shared" ca="1" si="299"/>
        <v>CIN</v>
      </c>
      <c r="M1308" t="str">
        <f t="shared" ca="1" si="294"/>
        <v/>
      </c>
      <c r="N1308" t="s">
        <v>18</v>
      </c>
      <c r="O1308">
        <v>2.5</v>
      </c>
      <c r="P1308" t="str">
        <f t="shared" ca="1" si="295"/>
        <v/>
      </c>
      <c r="S1308" t="s">
        <v>67</v>
      </c>
      <c r="T1308">
        <v>5</v>
      </c>
      <c r="U1308">
        <f t="shared" ca="1" si="296"/>
        <v>0</v>
      </c>
      <c r="W1308" t="str">
        <f t="shared" ca="1" si="297"/>
        <v/>
      </c>
    </row>
    <row r="1309" spans="1:23" x14ac:dyDescent="0.25">
      <c r="A1309">
        <v>1308</v>
      </c>
      <c r="B1309">
        <v>643</v>
      </c>
      <c r="C1309" t="str">
        <f t="shared" ca="1" si="288"/>
        <v>2014_08_BAL@CIN</v>
      </c>
      <c r="D1309" t="str">
        <f t="shared" ca="1" si="298"/>
        <v/>
      </c>
      <c r="E1309">
        <f t="shared" ca="1" si="298"/>
        <v>-1</v>
      </c>
      <c r="F1309">
        <f t="shared" ca="1" si="298"/>
        <v>27</v>
      </c>
      <c r="G1309">
        <f t="shared" ca="1" si="298"/>
        <v>24</v>
      </c>
      <c r="H1309">
        <f t="shared" ca="1" si="290"/>
        <v>2014</v>
      </c>
      <c r="I1309">
        <f t="shared" ca="1" si="291"/>
        <v>8</v>
      </c>
      <c r="J1309" t="str">
        <f t="shared" ca="1" si="292"/>
        <v>rs</v>
      </c>
      <c r="K1309" t="str">
        <f t="shared" ca="1" si="299"/>
        <v>CIN</v>
      </c>
      <c r="L1309" t="str">
        <f t="shared" ca="1" si="299"/>
        <v>CIN</v>
      </c>
      <c r="M1309" t="str">
        <f t="shared" ca="1" si="294"/>
        <v/>
      </c>
      <c r="N1309" t="s">
        <v>16</v>
      </c>
      <c r="O1309">
        <v>0</v>
      </c>
      <c r="P1309" t="str">
        <f t="shared" ca="1" si="295"/>
        <v/>
      </c>
      <c r="S1309" t="s">
        <v>71</v>
      </c>
      <c r="T1309">
        <v>15</v>
      </c>
      <c r="U1309">
        <f t="shared" ca="1" si="296"/>
        <v>1</v>
      </c>
      <c r="V1309" t="s">
        <v>71</v>
      </c>
      <c r="W1309">
        <f t="shared" ca="1" si="297"/>
        <v>1</v>
      </c>
    </row>
    <row r="1310" spans="1:23" x14ac:dyDescent="0.25">
      <c r="A1310">
        <v>1309</v>
      </c>
      <c r="B1310">
        <v>644</v>
      </c>
      <c r="C1310" t="str">
        <f t="shared" ca="1" si="288"/>
        <v>2014_08_HOU@TEN</v>
      </c>
      <c r="D1310" t="str">
        <f t="shared" ca="1" si="298"/>
        <v/>
      </c>
      <c r="E1310">
        <f t="shared" ca="1" si="298"/>
        <v>2</v>
      </c>
      <c r="F1310">
        <f t="shared" ca="1" si="298"/>
        <v>16</v>
      </c>
      <c r="G1310">
        <f t="shared" ca="1" si="298"/>
        <v>30</v>
      </c>
      <c r="H1310">
        <f t="shared" ca="1" si="290"/>
        <v>2014</v>
      </c>
      <c r="I1310">
        <f t="shared" ca="1" si="291"/>
        <v>8</v>
      </c>
      <c r="J1310" t="str">
        <f t="shared" ca="1" si="292"/>
        <v>rs</v>
      </c>
      <c r="K1310" t="str">
        <f t="shared" ca="1" si="299"/>
        <v>HOU</v>
      </c>
      <c r="L1310" t="str">
        <f t="shared" ca="1" si="299"/>
        <v>HOU</v>
      </c>
      <c r="M1310" t="str">
        <f t="shared" ca="1" si="294"/>
        <v/>
      </c>
      <c r="N1310" t="s">
        <v>18</v>
      </c>
      <c r="O1310">
        <v>3.5</v>
      </c>
      <c r="P1310" t="str">
        <f t="shared" ca="1" si="295"/>
        <v/>
      </c>
      <c r="S1310" t="s">
        <v>77</v>
      </c>
      <c r="T1310">
        <v>14</v>
      </c>
      <c r="U1310">
        <f t="shared" ca="1" si="296"/>
        <v>1</v>
      </c>
      <c r="W1310" t="str">
        <f t="shared" ca="1" si="297"/>
        <v/>
      </c>
    </row>
    <row r="1311" spans="1:23" x14ac:dyDescent="0.25">
      <c r="A1311">
        <v>1310</v>
      </c>
      <c r="B1311">
        <v>644</v>
      </c>
      <c r="C1311" t="str">
        <f t="shared" ca="1" si="288"/>
        <v>2014_08_HOU@TEN</v>
      </c>
      <c r="D1311" t="str">
        <f t="shared" ca="1" si="298"/>
        <v/>
      </c>
      <c r="E1311">
        <f t="shared" ca="1" si="298"/>
        <v>2</v>
      </c>
      <c r="F1311">
        <f t="shared" ca="1" si="298"/>
        <v>16</v>
      </c>
      <c r="G1311">
        <f t="shared" ca="1" si="298"/>
        <v>30</v>
      </c>
      <c r="H1311">
        <f t="shared" ca="1" si="290"/>
        <v>2014</v>
      </c>
      <c r="I1311">
        <f t="shared" ca="1" si="291"/>
        <v>8</v>
      </c>
      <c r="J1311" t="str">
        <f t="shared" ca="1" si="292"/>
        <v>rs</v>
      </c>
      <c r="K1311" t="str">
        <f t="shared" ca="1" si="299"/>
        <v>HOU</v>
      </c>
      <c r="L1311" t="str">
        <f t="shared" ca="1" si="299"/>
        <v>HOU</v>
      </c>
      <c r="M1311" t="str">
        <f t="shared" ca="1" si="294"/>
        <v/>
      </c>
      <c r="N1311" t="s">
        <v>16</v>
      </c>
      <c r="O1311">
        <v>-2.5</v>
      </c>
      <c r="P1311" t="str">
        <f t="shared" ca="1" si="295"/>
        <v/>
      </c>
      <c r="S1311" t="s">
        <v>77</v>
      </c>
      <c r="T1311">
        <v>5</v>
      </c>
      <c r="U1311">
        <f t="shared" ca="1" si="296"/>
        <v>1</v>
      </c>
      <c r="V1311" t="s">
        <v>77</v>
      </c>
      <c r="W1311">
        <f t="shared" ca="1" si="297"/>
        <v>1</v>
      </c>
    </row>
    <row r="1312" spans="1:23" x14ac:dyDescent="0.25">
      <c r="A1312">
        <v>1311</v>
      </c>
      <c r="B1312">
        <v>645</v>
      </c>
      <c r="C1312" t="str">
        <f t="shared" ca="1" si="288"/>
        <v>2014_08_STL@KCY</v>
      </c>
      <c r="D1312" t="str">
        <f t="shared" ca="1" si="298"/>
        <v/>
      </c>
      <c r="E1312">
        <f t="shared" ca="1" si="298"/>
        <v>-6.5</v>
      </c>
      <c r="F1312">
        <f t="shared" ca="1" si="298"/>
        <v>34</v>
      </c>
      <c r="G1312">
        <f t="shared" ca="1" si="298"/>
        <v>7</v>
      </c>
      <c r="H1312">
        <f t="shared" ca="1" si="290"/>
        <v>2014</v>
      </c>
      <c r="I1312">
        <f t="shared" ca="1" si="291"/>
        <v>8</v>
      </c>
      <c r="J1312" t="str">
        <f t="shared" ca="1" si="292"/>
        <v>rs</v>
      </c>
      <c r="K1312" t="str">
        <f t="shared" ca="1" si="299"/>
        <v>KCY</v>
      </c>
      <c r="L1312" t="str">
        <f t="shared" ca="1" si="299"/>
        <v>KCY</v>
      </c>
      <c r="M1312" t="str">
        <f t="shared" ca="1" si="294"/>
        <v/>
      </c>
      <c r="N1312" t="s">
        <v>18</v>
      </c>
      <c r="O1312">
        <v>-7</v>
      </c>
      <c r="P1312" t="str">
        <f t="shared" ca="1" si="295"/>
        <v/>
      </c>
      <c r="S1312" t="s">
        <v>336</v>
      </c>
      <c r="T1312">
        <v>3</v>
      </c>
      <c r="U1312">
        <f t="shared" ca="1" si="296"/>
        <v>1</v>
      </c>
      <c r="W1312" t="str">
        <f t="shared" ca="1" si="297"/>
        <v/>
      </c>
    </row>
    <row r="1313" spans="1:23" x14ac:dyDescent="0.25">
      <c r="A1313">
        <v>1312</v>
      </c>
      <c r="B1313">
        <v>645</v>
      </c>
      <c r="C1313" t="str">
        <f t="shared" ca="1" si="288"/>
        <v>2014_08_STL@KCY</v>
      </c>
      <c r="D1313" t="str">
        <f t="shared" ca="1" si="298"/>
        <v/>
      </c>
      <c r="E1313">
        <f t="shared" ca="1" si="298"/>
        <v>-6.5</v>
      </c>
      <c r="F1313">
        <f t="shared" ca="1" si="298"/>
        <v>34</v>
      </c>
      <c r="G1313">
        <f t="shared" ca="1" si="298"/>
        <v>7</v>
      </c>
      <c r="H1313">
        <f t="shared" ca="1" si="290"/>
        <v>2014</v>
      </c>
      <c r="I1313">
        <f t="shared" ca="1" si="291"/>
        <v>8</v>
      </c>
      <c r="J1313" t="str">
        <f t="shared" ca="1" si="292"/>
        <v>rs</v>
      </c>
      <c r="K1313" t="str">
        <f t="shared" ca="1" si="299"/>
        <v>KCY</v>
      </c>
      <c r="L1313" t="str">
        <f t="shared" ca="1" si="299"/>
        <v>KCY</v>
      </c>
      <c r="M1313" t="str">
        <f t="shared" ca="1" si="294"/>
        <v/>
      </c>
      <c r="N1313" t="s">
        <v>16</v>
      </c>
      <c r="O1313">
        <v>-6</v>
      </c>
      <c r="P1313" t="str">
        <f t="shared" ca="1" si="295"/>
        <v/>
      </c>
      <c r="S1313" t="s">
        <v>336</v>
      </c>
      <c r="T1313">
        <v>7</v>
      </c>
      <c r="U1313">
        <f t="shared" ca="1" si="296"/>
        <v>1</v>
      </c>
      <c r="V1313" t="s">
        <v>336</v>
      </c>
      <c r="W1313">
        <f t="shared" ca="1" si="297"/>
        <v>1</v>
      </c>
    </row>
    <row r="1314" spans="1:23" x14ac:dyDescent="0.25">
      <c r="A1314">
        <v>1313</v>
      </c>
      <c r="B1314">
        <v>646</v>
      </c>
      <c r="C1314" t="str">
        <f t="shared" ca="1" si="288"/>
        <v>2014_08_CHI@NWE</v>
      </c>
      <c r="D1314" t="str">
        <f t="shared" ca="1" si="298"/>
        <v/>
      </c>
      <c r="E1314">
        <f t="shared" ca="1" si="298"/>
        <v>-6.5</v>
      </c>
      <c r="F1314">
        <f t="shared" ca="1" si="298"/>
        <v>51</v>
      </c>
      <c r="G1314">
        <f t="shared" ca="1" si="298"/>
        <v>23</v>
      </c>
      <c r="H1314">
        <f t="shared" ca="1" si="290"/>
        <v>2014</v>
      </c>
      <c r="I1314">
        <f t="shared" ca="1" si="291"/>
        <v>8</v>
      </c>
      <c r="J1314" t="str">
        <f t="shared" ca="1" si="292"/>
        <v>rs</v>
      </c>
      <c r="K1314" t="str">
        <f t="shared" ca="1" si="299"/>
        <v>NWE</v>
      </c>
      <c r="L1314" t="str">
        <f t="shared" ca="1" si="299"/>
        <v>NWE</v>
      </c>
      <c r="M1314" t="str">
        <f t="shared" ca="1" si="294"/>
        <v/>
      </c>
      <c r="N1314" t="s">
        <v>18</v>
      </c>
      <c r="O1314">
        <v>-7</v>
      </c>
      <c r="P1314" t="str">
        <f t="shared" ca="1" si="295"/>
        <v/>
      </c>
      <c r="S1314" t="s">
        <v>70</v>
      </c>
      <c r="T1314">
        <v>8</v>
      </c>
      <c r="U1314">
        <f t="shared" ca="1" si="296"/>
        <v>0</v>
      </c>
      <c r="W1314" t="str">
        <f t="shared" ca="1" si="297"/>
        <v/>
      </c>
    </row>
    <row r="1315" spans="1:23" x14ac:dyDescent="0.25">
      <c r="A1315">
        <v>1314</v>
      </c>
      <c r="B1315">
        <v>646</v>
      </c>
      <c r="C1315" t="str">
        <f t="shared" ca="1" si="288"/>
        <v>2014_08_CHI@NWE</v>
      </c>
      <c r="D1315" t="str">
        <f t="shared" ca="1" si="298"/>
        <v/>
      </c>
      <c r="E1315">
        <f t="shared" ca="1" si="298"/>
        <v>-6.5</v>
      </c>
      <c r="F1315">
        <f t="shared" ca="1" si="298"/>
        <v>51</v>
      </c>
      <c r="G1315">
        <f t="shared" ca="1" si="298"/>
        <v>23</v>
      </c>
      <c r="H1315">
        <f t="shared" ca="1" si="290"/>
        <v>2014</v>
      </c>
      <c r="I1315">
        <f t="shared" ca="1" si="291"/>
        <v>8</v>
      </c>
      <c r="J1315" t="str">
        <f t="shared" ca="1" si="292"/>
        <v>rs</v>
      </c>
      <c r="K1315" t="str">
        <f t="shared" ca="1" si="299"/>
        <v>NWE</v>
      </c>
      <c r="L1315" t="str">
        <f t="shared" ca="1" si="299"/>
        <v>NWE</v>
      </c>
      <c r="M1315" t="str">
        <f t="shared" ca="1" si="294"/>
        <v/>
      </c>
      <c r="N1315" t="s">
        <v>16</v>
      </c>
      <c r="O1315">
        <v>-8</v>
      </c>
      <c r="P1315" t="str">
        <f t="shared" ca="1" si="295"/>
        <v/>
      </c>
      <c r="S1315" t="s">
        <v>70</v>
      </c>
      <c r="T1315">
        <v>13</v>
      </c>
      <c r="U1315">
        <f t="shared" ca="1" si="296"/>
        <v>0</v>
      </c>
      <c r="V1315" t="s">
        <v>337</v>
      </c>
      <c r="W1315">
        <f t="shared" ca="1" si="297"/>
        <v>1</v>
      </c>
    </row>
    <row r="1316" spans="1:23" x14ac:dyDescent="0.25">
      <c r="A1316">
        <v>1315</v>
      </c>
      <c r="B1316">
        <v>647</v>
      </c>
      <c r="C1316" t="str">
        <f t="shared" ca="1" si="288"/>
        <v>2014_08_BUF@NYJ</v>
      </c>
      <c r="D1316" t="str">
        <f t="shared" ca="1" si="298"/>
        <v/>
      </c>
      <c r="E1316">
        <f t="shared" ca="1" si="298"/>
        <v>-3</v>
      </c>
      <c r="F1316">
        <f t="shared" ca="1" si="298"/>
        <v>23</v>
      </c>
      <c r="G1316">
        <f t="shared" ca="1" si="298"/>
        <v>43</v>
      </c>
      <c r="H1316">
        <f t="shared" ca="1" si="290"/>
        <v>2014</v>
      </c>
      <c r="I1316">
        <f t="shared" ca="1" si="291"/>
        <v>8</v>
      </c>
      <c r="J1316" t="str">
        <f t="shared" ca="1" si="292"/>
        <v>rs</v>
      </c>
      <c r="K1316" t="str">
        <f t="shared" ca="1" si="299"/>
        <v>BUF</v>
      </c>
      <c r="L1316" t="str">
        <f t="shared" ca="1" si="299"/>
        <v>BUF</v>
      </c>
      <c r="M1316" t="str">
        <f t="shared" ca="1" si="294"/>
        <v/>
      </c>
      <c r="N1316" t="s">
        <v>18</v>
      </c>
      <c r="O1316">
        <v>-2.5</v>
      </c>
      <c r="P1316" t="str">
        <f t="shared" ca="1" si="295"/>
        <v/>
      </c>
      <c r="S1316" t="s">
        <v>68</v>
      </c>
      <c r="T1316">
        <v>15</v>
      </c>
      <c r="U1316">
        <f t="shared" ca="1" si="296"/>
        <v>1</v>
      </c>
      <c r="W1316" t="str">
        <f t="shared" ca="1" si="297"/>
        <v/>
      </c>
    </row>
    <row r="1317" spans="1:23" x14ac:dyDescent="0.25">
      <c r="A1317">
        <v>1316</v>
      </c>
      <c r="B1317">
        <v>647</v>
      </c>
      <c r="C1317" t="str">
        <f t="shared" ca="1" si="288"/>
        <v>2014_08_BUF@NYJ</v>
      </c>
      <c r="D1317" t="str">
        <f t="shared" ca="1" si="298"/>
        <v/>
      </c>
      <c r="E1317">
        <f t="shared" ca="1" si="298"/>
        <v>-3</v>
      </c>
      <c r="F1317">
        <f t="shared" ca="1" si="298"/>
        <v>23</v>
      </c>
      <c r="G1317">
        <f t="shared" ca="1" si="298"/>
        <v>43</v>
      </c>
      <c r="H1317">
        <f t="shared" ca="1" si="290"/>
        <v>2014</v>
      </c>
      <c r="I1317">
        <f t="shared" ca="1" si="291"/>
        <v>8</v>
      </c>
      <c r="J1317" t="str">
        <f t="shared" ca="1" si="292"/>
        <v>rs</v>
      </c>
      <c r="K1317" t="str">
        <f t="shared" ca="1" si="299"/>
        <v>BUF</v>
      </c>
      <c r="L1317" t="str">
        <f t="shared" ca="1" si="299"/>
        <v>BUF</v>
      </c>
      <c r="M1317" t="str">
        <f t="shared" ca="1" si="294"/>
        <v/>
      </c>
      <c r="N1317" t="s">
        <v>16</v>
      </c>
      <c r="O1317">
        <v>0</v>
      </c>
      <c r="P1317" t="str">
        <f t="shared" ca="1" si="295"/>
        <v/>
      </c>
      <c r="S1317" t="s">
        <v>68</v>
      </c>
      <c r="T1317">
        <v>6</v>
      </c>
      <c r="U1317">
        <f t="shared" ca="1" si="296"/>
        <v>1</v>
      </c>
      <c r="V1317" t="s">
        <v>68</v>
      </c>
      <c r="W1317">
        <f t="shared" ca="1" si="297"/>
        <v>1</v>
      </c>
    </row>
    <row r="1318" spans="1:23" x14ac:dyDescent="0.25">
      <c r="A1318">
        <v>1317</v>
      </c>
      <c r="B1318">
        <v>648</v>
      </c>
      <c r="C1318" t="str">
        <f t="shared" ca="1" si="288"/>
        <v>2014_08_MIN@TBY</v>
      </c>
      <c r="D1318" t="str">
        <f t="shared" ca="1" si="298"/>
        <v/>
      </c>
      <c r="E1318">
        <f t="shared" ca="1" si="298"/>
        <v>-3</v>
      </c>
      <c r="F1318">
        <f t="shared" ca="1" si="298"/>
        <v>13</v>
      </c>
      <c r="G1318">
        <f t="shared" ca="1" si="298"/>
        <v>19</v>
      </c>
      <c r="H1318">
        <f t="shared" ca="1" si="290"/>
        <v>2014</v>
      </c>
      <c r="I1318">
        <f t="shared" ca="1" si="291"/>
        <v>8</v>
      </c>
      <c r="J1318" t="str">
        <f t="shared" ca="1" si="292"/>
        <v>rs</v>
      </c>
      <c r="K1318" t="str">
        <f t="shared" ca="1" si="299"/>
        <v>MIN</v>
      </c>
      <c r="L1318" t="str">
        <f t="shared" ca="1" si="299"/>
        <v>MIN</v>
      </c>
      <c r="M1318" t="str">
        <f t="shared" ca="1" si="294"/>
        <v/>
      </c>
      <c r="N1318" t="s">
        <v>18</v>
      </c>
      <c r="O1318">
        <v>-3</v>
      </c>
      <c r="P1318" t="str">
        <f t="shared" ca="1" si="295"/>
        <v/>
      </c>
      <c r="S1318" t="s">
        <v>339</v>
      </c>
      <c r="T1318">
        <v>11</v>
      </c>
      <c r="U1318">
        <f t="shared" ca="1" si="296"/>
        <v>0</v>
      </c>
      <c r="W1318" t="str">
        <f t="shared" ca="1" si="297"/>
        <v/>
      </c>
    </row>
    <row r="1319" spans="1:23" x14ac:dyDescent="0.25">
      <c r="A1319">
        <v>1318</v>
      </c>
      <c r="B1319">
        <v>648</v>
      </c>
      <c r="C1319" t="str">
        <f t="shared" ca="1" si="288"/>
        <v>2014_08_MIN@TBY</v>
      </c>
      <c r="D1319" t="str">
        <f t="shared" ca="1" si="298"/>
        <v/>
      </c>
      <c r="E1319">
        <f t="shared" ca="1" si="298"/>
        <v>-3</v>
      </c>
      <c r="F1319">
        <f t="shared" ca="1" si="298"/>
        <v>13</v>
      </c>
      <c r="G1319">
        <f t="shared" ca="1" si="298"/>
        <v>19</v>
      </c>
      <c r="H1319">
        <f t="shared" ca="1" si="290"/>
        <v>2014</v>
      </c>
      <c r="I1319">
        <f t="shared" ca="1" si="291"/>
        <v>8</v>
      </c>
      <c r="J1319" t="str">
        <f t="shared" ca="1" si="292"/>
        <v>rs</v>
      </c>
      <c r="K1319" t="str">
        <f t="shared" ca="1" si="299"/>
        <v>MIN</v>
      </c>
      <c r="L1319" t="str">
        <f t="shared" ca="1" si="299"/>
        <v>MIN</v>
      </c>
      <c r="M1319" t="str">
        <f t="shared" ca="1" si="294"/>
        <v/>
      </c>
      <c r="N1319" t="s">
        <v>16</v>
      </c>
      <c r="O1319">
        <v>-3</v>
      </c>
      <c r="P1319" t="str">
        <f t="shared" ca="1" si="295"/>
        <v/>
      </c>
      <c r="S1319" t="s">
        <v>82</v>
      </c>
      <c r="T1319">
        <v>3</v>
      </c>
      <c r="U1319">
        <f t="shared" ca="1" si="296"/>
        <v>1</v>
      </c>
      <c r="V1319" t="s">
        <v>82</v>
      </c>
      <c r="W1319">
        <f t="shared" ca="1" si="297"/>
        <v>1</v>
      </c>
    </row>
    <row r="1320" spans="1:23" x14ac:dyDescent="0.25">
      <c r="A1320">
        <v>1319</v>
      </c>
      <c r="B1320">
        <v>649</v>
      </c>
      <c r="C1320" t="str">
        <f t="shared" ca="1" si="288"/>
        <v>2014_08_SEA@CAR</v>
      </c>
      <c r="D1320" t="str">
        <f t="shared" ca="1" si="298"/>
        <v/>
      </c>
      <c r="E1320">
        <f t="shared" ca="1" si="298"/>
        <v>4.5</v>
      </c>
      <c r="F1320">
        <f t="shared" ca="1" si="298"/>
        <v>9</v>
      </c>
      <c r="G1320">
        <f t="shared" ca="1" si="298"/>
        <v>13</v>
      </c>
      <c r="H1320">
        <f t="shared" ca="1" si="290"/>
        <v>2014</v>
      </c>
      <c r="I1320">
        <f t="shared" ca="1" si="291"/>
        <v>8</v>
      </c>
      <c r="J1320" t="str">
        <f t="shared" ca="1" si="292"/>
        <v>rs</v>
      </c>
      <c r="K1320" t="str">
        <f t="shared" ca="1" si="299"/>
        <v>CAR</v>
      </c>
      <c r="L1320" t="str">
        <f t="shared" ca="1" si="299"/>
        <v>SEA</v>
      </c>
      <c r="M1320" t="str">
        <f t="shared" ca="1" si="294"/>
        <v/>
      </c>
      <c r="N1320" t="s">
        <v>18</v>
      </c>
      <c r="O1320">
        <v>3</v>
      </c>
      <c r="P1320" t="str">
        <f t="shared" ca="1" si="295"/>
        <v/>
      </c>
      <c r="S1320" t="s">
        <v>91</v>
      </c>
      <c r="T1320">
        <v>12</v>
      </c>
      <c r="U1320">
        <f t="shared" ca="1" si="296"/>
        <v>0</v>
      </c>
      <c r="W1320" t="str">
        <f t="shared" ca="1" si="297"/>
        <v/>
      </c>
    </row>
    <row r="1321" spans="1:23" x14ac:dyDescent="0.25">
      <c r="A1321">
        <v>1320</v>
      </c>
      <c r="B1321">
        <v>649</v>
      </c>
      <c r="C1321" t="str">
        <f t="shared" ca="1" si="288"/>
        <v>2014_08_SEA@CAR</v>
      </c>
      <c r="D1321" t="str">
        <f t="shared" ca="1" si="298"/>
        <v/>
      </c>
      <c r="E1321">
        <f t="shared" ca="1" si="298"/>
        <v>4.5</v>
      </c>
      <c r="F1321">
        <f t="shared" ca="1" si="298"/>
        <v>9</v>
      </c>
      <c r="G1321">
        <f t="shared" ca="1" si="298"/>
        <v>13</v>
      </c>
      <c r="H1321">
        <f t="shared" ca="1" si="290"/>
        <v>2014</v>
      </c>
      <c r="I1321">
        <f t="shared" ca="1" si="291"/>
        <v>8</v>
      </c>
      <c r="J1321" t="str">
        <f t="shared" ca="1" si="292"/>
        <v>rs</v>
      </c>
      <c r="K1321" t="str">
        <f t="shared" ca="1" si="299"/>
        <v>CAR</v>
      </c>
      <c r="L1321" t="str">
        <f t="shared" ca="1" si="299"/>
        <v>SEA</v>
      </c>
      <c r="M1321" t="str">
        <f t="shared" ca="1" si="294"/>
        <v/>
      </c>
      <c r="N1321" t="s">
        <v>16</v>
      </c>
      <c r="O1321">
        <v>3</v>
      </c>
      <c r="P1321" t="str">
        <f t="shared" ca="1" si="295"/>
        <v/>
      </c>
      <c r="S1321" t="s">
        <v>69</v>
      </c>
      <c r="T1321">
        <v>12</v>
      </c>
      <c r="U1321">
        <f t="shared" ca="1" si="296"/>
        <v>1</v>
      </c>
      <c r="V1321" t="s">
        <v>69</v>
      </c>
      <c r="W1321">
        <f t="shared" ca="1" si="297"/>
        <v>0</v>
      </c>
    </row>
    <row r="1322" spans="1:23" x14ac:dyDescent="0.25">
      <c r="A1322">
        <v>1321</v>
      </c>
      <c r="B1322">
        <v>650</v>
      </c>
      <c r="C1322" t="str">
        <f t="shared" ca="1" si="288"/>
        <v>2014_08_MIA@JAX</v>
      </c>
      <c r="D1322" t="str">
        <f t="shared" ref="D1322:G1341" ca="1" si="300">IFERROR(IF(ISBLANK(VLOOKUP($B1322,nfl_game_result,MATCH(D$1,nfl_game_result_header,0),FALSE)),"",VLOOKUP($B1322,nfl_game_result,MATCH(D$1,nfl_game_result_header,0),FALSE)),"error")</f>
        <v/>
      </c>
      <c r="E1322">
        <f t="shared" ca="1" si="300"/>
        <v>5</v>
      </c>
      <c r="F1322">
        <f t="shared" ca="1" si="300"/>
        <v>13</v>
      </c>
      <c r="G1322">
        <f t="shared" ca="1" si="300"/>
        <v>27</v>
      </c>
      <c r="H1322">
        <f t="shared" ca="1" si="290"/>
        <v>2014</v>
      </c>
      <c r="I1322">
        <f t="shared" ca="1" si="291"/>
        <v>8</v>
      </c>
      <c r="J1322" t="str">
        <f t="shared" ca="1" si="292"/>
        <v>rs</v>
      </c>
      <c r="K1322" t="str">
        <f t="shared" ref="K1322:L1341" ca="1" si="301">IFERROR(IF(ISBLANK(VLOOKUP($B1322,nfl_game_result,MATCH(K$1,nfl_game_result_header,0),FALSE)),"",VLOOKUP($B1322,nfl_game_result,MATCH(K$1,nfl_game_result_header,0),FALSE)),"error")</f>
        <v>MIA</v>
      </c>
      <c r="L1322" t="str">
        <f t="shared" ca="1" si="301"/>
        <v>MIA</v>
      </c>
      <c r="M1322" t="str">
        <f t="shared" ca="1" si="294"/>
        <v/>
      </c>
      <c r="N1322" t="s">
        <v>18</v>
      </c>
      <c r="O1322">
        <v>4</v>
      </c>
      <c r="P1322" t="str">
        <f t="shared" ca="1" si="295"/>
        <v/>
      </c>
      <c r="S1322" t="s">
        <v>81</v>
      </c>
      <c r="T1322">
        <v>9</v>
      </c>
      <c r="U1322">
        <f t="shared" ca="1" si="296"/>
        <v>1</v>
      </c>
      <c r="W1322" t="str">
        <f t="shared" ca="1" si="297"/>
        <v/>
      </c>
    </row>
    <row r="1323" spans="1:23" x14ac:dyDescent="0.25">
      <c r="A1323">
        <v>1322</v>
      </c>
      <c r="B1323">
        <v>650</v>
      </c>
      <c r="C1323" t="str">
        <f t="shared" ca="1" si="288"/>
        <v>2014_08_MIA@JAX</v>
      </c>
      <c r="D1323" t="str">
        <f t="shared" ca="1" si="300"/>
        <v/>
      </c>
      <c r="E1323">
        <f t="shared" ca="1" si="300"/>
        <v>5</v>
      </c>
      <c r="F1323">
        <f t="shared" ca="1" si="300"/>
        <v>13</v>
      </c>
      <c r="G1323">
        <f t="shared" ca="1" si="300"/>
        <v>27</v>
      </c>
      <c r="H1323">
        <f t="shared" ca="1" si="290"/>
        <v>2014</v>
      </c>
      <c r="I1323">
        <f t="shared" ca="1" si="291"/>
        <v>8</v>
      </c>
      <c r="J1323" t="str">
        <f t="shared" ca="1" si="292"/>
        <v>rs</v>
      </c>
      <c r="K1323" t="str">
        <f t="shared" ca="1" si="301"/>
        <v>MIA</v>
      </c>
      <c r="L1323" t="str">
        <f t="shared" ca="1" si="301"/>
        <v>MIA</v>
      </c>
      <c r="M1323" t="str">
        <f t="shared" ca="1" si="294"/>
        <v/>
      </c>
      <c r="N1323" t="s">
        <v>16</v>
      </c>
      <c r="O1323">
        <v>4</v>
      </c>
      <c r="P1323" t="str">
        <f t="shared" ca="1" si="295"/>
        <v/>
      </c>
      <c r="S1323" t="s">
        <v>81</v>
      </c>
      <c r="T1323">
        <v>4</v>
      </c>
      <c r="U1323">
        <f t="shared" ca="1" si="296"/>
        <v>1</v>
      </c>
      <c r="V1323" t="s">
        <v>81</v>
      </c>
      <c r="W1323">
        <f t="shared" ca="1" si="297"/>
        <v>1</v>
      </c>
    </row>
    <row r="1324" spans="1:23" x14ac:dyDescent="0.25">
      <c r="A1324">
        <v>1323</v>
      </c>
      <c r="B1324">
        <v>651</v>
      </c>
      <c r="C1324" t="str">
        <f t="shared" ca="1" si="288"/>
        <v>2014_08_PHI@ARI</v>
      </c>
      <c r="D1324" t="str">
        <f t="shared" ca="1" si="300"/>
        <v/>
      </c>
      <c r="E1324">
        <f t="shared" ca="1" si="300"/>
        <v>-2.5</v>
      </c>
      <c r="F1324">
        <f t="shared" ca="1" si="300"/>
        <v>24</v>
      </c>
      <c r="G1324">
        <f t="shared" ca="1" si="300"/>
        <v>20</v>
      </c>
      <c r="H1324">
        <f t="shared" ca="1" si="290"/>
        <v>2014</v>
      </c>
      <c r="I1324">
        <f t="shared" ca="1" si="291"/>
        <v>8</v>
      </c>
      <c r="J1324" t="str">
        <f t="shared" ca="1" si="292"/>
        <v>rs</v>
      </c>
      <c r="K1324" t="str">
        <f t="shared" ca="1" si="301"/>
        <v>ARI</v>
      </c>
      <c r="L1324" t="str">
        <f t="shared" ca="1" si="301"/>
        <v>ARI</v>
      </c>
      <c r="M1324" t="str">
        <f t="shared" ca="1" si="294"/>
        <v/>
      </c>
      <c r="N1324" t="s">
        <v>18</v>
      </c>
      <c r="O1324">
        <v>-3.5</v>
      </c>
      <c r="P1324" t="str">
        <f t="shared" ca="1" si="295"/>
        <v/>
      </c>
      <c r="S1324" t="s">
        <v>66</v>
      </c>
      <c r="T1324">
        <v>13</v>
      </c>
      <c r="U1324">
        <f t="shared" ca="1" si="296"/>
        <v>1</v>
      </c>
      <c r="W1324" t="str">
        <f t="shared" ca="1" si="297"/>
        <v/>
      </c>
    </row>
    <row r="1325" spans="1:23" x14ac:dyDescent="0.25">
      <c r="A1325">
        <v>1324</v>
      </c>
      <c r="B1325">
        <v>651</v>
      </c>
      <c r="C1325" t="str">
        <f t="shared" ca="1" si="288"/>
        <v>2014_08_PHI@ARI</v>
      </c>
      <c r="D1325" t="str">
        <f t="shared" ca="1" si="300"/>
        <v/>
      </c>
      <c r="E1325">
        <f t="shared" ca="1" si="300"/>
        <v>-2.5</v>
      </c>
      <c r="F1325">
        <f t="shared" ca="1" si="300"/>
        <v>24</v>
      </c>
      <c r="G1325">
        <f t="shared" ca="1" si="300"/>
        <v>20</v>
      </c>
      <c r="H1325">
        <f t="shared" ca="1" si="290"/>
        <v>2014</v>
      </c>
      <c r="I1325">
        <f t="shared" ca="1" si="291"/>
        <v>8</v>
      </c>
      <c r="J1325" t="str">
        <f t="shared" ca="1" si="292"/>
        <v>rs</v>
      </c>
      <c r="K1325" t="str">
        <f t="shared" ca="1" si="301"/>
        <v>ARI</v>
      </c>
      <c r="L1325" t="str">
        <f t="shared" ca="1" si="301"/>
        <v>ARI</v>
      </c>
      <c r="M1325" t="str">
        <f t="shared" ca="1" si="294"/>
        <v/>
      </c>
      <c r="N1325" t="s">
        <v>16</v>
      </c>
      <c r="O1325">
        <v>-3</v>
      </c>
      <c r="P1325" t="str">
        <f t="shared" ca="1" si="295"/>
        <v/>
      </c>
      <c r="S1325" t="s">
        <v>66</v>
      </c>
      <c r="T1325">
        <v>14</v>
      </c>
      <c r="U1325">
        <f t="shared" ca="1" si="296"/>
        <v>1</v>
      </c>
      <c r="V1325" t="s">
        <v>66</v>
      </c>
      <c r="W1325">
        <f t="shared" ca="1" si="297"/>
        <v>1</v>
      </c>
    </row>
    <row r="1326" spans="1:23" x14ac:dyDescent="0.25">
      <c r="A1326">
        <v>1325</v>
      </c>
      <c r="B1326">
        <v>652</v>
      </c>
      <c r="C1326" t="str">
        <f t="shared" ca="1" si="288"/>
        <v>2014_08_OAK@CLE</v>
      </c>
      <c r="D1326" t="str">
        <f t="shared" ca="1" si="300"/>
        <v/>
      </c>
      <c r="E1326">
        <f t="shared" ca="1" si="300"/>
        <v>-7</v>
      </c>
      <c r="F1326">
        <f t="shared" ca="1" si="300"/>
        <v>23</v>
      </c>
      <c r="G1326">
        <f t="shared" ca="1" si="300"/>
        <v>13</v>
      </c>
      <c r="H1326">
        <f t="shared" ca="1" si="290"/>
        <v>2014</v>
      </c>
      <c r="I1326">
        <f t="shared" ca="1" si="291"/>
        <v>8</v>
      </c>
      <c r="J1326" t="str">
        <f t="shared" ca="1" si="292"/>
        <v>rs</v>
      </c>
      <c r="K1326" t="str">
        <f t="shared" ca="1" si="301"/>
        <v>CLE</v>
      </c>
      <c r="L1326" t="str">
        <f t="shared" ca="1" si="301"/>
        <v>CLE</v>
      </c>
      <c r="M1326" t="str">
        <f t="shared" ca="1" si="294"/>
        <v/>
      </c>
      <c r="N1326" t="s">
        <v>18</v>
      </c>
      <c r="O1326">
        <v>-4</v>
      </c>
      <c r="P1326" t="str">
        <f t="shared" ca="1" si="295"/>
        <v/>
      </c>
      <c r="S1326" t="s">
        <v>87</v>
      </c>
      <c r="T1326">
        <v>7</v>
      </c>
      <c r="U1326">
        <f t="shared" ca="1" si="296"/>
        <v>0</v>
      </c>
      <c r="W1326" t="str">
        <f t="shared" ca="1" si="297"/>
        <v/>
      </c>
    </row>
    <row r="1327" spans="1:23" x14ac:dyDescent="0.25">
      <c r="A1327">
        <v>1326</v>
      </c>
      <c r="B1327">
        <v>652</v>
      </c>
      <c r="C1327" t="str">
        <f t="shared" ca="1" si="288"/>
        <v>2014_08_OAK@CLE</v>
      </c>
      <c r="D1327" t="str">
        <f t="shared" ca="1" si="300"/>
        <v/>
      </c>
      <c r="E1327">
        <f t="shared" ca="1" si="300"/>
        <v>-7</v>
      </c>
      <c r="F1327">
        <f t="shared" ca="1" si="300"/>
        <v>23</v>
      </c>
      <c r="G1327">
        <f t="shared" ca="1" si="300"/>
        <v>13</v>
      </c>
      <c r="H1327">
        <f t="shared" ca="1" si="290"/>
        <v>2014</v>
      </c>
      <c r="I1327">
        <f t="shared" ca="1" si="291"/>
        <v>8</v>
      </c>
      <c r="J1327" t="str">
        <f t="shared" ca="1" si="292"/>
        <v>rs</v>
      </c>
      <c r="K1327" t="str">
        <f t="shared" ca="1" si="301"/>
        <v>CLE</v>
      </c>
      <c r="L1327" t="str">
        <f t="shared" ca="1" si="301"/>
        <v>CLE</v>
      </c>
      <c r="M1327" t="str">
        <f t="shared" ca="1" si="294"/>
        <v/>
      </c>
      <c r="N1327" t="s">
        <v>16</v>
      </c>
      <c r="O1327">
        <v>-5.5</v>
      </c>
      <c r="P1327" t="str">
        <f t="shared" ca="1" si="295"/>
        <v/>
      </c>
      <c r="S1327" t="s">
        <v>87</v>
      </c>
      <c r="T1327">
        <v>9</v>
      </c>
      <c r="U1327">
        <f t="shared" ca="1" si="296"/>
        <v>0</v>
      </c>
      <c r="V1327" t="s">
        <v>72</v>
      </c>
      <c r="W1327">
        <f t="shared" ca="1" si="297"/>
        <v>1</v>
      </c>
    </row>
    <row r="1328" spans="1:23" x14ac:dyDescent="0.25">
      <c r="A1328">
        <v>1327</v>
      </c>
      <c r="B1328">
        <v>653</v>
      </c>
      <c r="C1328" t="str">
        <f t="shared" ca="1" si="288"/>
        <v>2014_08_IND@PIT</v>
      </c>
      <c r="D1328" t="str">
        <f t="shared" ca="1" si="300"/>
        <v/>
      </c>
      <c r="E1328">
        <f t="shared" ca="1" si="300"/>
        <v>3</v>
      </c>
      <c r="F1328">
        <f t="shared" ca="1" si="300"/>
        <v>51</v>
      </c>
      <c r="G1328">
        <f t="shared" ca="1" si="300"/>
        <v>34</v>
      </c>
      <c r="H1328">
        <f t="shared" ca="1" si="290"/>
        <v>2014</v>
      </c>
      <c r="I1328">
        <f t="shared" ca="1" si="291"/>
        <v>8</v>
      </c>
      <c r="J1328" t="str">
        <f t="shared" ca="1" si="292"/>
        <v>rs</v>
      </c>
      <c r="K1328" t="str">
        <f t="shared" ca="1" si="301"/>
        <v>PIT</v>
      </c>
      <c r="L1328" t="str">
        <f t="shared" ca="1" si="301"/>
        <v>PIT</v>
      </c>
      <c r="M1328" t="str">
        <f t="shared" ca="1" si="294"/>
        <v/>
      </c>
      <c r="N1328" t="s">
        <v>18</v>
      </c>
      <c r="O1328">
        <v>4</v>
      </c>
      <c r="P1328" t="str">
        <f t="shared" ca="1" si="295"/>
        <v/>
      </c>
      <c r="S1328" t="s">
        <v>78</v>
      </c>
      <c r="T1328">
        <v>1</v>
      </c>
      <c r="U1328">
        <f t="shared" ca="1" si="296"/>
        <v>0</v>
      </c>
      <c r="W1328" t="str">
        <f t="shared" ca="1" si="297"/>
        <v/>
      </c>
    </row>
    <row r="1329" spans="1:23" x14ac:dyDescent="0.25">
      <c r="A1329">
        <v>1328</v>
      </c>
      <c r="B1329">
        <v>653</v>
      </c>
      <c r="C1329" t="str">
        <f t="shared" ca="1" si="288"/>
        <v>2014_08_IND@PIT</v>
      </c>
      <c r="D1329" t="str">
        <f t="shared" ca="1" si="300"/>
        <v/>
      </c>
      <c r="E1329">
        <f t="shared" ca="1" si="300"/>
        <v>3</v>
      </c>
      <c r="F1329">
        <f t="shared" ca="1" si="300"/>
        <v>51</v>
      </c>
      <c r="G1329">
        <f t="shared" ca="1" si="300"/>
        <v>34</v>
      </c>
      <c r="H1329">
        <f t="shared" ca="1" si="290"/>
        <v>2014</v>
      </c>
      <c r="I1329">
        <f t="shared" ca="1" si="291"/>
        <v>8</v>
      </c>
      <c r="J1329" t="str">
        <f t="shared" ca="1" si="292"/>
        <v>rs</v>
      </c>
      <c r="K1329" t="str">
        <f t="shared" ca="1" si="301"/>
        <v>PIT</v>
      </c>
      <c r="L1329" t="str">
        <f t="shared" ca="1" si="301"/>
        <v>PIT</v>
      </c>
      <c r="M1329" t="str">
        <f t="shared" ca="1" si="294"/>
        <v/>
      </c>
      <c r="N1329" t="s">
        <v>16</v>
      </c>
      <c r="O1329">
        <v>1.5</v>
      </c>
      <c r="P1329" t="str">
        <f t="shared" ca="1" si="295"/>
        <v/>
      </c>
      <c r="S1329" t="s">
        <v>78</v>
      </c>
      <c r="T1329">
        <v>8</v>
      </c>
      <c r="U1329">
        <f t="shared" ca="1" si="296"/>
        <v>0</v>
      </c>
      <c r="V1329" t="s">
        <v>78</v>
      </c>
      <c r="W1329">
        <f t="shared" ca="1" si="297"/>
        <v>0</v>
      </c>
    </row>
    <row r="1330" spans="1:23" x14ac:dyDescent="0.25">
      <c r="A1330">
        <v>1329</v>
      </c>
      <c r="B1330">
        <v>654</v>
      </c>
      <c r="C1330" t="str">
        <f t="shared" ca="1" si="288"/>
        <v>2014_08_GBY@NOR</v>
      </c>
      <c r="D1330" t="str">
        <f t="shared" ca="1" si="300"/>
        <v/>
      </c>
      <c r="E1330">
        <f t="shared" ca="1" si="300"/>
        <v>-1.5</v>
      </c>
      <c r="F1330">
        <f t="shared" ca="1" si="300"/>
        <v>44</v>
      </c>
      <c r="G1330">
        <f t="shared" ca="1" si="300"/>
        <v>23</v>
      </c>
      <c r="H1330">
        <f t="shared" ca="1" si="290"/>
        <v>2014</v>
      </c>
      <c r="I1330">
        <f t="shared" ca="1" si="291"/>
        <v>8</v>
      </c>
      <c r="J1330" t="str">
        <f t="shared" ca="1" si="292"/>
        <v>rs</v>
      </c>
      <c r="K1330" t="str">
        <f t="shared" ca="1" si="301"/>
        <v>NOR</v>
      </c>
      <c r="L1330" t="str">
        <f t="shared" ca="1" si="301"/>
        <v>NOR</v>
      </c>
      <c r="M1330" t="str">
        <f t="shared" ca="1" si="294"/>
        <v/>
      </c>
      <c r="N1330" t="s">
        <v>18</v>
      </c>
      <c r="O1330">
        <v>2.5</v>
      </c>
      <c r="P1330" t="str">
        <f t="shared" ca="1" si="295"/>
        <v/>
      </c>
      <c r="S1330" t="s">
        <v>335</v>
      </c>
      <c r="T1330">
        <v>2</v>
      </c>
      <c r="U1330">
        <f t="shared" ca="1" si="296"/>
        <v>0</v>
      </c>
      <c r="W1330" t="str">
        <f t="shared" ca="1" si="297"/>
        <v/>
      </c>
    </row>
    <row r="1331" spans="1:23" x14ac:dyDescent="0.25">
      <c r="A1331">
        <v>1330</v>
      </c>
      <c r="B1331">
        <v>654</v>
      </c>
      <c r="C1331" t="str">
        <f t="shared" ca="1" si="288"/>
        <v>2014_08_GBY@NOR</v>
      </c>
      <c r="D1331" t="str">
        <f t="shared" ca="1" si="300"/>
        <v/>
      </c>
      <c r="E1331">
        <f t="shared" ca="1" si="300"/>
        <v>-1.5</v>
      </c>
      <c r="F1331">
        <f t="shared" ca="1" si="300"/>
        <v>44</v>
      </c>
      <c r="G1331">
        <f t="shared" ca="1" si="300"/>
        <v>23</v>
      </c>
      <c r="H1331">
        <f t="shared" ca="1" si="290"/>
        <v>2014</v>
      </c>
      <c r="I1331">
        <f t="shared" ca="1" si="291"/>
        <v>8</v>
      </c>
      <c r="J1331" t="str">
        <f t="shared" ca="1" si="292"/>
        <v>rs</v>
      </c>
      <c r="K1331" t="str">
        <f t="shared" ca="1" si="301"/>
        <v>NOR</v>
      </c>
      <c r="L1331" t="str">
        <f t="shared" ca="1" si="301"/>
        <v>NOR</v>
      </c>
      <c r="M1331" t="str">
        <f t="shared" ca="1" si="294"/>
        <v/>
      </c>
      <c r="N1331" t="s">
        <v>16</v>
      </c>
      <c r="O1331">
        <v>3.5</v>
      </c>
      <c r="P1331" t="str">
        <f t="shared" ca="1" si="295"/>
        <v/>
      </c>
      <c r="S1331" t="s">
        <v>335</v>
      </c>
      <c r="T1331">
        <v>1</v>
      </c>
      <c r="U1331">
        <f t="shared" ca="1" si="296"/>
        <v>0</v>
      </c>
      <c r="V1331" t="s">
        <v>335</v>
      </c>
      <c r="W1331">
        <f t="shared" ca="1" si="297"/>
        <v>0</v>
      </c>
    </row>
    <row r="1332" spans="1:23" x14ac:dyDescent="0.25">
      <c r="A1332">
        <v>1331</v>
      </c>
      <c r="B1332">
        <v>655</v>
      </c>
      <c r="C1332" t="str">
        <f t="shared" ca="1" si="288"/>
        <v>2014_08_WAS@DAL</v>
      </c>
      <c r="D1332" t="str">
        <f t="shared" ca="1" si="300"/>
        <v/>
      </c>
      <c r="E1332">
        <f t="shared" ca="1" si="300"/>
        <v>-9.5</v>
      </c>
      <c r="F1332">
        <f t="shared" ca="1" si="300"/>
        <v>17</v>
      </c>
      <c r="G1332">
        <f t="shared" ca="1" si="300"/>
        <v>20</v>
      </c>
      <c r="H1332">
        <f t="shared" ca="1" si="290"/>
        <v>2014</v>
      </c>
      <c r="I1332">
        <f t="shared" ca="1" si="291"/>
        <v>8</v>
      </c>
      <c r="J1332" t="str">
        <f t="shared" ca="1" si="292"/>
        <v>rs</v>
      </c>
      <c r="K1332" t="str">
        <f t="shared" ca="1" si="301"/>
        <v>WAS</v>
      </c>
      <c r="L1332" t="str">
        <f t="shared" ca="1" si="301"/>
        <v>WAS</v>
      </c>
      <c r="M1332" t="str">
        <f t="shared" ca="1" si="294"/>
        <v/>
      </c>
      <c r="N1332" t="s">
        <v>18</v>
      </c>
      <c r="O1332">
        <v>-8.5</v>
      </c>
      <c r="P1332" t="str">
        <f t="shared" ca="1" si="295"/>
        <v/>
      </c>
      <c r="S1332" t="s">
        <v>96</v>
      </c>
      <c r="T1332">
        <v>4</v>
      </c>
      <c r="U1332">
        <f t="shared" ca="1" si="296"/>
        <v>1</v>
      </c>
      <c r="W1332" t="str">
        <f t="shared" ca="1" si="297"/>
        <v/>
      </c>
    </row>
    <row r="1333" spans="1:23" x14ac:dyDescent="0.25">
      <c r="A1333">
        <v>1332</v>
      </c>
      <c r="B1333">
        <v>655</v>
      </c>
      <c r="C1333" t="str">
        <f t="shared" ca="1" si="288"/>
        <v>2014_08_WAS@DAL</v>
      </c>
      <c r="D1333" t="str">
        <f t="shared" ca="1" si="300"/>
        <v/>
      </c>
      <c r="E1333">
        <f t="shared" ca="1" si="300"/>
        <v>-9.5</v>
      </c>
      <c r="F1333">
        <f t="shared" ca="1" si="300"/>
        <v>17</v>
      </c>
      <c r="G1333">
        <f t="shared" ca="1" si="300"/>
        <v>20</v>
      </c>
      <c r="H1333">
        <f t="shared" ca="1" si="290"/>
        <v>2014</v>
      </c>
      <c r="I1333">
        <f t="shared" ca="1" si="291"/>
        <v>8</v>
      </c>
      <c r="J1333" t="str">
        <f t="shared" ca="1" si="292"/>
        <v>rs</v>
      </c>
      <c r="K1333" t="str">
        <f t="shared" ca="1" si="301"/>
        <v>WAS</v>
      </c>
      <c r="L1333" t="str">
        <f t="shared" ca="1" si="301"/>
        <v>WAS</v>
      </c>
      <c r="M1333" t="str">
        <f t="shared" ca="1" si="294"/>
        <v/>
      </c>
      <c r="N1333" t="s">
        <v>16</v>
      </c>
      <c r="O1333">
        <v>-7.5</v>
      </c>
      <c r="P1333" t="str">
        <f t="shared" ca="1" si="295"/>
        <v/>
      </c>
      <c r="S1333" t="s">
        <v>96</v>
      </c>
      <c r="T1333">
        <v>10</v>
      </c>
      <c r="U1333">
        <f t="shared" ca="1" si="296"/>
        <v>1</v>
      </c>
      <c r="V1333" t="s">
        <v>73</v>
      </c>
      <c r="W1333">
        <f t="shared" ca="1" si="297"/>
        <v>0</v>
      </c>
    </row>
    <row r="1334" spans="1:23" x14ac:dyDescent="0.25">
      <c r="A1334">
        <v>1333</v>
      </c>
      <c r="B1334">
        <v>656</v>
      </c>
      <c r="C1334" t="str">
        <f t="shared" ca="1" si="288"/>
        <v>2014_09_NOR@CAR</v>
      </c>
      <c r="D1334" t="str">
        <f t="shared" ca="1" si="300"/>
        <v/>
      </c>
      <c r="E1334">
        <f t="shared" ca="1" si="300"/>
        <v>2</v>
      </c>
      <c r="F1334">
        <f t="shared" ca="1" si="300"/>
        <v>10</v>
      </c>
      <c r="G1334">
        <f t="shared" ca="1" si="300"/>
        <v>28</v>
      </c>
      <c r="H1334">
        <f t="shared" ca="1" si="290"/>
        <v>2014</v>
      </c>
      <c r="I1334">
        <f t="shared" ca="1" si="291"/>
        <v>9</v>
      </c>
      <c r="J1334" t="str">
        <f t="shared" ca="1" si="292"/>
        <v>rs</v>
      </c>
      <c r="K1334" t="str">
        <f t="shared" ca="1" si="301"/>
        <v>NOR</v>
      </c>
      <c r="L1334" t="str">
        <f t="shared" ca="1" si="301"/>
        <v>NOR</v>
      </c>
      <c r="M1334" t="str">
        <f t="shared" ca="1" si="294"/>
        <v/>
      </c>
      <c r="N1334" t="s">
        <v>18</v>
      </c>
      <c r="O1334">
        <v>-1</v>
      </c>
      <c r="P1334" t="str">
        <f t="shared" ca="1" si="295"/>
        <v/>
      </c>
      <c r="S1334" t="s">
        <v>340</v>
      </c>
      <c r="T1334">
        <v>7</v>
      </c>
      <c r="U1334">
        <f t="shared" ca="1" si="296"/>
        <v>1</v>
      </c>
      <c r="W1334" t="str">
        <f t="shared" ca="1" si="297"/>
        <v/>
      </c>
    </row>
    <row r="1335" spans="1:23" x14ac:dyDescent="0.25">
      <c r="A1335">
        <v>1334</v>
      </c>
      <c r="B1335">
        <v>656</v>
      </c>
      <c r="C1335" t="str">
        <f t="shared" ca="1" si="288"/>
        <v>2014_09_NOR@CAR</v>
      </c>
      <c r="D1335" t="str">
        <f t="shared" ca="1" si="300"/>
        <v/>
      </c>
      <c r="E1335">
        <f t="shared" ca="1" si="300"/>
        <v>2</v>
      </c>
      <c r="F1335">
        <f t="shared" ca="1" si="300"/>
        <v>10</v>
      </c>
      <c r="G1335">
        <f t="shared" ca="1" si="300"/>
        <v>28</v>
      </c>
      <c r="H1335">
        <f t="shared" ca="1" si="290"/>
        <v>2014</v>
      </c>
      <c r="I1335">
        <f t="shared" ca="1" si="291"/>
        <v>9</v>
      </c>
      <c r="J1335" t="str">
        <f t="shared" ca="1" si="292"/>
        <v>rs</v>
      </c>
      <c r="K1335" t="str">
        <f t="shared" ca="1" si="301"/>
        <v>NOR</v>
      </c>
      <c r="L1335" t="str">
        <f t="shared" ca="1" si="301"/>
        <v>NOR</v>
      </c>
      <c r="M1335" t="str">
        <f t="shared" ca="1" si="294"/>
        <v/>
      </c>
      <c r="N1335" t="s">
        <v>16</v>
      </c>
      <c r="O1335">
        <v>0</v>
      </c>
      <c r="P1335" t="str">
        <f t="shared" ca="1" si="295"/>
        <v/>
      </c>
      <c r="S1335" t="s">
        <v>340</v>
      </c>
      <c r="T1335">
        <v>12</v>
      </c>
      <c r="U1335">
        <f t="shared" ca="1" si="296"/>
        <v>1</v>
      </c>
      <c r="V1335" t="s">
        <v>340</v>
      </c>
      <c r="W1335">
        <f t="shared" ca="1" si="297"/>
        <v>1</v>
      </c>
    </row>
    <row r="1336" spans="1:23" x14ac:dyDescent="0.25">
      <c r="A1336">
        <v>1335</v>
      </c>
      <c r="B1336">
        <v>657</v>
      </c>
      <c r="C1336" t="str">
        <f t="shared" ca="1" si="288"/>
        <v>2014_09_JAX@CIN</v>
      </c>
      <c r="D1336" t="str">
        <f t="shared" ca="1" si="300"/>
        <v/>
      </c>
      <c r="E1336">
        <f t="shared" ca="1" si="300"/>
        <v>-11.5</v>
      </c>
      <c r="F1336">
        <f t="shared" ca="1" si="300"/>
        <v>33</v>
      </c>
      <c r="G1336">
        <f t="shared" ca="1" si="300"/>
        <v>23</v>
      </c>
      <c r="H1336">
        <f t="shared" ca="1" si="290"/>
        <v>2014</v>
      </c>
      <c r="I1336">
        <f t="shared" ca="1" si="291"/>
        <v>9</v>
      </c>
      <c r="J1336" t="str">
        <f t="shared" ca="1" si="292"/>
        <v>rs</v>
      </c>
      <c r="K1336" t="str">
        <f t="shared" ca="1" si="301"/>
        <v>JAX</v>
      </c>
      <c r="L1336" t="str">
        <f t="shared" ca="1" si="301"/>
        <v>CIN</v>
      </c>
      <c r="M1336" t="str">
        <f t="shared" ca="1" si="294"/>
        <v/>
      </c>
      <c r="N1336" t="s">
        <v>18</v>
      </c>
      <c r="O1336">
        <v>-10</v>
      </c>
      <c r="P1336" t="str">
        <f t="shared" ca="1" si="295"/>
        <v/>
      </c>
      <c r="S1336" t="s">
        <v>79</v>
      </c>
      <c r="T1336">
        <v>3</v>
      </c>
      <c r="U1336">
        <f t="shared" ca="1" si="296"/>
        <v>1</v>
      </c>
      <c r="W1336" t="str">
        <f t="shared" ca="1" si="297"/>
        <v/>
      </c>
    </row>
    <row r="1337" spans="1:23" x14ac:dyDescent="0.25">
      <c r="A1337">
        <v>1336</v>
      </c>
      <c r="B1337">
        <v>657</v>
      </c>
      <c r="C1337" t="str">
        <f t="shared" ca="1" si="288"/>
        <v>2014_09_JAX@CIN</v>
      </c>
      <c r="D1337" t="str">
        <f t="shared" ca="1" si="300"/>
        <v/>
      </c>
      <c r="E1337">
        <f t="shared" ca="1" si="300"/>
        <v>-11.5</v>
      </c>
      <c r="F1337">
        <f t="shared" ca="1" si="300"/>
        <v>33</v>
      </c>
      <c r="G1337">
        <f t="shared" ca="1" si="300"/>
        <v>23</v>
      </c>
      <c r="H1337">
        <f t="shared" ca="1" si="290"/>
        <v>2014</v>
      </c>
      <c r="I1337">
        <f t="shared" ca="1" si="291"/>
        <v>9</v>
      </c>
      <c r="J1337" t="str">
        <f t="shared" ca="1" si="292"/>
        <v>rs</v>
      </c>
      <c r="K1337" t="str">
        <f t="shared" ca="1" si="301"/>
        <v>JAX</v>
      </c>
      <c r="L1337" t="str">
        <f t="shared" ca="1" si="301"/>
        <v>CIN</v>
      </c>
      <c r="M1337" t="str">
        <f t="shared" ca="1" si="294"/>
        <v/>
      </c>
      <c r="N1337" t="s">
        <v>16</v>
      </c>
      <c r="O1337">
        <v>-10</v>
      </c>
      <c r="P1337" t="str">
        <f t="shared" ca="1" si="295"/>
        <v/>
      </c>
      <c r="S1337" t="s">
        <v>71</v>
      </c>
      <c r="T1337">
        <v>8</v>
      </c>
      <c r="U1337">
        <f t="shared" ca="1" si="296"/>
        <v>0</v>
      </c>
      <c r="V1337" t="s">
        <v>71</v>
      </c>
      <c r="W1337">
        <f t="shared" ca="1" si="297"/>
        <v>1</v>
      </c>
    </row>
    <row r="1338" spans="1:23" x14ac:dyDescent="0.25">
      <c r="A1338">
        <v>1337</v>
      </c>
      <c r="B1338">
        <v>658</v>
      </c>
      <c r="C1338" t="str">
        <f t="shared" ca="1" si="288"/>
        <v>2014_09_TBY@CLE</v>
      </c>
      <c r="D1338" t="str">
        <f t="shared" ca="1" si="300"/>
        <v/>
      </c>
      <c r="E1338">
        <f t="shared" ca="1" si="300"/>
        <v>-6.5</v>
      </c>
      <c r="F1338">
        <f t="shared" ca="1" si="300"/>
        <v>22</v>
      </c>
      <c r="G1338">
        <f t="shared" ca="1" si="300"/>
        <v>17</v>
      </c>
      <c r="H1338">
        <f t="shared" ca="1" si="290"/>
        <v>2014</v>
      </c>
      <c r="I1338">
        <f t="shared" ca="1" si="291"/>
        <v>9</v>
      </c>
      <c r="J1338" t="str">
        <f t="shared" ca="1" si="292"/>
        <v>rs</v>
      </c>
      <c r="K1338" t="str">
        <f t="shared" ca="1" si="301"/>
        <v>TBY</v>
      </c>
      <c r="L1338" t="str">
        <f t="shared" ca="1" si="301"/>
        <v>CLE</v>
      </c>
      <c r="M1338" t="str">
        <f t="shared" ca="1" si="294"/>
        <v/>
      </c>
      <c r="N1338" t="s">
        <v>18</v>
      </c>
      <c r="O1338">
        <v>-7</v>
      </c>
      <c r="P1338" t="str">
        <f t="shared" ca="1" si="295"/>
        <v/>
      </c>
      <c r="S1338" t="s">
        <v>72</v>
      </c>
      <c r="T1338">
        <v>4</v>
      </c>
      <c r="U1338">
        <f t="shared" ca="1" si="296"/>
        <v>0</v>
      </c>
      <c r="W1338" t="str">
        <f t="shared" ca="1" si="297"/>
        <v/>
      </c>
    </row>
    <row r="1339" spans="1:23" x14ac:dyDescent="0.25">
      <c r="A1339">
        <v>1338</v>
      </c>
      <c r="B1339">
        <v>658</v>
      </c>
      <c r="C1339" t="str">
        <f t="shared" ca="1" si="288"/>
        <v>2014_09_TBY@CLE</v>
      </c>
      <c r="D1339" t="str">
        <f t="shared" ca="1" si="300"/>
        <v/>
      </c>
      <c r="E1339">
        <f t="shared" ca="1" si="300"/>
        <v>-6.5</v>
      </c>
      <c r="F1339">
        <f t="shared" ca="1" si="300"/>
        <v>22</v>
      </c>
      <c r="G1339">
        <f t="shared" ca="1" si="300"/>
        <v>17</v>
      </c>
      <c r="H1339">
        <f t="shared" ca="1" si="290"/>
        <v>2014</v>
      </c>
      <c r="I1339">
        <f t="shared" ca="1" si="291"/>
        <v>9</v>
      </c>
      <c r="J1339" t="str">
        <f t="shared" ca="1" si="292"/>
        <v>rs</v>
      </c>
      <c r="K1339" t="str">
        <f t="shared" ca="1" si="301"/>
        <v>TBY</v>
      </c>
      <c r="L1339" t="str">
        <f t="shared" ca="1" si="301"/>
        <v>CLE</v>
      </c>
      <c r="M1339" t="str">
        <f t="shared" ca="1" si="294"/>
        <v/>
      </c>
      <c r="N1339" t="s">
        <v>16</v>
      </c>
      <c r="O1339">
        <v>-6</v>
      </c>
      <c r="P1339" t="str">
        <f t="shared" ca="1" si="295"/>
        <v/>
      </c>
      <c r="S1339" t="s">
        <v>339</v>
      </c>
      <c r="T1339">
        <v>10</v>
      </c>
      <c r="U1339">
        <f t="shared" ca="1" si="296"/>
        <v>1</v>
      </c>
      <c r="V1339" t="s">
        <v>339</v>
      </c>
      <c r="W1339">
        <f t="shared" ca="1" si="297"/>
        <v>0</v>
      </c>
    </row>
    <row r="1340" spans="1:23" x14ac:dyDescent="0.25">
      <c r="A1340">
        <v>1339</v>
      </c>
      <c r="B1340">
        <v>659</v>
      </c>
      <c r="C1340" t="str">
        <f t="shared" ca="1" si="288"/>
        <v>2014_09_ARI@DAL</v>
      </c>
      <c r="D1340" t="str">
        <f t="shared" ca="1" si="300"/>
        <v/>
      </c>
      <c r="E1340">
        <f t="shared" ca="1" si="300"/>
        <v>-4</v>
      </c>
      <c r="F1340">
        <f t="shared" ca="1" si="300"/>
        <v>17</v>
      </c>
      <c r="G1340">
        <f t="shared" ca="1" si="300"/>
        <v>28</v>
      </c>
      <c r="H1340">
        <f t="shared" ca="1" si="290"/>
        <v>2014</v>
      </c>
      <c r="I1340">
        <f t="shared" ca="1" si="291"/>
        <v>9</v>
      </c>
      <c r="J1340" t="str">
        <f t="shared" ca="1" si="292"/>
        <v>rs</v>
      </c>
      <c r="K1340" t="str">
        <f t="shared" ca="1" si="301"/>
        <v>ARI</v>
      </c>
      <c r="L1340" t="str">
        <f t="shared" ca="1" si="301"/>
        <v>ARI</v>
      </c>
      <c r="M1340" t="str">
        <f t="shared" ca="1" si="294"/>
        <v/>
      </c>
      <c r="N1340" t="s">
        <v>18</v>
      </c>
      <c r="O1340">
        <v>-6</v>
      </c>
      <c r="P1340" t="str">
        <f t="shared" ca="1" si="295"/>
        <v/>
      </c>
      <c r="S1340" t="s">
        <v>66</v>
      </c>
      <c r="T1340">
        <v>2</v>
      </c>
      <c r="U1340">
        <f t="shared" ca="1" si="296"/>
        <v>1</v>
      </c>
      <c r="W1340" t="str">
        <f t="shared" ca="1" si="297"/>
        <v/>
      </c>
    </row>
    <row r="1341" spans="1:23" x14ac:dyDescent="0.25">
      <c r="A1341">
        <v>1340</v>
      </c>
      <c r="B1341">
        <v>659</v>
      </c>
      <c r="C1341" t="str">
        <f t="shared" ca="1" si="288"/>
        <v>2014_09_ARI@DAL</v>
      </c>
      <c r="D1341" t="str">
        <f t="shared" ca="1" si="300"/>
        <v/>
      </c>
      <c r="E1341">
        <f t="shared" ca="1" si="300"/>
        <v>-4</v>
      </c>
      <c r="F1341">
        <f t="shared" ca="1" si="300"/>
        <v>17</v>
      </c>
      <c r="G1341">
        <f t="shared" ca="1" si="300"/>
        <v>28</v>
      </c>
      <c r="H1341">
        <f t="shared" ca="1" si="290"/>
        <v>2014</v>
      </c>
      <c r="I1341">
        <f t="shared" ca="1" si="291"/>
        <v>9</v>
      </c>
      <c r="J1341" t="str">
        <f t="shared" ca="1" si="292"/>
        <v>rs</v>
      </c>
      <c r="K1341" t="str">
        <f t="shared" ca="1" si="301"/>
        <v>ARI</v>
      </c>
      <c r="L1341" t="str">
        <f t="shared" ca="1" si="301"/>
        <v>ARI</v>
      </c>
      <c r="M1341" t="str">
        <f t="shared" ca="1" si="294"/>
        <v/>
      </c>
      <c r="N1341" t="s">
        <v>16</v>
      </c>
      <c r="O1341">
        <v>-6</v>
      </c>
      <c r="P1341" t="str">
        <f t="shared" ca="1" si="295"/>
        <v/>
      </c>
      <c r="S1341" t="s">
        <v>66</v>
      </c>
      <c r="T1341">
        <v>2</v>
      </c>
      <c r="U1341">
        <f t="shared" ca="1" si="296"/>
        <v>1</v>
      </c>
      <c r="V1341" t="s">
        <v>66</v>
      </c>
      <c r="W1341">
        <f t="shared" ca="1" si="297"/>
        <v>1</v>
      </c>
    </row>
    <row r="1342" spans="1:23" x14ac:dyDescent="0.25">
      <c r="A1342">
        <v>1341</v>
      </c>
      <c r="B1342">
        <v>660</v>
      </c>
      <c r="C1342" t="str">
        <f t="shared" ca="1" si="288"/>
        <v>2014_09_NYJ@KCY</v>
      </c>
      <c r="D1342" t="str">
        <f t="shared" ref="D1342:G1361" ca="1" si="302">IFERROR(IF(ISBLANK(VLOOKUP($B1342,nfl_game_result,MATCH(D$1,nfl_game_result_header,0),FALSE)),"",VLOOKUP($B1342,nfl_game_result,MATCH(D$1,nfl_game_result_header,0),FALSE)),"error")</f>
        <v/>
      </c>
      <c r="E1342">
        <f t="shared" ca="1" si="302"/>
        <v>-9.5</v>
      </c>
      <c r="F1342">
        <f t="shared" ca="1" si="302"/>
        <v>24</v>
      </c>
      <c r="G1342">
        <f t="shared" ca="1" si="302"/>
        <v>10</v>
      </c>
      <c r="H1342">
        <f t="shared" ca="1" si="290"/>
        <v>2014</v>
      </c>
      <c r="I1342">
        <f t="shared" ca="1" si="291"/>
        <v>9</v>
      </c>
      <c r="J1342" t="str">
        <f t="shared" ca="1" si="292"/>
        <v>rs</v>
      </c>
      <c r="K1342" t="str">
        <f t="shared" ref="K1342:L1361" ca="1" si="303">IFERROR(IF(ISBLANK(VLOOKUP($B1342,nfl_game_result,MATCH(K$1,nfl_game_result_header,0),FALSE)),"",VLOOKUP($B1342,nfl_game_result,MATCH(K$1,nfl_game_result_header,0),FALSE)),"error")</f>
        <v>KCY</v>
      </c>
      <c r="L1342" t="str">
        <f t="shared" ca="1" si="303"/>
        <v>KCY</v>
      </c>
      <c r="M1342" t="str">
        <f t="shared" ca="1" si="294"/>
        <v/>
      </c>
      <c r="N1342" t="s">
        <v>18</v>
      </c>
      <c r="O1342">
        <v>-9</v>
      </c>
      <c r="P1342" t="str">
        <f t="shared" ca="1" si="295"/>
        <v/>
      </c>
      <c r="S1342" t="s">
        <v>86</v>
      </c>
      <c r="T1342">
        <v>13</v>
      </c>
      <c r="U1342">
        <f t="shared" ca="1" si="296"/>
        <v>0</v>
      </c>
      <c r="W1342" t="str">
        <f t="shared" ca="1" si="297"/>
        <v/>
      </c>
    </row>
    <row r="1343" spans="1:23" x14ac:dyDescent="0.25">
      <c r="A1343">
        <v>1342</v>
      </c>
      <c r="B1343">
        <v>660</v>
      </c>
      <c r="C1343" t="str">
        <f t="shared" ca="1" si="288"/>
        <v>2014_09_NYJ@KCY</v>
      </c>
      <c r="D1343" t="str">
        <f t="shared" ca="1" si="302"/>
        <v/>
      </c>
      <c r="E1343">
        <f t="shared" ca="1" si="302"/>
        <v>-9.5</v>
      </c>
      <c r="F1343">
        <f t="shared" ca="1" si="302"/>
        <v>24</v>
      </c>
      <c r="G1343">
        <f t="shared" ca="1" si="302"/>
        <v>10</v>
      </c>
      <c r="H1343">
        <f t="shared" ca="1" si="290"/>
        <v>2014</v>
      </c>
      <c r="I1343">
        <f t="shared" ca="1" si="291"/>
        <v>9</v>
      </c>
      <c r="J1343" t="str">
        <f t="shared" ca="1" si="292"/>
        <v>rs</v>
      </c>
      <c r="K1343" t="str">
        <f t="shared" ca="1" si="303"/>
        <v>KCY</v>
      </c>
      <c r="L1343" t="str">
        <f t="shared" ca="1" si="303"/>
        <v>KCY</v>
      </c>
      <c r="M1343" t="str">
        <f t="shared" ca="1" si="294"/>
        <v/>
      </c>
      <c r="N1343" t="s">
        <v>16</v>
      </c>
      <c r="O1343">
        <v>-7.5</v>
      </c>
      <c r="P1343" t="str">
        <f t="shared" ca="1" si="295"/>
        <v/>
      </c>
      <c r="S1343" t="s">
        <v>86</v>
      </c>
      <c r="T1343">
        <v>13</v>
      </c>
      <c r="U1343">
        <f t="shared" ca="1" si="296"/>
        <v>0</v>
      </c>
      <c r="V1343" t="s">
        <v>336</v>
      </c>
      <c r="W1343">
        <f t="shared" ca="1" si="297"/>
        <v>1</v>
      </c>
    </row>
    <row r="1344" spans="1:23" x14ac:dyDescent="0.25">
      <c r="A1344">
        <v>1343</v>
      </c>
      <c r="B1344">
        <v>661</v>
      </c>
      <c r="C1344" t="str">
        <f t="shared" ca="1" si="288"/>
        <v>2014_09_SD@MIA</v>
      </c>
      <c r="D1344" t="str">
        <f t="shared" ca="1" si="302"/>
        <v/>
      </c>
      <c r="E1344">
        <f t="shared" ca="1" si="302"/>
        <v>-1.5</v>
      </c>
      <c r="F1344">
        <f t="shared" ca="1" si="302"/>
        <v>37</v>
      </c>
      <c r="G1344">
        <f t="shared" ca="1" si="302"/>
        <v>0</v>
      </c>
      <c r="H1344">
        <f t="shared" ca="1" si="290"/>
        <v>2014</v>
      </c>
      <c r="I1344">
        <f t="shared" ca="1" si="291"/>
        <v>9</v>
      </c>
      <c r="J1344" t="str">
        <f t="shared" ca="1" si="292"/>
        <v>rs</v>
      </c>
      <c r="K1344" t="str">
        <f t="shared" ca="1" si="303"/>
        <v>MIA</v>
      </c>
      <c r="L1344" t="str">
        <f t="shared" ca="1" si="303"/>
        <v>MIA</v>
      </c>
      <c r="M1344" t="str">
        <f t="shared" ca="1" si="294"/>
        <v/>
      </c>
      <c r="N1344" t="s">
        <v>18</v>
      </c>
      <c r="O1344">
        <v>1.5</v>
      </c>
      <c r="P1344" t="str">
        <f t="shared" ca="1" si="295"/>
        <v/>
      </c>
      <c r="S1344" t="s">
        <v>81</v>
      </c>
      <c r="T1344">
        <v>11</v>
      </c>
      <c r="U1344">
        <f t="shared" ca="1" si="296"/>
        <v>1</v>
      </c>
      <c r="W1344" t="str">
        <f t="shared" ca="1" si="297"/>
        <v/>
      </c>
    </row>
    <row r="1345" spans="1:23" x14ac:dyDescent="0.25">
      <c r="A1345">
        <v>1344</v>
      </c>
      <c r="B1345">
        <v>661</v>
      </c>
      <c r="C1345" t="str">
        <f t="shared" ca="1" si="288"/>
        <v>2014_09_SD@MIA</v>
      </c>
      <c r="D1345" t="str">
        <f t="shared" ca="1" si="302"/>
        <v/>
      </c>
      <c r="E1345">
        <f t="shared" ca="1" si="302"/>
        <v>-1.5</v>
      </c>
      <c r="F1345">
        <f t="shared" ca="1" si="302"/>
        <v>37</v>
      </c>
      <c r="G1345">
        <f t="shared" ca="1" si="302"/>
        <v>0</v>
      </c>
      <c r="H1345">
        <f t="shared" ca="1" si="290"/>
        <v>2014</v>
      </c>
      <c r="I1345">
        <f t="shared" ca="1" si="291"/>
        <v>9</v>
      </c>
      <c r="J1345" t="str">
        <f t="shared" ca="1" si="292"/>
        <v>rs</v>
      </c>
      <c r="K1345" t="str">
        <f t="shared" ca="1" si="303"/>
        <v>MIA</v>
      </c>
      <c r="L1345" t="str">
        <f t="shared" ca="1" si="303"/>
        <v>MIA</v>
      </c>
      <c r="M1345" t="str">
        <f t="shared" ca="1" si="294"/>
        <v/>
      </c>
      <c r="N1345" t="s">
        <v>16</v>
      </c>
      <c r="O1345">
        <v>-3</v>
      </c>
      <c r="P1345" t="str">
        <f t="shared" ca="1" si="295"/>
        <v/>
      </c>
      <c r="S1345" t="s">
        <v>90</v>
      </c>
      <c r="T1345">
        <v>9</v>
      </c>
      <c r="U1345">
        <f t="shared" ca="1" si="296"/>
        <v>0</v>
      </c>
      <c r="V1345" t="s">
        <v>90</v>
      </c>
      <c r="W1345">
        <f t="shared" ca="1" si="297"/>
        <v>0</v>
      </c>
    </row>
    <row r="1346" spans="1:23" x14ac:dyDescent="0.25">
      <c r="A1346">
        <v>1345</v>
      </c>
      <c r="B1346">
        <v>662</v>
      </c>
      <c r="C1346" t="str">
        <f t="shared" ref="C1346:C1409" ca="1" si="304">IFERROR(VLOOKUP($B1346,nfl_game_result,MATCH(C$1,nfl_game_result_header,0),FALSE),"error")</f>
        <v>2014_09_WAS@MIN</v>
      </c>
      <c r="D1346" t="str">
        <f t="shared" ca="1" si="302"/>
        <v/>
      </c>
      <c r="E1346">
        <f t="shared" ca="1" si="302"/>
        <v>-2.5</v>
      </c>
      <c r="F1346">
        <f t="shared" ca="1" si="302"/>
        <v>29</v>
      </c>
      <c r="G1346">
        <f t="shared" ca="1" si="302"/>
        <v>26</v>
      </c>
      <c r="H1346">
        <f t="shared" ref="H1346:H1409" ca="1" si="305">VALUE(LEFT(C1346, 4))</f>
        <v>2014</v>
      </c>
      <c r="I1346">
        <f t="shared" ref="I1346:I1409" ca="1" si="306">VALUE(MID(C1346,6,FIND("_",C1346,6)-6))</f>
        <v>9</v>
      </c>
      <c r="J1346" t="str">
        <f t="shared" ref="J1346:J1409" ca="1" si="307">IF(I1346&lt;=17,"rs","plyff")</f>
        <v>rs</v>
      </c>
      <c r="K1346" t="str">
        <f t="shared" ca="1" si="303"/>
        <v>MIN</v>
      </c>
      <c r="L1346" t="str">
        <f t="shared" ca="1" si="303"/>
        <v>MIN</v>
      </c>
      <c r="M1346" t="str">
        <f t="shared" ref="M1346:M1409" ca="1" si="308">IF(NOT(OR(ISBLANK(D1346),ISBLANK(E1346),D1346="",E1346="")),D1346-E1346,"")</f>
        <v/>
      </c>
      <c r="N1346" t="s">
        <v>18</v>
      </c>
      <c r="O1346">
        <v>-4</v>
      </c>
      <c r="P1346" t="str">
        <f t="shared" ref="P1346:P1409" ca="1" si="309">IF(OR(NOT(ISNUMBER(D1346)),ISBLANK(D1346),D1346="",ISBLANK(O1346)),"",ABS(D1346-O1346))</f>
        <v/>
      </c>
      <c r="S1346" t="s">
        <v>82</v>
      </c>
      <c r="T1346">
        <v>1</v>
      </c>
      <c r="U1346">
        <f t="shared" ref="U1346:U1409" ca="1" si="310">IF(OR(ISBLANK(K1346),ISBLANK(S1346),K1346="",S1346=""),"",IF(K1346=S1346,1,0))</f>
        <v>1</v>
      </c>
      <c r="W1346" t="str">
        <f t="shared" ref="W1346:W1409" ca="1" si="311">IF(OR(ISBLANK(L1346),ISBLANK(V1346),L1346="",V1346=""),"",IF(L1346=V1346,1,0))</f>
        <v/>
      </c>
    </row>
    <row r="1347" spans="1:23" x14ac:dyDescent="0.25">
      <c r="A1347">
        <v>1346</v>
      </c>
      <c r="B1347">
        <v>662</v>
      </c>
      <c r="C1347" t="str">
        <f t="shared" ca="1" si="304"/>
        <v>2014_09_WAS@MIN</v>
      </c>
      <c r="D1347" t="str">
        <f t="shared" ca="1" si="302"/>
        <v/>
      </c>
      <c r="E1347">
        <f t="shared" ca="1" si="302"/>
        <v>-2.5</v>
      </c>
      <c r="F1347">
        <f t="shared" ca="1" si="302"/>
        <v>29</v>
      </c>
      <c r="G1347">
        <f t="shared" ca="1" si="302"/>
        <v>26</v>
      </c>
      <c r="H1347">
        <f t="shared" ca="1" si="305"/>
        <v>2014</v>
      </c>
      <c r="I1347">
        <f t="shared" ca="1" si="306"/>
        <v>9</v>
      </c>
      <c r="J1347" t="str">
        <f t="shared" ca="1" si="307"/>
        <v>rs</v>
      </c>
      <c r="K1347" t="str">
        <f t="shared" ca="1" si="303"/>
        <v>MIN</v>
      </c>
      <c r="L1347" t="str">
        <f t="shared" ca="1" si="303"/>
        <v>MIN</v>
      </c>
      <c r="M1347" t="str">
        <f t="shared" ca="1" si="308"/>
        <v/>
      </c>
      <c r="N1347" t="s">
        <v>16</v>
      </c>
      <c r="O1347">
        <v>-3</v>
      </c>
      <c r="P1347" t="str">
        <f t="shared" ca="1" si="309"/>
        <v/>
      </c>
      <c r="S1347" t="s">
        <v>82</v>
      </c>
      <c r="T1347">
        <v>11</v>
      </c>
      <c r="U1347">
        <f t="shared" ca="1" si="310"/>
        <v>1</v>
      </c>
      <c r="V1347" t="s">
        <v>82</v>
      </c>
      <c r="W1347">
        <f t="shared" ca="1" si="311"/>
        <v>1</v>
      </c>
    </row>
    <row r="1348" spans="1:23" x14ac:dyDescent="0.25">
      <c r="A1348">
        <v>1347</v>
      </c>
      <c r="B1348">
        <v>663</v>
      </c>
      <c r="C1348" t="str">
        <f t="shared" ca="1" si="304"/>
        <v>2014_09_PHI@HOU</v>
      </c>
      <c r="D1348" t="str">
        <f t="shared" ca="1" si="302"/>
        <v/>
      </c>
      <c r="E1348">
        <f t="shared" ca="1" si="302"/>
        <v>2.5</v>
      </c>
      <c r="F1348">
        <f t="shared" ca="1" si="302"/>
        <v>21</v>
      </c>
      <c r="G1348">
        <f t="shared" ca="1" si="302"/>
        <v>31</v>
      </c>
      <c r="H1348">
        <f t="shared" ca="1" si="305"/>
        <v>2014</v>
      </c>
      <c r="I1348">
        <f t="shared" ca="1" si="306"/>
        <v>9</v>
      </c>
      <c r="J1348" t="str">
        <f t="shared" ca="1" si="307"/>
        <v>rs</v>
      </c>
      <c r="K1348" t="str">
        <f t="shared" ca="1" si="303"/>
        <v>PHI</v>
      </c>
      <c r="L1348" t="str">
        <f t="shared" ca="1" si="303"/>
        <v>PHI</v>
      </c>
      <c r="M1348" t="str">
        <f t="shared" ca="1" si="308"/>
        <v/>
      </c>
      <c r="N1348" t="s">
        <v>18</v>
      </c>
      <c r="O1348">
        <v>1</v>
      </c>
      <c r="P1348" t="str">
        <f t="shared" ca="1" si="309"/>
        <v/>
      </c>
      <c r="S1348" t="s">
        <v>88</v>
      </c>
      <c r="T1348">
        <v>9</v>
      </c>
      <c r="U1348">
        <f t="shared" ca="1" si="310"/>
        <v>1</v>
      </c>
      <c r="W1348" t="str">
        <f t="shared" ca="1" si="311"/>
        <v/>
      </c>
    </row>
    <row r="1349" spans="1:23" x14ac:dyDescent="0.25">
      <c r="A1349">
        <v>1348</v>
      </c>
      <c r="B1349">
        <v>663</v>
      </c>
      <c r="C1349" t="str">
        <f t="shared" ca="1" si="304"/>
        <v>2014_09_PHI@HOU</v>
      </c>
      <c r="D1349" t="str">
        <f t="shared" ca="1" si="302"/>
        <v/>
      </c>
      <c r="E1349">
        <f t="shared" ca="1" si="302"/>
        <v>2.5</v>
      </c>
      <c r="F1349">
        <f t="shared" ca="1" si="302"/>
        <v>21</v>
      </c>
      <c r="G1349">
        <f t="shared" ca="1" si="302"/>
        <v>31</v>
      </c>
      <c r="H1349">
        <f t="shared" ca="1" si="305"/>
        <v>2014</v>
      </c>
      <c r="I1349">
        <f t="shared" ca="1" si="306"/>
        <v>9</v>
      </c>
      <c r="J1349" t="str">
        <f t="shared" ca="1" si="307"/>
        <v>rs</v>
      </c>
      <c r="K1349" t="str">
        <f t="shared" ca="1" si="303"/>
        <v>PHI</v>
      </c>
      <c r="L1349" t="str">
        <f t="shared" ca="1" si="303"/>
        <v>PHI</v>
      </c>
      <c r="M1349" t="str">
        <f t="shared" ca="1" si="308"/>
        <v/>
      </c>
      <c r="N1349" t="s">
        <v>16</v>
      </c>
      <c r="O1349">
        <v>2.5</v>
      </c>
      <c r="P1349" t="str">
        <f t="shared" ca="1" si="309"/>
        <v/>
      </c>
      <c r="S1349" t="s">
        <v>77</v>
      </c>
      <c r="T1349">
        <v>3</v>
      </c>
      <c r="U1349">
        <f t="shared" ca="1" si="310"/>
        <v>0</v>
      </c>
      <c r="V1349" t="s">
        <v>77</v>
      </c>
      <c r="W1349">
        <f t="shared" ca="1" si="311"/>
        <v>0</v>
      </c>
    </row>
    <row r="1350" spans="1:23" x14ac:dyDescent="0.25">
      <c r="A1350">
        <v>1349</v>
      </c>
      <c r="B1350">
        <v>664</v>
      </c>
      <c r="C1350" t="str">
        <f t="shared" ca="1" si="304"/>
        <v>2014_09_STL@SFO</v>
      </c>
      <c r="D1350" t="str">
        <f t="shared" ca="1" si="302"/>
        <v/>
      </c>
      <c r="E1350">
        <f t="shared" ca="1" si="302"/>
        <v>-9.5</v>
      </c>
      <c r="F1350">
        <f t="shared" ca="1" si="302"/>
        <v>10</v>
      </c>
      <c r="G1350">
        <f t="shared" ca="1" si="302"/>
        <v>13</v>
      </c>
      <c r="H1350">
        <f t="shared" ca="1" si="305"/>
        <v>2014</v>
      </c>
      <c r="I1350">
        <f t="shared" ca="1" si="306"/>
        <v>9</v>
      </c>
      <c r="J1350" t="str">
        <f t="shared" ca="1" si="307"/>
        <v>rs</v>
      </c>
      <c r="K1350" t="str">
        <f t="shared" ca="1" si="303"/>
        <v>STL</v>
      </c>
      <c r="L1350" t="str">
        <f t="shared" ca="1" si="303"/>
        <v>STL</v>
      </c>
      <c r="M1350" t="str">
        <f t="shared" ca="1" si="308"/>
        <v/>
      </c>
      <c r="N1350" t="s">
        <v>18</v>
      </c>
      <c r="O1350">
        <v>-9</v>
      </c>
      <c r="P1350" t="str">
        <f t="shared" ca="1" si="309"/>
        <v/>
      </c>
      <c r="S1350" t="s">
        <v>93</v>
      </c>
      <c r="T1350">
        <v>10</v>
      </c>
      <c r="U1350">
        <f t="shared" ca="1" si="310"/>
        <v>1</v>
      </c>
      <c r="W1350" t="str">
        <f t="shared" ca="1" si="311"/>
        <v/>
      </c>
    </row>
    <row r="1351" spans="1:23" x14ac:dyDescent="0.25">
      <c r="A1351">
        <v>1350</v>
      </c>
      <c r="B1351">
        <v>664</v>
      </c>
      <c r="C1351" t="str">
        <f t="shared" ca="1" si="304"/>
        <v>2014_09_STL@SFO</v>
      </c>
      <c r="D1351" t="str">
        <f t="shared" ca="1" si="302"/>
        <v/>
      </c>
      <c r="E1351">
        <f t="shared" ca="1" si="302"/>
        <v>-9.5</v>
      </c>
      <c r="F1351">
        <f t="shared" ca="1" si="302"/>
        <v>10</v>
      </c>
      <c r="G1351">
        <f t="shared" ca="1" si="302"/>
        <v>13</v>
      </c>
      <c r="H1351">
        <f t="shared" ca="1" si="305"/>
        <v>2014</v>
      </c>
      <c r="I1351">
        <f t="shared" ca="1" si="306"/>
        <v>9</v>
      </c>
      <c r="J1351" t="str">
        <f t="shared" ca="1" si="307"/>
        <v>rs</v>
      </c>
      <c r="K1351" t="str">
        <f t="shared" ca="1" si="303"/>
        <v>STL</v>
      </c>
      <c r="L1351" t="str">
        <f t="shared" ca="1" si="303"/>
        <v>STL</v>
      </c>
      <c r="M1351" t="str">
        <f t="shared" ca="1" si="308"/>
        <v/>
      </c>
      <c r="N1351" t="s">
        <v>16</v>
      </c>
      <c r="O1351">
        <v>-8</v>
      </c>
      <c r="P1351" t="str">
        <f t="shared" ca="1" si="309"/>
        <v/>
      </c>
      <c r="S1351" t="s">
        <v>338</v>
      </c>
      <c r="T1351">
        <v>5</v>
      </c>
      <c r="U1351">
        <f t="shared" ca="1" si="310"/>
        <v>0</v>
      </c>
      <c r="V1351" t="s">
        <v>338</v>
      </c>
      <c r="W1351">
        <f t="shared" ca="1" si="311"/>
        <v>0</v>
      </c>
    </row>
    <row r="1352" spans="1:23" x14ac:dyDescent="0.25">
      <c r="A1352">
        <v>1351</v>
      </c>
      <c r="B1352">
        <v>665</v>
      </c>
      <c r="C1352" t="str">
        <f t="shared" ca="1" si="304"/>
        <v>2014_09_DEN@NWE</v>
      </c>
      <c r="D1352" t="str">
        <f t="shared" ca="1" si="302"/>
        <v/>
      </c>
      <c r="E1352">
        <f t="shared" ca="1" si="302"/>
        <v>3</v>
      </c>
      <c r="F1352">
        <f t="shared" ca="1" si="302"/>
        <v>43</v>
      </c>
      <c r="G1352">
        <f t="shared" ca="1" si="302"/>
        <v>21</v>
      </c>
      <c r="H1352">
        <f t="shared" ca="1" si="305"/>
        <v>2014</v>
      </c>
      <c r="I1352">
        <f t="shared" ca="1" si="306"/>
        <v>9</v>
      </c>
      <c r="J1352" t="str">
        <f t="shared" ca="1" si="307"/>
        <v>rs</v>
      </c>
      <c r="K1352" t="str">
        <f t="shared" ca="1" si="303"/>
        <v>NWE</v>
      </c>
      <c r="L1352" t="str">
        <f t="shared" ca="1" si="303"/>
        <v>NWE</v>
      </c>
      <c r="M1352" t="str">
        <f t="shared" ca="1" si="308"/>
        <v/>
      </c>
      <c r="N1352" t="s">
        <v>18</v>
      </c>
      <c r="O1352">
        <v>-2.5</v>
      </c>
      <c r="P1352" t="str">
        <f t="shared" ca="1" si="309"/>
        <v/>
      </c>
      <c r="S1352" t="s">
        <v>74</v>
      </c>
      <c r="T1352">
        <v>12</v>
      </c>
      <c r="U1352">
        <f t="shared" ca="1" si="310"/>
        <v>0</v>
      </c>
      <c r="W1352" t="str">
        <f t="shared" ca="1" si="311"/>
        <v/>
      </c>
    </row>
    <row r="1353" spans="1:23" x14ac:dyDescent="0.25">
      <c r="A1353">
        <v>1352</v>
      </c>
      <c r="B1353">
        <v>665</v>
      </c>
      <c r="C1353" t="str">
        <f t="shared" ca="1" si="304"/>
        <v>2014_09_DEN@NWE</v>
      </c>
      <c r="D1353" t="str">
        <f t="shared" ca="1" si="302"/>
        <v/>
      </c>
      <c r="E1353">
        <f t="shared" ca="1" si="302"/>
        <v>3</v>
      </c>
      <c r="F1353">
        <f t="shared" ca="1" si="302"/>
        <v>43</v>
      </c>
      <c r="G1353">
        <f t="shared" ca="1" si="302"/>
        <v>21</v>
      </c>
      <c r="H1353">
        <f t="shared" ca="1" si="305"/>
        <v>2014</v>
      </c>
      <c r="I1353">
        <f t="shared" ca="1" si="306"/>
        <v>9</v>
      </c>
      <c r="J1353" t="str">
        <f t="shared" ca="1" si="307"/>
        <v>rs</v>
      </c>
      <c r="K1353" t="str">
        <f t="shared" ca="1" si="303"/>
        <v>NWE</v>
      </c>
      <c r="L1353" t="str">
        <f t="shared" ca="1" si="303"/>
        <v>NWE</v>
      </c>
      <c r="M1353" t="str">
        <f t="shared" ca="1" si="308"/>
        <v/>
      </c>
      <c r="N1353" t="s">
        <v>16</v>
      </c>
      <c r="O1353">
        <v>-1.5</v>
      </c>
      <c r="P1353" t="str">
        <f t="shared" ca="1" si="309"/>
        <v/>
      </c>
      <c r="S1353" t="s">
        <v>74</v>
      </c>
      <c r="T1353">
        <v>7</v>
      </c>
      <c r="U1353">
        <f t="shared" ca="1" si="310"/>
        <v>0</v>
      </c>
      <c r="V1353" t="s">
        <v>74</v>
      </c>
      <c r="W1353">
        <f t="shared" ca="1" si="311"/>
        <v>0</v>
      </c>
    </row>
    <row r="1354" spans="1:23" x14ac:dyDescent="0.25">
      <c r="A1354">
        <v>1353</v>
      </c>
      <c r="B1354">
        <v>666</v>
      </c>
      <c r="C1354" t="str">
        <f t="shared" ca="1" si="304"/>
        <v>2014_09_OAK@SEA</v>
      </c>
      <c r="D1354" t="str">
        <f t="shared" ca="1" si="302"/>
        <v/>
      </c>
      <c r="E1354">
        <f t="shared" ca="1" si="302"/>
        <v>-15</v>
      </c>
      <c r="F1354">
        <f t="shared" ca="1" si="302"/>
        <v>30</v>
      </c>
      <c r="G1354">
        <f t="shared" ca="1" si="302"/>
        <v>24</v>
      </c>
      <c r="H1354">
        <f t="shared" ca="1" si="305"/>
        <v>2014</v>
      </c>
      <c r="I1354">
        <f t="shared" ca="1" si="306"/>
        <v>9</v>
      </c>
      <c r="J1354" t="str">
        <f t="shared" ca="1" si="307"/>
        <v>rs</v>
      </c>
      <c r="K1354" t="str">
        <f t="shared" ca="1" si="303"/>
        <v>OAK</v>
      </c>
      <c r="L1354" t="str">
        <f t="shared" ca="1" si="303"/>
        <v>SEA</v>
      </c>
      <c r="M1354" t="str">
        <f t="shared" ca="1" si="308"/>
        <v/>
      </c>
      <c r="N1354" t="s">
        <v>18</v>
      </c>
      <c r="O1354">
        <v>-8</v>
      </c>
      <c r="P1354" t="str">
        <f t="shared" ca="1" si="309"/>
        <v/>
      </c>
      <c r="S1354" t="s">
        <v>87</v>
      </c>
      <c r="T1354">
        <v>5</v>
      </c>
      <c r="U1354">
        <f t="shared" ca="1" si="310"/>
        <v>1</v>
      </c>
      <c r="W1354" t="str">
        <f t="shared" ca="1" si="311"/>
        <v/>
      </c>
    </row>
    <row r="1355" spans="1:23" x14ac:dyDescent="0.25">
      <c r="A1355">
        <v>1354</v>
      </c>
      <c r="B1355">
        <v>666</v>
      </c>
      <c r="C1355" t="str">
        <f t="shared" ca="1" si="304"/>
        <v>2014_09_OAK@SEA</v>
      </c>
      <c r="D1355" t="str">
        <f t="shared" ca="1" si="302"/>
        <v/>
      </c>
      <c r="E1355">
        <f t="shared" ca="1" si="302"/>
        <v>-15</v>
      </c>
      <c r="F1355">
        <f t="shared" ca="1" si="302"/>
        <v>30</v>
      </c>
      <c r="G1355">
        <f t="shared" ca="1" si="302"/>
        <v>24</v>
      </c>
      <c r="H1355">
        <f t="shared" ca="1" si="305"/>
        <v>2014</v>
      </c>
      <c r="I1355">
        <f t="shared" ca="1" si="306"/>
        <v>9</v>
      </c>
      <c r="J1355" t="str">
        <f t="shared" ca="1" si="307"/>
        <v>rs</v>
      </c>
      <c r="K1355" t="str">
        <f t="shared" ca="1" si="303"/>
        <v>OAK</v>
      </c>
      <c r="L1355" t="str">
        <f t="shared" ca="1" si="303"/>
        <v>SEA</v>
      </c>
      <c r="M1355" t="str">
        <f t="shared" ca="1" si="308"/>
        <v/>
      </c>
      <c r="N1355" t="s">
        <v>16</v>
      </c>
      <c r="O1355">
        <v>-14</v>
      </c>
      <c r="P1355" t="str">
        <f t="shared" ca="1" si="309"/>
        <v/>
      </c>
      <c r="S1355" t="s">
        <v>87</v>
      </c>
      <c r="T1355">
        <v>6</v>
      </c>
      <c r="U1355">
        <f t="shared" ca="1" si="310"/>
        <v>1</v>
      </c>
      <c r="V1355" t="s">
        <v>91</v>
      </c>
      <c r="W1355">
        <f t="shared" ca="1" si="311"/>
        <v>1</v>
      </c>
    </row>
    <row r="1356" spans="1:23" x14ac:dyDescent="0.25">
      <c r="A1356">
        <v>1355</v>
      </c>
      <c r="B1356">
        <v>667</v>
      </c>
      <c r="C1356" t="str">
        <f t="shared" ca="1" si="304"/>
        <v>2014_09_BAL@PIT</v>
      </c>
      <c r="D1356" t="str">
        <f t="shared" ca="1" si="302"/>
        <v/>
      </c>
      <c r="E1356">
        <f t="shared" ca="1" si="302"/>
        <v>0</v>
      </c>
      <c r="F1356">
        <f t="shared" ca="1" si="302"/>
        <v>43</v>
      </c>
      <c r="G1356">
        <f t="shared" ca="1" si="302"/>
        <v>23</v>
      </c>
      <c r="H1356">
        <f t="shared" ca="1" si="305"/>
        <v>2014</v>
      </c>
      <c r="I1356">
        <f t="shared" ca="1" si="306"/>
        <v>9</v>
      </c>
      <c r="J1356" t="str">
        <f t="shared" ca="1" si="307"/>
        <v>rs</v>
      </c>
      <c r="K1356" t="str">
        <f t="shared" ca="1" si="303"/>
        <v>PIT</v>
      </c>
      <c r="L1356" t="str">
        <f t="shared" ca="1" si="303"/>
        <v>PIT</v>
      </c>
      <c r="M1356" t="str">
        <f t="shared" ca="1" si="308"/>
        <v/>
      </c>
      <c r="N1356" t="s">
        <v>18</v>
      </c>
      <c r="O1356">
        <v>-3</v>
      </c>
      <c r="P1356" t="str">
        <f t="shared" ca="1" si="309"/>
        <v/>
      </c>
      <c r="S1356" t="s">
        <v>67</v>
      </c>
      <c r="T1356">
        <v>8</v>
      </c>
      <c r="U1356">
        <f t="shared" ca="1" si="310"/>
        <v>0</v>
      </c>
      <c r="W1356" t="str">
        <f t="shared" ca="1" si="311"/>
        <v/>
      </c>
    </row>
    <row r="1357" spans="1:23" x14ac:dyDescent="0.25">
      <c r="A1357">
        <v>1356</v>
      </c>
      <c r="B1357">
        <v>667</v>
      </c>
      <c r="C1357" t="str">
        <f t="shared" ca="1" si="304"/>
        <v>2014_09_BAL@PIT</v>
      </c>
      <c r="D1357" t="str">
        <f t="shared" ca="1" si="302"/>
        <v/>
      </c>
      <c r="E1357">
        <f t="shared" ca="1" si="302"/>
        <v>0</v>
      </c>
      <c r="F1357">
        <f t="shared" ca="1" si="302"/>
        <v>43</v>
      </c>
      <c r="G1357">
        <f t="shared" ca="1" si="302"/>
        <v>23</v>
      </c>
      <c r="H1357">
        <f t="shared" ca="1" si="305"/>
        <v>2014</v>
      </c>
      <c r="I1357">
        <f t="shared" ca="1" si="306"/>
        <v>9</v>
      </c>
      <c r="J1357" t="str">
        <f t="shared" ca="1" si="307"/>
        <v>rs</v>
      </c>
      <c r="K1357" t="str">
        <f t="shared" ca="1" si="303"/>
        <v>PIT</v>
      </c>
      <c r="L1357" t="str">
        <f t="shared" ca="1" si="303"/>
        <v>PIT</v>
      </c>
      <c r="M1357" t="str">
        <f t="shared" ca="1" si="308"/>
        <v/>
      </c>
      <c r="N1357" t="s">
        <v>16</v>
      </c>
      <c r="O1357">
        <v>-3</v>
      </c>
      <c r="P1357" t="str">
        <f t="shared" ca="1" si="309"/>
        <v/>
      </c>
      <c r="S1357" t="s">
        <v>67</v>
      </c>
      <c r="T1357">
        <v>4</v>
      </c>
      <c r="U1357">
        <f t="shared" ca="1" si="310"/>
        <v>0</v>
      </c>
      <c r="V1357" t="s">
        <v>67</v>
      </c>
      <c r="W1357">
        <f t="shared" ca="1" si="311"/>
        <v>0</v>
      </c>
    </row>
    <row r="1358" spans="1:23" x14ac:dyDescent="0.25">
      <c r="A1358">
        <v>1357</v>
      </c>
      <c r="B1358">
        <v>668</v>
      </c>
      <c r="C1358" t="str">
        <f t="shared" ca="1" si="304"/>
        <v>2014_09_IND@NYG</v>
      </c>
      <c r="D1358" t="str">
        <f t="shared" ca="1" si="302"/>
        <v/>
      </c>
      <c r="E1358">
        <f t="shared" ca="1" si="302"/>
        <v>3</v>
      </c>
      <c r="F1358">
        <f t="shared" ca="1" si="302"/>
        <v>24</v>
      </c>
      <c r="G1358">
        <f t="shared" ca="1" si="302"/>
        <v>40</v>
      </c>
      <c r="H1358">
        <f t="shared" ca="1" si="305"/>
        <v>2014</v>
      </c>
      <c r="I1358">
        <f t="shared" ca="1" si="306"/>
        <v>9</v>
      </c>
      <c r="J1358" t="str">
        <f t="shared" ca="1" si="307"/>
        <v>rs</v>
      </c>
      <c r="K1358" t="str">
        <f t="shared" ca="1" si="303"/>
        <v>IND</v>
      </c>
      <c r="L1358" t="str">
        <f t="shared" ca="1" si="303"/>
        <v>IND</v>
      </c>
      <c r="M1358" t="str">
        <f t="shared" ca="1" si="308"/>
        <v/>
      </c>
      <c r="N1358" t="s">
        <v>18</v>
      </c>
      <c r="O1358">
        <v>1.5</v>
      </c>
      <c r="P1358" t="str">
        <f t="shared" ca="1" si="309"/>
        <v/>
      </c>
      <c r="S1358" t="s">
        <v>78</v>
      </c>
      <c r="T1358">
        <v>6</v>
      </c>
      <c r="U1358">
        <f t="shared" ca="1" si="310"/>
        <v>1</v>
      </c>
      <c r="W1358" t="str">
        <f t="shared" ca="1" si="311"/>
        <v/>
      </c>
    </row>
    <row r="1359" spans="1:23" x14ac:dyDescent="0.25">
      <c r="A1359">
        <v>1358</v>
      </c>
      <c r="B1359">
        <v>668</v>
      </c>
      <c r="C1359" t="str">
        <f t="shared" ca="1" si="304"/>
        <v>2014_09_IND@NYG</v>
      </c>
      <c r="D1359" t="str">
        <f t="shared" ca="1" si="302"/>
        <v/>
      </c>
      <c r="E1359">
        <f t="shared" ca="1" si="302"/>
        <v>3</v>
      </c>
      <c r="F1359">
        <f t="shared" ca="1" si="302"/>
        <v>24</v>
      </c>
      <c r="G1359">
        <f t="shared" ca="1" si="302"/>
        <v>40</v>
      </c>
      <c r="H1359">
        <f t="shared" ca="1" si="305"/>
        <v>2014</v>
      </c>
      <c r="I1359">
        <f t="shared" ca="1" si="306"/>
        <v>9</v>
      </c>
      <c r="J1359" t="str">
        <f t="shared" ca="1" si="307"/>
        <v>rs</v>
      </c>
      <c r="K1359" t="str">
        <f t="shared" ca="1" si="303"/>
        <v>IND</v>
      </c>
      <c r="L1359" t="str">
        <f t="shared" ca="1" si="303"/>
        <v>IND</v>
      </c>
      <c r="M1359" t="str">
        <f t="shared" ca="1" si="308"/>
        <v/>
      </c>
      <c r="N1359" t="s">
        <v>16</v>
      </c>
      <c r="O1359">
        <v>3</v>
      </c>
      <c r="P1359" t="str">
        <f t="shared" ca="1" si="309"/>
        <v/>
      </c>
      <c r="S1359" t="s">
        <v>78</v>
      </c>
      <c r="T1359">
        <v>1</v>
      </c>
      <c r="U1359">
        <f t="shared" ca="1" si="310"/>
        <v>1</v>
      </c>
      <c r="V1359" t="s">
        <v>78</v>
      </c>
      <c r="W1359">
        <f t="shared" ca="1" si="311"/>
        <v>1</v>
      </c>
    </row>
    <row r="1360" spans="1:23" x14ac:dyDescent="0.25">
      <c r="A1360">
        <v>1359</v>
      </c>
      <c r="B1360">
        <v>669</v>
      </c>
      <c r="C1360" t="str">
        <f t="shared" ca="1" si="304"/>
        <v>2014_10_CLE@CIN</v>
      </c>
      <c r="D1360" t="str">
        <f t="shared" ca="1" si="302"/>
        <v/>
      </c>
      <c r="E1360">
        <f t="shared" ca="1" si="302"/>
        <v>-6</v>
      </c>
      <c r="F1360">
        <f t="shared" ca="1" si="302"/>
        <v>3</v>
      </c>
      <c r="G1360">
        <f t="shared" ca="1" si="302"/>
        <v>24</v>
      </c>
      <c r="H1360">
        <f t="shared" ca="1" si="305"/>
        <v>2014</v>
      </c>
      <c r="I1360">
        <f t="shared" ca="1" si="306"/>
        <v>10</v>
      </c>
      <c r="J1360" t="str">
        <f t="shared" ca="1" si="307"/>
        <v>rs</v>
      </c>
      <c r="K1360" t="str">
        <f t="shared" ca="1" si="303"/>
        <v>CLE</v>
      </c>
      <c r="L1360" t="str">
        <f t="shared" ca="1" si="303"/>
        <v>CLE</v>
      </c>
      <c r="M1360" t="str">
        <f t="shared" ca="1" si="308"/>
        <v/>
      </c>
      <c r="N1360" t="s">
        <v>18</v>
      </c>
      <c r="O1360">
        <v>-7</v>
      </c>
      <c r="P1360" t="str">
        <f t="shared" ca="1" si="309"/>
        <v/>
      </c>
      <c r="S1360" t="s">
        <v>72</v>
      </c>
      <c r="T1360">
        <v>7</v>
      </c>
      <c r="U1360">
        <f t="shared" ca="1" si="310"/>
        <v>1</v>
      </c>
      <c r="W1360" t="str">
        <f t="shared" ca="1" si="311"/>
        <v/>
      </c>
    </row>
    <row r="1361" spans="1:23" x14ac:dyDescent="0.25">
      <c r="A1361">
        <v>1360</v>
      </c>
      <c r="B1361">
        <v>669</v>
      </c>
      <c r="C1361" t="str">
        <f t="shared" ca="1" si="304"/>
        <v>2014_10_CLE@CIN</v>
      </c>
      <c r="D1361" t="str">
        <f t="shared" ca="1" si="302"/>
        <v/>
      </c>
      <c r="E1361">
        <f t="shared" ca="1" si="302"/>
        <v>-6</v>
      </c>
      <c r="F1361">
        <f t="shared" ca="1" si="302"/>
        <v>3</v>
      </c>
      <c r="G1361">
        <f t="shared" ca="1" si="302"/>
        <v>24</v>
      </c>
      <c r="H1361">
        <f t="shared" ca="1" si="305"/>
        <v>2014</v>
      </c>
      <c r="I1361">
        <f t="shared" ca="1" si="306"/>
        <v>10</v>
      </c>
      <c r="J1361" t="str">
        <f t="shared" ca="1" si="307"/>
        <v>rs</v>
      </c>
      <c r="K1361" t="str">
        <f t="shared" ca="1" si="303"/>
        <v>CLE</v>
      </c>
      <c r="L1361" t="str">
        <f t="shared" ca="1" si="303"/>
        <v>CLE</v>
      </c>
      <c r="M1361" t="str">
        <f t="shared" ca="1" si="308"/>
        <v/>
      </c>
      <c r="N1361" t="s">
        <v>16</v>
      </c>
      <c r="O1361">
        <v>-3.5</v>
      </c>
      <c r="P1361" t="str">
        <f t="shared" ca="1" si="309"/>
        <v/>
      </c>
      <c r="S1361" t="s">
        <v>72</v>
      </c>
      <c r="T1361">
        <v>4</v>
      </c>
      <c r="U1361">
        <f t="shared" ca="1" si="310"/>
        <v>1</v>
      </c>
      <c r="V1361" t="s">
        <v>71</v>
      </c>
      <c r="W1361">
        <f t="shared" ca="1" si="311"/>
        <v>0</v>
      </c>
    </row>
    <row r="1362" spans="1:23" x14ac:dyDescent="0.25">
      <c r="A1362">
        <v>1361</v>
      </c>
      <c r="B1362">
        <v>670</v>
      </c>
      <c r="C1362" t="str">
        <f t="shared" ca="1" si="304"/>
        <v>2014_10_KCY@BUF</v>
      </c>
      <c r="D1362" t="str">
        <f t="shared" ref="D1362:G1381" ca="1" si="312">IFERROR(IF(ISBLANK(VLOOKUP($B1362,nfl_game_result,MATCH(D$1,nfl_game_result_header,0),FALSE)),"",VLOOKUP($B1362,nfl_game_result,MATCH(D$1,nfl_game_result_header,0),FALSE)),"error")</f>
        <v/>
      </c>
      <c r="E1362">
        <f t="shared" ca="1" si="312"/>
        <v>1.5</v>
      </c>
      <c r="F1362">
        <f t="shared" ca="1" si="312"/>
        <v>13</v>
      </c>
      <c r="G1362">
        <f t="shared" ca="1" si="312"/>
        <v>17</v>
      </c>
      <c r="H1362">
        <f t="shared" ca="1" si="305"/>
        <v>2014</v>
      </c>
      <c r="I1362">
        <f t="shared" ca="1" si="306"/>
        <v>10</v>
      </c>
      <c r="J1362" t="str">
        <f t="shared" ca="1" si="307"/>
        <v>rs</v>
      </c>
      <c r="K1362" t="str">
        <f t="shared" ref="K1362:L1381" ca="1" si="313">IFERROR(IF(ISBLANK(VLOOKUP($B1362,nfl_game_result,MATCH(K$1,nfl_game_result_header,0),FALSE)),"",VLOOKUP($B1362,nfl_game_result,MATCH(K$1,nfl_game_result_header,0),FALSE)),"error")</f>
        <v>KCY</v>
      </c>
      <c r="L1362" t="str">
        <f t="shared" ca="1" si="313"/>
        <v>KCY</v>
      </c>
      <c r="M1362" t="str">
        <f t="shared" ca="1" si="308"/>
        <v/>
      </c>
      <c r="N1362" t="s">
        <v>18</v>
      </c>
      <c r="O1362">
        <v>1</v>
      </c>
      <c r="P1362" t="str">
        <f t="shared" ca="1" si="309"/>
        <v/>
      </c>
      <c r="S1362" t="s">
        <v>336</v>
      </c>
      <c r="T1362">
        <v>4</v>
      </c>
      <c r="U1362">
        <f t="shared" ca="1" si="310"/>
        <v>1</v>
      </c>
      <c r="W1362" t="str">
        <f t="shared" ca="1" si="311"/>
        <v/>
      </c>
    </row>
    <row r="1363" spans="1:23" x14ac:dyDescent="0.25">
      <c r="A1363">
        <v>1362</v>
      </c>
      <c r="B1363">
        <v>670</v>
      </c>
      <c r="C1363" t="str">
        <f t="shared" ca="1" si="304"/>
        <v>2014_10_KCY@BUF</v>
      </c>
      <c r="D1363" t="str">
        <f t="shared" ca="1" si="312"/>
        <v/>
      </c>
      <c r="E1363">
        <f t="shared" ca="1" si="312"/>
        <v>1.5</v>
      </c>
      <c r="F1363">
        <f t="shared" ca="1" si="312"/>
        <v>13</v>
      </c>
      <c r="G1363">
        <f t="shared" ca="1" si="312"/>
        <v>17</v>
      </c>
      <c r="H1363">
        <f t="shared" ca="1" si="305"/>
        <v>2014</v>
      </c>
      <c r="I1363">
        <f t="shared" ca="1" si="306"/>
        <v>10</v>
      </c>
      <c r="J1363" t="str">
        <f t="shared" ca="1" si="307"/>
        <v>rs</v>
      </c>
      <c r="K1363" t="str">
        <f t="shared" ca="1" si="313"/>
        <v>KCY</v>
      </c>
      <c r="L1363" t="str">
        <f t="shared" ca="1" si="313"/>
        <v>KCY</v>
      </c>
      <c r="M1363" t="str">
        <f t="shared" ca="1" si="308"/>
        <v/>
      </c>
      <c r="N1363" t="s">
        <v>16</v>
      </c>
      <c r="O1363">
        <v>-2.5</v>
      </c>
      <c r="P1363" t="str">
        <f t="shared" ca="1" si="309"/>
        <v/>
      </c>
      <c r="S1363" t="s">
        <v>336</v>
      </c>
      <c r="T1363">
        <v>12</v>
      </c>
      <c r="U1363">
        <f t="shared" ca="1" si="310"/>
        <v>1</v>
      </c>
      <c r="V1363" t="s">
        <v>336</v>
      </c>
      <c r="W1363">
        <f t="shared" ca="1" si="311"/>
        <v>1</v>
      </c>
    </row>
    <row r="1364" spans="1:23" x14ac:dyDescent="0.25">
      <c r="A1364">
        <v>1363</v>
      </c>
      <c r="B1364">
        <v>671</v>
      </c>
      <c r="C1364" t="str">
        <f t="shared" ca="1" si="304"/>
        <v>2014_10_MIA@DET</v>
      </c>
      <c r="D1364" t="str">
        <f t="shared" ca="1" si="312"/>
        <v/>
      </c>
      <c r="E1364">
        <f t="shared" ca="1" si="312"/>
        <v>-3</v>
      </c>
      <c r="F1364">
        <f t="shared" ca="1" si="312"/>
        <v>20</v>
      </c>
      <c r="G1364">
        <f t="shared" ca="1" si="312"/>
        <v>16</v>
      </c>
      <c r="H1364">
        <f t="shared" ca="1" si="305"/>
        <v>2014</v>
      </c>
      <c r="I1364">
        <f t="shared" ca="1" si="306"/>
        <v>10</v>
      </c>
      <c r="J1364" t="str">
        <f t="shared" ca="1" si="307"/>
        <v>rs</v>
      </c>
      <c r="K1364" t="str">
        <f t="shared" ca="1" si="313"/>
        <v>DET</v>
      </c>
      <c r="L1364" t="str">
        <f t="shared" ca="1" si="313"/>
        <v>DET</v>
      </c>
      <c r="M1364" t="str">
        <f t="shared" ca="1" si="308"/>
        <v/>
      </c>
      <c r="N1364" t="s">
        <v>18</v>
      </c>
      <c r="O1364">
        <v>-3</v>
      </c>
      <c r="P1364" t="str">
        <f t="shared" ca="1" si="309"/>
        <v/>
      </c>
      <c r="S1364" t="s">
        <v>75</v>
      </c>
      <c r="T1364">
        <v>11</v>
      </c>
      <c r="U1364">
        <f t="shared" ca="1" si="310"/>
        <v>1</v>
      </c>
      <c r="W1364" t="str">
        <f t="shared" ca="1" si="311"/>
        <v/>
      </c>
    </row>
    <row r="1365" spans="1:23" x14ac:dyDescent="0.25">
      <c r="A1365">
        <v>1364</v>
      </c>
      <c r="B1365">
        <v>671</v>
      </c>
      <c r="C1365" t="str">
        <f t="shared" ca="1" si="304"/>
        <v>2014_10_MIA@DET</v>
      </c>
      <c r="D1365" t="str">
        <f t="shared" ca="1" si="312"/>
        <v/>
      </c>
      <c r="E1365">
        <f t="shared" ca="1" si="312"/>
        <v>-3</v>
      </c>
      <c r="F1365">
        <f t="shared" ca="1" si="312"/>
        <v>20</v>
      </c>
      <c r="G1365">
        <f t="shared" ca="1" si="312"/>
        <v>16</v>
      </c>
      <c r="H1365">
        <f t="shared" ca="1" si="305"/>
        <v>2014</v>
      </c>
      <c r="I1365">
        <f t="shared" ca="1" si="306"/>
        <v>10</v>
      </c>
      <c r="J1365" t="str">
        <f t="shared" ca="1" si="307"/>
        <v>rs</v>
      </c>
      <c r="K1365" t="str">
        <f t="shared" ca="1" si="313"/>
        <v>DET</v>
      </c>
      <c r="L1365" t="str">
        <f t="shared" ca="1" si="313"/>
        <v>DET</v>
      </c>
      <c r="M1365" t="str">
        <f t="shared" ca="1" si="308"/>
        <v/>
      </c>
      <c r="N1365" t="s">
        <v>16</v>
      </c>
      <c r="O1365">
        <v>-3</v>
      </c>
      <c r="P1365" t="str">
        <f t="shared" ca="1" si="309"/>
        <v/>
      </c>
      <c r="S1365" t="s">
        <v>75</v>
      </c>
      <c r="T1365">
        <v>13</v>
      </c>
      <c r="U1365">
        <f t="shared" ca="1" si="310"/>
        <v>1</v>
      </c>
      <c r="V1365" t="s">
        <v>75</v>
      </c>
      <c r="W1365">
        <f t="shared" ca="1" si="311"/>
        <v>1</v>
      </c>
    </row>
    <row r="1366" spans="1:23" x14ac:dyDescent="0.25">
      <c r="A1366">
        <v>1365</v>
      </c>
      <c r="B1366">
        <v>672</v>
      </c>
      <c r="C1366" t="str">
        <f t="shared" ca="1" si="304"/>
        <v>2014_10_SFO@NOR</v>
      </c>
      <c r="D1366" t="str">
        <f t="shared" ca="1" si="312"/>
        <v/>
      </c>
      <c r="E1366">
        <f t="shared" ca="1" si="312"/>
        <v>-4</v>
      </c>
      <c r="F1366">
        <f t="shared" ca="1" si="312"/>
        <v>24</v>
      </c>
      <c r="G1366">
        <f t="shared" ca="1" si="312"/>
        <v>27</v>
      </c>
      <c r="H1366">
        <f t="shared" ca="1" si="305"/>
        <v>2014</v>
      </c>
      <c r="I1366">
        <f t="shared" ca="1" si="306"/>
        <v>10</v>
      </c>
      <c r="J1366" t="str">
        <f t="shared" ca="1" si="307"/>
        <v>rs</v>
      </c>
      <c r="K1366" t="str">
        <f t="shared" ca="1" si="313"/>
        <v>SFO</v>
      </c>
      <c r="L1366" t="str">
        <f t="shared" ca="1" si="313"/>
        <v>SFO</v>
      </c>
      <c r="M1366" t="str">
        <f t="shared" ca="1" si="308"/>
        <v/>
      </c>
      <c r="N1366" t="s">
        <v>18</v>
      </c>
      <c r="O1366">
        <v>-3</v>
      </c>
      <c r="P1366" t="str">
        <f t="shared" ca="1" si="309"/>
        <v/>
      </c>
      <c r="S1366" t="s">
        <v>340</v>
      </c>
      <c r="T1366">
        <v>12</v>
      </c>
      <c r="U1366">
        <f t="shared" ca="1" si="310"/>
        <v>0</v>
      </c>
      <c r="W1366" t="str">
        <f t="shared" ca="1" si="311"/>
        <v/>
      </c>
    </row>
    <row r="1367" spans="1:23" x14ac:dyDescent="0.25">
      <c r="A1367">
        <v>1366</v>
      </c>
      <c r="B1367">
        <v>672</v>
      </c>
      <c r="C1367" t="str">
        <f t="shared" ca="1" si="304"/>
        <v>2014_10_SFO@NOR</v>
      </c>
      <c r="D1367" t="str">
        <f t="shared" ca="1" si="312"/>
        <v/>
      </c>
      <c r="E1367">
        <f t="shared" ca="1" si="312"/>
        <v>-4</v>
      </c>
      <c r="F1367">
        <f t="shared" ca="1" si="312"/>
        <v>24</v>
      </c>
      <c r="G1367">
        <f t="shared" ca="1" si="312"/>
        <v>27</v>
      </c>
      <c r="H1367">
        <f t="shared" ca="1" si="305"/>
        <v>2014</v>
      </c>
      <c r="I1367">
        <f t="shared" ca="1" si="306"/>
        <v>10</v>
      </c>
      <c r="J1367" t="str">
        <f t="shared" ca="1" si="307"/>
        <v>rs</v>
      </c>
      <c r="K1367" t="str">
        <f t="shared" ca="1" si="313"/>
        <v>SFO</v>
      </c>
      <c r="L1367" t="str">
        <f t="shared" ca="1" si="313"/>
        <v>SFO</v>
      </c>
      <c r="M1367" t="str">
        <f t="shared" ca="1" si="308"/>
        <v/>
      </c>
      <c r="N1367" t="s">
        <v>16</v>
      </c>
      <c r="O1367">
        <v>-4.5</v>
      </c>
      <c r="P1367" t="str">
        <f t="shared" ca="1" si="309"/>
        <v/>
      </c>
      <c r="S1367" t="s">
        <v>338</v>
      </c>
      <c r="T1367">
        <v>11</v>
      </c>
      <c r="U1367">
        <f t="shared" ca="1" si="310"/>
        <v>1</v>
      </c>
      <c r="V1367" t="s">
        <v>338</v>
      </c>
      <c r="W1367">
        <f t="shared" ca="1" si="311"/>
        <v>1</v>
      </c>
    </row>
    <row r="1368" spans="1:23" x14ac:dyDescent="0.25">
      <c r="A1368">
        <v>1367</v>
      </c>
      <c r="B1368">
        <v>673</v>
      </c>
      <c r="C1368" t="str">
        <f t="shared" ca="1" si="304"/>
        <v>2014_10_PIT@NYJ</v>
      </c>
      <c r="D1368" t="str">
        <f t="shared" ca="1" si="312"/>
        <v/>
      </c>
      <c r="E1368">
        <f t="shared" ca="1" si="312"/>
        <v>4</v>
      </c>
      <c r="F1368">
        <f t="shared" ca="1" si="312"/>
        <v>20</v>
      </c>
      <c r="G1368">
        <f t="shared" ca="1" si="312"/>
        <v>13</v>
      </c>
      <c r="H1368">
        <f t="shared" ca="1" si="305"/>
        <v>2014</v>
      </c>
      <c r="I1368">
        <f t="shared" ca="1" si="306"/>
        <v>10</v>
      </c>
      <c r="J1368" t="str">
        <f t="shared" ca="1" si="307"/>
        <v>rs</v>
      </c>
      <c r="K1368" t="str">
        <f t="shared" ca="1" si="313"/>
        <v>NYJ</v>
      </c>
      <c r="L1368" t="str">
        <f t="shared" ca="1" si="313"/>
        <v>NYJ</v>
      </c>
      <c r="M1368" t="str">
        <f t="shared" ca="1" si="308"/>
        <v/>
      </c>
      <c r="N1368" t="s">
        <v>18</v>
      </c>
      <c r="O1368">
        <v>4.5</v>
      </c>
      <c r="P1368" t="str">
        <f t="shared" ca="1" si="309"/>
        <v/>
      </c>
      <c r="S1368" t="s">
        <v>89</v>
      </c>
      <c r="T1368">
        <v>1</v>
      </c>
      <c r="U1368">
        <f t="shared" ca="1" si="310"/>
        <v>0</v>
      </c>
      <c r="W1368" t="str">
        <f t="shared" ca="1" si="311"/>
        <v/>
      </c>
    </row>
    <row r="1369" spans="1:23" x14ac:dyDescent="0.25">
      <c r="A1369">
        <v>1368</v>
      </c>
      <c r="B1369">
        <v>673</v>
      </c>
      <c r="C1369" t="str">
        <f t="shared" ca="1" si="304"/>
        <v>2014_10_PIT@NYJ</v>
      </c>
      <c r="D1369" t="str">
        <f t="shared" ca="1" si="312"/>
        <v/>
      </c>
      <c r="E1369">
        <f t="shared" ca="1" si="312"/>
        <v>4</v>
      </c>
      <c r="F1369">
        <f t="shared" ca="1" si="312"/>
        <v>20</v>
      </c>
      <c r="G1369">
        <f t="shared" ca="1" si="312"/>
        <v>13</v>
      </c>
      <c r="H1369">
        <f t="shared" ca="1" si="305"/>
        <v>2014</v>
      </c>
      <c r="I1369">
        <f t="shared" ca="1" si="306"/>
        <v>10</v>
      </c>
      <c r="J1369" t="str">
        <f t="shared" ca="1" si="307"/>
        <v>rs</v>
      </c>
      <c r="K1369" t="str">
        <f t="shared" ca="1" si="313"/>
        <v>NYJ</v>
      </c>
      <c r="L1369" t="str">
        <f t="shared" ca="1" si="313"/>
        <v>NYJ</v>
      </c>
      <c r="M1369" t="str">
        <f t="shared" ca="1" si="308"/>
        <v/>
      </c>
      <c r="N1369" t="s">
        <v>16</v>
      </c>
      <c r="O1369">
        <v>5</v>
      </c>
      <c r="P1369" t="str">
        <f t="shared" ca="1" si="309"/>
        <v/>
      </c>
      <c r="S1369" t="s">
        <v>89</v>
      </c>
      <c r="T1369">
        <v>1</v>
      </c>
      <c r="U1369">
        <f t="shared" ca="1" si="310"/>
        <v>0</v>
      </c>
      <c r="V1369" t="s">
        <v>89</v>
      </c>
      <c r="W1369">
        <f t="shared" ca="1" si="311"/>
        <v>0</v>
      </c>
    </row>
    <row r="1370" spans="1:23" x14ac:dyDescent="0.25">
      <c r="A1370">
        <v>1369</v>
      </c>
      <c r="B1370">
        <v>674</v>
      </c>
      <c r="C1370" t="str">
        <f t="shared" ca="1" si="304"/>
        <v>2014_10_ATL@TBY</v>
      </c>
      <c r="D1370" t="str">
        <f t="shared" ca="1" si="312"/>
        <v/>
      </c>
      <c r="E1370">
        <f t="shared" ca="1" si="312"/>
        <v>0</v>
      </c>
      <c r="F1370">
        <f t="shared" ca="1" si="312"/>
        <v>17</v>
      </c>
      <c r="G1370">
        <f t="shared" ca="1" si="312"/>
        <v>27</v>
      </c>
      <c r="H1370">
        <f t="shared" ca="1" si="305"/>
        <v>2014</v>
      </c>
      <c r="I1370">
        <f t="shared" ca="1" si="306"/>
        <v>10</v>
      </c>
      <c r="J1370" t="str">
        <f t="shared" ca="1" si="307"/>
        <v>rs</v>
      </c>
      <c r="K1370" t="str">
        <f t="shared" ca="1" si="313"/>
        <v>ATL</v>
      </c>
      <c r="L1370" t="str">
        <f t="shared" ca="1" si="313"/>
        <v>ATL</v>
      </c>
      <c r="M1370" t="str">
        <f t="shared" ca="1" si="308"/>
        <v/>
      </c>
      <c r="N1370" t="s">
        <v>18</v>
      </c>
      <c r="O1370">
        <v>-1.5</v>
      </c>
      <c r="P1370" t="str">
        <f t="shared" ca="1" si="309"/>
        <v/>
      </c>
      <c r="S1370" t="s">
        <v>339</v>
      </c>
      <c r="T1370">
        <v>8</v>
      </c>
      <c r="U1370">
        <f t="shared" ca="1" si="310"/>
        <v>0</v>
      </c>
      <c r="W1370" t="str">
        <f t="shared" ca="1" si="311"/>
        <v/>
      </c>
    </row>
    <row r="1371" spans="1:23" x14ac:dyDescent="0.25">
      <c r="A1371">
        <v>1370</v>
      </c>
      <c r="B1371">
        <v>674</v>
      </c>
      <c r="C1371" t="str">
        <f t="shared" ca="1" si="304"/>
        <v>2014_10_ATL@TBY</v>
      </c>
      <c r="D1371" t="str">
        <f t="shared" ca="1" si="312"/>
        <v/>
      </c>
      <c r="E1371">
        <f t="shared" ca="1" si="312"/>
        <v>0</v>
      </c>
      <c r="F1371">
        <f t="shared" ca="1" si="312"/>
        <v>17</v>
      </c>
      <c r="G1371">
        <f t="shared" ca="1" si="312"/>
        <v>27</v>
      </c>
      <c r="H1371">
        <f t="shared" ca="1" si="305"/>
        <v>2014</v>
      </c>
      <c r="I1371">
        <f t="shared" ca="1" si="306"/>
        <v>10</v>
      </c>
      <c r="J1371" t="str">
        <f t="shared" ca="1" si="307"/>
        <v>rs</v>
      </c>
      <c r="K1371" t="str">
        <f t="shared" ca="1" si="313"/>
        <v>ATL</v>
      </c>
      <c r="L1371" t="str">
        <f t="shared" ca="1" si="313"/>
        <v>ATL</v>
      </c>
      <c r="M1371" t="str">
        <f t="shared" ca="1" si="308"/>
        <v/>
      </c>
      <c r="N1371" t="s">
        <v>16</v>
      </c>
      <c r="O1371">
        <v>0</v>
      </c>
      <c r="P1371" t="str">
        <f t="shared" ca="1" si="309"/>
        <v/>
      </c>
      <c r="S1371" t="s">
        <v>22</v>
      </c>
      <c r="T1371">
        <v>8</v>
      </c>
      <c r="U1371">
        <f t="shared" ca="1" si="310"/>
        <v>1</v>
      </c>
      <c r="V1371" t="s">
        <v>22</v>
      </c>
      <c r="W1371">
        <f t="shared" ca="1" si="311"/>
        <v>1</v>
      </c>
    </row>
    <row r="1372" spans="1:23" x14ac:dyDescent="0.25">
      <c r="A1372">
        <v>1371</v>
      </c>
      <c r="B1372">
        <v>675</v>
      </c>
      <c r="C1372" t="str">
        <f t="shared" ca="1" si="304"/>
        <v>2014_10_DAL@JAX</v>
      </c>
      <c r="D1372" t="str">
        <f t="shared" ca="1" si="312"/>
        <v/>
      </c>
      <c r="E1372">
        <f t="shared" ca="1" si="312"/>
        <v>5</v>
      </c>
      <c r="F1372">
        <f t="shared" ca="1" si="312"/>
        <v>17</v>
      </c>
      <c r="G1372">
        <f t="shared" ca="1" si="312"/>
        <v>31</v>
      </c>
      <c r="H1372">
        <f t="shared" ca="1" si="305"/>
        <v>2014</v>
      </c>
      <c r="I1372">
        <f t="shared" ca="1" si="306"/>
        <v>10</v>
      </c>
      <c r="J1372" t="str">
        <f t="shared" ca="1" si="307"/>
        <v>rs</v>
      </c>
      <c r="K1372" t="str">
        <f t="shared" ca="1" si="313"/>
        <v>DAL</v>
      </c>
      <c r="L1372" t="str">
        <f t="shared" ca="1" si="313"/>
        <v>DAL</v>
      </c>
      <c r="M1372" t="str">
        <f t="shared" ca="1" si="308"/>
        <v/>
      </c>
      <c r="N1372" t="s">
        <v>18</v>
      </c>
      <c r="O1372">
        <v>4</v>
      </c>
      <c r="P1372" t="str">
        <f t="shared" ca="1" si="309"/>
        <v/>
      </c>
      <c r="S1372" t="s">
        <v>79</v>
      </c>
      <c r="T1372">
        <v>2</v>
      </c>
      <c r="U1372">
        <f t="shared" ca="1" si="310"/>
        <v>0</v>
      </c>
      <c r="W1372" t="str">
        <f t="shared" ca="1" si="311"/>
        <v/>
      </c>
    </row>
    <row r="1373" spans="1:23" x14ac:dyDescent="0.25">
      <c r="A1373">
        <v>1372</v>
      </c>
      <c r="B1373">
        <v>675</v>
      </c>
      <c r="C1373" t="str">
        <f t="shared" ca="1" si="304"/>
        <v>2014_10_DAL@JAX</v>
      </c>
      <c r="D1373" t="str">
        <f t="shared" ca="1" si="312"/>
        <v/>
      </c>
      <c r="E1373">
        <f t="shared" ca="1" si="312"/>
        <v>5</v>
      </c>
      <c r="F1373">
        <f t="shared" ca="1" si="312"/>
        <v>17</v>
      </c>
      <c r="G1373">
        <f t="shared" ca="1" si="312"/>
        <v>31</v>
      </c>
      <c r="H1373">
        <f t="shared" ca="1" si="305"/>
        <v>2014</v>
      </c>
      <c r="I1373">
        <f t="shared" ca="1" si="306"/>
        <v>10</v>
      </c>
      <c r="J1373" t="str">
        <f t="shared" ca="1" si="307"/>
        <v>rs</v>
      </c>
      <c r="K1373" t="str">
        <f t="shared" ca="1" si="313"/>
        <v>DAL</v>
      </c>
      <c r="L1373" t="str">
        <f t="shared" ca="1" si="313"/>
        <v>DAL</v>
      </c>
      <c r="M1373" t="str">
        <f t="shared" ca="1" si="308"/>
        <v/>
      </c>
      <c r="N1373" t="s">
        <v>16</v>
      </c>
      <c r="O1373">
        <v>6.5</v>
      </c>
      <c r="P1373" t="str">
        <f t="shared" ca="1" si="309"/>
        <v/>
      </c>
      <c r="S1373" t="s">
        <v>79</v>
      </c>
      <c r="T1373">
        <v>9</v>
      </c>
      <c r="U1373">
        <f t="shared" ca="1" si="310"/>
        <v>0</v>
      </c>
      <c r="V1373" t="s">
        <v>73</v>
      </c>
      <c r="W1373">
        <f t="shared" ca="1" si="311"/>
        <v>1</v>
      </c>
    </row>
    <row r="1374" spans="1:23" x14ac:dyDescent="0.25">
      <c r="A1374">
        <v>1373</v>
      </c>
      <c r="B1374">
        <v>676</v>
      </c>
      <c r="C1374" t="str">
        <f t="shared" ca="1" si="304"/>
        <v>2014_10_TEN@BAL</v>
      </c>
      <c r="D1374" t="str">
        <f t="shared" ca="1" si="312"/>
        <v/>
      </c>
      <c r="E1374">
        <f t="shared" ca="1" si="312"/>
        <v>-9.5</v>
      </c>
      <c r="F1374">
        <f t="shared" ca="1" si="312"/>
        <v>21</v>
      </c>
      <c r="G1374">
        <f t="shared" ca="1" si="312"/>
        <v>7</v>
      </c>
      <c r="H1374">
        <f t="shared" ca="1" si="305"/>
        <v>2014</v>
      </c>
      <c r="I1374">
        <f t="shared" ca="1" si="306"/>
        <v>10</v>
      </c>
      <c r="J1374" t="str">
        <f t="shared" ca="1" si="307"/>
        <v>rs</v>
      </c>
      <c r="K1374" t="str">
        <f t="shared" ca="1" si="313"/>
        <v>BAL</v>
      </c>
      <c r="L1374" t="str">
        <f t="shared" ca="1" si="313"/>
        <v>BAL</v>
      </c>
      <c r="M1374" t="str">
        <f t="shared" ca="1" si="308"/>
        <v/>
      </c>
      <c r="N1374" t="s">
        <v>18</v>
      </c>
      <c r="O1374">
        <v>-7</v>
      </c>
      <c r="P1374" t="str">
        <f t="shared" ca="1" si="309"/>
        <v/>
      </c>
      <c r="S1374" t="s">
        <v>67</v>
      </c>
      <c r="T1374">
        <v>6</v>
      </c>
      <c r="U1374">
        <f t="shared" ca="1" si="310"/>
        <v>1</v>
      </c>
      <c r="W1374" t="str">
        <f t="shared" ca="1" si="311"/>
        <v/>
      </c>
    </row>
    <row r="1375" spans="1:23" x14ac:dyDescent="0.25">
      <c r="A1375">
        <v>1374</v>
      </c>
      <c r="B1375">
        <v>676</v>
      </c>
      <c r="C1375" t="str">
        <f t="shared" ca="1" si="304"/>
        <v>2014_10_TEN@BAL</v>
      </c>
      <c r="D1375" t="str">
        <f t="shared" ca="1" si="312"/>
        <v/>
      </c>
      <c r="E1375">
        <f t="shared" ca="1" si="312"/>
        <v>-9.5</v>
      </c>
      <c r="F1375">
        <f t="shared" ca="1" si="312"/>
        <v>21</v>
      </c>
      <c r="G1375">
        <f t="shared" ca="1" si="312"/>
        <v>7</v>
      </c>
      <c r="H1375">
        <f t="shared" ca="1" si="305"/>
        <v>2014</v>
      </c>
      <c r="I1375">
        <f t="shared" ca="1" si="306"/>
        <v>10</v>
      </c>
      <c r="J1375" t="str">
        <f t="shared" ca="1" si="307"/>
        <v>rs</v>
      </c>
      <c r="K1375" t="str">
        <f t="shared" ca="1" si="313"/>
        <v>BAL</v>
      </c>
      <c r="L1375" t="str">
        <f t="shared" ca="1" si="313"/>
        <v>BAL</v>
      </c>
      <c r="M1375" t="str">
        <f t="shared" ca="1" si="308"/>
        <v/>
      </c>
      <c r="N1375" t="s">
        <v>16</v>
      </c>
      <c r="O1375">
        <v>-7</v>
      </c>
      <c r="P1375" t="str">
        <f t="shared" ca="1" si="309"/>
        <v/>
      </c>
      <c r="S1375" t="s">
        <v>95</v>
      </c>
      <c r="T1375">
        <v>2</v>
      </c>
      <c r="U1375">
        <f t="shared" ca="1" si="310"/>
        <v>0</v>
      </c>
      <c r="V1375" t="s">
        <v>67</v>
      </c>
      <c r="W1375">
        <f t="shared" ca="1" si="311"/>
        <v>1</v>
      </c>
    </row>
    <row r="1376" spans="1:23" x14ac:dyDescent="0.25">
      <c r="A1376">
        <v>1375</v>
      </c>
      <c r="B1376">
        <v>677</v>
      </c>
      <c r="C1376" t="str">
        <f t="shared" ca="1" si="304"/>
        <v>2014_10_DEN@OAK</v>
      </c>
      <c r="D1376" t="str">
        <f t="shared" ca="1" si="312"/>
        <v/>
      </c>
      <c r="E1376">
        <f t="shared" ca="1" si="312"/>
        <v>11.5</v>
      </c>
      <c r="F1376">
        <f t="shared" ca="1" si="312"/>
        <v>17</v>
      </c>
      <c r="G1376">
        <f t="shared" ca="1" si="312"/>
        <v>41</v>
      </c>
      <c r="H1376">
        <f t="shared" ca="1" si="305"/>
        <v>2014</v>
      </c>
      <c r="I1376">
        <f t="shared" ca="1" si="306"/>
        <v>10</v>
      </c>
      <c r="J1376" t="str">
        <f t="shared" ca="1" si="307"/>
        <v>rs</v>
      </c>
      <c r="K1376" t="str">
        <f t="shared" ca="1" si="313"/>
        <v>DEN</v>
      </c>
      <c r="L1376" t="str">
        <f t="shared" ca="1" si="313"/>
        <v>DEN</v>
      </c>
      <c r="M1376" t="str">
        <f t="shared" ca="1" si="308"/>
        <v/>
      </c>
      <c r="N1376" t="s">
        <v>18</v>
      </c>
      <c r="O1376">
        <v>11</v>
      </c>
      <c r="P1376" t="str">
        <f t="shared" ca="1" si="309"/>
        <v/>
      </c>
      <c r="S1376" t="s">
        <v>87</v>
      </c>
      <c r="T1376">
        <v>5</v>
      </c>
      <c r="U1376">
        <f t="shared" ca="1" si="310"/>
        <v>0</v>
      </c>
      <c r="W1376" t="str">
        <f t="shared" ca="1" si="311"/>
        <v/>
      </c>
    </row>
    <row r="1377" spans="1:23" x14ac:dyDescent="0.25">
      <c r="A1377">
        <v>1376</v>
      </c>
      <c r="B1377">
        <v>677</v>
      </c>
      <c r="C1377" t="str">
        <f t="shared" ca="1" si="304"/>
        <v>2014_10_DEN@OAK</v>
      </c>
      <c r="D1377" t="str">
        <f t="shared" ca="1" si="312"/>
        <v/>
      </c>
      <c r="E1377">
        <f t="shared" ca="1" si="312"/>
        <v>11.5</v>
      </c>
      <c r="F1377">
        <f t="shared" ca="1" si="312"/>
        <v>17</v>
      </c>
      <c r="G1377">
        <f t="shared" ca="1" si="312"/>
        <v>41</v>
      </c>
      <c r="H1377">
        <f t="shared" ca="1" si="305"/>
        <v>2014</v>
      </c>
      <c r="I1377">
        <f t="shared" ca="1" si="306"/>
        <v>10</v>
      </c>
      <c r="J1377" t="str">
        <f t="shared" ca="1" si="307"/>
        <v>rs</v>
      </c>
      <c r="K1377" t="str">
        <f t="shared" ca="1" si="313"/>
        <v>DEN</v>
      </c>
      <c r="L1377" t="str">
        <f t="shared" ca="1" si="313"/>
        <v>DEN</v>
      </c>
      <c r="M1377" t="str">
        <f t="shared" ca="1" si="308"/>
        <v/>
      </c>
      <c r="N1377" t="s">
        <v>16</v>
      </c>
      <c r="O1377">
        <v>13</v>
      </c>
      <c r="P1377" t="str">
        <f t="shared" ca="1" si="309"/>
        <v/>
      </c>
      <c r="S1377" t="s">
        <v>87</v>
      </c>
      <c r="T1377">
        <v>10</v>
      </c>
      <c r="U1377">
        <f t="shared" ca="1" si="310"/>
        <v>0</v>
      </c>
      <c r="V1377" t="s">
        <v>74</v>
      </c>
      <c r="W1377">
        <f t="shared" ca="1" si="311"/>
        <v>1</v>
      </c>
    </row>
    <row r="1378" spans="1:23" x14ac:dyDescent="0.25">
      <c r="A1378">
        <v>1377</v>
      </c>
      <c r="B1378">
        <v>678</v>
      </c>
      <c r="C1378" t="str">
        <f t="shared" ca="1" si="304"/>
        <v>2014_10_STL@ARI</v>
      </c>
      <c r="D1378" t="str">
        <f t="shared" ca="1" si="312"/>
        <v/>
      </c>
      <c r="E1378">
        <f t="shared" ca="1" si="312"/>
        <v>-7</v>
      </c>
      <c r="F1378">
        <f t="shared" ca="1" si="312"/>
        <v>31</v>
      </c>
      <c r="G1378">
        <f t="shared" ca="1" si="312"/>
        <v>14</v>
      </c>
      <c r="H1378">
        <f t="shared" ca="1" si="305"/>
        <v>2014</v>
      </c>
      <c r="I1378">
        <f t="shared" ca="1" si="306"/>
        <v>10</v>
      </c>
      <c r="J1378" t="str">
        <f t="shared" ca="1" si="307"/>
        <v>rs</v>
      </c>
      <c r="K1378" t="str">
        <f t="shared" ca="1" si="313"/>
        <v>ARI</v>
      </c>
      <c r="L1378" t="str">
        <f t="shared" ca="1" si="313"/>
        <v>ARI</v>
      </c>
      <c r="M1378" t="str">
        <f t="shared" ca="1" si="308"/>
        <v/>
      </c>
      <c r="N1378" t="s">
        <v>18</v>
      </c>
      <c r="O1378">
        <v>-7.5</v>
      </c>
      <c r="P1378" t="str">
        <f t="shared" ca="1" si="309"/>
        <v/>
      </c>
      <c r="S1378" t="s">
        <v>93</v>
      </c>
      <c r="T1378">
        <v>10</v>
      </c>
      <c r="U1378">
        <f t="shared" ca="1" si="310"/>
        <v>0</v>
      </c>
      <c r="W1378" t="str">
        <f t="shared" ca="1" si="311"/>
        <v/>
      </c>
    </row>
    <row r="1379" spans="1:23" x14ac:dyDescent="0.25">
      <c r="A1379">
        <v>1378</v>
      </c>
      <c r="B1379">
        <v>678</v>
      </c>
      <c r="C1379" t="str">
        <f t="shared" ca="1" si="304"/>
        <v>2014_10_STL@ARI</v>
      </c>
      <c r="D1379" t="str">
        <f t="shared" ca="1" si="312"/>
        <v/>
      </c>
      <c r="E1379">
        <f t="shared" ca="1" si="312"/>
        <v>-7</v>
      </c>
      <c r="F1379">
        <f t="shared" ca="1" si="312"/>
        <v>31</v>
      </c>
      <c r="G1379">
        <f t="shared" ca="1" si="312"/>
        <v>14</v>
      </c>
      <c r="H1379">
        <f t="shared" ca="1" si="305"/>
        <v>2014</v>
      </c>
      <c r="I1379">
        <f t="shared" ca="1" si="306"/>
        <v>10</v>
      </c>
      <c r="J1379" t="str">
        <f t="shared" ca="1" si="307"/>
        <v>rs</v>
      </c>
      <c r="K1379" t="str">
        <f t="shared" ca="1" si="313"/>
        <v>ARI</v>
      </c>
      <c r="L1379" t="str">
        <f t="shared" ca="1" si="313"/>
        <v>ARI</v>
      </c>
      <c r="M1379" t="str">
        <f t="shared" ca="1" si="308"/>
        <v/>
      </c>
      <c r="N1379" t="s">
        <v>16</v>
      </c>
      <c r="O1379">
        <v>-8</v>
      </c>
      <c r="P1379" t="str">
        <f t="shared" ca="1" si="309"/>
        <v/>
      </c>
      <c r="S1379" t="s">
        <v>66</v>
      </c>
      <c r="T1379">
        <v>6</v>
      </c>
      <c r="U1379">
        <f t="shared" ca="1" si="310"/>
        <v>1</v>
      </c>
      <c r="V1379" t="s">
        <v>66</v>
      </c>
      <c r="W1379">
        <f t="shared" ca="1" si="311"/>
        <v>1</v>
      </c>
    </row>
    <row r="1380" spans="1:23" x14ac:dyDescent="0.25">
      <c r="A1380">
        <v>1379</v>
      </c>
      <c r="B1380">
        <v>679</v>
      </c>
      <c r="C1380" t="str">
        <f t="shared" ca="1" si="304"/>
        <v>2014_10_NYG@SEA</v>
      </c>
      <c r="D1380" t="str">
        <f t="shared" ca="1" si="312"/>
        <v/>
      </c>
      <c r="E1380">
        <f t="shared" ca="1" si="312"/>
        <v>-9</v>
      </c>
      <c r="F1380">
        <f t="shared" ca="1" si="312"/>
        <v>38</v>
      </c>
      <c r="G1380">
        <f t="shared" ca="1" si="312"/>
        <v>17</v>
      </c>
      <c r="H1380">
        <f t="shared" ca="1" si="305"/>
        <v>2014</v>
      </c>
      <c r="I1380">
        <f t="shared" ca="1" si="306"/>
        <v>10</v>
      </c>
      <c r="J1380" t="str">
        <f t="shared" ca="1" si="307"/>
        <v>rs</v>
      </c>
      <c r="K1380" t="str">
        <f t="shared" ca="1" si="313"/>
        <v>SEA</v>
      </c>
      <c r="L1380" t="str">
        <f t="shared" ca="1" si="313"/>
        <v>SEA</v>
      </c>
      <c r="M1380" t="str">
        <f t="shared" ca="1" si="308"/>
        <v/>
      </c>
      <c r="N1380" t="s">
        <v>18</v>
      </c>
      <c r="O1380">
        <v>-7</v>
      </c>
      <c r="P1380" t="str">
        <f t="shared" ca="1" si="309"/>
        <v/>
      </c>
      <c r="S1380" t="s">
        <v>85</v>
      </c>
      <c r="T1380">
        <v>3</v>
      </c>
      <c r="U1380">
        <f t="shared" ca="1" si="310"/>
        <v>0</v>
      </c>
      <c r="W1380" t="str">
        <f t="shared" ca="1" si="311"/>
        <v/>
      </c>
    </row>
    <row r="1381" spans="1:23" x14ac:dyDescent="0.25">
      <c r="A1381">
        <v>1380</v>
      </c>
      <c r="B1381">
        <v>679</v>
      </c>
      <c r="C1381" t="str">
        <f t="shared" ca="1" si="304"/>
        <v>2014_10_NYG@SEA</v>
      </c>
      <c r="D1381" t="str">
        <f t="shared" ca="1" si="312"/>
        <v/>
      </c>
      <c r="E1381">
        <f t="shared" ca="1" si="312"/>
        <v>-9</v>
      </c>
      <c r="F1381">
        <f t="shared" ca="1" si="312"/>
        <v>38</v>
      </c>
      <c r="G1381">
        <f t="shared" ca="1" si="312"/>
        <v>17</v>
      </c>
      <c r="H1381">
        <f t="shared" ca="1" si="305"/>
        <v>2014</v>
      </c>
      <c r="I1381">
        <f t="shared" ca="1" si="306"/>
        <v>10</v>
      </c>
      <c r="J1381" t="str">
        <f t="shared" ca="1" si="307"/>
        <v>rs</v>
      </c>
      <c r="K1381" t="str">
        <f t="shared" ca="1" si="313"/>
        <v>SEA</v>
      </c>
      <c r="L1381" t="str">
        <f t="shared" ca="1" si="313"/>
        <v>SEA</v>
      </c>
      <c r="M1381" t="str">
        <f t="shared" ca="1" si="308"/>
        <v/>
      </c>
      <c r="N1381" t="s">
        <v>16</v>
      </c>
      <c r="O1381">
        <v>-6</v>
      </c>
      <c r="P1381" t="str">
        <f t="shared" ca="1" si="309"/>
        <v/>
      </c>
      <c r="S1381" t="s">
        <v>91</v>
      </c>
      <c r="T1381">
        <v>5</v>
      </c>
      <c r="U1381">
        <f t="shared" ca="1" si="310"/>
        <v>1</v>
      </c>
      <c r="V1381" t="s">
        <v>91</v>
      </c>
      <c r="W1381">
        <f t="shared" ca="1" si="311"/>
        <v>1</v>
      </c>
    </row>
    <row r="1382" spans="1:23" x14ac:dyDescent="0.25">
      <c r="A1382">
        <v>1381</v>
      </c>
      <c r="B1382">
        <v>680</v>
      </c>
      <c r="C1382" t="str">
        <f t="shared" ca="1" si="304"/>
        <v>2014_10_CHI@GBY</v>
      </c>
      <c r="D1382" t="str">
        <f t="shared" ref="D1382:G1401" ca="1" si="314">IFERROR(IF(ISBLANK(VLOOKUP($B1382,nfl_game_result,MATCH(D$1,nfl_game_result_header,0),FALSE)),"",VLOOKUP($B1382,nfl_game_result,MATCH(D$1,nfl_game_result_header,0),FALSE)),"error")</f>
        <v/>
      </c>
      <c r="E1382">
        <f t="shared" ca="1" si="314"/>
        <v>-7</v>
      </c>
      <c r="F1382">
        <f t="shared" ca="1" si="314"/>
        <v>55</v>
      </c>
      <c r="G1382">
        <f t="shared" ca="1" si="314"/>
        <v>14</v>
      </c>
      <c r="H1382">
        <f t="shared" ca="1" si="305"/>
        <v>2014</v>
      </c>
      <c r="I1382">
        <f t="shared" ca="1" si="306"/>
        <v>10</v>
      </c>
      <c r="J1382" t="str">
        <f t="shared" ca="1" si="307"/>
        <v>rs</v>
      </c>
      <c r="K1382" t="str">
        <f t="shared" ref="K1382:L1401" ca="1" si="315">IFERROR(IF(ISBLANK(VLOOKUP($B1382,nfl_game_result,MATCH(K$1,nfl_game_result_header,0),FALSE)),"",VLOOKUP($B1382,nfl_game_result,MATCH(K$1,nfl_game_result_header,0),FALSE)),"error")</f>
        <v>GBY</v>
      </c>
      <c r="L1382" t="str">
        <f t="shared" ca="1" si="315"/>
        <v>GBY</v>
      </c>
      <c r="M1382" t="str">
        <f t="shared" ca="1" si="308"/>
        <v/>
      </c>
      <c r="N1382" t="s">
        <v>18</v>
      </c>
      <c r="O1382">
        <v>-6</v>
      </c>
      <c r="P1382" t="str">
        <f t="shared" ca="1" si="309"/>
        <v/>
      </c>
      <c r="S1382" t="s">
        <v>70</v>
      </c>
      <c r="T1382">
        <v>9</v>
      </c>
      <c r="U1382">
        <f t="shared" ca="1" si="310"/>
        <v>0</v>
      </c>
      <c r="W1382" t="str">
        <f t="shared" ca="1" si="311"/>
        <v/>
      </c>
    </row>
    <row r="1383" spans="1:23" x14ac:dyDescent="0.25">
      <c r="A1383">
        <v>1382</v>
      </c>
      <c r="B1383">
        <v>680</v>
      </c>
      <c r="C1383" t="str">
        <f t="shared" ca="1" si="304"/>
        <v>2014_10_CHI@GBY</v>
      </c>
      <c r="D1383" t="str">
        <f t="shared" ca="1" si="314"/>
        <v/>
      </c>
      <c r="E1383">
        <f t="shared" ca="1" si="314"/>
        <v>-7</v>
      </c>
      <c r="F1383">
        <f t="shared" ca="1" si="314"/>
        <v>55</v>
      </c>
      <c r="G1383">
        <f t="shared" ca="1" si="314"/>
        <v>14</v>
      </c>
      <c r="H1383">
        <f t="shared" ca="1" si="305"/>
        <v>2014</v>
      </c>
      <c r="I1383">
        <f t="shared" ca="1" si="306"/>
        <v>10</v>
      </c>
      <c r="J1383" t="str">
        <f t="shared" ca="1" si="307"/>
        <v>rs</v>
      </c>
      <c r="K1383" t="str">
        <f t="shared" ca="1" si="315"/>
        <v>GBY</v>
      </c>
      <c r="L1383" t="str">
        <f t="shared" ca="1" si="315"/>
        <v>GBY</v>
      </c>
      <c r="M1383" t="str">
        <f t="shared" ca="1" si="308"/>
        <v/>
      </c>
      <c r="N1383" t="s">
        <v>16</v>
      </c>
      <c r="O1383">
        <v>-6.5</v>
      </c>
      <c r="P1383" t="str">
        <f t="shared" ca="1" si="309"/>
        <v/>
      </c>
      <c r="S1383" t="s">
        <v>70</v>
      </c>
      <c r="T1383">
        <v>7</v>
      </c>
      <c r="U1383">
        <f t="shared" ca="1" si="310"/>
        <v>0</v>
      </c>
      <c r="V1383" t="s">
        <v>70</v>
      </c>
      <c r="W1383">
        <f t="shared" ca="1" si="311"/>
        <v>0</v>
      </c>
    </row>
    <row r="1384" spans="1:23" x14ac:dyDescent="0.25">
      <c r="A1384">
        <v>1383</v>
      </c>
      <c r="B1384">
        <v>681</v>
      </c>
      <c r="C1384" t="str">
        <f t="shared" ca="1" si="304"/>
        <v>2014_10_CAR@PHI</v>
      </c>
      <c r="D1384" t="str">
        <f t="shared" ca="1" si="314"/>
        <v/>
      </c>
      <c r="E1384">
        <f t="shared" ca="1" si="314"/>
        <v>-6</v>
      </c>
      <c r="F1384">
        <f t="shared" ca="1" si="314"/>
        <v>45</v>
      </c>
      <c r="G1384">
        <f t="shared" ca="1" si="314"/>
        <v>21</v>
      </c>
      <c r="H1384">
        <f t="shared" ca="1" si="305"/>
        <v>2014</v>
      </c>
      <c r="I1384">
        <f t="shared" ca="1" si="306"/>
        <v>10</v>
      </c>
      <c r="J1384" t="str">
        <f t="shared" ca="1" si="307"/>
        <v>rs</v>
      </c>
      <c r="K1384" t="str">
        <f t="shared" ca="1" si="315"/>
        <v>PHI</v>
      </c>
      <c r="L1384" t="str">
        <f t="shared" ca="1" si="315"/>
        <v>PHI</v>
      </c>
      <c r="M1384" t="str">
        <f t="shared" ca="1" si="308"/>
        <v/>
      </c>
      <c r="N1384" t="s">
        <v>18</v>
      </c>
      <c r="O1384">
        <v>-4.5</v>
      </c>
      <c r="P1384" t="str">
        <f t="shared" ca="1" si="309"/>
        <v/>
      </c>
      <c r="S1384" t="s">
        <v>69</v>
      </c>
      <c r="T1384">
        <v>13</v>
      </c>
      <c r="U1384">
        <f t="shared" ca="1" si="310"/>
        <v>0</v>
      </c>
      <c r="W1384" t="str">
        <f t="shared" ca="1" si="311"/>
        <v/>
      </c>
    </row>
    <row r="1385" spans="1:23" x14ac:dyDescent="0.25">
      <c r="A1385">
        <v>1384</v>
      </c>
      <c r="B1385">
        <v>681</v>
      </c>
      <c r="C1385" t="str">
        <f t="shared" ca="1" si="304"/>
        <v>2014_10_CAR@PHI</v>
      </c>
      <c r="D1385" t="str">
        <f t="shared" ca="1" si="314"/>
        <v/>
      </c>
      <c r="E1385">
        <f t="shared" ca="1" si="314"/>
        <v>-6</v>
      </c>
      <c r="F1385">
        <f t="shared" ca="1" si="314"/>
        <v>45</v>
      </c>
      <c r="G1385">
        <f t="shared" ca="1" si="314"/>
        <v>21</v>
      </c>
      <c r="H1385">
        <f t="shared" ca="1" si="305"/>
        <v>2014</v>
      </c>
      <c r="I1385">
        <f t="shared" ca="1" si="306"/>
        <v>10</v>
      </c>
      <c r="J1385" t="str">
        <f t="shared" ca="1" si="307"/>
        <v>rs</v>
      </c>
      <c r="K1385" t="str">
        <f t="shared" ca="1" si="315"/>
        <v>PHI</v>
      </c>
      <c r="L1385" t="str">
        <f t="shared" ca="1" si="315"/>
        <v>PHI</v>
      </c>
      <c r="M1385" t="str">
        <f t="shared" ca="1" si="308"/>
        <v/>
      </c>
      <c r="N1385" t="s">
        <v>16</v>
      </c>
      <c r="O1385">
        <v>-6</v>
      </c>
      <c r="P1385" t="str">
        <f t="shared" ca="1" si="309"/>
        <v/>
      </c>
      <c r="S1385" t="s">
        <v>88</v>
      </c>
      <c r="T1385">
        <v>3</v>
      </c>
      <c r="U1385">
        <f t="shared" ca="1" si="310"/>
        <v>1</v>
      </c>
      <c r="V1385" t="s">
        <v>88</v>
      </c>
      <c r="W1385">
        <f t="shared" ca="1" si="311"/>
        <v>1</v>
      </c>
    </row>
    <row r="1386" spans="1:23" x14ac:dyDescent="0.25">
      <c r="A1386">
        <v>1385</v>
      </c>
      <c r="B1386">
        <v>682</v>
      </c>
      <c r="C1386" t="str">
        <f t="shared" ca="1" si="304"/>
        <v>2014_11_BUF@MIA</v>
      </c>
      <c r="D1386" t="str">
        <f t="shared" ca="1" si="314"/>
        <v/>
      </c>
      <c r="E1386">
        <f t="shared" ca="1" si="314"/>
        <v>-5.5</v>
      </c>
      <c r="F1386">
        <f t="shared" ca="1" si="314"/>
        <v>22</v>
      </c>
      <c r="G1386">
        <f t="shared" ca="1" si="314"/>
        <v>9</v>
      </c>
      <c r="H1386">
        <f t="shared" ca="1" si="305"/>
        <v>2014</v>
      </c>
      <c r="I1386">
        <f t="shared" ca="1" si="306"/>
        <v>11</v>
      </c>
      <c r="J1386" t="str">
        <f t="shared" ca="1" si="307"/>
        <v>rs</v>
      </c>
      <c r="K1386" t="str">
        <f t="shared" ca="1" si="315"/>
        <v>MIA</v>
      </c>
      <c r="L1386" t="str">
        <f t="shared" ca="1" si="315"/>
        <v>MIA</v>
      </c>
      <c r="M1386" t="str">
        <f t="shared" ca="1" si="308"/>
        <v/>
      </c>
      <c r="N1386" t="s">
        <v>18</v>
      </c>
      <c r="O1386">
        <v>-3.5</v>
      </c>
      <c r="P1386" t="str">
        <f t="shared" ca="1" si="309"/>
        <v/>
      </c>
      <c r="S1386" t="s">
        <v>68</v>
      </c>
      <c r="T1386">
        <v>6</v>
      </c>
      <c r="U1386">
        <f t="shared" ca="1" si="310"/>
        <v>0</v>
      </c>
      <c r="W1386" t="str">
        <f t="shared" ca="1" si="311"/>
        <v/>
      </c>
    </row>
    <row r="1387" spans="1:23" x14ac:dyDescent="0.25">
      <c r="A1387">
        <v>1386</v>
      </c>
      <c r="B1387">
        <v>682</v>
      </c>
      <c r="C1387" t="str">
        <f t="shared" ca="1" si="304"/>
        <v>2014_11_BUF@MIA</v>
      </c>
      <c r="D1387" t="str">
        <f t="shared" ca="1" si="314"/>
        <v/>
      </c>
      <c r="E1387">
        <f t="shared" ca="1" si="314"/>
        <v>-5.5</v>
      </c>
      <c r="F1387">
        <f t="shared" ca="1" si="314"/>
        <v>22</v>
      </c>
      <c r="G1387">
        <f t="shared" ca="1" si="314"/>
        <v>9</v>
      </c>
      <c r="H1387">
        <f t="shared" ca="1" si="305"/>
        <v>2014</v>
      </c>
      <c r="I1387">
        <f t="shared" ca="1" si="306"/>
        <v>11</v>
      </c>
      <c r="J1387" t="str">
        <f t="shared" ca="1" si="307"/>
        <v>rs</v>
      </c>
      <c r="K1387" t="str">
        <f t="shared" ca="1" si="315"/>
        <v>MIA</v>
      </c>
      <c r="L1387" t="str">
        <f t="shared" ca="1" si="315"/>
        <v>MIA</v>
      </c>
      <c r="M1387" t="str">
        <f t="shared" ca="1" si="308"/>
        <v/>
      </c>
      <c r="N1387" t="s">
        <v>16</v>
      </c>
      <c r="O1387">
        <v>-6.5</v>
      </c>
      <c r="P1387" t="str">
        <f t="shared" ca="1" si="309"/>
        <v/>
      </c>
      <c r="S1387" t="s">
        <v>68</v>
      </c>
      <c r="T1387">
        <v>5</v>
      </c>
      <c r="U1387">
        <f t="shared" ca="1" si="310"/>
        <v>0</v>
      </c>
      <c r="V1387" t="s">
        <v>68</v>
      </c>
      <c r="W1387">
        <f t="shared" ca="1" si="311"/>
        <v>0</v>
      </c>
    </row>
    <row r="1388" spans="1:23" x14ac:dyDescent="0.25">
      <c r="A1388">
        <v>1387</v>
      </c>
      <c r="B1388">
        <v>683</v>
      </c>
      <c r="C1388" t="str">
        <f t="shared" ca="1" si="304"/>
        <v>2014_11_MIN@CHI</v>
      </c>
      <c r="D1388" t="str">
        <f t="shared" ca="1" si="314"/>
        <v/>
      </c>
      <c r="E1388">
        <f t="shared" ca="1" si="314"/>
        <v>-3</v>
      </c>
      <c r="F1388">
        <f t="shared" ca="1" si="314"/>
        <v>21</v>
      </c>
      <c r="G1388">
        <f t="shared" ca="1" si="314"/>
        <v>13</v>
      </c>
      <c r="H1388">
        <f t="shared" ca="1" si="305"/>
        <v>2014</v>
      </c>
      <c r="I1388">
        <f t="shared" ca="1" si="306"/>
        <v>11</v>
      </c>
      <c r="J1388" t="str">
        <f t="shared" ca="1" si="307"/>
        <v>rs</v>
      </c>
      <c r="K1388" t="str">
        <f t="shared" ca="1" si="315"/>
        <v>CHI</v>
      </c>
      <c r="L1388" t="str">
        <f t="shared" ca="1" si="315"/>
        <v>CHI</v>
      </c>
      <c r="M1388" t="str">
        <f t="shared" ca="1" si="308"/>
        <v/>
      </c>
      <c r="N1388" t="s">
        <v>18</v>
      </c>
      <c r="O1388">
        <v>-4</v>
      </c>
      <c r="P1388" t="str">
        <f t="shared" ca="1" si="309"/>
        <v/>
      </c>
      <c r="S1388" t="s">
        <v>82</v>
      </c>
      <c r="T1388">
        <v>11</v>
      </c>
      <c r="U1388">
        <f t="shared" ca="1" si="310"/>
        <v>0</v>
      </c>
      <c r="W1388" t="str">
        <f t="shared" ca="1" si="311"/>
        <v/>
      </c>
    </row>
    <row r="1389" spans="1:23" x14ac:dyDescent="0.25">
      <c r="A1389">
        <v>1388</v>
      </c>
      <c r="B1389">
        <v>683</v>
      </c>
      <c r="C1389" t="str">
        <f t="shared" ca="1" si="304"/>
        <v>2014_11_MIN@CHI</v>
      </c>
      <c r="D1389" t="str">
        <f t="shared" ca="1" si="314"/>
        <v/>
      </c>
      <c r="E1389">
        <f t="shared" ca="1" si="314"/>
        <v>-3</v>
      </c>
      <c r="F1389">
        <f t="shared" ca="1" si="314"/>
        <v>21</v>
      </c>
      <c r="G1389">
        <f t="shared" ca="1" si="314"/>
        <v>13</v>
      </c>
      <c r="H1389">
        <f t="shared" ca="1" si="305"/>
        <v>2014</v>
      </c>
      <c r="I1389">
        <f t="shared" ca="1" si="306"/>
        <v>11</v>
      </c>
      <c r="J1389" t="str">
        <f t="shared" ca="1" si="307"/>
        <v>rs</v>
      </c>
      <c r="K1389" t="str">
        <f t="shared" ca="1" si="315"/>
        <v>CHI</v>
      </c>
      <c r="L1389" t="str">
        <f t="shared" ca="1" si="315"/>
        <v>CHI</v>
      </c>
      <c r="M1389" t="str">
        <f t="shared" ca="1" si="308"/>
        <v/>
      </c>
      <c r="N1389" t="s">
        <v>16</v>
      </c>
      <c r="O1389">
        <v>-3.5</v>
      </c>
      <c r="P1389" t="str">
        <f t="shared" ca="1" si="309"/>
        <v/>
      </c>
      <c r="S1389" t="s">
        <v>82</v>
      </c>
      <c r="T1389">
        <v>12</v>
      </c>
      <c r="U1389">
        <f t="shared" ca="1" si="310"/>
        <v>0</v>
      </c>
      <c r="V1389" t="s">
        <v>82</v>
      </c>
      <c r="W1389">
        <f t="shared" ca="1" si="311"/>
        <v>0</v>
      </c>
    </row>
    <row r="1390" spans="1:23" x14ac:dyDescent="0.25">
      <c r="A1390">
        <v>1389</v>
      </c>
      <c r="B1390">
        <v>684</v>
      </c>
      <c r="C1390" t="str">
        <f t="shared" ca="1" si="304"/>
        <v>2014_11_HOU@CLE</v>
      </c>
      <c r="D1390" t="str">
        <f t="shared" ca="1" si="314"/>
        <v/>
      </c>
      <c r="E1390">
        <f t="shared" ca="1" si="314"/>
        <v>-3</v>
      </c>
      <c r="F1390">
        <f t="shared" ca="1" si="314"/>
        <v>7</v>
      </c>
      <c r="G1390">
        <f t="shared" ca="1" si="314"/>
        <v>23</v>
      </c>
      <c r="H1390">
        <f t="shared" ca="1" si="305"/>
        <v>2014</v>
      </c>
      <c r="I1390">
        <f t="shared" ca="1" si="306"/>
        <v>11</v>
      </c>
      <c r="J1390" t="str">
        <f t="shared" ca="1" si="307"/>
        <v>rs</v>
      </c>
      <c r="K1390" t="str">
        <f t="shared" ca="1" si="315"/>
        <v>HOU</v>
      </c>
      <c r="L1390" t="str">
        <f t="shared" ca="1" si="315"/>
        <v>HOU</v>
      </c>
      <c r="M1390" t="str">
        <f t="shared" ca="1" si="308"/>
        <v/>
      </c>
      <c r="N1390" t="s">
        <v>18</v>
      </c>
      <c r="O1390">
        <v>-4.5</v>
      </c>
      <c r="P1390" t="str">
        <f t="shared" ca="1" si="309"/>
        <v/>
      </c>
      <c r="S1390" t="s">
        <v>72</v>
      </c>
      <c r="T1390">
        <v>4</v>
      </c>
      <c r="U1390">
        <f t="shared" ca="1" si="310"/>
        <v>0</v>
      </c>
      <c r="W1390" t="str">
        <f t="shared" ca="1" si="311"/>
        <v/>
      </c>
    </row>
    <row r="1391" spans="1:23" x14ac:dyDescent="0.25">
      <c r="A1391">
        <v>1390</v>
      </c>
      <c r="B1391">
        <v>684</v>
      </c>
      <c r="C1391" t="str">
        <f t="shared" ca="1" si="304"/>
        <v>2014_11_HOU@CLE</v>
      </c>
      <c r="D1391" t="str">
        <f t="shared" ca="1" si="314"/>
        <v/>
      </c>
      <c r="E1391">
        <f t="shared" ca="1" si="314"/>
        <v>-3</v>
      </c>
      <c r="F1391">
        <f t="shared" ca="1" si="314"/>
        <v>7</v>
      </c>
      <c r="G1391">
        <f t="shared" ca="1" si="314"/>
        <v>23</v>
      </c>
      <c r="H1391">
        <f t="shared" ca="1" si="305"/>
        <v>2014</v>
      </c>
      <c r="I1391">
        <f t="shared" ca="1" si="306"/>
        <v>11</v>
      </c>
      <c r="J1391" t="str">
        <f t="shared" ca="1" si="307"/>
        <v>rs</v>
      </c>
      <c r="K1391" t="str">
        <f t="shared" ca="1" si="315"/>
        <v>HOU</v>
      </c>
      <c r="L1391" t="str">
        <f t="shared" ca="1" si="315"/>
        <v>HOU</v>
      </c>
      <c r="M1391" t="str">
        <f t="shared" ca="1" si="308"/>
        <v/>
      </c>
      <c r="N1391" t="s">
        <v>16</v>
      </c>
      <c r="O1391">
        <v>-5.5</v>
      </c>
      <c r="P1391" t="str">
        <f t="shared" ca="1" si="309"/>
        <v/>
      </c>
      <c r="S1391" t="s">
        <v>72</v>
      </c>
      <c r="T1391">
        <v>11</v>
      </c>
      <c r="U1391">
        <f t="shared" ca="1" si="310"/>
        <v>0</v>
      </c>
      <c r="V1391" t="s">
        <v>72</v>
      </c>
      <c r="W1391">
        <f t="shared" ca="1" si="311"/>
        <v>0</v>
      </c>
    </row>
    <row r="1392" spans="1:23" x14ac:dyDescent="0.25">
      <c r="A1392">
        <v>1391</v>
      </c>
      <c r="B1392">
        <v>685</v>
      </c>
      <c r="C1392" t="str">
        <f t="shared" ca="1" si="304"/>
        <v>2014_11_PHI@GBY</v>
      </c>
      <c r="D1392" t="str">
        <f t="shared" ca="1" si="314"/>
        <v/>
      </c>
      <c r="E1392">
        <f t="shared" ca="1" si="314"/>
        <v>-6</v>
      </c>
      <c r="F1392">
        <f t="shared" ca="1" si="314"/>
        <v>53</v>
      </c>
      <c r="G1392">
        <f t="shared" ca="1" si="314"/>
        <v>20</v>
      </c>
      <c r="H1392">
        <f t="shared" ca="1" si="305"/>
        <v>2014</v>
      </c>
      <c r="I1392">
        <f t="shared" ca="1" si="306"/>
        <v>11</v>
      </c>
      <c r="J1392" t="str">
        <f t="shared" ca="1" si="307"/>
        <v>rs</v>
      </c>
      <c r="K1392" t="str">
        <f t="shared" ca="1" si="315"/>
        <v>GBY</v>
      </c>
      <c r="L1392" t="str">
        <f t="shared" ca="1" si="315"/>
        <v>GBY</v>
      </c>
      <c r="M1392" t="str">
        <f t="shared" ca="1" si="308"/>
        <v/>
      </c>
      <c r="N1392" t="s">
        <v>18</v>
      </c>
      <c r="O1392">
        <v>-7</v>
      </c>
      <c r="P1392" t="str">
        <f t="shared" ca="1" si="309"/>
        <v/>
      </c>
      <c r="S1392" t="s">
        <v>335</v>
      </c>
      <c r="T1392">
        <v>5</v>
      </c>
      <c r="U1392">
        <f t="shared" ca="1" si="310"/>
        <v>1</v>
      </c>
      <c r="W1392" t="str">
        <f t="shared" ca="1" si="311"/>
        <v/>
      </c>
    </row>
    <row r="1393" spans="1:23" x14ac:dyDescent="0.25">
      <c r="A1393">
        <v>1392</v>
      </c>
      <c r="B1393">
        <v>685</v>
      </c>
      <c r="C1393" t="str">
        <f t="shared" ca="1" si="304"/>
        <v>2014_11_PHI@GBY</v>
      </c>
      <c r="D1393" t="str">
        <f t="shared" ca="1" si="314"/>
        <v/>
      </c>
      <c r="E1393">
        <f t="shared" ca="1" si="314"/>
        <v>-6</v>
      </c>
      <c r="F1393">
        <f t="shared" ca="1" si="314"/>
        <v>53</v>
      </c>
      <c r="G1393">
        <f t="shared" ca="1" si="314"/>
        <v>20</v>
      </c>
      <c r="H1393">
        <f t="shared" ca="1" si="305"/>
        <v>2014</v>
      </c>
      <c r="I1393">
        <f t="shared" ca="1" si="306"/>
        <v>11</v>
      </c>
      <c r="J1393" t="str">
        <f t="shared" ca="1" si="307"/>
        <v>rs</v>
      </c>
      <c r="K1393" t="str">
        <f t="shared" ca="1" si="315"/>
        <v>GBY</v>
      </c>
      <c r="L1393" t="str">
        <f t="shared" ca="1" si="315"/>
        <v>GBY</v>
      </c>
      <c r="M1393" t="str">
        <f t="shared" ca="1" si="308"/>
        <v/>
      </c>
      <c r="N1393" t="s">
        <v>16</v>
      </c>
      <c r="O1393">
        <v>-6</v>
      </c>
      <c r="P1393" t="str">
        <f t="shared" ca="1" si="309"/>
        <v/>
      </c>
      <c r="S1393" t="s">
        <v>88</v>
      </c>
      <c r="T1393">
        <v>8</v>
      </c>
      <c r="U1393">
        <f t="shared" ca="1" si="310"/>
        <v>0</v>
      </c>
      <c r="V1393" t="s">
        <v>335</v>
      </c>
      <c r="W1393">
        <f t="shared" ca="1" si="311"/>
        <v>1</v>
      </c>
    </row>
    <row r="1394" spans="1:23" x14ac:dyDescent="0.25">
      <c r="A1394">
        <v>1393</v>
      </c>
      <c r="B1394">
        <v>686</v>
      </c>
      <c r="C1394" t="str">
        <f t="shared" ca="1" si="304"/>
        <v>2014_11_SEA@KCY</v>
      </c>
      <c r="D1394" t="str">
        <f t="shared" ca="1" si="314"/>
        <v/>
      </c>
      <c r="E1394">
        <f t="shared" ca="1" si="314"/>
        <v>-1.5</v>
      </c>
      <c r="F1394">
        <f t="shared" ca="1" si="314"/>
        <v>24</v>
      </c>
      <c r="G1394">
        <f t="shared" ca="1" si="314"/>
        <v>20</v>
      </c>
      <c r="H1394">
        <f t="shared" ca="1" si="305"/>
        <v>2014</v>
      </c>
      <c r="I1394">
        <f t="shared" ca="1" si="306"/>
        <v>11</v>
      </c>
      <c r="J1394" t="str">
        <f t="shared" ca="1" si="307"/>
        <v>rs</v>
      </c>
      <c r="K1394" t="str">
        <f t="shared" ca="1" si="315"/>
        <v>KCY</v>
      </c>
      <c r="L1394" t="str">
        <f t="shared" ca="1" si="315"/>
        <v>KCY</v>
      </c>
      <c r="M1394" t="str">
        <f t="shared" ca="1" si="308"/>
        <v/>
      </c>
      <c r="N1394" t="s">
        <v>18</v>
      </c>
      <c r="O1394">
        <v>2</v>
      </c>
      <c r="P1394" t="str">
        <f t="shared" ca="1" si="309"/>
        <v/>
      </c>
      <c r="S1394" t="s">
        <v>336</v>
      </c>
      <c r="T1394">
        <v>9</v>
      </c>
      <c r="U1394">
        <f t="shared" ca="1" si="310"/>
        <v>1</v>
      </c>
      <c r="W1394" t="str">
        <f t="shared" ca="1" si="311"/>
        <v/>
      </c>
    </row>
    <row r="1395" spans="1:23" x14ac:dyDescent="0.25">
      <c r="A1395">
        <v>1394</v>
      </c>
      <c r="B1395">
        <v>686</v>
      </c>
      <c r="C1395" t="str">
        <f t="shared" ca="1" si="304"/>
        <v>2014_11_SEA@KCY</v>
      </c>
      <c r="D1395" t="str">
        <f t="shared" ca="1" si="314"/>
        <v/>
      </c>
      <c r="E1395">
        <f t="shared" ca="1" si="314"/>
        <v>-1.5</v>
      </c>
      <c r="F1395">
        <f t="shared" ca="1" si="314"/>
        <v>24</v>
      </c>
      <c r="G1395">
        <f t="shared" ca="1" si="314"/>
        <v>20</v>
      </c>
      <c r="H1395">
        <f t="shared" ca="1" si="305"/>
        <v>2014</v>
      </c>
      <c r="I1395">
        <f t="shared" ca="1" si="306"/>
        <v>11</v>
      </c>
      <c r="J1395" t="str">
        <f t="shared" ca="1" si="307"/>
        <v>rs</v>
      </c>
      <c r="K1395" t="str">
        <f t="shared" ca="1" si="315"/>
        <v>KCY</v>
      </c>
      <c r="L1395" t="str">
        <f t="shared" ca="1" si="315"/>
        <v>KCY</v>
      </c>
      <c r="M1395" t="str">
        <f t="shared" ca="1" si="308"/>
        <v/>
      </c>
      <c r="N1395" t="s">
        <v>16</v>
      </c>
      <c r="O1395">
        <v>2.5</v>
      </c>
      <c r="P1395" t="str">
        <f t="shared" ca="1" si="309"/>
        <v/>
      </c>
      <c r="S1395" t="s">
        <v>336</v>
      </c>
      <c r="T1395">
        <v>10</v>
      </c>
      <c r="U1395">
        <f t="shared" ca="1" si="310"/>
        <v>1</v>
      </c>
      <c r="V1395" t="s">
        <v>336</v>
      </c>
      <c r="W1395">
        <f t="shared" ca="1" si="311"/>
        <v>1</v>
      </c>
    </row>
    <row r="1396" spans="1:23" x14ac:dyDescent="0.25">
      <c r="A1396">
        <v>1395</v>
      </c>
      <c r="B1396">
        <v>687</v>
      </c>
      <c r="C1396" t="str">
        <f t="shared" ca="1" si="304"/>
        <v>2014_11_DEN@STL</v>
      </c>
      <c r="D1396" t="str">
        <f t="shared" ca="1" si="314"/>
        <v/>
      </c>
      <c r="E1396">
        <f t="shared" ca="1" si="314"/>
        <v>9.5</v>
      </c>
      <c r="F1396">
        <f t="shared" ca="1" si="314"/>
        <v>22</v>
      </c>
      <c r="G1396">
        <f t="shared" ca="1" si="314"/>
        <v>7</v>
      </c>
      <c r="H1396">
        <f t="shared" ca="1" si="305"/>
        <v>2014</v>
      </c>
      <c r="I1396">
        <f t="shared" ca="1" si="306"/>
        <v>11</v>
      </c>
      <c r="J1396" t="str">
        <f t="shared" ca="1" si="307"/>
        <v>rs</v>
      </c>
      <c r="K1396" t="str">
        <f t="shared" ca="1" si="315"/>
        <v>STL</v>
      </c>
      <c r="L1396" t="str">
        <f t="shared" ca="1" si="315"/>
        <v>STL</v>
      </c>
      <c r="M1396" t="str">
        <f t="shared" ca="1" si="308"/>
        <v/>
      </c>
      <c r="N1396" t="s">
        <v>18</v>
      </c>
      <c r="O1396">
        <v>11.5</v>
      </c>
      <c r="P1396" t="str">
        <f t="shared" ca="1" si="309"/>
        <v/>
      </c>
      <c r="S1396" t="s">
        <v>74</v>
      </c>
      <c r="T1396">
        <v>2</v>
      </c>
      <c r="U1396">
        <f t="shared" ca="1" si="310"/>
        <v>0</v>
      </c>
      <c r="W1396" t="str">
        <f t="shared" ca="1" si="311"/>
        <v/>
      </c>
    </row>
    <row r="1397" spans="1:23" x14ac:dyDescent="0.25">
      <c r="A1397">
        <v>1396</v>
      </c>
      <c r="B1397">
        <v>687</v>
      </c>
      <c r="C1397" t="str">
        <f t="shared" ca="1" si="304"/>
        <v>2014_11_DEN@STL</v>
      </c>
      <c r="D1397" t="str">
        <f t="shared" ca="1" si="314"/>
        <v/>
      </c>
      <c r="E1397">
        <f t="shared" ca="1" si="314"/>
        <v>9.5</v>
      </c>
      <c r="F1397">
        <f t="shared" ca="1" si="314"/>
        <v>22</v>
      </c>
      <c r="G1397">
        <f t="shared" ca="1" si="314"/>
        <v>7</v>
      </c>
      <c r="H1397">
        <f t="shared" ca="1" si="305"/>
        <v>2014</v>
      </c>
      <c r="I1397">
        <f t="shared" ca="1" si="306"/>
        <v>11</v>
      </c>
      <c r="J1397" t="str">
        <f t="shared" ca="1" si="307"/>
        <v>rs</v>
      </c>
      <c r="K1397" t="str">
        <f t="shared" ca="1" si="315"/>
        <v>STL</v>
      </c>
      <c r="L1397" t="str">
        <f t="shared" ca="1" si="315"/>
        <v>STL</v>
      </c>
      <c r="M1397" t="str">
        <f t="shared" ca="1" si="308"/>
        <v/>
      </c>
      <c r="N1397" t="s">
        <v>16</v>
      </c>
      <c r="O1397">
        <v>12.5</v>
      </c>
      <c r="P1397" t="str">
        <f t="shared" ca="1" si="309"/>
        <v/>
      </c>
      <c r="S1397" t="s">
        <v>74</v>
      </c>
      <c r="T1397">
        <v>1</v>
      </c>
      <c r="U1397">
        <f t="shared" ca="1" si="310"/>
        <v>0</v>
      </c>
      <c r="V1397" t="s">
        <v>74</v>
      </c>
      <c r="W1397">
        <f t="shared" ca="1" si="311"/>
        <v>0</v>
      </c>
    </row>
    <row r="1398" spans="1:23" x14ac:dyDescent="0.25">
      <c r="A1398">
        <v>1397</v>
      </c>
      <c r="B1398">
        <v>688</v>
      </c>
      <c r="C1398" t="str">
        <f t="shared" ca="1" si="304"/>
        <v>2014_11_CIN@NOR</v>
      </c>
      <c r="D1398" t="str">
        <f t="shared" ca="1" si="314"/>
        <v/>
      </c>
      <c r="E1398">
        <f t="shared" ca="1" si="314"/>
        <v>-6.5</v>
      </c>
      <c r="F1398">
        <f t="shared" ca="1" si="314"/>
        <v>10</v>
      </c>
      <c r="G1398">
        <f t="shared" ca="1" si="314"/>
        <v>27</v>
      </c>
      <c r="H1398">
        <f t="shared" ca="1" si="305"/>
        <v>2014</v>
      </c>
      <c r="I1398">
        <f t="shared" ca="1" si="306"/>
        <v>11</v>
      </c>
      <c r="J1398" t="str">
        <f t="shared" ca="1" si="307"/>
        <v>rs</v>
      </c>
      <c r="K1398" t="str">
        <f t="shared" ca="1" si="315"/>
        <v>CIN</v>
      </c>
      <c r="L1398" t="str">
        <f t="shared" ca="1" si="315"/>
        <v>CIN</v>
      </c>
      <c r="M1398" t="str">
        <f t="shared" ca="1" si="308"/>
        <v/>
      </c>
      <c r="N1398" t="s">
        <v>18</v>
      </c>
      <c r="O1398">
        <v>-6.5</v>
      </c>
      <c r="P1398" t="str">
        <f t="shared" ca="1" si="309"/>
        <v/>
      </c>
      <c r="S1398" t="s">
        <v>71</v>
      </c>
      <c r="T1398">
        <v>10</v>
      </c>
      <c r="U1398">
        <f t="shared" ca="1" si="310"/>
        <v>1</v>
      </c>
      <c r="W1398" t="str">
        <f t="shared" ca="1" si="311"/>
        <v/>
      </c>
    </row>
    <row r="1399" spans="1:23" x14ac:dyDescent="0.25">
      <c r="A1399">
        <v>1398</v>
      </c>
      <c r="B1399">
        <v>688</v>
      </c>
      <c r="C1399" t="str">
        <f t="shared" ca="1" si="304"/>
        <v>2014_11_CIN@NOR</v>
      </c>
      <c r="D1399" t="str">
        <f t="shared" ca="1" si="314"/>
        <v/>
      </c>
      <c r="E1399">
        <f t="shared" ca="1" si="314"/>
        <v>-6.5</v>
      </c>
      <c r="F1399">
        <f t="shared" ca="1" si="314"/>
        <v>10</v>
      </c>
      <c r="G1399">
        <f t="shared" ca="1" si="314"/>
        <v>27</v>
      </c>
      <c r="H1399">
        <f t="shared" ca="1" si="305"/>
        <v>2014</v>
      </c>
      <c r="I1399">
        <f t="shared" ca="1" si="306"/>
        <v>11</v>
      </c>
      <c r="J1399" t="str">
        <f t="shared" ca="1" si="307"/>
        <v>rs</v>
      </c>
      <c r="K1399" t="str">
        <f t="shared" ca="1" si="315"/>
        <v>CIN</v>
      </c>
      <c r="L1399" t="str">
        <f t="shared" ca="1" si="315"/>
        <v>CIN</v>
      </c>
      <c r="M1399" t="str">
        <f t="shared" ca="1" si="308"/>
        <v/>
      </c>
      <c r="N1399" t="s">
        <v>16</v>
      </c>
      <c r="O1399">
        <v>-6</v>
      </c>
      <c r="P1399" t="str">
        <f t="shared" ca="1" si="309"/>
        <v/>
      </c>
      <c r="S1399" t="s">
        <v>340</v>
      </c>
      <c r="T1399">
        <v>4</v>
      </c>
      <c r="U1399">
        <f t="shared" ca="1" si="310"/>
        <v>0</v>
      </c>
      <c r="V1399" t="s">
        <v>340</v>
      </c>
      <c r="W1399">
        <f t="shared" ca="1" si="311"/>
        <v>0</v>
      </c>
    </row>
    <row r="1400" spans="1:23" x14ac:dyDescent="0.25">
      <c r="A1400">
        <v>1399</v>
      </c>
      <c r="B1400">
        <v>689</v>
      </c>
      <c r="C1400" t="str">
        <f t="shared" ca="1" si="304"/>
        <v>2014_11_SFO@NYG</v>
      </c>
      <c r="D1400" t="str">
        <f t="shared" ca="1" si="314"/>
        <v/>
      </c>
      <c r="E1400">
        <f t="shared" ca="1" si="314"/>
        <v>4.5</v>
      </c>
      <c r="F1400">
        <f t="shared" ca="1" si="314"/>
        <v>10</v>
      </c>
      <c r="G1400">
        <f t="shared" ca="1" si="314"/>
        <v>16</v>
      </c>
      <c r="H1400">
        <f t="shared" ca="1" si="305"/>
        <v>2014</v>
      </c>
      <c r="I1400">
        <f t="shared" ca="1" si="306"/>
        <v>11</v>
      </c>
      <c r="J1400" t="str">
        <f t="shared" ca="1" si="307"/>
        <v>rs</v>
      </c>
      <c r="K1400" t="str">
        <f t="shared" ca="1" si="315"/>
        <v>SFO</v>
      </c>
      <c r="L1400" t="str">
        <f t="shared" ca="1" si="315"/>
        <v>SFO</v>
      </c>
      <c r="M1400" t="str">
        <f t="shared" ca="1" si="308"/>
        <v/>
      </c>
      <c r="N1400" t="s">
        <v>18</v>
      </c>
      <c r="O1400">
        <v>3</v>
      </c>
      <c r="P1400" t="str">
        <f t="shared" ca="1" si="309"/>
        <v/>
      </c>
      <c r="S1400" t="s">
        <v>85</v>
      </c>
      <c r="T1400">
        <v>12</v>
      </c>
      <c r="U1400">
        <f t="shared" ca="1" si="310"/>
        <v>0</v>
      </c>
      <c r="W1400" t="str">
        <f t="shared" ca="1" si="311"/>
        <v/>
      </c>
    </row>
    <row r="1401" spans="1:23" x14ac:dyDescent="0.25">
      <c r="A1401">
        <v>1400</v>
      </c>
      <c r="B1401">
        <v>689</v>
      </c>
      <c r="C1401" t="str">
        <f t="shared" ca="1" si="304"/>
        <v>2014_11_SFO@NYG</v>
      </c>
      <c r="D1401" t="str">
        <f t="shared" ca="1" si="314"/>
        <v/>
      </c>
      <c r="E1401">
        <f t="shared" ca="1" si="314"/>
        <v>4.5</v>
      </c>
      <c r="F1401">
        <f t="shared" ca="1" si="314"/>
        <v>10</v>
      </c>
      <c r="G1401">
        <f t="shared" ca="1" si="314"/>
        <v>16</v>
      </c>
      <c r="H1401">
        <f t="shared" ca="1" si="305"/>
        <v>2014</v>
      </c>
      <c r="I1401">
        <f t="shared" ca="1" si="306"/>
        <v>11</v>
      </c>
      <c r="J1401" t="str">
        <f t="shared" ca="1" si="307"/>
        <v>rs</v>
      </c>
      <c r="K1401" t="str">
        <f t="shared" ca="1" si="315"/>
        <v>SFO</v>
      </c>
      <c r="L1401" t="str">
        <f t="shared" ca="1" si="315"/>
        <v>SFO</v>
      </c>
      <c r="M1401" t="str">
        <f t="shared" ca="1" si="308"/>
        <v/>
      </c>
      <c r="N1401" t="s">
        <v>16</v>
      </c>
      <c r="O1401">
        <v>3</v>
      </c>
      <c r="P1401" t="str">
        <f t="shared" ca="1" si="309"/>
        <v/>
      </c>
      <c r="S1401" t="s">
        <v>85</v>
      </c>
      <c r="T1401">
        <v>14</v>
      </c>
      <c r="U1401">
        <f t="shared" ca="1" si="310"/>
        <v>0</v>
      </c>
      <c r="V1401" t="s">
        <v>85</v>
      </c>
      <c r="W1401">
        <f t="shared" ca="1" si="311"/>
        <v>0</v>
      </c>
    </row>
    <row r="1402" spans="1:23" x14ac:dyDescent="0.25">
      <c r="A1402">
        <v>1401</v>
      </c>
      <c r="B1402">
        <v>690</v>
      </c>
      <c r="C1402" t="str">
        <f t="shared" ca="1" si="304"/>
        <v>2014_11_TBY@WAS</v>
      </c>
      <c r="D1402" t="str">
        <f t="shared" ref="D1402:G1421" ca="1" si="316">IFERROR(IF(ISBLANK(VLOOKUP($B1402,nfl_game_result,MATCH(D$1,nfl_game_result_header,0),FALSE)),"",VLOOKUP($B1402,nfl_game_result,MATCH(D$1,nfl_game_result_header,0),FALSE)),"error")</f>
        <v/>
      </c>
      <c r="E1402">
        <f t="shared" ca="1" si="316"/>
        <v>-7</v>
      </c>
      <c r="F1402">
        <f t="shared" ca="1" si="316"/>
        <v>7</v>
      </c>
      <c r="G1402">
        <f t="shared" ca="1" si="316"/>
        <v>27</v>
      </c>
      <c r="H1402">
        <f t="shared" ca="1" si="305"/>
        <v>2014</v>
      </c>
      <c r="I1402">
        <f t="shared" ca="1" si="306"/>
        <v>11</v>
      </c>
      <c r="J1402" t="str">
        <f t="shared" ca="1" si="307"/>
        <v>rs</v>
      </c>
      <c r="K1402" t="str">
        <f t="shared" ref="K1402:L1421" ca="1" si="317">IFERROR(IF(ISBLANK(VLOOKUP($B1402,nfl_game_result,MATCH(K$1,nfl_game_result_header,0),FALSE)),"",VLOOKUP($B1402,nfl_game_result,MATCH(K$1,nfl_game_result_header,0),FALSE)),"error")</f>
        <v>TBY</v>
      </c>
      <c r="L1402" t="str">
        <f t="shared" ca="1" si="317"/>
        <v>TBY</v>
      </c>
      <c r="M1402" t="str">
        <f t="shared" ca="1" si="308"/>
        <v/>
      </c>
      <c r="N1402" t="s">
        <v>18</v>
      </c>
      <c r="O1402">
        <v>-6</v>
      </c>
      <c r="P1402" t="str">
        <f t="shared" ca="1" si="309"/>
        <v/>
      </c>
      <c r="S1402" t="s">
        <v>339</v>
      </c>
      <c r="T1402">
        <v>8</v>
      </c>
      <c r="U1402">
        <f t="shared" ca="1" si="310"/>
        <v>1</v>
      </c>
      <c r="W1402" t="str">
        <f t="shared" ca="1" si="311"/>
        <v/>
      </c>
    </row>
    <row r="1403" spans="1:23" x14ac:dyDescent="0.25">
      <c r="A1403">
        <v>1402</v>
      </c>
      <c r="B1403">
        <v>690</v>
      </c>
      <c r="C1403" t="str">
        <f t="shared" ca="1" si="304"/>
        <v>2014_11_TBY@WAS</v>
      </c>
      <c r="D1403" t="str">
        <f t="shared" ca="1" si="316"/>
        <v/>
      </c>
      <c r="E1403">
        <f t="shared" ca="1" si="316"/>
        <v>-7</v>
      </c>
      <c r="F1403">
        <f t="shared" ca="1" si="316"/>
        <v>7</v>
      </c>
      <c r="G1403">
        <f t="shared" ca="1" si="316"/>
        <v>27</v>
      </c>
      <c r="H1403">
        <f t="shared" ca="1" si="305"/>
        <v>2014</v>
      </c>
      <c r="I1403">
        <f t="shared" ca="1" si="306"/>
        <v>11</v>
      </c>
      <c r="J1403" t="str">
        <f t="shared" ca="1" si="307"/>
        <v>rs</v>
      </c>
      <c r="K1403" t="str">
        <f t="shared" ca="1" si="317"/>
        <v>TBY</v>
      </c>
      <c r="L1403" t="str">
        <f t="shared" ca="1" si="317"/>
        <v>TBY</v>
      </c>
      <c r="M1403" t="str">
        <f t="shared" ca="1" si="308"/>
        <v/>
      </c>
      <c r="N1403" t="s">
        <v>16</v>
      </c>
      <c r="O1403">
        <v>-6</v>
      </c>
      <c r="P1403" t="str">
        <f t="shared" ca="1" si="309"/>
        <v/>
      </c>
      <c r="S1403" t="s">
        <v>339</v>
      </c>
      <c r="T1403">
        <v>7</v>
      </c>
      <c r="U1403">
        <f t="shared" ca="1" si="310"/>
        <v>1</v>
      </c>
      <c r="V1403" t="s">
        <v>339</v>
      </c>
      <c r="W1403">
        <f t="shared" ca="1" si="311"/>
        <v>1</v>
      </c>
    </row>
    <row r="1404" spans="1:23" x14ac:dyDescent="0.25">
      <c r="A1404">
        <v>1403</v>
      </c>
      <c r="B1404">
        <v>691</v>
      </c>
      <c r="C1404" t="str">
        <f t="shared" ca="1" si="304"/>
        <v>2014_11_ATL@CAR</v>
      </c>
      <c r="D1404" t="str">
        <f t="shared" ca="1" si="316"/>
        <v/>
      </c>
      <c r="E1404">
        <f t="shared" ca="1" si="316"/>
        <v>-2.5</v>
      </c>
      <c r="F1404">
        <f t="shared" ca="1" si="316"/>
        <v>17</v>
      </c>
      <c r="G1404">
        <f t="shared" ca="1" si="316"/>
        <v>19</v>
      </c>
      <c r="H1404">
        <f t="shared" ca="1" si="305"/>
        <v>2014</v>
      </c>
      <c r="I1404">
        <f t="shared" ca="1" si="306"/>
        <v>11</v>
      </c>
      <c r="J1404" t="str">
        <f t="shared" ca="1" si="307"/>
        <v>rs</v>
      </c>
      <c r="K1404" t="str">
        <f t="shared" ca="1" si="317"/>
        <v>ATL</v>
      </c>
      <c r="L1404" t="str">
        <f t="shared" ca="1" si="317"/>
        <v>ATL</v>
      </c>
      <c r="M1404" t="str">
        <f t="shared" ca="1" si="308"/>
        <v/>
      </c>
      <c r="N1404" t="s">
        <v>18</v>
      </c>
      <c r="O1404">
        <v>-3</v>
      </c>
      <c r="P1404" t="str">
        <f t="shared" ca="1" si="309"/>
        <v/>
      </c>
      <c r="S1404" t="s">
        <v>22</v>
      </c>
      <c r="T1404">
        <v>7</v>
      </c>
      <c r="U1404">
        <f t="shared" ca="1" si="310"/>
        <v>1</v>
      </c>
      <c r="W1404" t="str">
        <f t="shared" ca="1" si="311"/>
        <v/>
      </c>
    </row>
    <row r="1405" spans="1:23" x14ac:dyDescent="0.25">
      <c r="A1405">
        <v>1404</v>
      </c>
      <c r="B1405">
        <v>691</v>
      </c>
      <c r="C1405" t="str">
        <f t="shared" ca="1" si="304"/>
        <v>2014_11_ATL@CAR</v>
      </c>
      <c r="D1405" t="str">
        <f t="shared" ca="1" si="316"/>
        <v/>
      </c>
      <c r="E1405">
        <f t="shared" ca="1" si="316"/>
        <v>-2.5</v>
      </c>
      <c r="F1405">
        <f t="shared" ca="1" si="316"/>
        <v>17</v>
      </c>
      <c r="G1405">
        <f t="shared" ca="1" si="316"/>
        <v>19</v>
      </c>
      <c r="H1405">
        <f t="shared" ca="1" si="305"/>
        <v>2014</v>
      </c>
      <c r="I1405">
        <f t="shared" ca="1" si="306"/>
        <v>11</v>
      </c>
      <c r="J1405" t="str">
        <f t="shared" ca="1" si="307"/>
        <v>rs</v>
      </c>
      <c r="K1405" t="str">
        <f t="shared" ca="1" si="317"/>
        <v>ATL</v>
      </c>
      <c r="L1405" t="str">
        <f t="shared" ca="1" si="317"/>
        <v>ATL</v>
      </c>
      <c r="M1405" t="str">
        <f t="shared" ca="1" si="308"/>
        <v/>
      </c>
      <c r="N1405" t="s">
        <v>16</v>
      </c>
      <c r="O1405">
        <v>-4.5</v>
      </c>
      <c r="P1405" t="str">
        <f t="shared" ca="1" si="309"/>
        <v/>
      </c>
      <c r="S1405" t="s">
        <v>69</v>
      </c>
      <c r="T1405">
        <v>9</v>
      </c>
      <c r="U1405">
        <f t="shared" ca="1" si="310"/>
        <v>0</v>
      </c>
      <c r="V1405" t="s">
        <v>69</v>
      </c>
      <c r="W1405">
        <f t="shared" ca="1" si="311"/>
        <v>0</v>
      </c>
    </row>
    <row r="1406" spans="1:23" x14ac:dyDescent="0.25">
      <c r="A1406">
        <v>1405</v>
      </c>
      <c r="B1406">
        <v>692</v>
      </c>
      <c r="C1406" t="str">
        <f t="shared" ca="1" si="304"/>
        <v>2014_11_OAK@SD</v>
      </c>
      <c r="D1406" t="str">
        <f t="shared" ca="1" si="316"/>
        <v/>
      </c>
      <c r="E1406">
        <f t="shared" ca="1" si="316"/>
        <v>-10</v>
      </c>
      <c r="F1406">
        <f t="shared" ca="1" si="316"/>
        <v>13</v>
      </c>
      <c r="G1406">
        <f t="shared" ca="1" si="316"/>
        <v>6</v>
      </c>
      <c r="H1406">
        <f t="shared" ca="1" si="305"/>
        <v>2014</v>
      </c>
      <c r="I1406">
        <f t="shared" ca="1" si="306"/>
        <v>11</v>
      </c>
      <c r="J1406" t="str">
        <f t="shared" ca="1" si="307"/>
        <v>rs</v>
      </c>
      <c r="K1406" t="str">
        <f t="shared" ca="1" si="317"/>
        <v>OAK</v>
      </c>
      <c r="L1406" t="str">
        <f t="shared" ca="1" si="317"/>
        <v>SD</v>
      </c>
      <c r="M1406" t="str">
        <f t="shared" ca="1" si="308"/>
        <v/>
      </c>
      <c r="N1406" t="s">
        <v>18</v>
      </c>
      <c r="O1406">
        <v>-7</v>
      </c>
      <c r="P1406" t="str">
        <f t="shared" ca="1" si="309"/>
        <v/>
      </c>
      <c r="S1406" t="s">
        <v>87</v>
      </c>
      <c r="T1406">
        <v>1</v>
      </c>
      <c r="U1406">
        <f t="shared" ca="1" si="310"/>
        <v>1</v>
      </c>
      <c r="W1406" t="str">
        <f t="shared" ca="1" si="311"/>
        <v/>
      </c>
    </row>
    <row r="1407" spans="1:23" x14ac:dyDescent="0.25">
      <c r="A1407">
        <v>1406</v>
      </c>
      <c r="B1407">
        <v>692</v>
      </c>
      <c r="C1407" t="str">
        <f t="shared" ca="1" si="304"/>
        <v>2014_11_OAK@SD</v>
      </c>
      <c r="D1407" t="str">
        <f t="shared" ca="1" si="316"/>
        <v/>
      </c>
      <c r="E1407">
        <f t="shared" ca="1" si="316"/>
        <v>-10</v>
      </c>
      <c r="F1407">
        <f t="shared" ca="1" si="316"/>
        <v>13</v>
      </c>
      <c r="G1407">
        <f t="shared" ca="1" si="316"/>
        <v>6</v>
      </c>
      <c r="H1407">
        <f t="shared" ca="1" si="305"/>
        <v>2014</v>
      </c>
      <c r="I1407">
        <f t="shared" ca="1" si="306"/>
        <v>11</v>
      </c>
      <c r="J1407" t="str">
        <f t="shared" ca="1" si="307"/>
        <v>rs</v>
      </c>
      <c r="K1407" t="str">
        <f t="shared" ca="1" si="317"/>
        <v>OAK</v>
      </c>
      <c r="L1407" t="str">
        <f t="shared" ca="1" si="317"/>
        <v>SD</v>
      </c>
      <c r="M1407" t="str">
        <f t="shared" ca="1" si="308"/>
        <v/>
      </c>
      <c r="N1407" t="s">
        <v>16</v>
      </c>
      <c r="O1407">
        <v>-9</v>
      </c>
      <c r="P1407" t="str">
        <f t="shared" ca="1" si="309"/>
        <v/>
      </c>
      <c r="S1407" t="s">
        <v>90</v>
      </c>
      <c r="T1407">
        <v>6</v>
      </c>
      <c r="U1407">
        <f t="shared" ca="1" si="310"/>
        <v>0</v>
      </c>
      <c r="V1407" t="s">
        <v>90</v>
      </c>
      <c r="W1407">
        <f t="shared" ca="1" si="311"/>
        <v>1</v>
      </c>
    </row>
    <row r="1408" spans="1:23" x14ac:dyDescent="0.25">
      <c r="A1408">
        <v>1407</v>
      </c>
      <c r="B1408">
        <v>693</v>
      </c>
      <c r="C1408" t="str">
        <f t="shared" ca="1" si="304"/>
        <v>2014_11_DET@ARI</v>
      </c>
      <c r="D1408" t="str">
        <f t="shared" ca="1" si="316"/>
        <v/>
      </c>
      <c r="E1408">
        <f t="shared" ca="1" si="316"/>
        <v>-1.5</v>
      </c>
      <c r="F1408">
        <f t="shared" ca="1" si="316"/>
        <v>14</v>
      </c>
      <c r="G1408">
        <f t="shared" ca="1" si="316"/>
        <v>6</v>
      </c>
      <c r="H1408">
        <f t="shared" ca="1" si="305"/>
        <v>2014</v>
      </c>
      <c r="I1408">
        <f t="shared" ca="1" si="306"/>
        <v>11</v>
      </c>
      <c r="J1408" t="str">
        <f t="shared" ca="1" si="307"/>
        <v>rs</v>
      </c>
      <c r="K1408" t="str">
        <f t="shared" ca="1" si="317"/>
        <v>ARI</v>
      </c>
      <c r="L1408" t="str">
        <f t="shared" ca="1" si="317"/>
        <v>ARI</v>
      </c>
      <c r="M1408" t="str">
        <f t="shared" ca="1" si="308"/>
        <v/>
      </c>
      <c r="N1408" t="s">
        <v>18</v>
      </c>
      <c r="O1408">
        <v>-4</v>
      </c>
      <c r="P1408" t="str">
        <f t="shared" ca="1" si="309"/>
        <v/>
      </c>
      <c r="S1408" t="s">
        <v>66</v>
      </c>
      <c r="T1408">
        <v>14</v>
      </c>
      <c r="U1408">
        <f t="shared" ca="1" si="310"/>
        <v>1</v>
      </c>
      <c r="W1408" t="str">
        <f t="shared" ca="1" si="311"/>
        <v/>
      </c>
    </row>
    <row r="1409" spans="1:23" x14ac:dyDescent="0.25">
      <c r="A1409">
        <v>1408</v>
      </c>
      <c r="B1409">
        <v>693</v>
      </c>
      <c r="C1409" t="str">
        <f t="shared" ca="1" si="304"/>
        <v>2014_11_DET@ARI</v>
      </c>
      <c r="D1409" t="str">
        <f t="shared" ca="1" si="316"/>
        <v/>
      </c>
      <c r="E1409">
        <f t="shared" ca="1" si="316"/>
        <v>-1.5</v>
      </c>
      <c r="F1409">
        <f t="shared" ca="1" si="316"/>
        <v>14</v>
      </c>
      <c r="G1409">
        <f t="shared" ca="1" si="316"/>
        <v>6</v>
      </c>
      <c r="H1409">
        <f t="shared" ca="1" si="305"/>
        <v>2014</v>
      </c>
      <c r="I1409">
        <f t="shared" ca="1" si="306"/>
        <v>11</v>
      </c>
      <c r="J1409" t="str">
        <f t="shared" ca="1" si="307"/>
        <v>rs</v>
      </c>
      <c r="K1409" t="str">
        <f t="shared" ca="1" si="317"/>
        <v>ARI</v>
      </c>
      <c r="L1409" t="str">
        <f t="shared" ca="1" si="317"/>
        <v>ARI</v>
      </c>
      <c r="M1409" t="str">
        <f t="shared" ca="1" si="308"/>
        <v/>
      </c>
      <c r="N1409" t="s">
        <v>16</v>
      </c>
      <c r="O1409">
        <v>-3</v>
      </c>
      <c r="P1409" t="str">
        <f t="shared" ca="1" si="309"/>
        <v/>
      </c>
      <c r="S1409" t="s">
        <v>66</v>
      </c>
      <c r="T1409">
        <v>13</v>
      </c>
      <c r="U1409">
        <f t="shared" ca="1" si="310"/>
        <v>1</v>
      </c>
      <c r="V1409" t="s">
        <v>66</v>
      </c>
      <c r="W1409">
        <f t="shared" ca="1" si="311"/>
        <v>1</v>
      </c>
    </row>
    <row r="1410" spans="1:23" x14ac:dyDescent="0.25">
      <c r="A1410">
        <v>1409</v>
      </c>
      <c r="B1410">
        <v>694</v>
      </c>
      <c r="C1410" t="str">
        <f t="shared" ref="C1410:C1473" ca="1" si="318">IFERROR(VLOOKUP($B1410,nfl_game_result,MATCH(C$1,nfl_game_result_header,0),FALSE),"error")</f>
        <v>2014_11_NWE@IND</v>
      </c>
      <c r="D1410" t="str">
        <f t="shared" ca="1" si="316"/>
        <v/>
      </c>
      <c r="E1410">
        <f t="shared" ca="1" si="316"/>
        <v>-2.5</v>
      </c>
      <c r="F1410">
        <f t="shared" ca="1" si="316"/>
        <v>20</v>
      </c>
      <c r="G1410">
        <f t="shared" ca="1" si="316"/>
        <v>42</v>
      </c>
      <c r="H1410">
        <f t="shared" ref="H1410:H1473" ca="1" si="319">VALUE(LEFT(C1410, 4))</f>
        <v>2014</v>
      </c>
      <c r="I1410">
        <f t="shared" ref="I1410:I1473" ca="1" si="320">VALUE(MID(C1410,6,FIND("_",C1410,6)-6))</f>
        <v>11</v>
      </c>
      <c r="J1410" t="str">
        <f t="shared" ref="J1410:J1473" ca="1" si="321">IF(I1410&lt;=17,"rs","plyff")</f>
        <v>rs</v>
      </c>
      <c r="K1410" t="str">
        <f t="shared" ca="1" si="317"/>
        <v>NWE</v>
      </c>
      <c r="L1410" t="str">
        <f t="shared" ca="1" si="317"/>
        <v>NWE</v>
      </c>
      <c r="M1410" t="str">
        <f t="shared" ref="M1410:M1473" ca="1" si="322">IF(NOT(OR(ISBLANK(D1410),ISBLANK(E1410),D1410="",E1410="")),D1410-E1410,"")</f>
        <v/>
      </c>
      <c r="N1410" t="s">
        <v>18</v>
      </c>
      <c r="O1410">
        <v>-3</v>
      </c>
      <c r="P1410" t="str">
        <f t="shared" ref="P1410:P1473" ca="1" si="323">IF(OR(NOT(ISNUMBER(D1410)),ISBLANK(D1410),D1410="",ISBLANK(O1410)),"",ABS(D1410-O1410))</f>
        <v/>
      </c>
      <c r="S1410" t="s">
        <v>78</v>
      </c>
      <c r="T1410">
        <v>13</v>
      </c>
      <c r="U1410">
        <f t="shared" ref="U1410:U1473" ca="1" si="324">IF(OR(ISBLANK(K1410),ISBLANK(S1410),K1410="",S1410=""),"",IF(K1410=S1410,1,0))</f>
        <v>0</v>
      </c>
      <c r="W1410" t="str">
        <f t="shared" ref="W1410:W1473" ca="1" si="325">IF(OR(ISBLANK(L1410),ISBLANK(V1410),L1410="",V1410=""),"",IF(L1410=V1410,1,0))</f>
        <v/>
      </c>
    </row>
    <row r="1411" spans="1:23" x14ac:dyDescent="0.25">
      <c r="A1411">
        <v>1410</v>
      </c>
      <c r="B1411">
        <v>694</v>
      </c>
      <c r="C1411" t="str">
        <f t="shared" ca="1" si="318"/>
        <v>2014_11_NWE@IND</v>
      </c>
      <c r="D1411" t="str">
        <f t="shared" ca="1" si="316"/>
        <v/>
      </c>
      <c r="E1411">
        <f t="shared" ca="1" si="316"/>
        <v>-2.5</v>
      </c>
      <c r="F1411">
        <f t="shared" ca="1" si="316"/>
        <v>20</v>
      </c>
      <c r="G1411">
        <f t="shared" ca="1" si="316"/>
        <v>42</v>
      </c>
      <c r="H1411">
        <f t="shared" ca="1" si="319"/>
        <v>2014</v>
      </c>
      <c r="I1411">
        <f t="shared" ca="1" si="320"/>
        <v>11</v>
      </c>
      <c r="J1411" t="str">
        <f t="shared" ca="1" si="321"/>
        <v>rs</v>
      </c>
      <c r="K1411" t="str">
        <f t="shared" ca="1" si="317"/>
        <v>NWE</v>
      </c>
      <c r="L1411" t="str">
        <f t="shared" ca="1" si="317"/>
        <v>NWE</v>
      </c>
      <c r="M1411" t="str">
        <f t="shared" ca="1" si="322"/>
        <v/>
      </c>
      <c r="N1411" t="s">
        <v>16</v>
      </c>
      <c r="O1411">
        <v>-2.5</v>
      </c>
      <c r="P1411" t="str">
        <f t="shared" ca="1" si="323"/>
        <v/>
      </c>
      <c r="S1411" t="s">
        <v>337</v>
      </c>
      <c r="T1411">
        <v>3</v>
      </c>
      <c r="U1411">
        <f t="shared" ca="1" si="324"/>
        <v>1</v>
      </c>
      <c r="V1411" t="s">
        <v>337</v>
      </c>
      <c r="W1411">
        <f t="shared" ca="1" si="325"/>
        <v>1</v>
      </c>
    </row>
    <row r="1412" spans="1:23" x14ac:dyDescent="0.25">
      <c r="A1412">
        <v>1411</v>
      </c>
      <c r="B1412">
        <v>695</v>
      </c>
      <c r="C1412" t="str">
        <f t="shared" ca="1" si="318"/>
        <v>2014_11_PIT@TEN</v>
      </c>
      <c r="D1412" t="str">
        <f t="shared" ca="1" si="316"/>
        <v/>
      </c>
      <c r="E1412">
        <f t="shared" ca="1" si="316"/>
        <v>5</v>
      </c>
      <c r="F1412">
        <f t="shared" ca="1" si="316"/>
        <v>24</v>
      </c>
      <c r="G1412">
        <f t="shared" ca="1" si="316"/>
        <v>27</v>
      </c>
      <c r="H1412">
        <f t="shared" ca="1" si="319"/>
        <v>2014</v>
      </c>
      <c r="I1412">
        <f t="shared" ca="1" si="320"/>
        <v>11</v>
      </c>
      <c r="J1412" t="str">
        <f t="shared" ca="1" si="321"/>
        <v>rs</v>
      </c>
      <c r="K1412" t="str">
        <f t="shared" ca="1" si="317"/>
        <v>TEN</v>
      </c>
      <c r="L1412" t="str">
        <f t="shared" ca="1" si="317"/>
        <v>PIT</v>
      </c>
      <c r="M1412" t="str">
        <f t="shared" ca="1" si="322"/>
        <v/>
      </c>
      <c r="N1412" t="s">
        <v>18</v>
      </c>
      <c r="O1412">
        <v>7.5</v>
      </c>
      <c r="P1412" t="str">
        <f t="shared" ca="1" si="323"/>
        <v/>
      </c>
      <c r="S1412" t="s">
        <v>89</v>
      </c>
      <c r="T1412">
        <v>3</v>
      </c>
      <c r="U1412">
        <f t="shared" ca="1" si="324"/>
        <v>0</v>
      </c>
      <c r="W1412" t="str">
        <f t="shared" ca="1" si="325"/>
        <v/>
      </c>
    </row>
    <row r="1413" spans="1:23" x14ac:dyDescent="0.25">
      <c r="A1413">
        <v>1412</v>
      </c>
      <c r="B1413">
        <v>695</v>
      </c>
      <c r="C1413" t="str">
        <f t="shared" ca="1" si="318"/>
        <v>2014_11_PIT@TEN</v>
      </c>
      <c r="D1413" t="str">
        <f t="shared" ca="1" si="316"/>
        <v/>
      </c>
      <c r="E1413">
        <f t="shared" ca="1" si="316"/>
        <v>5</v>
      </c>
      <c r="F1413">
        <f t="shared" ca="1" si="316"/>
        <v>24</v>
      </c>
      <c r="G1413">
        <f t="shared" ca="1" si="316"/>
        <v>27</v>
      </c>
      <c r="H1413">
        <f t="shared" ca="1" si="319"/>
        <v>2014</v>
      </c>
      <c r="I1413">
        <f t="shared" ca="1" si="320"/>
        <v>11</v>
      </c>
      <c r="J1413" t="str">
        <f t="shared" ca="1" si="321"/>
        <v>rs</v>
      </c>
      <c r="K1413" t="str">
        <f t="shared" ca="1" si="317"/>
        <v>TEN</v>
      </c>
      <c r="L1413" t="str">
        <f t="shared" ca="1" si="317"/>
        <v>PIT</v>
      </c>
      <c r="M1413" t="str">
        <f t="shared" ca="1" si="322"/>
        <v/>
      </c>
      <c r="N1413" t="s">
        <v>16</v>
      </c>
      <c r="O1413">
        <v>4</v>
      </c>
      <c r="P1413" t="str">
        <f t="shared" ca="1" si="323"/>
        <v/>
      </c>
      <c r="S1413" t="s">
        <v>89</v>
      </c>
      <c r="T1413">
        <v>1</v>
      </c>
      <c r="U1413">
        <f t="shared" ca="1" si="324"/>
        <v>0</v>
      </c>
      <c r="V1413" t="s">
        <v>89</v>
      </c>
      <c r="W1413">
        <f t="shared" ca="1" si="325"/>
        <v>1</v>
      </c>
    </row>
    <row r="1414" spans="1:23" x14ac:dyDescent="0.25">
      <c r="A1414">
        <v>1413</v>
      </c>
      <c r="B1414">
        <v>696</v>
      </c>
      <c r="C1414" t="str">
        <f t="shared" ca="1" si="318"/>
        <v>2014_12_KCY@OAK</v>
      </c>
      <c r="D1414" t="str">
        <f t="shared" ca="1" si="316"/>
        <v/>
      </c>
      <c r="E1414">
        <f t="shared" ca="1" si="316"/>
        <v>7</v>
      </c>
      <c r="F1414">
        <f t="shared" ca="1" si="316"/>
        <v>24</v>
      </c>
      <c r="G1414">
        <f t="shared" ca="1" si="316"/>
        <v>20</v>
      </c>
      <c r="H1414">
        <f t="shared" ca="1" si="319"/>
        <v>2014</v>
      </c>
      <c r="I1414">
        <f t="shared" ca="1" si="320"/>
        <v>12</v>
      </c>
      <c r="J1414" t="str">
        <f t="shared" ca="1" si="321"/>
        <v>rs</v>
      </c>
      <c r="K1414" t="str">
        <f t="shared" ca="1" si="317"/>
        <v>OAK</v>
      </c>
      <c r="L1414" t="str">
        <f t="shared" ca="1" si="317"/>
        <v>OAK</v>
      </c>
      <c r="M1414" t="str">
        <f t="shared" ca="1" si="322"/>
        <v/>
      </c>
      <c r="N1414" t="s">
        <v>18</v>
      </c>
      <c r="O1414">
        <v>5</v>
      </c>
      <c r="P1414" t="str">
        <f t="shared" ca="1" si="323"/>
        <v/>
      </c>
      <c r="S1414" t="s">
        <v>87</v>
      </c>
      <c r="T1414">
        <v>11</v>
      </c>
      <c r="U1414">
        <f t="shared" ca="1" si="324"/>
        <v>1</v>
      </c>
      <c r="W1414" t="str">
        <f t="shared" ca="1" si="325"/>
        <v/>
      </c>
    </row>
    <row r="1415" spans="1:23" x14ac:dyDescent="0.25">
      <c r="A1415">
        <v>1414</v>
      </c>
      <c r="B1415">
        <v>696</v>
      </c>
      <c r="C1415" t="str">
        <f t="shared" ca="1" si="318"/>
        <v>2014_12_KCY@OAK</v>
      </c>
      <c r="D1415" t="str">
        <f t="shared" ca="1" si="316"/>
        <v/>
      </c>
      <c r="E1415">
        <f t="shared" ca="1" si="316"/>
        <v>7</v>
      </c>
      <c r="F1415">
        <f t="shared" ca="1" si="316"/>
        <v>24</v>
      </c>
      <c r="G1415">
        <f t="shared" ca="1" si="316"/>
        <v>20</v>
      </c>
      <c r="H1415">
        <f t="shared" ca="1" si="319"/>
        <v>2014</v>
      </c>
      <c r="I1415">
        <f t="shared" ca="1" si="320"/>
        <v>12</v>
      </c>
      <c r="J1415" t="str">
        <f t="shared" ca="1" si="321"/>
        <v>rs</v>
      </c>
      <c r="K1415" t="str">
        <f t="shared" ca="1" si="317"/>
        <v>OAK</v>
      </c>
      <c r="L1415" t="str">
        <f t="shared" ca="1" si="317"/>
        <v>OAK</v>
      </c>
      <c r="M1415" t="str">
        <f t="shared" ca="1" si="322"/>
        <v/>
      </c>
      <c r="N1415" t="s">
        <v>16</v>
      </c>
      <c r="O1415">
        <v>6.5</v>
      </c>
      <c r="P1415" t="str">
        <f t="shared" ca="1" si="323"/>
        <v/>
      </c>
      <c r="S1415" t="s">
        <v>336</v>
      </c>
      <c r="T1415">
        <v>2</v>
      </c>
      <c r="U1415">
        <f t="shared" ca="1" si="324"/>
        <v>0</v>
      </c>
      <c r="V1415" t="s">
        <v>336</v>
      </c>
      <c r="W1415">
        <f t="shared" ca="1" si="325"/>
        <v>0</v>
      </c>
    </row>
    <row r="1416" spans="1:23" x14ac:dyDescent="0.25">
      <c r="A1416">
        <v>1415</v>
      </c>
      <c r="B1416">
        <v>697</v>
      </c>
      <c r="C1416" t="str">
        <f t="shared" ca="1" si="318"/>
        <v>2014_12_CLE@ATL</v>
      </c>
      <c r="D1416" t="str">
        <f t="shared" ca="1" si="316"/>
        <v/>
      </c>
      <c r="E1416">
        <f t="shared" ca="1" si="316"/>
        <v>-3</v>
      </c>
      <c r="F1416">
        <f t="shared" ca="1" si="316"/>
        <v>24</v>
      </c>
      <c r="G1416">
        <f t="shared" ca="1" si="316"/>
        <v>26</v>
      </c>
      <c r="H1416">
        <f t="shared" ca="1" si="319"/>
        <v>2014</v>
      </c>
      <c r="I1416">
        <f t="shared" ca="1" si="320"/>
        <v>12</v>
      </c>
      <c r="J1416" t="str">
        <f t="shared" ca="1" si="321"/>
        <v>rs</v>
      </c>
      <c r="K1416" t="str">
        <f t="shared" ca="1" si="317"/>
        <v>CLE</v>
      </c>
      <c r="L1416" t="str">
        <f t="shared" ca="1" si="317"/>
        <v>CLE</v>
      </c>
      <c r="M1416" t="str">
        <f t="shared" ca="1" si="322"/>
        <v/>
      </c>
      <c r="N1416" t="s">
        <v>18</v>
      </c>
      <c r="O1416">
        <v>-3</v>
      </c>
      <c r="P1416" t="str">
        <f t="shared" ca="1" si="323"/>
        <v/>
      </c>
      <c r="S1416" t="s">
        <v>72</v>
      </c>
      <c r="T1416">
        <v>6</v>
      </c>
      <c r="U1416">
        <f t="shared" ca="1" si="324"/>
        <v>1</v>
      </c>
      <c r="W1416" t="str">
        <f t="shared" ca="1" si="325"/>
        <v/>
      </c>
    </row>
    <row r="1417" spans="1:23" x14ac:dyDescent="0.25">
      <c r="A1417">
        <v>1416</v>
      </c>
      <c r="B1417">
        <v>697</v>
      </c>
      <c r="C1417" t="str">
        <f t="shared" ca="1" si="318"/>
        <v>2014_12_CLE@ATL</v>
      </c>
      <c r="D1417" t="str">
        <f t="shared" ca="1" si="316"/>
        <v/>
      </c>
      <c r="E1417">
        <f t="shared" ca="1" si="316"/>
        <v>-3</v>
      </c>
      <c r="F1417">
        <f t="shared" ca="1" si="316"/>
        <v>24</v>
      </c>
      <c r="G1417">
        <f t="shared" ca="1" si="316"/>
        <v>26</v>
      </c>
      <c r="H1417">
        <f t="shared" ca="1" si="319"/>
        <v>2014</v>
      </c>
      <c r="I1417">
        <f t="shared" ca="1" si="320"/>
        <v>12</v>
      </c>
      <c r="J1417" t="str">
        <f t="shared" ca="1" si="321"/>
        <v>rs</v>
      </c>
      <c r="K1417" t="str">
        <f t="shared" ca="1" si="317"/>
        <v>CLE</v>
      </c>
      <c r="L1417" t="str">
        <f t="shared" ca="1" si="317"/>
        <v>CLE</v>
      </c>
      <c r="M1417" t="str">
        <f t="shared" ca="1" si="322"/>
        <v/>
      </c>
      <c r="N1417" t="s">
        <v>16</v>
      </c>
      <c r="O1417">
        <v>1.5</v>
      </c>
      <c r="P1417" t="str">
        <f t="shared" ca="1" si="323"/>
        <v/>
      </c>
      <c r="S1417" t="s">
        <v>72</v>
      </c>
      <c r="T1417">
        <v>15</v>
      </c>
      <c r="U1417">
        <f t="shared" ca="1" si="324"/>
        <v>1</v>
      </c>
      <c r="V1417" t="s">
        <v>72</v>
      </c>
      <c r="W1417">
        <f t="shared" ca="1" si="325"/>
        <v>1</v>
      </c>
    </row>
    <row r="1418" spans="1:23" x14ac:dyDescent="0.25">
      <c r="A1418">
        <v>1417</v>
      </c>
      <c r="B1418">
        <v>698</v>
      </c>
      <c r="C1418" t="str">
        <f t="shared" ca="1" si="318"/>
        <v>2014_12_NYJ@BUF</v>
      </c>
      <c r="D1418" t="str">
        <f t="shared" ca="1" si="316"/>
        <v/>
      </c>
      <c r="E1418">
        <f t="shared" ca="1" si="316"/>
        <v>-4.5</v>
      </c>
      <c r="F1418">
        <f t="shared" ca="1" si="316"/>
        <v>38</v>
      </c>
      <c r="G1418">
        <f t="shared" ca="1" si="316"/>
        <v>3</v>
      </c>
      <c r="H1418">
        <f t="shared" ca="1" si="319"/>
        <v>2014</v>
      </c>
      <c r="I1418">
        <f t="shared" ca="1" si="320"/>
        <v>12</v>
      </c>
      <c r="J1418" t="str">
        <f t="shared" ca="1" si="321"/>
        <v>rs</v>
      </c>
      <c r="K1418" t="str">
        <f t="shared" ca="1" si="317"/>
        <v>BUF</v>
      </c>
      <c r="L1418" t="str">
        <f t="shared" ca="1" si="317"/>
        <v>BUF</v>
      </c>
      <c r="M1418" t="str">
        <f t="shared" ca="1" si="322"/>
        <v/>
      </c>
      <c r="N1418" t="s">
        <v>18</v>
      </c>
      <c r="O1418">
        <v>-6</v>
      </c>
      <c r="P1418" t="str">
        <f t="shared" ca="1" si="323"/>
        <v/>
      </c>
      <c r="S1418" t="s">
        <v>68</v>
      </c>
      <c r="T1418">
        <v>3</v>
      </c>
      <c r="U1418">
        <f t="shared" ca="1" si="324"/>
        <v>1</v>
      </c>
      <c r="W1418" t="str">
        <f t="shared" ca="1" si="325"/>
        <v/>
      </c>
    </row>
    <row r="1419" spans="1:23" x14ac:dyDescent="0.25">
      <c r="A1419">
        <v>1418</v>
      </c>
      <c r="B1419">
        <v>698</v>
      </c>
      <c r="C1419" t="str">
        <f t="shared" ca="1" si="318"/>
        <v>2014_12_NYJ@BUF</v>
      </c>
      <c r="D1419" t="str">
        <f t="shared" ca="1" si="316"/>
        <v/>
      </c>
      <c r="E1419">
        <f t="shared" ca="1" si="316"/>
        <v>-4.5</v>
      </c>
      <c r="F1419">
        <f t="shared" ca="1" si="316"/>
        <v>38</v>
      </c>
      <c r="G1419">
        <f t="shared" ca="1" si="316"/>
        <v>3</v>
      </c>
      <c r="H1419">
        <f t="shared" ca="1" si="319"/>
        <v>2014</v>
      </c>
      <c r="I1419">
        <f t="shared" ca="1" si="320"/>
        <v>12</v>
      </c>
      <c r="J1419" t="str">
        <f t="shared" ca="1" si="321"/>
        <v>rs</v>
      </c>
      <c r="K1419" t="str">
        <f t="shared" ca="1" si="317"/>
        <v>BUF</v>
      </c>
      <c r="L1419" t="str">
        <f t="shared" ca="1" si="317"/>
        <v>BUF</v>
      </c>
      <c r="M1419" t="str">
        <f t="shared" ca="1" si="322"/>
        <v/>
      </c>
      <c r="N1419" t="s">
        <v>16</v>
      </c>
      <c r="O1419">
        <v>-3</v>
      </c>
      <c r="P1419" t="str">
        <f t="shared" ca="1" si="323"/>
        <v/>
      </c>
      <c r="S1419" t="s">
        <v>86</v>
      </c>
      <c r="T1419">
        <v>9</v>
      </c>
      <c r="U1419">
        <f t="shared" ca="1" si="324"/>
        <v>0</v>
      </c>
      <c r="V1419" t="s">
        <v>86</v>
      </c>
      <c r="W1419">
        <f t="shared" ca="1" si="325"/>
        <v>0</v>
      </c>
    </row>
    <row r="1420" spans="1:23" x14ac:dyDescent="0.25">
      <c r="A1420">
        <v>1419</v>
      </c>
      <c r="B1420">
        <v>699</v>
      </c>
      <c r="C1420" t="str">
        <f t="shared" ca="1" si="318"/>
        <v>2014_12_TBY@CHI</v>
      </c>
      <c r="D1420" t="str">
        <f t="shared" ca="1" si="316"/>
        <v/>
      </c>
      <c r="E1420">
        <f t="shared" ca="1" si="316"/>
        <v>-6</v>
      </c>
      <c r="F1420">
        <f t="shared" ca="1" si="316"/>
        <v>21</v>
      </c>
      <c r="G1420">
        <f t="shared" ca="1" si="316"/>
        <v>13</v>
      </c>
      <c r="H1420">
        <f t="shared" ca="1" si="319"/>
        <v>2014</v>
      </c>
      <c r="I1420">
        <f t="shared" ca="1" si="320"/>
        <v>12</v>
      </c>
      <c r="J1420" t="str">
        <f t="shared" ca="1" si="321"/>
        <v>rs</v>
      </c>
      <c r="K1420" t="str">
        <f t="shared" ca="1" si="317"/>
        <v>CHI</v>
      </c>
      <c r="L1420" t="str">
        <f t="shared" ca="1" si="317"/>
        <v>CHI</v>
      </c>
      <c r="M1420" t="str">
        <f t="shared" ca="1" si="322"/>
        <v/>
      </c>
      <c r="N1420" t="s">
        <v>18</v>
      </c>
      <c r="O1420">
        <v>-6.5</v>
      </c>
      <c r="P1420" t="str">
        <f t="shared" ca="1" si="323"/>
        <v/>
      </c>
      <c r="S1420" t="s">
        <v>339</v>
      </c>
      <c r="T1420">
        <v>7</v>
      </c>
      <c r="U1420">
        <f t="shared" ca="1" si="324"/>
        <v>0</v>
      </c>
      <c r="W1420" t="str">
        <f t="shared" ca="1" si="325"/>
        <v/>
      </c>
    </row>
    <row r="1421" spans="1:23" x14ac:dyDescent="0.25">
      <c r="A1421">
        <v>1420</v>
      </c>
      <c r="B1421">
        <v>699</v>
      </c>
      <c r="C1421" t="str">
        <f t="shared" ca="1" si="318"/>
        <v>2014_12_TBY@CHI</v>
      </c>
      <c r="D1421" t="str">
        <f t="shared" ca="1" si="316"/>
        <v/>
      </c>
      <c r="E1421">
        <f t="shared" ca="1" si="316"/>
        <v>-6</v>
      </c>
      <c r="F1421">
        <f t="shared" ca="1" si="316"/>
        <v>21</v>
      </c>
      <c r="G1421">
        <f t="shared" ca="1" si="316"/>
        <v>13</v>
      </c>
      <c r="H1421">
        <f t="shared" ca="1" si="319"/>
        <v>2014</v>
      </c>
      <c r="I1421">
        <f t="shared" ca="1" si="320"/>
        <v>12</v>
      </c>
      <c r="J1421" t="str">
        <f t="shared" ca="1" si="321"/>
        <v>rs</v>
      </c>
      <c r="K1421" t="str">
        <f t="shared" ca="1" si="317"/>
        <v>CHI</v>
      </c>
      <c r="L1421" t="str">
        <f t="shared" ca="1" si="317"/>
        <v>CHI</v>
      </c>
      <c r="M1421" t="str">
        <f t="shared" ca="1" si="322"/>
        <v/>
      </c>
      <c r="N1421" t="s">
        <v>16</v>
      </c>
      <c r="O1421">
        <v>-6</v>
      </c>
      <c r="P1421" t="str">
        <f t="shared" ca="1" si="323"/>
        <v/>
      </c>
      <c r="S1421" t="s">
        <v>339</v>
      </c>
      <c r="T1421">
        <v>3</v>
      </c>
      <c r="U1421">
        <f t="shared" ca="1" si="324"/>
        <v>0</v>
      </c>
      <c r="V1421" t="s">
        <v>339</v>
      </c>
      <c r="W1421">
        <f t="shared" ca="1" si="325"/>
        <v>0</v>
      </c>
    </row>
    <row r="1422" spans="1:23" x14ac:dyDescent="0.25">
      <c r="A1422">
        <v>1421</v>
      </c>
      <c r="B1422">
        <v>700</v>
      </c>
      <c r="C1422" t="str">
        <f t="shared" ca="1" si="318"/>
        <v>2014_12_JAX@IND</v>
      </c>
      <c r="D1422" t="str">
        <f t="shared" ref="D1422:G1441" ca="1" si="326">IFERROR(IF(ISBLANK(VLOOKUP($B1422,nfl_game_result,MATCH(D$1,nfl_game_result_header,0),FALSE)),"",VLOOKUP($B1422,nfl_game_result,MATCH(D$1,nfl_game_result_header,0),FALSE)),"error")</f>
        <v/>
      </c>
      <c r="E1422">
        <f t="shared" ca="1" si="326"/>
        <v>-13.5</v>
      </c>
      <c r="F1422">
        <f t="shared" ca="1" si="326"/>
        <v>23</v>
      </c>
      <c r="G1422">
        <f t="shared" ca="1" si="326"/>
        <v>3</v>
      </c>
      <c r="H1422">
        <f t="shared" ca="1" si="319"/>
        <v>2014</v>
      </c>
      <c r="I1422">
        <f t="shared" ca="1" si="320"/>
        <v>12</v>
      </c>
      <c r="J1422" t="str">
        <f t="shared" ca="1" si="321"/>
        <v>rs</v>
      </c>
      <c r="K1422" t="str">
        <f t="shared" ref="K1422:L1441" ca="1" si="327">IFERROR(IF(ISBLANK(VLOOKUP($B1422,nfl_game_result,MATCH(K$1,nfl_game_result_header,0),FALSE)),"",VLOOKUP($B1422,nfl_game_result,MATCH(K$1,nfl_game_result_header,0),FALSE)),"error")</f>
        <v>IND</v>
      </c>
      <c r="L1422" t="str">
        <f t="shared" ca="1" si="327"/>
        <v>IND</v>
      </c>
      <c r="M1422" t="str">
        <f t="shared" ca="1" si="322"/>
        <v/>
      </c>
      <c r="N1422" t="s">
        <v>18</v>
      </c>
      <c r="O1422">
        <v>-10</v>
      </c>
      <c r="P1422" t="str">
        <f t="shared" ca="1" si="323"/>
        <v/>
      </c>
      <c r="S1422" t="s">
        <v>78</v>
      </c>
      <c r="T1422">
        <v>4</v>
      </c>
      <c r="U1422">
        <f t="shared" ca="1" si="324"/>
        <v>1</v>
      </c>
      <c r="W1422" t="str">
        <f t="shared" ca="1" si="325"/>
        <v/>
      </c>
    </row>
    <row r="1423" spans="1:23" x14ac:dyDescent="0.25">
      <c r="A1423">
        <v>1422</v>
      </c>
      <c r="B1423">
        <v>700</v>
      </c>
      <c r="C1423" t="str">
        <f t="shared" ca="1" si="318"/>
        <v>2014_12_JAX@IND</v>
      </c>
      <c r="D1423" t="str">
        <f t="shared" ca="1" si="326"/>
        <v/>
      </c>
      <c r="E1423">
        <f t="shared" ca="1" si="326"/>
        <v>-13.5</v>
      </c>
      <c r="F1423">
        <f t="shared" ca="1" si="326"/>
        <v>23</v>
      </c>
      <c r="G1423">
        <f t="shared" ca="1" si="326"/>
        <v>3</v>
      </c>
      <c r="H1423">
        <f t="shared" ca="1" si="319"/>
        <v>2014</v>
      </c>
      <c r="I1423">
        <f t="shared" ca="1" si="320"/>
        <v>12</v>
      </c>
      <c r="J1423" t="str">
        <f t="shared" ca="1" si="321"/>
        <v>rs</v>
      </c>
      <c r="K1423" t="str">
        <f t="shared" ca="1" si="327"/>
        <v>IND</v>
      </c>
      <c r="L1423" t="str">
        <f t="shared" ca="1" si="327"/>
        <v>IND</v>
      </c>
      <c r="M1423" t="str">
        <f t="shared" ca="1" si="322"/>
        <v/>
      </c>
      <c r="N1423" t="s">
        <v>16</v>
      </c>
      <c r="O1423">
        <v>-11.5</v>
      </c>
      <c r="P1423" t="str">
        <f t="shared" ca="1" si="323"/>
        <v/>
      </c>
      <c r="S1423" t="s">
        <v>78</v>
      </c>
      <c r="T1423">
        <v>8</v>
      </c>
      <c r="U1423">
        <f t="shared" ca="1" si="324"/>
        <v>1</v>
      </c>
      <c r="V1423" t="s">
        <v>78</v>
      </c>
      <c r="W1423">
        <f t="shared" ca="1" si="325"/>
        <v>1</v>
      </c>
    </row>
    <row r="1424" spans="1:23" x14ac:dyDescent="0.25">
      <c r="A1424">
        <v>1423</v>
      </c>
      <c r="B1424">
        <v>701</v>
      </c>
      <c r="C1424" t="str">
        <f t="shared" ca="1" si="318"/>
        <v>2014_12_GBY@MIN</v>
      </c>
      <c r="D1424" t="str">
        <f t="shared" ca="1" si="326"/>
        <v/>
      </c>
      <c r="E1424">
        <f t="shared" ca="1" si="326"/>
        <v>9.5</v>
      </c>
      <c r="F1424">
        <f t="shared" ca="1" si="326"/>
        <v>21</v>
      </c>
      <c r="G1424">
        <f t="shared" ca="1" si="326"/>
        <v>24</v>
      </c>
      <c r="H1424">
        <f t="shared" ca="1" si="319"/>
        <v>2014</v>
      </c>
      <c r="I1424">
        <f t="shared" ca="1" si="320"/>
        <v>12</v>
      </c>
      <c r="J1424" t="str">
        <f t="shared" ca="1" si="321"/>
        <v>rs</v>
      </c>
      <c r="K1424" t="str">
        <f t="shared" ca="1" si="327"/>
        <v>MIN</v>
      </c>
      <c r="L1424" t="str">
        <f t="shared" ca="1" si="327"/>
        <v>GBY</v>
      </c>
      <c r="M1424" t="str">
        <f t="shared" ca="1" si="322"/>
        <v/>
      </c>
      <c r="N1424" t="s">
        <v>18</v>
      </c>
      <c r="O1424">
        <v>7</v>
      </c>
      <c r="P1424" t="str">
        <f t="shared" ca="1" si="323"/>
        <v/>
      </c>
      <c r="S1424" t="s">
        <v>82</v>
      </c>
      <c r="T1424">
        <v>12</v>
      </c>
      <c r="U1424">
        <f t="shared" ca="1" si="324"/>
        <v>1</v>
      </c>
      <c r="W1424" t="str">
        <f t="shared" ca="1" si="325"/>
        <v/>
      </c>
    </row>
    <row r="1425" spans="1:23" x14ac:dyDescent="0.25">
      <c r="A1425">
        <v>1424</v>
      </c>
      <c r="B1425">
        <v>701</v>
      </c>
      <c r="C1425" t="str">
        <f t="shared" ca="1" si="318"/>
        <v>2014_12_GBY@MIN</v>
      </c>
      <c r="D1425" t="str">
        <f t="shared" ca="1" si="326"/>
        <v/>
      </c>
      <c r="E1425">
        <f t="shared" ca="1" si="326"/>
        <v>9.5</v>
      </c>
      <c r="F1425">
        <f t="shared" ca="1" si="326"/>
        <v>21</v>
      </c>
      <c r="G1425">
        <f t="shared" ca="1" si="326"/>
        <v>24</v>
      </c>
      <c r="H1425">
        <f t="shared" ca="1" si="319"/>
        <v>2014</v>
      </c>
      <c r="I1425">
        <f t="shared" ca="1" si="320"/>
        <v>12</v>
      </c>
      <c r="J1425" t="str">
        <f t="shared" ca="1" si="321"/>
        <v>rs</v>
      </c>
      <c r="K1425" t="str">
        <f t="shared" ca="1" si="327"/>
        <v>MIN</v>
      </c>
      <c r="L1425" t="str">
        <f t="shared" ca="1" si="327"/>
        <v>GBY</v>
      </c>
      <c r="M1425" t="str">
        <f t="shared" ca="1" si="322"/>
        <v/>
      </c>
      <c r="N1425" t="s">
        <v>16</v>
      </c>
      <c r="O1425">
        <v>7.5</v>
      </c>
      <c r="P1425" t="str">
        <f t="shared" ca="1" si="323"/>
        <v/>
      </c>
      <c r="S1425" t="s">
        <v>335</v>
      </c>
      <c r="T1425">
        <v>6</v>
      </c>
      <c r="U1425">
        <f t="shared" ca="1" si="324"/>
        <v>0</v>
      </c>
      <c r="V1425" t="s">
        <v>335</v>
      </c>
      <c r="W1425">
        <f t="shared" ca="1" si="325"/>
        <v>1</v>
      </c>
    </row>
    <row r="1426" spans="1:23" x14ac:dyDescent="0.25">
      <c r="A1426">
        <v>1425</v>
      </c>
      <c r="B1426">
        <v>702</v>
      </c>
      <c r="C1426" t="str">
        <f t="shared" ca="1" si="318"/>
        <v>2014_12_DET@NWE</v>
      </c>
      <c r="D1426" t="str">
        <f t="shared" ca="1" si="326"/>
        <v/>
      </c>
      <c r="E1426">
        <f t="shared" ca="1" si="326"/>
        <v>-7</v>
      </c>
      <c r="F1426">
        <f t="shared" ca="1" si="326"/>
        <v>34</v>
      </c>
      <c r="G1426">
        <f t="shared" ca="1" si="326"/>
        <v>9</v>
      </c>
      <c r="H1426">
        <f t="shared" ca="1" si="319"/>
        <v>2014</v>
      </c>
      <c r="I1426">
        <f t="shared" ca="1" si="320"/>
        <v>12</v>
      </c>
      <c r="J1426" t="str">
        <f t="shared" ca="1" si="321"/>
        <v>rs</v>
      </c>
      <c r="K1426" t="str">
        <f t="shared" ca="1" si="327"/>
        <v>NWE</v>
      </c>
      <c r="L1426" t="str">
        <f t="shared" ca="1" si="327"/>
        <v>NWE</v>
      </c>
      <c r="M1426" t="str">
        <f t="shared" ca="1" si="322"/>
        <v/>
      </c>
      <c r="N1426" t="s">
        <v>18</v>
      </c>
      <c r="O1426">
        <v>-6.5</v>
      </c>
      <c r="P1426" t="str">
        <f t="shared" ca="1" si="323"/>
        <v/>
      </c>
      <c r="S1426" t="s">
        <v>337</v>
      </c>
      <c r="T1426">
        <v>1</v>
      </c>
      <c r="U1426">
        <f t="shared" ca="1" si="324"/>
        <v>1</v>
      </c>
      <c r="W1426" t="str">
        <f t="shared" ca="1" si="325"/>
        <v/>
      </c>
    </row>
    <row r="1427" spans="1:23" x14ac:dyDescent="0.25">
      <c r="A1427">
        <v>1426</v>
      </c>
      <c r="B1427">
        <v>702</v>
      </c>
      <c r="C1427" t="str">
        <f t="shared" ca="1" si="318"/>
        <v>2014_12_DET@NWE</v>
      </c>
      <c r="D1427" t="str">
        <f t="shared" ca="1" si="326"/>
        <v/>
      </c>
      <c r="E1427">
        <f t="shared" ca="1" si="326"/>
        <v>-7</v>
      </c>
      <c r="F1427">
        <f t="shared" ca="1" si="326"/>
        <v>34</v>
      </c>
      <c r="G1427">
        <f t="shared" ca="1" si="326"/>
        <v>9</v>
      </c>
      <c r="H1427">
        <f t="shared" ca="1" si="319"/>
        <v>2014</v>
      </c>
      <c r="I1427">
        <f t="shared" ca="1" si="320"/>
        <v>12</v>
      </c>
      <c r="J1427" t="str">
        <f t="shared" ca="1" si="321"/>
        <v>rs</v>
      </c>
      <c r="K1427" t="str">
        <f t="shared" ca="1" si="327"/>
        <v>NWE</v>
      </c>
      <c r="L1427" t="str">
        <f t="shared" ca="1" si="327"/>
        <v>NWE</v>
      </c>
      <c r="M1427" t="str">
        <f t="shared" ca="1" si="322"/>
        <v/>
      </c>
      <c r="N1427" t="s">
        <v>16</v>
      </c>
      <c r="O1427">
        <v>-5.5</v>
      </c>
      <c r="P1427" t="str">
        <f t="shared" ca="1" si="323"/>
        <v/>
      </c>
      <c r="S1427" t="s">
        <v>75</v>
      </c>
      <c r="T1427">
        <v>14</v>
      </c>
      <c r="U1427">
        <f t="shared" ca="1" si="324"/>
        <v>0</v>
      </c>
      <c r="V1427" t="s">
        <v>337</v>
      </c>
      <c r="W1427">
        <f t="shared" ca="1" si="325"/>
        <v>1</v>
      </c>
    </row>
    <row r="1428" spans="1:23" x14ac:dyDescent="0.25">
      <c r="A1428">
        <v>1427</v>
      </c>
      <c r="B1428">
        <v>703</v>
      </c>
      <c r="C1428" t="str">
        <f t="shared" ca="1" si="318"/>
        <v>2014_12_TEN@PHI</v>
      </c>
      <c r="D1428" t="str">
        <f t="shared" ca="1" si="326"/>
        <v/>
      </c>
      <c r="E1428">
        <f t="shared" ca="1" si="326"/>
        <v>-10.5</v>
      </c>
      <c r="F1428">
        <f t="shared" ca="1" si="326"/>
        <v>43</v>
      </c>
      <c r="G1428">
        <f t="shared" ca="1" si="326"/>
        <v>24</v>
      </c>
      <c r="H1428">
        <f t="shared" ca="1" si="319"/>
        <v>2014</v>
      </c>
      <c r="I1428">
        <f t="shared" ca="1" si="320"/>
        <v>12</v>
      </c>
      <c r="J1428" t="str">
        <f t="shared" ca="1" si="321"/>
        <v>rs</v>
      </c>
      <c r="K1428" t="str">
        <f t="shared" ca="1" si="327"/>
        <v>PHI</v>
      </c>
      <c r="L1428" t="str">
        <f t="shared" ca="1" si="327"/>
        <v>PHI</v>
      </c>
      <c r="M1428" t="str">
        <f t="shared" ca="1" si="322"/>
        <v/>
      </c>
      <c r="N1428" t="s">
        <v>18</v>
      </c>
      <c r="O1428">
        <v>-7.5</v>
      </c>
      <c r="P1428" t="str">
        <f t="shared" ca="1" si="323"/>
        <v/>
      </c>
      <c r="S1428" t="s">
        <v>95</v>
      </c>
      <c r="T1428">
        <v>11</v>
      </c>
      <c r="U1428">
        <f t="shared" ca="1" si="324"/>
        <v>0</v>
      </c>
      <c r="W1428" t="str">
        <f t="shared" ca="1" si="325"/>
        <v/>
      </c>
    </row>
    <row r="1429" spans="1:23" x14ac:dyDescent="0.25">
      <c r="A1429">
        <v>1428</v>
      </c>
      <c r="B1429">
        <v>703</v>
      </c>
      <c r="C1429" t="str">
        <f t="shared" ca="1" si="318"/>
        <v>2014_12_TEN@PHI</v>
      </c>
      <c r="D1429" t="str">
        <f t="shared" ca="1" si="326"/>
        <v/>
      </c>
      <c r="E1429">
        <f t="shared" ca="1" si="326"/>
        <v>-10.5</v>
      </c>
      <c r="F1429">
        <f t="shared" ca="1" si="326"/>
        <v>43</v>
      </c>
      <c r="G1429">
        <f t="shared" ca="1" si="326"/>
        <v>24</v>
      </c>
      <c r="H1429">
        <f t="shared" ca="1" si="319"/>
        <v>2014</v>
      </c>
      <c r="I1429">
        <f t="shared" ca="1" si="320"/>
        <v>12</v>
      </c>
      <c r="J1429" t="str">
        <f t="shared" ca="1" si="321"/>
        <v>rs</v>
      </c>
      <c r="K1429" t="str">
        <f t="shared" ca="1" si="327"/>
        <v>PHI</v>
      </c>
      <c r="L1429" t="str">
        <f t="shared" ca="1" si="327"/>
        <v>PHI</v>
      </c>
      <c r="M1429" t="str">
        <f t="shared" ca="1" si="322"/>
        <v/>
      </c>
      <c r="N1429" t="s">
        <v>16</v>
      </c>
      <c r="O1429">
        <v>-7.5</v>
      </c>
      <c r="P1429" t="str">
        <f t="shared" ca="1" si="323"/>
        <v/>
      </c>
      <c r="S1429" t="s">
        <v>95</v>
      </c>
      <c r="T1429">
        <v>10</v>
      </c>
      <c r="U1429">
        <f t="shared" ca="1" si="324"/>
        <v>0</v>
      </c>
      <c r="V1429" t="s">
        <v>88</v>
      </c>
      <c r="W1429">
        <f t="shared" ca="1" si="325"/>
        <v>1</v>
      </c>
    </row>
    <row r="1430" spans="1:23" x14ac:dyDescent="0.25">
      <c r="A1430">
        <v>1429</v>
      </c>
      <c r="B1430">
        <v>704</v>
      </c>
      <c r="C1430" t="str">
        <f t="shared" ca="1" si="318"/>
        <v>2014_12_CIN@HOU</v>
      </c>
      <c r="D1430" t="str">
        <f t="shared" ca="1" si="326"/>
        <v/>
      </c>
      <c r="E1430">
        <f t="shared" ca="1" si="326"/>
        <v>-2</v>
      </c>
      <c r="F1430">
        <f t="shared" ca="1" si="326"/>
        <v>13</v>
      </c>
      <c r="G1430">
        <f t="shared" ca="1" si="326"/>
        <v>22</v>
      </c>
      <c r="H1430">
        <f t="shared" ca="1" si="319"/>
        <v>2014</v>
      </c>
      <c r="I1430">
        <f t="shared" ca="1" si="320"/>
        <v>12</v>
      </c>
      <c r="J1430" t="str">
        <f t="shared" ca="1" si="321"/>
        <v>rs</v>
      </c>
      <c r="K1430" t="str">
        <f t="shared" ca="1" si="327"/>
        <v>CIN</v>
      </c>
      <c r="L1430" t="str">
        <f t="shared" ca="1" si="327"/>
        <v>CIN</v>
      </c>
      <c r="M1430" t="str">
        <f t="shared" ca="1" si="322"/>
        <v/>
      </c>
      <c r="N1430" t="s">
        <v>18</v>
      </c>
      <c r="O1430">
        <v>-2.5</v>
      </c>
      <c r="P1430" t="str">
        <f t="shared" ca="1" si="323"/>
        <v/>
      </c>
      <c r="S1430" t="s">
        <v>77</v>
      </c>
      <c r="T1430">
        <v>5</v>
      </c>
      <c r="U1430">
        <f t="shared" ca="1" si="324"/>
        <v>0</v>
      </c>
      <c r="W1430" t="str">
        <f t="shared" ca="1" si="325"/>
        <v/>
      </c>
    </row>
    <row r="1431" spans="1:23" x14ac:dyDescent="0.25">
      <c r="A1431">
        <v>1430</v>
      </c>
      <c r="B1431">
        <v>704</v>
      </c>
      <c r="C1431" t="str">
        <f t="shared" ca="1" si="318"/>
        <v>2014_12_CIN@HOU</v>
      </c>
      <c r="D1431" t="str">
        <f t="shared" ca="1" si="326"/>
        <v/>
      </c>
      <c r="E1431">
        <f t="shared" ca="1" si="326"/>
        <v>-2</v>
      </c>
      <c r="F1431">
        <f t="shared" ca="1" si="326"/>
        <v>13</v>
      </c>
      <c r="G1431">
        <f t="shared" ca="1" si="326"/>
        <v>22</v>
      </c>
      <c r="H1431">
        <f t="shared" ca="1" si="319"/>
        <v>2014</v>
      </c>
      <c r="I1431">
        <f t="shared" ca="1" si="320"/>
        <v>12</v>
      </c>
      <c r="J1431" t="str">
        <f t="shared" ca="1" si="321"/>
        <v>rs</v>
      </c>
      <c r="K1431" t="str">
        <f t="shared" ca="1" si="327"/>
        <v>CIN</v>
      </c>
      <c r="L1431" t="str">
        <f t="shared" ca="1" si="327"/>
        <v>CIN</v>
      </c>
      <c r="M1431" t="str">
        <f t="shared" ca="1" si="322"/>
        <v/>
      </c>
      <c r="N1431" t="s">
        <v>16</v>
      </c>
      <c r="O1431">
        <v>0</v>
      </c>
      <c r="P1431" t="str">
        <f t="shared" ca="1" si="323"/>
        <v/>
      </c>
      <c r="S1431" t="s">
        <v>71</v>
      </c>
      <c r="T1431">
        <v>5</v>
      </c>
      <c r="U1431">
        <f t="shared" ca="1" si="324"/>
        <v>1</v>
      </c>
      <c r="V1431" t="s">
        <v>71</v>
      </c>
      <c r="W1431">
        <f t="shared" ca="1" si="325"/>
        <v>1</v>
      </c>
    </row>
    <row r="1432" spans="1:23" x14ac:dyDescent="0.25">
      <c r="A1432">
        <v>1431</v>
      </c>
      <c r="B1432">
        <v>705</v>
      </c>
      <c r="C1432" t="str">
        <f t="shared" ca="1" si="318"/>
        <v>2014_12_STL@SD</v>
      </c>
      <c r="D1432" t="str">
        <f t="shared" ca="1" si="326"/>
        <v/>
      </c>
      <c r="E1432">
        <f t="shared" ca="1" si="326"/>
        <v>-5.5</v>
      </c>
      <c r="F1432">
        <f t="shared" ca="1" si="326"/>
        <v>27</v>
      </c>
      <c r="G1432">
        <f t="shared" ca="1" si="326"/>
        <v>24</v>
      </c>
      <c r="H1432">
        <f t="shared" ca="1" si="319"/>
        <v>2014</v>
      </c>
      <c r="I1432">
        <f t="shared" ca="1" si="320"/>
        <v>12</v>
      </c>
      <c r="J1432" t="str">
        <f t="shared" ca="1" si="321"/>
        <v>rs</v>
      </c>
      <c r="K1432" t="str">
        <f t="shared" ca="1" si="327"/>
        <v>STL</v>
      </c>
      <c r="L1432" t="str">
        <f t="shared" ca="1" si="327"/>
        <v>SD</v>
      </c>
      <c r="M1432" t="str">
        <f t="shared" ca="1" si="322"/>
        <v/>
      </c>
      <c r="N1432" t="s">
        <v>18</v>
      </c>
      <c r="O1432">
        <v>-4.5</v>
      </c>
      <c r="P1432" t="str">
        <f t="shared" ca="1" si="323"/>
        <v/>
      </c>
      <c r="S1432" t="s">
        <v>93</v>
      </c>
      <c r="T1432">
        <v>2</v>
      </c>
      <c r="U1432">
        <f t="shared" ca="1" si="324"/>
        <v>1</v>
      </c>
      <c r="W1432" t="str">
        <f t="shared" ca="1" si="325"/>
        <v/>
      </c>
    </row>
    <row r="1433" spans="1:23" x14ac:dyDescent="0.25">
      <c r="A1433">
        <v>1432</v>
      </c>
      <c r="B1433">
        <v>705</v>
      </c>
      <c r="C1433" t="str">
        <f t="shared" ca="1" si="318"/>
        <v>2014_12_STL@SD</v>
      </c>
      <c r="D1433" t="str">
        <f t="shared" ca="1" si="326"/>
        <v/>
      </c>
      <c r="E1433">
        <f t="shared" ca="1" si="326"/>
        <v>-5.5</v>
      </c>
      <c r="F1433">
        <f t="shared" ca="1" si="326"/>
        <v>27</v>
      </c>
      <c r="G1433">
        <f t="shared" ca="1" si="326"/>
        <v>24</v>
      </c>
      <c r="H1433">
        <f t="shared" ca="1" si="319"/>
        <v>2014</v>
      </c>
      <c r="I1433">
        <f t="shared" ca="1" si="320"/>
        <v>12</v>
      </c>
      <c r="J1433" t="str">
        <f t="shared" ca="1" si="321"/>
        <v>rs</v>
      </c>
      <c r="K1433" t="str">
        <f t="shared" ca="1" si="327"/>
        <v>STL</v>
      </c>
      <c r="L1433" t="str">
        <f t="shared" ca="1" si="327"/>
        <v>SD</v>
      </c>
      <c r="M1433" t="str">
        <f t="shared" ca="1" si="322"/>
        <v/>
      </c>
      <c r="N1433" t="s">
        <v>16</v>
      </c>
      <c r="O1433">
        <v>-3.5</v>
      </c>
      <c r="P1433" t="str">
        <f t="shared" ca="1" si="323"/>
        <v/>
      </c>
      <c r="S1433" t="s">
        <v>90</v>
      </c>
      <c r="T1433">
        <v>4</v>
      </c>
      <c r="U1433">
        <f t="shared" ca="1" si="324"/>
        <v>0</v>
      </c>
      <c r="V1433" t="s">
        <v>90</v>
      </c>
      <c r="W1433">
        <f t="shared" ca="1" si="325"/>
        <v>1</v>
      </c>
    </row>
    <row r="1434" spans="1:23" x14ac:dyDescent="0.25">
      <c r="A1434">
        <v>1433</v>
      </c>
      <c r="B1434">
        <v>706</v>
      </c>
      <c r="C1434" t="str">
        <f t="shared" ca="1" si="318"/>
        <v>2014_12_ARI@SEA</v>
      </c>
      <c r="D1434" t="str">
        <f t="shared" ca="1" si="326"/>
        <v/>
      </c>
      <c r="E1434">
        <f t="shared" ca="1" si="326"/>
        <v>-6.5</v>
      </c>
      <c r="F1434">
        <f t="shared" ca="1" si="326"/>
        <v>19</v>
      </c>
      <c r="G1434">
        <f t="shared" ca="1" si="326"/>
        <v>3</v>
      </c>
      <c r="H1434">
        <f t="shared" ca="1" si="319"/>
        <v>2014</v>
      </c>
      <c r="I1434">
        <f t="shared" ca="1" si="320"/>
        <v>12</v>
      </c>
      <c r="J1434" t="str">
        <f t="shared" ca="1" si="321"/>
        <v>rs</v>
      </c>
      <c r="K1434" t="str">
        <f t="shared" ca="1" si="327"/>
        <v>SEA</v>
      </c>
      <c r="L1434" t="str">
        <f t="shared" ca="1" si="327"/>
        <v>SEA</v>
      </c>
      <c r="M1434" t="str">
        <f t="shared" ca="1" si="322"/>
        <v/>
      </c>
      <c r="N1434" t="s">
        <v>18</v>
      </c>
      <c r="O1434">
        <v>-3</v>
      </c>
      <c r="P1434" t="str">
        <f t="shared" ca="1" si="323"/>
        <v/>
      </c>
      <c r="S1434" t="s">
        <v>66</v>
      </c>
      <c r="T1434">
        <v>8</v>
      </c>
      <c r="U1434">
        <f t="shared" ca="1" si="324"/>
        <v>0</v>
      </c>
      <c r="W1434" t="str">
        <f t="shared" ca="1" si="325"/>
        <v/>
      </c>
    </row>
    <row r="1435" spans="1:23" x14ac:dyDescent="0.25">
      <c r="A1435">
        <v>1434</v>
      </c>
      <c r="B1435">
        <v>706</v>
      </c>
      <c r="C1435" t="str">
        <f t="shared" ca="1" si="318"/>
        <v>2014_12_ARI@SEA</v>
      </c>
      <c r="D1435" t="str">
        <f t="shared" ca="1" si="326"/>
        <v/>
      </c>
      <c r="E1435">
        <f t="shared" ca="1" si="326"/>
        <v>-6.5</v>
      </c>
      <c r="F1435">
        <f t="shared" ca="1" si="326"/>
        <v>19</v>
      </c>
      <c r="G1435">
        <f t="shared" ca="1" si="326"/>
        <v>3</v>
      </c>
      <c r="H1435">
        <f t="shared" ca="1" si="319"/>
        <v>2014</v>
      </c>
      <c r="I1435">
        <f t="shared" ca="1" si="320"/>
        <v>12</v>
      </c>
      <c r="J1435" t="str">
        <f t="shared" ca="1" si="321"/>
        <v>rs</v>
      </c>
      <c r="K1435" t="str">
        <f t="shared" ca="1" si="327"/>
        <v>SEA</v>
      </c>
      <c r="L1435" t="str">
        <f t="shared" ca="1" si="327"/>
        <v>SEA</v>
      </c>
      <c r="M1435" t="str">
        <f t="shared" ca="1" si="322"/>
        <v/>
      </c>
      <c r="N1435" t="s">
        <v>16</v>
      </c>
      <c r="O1435">
        <v>-3</v>
      </c>
      <c r="P1435" t="str">
        <f t="shared" ca="1" si="323"/>
        <v/>
      </c>
      <c r="S1435" t="s">
        <v>66</v>
      </c>
      <c r="T1435">
        <v>13</v>
      </c>
      <c r="U1435">
        <f t="shared" ca="1" si="324"/>
        <v>0</v>
      </c>
      <c r="V1435" t="s">
        <v>66</v>
      </c>
      <c r="W1435">
        <f t="shared" ca="1" si="325"/>
        <v>0</v>
      </c>
    </row>
    <row r="1436" spans="1:23" x14ac:dyDescent="0.25">
      <c r="A1436">
        <v>1435</v>
      </c>
      <c r="B1436">
        <v>707</v>
      </c>
      <c r="C1436" t="str">
        <f t="shared" ca="1" si="318"/>
        <v>2014_12_MIA@DEN</v>
      </c>
      <c r="D1436" t="str">
        <f t="shared" ca="1" si="326"/>
        <v/>
      </c>
      <c r="E1436">
        <f t="shared" ca="1" si="326"/>
        <v>-7</v>
      </c>
      <c r="F1436">
        <f t="shared" ca="1" si="326"/>
        <v>39</v>
      </c>
      <c r="G1436">
        <f t="shared" ca="1" si="326"/>
        <v>36</v>
      </c>
      <c r="H1436">
        <f t="shared" ca="1" si="319"/>
        <v>2014</v>
      </c>
      <c r="I1436">
        <f t="shared" ca="1" si="320"/>
        <v>12</v>
      </c>
      <c r="J1436" t="str">
        <f t="shared" ca="1" si="321"/>
        <v>rs</v>
      </c>
      <c r="K1436" t="str">
        <f t="shared" ca="1" si="327"/>
        <v>MIA</v>
      </c>
      <c r="L1436" t="str">
        <f t="shared" ca="1" si="327"/>
        <v>DEN</v>
      </c>
      <c r="M1436" t="str">
        <f t="shared" ca="1" si="322"/>
        <v/>
      </c>
      <c r="N1436" t="s">
        <v>18</v>
      </c>
      <c r="O1436">
        <v>-7.5</v>
      </c>
      <c r="P1436" t="str">
        <f t="shared" ca="1" si="323"/>
        <v/>
      </c>
      <c r="S1436" t="s">
        <v>81</v>
      </c>
      <c r="T1436">
        <v>15</v>
      </c>
      <c r="U1436">
        <f t="shared" ca="1" si="324"/>
        <v>1</v>
      </c>
      <c r="W1436" t="str">
        <f t="shared" ca="1" si="325"/>
        <v/>
      </c>
    </row>
    <row r="1437" spans="1:23" x14ac:dyDescent="0.25">
      <c r="A1437">
        <v>1436</v>
      </c>
      <c r="B1437">
        <v>707</v>
      </c>
      <c r="C1437" t="str">
        <f t="shared" ca="1" si="318"/>
        <v>2014_12_MIA@DEN</v>
      </c>
      <c r="D1437" t="str">
        <f t="shared" ca="1" si="326"/>
        <v/>
      </c>
      <c r="E1437">
        <f t="shared" ca="1" si="326"/>
        <v>-7</v>
      </c>
      <c r="F1437">
        <f t="shared" ca="1" si="326"/>
        <v>39</v>
      </c>
      <c r="G1437">
        <f t="shared" ca="1" si="326"/>
        <v>36</v>
      </c>
      <c r="H1437">
        <f t="shared" ca="1" si="319"/>
        <v>2014</v>
      </c>
      <c r="I1437">
        <f t="shared" ca="1" si="320"/>
        <v>12</v>
      </c>
      <c r="J1437" t="str">
        <f t="shared" ca="1" si="321"/>
        <v>rs</v>
      </c>
      <c r="K1437" t="str">
        <f t="shared" ca="1" si="327"/>
        <v>MIA</v>
      </c>
      <c r="L1437" t="str">
        <f t="shared" ca="1" si="327"/>
        <v>DEN</v>
      </c>
      <c r="M1437" t="str">
        <f t="shared" ca="1" si="322"/>
        <v/>
      </c>
      <c r="N1437" t="s">
        <v>16</v>
      </c>
      <c r="O1437">
        <v>-7</v>
      </c>
      <c r="P1437" t="str">
        <f t="shared" ca="1" si="323"/>
        <v/>
      </c>
      <c r="S1437" t="s">
        <v>81</v>
      </c>
      <c r="T1437">
        <v>1</v>
      </c>
      <c r="U1437">
        <f t="shared" ca="1" si="324"/>
        <v>1</v>
      </c>
      <c r="V1437" t="s">
        <v>81</v>
      </c>
      <c r="W1437">
        <f t="shared" ca="1" si="325"/>
        <v>0</v>
      </c>
    </row>
    <row r="1438" spans="1:23" x14ac:dyDescent="0.25">
      <c r="A1438">
        <v>1437</v>
      </c>
      <c r="B1438">
        <v>708</v>
      </c>
      <c r="C1438" t="str">
        <f t="shared" ca="1" si="318"/>
        <v>2014_12_WAS@SFO</v>
      </c>
      <c r="D1438" t="str">
        <f t="shared" ca="1" si="326"/>
        <v/>
      </c>
      <c r="E1438">
        <f t="shared" ca="1" si="326"/>
        <v>-8.5</v>
      </c>
      <c r="F1438">
        <f t="shared" ca="1" si="326"/>
        <v>17</v>
      </c>
      <c r="G1438">
        <f t="shared" ca="1" si="326"/>
        <v>13</v>
      </c>
      <c r="H1438">
        <f t="shared" ca="1" si="319"/>
        <v>2014</v>
      </c>
      <c r="I1438">
        <f t="shared" ca="1" si="320"/>
        <v>12</v>
      </c>
      <c r="J1438" t="str">
        <f t="shared" ca="1" si="321"/>
        <v>rs</v>
      </c>
      <c r="K1438" t="str">
        <f t="shared" ca="1" si="327"/>
        <v>WAS</v>
      </c>
      <c r="L1438" t="str">
        <f t="shared" ca="1" si="327"/>
        <v>SFO</v>
      </c>
      <c r="M1438" t="str">
        <f t="shared" ca="1" si="322"/>
        <v/>
      </c>
      <c r="N1438" t="s">
        <v>18</v>
      </c>
      <c r="O1438">
        <v>-9</v>
      </c>
      <c r="P1438" t="str">
        <f t="shared" ca="1" si="323"/>
        <v/>
      </c>
      <c r="S1438" t="s">
        <v>96</v>
      </c>
      <c r="T1438">
        <v>14</v>
      </c>
      <c r="U1438">
        <f t="shared" ca="1" si="324"/>
        <v>1</v>
      </c>
      <c r="W1438" t="str">
        <f t="shared" ca="1" si="325"/>
        <v/>
      </c>
    </row>
    <row r="1439" spans="1:23" x14ac:dyDescent="0.25">
      <c r="A1439">
        <v>1438</v>
      </c>
      <c r="B1439">
        <v>708</v>
      </c>
      <c r="C1439" t="str">
        <f t="shared" ca="1" si="318"/>
        <v>2014_12_WAS@SFO</v>
      </c>
      <c r="D1439" t="str">
        <f t="shared" ca="1" si="326"/>
        <v/>
      </c>
      <c r="E1439">
        <f t="shared" ca="1" si="326"/>
        <v>-8.5</v>
      </c>
      <c r="F1439">
        <f t="shared" ca="1" si="326"/>
        <v>17</v>
      </c>
      <c r="G1439">
        <f t="shared" ca="1" si="326"/>
        <v>13</v>
      </c>
      <c r="H1439">
        <f t="shared" ca="1" si="319"/>
        <v>2014</v>
      </c>
      <c r="I1439">
        <f t="shared" ca="1" si="320"/>
        <v>12</v>
      </c>
      <c r="J1439" t="str">
        <f t="shared" ca="1" si="321"/>
        <v>rs</v>
      </c>
      <c r="K1439" t="str">
        <f t="shared" ca="1" si="327"/>
        <v>WAS</v>
      </c>
      <c r="L1439" t="str">
        <f t="shared" ca="1" si="327"/>
        <v>SFO</v>
      </c>
      <c r="M1439" t="str">
        <f t="shared" ca="1" si="322"/>
        <v/>
      </c>
      <c r="N1439" t="s">
        <v>16</v>
      </c>
      <c r="O1439">
        <v>-8.5</v>
      </c>
      <c r="P1439" t="str">
        <f t="shared" ca="1" si="323"/>
        <v/>
      </c>
      <c r="S1439" t="s">
        <v>338</v>
      </c>
      <c r="T1439">
        <v>7</v>
      </c>
      <c r="U1439">
        <f t="shared" ca="1" si="324"/>
        <v>0</v>
      </c>
      <c r="V1439" t="s">
        <v>338</v>
      </c>
      <c r="W1439">
        <f t="shared" ca="1" si="325"/>
        <v>1</v>
      </c>
    </row>
    <row r="1440" spans="1:23" x14ac:dyDescent="0.25">
      <c r="A1440">
        <v>1439</v>
      </c>
      <c r="B1440">
        <v>709</v>
      </c>
      <c r="C1440" t="str">
        <f t="shared" ca="1" si="318"/>
        <v>2014_12_DAL@NYG</v>
      </c>
      <c r="D1440" t="str">
        <f t="shared" ca="1" si="326"/>
        <v/>
      </c>
      <c r="E1440">
        <f t="shared" ca="1" si="326"/>
        <v>3</v>
      </c>
      <c r="F1440">
        <f t="shared" ca="1" si="326"/>
        <v>28</v>
      </c>
      <c r="G1440">
        <f t="shared" ca="1" si="326"/>
        <v>31</v>
      </c>
      <c r="H1440">
        <f t="shared" ca="1" si="319"/>
        <v>2014</v>
      </c>
      <c r="I1440">
        <f t="shared" ca="1" si="320"/>
        <v>12</v>
      </c>
      <c r="J1440" t="str">
        <f t="shared" ca="1" si="321"/>
        <v>rs</v>
      </c>
      <c r="K1440" t="str">
        <f t="shared" ca="1" si="327"/>
        <v>na</v>
      </c>
      <c r="L1440" t="str">
        <f t="shared" ca="1" si="327"/>
        <v>DAL</v>
      </c>
      <c r="M1440" t="str">
        <f t="shared" ca="1" si="322"/>
        <v/>
      </c>
      <c r="N1440" t="s">
        <v>18</v>
      </c>
      <c r="O1440">
        <v>1.5</v>
      </c>
      <c r="P1440" t="str">
        <f t="shared" ca="1" si="323"/>
        <v/>
      </c>
      <c r="S1440" t="s">
        <v>85</v>
      </c>
      <c r="T1440">
        <v>13</v>
      </c>
      <c r="U1440">
        <f t="shared" ca="1" si="324"/>
        <v>0</v>
      </c>
      <c r="W1440" t="str">
        <f t="shared" ca="1" si="325"/>
        <v/>
      </c>
    </row>
    <row r="1441" spans="1:23" x14ac:dyDescent="0.25">
      <c r="A1441">
        <v>1440</v>
      </c>
      <c r="B1441">
        <v>709</v>
      </c>
      <c r="C1441" t="str">
        <f t="shared" ca="1" si="318"/>
        <v>2014_12_DAL@NYG</v>
      </c>
      <c r="D1441" t="str">
        <f t="shared" ca="1" si="326"/>
        <v/>
      </c>
      <c r="E1441">
        <f t="shared" ca="1" si="326"/>
        <v>3</v>
      </c>
      <c r="F1441">
        <f t="shared" ca="1" si="326"/>
        <v>28</v>
      </c>
      <c r="G1441">
        <f t="shared" ca="1" si="326"/>
        <v>31</v>
      </c>
      <c r="H1441">
        <f t="shared" ca="1" si="319"/>
        <v>2014</v>
      </c>
      <c r="I1441">
        <f t="shared" ca="1" si="320"/>
        <v>12</v>
      </c>
      <c r="J1441" t="str">
        <f t="shared" ca="1" si="321"/>
        <v>rs</v>
      </c>
      <c r="K1441" t="str">
        <f t="shared" ca="1" si="327"/>
        <v>na</v>
      </c>
      <c r="L1441" t="str">
        <f t="shared" ca="1" si="327"/>
        <v>DAL</v>
      </c>
      <c r="M1441" t="str">
        <f t="shared" ca="1" si="322"/>
        <v/>
      </c>
      <c r="N1441" t="s">
        <v>16</v>
      </c>
      <c r="O1441">
        <v>3.5</v>
      </c>
      <c r="P1441" t="str">
        <f t="shared" ca="1" si="323"/>
        <v/>
      </c>
      <c r="S1441" t="s">
        <v>85</v>
      </c>
      <c r="T1441">
        <v>11</v>
      </c>
      <c r="U1441">
        <f t="shared" ca="1" si="324"/>
        <v>0</v>
      </c>
      <c r="V1441" t="s">
        <v>85</v>
      </c>
      <c r="W1441">
        <f t="shared" ca="1" si="325"/>
        <v>0</v>
      </c>
    </row>
    <row r="1442" spans="1:23" x14ac:dyDescent="0.25">
      <c r="A1442">
        <v>1441</v>
      </c>
      <c r="B1442">
        <v>710</v>
      </c>
      <c r="C1442" t="str">
        <f t="shared" ca="1" si="318"/>
        <v>2014_12_BAL@NOR</v>
      </c>
      <c r="D1442" t="str">
        <f t="shared" ref="D1442:G1461" ca="1" si="328">IFERROR(IF(ISBLANK(VLOOKUP($B1442,nfl_game_result,MATCH(D$1,nfl_game_result_header,0),FALSE)),"",VLOOKUP($B1442,nfl_game_result,MATCH(D$1,nfl_game_result_header,0),FALSE)),"error")</f>
        <v/>
      </c>
      <c r="E1442">
        <f t="shared" ca="1" si="328"/>
        <v>-4</v>
      </c>
      <c r="F1442">
        <f t="shared" ca="1" si="328"/>
        <v>27</v>
      </c>
      <c r="G1442">
        <f t="shared" ca="1" si="328"/>
        <v>34</v>
      </c>
      <c r="H1442">
        <f t="shared" ca="1" si="319"/>
        <v>2014</v>
      </c>
      <c r="I1442">
        <f t="shared" ca="1" si="320"/>
        <v>12</v>
      </c>
      <c r="J1442" t="str">
        <f t="shared" ca="1" si="321"/>
        <v>rs</v>
      </c>
      <c r="K1442" t="str">
        <f t="shared" ref="K1442:L1461" ca="1" si="329">IFERROR(IF(ISBLANK(VLOOKUP($B1442,nfl_game_result,MATCH(K$1,nfl_game_result_header,0),FALSE)),"",VLOOKUP($B1442,nfl_game_result,MATCH(K$1,nfl_game_result_header,0),FALSE)),"error")</f>
        <v>BAL</v>
      </c>
      <c r="L1442" t="str">
        <f t="shared" ca="1" si="329"/>
        <v>BAL</v>
      </c>
      <c r="M1442" t="str">
        <f t="shared" ca="1" si="322"/>
        <v/>
      </c>
      <c r="N1442" t="s">
        <v>18</v>
      </c>
      <c r="O1442">
        <v>-1</v>
      </c>
      <c r="P1442" t="str">
        <f t="shared" ca="1" si="323"/>
        <v/>
      </c>
      <c r="S1442" t="s">
        <v>67</v>
      </c>
      <c r="T1442">
        <v>9</v>
      </c>
      <c r="U1442">
        <f t="shared" ca="1" si="324"/>
        <v>1</v>
      </c>
      <c r="W1442" t="str">
        <f t="shared" ca="1" si="325"/>
        <v/>
      </c>
    </row>
    <row r="1443" spans="1:23" x14ac:dyDescent="0.25">
      <c r="A1443">
        <v>1442</v>
      </c>
      <c r="B1443">
        <v>710</v>
      </c>
      <c r="C1443" t="str">
        <f t="shared" ca="1" si="318"/>
        <v>2014_12_BAL@NOR</v>
      </c>
      <c r="D1443" t="str">
        <f t="shared" ca="1" si="328"/>
        <v/>
      </c>
      <c r="E1443">
        <f t="shared" ca="1" si="328"/>
        <v>-4</v>
      </c>
      <c r="F1443">
        <f t="shared" ca="1" si="328"/>
        <v>27</v>
      </c>
      <c r="G1443">
        <f t="shared" ca="1" si="328"/>
        <v>34</v>
      </c>
      <c r="H1443">
        <f t="shared" ca="1" si="319"/>
        <v>2014</v>
      </c>
      <c r="I1443">
        <f t="shared" ca="1" si="320"/>
        <v>12</v>
      </c>
      <c r="J1443" t="str">
        <f t="shared" ca="1" si="321"/>
        <v>rs</v>
      </c>
      <c r="K1443" t="str">
        <f t="shared" ca="1" si="329"/>
        <v>BAL</v>
      </c>
      <c r="L1443" t="str">
        <f t="shared" ca="1" si="329"/>
        <v>BAL</v>
      </c>
      <c r="M1443" t="str">
        <f t="shared" ca="1" si="322"/>
        <v/>
      </c>
      <c r="N1443" t="s">
        <v>16</v>
      </c>
      <c r="O1443">
        <v>-1</v>
      </c>
      <c r="P1443" t="str">
        <f t="shared" ca="1" si="323"/>
        <v/>
      </c>
      <c r="S1443" t="s">
        <v>67</v>
      </c>
      <c r="T1443">
        <v>12</v>
      </c>
      <c r="U1443">
        <f t="shared" ca="1" si="324"/>
        <v>1</v>
      </c>
      <c r="V1443" t="s">
        <v>67</v>
      </c>
      <c r="W1443">
        <f t="shared" ca="1" si="325"/>
        <v>1</v>
      </c>
    </row>
    <row r="1444" spans="1:23" x14ac:dyDescent="0.25">
      <c r="A1444">
        <v>1443</v>
      </c>
      <c r="B1444">
        <v>711</v>
      </c>
      <c r="C1444" t="str">
        <f t="shared" ca="1" si="318"/>
        <v>2014_13_CHI@DET</v>
      </c>
      <c r="D1444" t="str">
        <f t="shared" ca="1" si="328"/>
        <v/>
      </c>
      <c r="E1444">
        <f t="shared" ca="1" si="328"/>
        <v>-7</v>
      </c>
      <c r="F1444">
        <f t="shared" ca="1" si="328"/>
        <v>34</v>
      </c>
      <c r="G1444">
        <f t="shared" ca="1" si="328"/>
        <v>17</v>
      </c>
      <c r="H1444">
        <f t="shared" ca="1" si="319"/>
        <v>2014</v>
      </c>
      <c r="I1444">
        <f t="shared" ca="1" si="320"/>
        <v>13</v>
      </c>
      <c r="J1444" t="str">
        <f t="shared" ca="1" si="321"/>
        <v>rs</v>
      </c>
      <c r="K1444" t="str">
        <f t="shared" ca="1" si="329"/>
        <v>DET</v>
      </c>
      <c r="L1444" t="str">
        <f t="shared" ca="1" si="329"/>
        <v>DET</v>
      </c>
      <c r="M1444" t="str">
        <f t="shared" ca="1" si="322"/>
        <v/>
      </c>
      <c r="N1444" t="s">
        <v>18</v>
      </c>
      <c r="O1444">
        <v>-5</v>
      </c>
      <c r="P1444" t="str">
        <f t="shared" ca="1" si="323"/>
        <v/>
      </c>
      <c r="S1444" t="s">
        <v>70</v>
      </c>
      <c r="T1444">
        <v>2</v>
      </c>
      <c r="U1444">
        <f t="shared" ca="1" si="324"/>
        <v>0</v>
      </c>
      <c r="W1444" t="str">
        <f t="shared" ca="1" si="325"/>
        <v/>
      </c>
    </row>
    <row r="1445" spans="1:23" x14ac:dyDescent="0.25">
      <c r="A1445">
        <v>1444</v>
      </c>
      <c r="B1445">
        <v>711</v>
      </c>
      <c r="C1445" t="str">
        <f t="shared" ca="1" si="318"/>
        <v>2014_13_CHI@DET</v>
      </c>
      <c r="D1445" t="str">
        <f t="shared" ca="1" si="328"/>
        <v/>
      </c>
      <c r="E1445">
        <f t="shared" ca="1" si="328"/>
        <v>-7</v>
      </c>
      <c r="F1445">
        <f t="shared" ca="1" si="328"/>
        <v>34</v>
      </c>
      <c r="G1445">
        <f t="shared" ca="1" si="328"/>
        <v>17</v>
      </c>
      <c r="H1445">
        <f t="shared" ca="1" si="319"/>
        <v>2014</v>
      </c>
      <c r="I1445">
        <f t="shared" ca="1" si="320"/>
        <v>13</v>
      </c>
      <c r="J1445" t="str">
        <f t="shared" ca="1" si="321"/>
        <v>rs</v>
      </c>
      <c r="K1445" t="str">
        <f t="shared" ca="1" si="329"/>
        <v>DET</v>
      </c>
      <c r="L1445" t="str">
        <f t="shared" ca="1" si="329"/>
        <v>DET</v>
      </c>
      <c r="M1445" t="str">
        <f t="shared" ca="1" si="322"/>
        <v/>
      </c>
      <c r="N1445" t="s">
        <v>16</v>
      </c>
      <c r="O1445">
        <v>-7</v>
      </c>
      <c r="P1445" t="str">
        <f t="shared" ca="1" si="323"/>
        <v/>
      </c>
      <c r="S1445" t="s">
        <v>75</v>
      </c>
      <c r="T1445">
        <v>11</v>
      </c>
      <c r="U1445">
        <f t="shared" ca="1" si="324"/>
        <v>1</v>
      </c>
      <c r="V1445" t="s">
        <v>75</v>
      </c>
      <c r="W1445">
        <f t="shared" ca="1" si="325"/>
        <v>1</v>
      </c>
    </row>
    <row r="1446" spans="1:23" x14ac:dyDescent="0.25">
      <c r="A1446">
        <v>1445</v>
      </c>
      <c r="B1446">
        <v>712</v>
      </c>
      <c r="C1446" t="str">
        <f t="shared" ca="1" si="318"/>
        <v>2014_13_PHI@DAL</v>
      </c>
      <c r="D1446" t="str">
        <f t="shared" ca="1" si="328"/>
        <v/>
      </c>
      <c r="E1446">
        <f t="shared" ca="1" si="328"/>
        <v>-3</v>
      </c>
      <c r="F1446">
        <f t="shared" ca="1" si="328"/>
        <v>10</v>
      </c>
      <c r="G1446">
        <f t="shared" ca="1" si="328"/>
        <v>33</v>
      </c>
      <c r="H1446">
        <f t="shared" ca="1" si="319"/>
        <v>2014</v>
      </c>
      <c r="I1446">
        <f t="shared" ca="1" si="320"/>
        <v>13</v>
      </c>
      <c r="J1446" t="str">
        <f t="shared" ca="1" si="321"/>
        <v>rs</v>
      </c>
      <c r="K1446" t="str">
        <f t="shared" ca="1" si="329"/>
        <v>PHI</v>
      </c>
      <c r="L1446" t="str">
        <f t="shared" ca="1" si="329"/>
        <v>PHI</v>
      </c>
      <c r="M1446" t="str">
        <f t="shared" ca="1" si="322"/>
        <v/>
      </c>
      <c r="N1446" t="s">
        <v>18</v>
      </c>
      <c r="O1446">
        <v>-3.5</v>
      </c>
      <c r="P1446" t="str">
        <f t="shared" ca="1" si="323"/>
        <v/>
      </c>
      <c r="S1446" t="s">
        <v>73</v>
      </c>
      <c r="T1446">
        <v>3</v>
      </c>
      <c r="U1446">
        <f t="shared" ca="1" si="324"/>
        <v>0</v>
      </c>
      <c r="W1446" t="str">
        <f t="shared" ca="1" si="325"/>
        <v/>
      </c>
    </row>
    <row r="1447" spans="1:23" x14ac:dyDescent="0.25">
      <c r="A1447">
        <v>1446</v>
      </c>
      <c r="B1447">
        <v>712</v>
      </c>
      <c r="C1447" t="str">
        <f t="shared" ca="1" si="318"/>
        <v>2014_13_PHI@DAL</v>
      </c>
      <c r="D1447" t="str">
        <f t="shared" ca="1" si="328"/>
        <v/>
      </c>
      <c r="E1447">
        <f t="shared" ca="1" si="328"/>
        <v>-3</v>
      </c>
      <c r="F1447">
        <f t="shared" ca="1" si="328"/>
        <v>10</v>
      </c>
      <c r="G1447">
        <f t="shared" ca="1" si="328"/>
        <v>33</v>
      </c>
      <c r="H1447">
        <f t="shared" ca="1" si="319"/>
        <v>2014</v>
      </c>
      <c r="I1447">
        <f t="shared" ca="1" si="320"/>
        <v>13</v>
      </c>
      <c r="J1447" t="str">
        <f t="shared" ca="1" si="321"/>
        <v>rs</v>
      </c>
      <c r="K1447" t="str">
        <f t="shared" ca="1" si="329"/>
        <v>PHI</v>
      </c>
      <c r="L1447" t="str">
        <f t="shared" ca="1" si="329"/>
        <v>PHI</v>
      </c>
      <c r="M1447" t="str">
        <f t="shared" ca="1" si="322"/>
        <v/>
      </c>
      <c r="N1447" t="s">
        <v>16</v>
      </c>
      <c r="O1447">
        <v>-3.5</v>
      </c>
      <c r="P1447" t="str">
        <f t="shared" ca="1" si="323"/>
        <v/>
      </c>
      <c r="S1447" t="s">
        <v>73</v>
      </c>
      <c r="T1447">
        <v>3</v>
      </c>
      <c r="U1447">
        <f t="shared" ca="1" si="324"/>
        <v>0</v>
      </c>
      <c r="V1447" t="s">
        <v>73</v>
      </c>
      <c r="W1447">
        <f t="shared" ca="1" si="325"/>
        <v>0</v>
      </c>
    </row>
    <row r="1448" spans="1:23" x14ac:dyDescent="0.25">
      <c r="A1448">
        <v>1447</v>
      </c>
      <c r="B1448">
        <v>713</v>
      </c>
      <c r="C1448" t="str">
        <f t="shared" ca="1" si="318"/>
        <v>2014_13_SEA@SFO</v>
      </c>
      <c r="D1448" t="str">
        <f t="shared" ca="1" si="328"/>
        <v/>
      </c>
      <c r="E1448">
        <f t="shared" ca="1" si="328"/>
        <v>-1</v>
      </c>
      <c r="F1448">
        <f t="shared" ca="1" si="328"/>
        <v>3</v>
      </c>
      <c r="G1448">
        <f t="shared" ca="1" si="328"/>
        <v>19</v>
      </c>
      <c r="H1448">
        <f t="shared" ca="1" si="319"/>
        <v>2014</v>
      </c>
      <c r="I1448">
        <f t="shared" ca="1" si="320"/>
        <v>13</v>
      </c>
      <c r="J1448" t="str">
        <f t="shared" ca="1" si="321"/>
        <v>rs</v>
      </c>
      <c r="K1448" t="str">
        <f t="shared" ca="1" si="329"/>
        <v>SEA</v>
      </c>
      <c r="L1448" t="str">
        <f t="shared" ca="1" si="329"/>
        <v>SEA</v>
      </c>
      <c r="M1448" t="str">
        <f t="shared" ca="1" si="322"/>
        <v/>
      </c>
      <c r="N1448" t="s">
        <v>18</v>
      </c>
      <c r="O1448">
        <v>-3</v>
      </c>
      <c r="P1448" t="str">
        <f t="shared" ca="1" si="323"/>
        <v/>
      </c>
      <c r="S1448" t="s">
        <v>91</v>
      </c>
      <c r="T1448">
        <v>9</v>
      </c>
      <c r="U1448">
        <f t="shared" ca="1" si="324"/>
        <v>1</v>
      </c>
      <c r="W1448" t="str">
        <f t="shared" ca="1" si="325"/>
        <v/>
      </c>
    </row>
    <row r="1449" spans="1:23" x14ac:dyDescent="0.25">
      <c r="A1449">
        <v>1448</v>
      </c>
      <c r="B1449">
        <v>713</v>
      </c>
      <c r="C1449" t="str">
        <f t="shared" ca="1" si="318"/>
        <v>2014_13_SEA@SFO</v>
      </c>
      <c r="D1449" t="str">
        <f t="shared" ca="1" si="328"/>
        <v/>
      </c>
      <c r="E1449">
        <f t="shared" ca="1" si="328"/>
        <v>-1</v>
      </c>
      <c r="F1449">
        <f t="shared" ca="1" si="328"/>
        <v>3</v>
      </c>
      <c r="G1449">
        <f t="shared" ca="1" si="328"/>
        <v>19</v>
      </c>
      <c r="H1449">
        <f t="shared" ca="1" si="319"/>
        <v>2014</v>
      </c>
      <c r="I1449">
        <f t="shared" ca="1" si="320"/>
        <v>13</v>
      </c>
      <c r="J1449" t="str">
        <f t="shared" ca="1" si="321"/>
        <v>rs</v>
      </c>
      <c r="K1449" t="str">
        <f t="shared" ca="1" si="329"/>
        <v>SEA</v>
      </c>
      <c r="L1449" t="str">
        <f t="shared" ca="1" si="329"/>
        <v>SEA</v>
      </c>
      <c r="M1449" t="str">
        <f t="shared" ca="1" si="322"/>
        <v/>
      </c>
      <c r="N1449" t="s">
        <v>16</v>
      </c>
      <c r="O1449">
        <v>-2.5</v>
      </c>
      <c r="P1449" t="str">
        <f t="shared" ca="1" si="323"/>
        <v/>
      </c>
      <c r="S1449" t="s">
        <v>338</v>
      </c>
      <c r="T1449">
        <v>7</v>
      </c>
      <c r="U1449">
        <f t="shared" ca="1" si="324"/>
        <v>0</v>
      </c>
      <c r="V1449" t="s">
        <v>338</v>
      </c>
      <c r="W1449">
        <f t="shared" ca="1" si="325"/>
        <v>0</v>
      </c>
    </row>
    <row r="1450" spans="1:23" x14ac:dyDescent="0.25">
      <c r="A1450">
        <v>1449</v>
      </c>
      <c r="B1450">
        <v>714</v>
      </c>
      <c r="C1450" t="str">
        <f t="shared" ca="1" si="318"/>
        <v>2014_13_CLE@BUF</v>
      </c>
      <c r="D1450" t="str">
        <f t="shared" ca="1" si="328"/>
        <v/>
      </c>
      <c r="E1450">
        <f t="shared" ca="1" si="328"/>
        <v>-1.5</v>
      </c>
      <c r="F1450">
        <f t="shared" ca="1" si="328"/>
        <v>26</v>
      </c>
      <c r="G1450">
        <f t="shared" ca="1" si="328"/>
        <v>10</v>
      </c>
      <c r="H1450">
        <f t="shared" ca="1" si="319"/>
        <v>2014</v>
      </c>
      <c r="I1450">
        <f t="shared" ca="1" si="320"/>
        <v>13</v>
      </c>
      <c r="J1450" t="str">
        <f t="shared" ca="1" si="321"/>
        <v>rs</v>
      </c>
      <c r="K1450" t="str">
        <f t="shared" ca="1" si="329"/>
        <v>BUF</v>
      </c>
      <c r="L1450" t="str">
        <f t="shared" ca="1" si="329"/>
        <v>BUF</v>
      </c>
      <c r="M1450" t="str">
        <f t="shared" ca="1" si="322"/>
        <v/>
      </c>
      <c r="N1450" t="s">
        <v>18</v>
      </c>
      <c r="O1450">
        <v>-1.5</v>
      </c>
      <c r="P1450" t="str">
        <f t="shared" ca="1" si="323"/>
        <v/>
      </c>
      <c r="S1450" t="s">
        <v>68</v>
      </c>
      <c r="T1450">
        <v>11</v>
      </c>
      <c r="U1450">
        <f t="shared" ca="1" si="324"/>
        <v>1</v>
      </c>
      <c r="W1450" t="str">
        <f t="shared" ca="1" si="325"/>
        <v/>
      </c>
    </row>
    <row r="1451" spans="1:23" x14ac:dyDescent="0.25">
      <c r="A1451">
        <v>1450</v>
      </c>
      <c r="B1451">
        <v>714</v>
      </c>
      <c r="C1451" t="str">
        <f t="shared" ca="1" si="318"/>
        <v>2014_13_CLE@BUF</v>
      </c>
      <c r="D1451" t="str">
        <f t="shared" ca="1" si="328"/>
        <v/>
      </c>
      <c r="E1451">
        <f t="shared" ca="1" si="328"/>
        <v>-1.5</v>
      </c>
      <c r="F1451">
        <f t="shared" ca="1" si="328"/>
        <v>26</v>
      </c>
      <c r="G1451">
        <f t="shared" ca="1" si="328"/>
        <v>10</v>
      </c>
      <c r="H1451">
        <f t="shared" ca="1" si="319"/>
        <v>2014</v>
      </c>
      <c r="I1451">
        <f t="shared" ca="1" si="320"/>
        <v>13</v>
      </c>
      <c r="J1451" t="str">
        <f t="shared" ca="1" si="321"/>
        <v>rs</v>
      </c>
      <c r="K1451" t="str">
        <f t="shared" ca="1" si="329"/>
        <v>BUF</v>
      </c>
      <c r="L1451" t="str">
        <f t="shared" ca="1" si="329"/>
        <v>BUF</v>
      </c>
      <c r="M1451" t="str">
        <f t="shared" ca="1" si="322"/>
        <v/>
      </c>
      <c r="N1451" t="s">
        <v>16</v>
      </c>
      <c r="O1451">
        <v>-1.5</v>
      </c>
      <c r="P1451" t="str">
        <f t="shared" ca="1" si="323"/>
        <v/>
      </c>
      <c r="S1451" t="s">
        <v>68</v>
      </c>
      <c r="T1451">
        <v>4</v>
      </c>
      <c r="U1451">
        <f t="shared" ca="1" si="324"/>
        <v>1</v>
      </c>
      <c r="V1451" t="s">
        <v>68</v>
      </c>
      <c r="W1451">
        <f t="shared" ca="1" si="325"/>
        <v>1</v>
      </c>
    </row>
    <row r="1452" spans="1:23" x14ac:dyDescent="0.25">
      <c r="A1452">
        <v>1451</v>
      </c>
      <c r="B1452">
        <v>715</v>
      </c>
      <c r="C1452" t="str">
        <f t="shared" ca="1" si="318"/>
        <v>2014_13_WAS@IND</v>
      </c>
      <c r="D1452" t="str">
        <f t="shared" ca="1" si="328"/>
        <v/>
      </c>
      <c r="E1452">
        <f t="shared" ca="1" si="328"/>
        <v>-9.5</v>
      </c>
      <c r="F1452">
        <f t="shared" ca="1" si="328"/>
        <v>49</v>
      </c>
      <c r="G1452">
        <f t="shared" ca="1" si="328"/>
        <v>27</v>
      </c>
      <c r="H1452">
        <f t="shared" ca="1" si="319"/>
        <v>2014</v>
      </c>
      <c r="I1452">
        <f t="shared" ca="1" si="320"/>
        <v>13</v>
      </c>
      <c r="J1452" t="str">
        <f t="shared" ca="1" si="321"/>
        <v>rs</v>
      </c>
      <c r="K1452" t="str">
        <f t="shared" ca="1" si="329"/>
        <v>IND</v>
      </c>
      <c r="L1452" t="str">
        <f t="shared" ca="1" si="329"/>
        <v>IND</v>
      </c>
      <c r="M1452" t="str">
        <f t="shared" ca="1" si="322"/>
        <v/>
      </c>
      <c r="N1452" t="s">
        <v>18</v>
      </c>
      <c r="O1452">
        <v>-9</v>
      </c>
      <c r="P1452" t="str">
        <f t="shared" ca="1" si="323"/>
        <v/>
      </c>
      <c r="S1452" t="s">
        <v>96</v>
      </c>
      <c r="T1452">
        <v>13</v>
      </c>
      <c r="U1452">
        <f t="shared" ca="1" si="324"/>
        <v>0</v>
      </c>
      <c r="W1452" t="str">
        <f t="shared" ca="1" si="325"/>
        <v/>
      </c>
    </row>
    <row r="1453" spans="1:23" x14ac:dyDescent="0.25">
      <c r="A1453">
        <v>1452</v>
      </c>
      <c r="B1453">
        <v>715</v>
      </c>
      <c r="C1453" t="str">
        <f t="shared" ca="1" si="318"/>
        <v>2014_13_WAS@IND</v>
      </c>
      <c r="D1453" t="str">
        <f t="shared" ca="1" si="328"/>
        <v/>
      </c>
      <c r="E1453">
        <f t="shared" ca="1" si="328"/>
        <v>-9.5</v>
      </c>
      <c r="F1453">
        <f t="shared" ca="1" si="328"/>
        <v>49</v>
      </c>
      <c r="G1453">
        <f t="shared" ca="1" si="328"/>
        <v>27</v>
      </c>
      <c r="H1453">
        <f t="shared" ca="1" si="319"/>
        <v>2014</v>
      </c>
      <c r="I1453">
        <f t="shared" ca="1" si="320"/>
        <v>13</v>
      </c>
      <c r="J1453" t="str">
        <f t="shared" ca="1" si="321"/>
        <v>rs</v>
      </c>
      <c r="K1453" t="str">
        <f t="shared" ca="1" si="329"/>
        <v>IND</v>
      </c>
      <c r="L1453" t="str">
        <f t="shared" ca="1" si="329"/>
        <v>IND</v>
      </c>
      <c r="M1453" t="str">
        <f t="shared" ca="1" si="322"/>
        <v/>
      </c>
      <c r="N1453" t="s">
        <v>16</v>
      </c>
      <c r="O1453">
        <v>-8</v>
      </c>
      <c r="P1453" t="str">
        <f t="shared" ca="1" si="323"/>
        <v/>
      </c>
      <c r="S1453" t="s">
        <v>96</v>
      </c>
      <c r="T1453">
        <v>10</v>
      </c>
      <c r="U1453">
        <f t="shared" ca="1" si="324"/>
        <v>0</v>
      </c>
      <c r="V1453" t="s">
        <v>78</v>
      </c>
      <c r="W1453">
        <f t="shared" ca="1" si="325"/>
        <v>1</v>
      </c>
    </row>
    <row r="1454" spans="1:23" x14ac:dyDescent="0.25">
      <c r="A1454">
        <v>1453</v>
      </c>
      <c r="B1454">
        <v>716</v>
      </c>
      <c r="C1454" t="str">
        <f t="shared" ca="1" si="318"/>
        <v>2014_13_OAK@STL</v>
      </c>
      <c r="D1454" t="str">
        <f t="shared" ca="1" si="328"/>
        <v/>
      </c>
      <c r="E1454">
        <f t="shared" ca="1" si="328"/>
        <v>-7</v>
      </c>
      <c r="F1454">
        <f t="shared" ca="1" si="328"/>
        <v>52</v>
      </c>
      <c r="G1454">
        <f t="shared" ca="1" si="328"/>
        <v>0</v>
      </c>
      <c r="H1454">
        <f t="shared" ca="1" si="319"/>
        <v>2014</v>
      </c>
      <c r="I1454">
        <f t="shared" ca="1" si="320"/>
        <v>13</v>
      </c>
      <c r="J1454" t="str">
        <f t="shared" ca="1" si="321"/>
        <v>rs</v>
      </c>
      <c r="K1454" t="str">
        <f t="shared" ca="1" si="329"/>
        <v>STL</v>
      </c>
      <c r="L1454" t="str">
        <f t="shared" ca="1" si="329"/>
        <v>STL</v>
      </c>
      <c r="M1454" t="str">
        <f t="shared" ca="1" si="322"/>
        <v/>
      </c>
      <c r="N1454" t="s">
        <v>18</v>
      </c>
      <c r="O1454">
        <v>-7.5</v>
      </c>
      <c r="P1454" t="str">
        <f t="shared" ca="1" si="323"/>
        <v/>
      </c>
      <c r="S1454" t="s">
        <v>93</v>
      </c>
      <c r="T1454">
        <v>8</v>
      </c>
      <c r="U1454">
        <f t="shared" ca="1" si="324"/>
        <v>1</v>
      </c>
      <c r="W1454" t="str">
        <f t="shared" ca="1" si="325"/>
        <v/>
      </c>
    </row>
    <row r="1455" spans="1:23" x14ac:dyDescent="0.25">
      <c r="A1455">
        <v>1454</v>
      </c>
      <c r="B1455">
        <v>716</v>
      </c>
      <c r="C1455" t="str">
        <f t="shared" ca="1" si="318"/>
        <v>2014_13_OAK@STL</v>
      </c>
      <c r="D1455" t="str">
        <f t="shared" ca="1" si="328"/>
        <v/>
      </c>
      <c r="E1455">
        <f t="shared" ca="1" si="328"/>
        <v>-7</v>
      </c>
      <c r="F1455">
        <f t="shared" ca="1" si="328"/>
        <v>52</v>
      </c>
      <c r="G1455">
        <f t="shared" ca="1" si="328"/>
        <v>0</v>
      </c>
      <c r="H1455">
        <f t="shared" ca="1" si="319"/>
        <v>2014</v>
      </c>
      <c r="I1455">
        <f t="shared" ca="1" si="320"/>
        <v>13</v>
      </c>
      <c r="J1455" t="str">
        <f t="shared" ca="1" si="321"/>
        <v>rs</v>
      </c>
      <c r="K1455" t="str">
        <f t="shared" ca="1" si="329"/>
        <v>STL</v>
      </c>
      <c r="L1455" t="str">
        <f t="shared" ca="1" si="329"/>
        <v>STL</v>
      </c>
      <c r="M1455" t="str">
        <f t="shared" ca="1" si="322"/>
        <v/>
      </c>
      <c r="N1455" t="s">
        <v>16</v>
      </c>
      <c r="O1455">
        <v>-4.5</v>
      </c>
      <c r="P1455" t="str">
        <f t="shared" ca="1" si="323"/>
        <v/>
      </c>
      <c r="S1455" t="s">
        <v>93</v>
      </c>
      <c r="T1455">
        <v>6</v>
      </c>
      <c r="U1455">
        <f t="shared" ca="1" si="324"/>
        <v>1</v>
      </c>
      <c r="V1455" t="s">
        <v>93</v>
      </c>
      <c r="W1455">
        <f t="shared" ca="1" si="325"/>
        <v>1</v>
      </c>
    </row>
    <row r="1456" spans="1:23" x14ac:dyDescent="0.25">
      <c r="A1456">
        <v>1455</v>
      </c>
      <c r="B1456">
        <v>717</v>
      </c>
      <c r="C1456" t="str">
        <f t="shared" ca="1" si="318"/>
        <v>2014_13_CAR@MIN</v>
      </c>
      <c r="D1456" t="str">
        <f t="shared" ca="1" si="328"/>
        <v/>
      </c>
      <c r="E1456">
        <f t="shared" ca="1" si="328"/>
        <v>-3</v>
      </c>
      <c r="F1456">
        <f t="shared" ca="1" si="328"/>
        <v>31</v>
      </c>
      <c r="G1456">
        <f t="shared" ca="1" si="328"/>
        <v>13</v>
      </c>
      <c r="H1456">
        <f t="shared" ca="1" si="319"/>
        <v>2014</v>
      </c>
      <c r="I1456">
        <f t="shared" ca="1" si="320"/>
        <v>13</v>
      </c>
      <c r="J1456" t="str">
        <f t="shared" ca="1" si="321"/>
        <v>rs</v>
      </c>
      <c r="K1456" t="str">
        <f t="shared" ca="1" si="329"/>
        <v>MIN</v>
      </c>
      <c r="L1456" t="str">
        <f t="shared" ca="1" si="329"/>
        <v>MIN</v>
      </c>
      <c r="M1456" t="str">
        <f t="shared" ca="1" si="322"/>
        <v/>
      </c>
      <c r="N1456" t="s">
        <v>18</v>
      </c>
      <c r="O1456">
        <v>-3.5</v>
      </c>
      <c r="P1456" t="str">
        <f t="shared" ca="1" si="323"/>
        <v/>
      </c>
      <c r="S1456" t="s">
        <v>82</v>
      </c>
      <c r="T1456">
        <v>7</v>
      </c>
      <c r="U1456">
        <f t="shared" ca="1" si="324"/>
        <v>1</v>
      </c>
      <c r="W1456" t="str">
        <f t="shared" ca="1" si="325"/>
        <v/>
      </c>
    </row>
    <row r="1457" spans="1:23" x14ac:dyDescent="0.25">
      <c r="A1457">
        <v>1456</v>
      </c>
      <c r="B1457">
        <v>717</v>
      </c>
      <c r="C1457" t="str">
        <f t="shared" ca="1" si="318"/>
        <v>2014_13_CAR@MIN</v>
      </c>
      <c r="D1457" t="str">
        <f t="shared" ca="1" si="328"/>
        <v/>
      </c>
      <c r="E1457">
        <f t="shared" ca="1" si="328"/>
        <v>-3</v>
      </c>
      <c r="F1457">
        <f t="shared" ca="1" si="328"/>
        <v>31</v>
      </c>
      <c r="G1457">
        <f t="shared" ca="1" si="328"/>
        <v>13</v>
      </c>
      <c r="H1457">
        <f t="shared" ca="1" si="319"/>
        <v>2014</v>
      </c>
      <c r="I1457">
        <f t="shared" ca="1" si="320"/>
        <v>13</v>
      </c>
      <c r="J1457" t="str">
        <f t="shared" ca="1" si="321"/>
        <v>rs</v>
      </c>
      <c r="K1457" t="str">
        <f t="shared" ca="1" si="329"/>
        <v>MIN</v>
      </c>
      <c r="L1457" t="str">
        <f t="shared" ca="1" si="329"/>
        <v>MIN</v>
      </c>
      <c r="M1457" t="str">
        <f t="shared" ca="1" si="322"/>
        <v/>
      </c>
      <c r="N1457" t="s">
        <v>16</v>
      </c>
      <c r="O1457">
        <v>-4.5</v>
      </c>
      <c r="P1457" t="str">
        <f t="shared" ca="1" si="323"/>
        <v/>
      </c>
      <c r="S1457" t="s">
        <v>82</v>
      </c>
      <c r="T1457">
        <v>8</v>
      </c>
      <c r="U1457">
        <f t="shared" ca="1" si="324"/>
        <v>1</v>
      </c>
      <c r="V1457" t="s">
        <v>82</v>
      </c>
      <c r="W1457">
        <f t="shared" ca="1" si="325"/>
        <v>1</v>
      </c>
    </row>
    <row r="1458" spans="1:23" x14ac:dyDescent="0.25">
      <c r="A1458">
        <v>1457</v>
      </c>
      <c r="B1458">
        <v>718</v>
      </c>
      <c r="C1458" t="str">
        <f t="shared" ca="1" si="318"/>
        <v>2014_13_NOR@PIT</v>
      </c>
      <c r="D1458" t="str">
        <f t="shared" ca="1" si="328"/>
        <v/>
      </c>
      <c r="E1458">
        <f t="shared" ca="1" si="328"/>
        <v>-3</v>
      </c>
      <c r="F1458">
        <f t="shared" ca="1" si="328"/>
        <v>32</v>
      </c>
      <c r="G1458">
        <f t="shared" ca="1" si="328"/>
        <v>35</v>
      </c>
      <c r="H1458">
        <f t="shared" ca="1" si="319"/>
        <v>2014</v>
      </c>
      <c r="I1458">
        <f t="shared" ca="1" si="320"/>
        <v>13</v>
      </c>
      <c r="J1458" t="str">
        <f t="shared" ca="1" si="321"/>
        <v>rs</v>
      </c>
      <c r="K1458" t="str">
        <f t="shared" ca="1" si="329"/>
        <v>NOR</v>
      </c>
      <c r="L1458" t="str">
        <f t="shared" ca="1" si="329"/>
        <v>NOR</v>
      </c>
      <c r="M1458" t="str">
        <f t="shared" ca="1" si="322"/>
        <v/>
      </c>
      <c r="N1458" t="s">
        <v>18</v>
      </c>
      <c r="O1458">
        <v>-6.5</v>
      </c>
      <c r="P1458" t="str">
        <f t="shared" ca="1" si="323"/>
        <v/>
      </c>
      <c r="S1458" t="s">
        <v>89</v>
      </c>
      <c r="T1458">
        <v>1</v>
      </c>
      <c r="U1458">
        <f t="shared" ca="1" si="324"/>
        <v>0</v>
      </c>
      <c r="W1458" t="str">
        <f t="shared" ca="1" si="325"/>
        <v/>
      </c>
    </row>
    <row r="1459" spans="1:23" x14ac:dyDescent="0.25">
      <c r="A1459">
        <v>1458</v>
      </c>
      <c r="B1459">
        <v>718</v>
      </c>
      <c r="C1459" t="str">
        <f t="shared" ca="1" si="318"/>
        <v>2014_13_NOR@PIT</v>
      </c>
      <c r="D1459" t="str">
        <f t="shared" ca="1" si="328"/>
        <v/>
      </c>
      <c r="E1459">
        <f t="shared" ca="1" si="328"/>
        <v>-3</v>
      </c>
      <c r="F1459">
        <f t="shared" ca="1" si="328"/>
        <v>32</v>
      </c>
      <c r="G1459">
        <f t="shared" ca="1" si="328"/>
        <v>35</v>
      </c>
      <c r="H1459">
        <f t="shared" ca="1" si="319"/>
        <v>2014</v>
      </c>
      <c r="I1459">
        <f t="shared" ca="1" si="320"/>
        <v>13</v>
      </c>
      <c r="J1459" t="str">
        <f t="shared" ca="1" si="321"/>
        <v>rs</v>
      </c>
      <c r="K1459" t="str">
        <f t="shared" ca="1" si="329"/>
        <v>NOR</v>
      </c>
      <c r="L1459" t="str">
        <f t="shared" ca="1" si="329"/>
        <v>NOR</v>
      </c>
      <c r="M1459" t="str">
        <f t="shared" ca="1" si="322"/>
        <v/>
      </c>
      <c r="N1459" t="s">
        <v>16</v>
      </c>
      <c r="O1459">
        <v>-3.5</v>
      </c>
      <c r="P1459" t="str">
        <f t="shared" ca="1" si="323"/>
        <v/>
      </c>
      <c r="S1459" t="s">
        <v>89</v>
      </c>
      <c r="T1459">
        <v>16</v>
      </c>
      <c r="U1459">
        <f t="shared" ca="1" si="324"/>
        <v>0</v>
      </c>
      <c r="V1459" t="s">
        <v>89</v>
      </c>
      <c r="W1459">
        <f t="shared" ca="1" si="325"/>
        <v>0</v>
      </c>
    </row>
    <row r="1460" spans="1:23" x14ac:dyDescent="0.25">
      <c r="A1460">
        <v>1459</v>
      </c>
      <c r="B1460">
        <v>719</v>
      </c>
      <c r="C1460" t="str">
        <f t="shared" ca="1" si="318"/>
        <v>2014_13_CIN@TBY</v>
      </c>
      <c r="D1460" t="str">
        <f t="shared" ca="1" si="328"/>
        <v/>
      </c>
      <c r="E1460">
        <f t="shared" ca="1" si="328"/>
        <v>3.5</v>
      </c>
      <c r="F1460">
        <f t="shared" ca="1" si="328"/>
        <v>13</v>
      </c>
      <c r="G1460">
        <f t="shared" ca="1" si="328"/>
        <v>14</v>
      </c>
      <c r="H1460">
        <f t="shared" ca="1" si="319"/>
        <v>2014</v>
      </c>
      <c r="I1460">
        <f t="shared" ca="1" si="320"/>
        <v>13</v>
      </c>
      <c r="J1460" t="str">
        <f t="shared" ca="1" si="321"/>
        <v>rs</v>
      </c>
      <c r="K1460" t="str">
        <f t="shared" ca="1" si="329"/>
        <v>TBY</v>
      </c>
      <c r="L1460" t="str">
        <f t="shared" ca="1" si="329"/>
        <v>CIN</v>
      </c>
      <c r="M1460" t="str">
        <f t="shared" ca="1" si="322"/>
        <v/>
      </c>
      <c r="N1460" t="s">
        <v>18</v>
      </c>
      <c r="O1460">
        <v>7</v>
      </c>
      <c r="P1460" t="str">
        <f t="shared" ca="1" si="323"/>
        <v/>
      </c>
      <c r="S1460" t="s">
        <v>71</v>
      </c>
      <c r="T1460">
        <v>4</v>
      </c>
      <c r="U1460">
        <f t="shared" ca="1" si="324"/>
        <v>0</v>
      </c>
      <c r="W1460" t="str">
        <f t="shared" ca="1" si="325"/>
        <v/>
      </c>
    </row>
    <row r="1461" spans="1:23" x14ac:dyDescent="0.25">
      <c r="A1461">
        <v>1460</v>
      </c>
      <c r="B1461">
        <v>719</v>
      </c>
      <c r="C1461" t="str">
        <f t="shared" ca="1" si="318"/>
        <v>2014_13_CIN@TBY</v>
      </c>
      <c r="D1461" t="str">
        <f t="shared" ca="1" si="328"/>
        <v/>
      </c>
      <c r="E1461">
        <f t="shared" ca="1" si="328"/>
        <v>3.5</v>
      </c>
      <c r="F1461">
        <f t="shared" ca="1" si="328"/>
        <v>13</v>
      </c>
      <c r="G1461">
        <f t="shared" ca="1" si="328"/>
        <v>14</v>
      </c>
      <c r="H1461">
        <f t="shared" ca="1" si="319"/>
        <v>2014</v>
      </c>
      <c r="I1461">
        <f t="shared" ca="1" si="320"/>
        <v>13</v>
      </c>
      <c r="J1461" t="str">
        <f t="shared" ca="1" si="321"/>
        <v>rs</v>
      </c>
      <c r="K1461" t="str">
        <f t="shared" ca="1" si="329"/>
        <v>TBY</v>
      </c>
      <c r="L1461" t="str">
        <f t="shared" ca="1" si="329"/>
        <v>CIN</v>
      </c>
      <c r="M1461" t="str">
        <f t="shared" ca="1" si="322"/>
        <v/>
      </c>
      <c r="N1461" t="s">
        <v>16</v>
      </c>
      <c r="O1461">
        <v>3.5</v>
      </c>
      <c r="P1461" t="str">
        <f t="shared" ca="1" si="323"/>
        <v/>
      </c>
      <c r="S1461" t="s">
        <v>339</v>
      </c>
      <c r="T1461">
        <v>15</v>
      </c>
      <c r="U1461">
        <f t="shared" ca="1" si="324"/>
        <v>1</v>
      </c>
      <c r="V1461" t="s">
        <v>339</v>
      </c>
      <c r="W1461">
        <f t="shared" ca="1" si="325"/>
        <v>0</v>
      </c>
    </row>
    <row r="1462" spans="1:23" x14ac:dyDescent="0.25">
      <c r="A1462">
        <v>1461</v>
      </c>
      <c r="B1462">
        <v>720</v>
      </c>
      <c r="C1462" t="str">
        <f t="shared" ca="1" si="318"/>
        <v>2014_13_NYG@JAX</v>
      </c>
      <c r="D1462" t="str">
        <f t="shared" ref="D1462:G1481" ca="1" si="330">IFERROR(IF(ISBLANK(VLOOKUP($B1462,nfl_game_result,MATCH(D$1,nfl_game_result_header,0),FALSE)),"",VLOOKUP($B1462,nfl_game_result,MATCH(D$1,nfl_game_result_header,0),FALSE)),"error")</f>
        <v/>
      </c>
      <c r="E1462">
        <f t="shared" ca="1" si="330"/>
        <v>2</v>
      </c>
      <c r="F1462">
        <f t="shared" ca="1" si="330"/>
        <v>25</v>
      </c>
      <c r="G1462">
        <f t="shared" ca="1" si="330"/>
        <v>24</v>
      </c>
      <c r="H1462">
        <f t="shared" ca="1" si="319"/>
        <v>2014</v>
      </c>
      <c r="I1462">
        <f t="shared" ca="1" si="320"/>
        <v>13</v>
      </c>
      <c r="J1462" t="str">
        <f t="shared" ca="1" si="321"/>
        <v>rs</v>
      </c>
      <c r="K1462" t="str">
        <f t="shared" ref="K1462:L1481" ca="1" si="331">IFERROR(IF(ISBLANK(VLOOKUP($B1462,nfl_game_result,MATCH(K$1,nfl_game_result_header,0),FALSE)),"",VLOOKUP($B1462,nfl_game_result,MATCH(K$1,nfl_game_result_header,0),FALSE)),"error")</f>
        <v>JAX</v>
      </c>
      <c r="L1462" t="str">
        <f t="shared" ca="1" si="331"/>
        <v>JAX</v>
      </c>
      <c r="M1462" t="str">
        <f t="shared" ca="1" si="322"/>
        <v/>
      </c>
      <c r="N1462" t="s">
        <v>18</v>
      </c>
      <c r="O1462">
        <v>5</v>
      </c>
      <c r="P1462" t="str">
        <f t="shared" ca="1" si="323"/>
        <v/>
      </c>
      <c r="S1462" t="s">
        <v>85</v>
      </c>
      <c r="T1462">
        <v>12</v>
      </c>
      <c r="U1462">
        <f t="shared" ca="1" si="324"/>
        <v>0</v>
      </c>
      <c r="W1462" t="str">
        <f t="shared" ca="1" si="325"/>
        <v/>
      </c>
    </row>
    <row r="1463" spans="1:23" x14ac:dyDescent="0.25">
      <c r="A1463">
        <v>1462</v>
      </c>
      <c r="B1463">
        <v>720</v>
      </c>
      <c r="C1463" t="str">
        <f t="shared" ca="1" si="318"/>
        <v>2014_13_NYG@JAX</v>
      </c>
      <c r="D1463" t="str">
        <f t="shared" ca="1" si="330"/>
        <v/>
      </c>
      <c r="E1463">
        <f t="shared" ca="1" si="330"/>
        <v>2</v>
      </c>
      <c r="F1463">
        <f t="shared" ca="1" si="330"/>
        <v>25</v>
      </c>
      <c r="G1463">
        <f t="shared" ca="1" si="330"/>
        <v>24</v>
      </c>
      <c r="H1463">
        <f t="shared" ca="1" si="319"/>
        <v>2014</v>
      </c>
      <c r="I1463">
        <f t="shared" ca="1" si="320"/>
        <v>13</v>
      </c>
      <c r="J1463" t="str">
        <f t="shared" ca="1" si="321"/>
        <v>rs</v>
      </c>
      <c r="K1463" t="str">
        <f t="shared" ca="1" si="331"/>
        <v>JAX</v>
      </c>
      <c r="L1463" t="str">
        <f t="shared" ca="1" si="331"/>
        <v>JAX</v>
      </c>
      <c r="M1463" t="str">
        <f t="shared" ca="1" si="322"/>
        <v/>
      </c>
      <c r="N1463" t="s">
        <v>16</v>
      </c>
      <c r="O1463">
        <v>4</v>
      </c>
      <c r="P1463" t="str">
        <f t="shared" ca="1" si="323"/>
        <v/>
      </c>
      <c r="S1463" t="s">
        <v>79</v>
      </c>
      <c r="T1463">
        <v>9</v>
      </c>
      <c r="U1463">
        <f t="shared" ca="1" si="324"/>
        <v>1</v>
      </c>
      <c r="V1463" t="s">
        <v>79</v>
      </c>
      <c r="W1463">
        <f t="shared" ca="1" si="325"/>
        <v>1</v>
      </c>
    </row>
    <row r="1464" spans="1:23" x14ac:dyDescent="0.25">
      <c r="A1464">
        <v>1463</v>
      </c>
      <c r="B1464">
        <v>721</v>
      </c>
      <c r="C1464" t="str">
        <f t="shared" ca="1" si="318"/>
        <v>2014_13_SD@BAL</v>
      </c>
      <c r="D1464" t="str">
        <f t="shared" ca="1" si="330"/>
        <v/>
      </c>
      <c r="E1464">
        <f t="shared" ca="1" si="330"/>
        <v>-4.5</v>
      </c>
      <c r="F1464">
        <f t="shared" ca="1" si="330"/>
        <v>33</v>
      </c>
      <c r="G1464">
        <f t="shared" ca="1" si="330"/>
        <v>34</v>
      </c>
      <c r="H1464">
        <f t="shared" ca="1" si="319"/>
        <v>2014</v>
      </c>
      <c r="I1464">
        <f t="shared" ca="1" si="320"/>
        <v>13</v>
      </c>
      <c r="J1464" t="str">
        <f t="shared" ca="1" si="321"/>
        <v>rs</v>
      </c>
      <c r="K1464" t="str">
        <f t="shared" ca="1" si="331"/>
        <v>SD</v>
      </c>
      <c r="L1464" t="str">
        <f t="shared" ca="1" si="331"/>
        <v>SD</v>
      </c>
      <c r="M1464" t="str">
        <f t="shared" ca="1" si="322"/>
        <v/>
      </c>
      <c r="N1464" t="s">
        <v>18</v>
      </c>
      <c r="O1464">
        <v>-6</v>
      </c>
      <c r="P1464" t="str">
        <f t="shared" ca="1" si="323"/>
        <v/>
      </c>
      <c r="S1464" t="s">
        <v>67</v>
      </c>
      <c r="T1464">
        <v>14</v>
      </c>
      <c r="U1464">
        <f t="shared" ca="1" si="324"/>
        <v>0</v>
      </c>
      <c r="W1464" t="str">
        <f t="shared" ca="1" si="325"/>
        <v/>
      </c>
    </row>
    <row r="1465" spans="1:23" x14ac:dyDescent="0.25">
      <c r="A1465">
        <v>1464</v>
      </c>
      <c r="B1465">
        <v>721</v>
      </c>
      <c r="C1465" t="str">
        <f t="shared" ca="1" si="318"/>
        <v>2014_13_SD@BAL</v>
      </c>
      <c r="D1465" t="str">
        <f t="shared" ca="1" si="330"/>
        <v/>
      </c>
      <c r="E1465">
        <f t="shared" ca="1" si="330"/>
        <v>-4.5</v>
      </c>
      <c r="F1465">
        <f t="shared" ca="1" si="330"/>
        <v>33</v>
      </c>
      <c r="G1465">
        <f t="shared" ca="1" si="330"/>
        <v>34</v>
      </c>
      <c r="H1465">
        <f t="shared" ca="1" si="319"/>
        <v>2014</v>
      </c>
      <c r="I1465">
        <f t="shared" ca="1" si="320"/>
        <v>13</v>
      </c>
      <c r="J1465" t="str">
        <f t="shared" ca="1" si="321"/>
        <v>rs</v>
      </c>
      <c r="K1465" t="str">
        <f t="shared" ca="1" si="331"/>
        <v>SD</v>
      </c>
      <c r="L1465" t="str">
        <f t="shared" ca="1" si="331"/>
        <v>SD</v>
      </c>
      <c r="M1465" t="str">
        <f t="shared" ca="1" si="322"/>
        <v/>
      </c>
      <c r="N1465" t="s">
        <v>16</v>
      </c>
      <c r="O1465">
        <v>-3</v>
      </c>
      <c r="P1465" t="str">
        <f t="shared" ca="1" si="323"/>
        <v/>
      </c>
      <c r="S1465" t="s">
        <v>67</v>
      </c>
      <c r="T1465">
        <v>14</v>
      </c>
      <c r="U1465">
        <f t="shared" ca="1" si="324"/>
        <v>0</v>
      </c>
      <c r="V1465" t="s">
        <v>67</v>
      </c>
      <c r="W1465">
        <f t="shared" ca="1" si="325"/>
        <v>0</v>
      </c>
    </row>
    <row r="1466" spans="1:23" x14ac:dyDescent="0.25">
      <c r="A1466">
        <v>1465</v>
      </c>
      <c r="B1466">
        <v>722</v>
      </c>
      <c r="C1466" t="str">
        <f t="shared" ca="1" si="318"/>
        <v>2014_13_TEN@HOU</v>
      </c>
      <c r="D1466" t="str">
        <f t="shared" ca="1" si="330"/>
        <v/>
      </c>
      <c r="E1466">
        <f t="shared" ca="1" si="330"/>
        <v>-6.5</v>
      </c>
      <c r="F1466">
        <f t="shared" ca="1" si="330"/>
        <v>45</v>
      </c>
      <c r="G1466">
        <f t="shared" ca="1" si="330"/>
        <v>21</v>
      </c>
      <c r="H1466">
        <f t="shared" ca="1" si="319"/>
        <v>2014</v>
      </c>
      <c r="I1466">
        <f t="shared" ca="1" si="320"/>
        <v>13</v>
      </c>
      <c r="J1466" t="str">
        <f t="shared" ca="1" si="321"/>
        <v>rs</v>
      </c>
      <c r="K1466" t="str">
        <f t="shared" ca="1" si="331"/>
        <v>HOU</v>
      </c>
      <c r="L1466" t="str">
        <f t="shared" ca="1" si="331"/>
        <v>HOU</v>
      </c>
      <c r="M1466" t="str">
        <f t="shared" ca="1" si="322"/>
        <v/>
      </c>
      <c r="N1466" t="s">
        <v>18</v>
      </c>
      <c r="O1466">
        <v>-6.5</v>
      </c>
      <c r="P1466" t="str">
        <f t="shared" ca="1" si="323"/>
        <v/>
      </c>
      <c r="S1466" t="s">
        <v>77</v>
      </c>
      <c r="T1466">
        <v>10</v>
      </c>
      <c r="U1466">
        <f t="shared" ca="1" si="324"/>
        <v>1</v>
      </c>
      <c r="W1466" t="str">
        <f t="shared" ca="1" si="325"/>
        <v/>
      </c>
    </row>
    <row r="1467" spans="1:23" x14ac:dyDescent="0.25">
      <c r="A1467">
        <v>1466</v>
      </c>
      <c r="B1467">
        <v>722</v>
      </c>
      <c r="C1467" t="str">
        <f t="shared" ca="1" si="318"/>
        <v>2014_13_TEN@HOU</v>
      </c>
      <c r="D1467" t="str">
        <f t="shared" ca="1" si="330"/>
        <v/>
      </c>
      <c r="E1467">
        <f t="shared" ca="1" si="330"/>
        <v>-6.5</v>
      </c>
      <c r="F1467">
        <f t="shared" ca="1" si="330"/>
        <v>45</v>
      </c>
      <c r="G1467">
        <f t="shared" ca="1" si="330"/>
        <v>21</v>
      </c>
      <c r="H1467">
        <f t="shared" ca="1" si="319"/>
        <v>2014</v>
      </c>
      <c r="I1467">
        <f t="shared" ca="1" si="320"/>
        <v>13</v>
      </c>
      <c r="J1467" t="str">
        <f t="shared" ca="1" si="321"/>
        <v>rs</v>
      </c>
      <c r="K1467" t="str">
        <f t="shared" ca="1" si="331"/>
        <v>HOU</v>
      </c>
      <c r="L1467" t="str">
        <f t="shared" ca="1" si="331"/>
        <v>HOU</v>
      </c>
      <c r="M1467" t="str">
        <f t="shared" ca="1" si="322"/>
        <v/>
      </c>
      <c r="N1467" t="s">
        <v>16</v>
      </c>
      <c r="O1467">
        <v>-6.5</v>
      </c>
      <c r="P1467" t="str">
        <f t="shared" ca="1" si="323"/>
        <v/>
      </c>
      <c r="S1467" t="s">
        <v>77</v>
      </c>
      <c r="T1467">
        <v>5</v>
      </c>
      <c r="U1467">
        <f t="shared" ca="1" si="324"/>
        <v>1</v>
      </c>
      <c r="V1467" t="s">
        <v>77</v>
      </c>
      <c r="W1467">
        <f t="shared" ca="1" si="325"/>
        <v>1</v>
      </c>
    </row>
    <row r="1468" spans="1:23" x14ac:dyDescent="0.25">
      <c r="A1468">
        <v>1467</v>
      </c>
      <c r="B1468">
        <v>723</v>
      </c>
      <c r="C1468" t="str">
        <f t="shared" ca="1" si="318"/>
        <v>2014_13_ARI@ATL</v>
      </c>
      <c r="D1468" t="str">
        <f t="shared" ca="1" si="330"/>
        <v/>
      </c>
      <c r="E1468">
        <f t="shared" ca="1" si="330"/>
        <v>2.5</v>
      </c>
      <c r="F1468">
        <f t="shared" ca="1" si="330"/>
        <v>29</v>
      </c>
      <c r="G1468">
        <f t="shared" ca="1" si="330"/>
        <v>18</v>
      </c>
      <c r="H1468">
        <f t="shared" ca="1" si="319"/>
        <v>2014</v>
      </c>
      <c r="I1468">
        <f t="shared" ca="1" si="320"/>
        <v>13</v>
      </c>
      <c r="J1468" t="str">
        <f t="shared" ca="1" si="321"/>
        <v>rs</v>
      </c>
      <c r="K1468" t="str">
        <f t="shared" ca="1" si="331"/>
        <v>ATL</v>
      </c>
      <c r="L1468" t="str">
        <f t="shared" ca="1" si="331"/>
        <v>ATL</v>
      </c>
      <c r="M1468" t="str">
        <f t="shared" ca="1" si="322"/>
        <v/>
      </c>
      <c r="N1468" t="s">
        <v>18</v>
      </c>
      <c r="O1468">
        <v>3</v>
      </c>
      <c r="P1468" t="str">
        <f t="shared" ca="1" si="323"/>
        <v/>
      </c>
      <c r="S1468" t="s">
        <v>66</v>
      </c>
      <c r="T1468">
        <v>5</v>
      </c>
      <c r="U1468">
        <f t="shared" ca="1" si="324"/>
        <v>0</v>
      </c>
      <c r="W1468" t="str">
        <f t="shared" ca="1" si="325"/>
        <v/>
      </c>
    </row>
    <row r="1469" spans="1:23" x14ac:dyDescent="0.25">
      <c r="A1469">
        <v>1468</v>
      </c>
      <c r="B1469">
        <v>723</v>
      </c>
      <c r="C1469" t="str">
        <f t="shared" ca="1" si="318"/>
        <v>2014_13_ARI@ATL</v>
      </c>
      <c r="D1469" t="str">
        <f t="shared" ca="1" si="330"/>
        <v/>
      </c>
      <c r="E1469">
        <f t="shared" ca="1" si="330"/>
        <v>2.5</v>
      </c>
      <c r="F1469">
        <f t="shared" ca="1" si="330"/>
        <v>29</v>
      </c>
      <c r="G1469">
        <f t="shared" ca="1" si="330"/>
        <v>18</v>
      </c>
      <c r="H1469">
        <f t="shared" ca="1" si="319"/>
        <v>2014</v>
      </c>
      <c r="I1469">
        <f t="shared" ca="1" si="320"/>
        <v>13</v>
      </c>
      <c r="J1469" t="str">
        <f t="shared" ca="1" si="321"/>
        <v>rs</v>
      </c>
      <c r="K1469" t="str">
        <f t="shared" ca="1" si="331"/>
        <v>ATL</v>
      </c>
      <c r="L1469" t="str">
        <f t="shared" ca="1" si="331"/>
        <v>ATL</v>
      </c>
      <c r="M1469" t="str">
        <f t="shared" ca="1" si="322"/>
        <v/>
      </c>
      <c r="N1469" t="s">
        <v>16</v>
      </c>
      <c r="O1469">
        <v>3</v>
      </c>
      <c r="P1469" t="str">
        <f t="shared" ca="1" si="323"/>
        <v/>
      </c>
      <c r="S1469" t="s">
        <v>66</v>
      </c>
      <c r="T1469">
        <v>2</v>
      </c>
      <c r="U1469">
        <f t="shared" ca="1" si="324"/>
        <v>0</v>
      </c>
      <c r="V1469" t="s">
        <v>66</v>
      </c>
      <c r="W1469">
        <f t="shared" ca="1" si="325"/>
        <v>0</v>
      </c>
    </row>
    <row r="1470" spans="1:23" x14ac:dyDescent="0.25">
      <c r="A1470">
        <v>1469</v>
      </c>
      <c r="B1470">
        <v>724</v>
      </c>
      <c r="C1470" t="str">
        <f t="shared" ca="1" si="318"/>
        <v>2014_13_NWE@GBY</v>
      </c>
      <c r="D1470" t="str">
        <f t="shared" ca="1" si="330"/>
        <v/>
      </c>
      <c r="E1470">
        <f t="shared" ca="1" si="330"/>
        <v>-3</v>
      </c>
      <c r="F1470">
        <f t="shared" ca="1" si="330"/>
        <v>26</v>
      </c>
      <c r="G1470">
        <f t="shared" ca="1" si="330"/>
        <v>21</v>
      </c>
      <c r="H1470">
        <f t="shared" ca="1" si="319"/>
        <v>2014</v>
      </c>
      <c r="I1470">
        <f t="shared" ca="1" si="320"/>
        <v>13</v>
      </c>
      <c r="J1470" t="str">
        <f t="shared" ca="1" si="321"/>
        <v>rs</v>
      </c>
      <c r="K1470" t="str">
        <f t="shared" ca="1" si="331"/>
        <v>GBY</v>
      </c>
      <c r="L1470" t="str">
        <f t="shared" ca="1" si="331"/>
        <v>GBY</v>
      </c>
      <c r="M1470" t="str">
        <f t="shared" ca="1" si="322"/>
        <v/>
      </c>
      <c r="N1470" t="s">
        <v>18</v>
      </c>
      <c r="O1470">
        <v>-3</v>
      </c>
      <c r="P1470" t="str">
        <f t="shared" ca="1" si="323"/>
        <v/>
      </c>
      <c r="S1470" t="s">
        <v>337</v>
      </c>
      <c r="T1470">
        <v>16</v>
      </c>
      <c r="U1470">
        <f t="shared" ca="1" si="324"/>
        <v>0</v>
      </c>
      <c r="W1470" t="str">
        <f t="shared" ca="1" si="325"/>
        <v/>
      </c>
    </row>
    <row r="1471" spans="1:23" x14ac:dyDescent="0.25">
      <c r="A1471">
        <v>1470</v>
      </c>
      <c r="B1471">
        <v>724</v>
      </c>
      <c r="C1471" t="str">
        <f t="shared" ca="1" si="318"/>
        <v>2014_13_NWE@GBY</v>
      </c>
      <c r="D1471" t="str">
        <f t="shared" ca="1" si="330"/>
        <v/>
      </c>
      <c r="E1471">
        <f t="shared" ca="1" si="330"/>
        <v>-3</v>
      </c>
      <c r="F1471">
        <f t="shared" ca="1" si="330"/>
        <v>26</v>
      </c>
      <c r="G1471">
        <f t="shared" ca="1" si="330"/>
        <v>21</v>
      </c>
      <c r="H1471">
        <f t="shared" ca="1" si="319"/>
        <v>2014</v>
      </c>
      <c r="I1471">
        <f t="shared" ca="1" si="320"/>
        <v>13</v>
      </c>
      <c r="J1471" t="str">
        <f t="shared" ca="1" si="321"/>
        <v>rs</v>
      </c>
      <c r="K1471" t="str">
        <f t="shared" ca="1" si="331"/>
        <v>GBY</v>
      </c>
      <c r="L1471" t="str">
        <f t="shared" ca="1" si="331"/>
        <v>GBY</v>
      </c>
      <c r="M1471" t="str">
        <f t="shared" ca="1" si="322"/>
        <v/>
      </c>
      <c r="N1471" t="s">
        <v>16</v>
      </c>
      <c r="O1471">
        <v>-3</v>
      </c>
      <c r="P1471" t="str">
        <f t="shared" ca="1" si="323"/>
        <v/>
      </c>
      <c r="S1471" t="s">
        <v>337</v>
      </c>
      <c r="T1471">
        <v>13</v>
      </c>
      <c r="U1471">
        <f t="shared" ca="1" si="324"/>
        <v>0</v>
      </c>
      <c r="V1471" t="s">
        <v>337</v>
      </c>
      <c r="W1471">
        <f t="shared" ca="1" si="325"/>
        <v>0</v>
      </c>
    </row>
    <row r="1472" spans="1:23" x14ac:dyDescent="0.25">
      <c r="A1472">
        <v>1471</v>
      </c>
      <c r="B1472">
        <v>725</v>
      </c>
      <c r="C1472" t="str">
        <f t="shared" ca="1" si="318"/>
        <v>2014_13_DEN@KCY</v>
      </c>
      <c r="D1472" t="str">
        <f t="shared" ca="1" si="330"/>
        <v/>
      </c>
      <c r="E1472">
        <f t="shared" ca="1" si="330"/>
        <v>1</v>
      </c>
      <c r="F1472">
        <f t="shared" ca="1" si="330"/>
        <v>16</v>
      </c>
      <c r="G1472">
        <f t="shared" ca="1" si="330"/>
        <v>29</v>
      </c>
      <c r="H1472">
        <f t="shared" ca="1" si="319"/>
        <v>2014</v>
      </c>
      <c r="I1472">
        <f t="shared" ca="1" si="320"/>
        <v>13</v>
      </c>
      <c r="J1472" t="str">
        <f t="shared" ca="1" si="321"/>
        <v>rs</v>
      </c>
      <c r="K1472" t="str">
        <f t="shared" ca="1" si="331"/>
        <v>DEN</v>
      </c>
      <c r="L1472" t="str">
        <f t="shared" ca="1" si="331"/>
        <v>DEN</v>
      </c>
      <c r="M1472" t="str">
        <f t="shared" ca="1" si="322"/>
        <v/>
      </c>
      <c r="N1472" t="s">
        <v>18</v>
      </c>
      <c r="O1472">
        <v>4.5</v>
      </c>
      <c r="P1472" t="str">
        <f t="shared" ca="1" si="323"/>
        <v/>
      </c>
      <c r="S1472" t="s">
        <v>336</v>
      </c>
      <c r="T1472">
        <v>15</v>
      </c>
      <c r="U1472">
        <f t="shared" ca="1" si="324"/>
        <v>0</v>
      </c>
      <c r="W1472" t="str">
        <f t="shared" ca="1" si="325"/>
        <v/>
      </c>
    </row>
    <row r="1473" spans="1:23" x14ac:dyDescent="0.25">
      <c r="A1473">
        <v>1472</v>
      </c>
      <c r="B1473">
        <v>725</v>
      </c>
      <c r="C1473" t="str">
        <f t="shared" ca="1" si="318"/>
        <v>2014_13_DEN@KCY</v>
      </c>
      <c r="D1473" t="str">
        <f t="shared" ca="1" si="330"/>
        <v/>
      </c>
      <c r="E1473">
        <f t="shared" ca="1" si="330"/>
        <v>1</v>
      </c>
      <c r="F1473">
        <f t="shared" ca="1" si="330"/>
        <v>16</v>
      </c>
      <c r="G1473">
        <f t="shared" ca="1" si="330"/>
        <v>29</v>
      </c>
      <c r="H1473">
        <f t="shared" ca="1" si="319"/>
        <v>2014</v>
      </c>
      <c r="I1473">
        <f t="shared" ca="1" si="320"/>
        <v>13</v>
      </c>
      <c r="J1473" t="str">
        <f t="shared" ca="1" si="321"/>
        <v>rs</v>
      </c>
      <c r="K1473" t="str">
        <f t="shared" ca="1" si="331"/>
        <v>DEN</v>
      </c>
      <c r="L1473" t="str">
        <f t="shared" ca="1" si="331"/>
        <v>DEN</v>
      </c>
      <c r="M1473" t="str">
        <f t="shared" ca="1" si="322"/>
        <v/>
      </c>
      <c r="N1473" t="s">
        <v>16</v>
      </c>
      <c r="O1473">
        <v>2.5</v>
      </c>
      <c r="P1473" t="str">
        <f t="shared" ca="1" si="323"/>
        <v/>
      </c>
      <c r="S1473" t="s">
        <v>336</v>
      </c>
      <c r="T1473">
        <v>12</v>
      </c>
      <c r="U1473">
        <f t="shared" ca="1" si="324"/>
        <v>0</v>
      </c>
      <c r="V1473" t="s">
        <v>336</v>
      </c>
      <c r="W1473">
        <f t="shared" ca="1" si="325"/>
        <v>0</v>
      </c>
    </row>
    <row r="1474" spans="1:23" x14ac:dyDescent="0.25">
      <c r="A1474">
        <v>1473</v>
      </c>
      <c r="B1474">
        <v>726</v>
      </c>
      <c r="C1474" t="str">
        <f t="shared" ref="C1474:C1537" ca="1" si="332">IFERROR(VLOOKUP($B1474,nfl_game_result,MATCH(C$1,nfl_game_result_header,0),FALSE),"error")</f>
        <v>2014_13_MIA@NYJ</v>
      </c>
      <c r="D1474" t="str">
        <f t="shared" ca="1" si="330"/>
        <v/>
      </c>
      <c r="E1474">
        <f t="shared" ca="1" si="330"/>
        <v>4.5</v>
      </c>
      <c r="F1474">
        <f t="shared" ca="1" si="330"/>
        <v>13</v>
      </c>
      <c r="G1474">
        <f t="shared" ca="1" si="330"/>
        <v>16</v>
      </c>
      <c r="H1474">
        <f t="shared" ref="H1474:H1537" ca="1" si="333">VALUE(LEFT(C1474, 4))</f>
        <v>2014</v>
      </c>
      <c r="I1474">
        <f t="shared" ref="I1474:I1537" ca="1" si="334">VALUE(MID(C1474,6,FIND("_",C1474,6)-6))</f>
        <v>13</v>
      </c>
      <c r="J1474" t="str">
        <f t="shared" ref="J1474:J1537" ca="1" si="335">IF(I1474&lt;=17,"rs","plyff")</f>
        <v>rs</v>
      </c>
      <c r="K1474" t="str">
        <f t="shared" ca="1" si="331"/>
        <v>NYJ</v>
      </c>
      <c r="L1474" t="str">
        <f t="shared" ca="1" si="331"/>
        <v>MIA</v>
      </c>
      <c r="M1474" t="str">
        <f t="shared" ref="M1474:M1537" ca="1" si="336">IF(NOT(OR(ISBLANK(D1474),ISBLANK(E1474),D1474="",E1474="")),D1474-E1474,"")</f>
        <v/>
      </c>
      <c r="N1474" t="s">
        <v>18</v>
      </c>
      <c r="O1474">
        <v>3.5</v>
      </c>
      <c r="P1474" t="str">
        <f t="shared" ref="P1474:P1537" ca="1" si="337">IF(OR(NOT(ISNUMBER(D1474)),ISBLANK(D1474),D1474="",ISBLANK(O1474)),"",ABS(D1474-O1474))</f>
        <v/>
      </c>
      <c r="S1474" t="s">
        <v>81</v>
      </c>
      <c r="T1474">
        <v>6</v>
      </c>
      <c r="U1474">
        <f t="shared" ref="U1474:U1537" ca="1" si="338">IF(OR(ISBLANK(K1474),ISBLANK(S1474),K1474="",S1474=""),"",IF(K1474=S1474,1,0))</f>
        <v>0</v>
      </c>
      <c r="W1474" t="str">
        <f t="shared" ref="W1474:W1537" ca="1" si="339">IF(OR(ISBLANK(L1474),ISBLANK(V1474),L1474="",V1474=""),"",IF(L1474=V1474,1,0))</f>
        <v/>
      </c>
    </row>
    <row r="1475" spans="1:23" x14ac:dyDescent="0.25">
      <c r="A1475">
        <v>1474</v>
      </c>
      <c r="B1475">
        <v>726</v>
      </c>
      <c r="C1475" t="str">
        <f t="shared" ca="1" si="332"/>
        <v>2014_13_MIA@NYJ</v>
      </c>
      <c r="D1475" t="str">
        <f t="shared" ca="1" si="330"/>
        <v/>
      </c>
      <c r="E1475">
        <f t="shared" ca="1" si="330"/>
        <v>4.5</v>
      </c>
      <c r="F1475">
        <f t="shared" ca="1" si="330"/>
        <v>13</v>
      </c>
      <c r="G1475">
        <f t="shared" ca="1" si="330"/>
        <v>16</v>
      </c>
      <c r="H1475">
        <f t="shared" ca="1" si="333"/>
        <v>2014</v>
      </c>
      <c r="I1475">
        <f t="shared" ca="1" si="334"/>
        <v>13</v>
      </c>
      <c r="J1475" t="str">
        <f t="shared" ca="1" si="335"/>
        <v>rs</v>
      </c>
      <c r="K1475" t="str">
        <f t="shared" ca="1" si="331"/>
        <v>NYJ</v>
      </c>
      <c r="L1475" t="str">
        <f t="shared" ca="1" si="331"/>
        <v>MIA</v>
      </c>
      <c r="M1475" t="str">
        <f t="shared" ca="1" si="336"/>
        <v/>
      </c>
      <c r="N1475" t="s">
        <v>16</v>
      </c>
      <c r="O1475">
        <v>4.5</v>
      </c>
      <c r="P1475" t="str">
        <f t="shared" ca="1" si="337"/>
        <v/>
      </c>
      <c r="S1475" t="s">
        <v>81</v>
      </c>
      <c r="T1475">
        <v>1</v>
      </c>
      <c r="U1475">
        <f t="shared" ca="1" si="338"/>
        <v>0</v>
      </c>
      <c r="V1475" t="s">
        <v>81</v>
      </c>
      <c r="W1475">
        <f t="shared" ca="1" si="339"/>
        <v>1</v>
      </c>
    </row>
    <row r="1476" spans="1:23" x14ac:dyDescent="0.25">
      <c r="A1476">
        <v>1475</v>
      </c>
      <c r="B1476">
        <v>727</v>
      </c>
      <c r="C1476" t="str">
        <f t="shared" ca="1" si="332"/>
        <v>2014_14_DAL@CHI</v>
      </c>
      <c r="D1476" t="str">
        <f t="shared" ca="1" si="330"/>
        <v/>
      </c>
      <c r="E1476">
        <f t="shared" ca="1" si="330"/>
        <v>3.5</v>
      </c>
      <c r="F1476">
        <f t="shared" ca="1" si="330"/>
        <v>28</v>
      </c>
      <c r="G1476">
        <f t="shared" ca="1" si="330"/>
        <v>41</v>
      </c>
      <c r="H1476">
        <f t="shared" ca="1" si="333"/>
        <v>2014</v>
      </c>
      <c r="I1476">
        <f t="shared" ca="1" si="334"/>
        <v>14</v>
      </c>
      <c r="J1476" t="str">
        <f t="shared" ca="1" si="335"/>
        <v>rs</v>
      </c>
      <c r="K1476" t="str">
        <f t="shared" ca="1" si="331"/>
        <v>DAL</v>
      </c>
      <c r="L1476" t="str">
        <f t="shared" ca="1" si="331"/>
        <v>DAL</v>
      </c>
      <c r="M1476" t="str">
        <f t="shared" ca="1" si="336"/>
        <v/>
      </c>
      <c r="N1476" t="s">
        <v>18</v>
      </c>
      <c r="O1476">
        <v>3</v>
      </c>
      <c r="P1476" t="str">
        <f t="shared" ca="1" si="337"/>
        <v/>
      </c>
      <c r="S1476" t="s">
        <v>73</v>
      </c>
      <c r="T1476">
        <v>6</v>
      </c>
      <c r="U1476">
        <f t="shared" ca="1" si="338"/>
        <v>1</v>
      </c>
      <c r="W1476" t="str">
        <f t="shared" ca="1" si="339"/>
        <v/>
      </c>
    </row>
    <row r="1477" spans="1:23" x14ac:dyDescent="0.25">
      <c r="A1477">
        <v>1476</v>
      </c>
      <c r="B1477">
        <v>727</v>
      </c>
      <c r="C1477" t="str">
        <f t="shared" ca="1" si="332"/>
        <v>2014_14_DAL@CHI</v>
      </c>
      <c r="D1477" t="str">
        <f t="shared" ca="1" si="330"/>
        <v/>
      </c>
      <c r="E1477">
        <f t="shared" ca="1" si="330"/>
        <v>3.5</v>
      </c>
      <c r="F1477">
        <f t="shared" ca="1" si="330"/>
        <v>28</v>
      </c>
      <c r="G1477">
        <f t="shared" ca="1" si="330"/>
        <v>41</v>
      </c>
      <c r="H1477">
        <f t="shared" ca="1" si="333"/>
        <v>2014</v>
      </c>
      <c r="I1477">
        <f t="shared" ca="1" si="334"/>
        <v>14</v>
      </c>
      <c r="J1477" t="str">
        <f t="shared" ca="1" si="335"/>
        <v>rs</v>
      </c>
      <c r="K1477" t="str">
        <f t="shared" ca="1" si="331"/>
        <v>DAL</v>
      </c>
      <c r="L1477" t="str">
        <f t="shared" ca="1" si="331"/>
        <v>DAL</v>
      </c>
      <c r="M1477" t="str">
        <f t="shared" ca="1" si="336"/>
        <v/>
      </c>
      <c r="N1477" t="s">
        <v>16</v>
      </c>
      <c r="O1477">
        <v>2.5</v>
      </c>
      <c r="P1477" t="str">
        <f t="shared" ca="1" si="337"/>
        <v/>
      </c>
      <c r="S1477" t="s">
        <v>73</v>
      </c>
      <c r="T1477">
        <v>6</v>
      </c>
      <c r="U1477">
        <f t="shared" ca="1" si="338"/>
        <v>1</v>
      </c>
      <c r="V1477" t="s">
        <v>73</v>
      </c>
      <c r="W1477">
        <f t="shared" ca="1" si="339"/>
        <v>1</v>
      </c>
    </row>
    <row r="1478" spans="1:23" x14ac:dyDescent="0.25">
      <c r="A1478">
        <v>1477</v>
      </c>
      <c r="B1478">
        <v>728</v>
      </c>
      <c r="C1478" t="str">
        <f t="shared" ca="1" si="332"/>
        <v>2014_14_PIT@CIN</v>
      </c>
      <c r="D1478" t="str">
        <f t="shared" ca="1" si="330"/>
        <v/>
      </c>
      <c r="E1478">
        <f t="shared" ca="1" si="330"/>
        <v>-3.5</v>
      </c>
      <c r="F1478">
        <f t="shared" ca="1" si="330"/>
        <v>21</v>
      </c>
      <c r="G1478">
        <f t="shared" ca="1" si="330"/>
        <v>42</v>
      </c>
      <c r="H1478">
        <f t="shared" ca="1" si="333"/>
        <v>2014</v>
      </c>
      <c r="I1478">
        <f t="shared" ca="1" si="334"/>
        <v>14</v>
      </c>
      <c r="J1478" t="str">
        <f t="shared" ca="1" si="335"/>
        <v>rs</v>
      </c>
      <c r="K1478" t="str">
        <f t="shared" ca="1" si="331"/>
        <v>PIT</v>
      </c>
      <c r="L1478" t="str">
        <f t="shared" ca="1" si="331"/>
        <v>PIT</v>
      </c>
      <c r="M1478" t="str">
        <f t="shared" ca="1" si="336"/>
        <v/>
      </c>
      <c r="N1478" t="s">
        <v>18</v>
      </c>
      <c r="O1478">
        <v>-5</v>
      </c>
      <c r="P1478" t="str">
        <f t="shared" ca="1" si="337"/>
        <v/>
      </c>
      <c r="S1478" t="s">
        <v>89</v>
      </c>
      <c r="T1478">
        <v>16</v>
      </c>
      <c r="U1478">
        <f t="shared" ca="1" si="338"/>
        <v>1</v>
      </c>
      <c r="W1478" t="str">
        <f t="shared" ca="1" si="339"/>
        <v/>
      </c>
    </row>
    <row r="1479" spans="1:23" x14ac:dyDescent="0.25">
      <c r="A1479">
        <v>1478</v>
      </c>
      <c r="B1479">
        <v>728</v>
      </c>
      <c r="C1479" t="str">
        <f t="shared" ca="1" si="332"/>
        <v>2014_14_PIT@CIN</v>
      </c>
      <c r="D1479" t="str">
        <f t="shared" ca="1" si="330"/>
        <v/>
      </c>
      <c r="E1479">
        <f t="shared" ca="1" si="330"/>
        <v>-3.5</v>
      </c>
      <c r="F1479">
        <f t="shared" ca="1" si="330"/>
        <v>21</v>
      </c>
      <c r="G1479">
        <f t="shared" ca="1" si="330"/>
        <v>42</v>
      </c>
      <c r="H1479">
        <f t="shared" ca="1" si="333"/>
        <v>2014</v>
      </c>
      <c r="I1479">
        <f t="shared" ca="1" si="334"/>
        <v>14</v>
      </c>
      <c r="J1479" t="str">
        <f t="shared" ca="1" si="335"/>
        <v>rs</v>
      </c>
      <c r="K1479" t="str">
        <f t="shared" ca="1" si="331"/>
        <v>PIT</v>
      </c>
      <c r="L1479" t="str">
        <f t="shared" ca="1" si="331"/>
        <v>PIT</v>
      </c>
      <c r="M1479" t="str">
        <f t="shared" ca="1" si="336"/>
        <v/>
      </c>
      <c r="N1479" t="s">
        <v>16</v>
      </c>
      <c r="O1479">
        <v>-6.5</v>
      </c>
      <c r="P1479" t="str">
        <f t="shared" ca="1" si="337"/>
        <v/>
      </c>
      <c r="S1479" t="s">
        <v>89</v>
      </c>
      <c r="T1479">
        <v>4</v>
      </c>
      <c r="U1479">
        <f t="shared" ca="1" si="338"/>
        <v>1</v>
      </c>
      <c r="V1479" t="s">
        <v>89</v>
      </c>
      <c r="W1479">
        <f t="shared" ca="1" si="339"/>
        <v>1</v>
      </c>
    </row>
    <row r="1480" spans="1:23" x14ac:dyDescent="0.25">
      <c r="A1480">
        <v>1479</v>
      </c>
      <c r="B1480">
        <v>729</v>
      </c>
      <c r="C1480" t="str">
        <f t="shared" ca="1" si="332"/>
        <v>2014_14_IND@CLE</v>
      </c>
      <c r="D1480" t="str">
        <f t="shared" ca="1" si="330"/>
        <v/>
      </c>
      <c r="E1480">
        <f t="shared" ca="1" si="330"/>
        <v>3.5</v>
      </c>
      <c r="F1480">
        <f t="shared" ca="1" si="330"/>
        <v>24</v>
      </c>
      <c r="G1480">
        <f t="shared" ca="1" si="330"/>
        <v>25</v>
      </c>
      <c r="H1480">
        <f t="shared" ca="1" si="333"/>
        <v>2014</v>
      </c>
      <c r="I1480">
        <f t="shared" ca="1" si="334"/>
        <v>14</v>
      </c>
      <c r="J1480" t="str">
        <f t="shared" ca="1" si="335"/>
        <v>rs</v>
      </c>
      <c r="K1480" t="str">
        <f t="shared" ca="1" si="331"/>
        <v>CLE</v>
      </c>
      <c r="L1480" t="str">
        <f t="shared" ca="1" si="331"/>
        <v>IND</v>
      </c>
      <c r="M1480" t="str">
        <f t="shared" ca="1" si="336"/>
        <v/>
      </c>
      <c r="N1480" t="s">
        <v>18</v>
      </c>
      <c r="O1480">
        <v>4</v>
      </c>
      <c r="P1480" t="str">
        <f t="shared" ca="1" si="337"/>
        <v/>
      </c>
      <c r="S1480" t="s">
        <v>78</v>
      </c>
      <c r="T1480">
        <v>1</v>
      </c>
      <c r="U1480">
        <f t="shared" ca="1" si="338"/>
        <v>0</v>
      </c>
      <c r="W1480" t="str">
        <f t="shared" ca="1" si="339"/>
        <v/>
      </c>
    </row>
    <row r="1481" spans="1:23" x14ac:dyDescent="0.25">
      <c r="A1481">
        <v>1480</v>
      </c>
      <c r="B1481">
        <v>729</v>
      </c>
      <c r="C1481" t="str">
        <f t="shared" ca="1" si="332"/>
        <v>2014_14_IND@CLE</v>
      </c>
      <c r="D1481" t="str">
        <f t="shared" ca="1" si="330"/>
        <v/>
      </c>
      <c r="E1481">
        <f t="shared" ca="1" si="330"/>
        <v>3.5</v>
      </c>
      <c r="F1481">
        <f t="shared" ca="1" si="330"/>
        <v>24</v>
      </c>
      <c r="G1481">
        <f t="shared" ca="1" si="330"/>
        <v>25</v>
      </c>
      <c r="H1481">
        <f t="shared" ca="1" si="333"/>
        <v>2014</v>
      </c>
      <c r="I1481">
        <f t="shared" ca="1" si="334"/>
        <v>14</v>
      </c>
      <c r="J1481" t="str">
        <f t="shared" ca="1" si="335"/>
        <v>rs</v>
      </c>
      <c r="K1481" t="str">
        <f t="shared" ca="1" si="331"/>
        <v>CLE</v>
      </c>
      <c r="L1481" t="str">
        <f t="shared" ca="1" si="331"/>
        <v>IND</v>
      </c>
      <c r="M1481" t="str">
        <f t="shared" ca="1" si="336"/>
        <v/>
      </c>
      <c r="N1481" t="s">
        <v>16</v>
      </c>
      <c r="O1481">
        <v>3</v>
      </c>
      <c r="P1481" t="str">
        <f t="shared" ca="1" si="337"/>
        <v/>
      </c>
      <c r="S1481" t="s">
        <v>72</v>
      </c>
      <c r="T1481">
        <v>8</v>
      </c>
      <c r="U1481">
        <f t="shared" ca="1" si="338"/>
        <v>1</v>
      </c>
      <c r="V1481" t="s">
        <v>72</v>
      </c>
      <c r="W1481">
        <f t="shared" ca="1" si="339"/>
        <v>0</v>
      </c>
    </row>
    <row r="1482" spans="1:23" x14ac:dyDescent="0.25">
      <c r="A1482">
        <v>1481</v>
      </c>
      <c r="B1482">
        <v>730</v>
      </c>
      <c r="C1482" t="str">
        <f t="shared" ca="1" si="332"/>
        <v>2014_14_TBY@DET</v>
      </c>
      <c r="D1482" t="str">
        <f t="shared" ref="D1482:G1501" ca="1" si="340">IFERROR(IF(ISBLANK(VLOOKUP($B1482,nfl_game_result,MATCH(D$1,nfl_game_result_header,0),FALSE)),"",VLOOKUP($B1482,nfl_game_result,MATCH(D$1,nfl_game_result_header,0),FALSE)),"error")</f>
        <v/>
      </c>
      <c r="E1482">
        <f t="shared" ca="1" si="340"/>
        <v>-9.5</v>
      </c>
      <c r="F1482">
        <f t="shared" ca="1" si="340"/>
        <v>34</v>
      </c>
      <c r="G1482">
        <f t="shared" ca="1" si="340"/>
        <v>17</v>
      </c>
      <c r="H1482">
        <f t="shared" ca="1" si="333"/>
        <v>2014</v>
      </c>
      <c r="I1482">
        <f t="shared" ca="1" si="334"/>
        <v>14</v>
      </c>
      <c r="J1482" t="str">
        <f t="shared" ca="1" si="335"/>
        <v>rs</v>
      </c>
      <c r="K1482" t="str">
        <f t="shared" ref="K1482:L1501" ca="1" si="341">IFERROR(IF(ISBLANK(VLOOKUP($B1482,nfl_game_result,MATCH(K$1,nfl_game_result_header,0),FALSE)),"",VLOOKUP($B1482,nfl_game_result,MATCH(K$1,nfl_game_result_header,0),FALSE)),"error")</f>
        <v>DET</v>
      </c>
      <c r="L1482" t="str">
        <f t="shared" ca="1" si="341"/>
        <v>DET</v>
      </c>
      <c r="M1482" t="str">
        <f t="shared" ca="1" si="336"/>
        <v/>
      </c>
      <c r="N1482" t="s">
        <v>18</v>
      </c>
      <c r="O1482">
        <v>-7.5</v>
      </c>
      <c r="P1482" t="str">
        <f t="shared" ca="1" si="337"/>
        <v/>
      </c>
      <c r="S1482" t="s">
        <v>339</v>
      </c>
      <c r="T1482">
        <v>2</v>
      </c>
      <c r="U1482">
        <f t="shared" ca="1" si="338"/>
        <v>0</v>
      </c>
      <c r="W1482" t="str">
        <f t="shared" ca="1" si="339"/>
        <v/>
      </c>
    </row>
    <row r="1483" spans="1:23" x14ac:dyDescent="0.25">
      <c r="A1483">
        <v>1482</v>
      </c>
      <c r="B1483">
        <v>730</v>
      </c>
      <c r="C1483" t="str">
        <f t="shared" ca="1" si="332"/>
        <v>2014_14_TBY@DET</v>
      </c>
      <c r="D1483" t="str">
        <f t="shared" ca="1" si="340"/>
        <v/>
      </c>
      <c r="E1483">
        <f t="shared" ca="1" si="340"/>
        <v>-9.5</v>
      </c>
      <c r="F1483">
        <f t="shared" ca="1" si="340"/>
        <v>34</v>
      </c>
      <c r="G1483">
        <f t="shared" ca="1" si="340"/>
        <v>17</v>
      </c>
      <c r="H1483">
        <f t="shared" ca="1" si="333"/>
        <v>2014</v>
      </c>
      <c r="I1483">
        <f t="shared" ca="1" si="334"/>
        <v>14</v>
      </c>
      <c r="J1483" t="str">
        <f t="shared" ca="1" si="335"/>
        <v>rs</v>
      </c>
      <c r="K1483" t="str">
        <f t="shared" ca="1" si="341"/>
        <v>DET</v>
      </c>
      <c r="L1483" t="str">
        <f t="shared" ca="1" si="341"/>
        <v>DET</v>
      </c>
      <c r="M1483" t="str">
        <f t="shared" ca="1" si="336"/>
        <v/>
      </c>
      <c r="N1483" t="s">
        <v>16</v>
      </c>
      <c r="O1483">
        <v>-8.5</v>
      </c>
      <c r="P1483" t="str">
        <f t="shared" ca="1" si="337"/>
        <v/>
      </c>
      <c r="S1483" t="s">
        <v>75</v>
      </c>
      <c r="T1483">
        <v>13</v>
      </c>
      <c r="U1483">
        <f t="shared" ca="1" si="338"/>
        <v>1</v>
      </c>
      <c r="V1483" t="s">
        <v>75</v>
      </c>
      <c r="W1483">
        <f t="shared" ca="1" si="339"/>
        <v>1</v>
      </c>
    </row>
    <row r="1484" spans="1:23" x14ac:dyDescent="0.25">
      <c r="A1484">
        <v>1483</v>
      </c>
      <c r="B1484">
        <v>731</v>
      </c>
      <c r="C1484" t="str">
        <f t="shared" ca="1" si="332"/>
        <v>2014_14_NYG@TEN</v>
      </c>
      <c r="D1484" t="str">
        <f t="shared" ca="1" si="340"/>
        <v/>
      </c>
      <c r="E1484">
        <f t="shared" ca="1" si="340"/>
        <v>0</v>
      </c>
      <c r="F1484">
        <f t="shared" ca="1" si="340"/>
        <v>7</v>
      </c>
      <c r="G1484">
        <f t="shared" ca="1" si="340"/>
        <v>36</v>
      </c>
      <c r="H1484">
        <f t="shared" ca="1" si="333"/>
        <v>2014</v>
      </c>
      <c r="I1484">
        <f t="shared" ca="1" si="334"/>
        <v>14</v>
      </c>
      <c r="J1484" t="str">
        <f t="shared" ca="1" si="335"/>
        <v>rs</v>
      </c>
      <c r="K1484" t="str">
        <f t="shared" ca="1" si="341"/>
        <v>NYG</v>
      </c>
      <c r="L1484" t="str">
        <f t="shared" ca="1" si="341"/>
        <v>NYG</v>
      </c>
      <c r="M1484" t="str">
        <f t="shared" ca="1" si="336"/>
        <v/>
      </c>
      <c r="N1484" t="s">
        <v>18</v>
      </c>
      <c r="O1484">
        <v>2</v>
      </c>
      <c r="P1484" t="str">
        <f t="shared" ca="1" si="337"/>
        <v/>
      </c>
      <c r="S1484" t="s">
        <v>85</v>
      </c>
      <c r="T1484">
        <v>8</v>
      </c>
      <c r="U1484">
        <f t="shared" ca="1" si="338"/>
        <v>1</v>
      </c>
      <c r="W1484" t="str">
        <f t="shared" ca="1" si="339"/>
        <v/>
      </c>
    </row>
    <row r="1485" spans="1:23" x14ac:dyDescent="0.25">
      <c r="A1485">
        <v>1484</v>
      </c>
      <c r="B1485">
        <v>731</v>
      </c>
      <c r="C1485" t="str">
        <f t="shared" ca="1" si="332"/>
        <v>2014_14_NYG@TEN</v>
      </c>
      <c r="D1485" t="str">
        <f t="shared" ca="1" si="340"/>
        <v/>
      </c>
      <c r="E1485">
        <f t="shared" ca="1" si="340"/>
        <v>0</v>
      </c>
      <c r="F1485">
        <f t="shared" ca="1" si="340"/>
        <v>7</v>
      </c>
      <c r="G1485">
        <f t="shared" ca="1" si="340"/>
        <v>36</v>
      </c>
      <c r="H1485">
        <f t="shared" ca="1" si="333"/>
        <v>2014</v>
      </c>
      <c r="I1485">
        <f t="shared" ca="1" si="334"/>
        <v>14</v>
      </c>
      <c r="J1485" t="str">
        <f t="shared" ca="1" si="335"/>
        <v>rs</v>
      </c>
      <c r="K1485" t="str">
        <f t="shared" ca="1" si="341"/>
        <v>NYG</v>
      </c>
      <c r="L1485" t="str">
        <f t="shared" ca="1" si="341"/>
        <v>NYG</v>
      </c>
      <c r="M1485" t="str">
        <f t="shared" ca="1" si="336"/>
        <v/>
      </c>
      <c r="N1485" t="s">
        <v>16</v>
      </c>
      <c r="O1485">
        <v>-2</v>
      </c>
      <c r="P1485" t="str">
        <f t="shared" ca="1" si="337"/>
        <v/>
      </c>
      <c r="S1485" t="s">
        <v>95</v>
      </c>
      <c r="T1485">
        <v>9</v>
      </c>
      <c r="U1485">
        <f t="shared" ca="1" si="338"/>
        <v>0</v>
      </c>
      <c r="V1485" t="s">
        <v>95</v>
      </c>
      <c r="W1485">
        <f t="shared" ca="1" si="339"/>
        <v>0</v>
      </c>
    </row>
    <row r="1486" spans="1:23" x14ac:dyDescent="0.25">
      <c r="A1486">
        <v>1485</v>
      </c>
      <c r="B1486">
        <v>732</v>
      </c>
      <c r="C1486" t="str">
        <f t="shared" ca="1" si="332"/>
        <v>2014_14_BAL@MIA</v>
      </c>
      <c r="D1486" t="str">
        <f t="shared" ca="1" si="340"/>
        <v/>
      </c>
      <c r="E1486">
        <f t="shared" ca="1" si="340"/>
        <v>-3</v>
      </c>
      <c r="F1486">
        <f t="shared" ca="1" si="340"/>
        <v>13</v>
      </c>
      <c r="G1486">
        <f t="shared" ca="1" si="340"/>
        <v>28</v>
      </c>
      <c r="H1486">
        <f t="shared" ca="1" si="333"/>
        <v>2014</v>
      </c>
      <c r="I1486">
        <f t="shared" ca="1" si="334"/>
        <v>14</v>
      </c>
      <c r="J1486" t="str">
        <f t="shared" ca="1" si="335"/>
        <v>rs</v>
      </c>
      <c r="K1486" t="str">
        <f t="shared" ca="1" si="341"/>
        <v>BAL</v>
      </c>
      <c r="L1486" t="str">
        <f t="shared" ca="1" si="341"/>
        <v>BAL</v>
      </c>
      <c r="M1486" t="str">
        <f t="shared" ca="1" si="336"/>
        <v/>
      </c>
      <c r="N1486" t="s">
        <v>18</v>
      </c>
      <c r="O1486">
        <v>-3</v>
      </c>
      <c r="P1486" t="str">
        <f t="shared" ca="1" si="337"/>
        <v/>
      </c>
      <c r="S1486" t="s">
        <v>67</v>
      </c>
      <c r="T1486">
        <v>12</v>
      </c>
      <c r="U1486">
        <f t="shared" ca="1" si="338"/>
        <v>1</v>
      </c>
      <c r="W1486" t="str">
        <f t="shared" ca="1" si="339"/>
        <v/>
      </c>
    </row>
    <row r="1487" spans="1:23" x14ac:dyDescent="0.25">
      <c r="A1487">
        <v>1486</v>
      </c>
      <c r="B1487">
        <v>732</v>
      </c>
      <c r="C1487" t="str">
        <f t="shared" ca="1" si="332"/>
        <v>2014_14_BAL@MIA</v>
      </c>
      <c r="D1487" t="str">
        <f t="shared" ca="1" si="340"/>
        <v/>
      </c>
      <c r="E1487">
        <f t="shared" ca="1" si="340"/>
        <v>-3</v>
      </c>
      <c r="F1487">
        <f t="shared" ca="1" si="340"/>
        <v>13</v>
      </c>
      <c r="G1487">
        <f t="shared" ca="1" si="340"/>
        <v>28</v>
      </c>
      <c r="H1487">
        <f t="shared" ca="1" si="333"/>
        <v>2014</v>
      </c>
      <c r="I1487">
        <f t="shared" ca="1" si="334"/>
        <v>14</v>
      </c>
      <c r="J1487" t="str">
        <f t="shared" ca="1" si="335"/>
        <v>rs</v>
      </c>
      <c r="K1487" t="str">
        <f t="shared" ca="1" si="341"/>
        <v>BAL</v>
      </c>
      <c r="L1487" t="str">
        <f t="shared" ca="1" si="341"/>
        <v>BAL</v>
      </c>
      <c r="M1487" t="str">
        <f t="shared" ca="1" si="336"/>
        <v/>
      </c>
      <c r="N1487" t="s">
        <v>16</v>
      </c>
      <c r="O1487">
        <v>-3</v>
      </c>
      <c r="P1487" t="str">
        <f t="shared" ca="1" si="337"/>
        <v/>
      </c>
      <c r="S1487" t="s">
        <v>81</v>
      </c>
      <c r="T1487">
        <v>14</v>
      </c>
      <c r="U1487">
        <f t="shared" ca="1" si="338"/>
        <v>0</v>
      </c>
      <c r="V1487" t="s">
        <v>81</v>
      </c>
      <c r="W1487">
        <f t="shared" ca="1" si="339"/>
        <v>0</v>
      </c>
    </row>
    <row r="1488" spans="1:23" x14ac:dyDescent="0.25">
      <c r="A1488">
        <v>1487</v>
      </c>
      <c r="B1488">
        <v>733</v>
      </c>
      <c r="C1488" t="str">
        <f t="shared" ca="1" si="332"/>
        <v>2014_14_NYJ@MIN</v>
      </c>
      <c r="D1488" t="str">
        <f t="shared" ca="1" si="340"/>
        <v/>
      </c>
      <c r="E1488">
        <f t="shared" ca="1" si="340"/>
        <v>-4.5</v>
      </c>
      <c r="F1488">
        <f t="shared" ca="1" si="340"/>
        <v>30</v>
      </c>
      <c r="G1488">
        <f t="shared" ca="1" si="340"/>
        <v>24</v>
      </c>
      <c r="H1488">
        <f t="shared" ca="1" si="333"/>
        <v>2014</v>
      </c>
      <c r="I1488">
        <f t="shared" ca="1" si="334"/>
        <v>14</v>
      </c>
      <c r="J1488" t="str">
        <f t="shared" ca="1" si="335"/>
        <v>rs</v>
      </c>
      <c r="K1488" t="str">
        <f t="shared" ca="1" si="341"/>
        <v>MIN</v>
      </c>
      <c r="L1488" t="str">
        <f t="shared" ca="1" si="341"/>
        <v>MIN</v>
      </c>
      <c r="M1488" t="str">
        <f t="shared" ca="1" si="336"/>
        <v/>
      </c>
      <c r="N1488" t="s">
        <v>18</v>
      </c>
      <c r="O1488">
        <v>-4.5</v>
      </c>
      <c r="P1488" t="str">
        <f t="shared" ca="1" si="337"/>
        <v/>
      </c>
      <c r="S1488" t="s">
        <v>86</v>
      </c>
      <c r="T1488">
        <v>14</v>
      </c>
      <c r="U1488">
        <f t="shared" ca="1" si="338"/>
        <v>0</v>
      </c>
      <c r="W1488" t="str">
        <f t="shared" ca="1" si="339"/>
        <v/>
      </c>
    </row>
    <row r="1489" spans="1:23" x14ac:dyDescent="0.25">
      <c r="A1489">
        <v>1488</v>
      </c>
      <c r="B1489">
        <v>733</v>
      </c>
      <c r="C1489" t="str">
        <f t="shared" ca="1" si="332"/>
        <v>2014_14_NYJ@MIN</v>
      </c>
      <c r="D1489" t="str">
        <f t="shared" ca="1" si="340"/>
        <v/>
      </c>
      <c r="E1489">
        <f t="shared" ca="1" si="340"/>
        <v>-4.5</v>
      </c>
      <c r="F1489">
        <f t="shared" ca="1" si="340"/>
        <v>30</v>
      </c>
      <c r="G1489">
        <f t="shared" ca="1" si="340"/>
        <v>24</v>
      </c>
      <c r="H1489">
        <f t="shared" ca="1" si="333"/>
        <v>2014</v>
      </c>
      <c r="I1489">
        <f t="shared" ca="1" si="334"/>
        <v>14</v>
      </c>
      <c r="J1489" t="str">
        <f t="shared" ca="1" si="335"/>
        <v>rs</v>
      </c>
      <c r="K1489" t="str">
        <f t="shared" ca="1" si="341"/>
        <v>MIN</v>
      </c>
      <c r="L1489" t="str">
        <f t="shared" ca="1" si="341"/>
        <v>MIN</v>
      </c>
      <c r="M1489" t="str">
        <f t="shared" ca="1" si="336"/>
        <v/>
      </c>
      <c r="N1489" t="s">
        <v>16</v>
      </c>
      <c r="O1489">
        <v>-5.5</v>
      </c>
      <c r="P1489" t="str">
        <f t="shared" ca="1" si="337"/>
        <v/>
      </c>
      <c r="S1489" t="s">
        <v>82</v>
      </c>
      <c r="T1489">
        <v>5</v>
      </c>
      <c r="U1489">
        <f t="shared" ca="1" si="338"/>
        <v>1</v>
      </c>
      <c r="V1489" t="s">
        <v>82</v>
      </c>
      <c r="W1489">
        <f t="shared" ca="1" si="339"/>
        <v>1</v>
      </c>
    </row>
    <row r="1490" spans="1:23" x14ac:dyDescent="0.25">
      <c r="A1490">
        <v>1489</v>
      </c>
      <c r="B1490">
        <v>734</v>
      </c>
      <c r="C1490" t="str">
        <f t="shared" ca="1" si="332"/>
        <v>2014_14_CAR@NOR</v>
      </c>
      <c r="D1490" t="str">
        <f t="shared" ca="1" si="340"/>
        <v/>
      </c>
      <c r="E1490">
        <f t="shared" ca="1" si="340"/>
        <v>-9.5</v>
      </c>
      <c r="F1490">
        <f t="shared" ca="1" si="340"/>
        <v>10</v>
      </c>
      <c r="G1490">
        <f t="shared" ca="1" si="340"/>
        <v>41</v>
      </c>
      <c r="H1490">
        <f t="shared" ca="1" si="333"/>
        <v>2014</v>
      </c>
      <c r="I1490">
        <f t="shared" ca="1" si="334"/>
        <v>14</v>
      </c>
      <c r="J1490" t="str">
        <f t="shared" ca="1" si="335"/>
        <v>rs</v>
      </c>
      <c r="K1490" t="str">
        <f t="shared" ca="1" si="341"/>
        <v>CAR</v>
      </c>
      <c r="L1490" t="str">
        <f t="shared" ca="1" si="341"/>
        <v>CAR</v>
      </c>
      <c r="M1490" t="str">
        <f t="shared" ca="1" si="336"/>
        <v/>
      </c>
      <c r="N1490" t="s">
        <v>18</v>
      </c>
      <c r="O1490">
        <v>-9</v>
      </c>
      <c r="P1490" t="str">
        <f t="shared" ca="1" si="337"/>
        <v/>
      </c>
      <c r="S1490" t="s">
        <v>340</v>
      </c>
      <c r="T1490">
        <v>7</v>
      </c>
      <c r="U1490">
        <f t="shared" ca="1" si="338"/>
        <v>0</v>
      </c>
      <c r="W1490" t="str">
        <f t="shared" ca="1" si="339"/>
        <v/>
      </c>
    </row>
    <row r="1491" spans="1:23" x14ac:dyDescent="0.25">
      <c r="A1491">
        <v>1490</v>
      </c>
      <c r="B1491">
        <v>734</v>
      </c>
      <c r="C1491" t="str">
        <f t="shared" ca="1" si="332"/>
        <v>2014_14_CAR@NOR</v>
      </c>
      <c r="D1491" t="str">
        <f t="shared" ca="1" si="340"/>
        <v/>
      </c>
      <c r="E1491">
        <f t="shared" ca="1" si="340"/>
        <v>-9.5</v>
      </c>
      <c r="F1491">
        <f t="shared" ca="1" si="340"/>
        <v>10</v>
      </c>
      <c r="G1491">
        <f t="shared" ca="1" si="340"/>
        <v>41</v>
      </c>
      <c r="H1491">
        <f t="shared" ca="1" si="333"/>
        <v>2014</v>
      </c>
      <c r="I1491">
        <f t="shared" ca="1" si="334"/>
        <v>14</v>
      </c>
      <c r="J1491" t="str">
        <f t="shared" ca="1" si="335"/>
        <v>rs</v>
      </c>
      <c r="K1491" t="str">
        <f t="shared" ca="1" si="341"/>
        <v>CAR</v>
      </c>
      <c r="L1491" t="str">
        <f t="shared" ca="1" si="341"/>
        <v>CAR</v>
      </c>
      <c r="M1491" t="str">
        <f t="shared" ca="1" si="336"/>
        <v/>
      </c>
      <c r="N1491" t="s">
        <v>16</v>
      </c>
      <c r="O1491">
        <v>-7</v>
      </c>
      <c r="P1491" t="str">
        <f t="shared" ca="1" si="337"/>
        <v/>
      </c>
      <c r="S1491" t="s">
        <v>340</v>
      </c>
      <c r="T1491">
        <v>11</v>
      </c>
      <c r="U1491">
        <f t="shared" ca="1" si="338"/>
        <v>0</v>
      </c>
      <c r="V1491" t="s">
        <v>340</v>
      </c>
      <c r="W1491">
        <f t="shared" ca="1" si="339"/>
        <v>0</v>
      </c>
    </row>
    <row r="1492" spans="1:23" x14ac:dyDescent="0.25">
      <c r="A1492">
        <v>1491</v>
      </c>
      <c r="B1492">
        <v>735</v>
      </c>
      <c r="C1492" t="str">
        <f t="shared" ca="1" si="332"/>
        <v>2014_14_STL@WAS</v>
      </c>
      <c r="D1492" t="str">
        <f t="shared" ca="1" si="340"/>
        <v/>
      </c>
      <c r="E1492">
        <f t="shared" ca="1" si="340"/>
        <v>2.5</v>
      </c>
      <c r="F1492">
        <f t="shared" ca="1" si="340"/>
        <v>0</v>
      </c>
      <c r="G1492">
        <f t="shared" ca="1" si="340"/>
        <v>24</v>
      </c>
      <c r="H1492">
        <f t="shared" ca="1" si="333"/>
        <v>2014</v>
      </c>
      <c r="I1492">
        <f t="shared" ca="1" si="334"/>
        <v>14</v>
      </c>
      <c r="J1492" t="str">
        <f t="shared" ca="1" si="335"/>
        <v>rs</v>
      </c>
      <c r="K1492" t="str">
        <f t="shared" ca="1" si="341"/>
        <v>STL</v>
      </c>
      <c r="L1492" t="str">
        <f t="shared" ca="1" si="341"/>
        <v>STL</v>
      </c>
      <c r="M1492" t="str">
        <f t="shared" ca="1" si="336"/>
        <v/>
      </c>
      <c r="N1492" t="s">
        <v>18</v>
      </c>
      <c r="O1492">
        <v>3.5</v>
      </c>
      <c r="P1492" t="str">
        <f t="shared" ca="1" si="337"/>
        <v/>
      </c>
      <c r="S1492" t="s">
        <v>96</v>
      </c>
      <c r="T1492">
        <v>10</v>
      </c>
      <c r="U1492">
        <f t="shared" ca="1" si="338"/>
        <v>0</v>
      </c>
      <c r="W1492" t="str">
        <f t="shared" ca="1" si="339"/>
        <v/>
      </c>
    </row>
    <row r="1493" spans="1:23" x14ac:dyDescent="0.25">
      <c r="A1493">
        <v>1492</v>
      </c>
      <c r="B1493">
        <v>735</v>
      </c>
      <c r="C1493" t="str">
        <f t="shared" ca="1" si="332"/>
        <v>2014_14_STL@WAS</v>
      </c>
      <c r="D1493" t="str">
        <f t="shared" ca="1" si="340"/>
        <v/>
      </c>
      <c r="E1493">
        <f t="shared" ca="1" si="340"/>
        <v>2.5</v>
      </c>
      <c r="F1493">
        <f t="shared" ca="1" si="340"/>
        <v>0</v>
      </c>
      <c r="G1493">
        <f t="shared" ca="1" si="340"/>
        <v>24</v>
      </c>
      <c r="H1493">
        <f t="shared" ca="1" si="333"/>
        <v>2014</v>
      </c>
      <c r="I1493">
        <f t="shared" ca="1" si="334"/>
        <v>14</v>
      </c>
      <c r="J1493" t="str">
        <f t="shared" ca="1" si="335"/>
        <v>rs</v>
      </c>
      <c r="K1493" t="str">
        <f t="shared" ca="1" si="341"/>
        <v>STL</v>
      </c>
      <c r="L1493" t="str">
        <f t="shared" ca="1" si="341"/>
        <v>STL</v>
      </c>
      <c r="M1493" t="str">
        <f t="shared" ca="1" si="336"/>
        <v/>
      </c>
      <c r="N1493" t="s">
        <v>16</v>
      </c>
      <c r="O1493">
        <v>-2</v>
      </c>
      <c r="P1493" t="str">
        <f t="shared" ca="1" si="337"/>
        <v/>
      </c>
      <c r="S1493" t="s">
        <v>96</v>
      </c>
      <c r="T1493">
        <v>15</v>
      </c>
      <c r="U1493">
        <f t="shared" ca="1" si="338"/>
        <v>0</v>
      </c>
      <c r="V1493" t="s">
        <v>96</v>
      </c>
      <c r="W1493">
        <f t="shared" ca="1" si="339"/>
        <v>0</v>
      </c>
    </row>
    <row r="1494" spans="1:23" x14ac:dyDescent="0.25">
      <c r="A1494">
        <v>1493</v>
      </c>
      <c r="B1494">
        <v>736</v>
      </c>
      <c r="C1494" t="str">
        <f t="shared" ca="1" si="332"/>
        <v>2014_14_HOU@JAX</v>
      </c>
      <c r="D1494" t="str">
        <f t="shared" ca="1" si="340"/>
        <v/>
      </c>
      <c r="E1494">
        <f t="shared" ca="1" si="340"/>
        <v>4.5</v>
      </c>
      <c r="F1494">
        <f t="shared" ca="1" si="340"/>
        <v>13</v>
      </c>
      <c r="G1494">
        <f t="shared" ca="1" si="340"/>
        <v>27</v>
      </c>
      <c r="H1494">
        <f t="shared" ca="1" si="333"/>
        <v>2014</v>
      </c>
      <c r="I1494">
        <f t="shared" ca="1" si="334"/>
        <v>14</v>
      </c>
      <c r="J1494" t="str">
        <f t="shared" ca="1" si="335"/>
        <v>rs</v>
      </c>
      <c r="K1494" t="str">
        <f t="shared" ca="1" si="341"/>
        <v>HOU</v>
      </c>
      <c r="L1494" t="str">
        <f t="shared" ca="1" si="341"/>
        <v>HOU</v>
      </c>
      <c r="M1494" t="str">
        <f t="shared" ca="1" si="336"/>
        <v/>
      </c>
      <c r="N1494" t="s">
        <v>18</v>
      </c>
      <c r="O1494">
        <v>4.5</v>
      </c>
      <c r="P1494" t="str">
        <f t="shared" ca="1" si="337"/>
        <v/>
      </c>
      <c r="S1494" t="s">
        <v>77</v>
      </c>
      <c r="T1494">
        <v>9</v>
      </c>
      <c r="U1494">
        <f t="shared" ca="1" si="338"/>
        <v>1</v>
      </c>
      <c r="W1494" t="str">
        <f t="shared" ca="1" si="339"/>
        <v/>
      </c>
    </row>
    <row r="1495" spans="1:23" x14ac:dyDescent="0.25">
      <c r="A1495">
        <v>1494</v>
      </c>
      <c r="B1495">
        <v>736</v>
      </c>
      <c r="C1495" t="str">
        <f t="shared" ca="1" si="332"/>
        <v>2014_14_HOU@JAX</v>
      </c>
      <c r="D1495" t="str">
        <f t="shared" ca="1" si="340"/>
        <v/>
      </c>
      <c r="E1495">
        <f t="shared" ca="1" si="340"/>
        <v>4.5</v>
      </c>
      <c r="F1495">
        <f t="shared" ca="1" si="340"/>
        <v>13</v>
      </c>
      <c r="G1495">
        <f t="shared" ca="1" si="340"/>
        <v>27</v>
      </c>
      <c r="H1495">
        <f t="shared" ca="1" si="333"/>
        <v>2014</v>
      </c>
      <c r="I1495">
        <f t="shared" ca="1" si="334"/>
        <v>14</v>
      </c>
      <c r="J1495" t="str">
        <f t="shared" ca="1" si="335"/>
        <v>rs</v>
      </c>
      <c r="K1495" t="str">
        <f t="shared" ca="1" si="341"/>
        <v>HOU</v>
      </c>
      <c r="L1495" t="str">
        <f t="shared" ca="1" si="341"/>
        <v>HOU</v>
      </c>
      <c r="M1495" t="str">
        <f t="shared" ca="1" si="336"/>
        <v/>
      </c>
      <c r="N1495" t="s">
        <v>16</v>
      </c>
      <c r="O1495">
        <v>4</v>
      </c>
      <c r="P1495" t="str">
        <f t="shared" ca="1" si="337"/>
        <v/>
      </c>
      <c r="S1495" t="s">
        <v>77</v>
      </c>
      <c r="T1495">
        <v>1</v>
      </c>
      <c r="U1495">
        <f t="shared" ca="1" si="338"/>
        <v>1</v>
      </c>
      <c r="V1495" t="s">
        <v>77</v>
      </c>
      <c r="W1495">
        <f t="shared" ca="1" si="339"/>
        <v>1</v>
      </c>
    </row>
    <row r="1496" spans="1:23" x14ac:dyDescent="0.25">
      <c r="A1496">
        <v>1495</v>
      </c>
      <c r="B1496">
        <v>737</v>
      </c>
      <c r="C1496" t="str">
        <f t="shared" ca="1" si="332"/>
        <v>2014_14_BUF@DEN</v>
      </c>
      <c r="D1496" t="str">
        <f t="shared" ca="1" si="340"/>
        <v/>
      </c>
      <c r="E1496">
        <f t="shared" ca="1" si="340"/>
        <v>-10</v>
      </c>
      <c r="F1496">
        <f t="shared" ca="1" si="340"/>
        <v>24</v>
      </c>
      <c r="G1496">
        <f t="shared" ca="1" si="340"/>
        <v>17</v>
      </c>
      <c r="H1496">
        <f t="shared" ca="1" si="333"/>
        <v>2014</v>
      </c>
      <c r="I1496">
        <f t="shared" ca="1" si="334"/>
        <v>14</v>
      </c>
      <c r="J1496" t="str">
        <f t="shared" ca="1" si="335"/>
        <v>rs</v>
      </c>
      <c r="K1496" t="str">
        <f t="shared" ca="1" si="341"/>
        <v>BUF</v>
      </c>
      <c r="L1496" t="str">
        <f t="shared" ca="1" si="341"/>
        <v>DEN</v>
      </c>
      <c r="M1496" t="str">
        <f t="shared" ca="1" si="336"/>
        <v/>
      </c>
      <c r="N1496" t="s">
        <v>18</v>
      </c>
      <c r="O1496">
        <v>-9</v>
      </c>
      <c r="P1496" t="str">
        <f t="shared" ca="1" si="337"/>
        <v/>
      </c>
      <c r="S1496" t="s">
        <v>68</v>
      </c>
      <c r="T1496">
        <v>3</v>
      </c>
      <c r="U1496">
        <f t="shared" ca="1" si="338"/>
        <v>1</v>
      </c>
      <c r="W1496" t="str">
        <f t="shared" ca="1" si="339"/>
        <v/>
      </c>
    </row>
    <row r="1497" spans="1:23" x14ac:dyDescent="0.25">
      <c r="A1497">
        <v>1496</v>
      </c>
      <c r="B1497">
        <v>737</v>
      </c>
      <c r="C1497" t="str">
        <f t="shared" ca="1" si="332"/>
        <v>2014_14_BUF@DEN</v>
      </c>
      <c r="D1497" t="str">
        <f t="shared" ca="1" si="340"/>
        <v/>
      </c>
      <c r="E1497">
        <f t="shared" ca="1" si="340"/>
        <v>-10</v>
      </c>
      <c r="F1497">
        <f t="shared" ca="1" si="340"/>
        <v>24</v>
      </c>
      <c r="G1497">
        <f t="shared" ca="1" si="340"/>
        <v>17</v>
      </c>
      <c r="H1497">
        <f t="shared" ca="1" si="333"/>
        <v>2014</v>
      </c>
      <c r="I1497">
        <f t="shared" ca="1" si="334"/>
        <v>14</v>
      </c>
      <c r="J1497" t="str">
        <f t="shared" ca="1" si="335"/>
        <v>rs</v>
      </c>
      <c r="K1497" t="str">
        <f t="shared" ca="1" si="341"/>
        <v>BUF</v>
      </c>
      <c r="L1497" t="str">
        <f t="shared" ca="1" si="341"/>
        <v>DEN</v>
      </c>
      <c r="M1497" t="str">
        <f t="shared" ca="1" si="336"/>
        <v/>
      </c>
      <c r="N1497" t="s">
        <v>16</v>
      </c>
      <c r="O1497">
        <v>-9</v>
      </c>
      <c r="P1497" t="str">
        <f t="shared" ca="1" si="337"/>
        <v/>
      </c>
      <c r="S1497" t="s">
        <v>68</v>
      </c>
      <c r="T1497">
        <v>16</v>
      </c>
      <c r="U1497">
        <f t="shared" ca="1" si="338"/>
        <v>1</v>
      </c>
      <c r="V1497" t="s">
        <v>74</v>
      </c>
      <c r="W1497">
        <f t="shared" ca="1" si="339"/>
        <v>1</v>
      </c>
    </row>
    <row r="1498" spans="1:23" x14ac:dyDescent="0.25">
      <c r="A1498">
        <v>1497</v>
      </c>
      <c r="B1498">
        <v>738</v>
      </c>
      <c r="C1498" t="str">
        <f t="shared" ca="1" si="332"/>
        <v>2014_14_KCY@ARI</v>
      </c>
      <c r="D1498" t="str">
        <f t="shared" ca="1" si="340"/>
        <v/>
      </c>
      <c r="E1498">
        <f t="shared" ca="1" si="340"/>
        <v>-1</v>
      </c>
      <c r="F1498">
        <f t="shared" ca="1" si="340"/>
        <v>17</v>
      </c>
      <c r="G1498">
        <f t="shared" ca="1" si="340"/>
        <v>14</v>
      </c>
      <c r="H1498">
        <f t="shared" ca="1" si="333"/>
        <v>2014</v>
      </c>
      <c r="I1498">
        <f t="shared" ca="1" si="334"/>
        <v>14</v>
      </c>
      <c r="J1498" t="str">
        <f t="shared" ca="1" si="335"/>
        <v>rs</v>
      </c>
      <c r="K1498" t="str">
        <f t="shared" ca="1" si="341"/>
        <v>ARI</v>
      </c>
      <c r="L1498" t="str">
        <f t="shared" ca="1" si="341"/>
        <v>ARI</v>
      </c>
      <c r="M1498" t="str">
        <f t="shared" ca="1" si="336"/>
        <v/>
      </c>
      <c r="N1498" t="s">
        <v>18</v>
      </c>
      <c r="O1498">
        <v>-4.5</v>
      </c>
      <c r="P1498" t="str">
        <f t="shared" ca="1" si="337"/>
        <v/>
      </c>
      <c r="S1498" t="s">
        <v>66</v>
      </c>
      <c r="T1498">
        <v>13</v>
      </c>
      <c r="U1498">
        <f t="shared" ca="1" si="338"/>
        <v>1</v>
      </c>
      <c r="W1498" t="str">
        <f t="shared" ca="1" si="339"/>
        <v/>
      </c>
    </row>
    <row r="1499" spans="1:23" x14ac:dyDescent="0.25">
      <c r="A1499">
        <v>1498</v>
      </c>
      <c r="B1499">
        <v>738</v>
      </c>
      <c r="C1499" t="str">
        <f t="shared" ca="1" si="332"/>
        <v>2014_14_KCY@ARI</v>
      </c>
      <c r="D1499" t="str">
        <f t="shared" ca="1" si="340"/>
        <v/>
      </c>
      <c r="E1499">
        <f t="shared" ca="1" si="340"/>
        <v>-1</v>
      </c>
      <c r="F1499">
        <f t="shared" ca="1" si="340"/>
        <v>17</v>
      </c>
      <c r="G1499">
        <f t="shared" ca="1" si="340"/>
        <v>14</v>
      </c>
      <c r="H1499">
        <f t="shared" ca="1" si="333"/>
        <v>2014</v>
      </c>
      <c r="I1499">
        <f t="shared" ca="1" si="334"/>
        <v>14</v>
      </c>
      <c r="J1499" t="str">
        <f t="shared" ca="1" si="335"/>
        <v>rs</v>
      </c>
      <c r="K1499" t="str">
        <f t="shared" ca="1" si="341"/>
        <v>ARI</v>
      </c>
      <c r="L1499" t="str">
        <f t="shared" ca="1" si="341"/>
        <v>ARI</v>
      </c>
      <c r="M1499" t="str">
        <f t="shared" ca="1" si="336"/>
        <v/>
      </c>
      <c r="N1499" t="s">
        <v>16</v>
      </c>
      <c r="O1499">
        <v>-2.5</v>
      </c>
      <c r="P1499" t="str">
        <f t="shared" ca="1" si="337"/>
        <v/>
      </c>
      <c r="S1499" t="s">
        <v>66</v>
      </c>
      <c r="T1499">
        <v>3</v>
      </c>
      <c r="U1499">
        <f t="shared" ca="1" si="338"/>
        <v>1</v>
      </c>
      <c r="V1499" t="s">
        <v>66</v>
      </c>
      <c r="W1499">
        <f t="shared" ca="1" si="339"/>
        <v>1</v>
      </c>
    </row>
    <row r="1500" spans="1:23" x14ac:dyDescent="0.25">
      <c r="A1500">
        <v>1499</v>
      </c>
      <c r="B1500">
        <v>739</v>
      </c>
      <c r="C1500" t="str">
        <f t="shared" ca="1" si="332"/>
        <v>2014_14_SFO@OAK</v>
      </c>
      <c r="D1500" t="str">
        <f t="shared" ca="1" si="340"/>
        <v/>
      </c>
      <c r="E1500">
        <f t="shared" ca="1" si="340"/>
        <v>7.5</v>
      </c>
      <c r="F1500">
        <f t="shared" ca="1" si="340"/>
        <v>24</v>
      </c>
      <c r="G1500">
        <f t="shared" ca="1" si="340"/>
        <v>13</v>
      </c>
      <c r="H1500">
        <f t="shared" ca="1" si="333"/>
        <v>2014</v>
      </c>
      <c r="I1500">
        <f t="shared" ca="1" si="334"/>
        <v>14</v>
      </c>
      <c r="J1500" t="str">
        <f t="shared" ca="1" si="335"/>
        <v>rs</v>
      </c>
      <c r="K1500" t="str">
        <f t="shared" ca="1" si="341"/>
        <v>OAK</v>
      </c>
      <c r="L1500" t="str">
        <f t="shared" ca="1" si="341"/>
        <v>OAK</v>
      </c>
      <c r="M1500" t="str">
        <f t="shared" ca="1" si="336"/>
        <v/>
      </c>
      <c r="N1500" t="s">
        <v>18</v>
      </c>
      <c r="O1500">
        <v>6</v>
      </c>
      <c r="P1500" t="str">
        <f t="shared" ca="1" si="337"/>
        <v/>
      </c>
      <c r="S1500" t="s">
        <v>87</v>
      </c>
      <c r="T1500">
        <v>4</v>
      </c>
      <c r="U1500">
        <f t="shared" ca="1" si="338"/>
        <v>1</v>
      </c>
      <c r="W1500" t="str">
        <f t="shared" ca="1" si="339"/>
        <v/>
      </c>
    </row>
    <row r="1501" spans="1:23" x14ac:dyDescent="0.25">
      <c r="A1501">
        <v>1500</v>
      </c>
      <c r="B1501">
        <v>739</v>
      </c>
      <c r="C1501" t="str">
        <f t="shared" ca="1" si="332"/>
        <v>2014_14_SFO@OAK</v>
      </c>
      <c r="D1501" t="str">
        <f t="shared" ca="1" si="340"/>
        <v/>
      </c>
      <c r="E1501">
        <f t="shared" ca="1" si="340"/>
        <v>7.5</v>
      </c>
      <c r="F1501">
        <f t="shared" ca="1" si="340"/>
        <v>24</v>
      </c>
      <c r="G1501">
        <f t="shared" ca="1" si="340"/>
        <v>13</v>
      </c>
      <c r="H1501">
        <f t="shared" ca="1" si="333"/>
        <v>2014</v>
      </c>
      <c r="I1501">
        <f t="shared" ca="1" si="334"/>
        <v>14</v>
      </c>
      <c r="J1501" t="str">
        <f t="shared" ca="1" si="335"/>
        <v>rs</v>
      </c>
      <c r="K1501" t="str">
        <f t="shared" ca="1" si="341"/>
        <v>OAK</v>
      </c>
      <c r="L1501" t="str">
        <f t="shared" ca="1" si="341"/>
        <v>OAK</v>
      </c>
      <c r="M1501" t="str">
        <f t="shared" ca="1" si="336"/>
        <v/>
      </c>
      <c r="N1501" t="s">
        <v>16</v>
      </c>
      <c r="O1501">
        <v>6</v>
      </c>
      <c r="P1501" t="str">
        <f t="shared" ca="1" si="337"/>
        <v/>
      </c>
      <c r="S1501" t="s">
        <v>87</v>
      </c>
      <c r="T1501">
        <v>12</v>
      </c>
      <c r="U1501">
        <f t="shared" ca="1" si="338"/>
        <v>1</v>
      </c>
      <c r="V1501" t="s">
        <v>338</v>
      </c>
      <c r="W1501">
        <f t="shared" ca="1" si="339"/>
        <v>0</v>
      </c>
    </row>
    <row r="1502" spans="1:23" x14ac:dyDescent="0.25">
      <c r="A1502">
        <v>1501</v>
      </c>
      <c r="B1502">
        <v>740</v>
      </c>
      <c r="C1502" t="str">
        <f t="shared" ca="1" si="332"/>
        <v>2014_14_SEA@PHI</v>
      </c>
      <c r="D1502" t="str">
        <f t="shared" ref="D1502:G1521" ca="1" si="342">IFERROR(IF(ISBLANK(VLOOKUP($B1502,nfl_game_result,MATCH(D$1,nfl_game_result_header,0),FALSE)),"",VLOOKUP($B1502,nfl_game_result,MATCH(D$1,nfl_game_result_header,0),FALSE)),"error")</f>
        <v/>
      </c>
      <c r="E1502">
        <f t="shared" ca="1" si="342"/>
        <v>-1</v>
      </c>
      <c r="F1502">
        <f t="shared" ca="1" si="342"/>
        <v>14</v>
      </c>
      <c r="G1502">
        <f t="shared" ca="1" si="342"/>
        <v>24</v>
      </c>
      <c r="H1502">
        <f t="shared" ca="1" si="333"/>
        <v>2014</v>
      </c>
      <c r="I1502">
        <f t="shared" ca="1" si="334"/>
        <v>14</v>
      </c>
      <c r="J1502" t="str">
        <f t="shared" ca="1" si="335"/>
        <v>rs</v>
      </c>
      <c r="K1502" t="str">
        <f t="shared" ref="K1502:L1521" ca="1" si="343">IFERROR(IF(ISBLANK(VLOOKUP($B1502,nfl_game_result,MATCH(K$1,nfl_game_result_header,0),FALSE)),"",VLOOKUP($B1502,nfl_game_result,MATCH(K$1,nfl_game_result_header,0),FALSE)),"error")</f>
        <v>SEA</v>
      </c>
      <c r="L1502" t="str">
        <f t="shared" ca="1" si="343"/>
        <v>SEA</v>
      </c>
      <c r="M1502" t="str">
        <f t="shared" ca="1" si="336"/>
        <v/>
      </c>
      <c r="N1502" t="s">
        <v>18</v>
      </c>
      <c r="O1502">
        <v>-1</v>
      </c>
      <c r="P1502" t="str">
        <f t="shared" ca="1" si="337"/>
        <v/>
      </c>
      <c r="S1502" t="s">
        <v>91</v>
      </c>
      <c r="T1502">
        <v>11</v>
      </c>
      <c r="U1502">
        <f t="shared" ca="1" si="338"/>
        <v>1</v>
      </c>
      <c r="W1502" t="str">
        <f t="shared" ca="1" si="339"/>
        <v/>
      </c>
    </row>
    <row r="1503" spans="1:23" x14ac:dyDescent="0.25">
      <c r="A1503">
        <v>1502</v>
      </c>
      <c r="B1503">
        <v>740</v>
      </c>
      <c r="C1503" t="str">
        <f t="shared" ca="1" si="332"/>
        <v>2014_14_SEA@PHI</v>
      </c>
      <c r="D1503" t="str">
        <f t="shared" ca="1" si="342"/>
        <v/>
      </c>
      <c r="E1503">
        <f t="shared" ca="1" si="342"/>
        <v>-1</v>
      </c>
      <c r="F1503">
        <f t="shared" ca="1" si="342"/>
        <v>14</v>
      </c>
      <c r="G1503">
        <f t="shared" ca="1" si="342"/>
        <v>24</v>
      </c>
      <c r="H1503">
        <f t="shared" ca="1" si="333"/>
        <v>2014</v>
      </c>
      <c r="I1503">
        <f t="shared" ca="1" si="334"/>
        <v>14</v>
      </c>
      <c r="J1503" t="str">
        <f t="shared" ca="1" si="335"/>
        <v>rs</v>
      </c>
      <c r="K1503" t="str">
        <f t="shared" ca="1" si="343"/>
        <v>SEA</v>
      </c>
      <c r="L1503" t="str">
        <f t="shared" ca="1" si="343"/>
        <v>SEA</v>
      </c>
      <c r="M1503" t="str">
        <f t="shared" ca="1" si="336"/>
        <v/>
      </c>
      <c r="N1503" t="s">
        <v>16</v>
      </c>
      <c r="O1503">
        <v>0</v>
      </c>
      <c r="P1503" t="str">
        <f t="shared" ca="1" si="337"/>
        <v/>
      </c>
      <c r="S1503" t="s">
        <v>91</v>
      </c>
      <c r="T1503">
        <v>10</v>
      </c>
      <c r="U1503">
        <f t="shared" ca="1" si="338"/>
        <v>1</v>
      </c>
      <c r="V1503" t="s">
        <v>91</v>
      </c>
      <c r="W1503">
        <f t="shared" ca="1" si="339"/>
        <v>1</v>
      </c>
    </row>
    <row r="1504" spans="1:23" x14ac:dyDescent="0.25">
      <c r="A1504">
        <v>1503</v>
      </c>
      <c r="B1504">
        <v>741</v>
      </c>
      <c r="C1504" t="str">
        <f t="shared" ca="1" si="332"/>
        <v>2014_14_NWE@SD</v>
      </c>
      <c r="D1504" t="str">
        <f t="shared" ca="1" si="342"/>
        <v/>
      </c>
      <c r="E1504">
        <f t="shared" ca="1" si="342"/>
        <v>3.5</v>
      </c>
      <c r="F1504">
        <f t="shared" ca="1" si="342"/>
        <v>14</v>
      </c>
      <c r="G1504">
        <f t="shared" ca="1" si="342"/>
        <v>23</v>
      </c>
      <c r="H1504">
        <f t="shared" ca="1" si="333"/>
        <v>2014</v>
      </c>
      <c r="I1504">
        <f t="shared" ca="1" si="334"/>
        <v>14</v>
      </c>
      <c r="J1504" t="str">
        <f t="shared" ca="1" si="335"/>
        <v>rs</v>
      </c>
      <c r="K1504" t="str">
        <f t="shared" ca="1" si="343"/>
        <v>NWE</v>
      </c>
      <c r="L1504" t="str">
        <f t="shared" ca="1" si="343"/>
        <v>NWE</v>
      </c>
      <c r="M1504" t="str">
        <f t="shared" ca="1" si="336"/>
        <v/>
      </c>
      <c r="N1504" t="s">
        <v>18</v>
      </c>
      <c r="O1504">
        <v>3</v>
      </c>
      <c r="P1504" t="str">
        <f t="shared" ca="1" si="337"/>
        <v/>
      </c>
      <c r="S1504" t="s">
        <v>90</v>
      </c>
      <c r="T1504">
        <v>15</v>
      </c>
      <c r="U1504">
        <f t="shared" ca="1" si="338"/>
        <v>0</v>
      </c>
      <c r="W1504" t="str">
        <f t="shared" ca="1" si="339"/>
        <v/>
      </c>
    </row>
    <row r="1505" spans="1:23" x14ac:dyDescent="0.25">
      <c r="A1505">
        <v>1504</v>
      </c>
      <c r="B1505">
        <v>741</v>
      </c>
      <c r="C1505" t="str">
        <f t="shared" ca="1" si="332"/>
        <v>2014_14_NWE@SD</v>
      </c>
      <c r="D1505" t="str">
        <f t="shared" ca="1" si="342"/>
        <v/>
      </c>
      <c r="E1505">
        <f t="shared" ca="1" si="342"/>
        <v>3.5</v>
      </c>
      <c r="F1505">
        <f t="shared" ca="1" si="342"/>
        <v>14</v>
      </c>
      <c r="G1505">
        <f t="shared" ca="1" si="342"/>
        <v>23</v>
      </c>
      <c r="H1505">
        <f t="shared" ca="1" si="333"/>
        <v>2014</v>
      </c>
      <c r="I1505">
        <f t="shared" ca="1" si="334"/>
        <v>14</v>
      </c>
      <c r="J1505" t="str">
        <f t="shared" ca="1" si="335"/>
        <v>rs</v>
      </c>
      <c r="K1505" t="str">
        <f t="shared" ca="1" si="343"/>
        <v>NWE</v>
      </c>
      <c r="L1505" t="str">
        <f t="shared" ca="1" si="343"/>
        <v>NWE</v>
      </c>
      <c r="M1505" t="str">
        <f t="shared" ca="1" si="336"/>
        <v/>
      </c>
      <c r="N1505" t="s">
        <v>16</v>
      </c>
      <c r="O1505">
        <v>2</v>
      </c>
      <c r="P1505" t="str">
        <f t="shared" ca="1" si="337"/>
        <v/>
      </c>
      <c r="S1505" t="s">
        <v>337</v>
      </c>
      <c r="T1505">
        <v>2</v>
      </c>
      <c r="U1505">
        <f t="shared" ca="1" si="338"/>
        <v>1</v>
      </c>
      <c r="V1505" t="s">
        <v>337</v>
      </c>
      <c r="W1505">
        <f t="shared" ca="1" si="339"/>
        <v>1</v>
      </c>
    </row>
    <row r="1506" spans="1:23" x14ac:dyDescent="0.25">
      <c r="A1506">
        <v>1505</v>
      </c>
      <c r="B1506">
        <v>742</v>
      </c>
      <c r="C1506" t="str">
        <f t="shared" ca="1" si="332"/>
        <v>2014_14_ATL@GBY</v>
      </c>
      <c r="D1506" t="str">
        <f t="shared" ca="1" si="342"/>
        <v/>
      </c>
      <c r="E1506">
        <f t="shared" ca="1" si="342"/>
        <v>-11.5</v>
      </c>
      <c r="F1506">
        <f t="shared" ca="1" si="342"/>
        <v>43</v>
      </c>
      <c r="G1506">
        <f t="shared" ca="1" si="342"/>
        <v>37</v>
      </c>
      <c r="H1506">
        <f t="shared" ca="1" si="333"/>
        <v>2014</v>
      </c>
      <c r="I1506">
        <f t="shared" ca="1" si="334"/>
        <v>14</v>
      </c>
      <c r="J1506" t="str">
        <f t="shared" ca="1" si="335"/>
        <v>rs</v>
      </c>
      <c r="K1506" t="str">
        <f t="shared" ca="1" si="343"/>
        <v>ATL</v>
      </c>
      <c r="L1506" t="str">
        <f t="shared" ca="1" si="343"/>
        <v>GBY</v>
      </c>
      <c r="M1506" t="str">
        <f t="shared" ca="1" si="336"/>
        <v/>
      </c>
      <c r="N1506" t="s">
        <v>18</v>
      </c>
      <c r="O1506">
        <v>-10</v>
      </c>
      <c r="P1506" t="str">
        <f t="shared" ca="1" si="337"/>
        <v/>
      </c>
      <c r="S1506" t="s">
        <v>335</v>
      </c>
      <c r="T1506">
        <v>5</v>
      </c>
      <c r="U1506">
        <f t="shared" ca="1" si="338"/>
        <v>0</v>
      </c>
      <c r="W1506" t="str">
        <f t="shared" ca="1" si="339"/>
        <v/>
      </c>
    </row>
    <row r="1507" spans="1:23" x14ac:dyDescent="0.25">
      <c r="A1507">
        <v>1506</v>
      </c>
      <c r="B1507">
        <v>742</v>
      </c>
      <c r="C1507" t="str">
        <f t="shared" ca="1" si="332"/>
        <v>2014_14_ATL@GBY</v>
      </c>
      <c r="D1507" t="str">
        <f t="shared" ca="1" si="342"/>
        <v/>
      </c>
      <c r="E1507">
        <f t="shared" ca="1" si="342"/>
        <v>-11.5</v>
      </c>
      <c r="F1507">
        <f t="shared" ca="1" si="342"/>
        <v>43</v>
      </c>
      <c r="G1507">
        <f t="shared" ca="1" si="342"/>
        <v>37</v>
      </c>
      <c r="H1507">
        <f t="shared" ca="1" si="333"/>
        <v>2014</v>
      </c>
      <c r="I1507">
        <f t="shared" ca="1" si="334"/>
        <v>14</v>
      </c>
      <c r="J1507" t="str">
        <f t="shared" ca="1" si="335"/>
        <v>rs</v>
      </c>
      <c r="K1507" t="str">
        <f t="shared" ca="1" si="343"/>
        <v>ATL</v>
      </c>
      <c r="L1507" t="str">
        <f t="shared" ca="1" si="343"/>
        <v>GBY</v>
      </c>
      <c r="M1507" t="str">
        <f t="shared" ca="1" si="336"/>
        <v/>
      </c>
      <c r="N1507" t="s">
        <v>16</v>
      </c>
      <c r="O1507">
        <v>-10.5</v>
      </c>
      <c r="P1507" t="str">
        <f t="shared" ca="1" si="337"/>
        <v/>
      </c>
      <c r="S1507" t="s">
        <v>335</v>
      </c>
      <c r="T1507">
        <v>7</v>
      </c>
      <c r="U1507">
        <f t="shared" ca="1" si="338"/>
        <v>0</v>
      </c>
      <c r="V1507" t="s">
        <v>335</v>
      </c>
      <c r="W1507">
        <f t="shared" ca="1" si="339"/>
        <v>1</v>
      </c>
    </row>
    <row r="1508" spans="1:23" x14ac:dyDescent="0.25">
      <c r="A1508">
        <v>1507</v>
      </c>
      <c r="B1508">
        <v>743</v>
      </c>
      <c r="C1508" t="str">
        <f t="shared" ca="1" si="332"/>
        <v>2014_15_ARI@STL</v>
      </c>
      <c r="D1508" t="str">
        <f t="shared" ca="1" si="342"/>
        <v/>
      </c>
      <c r="E1508">
        <f t="shared" ca="1" si="342"/>
        <v>-3.5</v>
      </c>
      <c r="F1508">
        <f t="shared" ca="1" si="342"/>
        <v>6</v>
      </c>
      <c r="G1508">
        <f t="shared" ca="1" si="342"/>
        <v>12</v>
      </c>
      <c r="H1508">
        <f t="shared" ca="1" si="333"/>
        <v>2014</v>
      </c>
      <c r="I1508">
        <f t="shared" ca="1" si="334"/>
        <v>15</v>
      </c>
      <c r="J1508" t="str">
        <f t="shared" ca="1" si="335"/>
        <v>rs</v>
      </c>
      <c r="K1508" t="str">
        <f t="shared" ca="1" si="343"/>
        <v>ARI</v>
      </c>
      <c r="L1508" t="str">
        <f t="shared" ca="1" si="343"/>
        <v>ARI</v>
      </c>
      <c r="M1508" t="str">
        <f t="shared" ca="1" si="336"/>
        <v/>
      </c>
      <c r="N1508" t="s">
        <v>18</v>
      </c>
      <c r="O1508">
        <v>-2</v>
      </c>
      <c r="P1508" t="str">
        <f t="shared" ca="1" si="337"/>
        <v/>
      </c>
      <c r="S1508" t="s">
        <v>93</v>
      </c>
      <c r="T1508">
        <v>6</v>
      </c>
      <c r="U1508">
        <f t="shared" ca="1" si="338"/>
        <v>0</v>
      </c>
      <c r="W1508" t="str">
        <f t="shared" ca="1" si="339"/>
        <v/>
      </c>
    </row>
    <row r="1509" spans="1:23" x14ac:dyDescent="0.25">
      <c r="A1509">
        <v>1508</v>
      </c>
      <c r="B1509">
        <v>743</v>
      </c>
      <c r="C1509" t="str">
        <f t="shared" ca="1" si="332"/>
        <v>2014_15_ARI@STL</v>
      </c>
      <c r="D1509" t="str">
        <f t="shared" ca="1" si="342"/>
        <v/>
      </c>
      <c r="E1509">
        <f t="shared" ca="1" si="342"/>
        <v>-3.5</v>
      </c>
      <c r="F1509">
        <f t="shared" ca="1" si="342"/>
        <v>6</v>
      </c>
      <c r="G1509">
        <f t="shared" ca="1" si="342"/>
        <v>12</v>
      </c>
      <c r="H1509">
        <f t="shared" ca="1" si="333"/>
        <v>2014</v>
      </c>
      <c r="I1509">
        <f t="shared" ca="1" si="334"/>
        <v>15</v>
      </c>
      <c r="J1509" t="str">
        <f t="shared" ca="1" si="335"/>
        <v>rs</v>
      </c>
      <c r="K1509" t="str">
        <f t="shared" ca="1" si="343"/>
        <v>ARI</v>
      </c>
      <c r="L1509" t="str">
        <f t="shared" ca="1" si="343"/>
        <v>ARI</v>
      </c>
      <c r="M1509" t="str">
        <f t="shared" ca="1" si="336"/>
        <v/>
      </c>
      <c r="N1509" t="s">
        <v>16</v>
      </c>
      <c r="O1509">
        <v>-2.5</v>
      </c>
      <c r="P1509" t="str">
        <f t="shared" ca="1" si="337"/>
        <v/>
      </c>
      <c r="S1509" t="s">
        <v>93</v>
      </c>
      <c r="T1509">
        <v>4</v>
      </c>
      <c r="U1509">
        <f t="shared" ca="1" si="338"/>
        <v>0</v>
      </c>
      <c r="V1509" t="s">
        <v>93</v>
      </c>
      <c r="W1509">
        <f t="shared" ca="1" si="339"/>
        <v>0</v>
      </c>
    </row>
    <row r="1510" spans="1:23" x14ac:dyDescent="0.25">
      <c r="A1510">
        <v>1509</v>
      </c>
      <c r="B1510">
        <v>744</v>
      </c>
      <c r="C1510" t="str">
        <f t="shared" ca="1" si="332"/>
        <v>2014_15_PIT@ATL</v>
      </c>
      <c r="D1510" t="str">
        <f t="shared" ca="1" si="342"/>
        <v/>
      </c>
      <c r="E1510">
        <f t="shared" ca="1" si="342"/>
        <v>1.5</v>
      </c>
      <c r="F1510">
        <f t="shared" ca="1" si="342"/>
        <v>20</v>
      </c>
      <c r="G1510">
        <f t="shared" ca="1" si="342"/>
        <v>27</v>
      </c>
      <c r="H1510">
        <f t="shared" ca="1" si="333"/>
        <v>2014</v>
      </c>
      <c r="I1510">
        <f t="shared" ca="1" si="334"/>
        <v>15</v>
      </c>
      <c r="J1510" t="str">
        <f t="shared" ca="1" si="335"/>
        <v>rs</v>
      </c>
      <c r="K1510" t="str">
        <f t="shared" ca="1" si="343"/>
        <v>PIT</v>
      </c>
      <c r="L1510" t="str">
        <f t="shared" ca="1" si="343"/>
        <v>PIT</v>
      </c>
      <c r="M1510" t="str">
        <f t="shared" ca="1" si="336"/>
        <v/>
      </c>
      <c r="N1510" t="s">
        <v>18</v>
      </c>
      <c r="O1510">
        <v>3</v>
      </c>
      <c r="P1510" t="str">
        <f t="shared" ca="1" si="337"/>
        <v/>
      </c>
      <c r="S1510" t="s">
        <v>89</v>
      </c>
      <c r="T1510">
        <v>13</v>
      </c>
      <c r="U1510">
        <f t="shared" ca="1" si="338"/>
        <v>1</v>
      </c>
      <c r="W1510" t="str">
        <f t="shared" ca="1" si="339"/>
        <v/>
      </c>
    </row>
    <row r="1511" spans="1:23" x14ac:dyDescent="0.25">
      <c r="A1511">
        <v>1510</v>
      </c>
      <c r="B1511">
        <v>744</v>
      </c>
      <c r="C1511" t="str">
        <f t="shared" ca="1" si="332"/>
        <v>2014_15_PIT@ATL</v>
      </c>
      <c r="D1511" t="str">
        <f t="shared" ca="1" si="342"/>
        <v/>
      </c>
      <c r="E1511">
        <f t="shared" ca="1" si="342"/>
        <v>1.5</v>
      </c>
      <c r="F1511">
        <f t="shared" ca="1" si="342"/>
        <v>20</v>
      </c>
      <c r="G1511">
        <f t="shared" ca="1" si="342"/>
        <v>27</v>
      </c>
      <c r="H1511">
        <f t="shared" ca="1" si="333"/>
        <v>2014</v>
      </c>
      <c r="I1511">
        <f t="shared" ca="1" si="334"/>
        <v>15</v>
      </c>
      <c r="J1511" t="str">
        <f t="shared" ca="1" si="335"/>
        <v>rs</v>
      </c>
      <c r="K1511" t="str">
        <f t="shared" ca="1" si="343"/>
        <v>PIT</v>
      </c>
      <c r="L1511" t="str">
        <f t="shared" ca="1" si="343"/>
        <v>PIT</v>
      </c>
      <c r="M1511" t="str">
        <f t="shared" ca="1" si="336"/>
        <v/>
      </c>
      <c r="N1511" t="s">
        <v>16</v>
      </c>
      <c r="O1511">
        <v>1.5</v>
      </c>
      <c r="P1511" t="str">
        <f t="shared" ca="1" si="337"/>
        <v/>
      </c>
      <c r="S1511" t="s">
        <v>22</v>
      </c>
      <c r="T1511">
        <v>6</v>
      </c>
      <c r="U1511">
        <f t="shared" ca="1" si="338"/>
        <v>0</v>
      </c>
      <c r="V1511" t="s">
        <v>22</v>
      </c>
      <c r="W1511">
        <f t="shared" ca="1" si="339"/>
        <v>0</v>
      </c>
    </row>
    <row r="1512" spans="1:23" x14ac:dyDescent="0.25">
      <c r="A1512">
        <v>1511</v>
      </c>
      <c r="B1512">
        <v>745</v>
      </c>
      <c r="C1512" t="str">
        <f t="shared" ca="1" si="332"/>
        <v>2014_15_GBY@BUF</v>
      </c>
      <c r="D1512" t="str">
        <f t="shared" ca="1" si="342"/>
        <v/>
      </c>
      <c r="E1512">
        <f t="shared" ca="1" si="342"/>
        <v>5.5</v>
      </c>
      <c r="F1512">
        <f t="shared" ca="1" si="342"/>
        <v>21</v>
      </c>
      <c r="G1512">
        <f t="shared" ca="1" si="342"/>
        <v>13</v>
      </c>
      <c r="H1512">
        <f t="shared" ca="1" si="333"/>
        <v>2014</v>
      </c>
      <c r="I1512">
        <f t="shared" ca="1" si="334"/>
        <v>15</v>
      </c>
      <c r="J1512" t="str">
        <f t="shared" ca="1" si="335"/>
        <v>rs</v>
      </c>
      <c r="K1512" t="str">
        <f t="shared" ca="1" si="343"/>
        <v>BUF</v>
      </c>
      <c r="L1512" t="str">
        <f t="shared" ca="1" si="343"/>
        <v>BUF</v>
      </c>
      <c r="M1512" t="str">
        <f t="shared" ca="1" si="336"/>
        <v/>
      </c>
      <c r="N1512" t="s">
        <v>18</v>
      </c>
      <c r="O1512">
        <v>6</v>
      </c>
      <c r="P1512" t="str">
        <f t="shared" ca="1" si="337"/>
        <v/>
      </c>
      <c r="S1512" t="s">
        <v>335</v>
      </c>
      <c r="T1512">
        <v>10</v>
      </c>
      <c r="U1512">
        <f t="shared" ca="1" si="338"/>
        <v>0</v>
      </c>
      <c r="W1512" t="str">
        <f t="shared" ca="1" si="339"/>
        <v/>
      </c>
    </row>
    <row r="1513" spans="1:23" x14ac:dyDescent="0.25">
      <c r="A1513">
        <v>1512</v>
      </c>
      <c r="B1513">
        <v>745</v>
      </c>
      <c r="C1513" t="str">
        <f t="shared" ca="1" si="332"/>
        <v>2014_15_GBY@BUF</v>
      </c>
      <c r="D1513" t="str">
        <f t="shared" ca="1" si="342"/>
        <v/>
      </c>
      <c r="E1513">
        <f t="shared" ca="1" si="342"/>
        <v>5.5</v>
      </c>
      <c r="F1513">
        <f t="shared" ca="1" si="342"/>
        <v>21</v>
      </c>
      <c r="G1513">
        <f t="shared" ca="1" si="342"/>
        <v>13</v>
      </c>
      <c r="H1513">
        <f t="shared" ca="1" si="333"/>
        <v>2014</v>
      </c>
      <c r="I1513">
        <f t="shared" ca="1" si="334"/>
        <v>15</v>
      </c>
      <c r="J1513" t="str">
        <f t="shared" ca="1" si="335"/>
        <v>rs</v>
      </c>
      <c r="K1513" t="str">
        <f t="shared" ca="1" si="343"/>
        <v>BUF</v>
      </c>
      <c r="L1513" t="str">
        <f t="shared" ca="1" si="343"/>
        <v>BUF</v>
      </c>
      <c r="M1513" t="str">
        <f t="shared" ca="1" si="336"/>
        <v/>
      </c>
      <c r="N1513" t="s">
        <v>16</v>
      </c>
      <c r="O1513">
        <v>7.5</v>
      </c>
      <c r="P1513" t="str">
        <f t="shared" ca="1" si="337"/>
        <v/>
      </c>
      <c r="S1513" t="s">
        <v>68</v>
      </c>
      <c r="T1513">
        <v>16</v>
      </c>
      <c r="U1513">
        <f t="shared" ca="1" si="338"/>
        <v>1</v>
      </c>
      <c r="V1513" t="s">
        <v>335</v>
      </c>
      <c r="W1513">
        <f t="shared" ca="1" si="339"/>
        <v>0</v>
      </c>
    </row>
    <row r="1514" spans="1:23" x14ac:dyDescent="0.25">
      <c r="A1514">
        <v>1513</v>
      </c>
      <c r="B1514">
        <v>746</v>
      </c>
      <c r="C1514" t="str">
        <f t="shared" ca="1" si="332"/>
        <v>2014_15_CIN@CLE</v>
      </c>
      <c r="D1514" t="str">
        <f t="shared" ca="1" si="342"/>
        <v/>
      </c>
      <c r="E1514">
        <f t="shared" ca="1" si="342"/>
        <v>1</v>
      </c>
      <c r="F1514">
        <f t="shared" ca="1" si="342"/>
        <v>0</v>
      </c>
      <c r="G1514">
        <f t="shared" ca="1" si="342"/>
        <v>30</v>
      </c>
      <c r="H1514">
        <f t="shared" ca="1" si="333"/>
        <v>2014</v>
      </c>
      <c r="I1514">
        <f t="shared" ca="1" si="334"/>
        <v>15</v>
      </c>
      <c r="J1514" t="str">
        <f t="shared" ca="1" si="335"/>
        <v>rs</v>
      </c>
      <c r="K1514" t="str">
        <f t="shared" ca="1" si="343"/>
        <v>CIN</v>
      </c>
      <c r="L1514" t="str">
        <f t="shared" ca="1" si="343"/>
        <v>CIN</v>
      </c>
      <c r="M1514" t="str">
        <f t="shared" ca="1" si="336"/>
        <v/>
      </c>
      <c r="N1514" t="s">
        <v>18</v>
      </c>
      <c r="O1514">
        <v>-1</v>
      </c>
      <c r="P1514" t="str">
        <f t="shared" ca="1" si="337"/>
        <v/>
      </c>
      <c r="S1514" t="s">
        <v>72</v>
      </c>
      <c r="T1514">
        <v>12</v>
      </c>
      <c r="U1514">
        <f t="shared" ca="1" si="338"/>
        <v>0</v>
      </c>
      <c r="W1514" t="str">
        <f t="shared" ca="1" si="339"/>
        <v/>
      </c>
    </row>
    <row r="1515" spans="1:23" x14ac:dyDescent="0.25">
      <c r="A1515">
        <v>1514</v>
      </c>
      <c r="B1515">
        <v>746</v>
      </c>
      <c r="C1515" t="str">
        <f t="shared" ca="1" si="332"/>
        <v>2014_15_CIN@CLE</v>
      </c>
      <c r="D1515" t="str">
        <f t="shared" ca="1" si="342"/>
        <v/>
      </c>
      <c r="E1515">
        <f t="shared" ca="1" si="342"/>
        <v>1</v>
      </c>
      <c r="F1515">
        <f t="shared" ca="1" si="342"/>
        <v>0</v>
      </c>
      <c r="G1515">
        <f t="shared" ca="1" si="342"/>
        <v>30</v>
      </c>
      <c r="H1515">
        <f t="shared" ca="1" si="333"/>
        <v>2014</v>
      </c>
      <c r="I1515">
        <f t="shared" ca="1" si="334"/>
        <v>15</v>
      </c>
      <c r="J1515" t="str">
        <f t="shared" ca="1" si="335"/>
        <v>rs</v>
      </c>
      <c r="K1515" t="str">
        <f t="shared" ca="1" si="343"/>
        <v>CIN</v>
      </c>
      <c r="L1515" t="str">
        <f t="shared" ca="1" si="343"/>
        <v>CIN</v>
      </c>
      <c r="M1515" t="str">
        <f t="shared" ca="1" si="336"/>
        <v/>
      </c>
      <c r="N1515" t="s">
        <v>16</v>
      </c>
      <c r="O1515">
        <v>3</v>
      </c>
      <c r="P1515" t="str">
        <f t="shared" ca="1" si="337"/>
        <v/>
      </c>
      <c r="S1515" t="s">
        <v>72</v>
      </c>
      <c r="T1515">
        <v>11</v>
      </c>
      <c r="U1515">
        <f t="shared" ca="1" si="338"/>
        <v>0</v>
      </c>
      <c r="V1515" t="s">
        <v>72</v>
      </c>
      <c r="W1515">
        <f t="shared" ca="1" si="339"/>
        <v>0</v>
      </c>
    </row>
    <row r="1516" spans="1:23" x14ac:dyDescent="0.25">
      <c r="A1516">
        <v>1515</v>
      </c>
      <c r="B1516">
        <v>747</v>
      </c>
      <c r="C1516" t="str">
        <f t="shared" ca="1" si="332"/>
        <v>2014_15_HOU@IND</v>
      </c>
      <c r="D1516" t="str">
        <f t="shared" ca="1" si="342"/>
        <v/>
      </c>
      <c r="E1516">
        <f t="shared" ca="1" si="342"/>
        <v>-6.5</v>
      </c>
      <c r="F1516">
        <f t="shared" ca="1" si="342"/>
        <v>17</v>
      </c>
      <c r="G1516">
        <f t="shared" ca="1" si="342"/>
        <v>10</v>
      </c>
      <c r="H1516">
        <f t="shared" ca="1" si="333"/>
        <v>2014</v>
      </c>
      <c r="I1516">
        <f t="shared" ca="1" si="334"/>
        <v>15</v>
      </c>
      <c r="J1516" t="str">
        <f t="shared" ca="1" si="335"/>
        <v>rs</v>
      </c>
      <c r="K1516" t="str">
        <f t="shared" ca="1" si="343"/>
        <v>IND</v>
      </c>
      <c r="L1516" t="str">
        <f t="shared" ca="1" si="343"/>
        <v>IND</v>
      </c>
      <c r="M1516" t="str">
        <f t="shared" ca="1" si="336"/>
        <v/>
      </c>
      <c r="N1516" t="s">
        <v>18</v>
      </c>
      <c r="O1516">
        <v>-7</v>
      </c>
      <c r="P1516" t="str">
        <f t="shared" ca="1" si="337"/>
        <v/>
      </c>
      <c r="S1516" t="s">
        <v>77</v>
      </c>
      <c r="T1516">
        <v>8</v>
      </c>
      <c r="U1516">
        <f t="shared" ca="1" si="338"/>
        <v>0</v>
      </c>
      <c r="W1516" t="str">
        <f t="shared" ca="1" si="339"/>
        <v/>
      </c>
    </row>
    <row r="1517" spans="1:23" x14ac:dyDescent="0.25">
      <c r="A1517">
        <v>1516</v>
      </c>
      <c r="B1517">
        <v>747</v>
      </c>
      <c r="C1517" t="str">
        <f t="shared" ca="1" si="332"/>
        <v>2014_15_HOU@IND</v>
      </c>
      <c r="D1517" t="str">
        <f t="shared" ca="1" si="342"/>
        <v/>
      </c>
      <c r="E1517">
        <f t="shared" ca="1" si="342"/>
        <v>-6.5</v>
      </c>
      <c r="F1517">
        <f t="shared" ca="1" si="342"/>
        <v>17</v>
      </c>
      <c r="G1517">
        <f t="shared" ca="1" si="342"/>
        <v>10</v>
      </c>
      <c r="H1517">
        <f t="shared" ca="1" si="333"/>
        <v>2014</v>
      </c>
      <c r="I1517">
        <f t="shared" ca="1" si="334"/>
        <v>15</v>
      </c>
      <c r="J1517" t="str">
        <f t="shared" ca="1" si="335"/>
        <v>rs</v>
      </c>
      <c r="K1517" t="str">
        <f t="shared" ca="1" si="343"/>
        <v>IND</v>
      </c>
      <c r="L1517" t="str">
        <f t="shared" ca="1" si="343"/>
        <v>IND</v>
      </c>
      <c r="M1517" t="str">
        <f t="shared" ca="1" si="336"/>
        <v/>
      </c>
      <c r="N1517" t="s">
        <v>16</v>
      </c>
      <c r="O1517">
        <v>-7.5</v>
      </c>
      <c r="P1517" t="str">
        <f t="shared" ca="1" si="337"/>
        <v/>
      </c>
      <c r="S1517" t="s">
        <v>77</v>
      </c>
      <c r="T1517">
        <v>3</v>
      </c>
      <c r="U1517">
        <f t="shared" ca="1" si="338"/>
        <v>0</v>
      </c>
      <c r="V1517" t="s">
        <v>77</v>
      </c>
      <c r="W1517">
        <f t="shared" ca="1" si="339"/>
        <v>0</v>
      </c>
    </row>
    <row r="1518" spans="1:23" x14ac:dyDescent="0.25">
      <c r="A1518">
        <v>1517</v>
      </c>
      <c r="B1518">
        <v>748</v>
      </c>
      <c r="C1518" t="str">
        <f t="shared" ca="1" si="332"/>
        <v>2014_15_OAK@KCY</v>
      </c>
      <c r="D1518" t="str">
        <f t="shared" ca="1" si="342"/>
        <v/>
      </c>
      <c r="E1518">
        <f t="shared" ca="1" si="342"/>
        <v>-10</v>
      </c>
      <c r="F1518">
        <f t="shared" ca="1" si="342"/>
        <v>31</v>
      </c>
      <c r="G1518">
        <f t="shared" ca="1" si="342"/>
        <v>13</v>
      </c>
      <c r="H1518">
        <f t="shared" ca="1" si="333"/>
        <v>2014</v>
      </c>
      <c r="I1518">
        <f t="shared" ca="1" si="334"/>
        <v>15</v>
      </c>
      <c r="J1518" t="str">
        <f t="shared" ca="1" si="335"/>
        <v>rs</v>
      </c>
      <c r="K1518" t="str">
        <f t="shared" ca="1" si="343"/>
        <v>KCY</v>
      </c>
      <c r="L1518" t="str">
        <f t="shared" ca="1" si="343"/>
        <v>KCY</v>
      </c>
      <c r="M1518" t="str">
        <f t="shared" ca="1" si="336"/>
        <v/>
      </c>
      <c r="N1518" t="s">
        <v>18</v>
      </c>
      <c r="O1518">
        <v>-6.5</v>
      </c>
      <c r="P1518" t="str">
        <f t="shared" ca="1" si="337"/>
        <v/>
      </c>
      <c r="S1518" t="s">
        <v>87</v>
      </c>
      <c r="T1518">
        <v>3</v>
      </c>
      <c r="U1518">
        <f t="shared" ca="1" si="338"/>
        <v>0</v>
      </c>
      <c r="W1518" t="str">
        <f t="shared" ca="1" si="339"/>
        <v/>
      </c>
    </row>
    <row r="1519" spans="1:23" x14ac:dyDescent="0.25">
      <c r="A1519">
        <v>1518</v>
      </c>
      <c r="B1519">
        <v>748</v>
      </c>
      <c r="C1519" t="str">
        <f t="shared" ca="1" si="332"/>
        <v>2014_15_OAK@KCY</v>
      </c>
      <c r="D1519" t="str">
        <f t="shared" ca="1" si="342"/>
        <v/>
      </c>
      <c r="E1519">
        <f t="shared" ca="1" si="342"/>
        <v>-10</v>
      </c>
      <c r="F1519">
        <f t="shared" ca="1" si="342"/>
        <v>31</v>
      </c>
      <c r="G1519">
        <f t="shared" ca="1" si="342"/>
        <v>13</v>
      </c>
      <c r="H1519">
        <f t="shared" ca="1" si="333"/>
        <v>2014</v>
      </c>
      <c r="I1519">
        <f t="shared" ca="1" si="334"/>
        <v>15</v>
      </c>
      <c r="J1519" t="str">
        <f t="shared" ca="1" si="335"/>
        <v>rs</v>
      </c>
      <c r="K1519" t="str">
        <f t="shared" ca="1" si="343"/>
        <v>KCY</v>
      </c>
      <c r="L1519" t="str">
        <f t="shared" ca="1" si="343"/>
        <v>KCY</v>
      </c>
      <c r="M1519" t="str">
        <f t="shared" ca="1" si="336"/>
        <v/>
      </c>
      <c r="N1519" t="s">
        <v>16</v>
      </c>
      <c r="O1519">
        <v>-6.5</v>
      </c>
      <c r="P1519" t="str">
        <f t="shared" ca="1" si="337"/>
        <v/>
      </c>
      <c r="S1519" t="s">
        <v>87</v>
      </c>
      <c r="T1519">
        <v>15</v>
      </c>
      <c r="U1519">
        <f t="shared" ca="1" si="338"/>
        <v>0</v>
      </c>
      <c r="V1519" t="s">
        <v>336</v>
      </c>
      <c r="W1519">
        <f t="shared" ca="1" si="339"/>
        <v>1</v>
      </c>
    </row>
    <row r="1520" spans="1:23" x14ac:dyDescent="0.25">
      <c r="A1520">
        <v>1519</v>
      </c>
      <c r="B1520">
        <v>749</v>
      </c>
      <c r="C1520" t="str">
        <f t="shared" ca="1" si="332"/>
        <v>2014_15_MIA@NWE</v>
      </c>
      <c r="D1520" t="str">
        <f t="shared" ca="1" si="342"/>
        <v/>
      </c>
      <c r="E1520">
        <f t="shared" ca="1" si="342"/>
        <v>-7.5</v>
      </c>
      <c r="F1520">
        <f t="shared" ca="1" si="342"/>
        <v>41</v>
      </c>
      <c r="G1520">
        <f t="shared" ca="1" si="342"/>
        <v>13</v>
      </c>
      <c r="H1520">
        <f t="shared" ca="1" si="333"/>
        <v>2014</v>
      </c>
      <c r="I1520">
        <f t="shared" ca="1" si="334"/>
        <v>15</v>
      </c>
      <c r="J1520" t="str">
        <f t="shared" ca="1" si="335"/>
        <v>rs</v>
      </c>
      <c r="K1520" t="str">
        <f t="shared" ca="1" si="343"/>
        <v>NWE</v>
      </c>
      <c r="L1520" t="str">
        <f t="shared" ca="1" si="343"/>
        <v>NWE</v>
      </c>
      <c r="M1520" t="str">
        <f t="shared" ca="1" si="336"/>
        <v/>
      </c>
      <c r="N1520" t="s">
        <v>18</v>
      </c>
      <c r="O1520">
        <v>-8.5</v>
      </c>
      <c r="P1520" t="str">
        <f t="shared" ca="1" si="337"/>
        <v/>
      </c>
      <c r="S1520" t="s">
        <v>337</v>
      </c>
      <c r="T1520">
        <v>2</v>
      </c>
      <c r="U1520">
        <f t="shared" ca="1" si="338"/>
        <v>1</v>
      </c>
      <c r="W1520" t="str">
        <f t="shared" ca="1" si="339"/>
        <v/>
      </c>
    </row>
    <row r="1521" spans="1:23" x14ac:dyDescent="0.25">
      <c r="A1521">
        <v>1520</v>
      </c>
      <c r="B1521">
        <v>749</v>
      </c>
      <c r="C1521" t="str">
        <f t="shared" ca="1" si="332"/>
        <v>2014_15_MIA@NWE</v>
      </c>
      <c r="D1521" t="str">
        <f t="shared" ca="1" si="342"/>
        <v/>
      </c>
      <c r="E1521">
        <f t="shared" ca="1" si="342"/>
        <v>-7.5</v>
      </c>
      <c r="F1521">
        <f t="shared" ca="1" si="342"/>
        <v>41</v>
      </c>
      <c r="G1521">
        <f t="shared" ca="1" si="342"/>
        <v>13</v>
      </c>
      <c r="H1521">
        <f t="shared" ca="1" si="333"/>
        <v>2014</v>
      </c>
      <c r="I1521">
        <f t="shared" ca="1" si="334"/>
        <v>15</v>
      </c>
      <c r="J1521" t="str">
        <f t="shared" ca="1" si="335"/>
        <v>rs</v>
      </c>
      <c r="K1521" t="str">
        <f t="shared" ca="1" si="343"/>
        <v>NWE</v>
      </c>
      <c r="L1521" t="str">
        <f t="shared" ca="1" si="343"/>
        <v>NWE</v>
      </c>
      <c r="M1521" t="str">
        <f t="shared" ca="1" si="336"/>
        <v/>
      </c>
      <c r="N1521" t="s">
        <v>16</v>
      </c>
      <c r="O1521">
        <v>-7</v>
      </c>
      <c r="P1521" t="str">
        <f t="shared" ca="1" si="337"/>
        <v/>
      </c>
      <c r="S1521" t="s">
        <v>337</v>
      </c>
      <c r="T1521">
        <v>7</v>
      </c>
      <c r="U1521">
        <f t="shared" ca="1" si="338"/>
        <v>1</v>
      </c>
      <c r="V1521" t="s">
        <v>337</v>
      </c>
      <c r="W1521">
        <f t="shared" ca="1" si="339"/>
        <v>1</v>
      </c>
    </row>
    <row r="1522" spans="1:23" x14ac:dyDescent="0.25">
      <c r="A1522">
        <v>1521</v>
      </c>
      <c r="B1522">
        <v>750</v>
      </c>
      <c r="C1522" t="str">
        <f t="shared" ca="1" si="332"/>
        <v>2014_15_WAS@NYG</v>
      </c>
      <c r="D1522" t="str">
        <f t="shared" ref="D1522:G1541" ca="1" si="344">IFERROR(IF(ISBLANK(VLOOKUP($B1522,nfl_game_result,MATCH(D$1,nfl_game_result_header,0),FALSE)),"",VLOOKUP($B1522,nfl_game_result,MATCH(D$1,nfl_game_result_header,0),FALSE)),"error")</f>
        <v/>
      </c>
      <c r="E1522">
        <f t="shared" ca="1" si="344"/>
        <v>-6.5</v>
      </c>
      <c r="F1522">
        <f t="shared" ca="1" si="344"/>
        <v>24</v>
      </c>
      <c r="G1522">
        <f t="shared" ca="1" si="344"/>
        <v>13</v>
      </c>
      <c r="H1522">
        <f t="shared" ca="1" si="333"/>
        <v>2014</v>
      </c>
      <c r="I1522">
        <f t="shared" ca="1" si="334"/>
        <v>15</v>
      </c>
      <c r="J1522" t="str">
        <f t="shared" ca="1" si="335"/>
        <v>rs</v>
      </c>
      <c r="K1522" t="str">
        <f t="shared" ref="K1522:L1541" ca="1" si="345">IFERROR(IF(ISBLANK(VLOOKUP($B1522,nfl_game_result,MATCH(K$1,nfl_game_result_header,0),FALSE)),"",VLOOKUP($B1522,nfl_game_result,MATCH(K$1,nfl_game_result_header,0),FALSE)),"error")</f>
        <v>NYG</v>
      </c>
      <c r="L1522" t="str">
        <f t="shared" ca="1" si="345"/>
        <v>NYG</v>
      </c>
      <c r="M1522" t="str">
        <f t="shared" ca="1" si="336"/>
        <v/>
      </c>
      <c r="N1522" t="s">
        <v>18</v>
      </c>
      <c r="O1522">
        <v>-4.5</v>
      </c>
      <c r="P1522" t="str">
        <f t="shared" ca="1" si="337"/>
        <v/>
      </c>
      <c r="S1522" t="s">
        <v>96</v>
      </c>
      <c r="T1522">
        <v>16</v>
      </c>
      <c r="U1522">
        <f t="shared" ca="1" si="338"/>
        <v>0</v>
      </c>
      <c r="W1522" t="str">
        <f t="shared" ca="1" si="339"/>
        <v/>
      </c>
    </row>
    <row r="1523" spans="1:23" x14ac:dyDescent="0.25">
      <c r="A1523">
        <v>1522</v>
      </c>
      <c r="B1523">
        <v>750</v>
      </c>
      <c r="C1523" t="str">
        <f t="shared" ca="1" si="332"/>
        <v>2014_15_WAS@NYG</v>
      </c>
      <c r="D1523" t="str">
        <f t="shared" ca="1" si="344"/>
        <v/>
      </c>
      <c r="E1523">
        <f t="shared" ca="1" si="344"/>
        <v>-6.5</v>
      </c>
      <c r="F1523">
        <f t="shared" ca="1" si="344"/>
        <v>24</v>
      </c>
      <c r="G1523">
        <f t="shared" ca="1" si="344"/>
        <v>13</v>
      </c>
      <c r="H1523">
        <f t="shared" ca="1" si="333"/>
        <v>2014</v>
      </c>
      <c r="I1523">
        <f t="shared" ca="1" si="334"/>
        <v>15</v>
      </c>
      <c r="J1523" t="str">
        <f t="shared" ca="1" si="335"/>
        <v>rs</v>
      </c>
      <c r="K1523" t="str">
        <f t="shared" ca="1" si="345"/>
        <v>NYG</v>
      </c>
      <c r="L1523" t="str">
        <f t="shared" ca="1" si="345"/>
        <v>NYG</v>
      </c>
      <c r="M1523" t="str">
        <f t="shared" ca="1" si="336"/>
        <v/>
      </c>
      <c r="N1523" t="s">
        <v>16</v>
      </c>
      <c r="O1523">
        <v>-4.5</v>
      </c>
      <c r="P1523" t="str">
        <f t="shared" ca="1" si="337"/>
        <v/>
      </c>
      <c r="S1523" t="s">
        <v>85</v>
      </c>
      <c r="T1523">
        <v>8</v>
      </c>
      <c r="U1523">
        <f t="shared" ca="1" si="338"/>
        <v>1</v>
      </c>
      <c r="V1523" t="s">
        <v>85</v>
      </c>
      <c r="W1523">
        <f t="shared" ca="1" si="339"/>
        <v>1</v>
      </c>
    </row>
    <row r="1524" spans="1:23" x14ac:dyDescent="0.25">
      <c r="A1524">
        <v>1523</v>
      </c>
      <c r="B1524">
        <v>751</v>
      </c>
      <c r="C1524" t="str">
        <f t="shared" ca="1" si="332"/>
        <v>2014_15_TBY@CAR</v>
      </c>
      <c r="D1524" t="str">
        <f t="shared" ca="1" si="344"/>
        <v/>
      </c>
      <c r="E1524">
        <f t="shared" ca="1" si="344"/>
        <v>-5.5</v>
      </c>
      <c r="F1524">
        <f t="shared" ca="1" si="344"/>
        <v>19</v>
      </c>
      <c r="G1524">
        <f t="shared" ca="1" si="344"/>
        <v>17</v>
      </c>
      <c r="H1524">
        <f t="shared" ca="1" si="333"/>
        <v>2014</v>
      </c>
      <c r="I1524">
        <f t="shared" ca="1" si="334"/>
        <v>15</v>
      </c>
      <c r="J1524" t="str">
        <f t="shared" ca="1" si="335"/>
        <v>rs</v>
      </c>
      <c r="K1524" t="str">
        <f t="shared" ca="1" si="345"/>
        <v>TBY</v>
      </c>
      <c r="L1524" t="str">
        <f t="shared" ca="1" si="345"/>
        <v>CAR</v>
      </c>
      <c r="M1524" t="str">
        <f t="shared" ca="1" si="336"/>
        <v/>
      </c>
      <c r="N1524" t="s">
        <v>18</v>
      </c>
      <c r="O1524">
        <v>-4</v>
      </c>
      <c r="P1524" t="str">
        <f t="shared" ca="1" si="337"/>
        <v/>
      </c>
      <c r="S1524" t="s">
        <v>339</v>
      </c>
      <c r="T1524">
        <v>5</v>
      </c>
      <c r="U1524">
        <f t="shared" ca="1" si="338"/>
        <v>1</v>
      </c>
      <c r="W1524" t="str">
        <f t="shared" ca="1" si="339"/>
        <v/>
      </c>
    </row>
    <row r="1525" spans="1:23" x14ac:dyDescent="0.25">
      <c r="A1525">
        <v>1524</v>
      </c>
      <c r="B1525">
        <v>751</v>
      </c>
      <c r="C1525" t="str">
        <f t="shared" ca="1" si="332"/>
        <v>2014_15_TBY@CAR</v>
      </c>
      <c r="D1525" t="str">
        <f t="shared" ca="1" si="344"/>
        <v/>
      </c>
      <c r="E1525">
        <f t="shared" ca="1" si="344"/>
        <v>-5.5</v>
      </c>
      <c r="F1525">
        <f t="shared" ca="1" si="344"/>
        <v>19</v>
      </c>
      <c r="G1525">
        <f t="shared" ca="1" si="344"/>
        <v>17</v>
      </c>
      <c r="H1525">
        <f t="shared" ca="1" si="333"/>
        <v>2014</v>
      </c>
      <c r="I1525">
        <f t="shared" ca="1" si="334"/>
        <v>15</v>
      </c>
      <c r="J1525" t="str">
        <f t="shared" ca="1" si="335"/>
        <v>rs</v>
      </c>
      <c r="K1525" t="str">
        <f t="shared" ca="1" si="345"/>
        <v>TBY</v>
      </c>
      <c r="L1525" t="str">
        <f t="shared" ca="1" si="345"/>
        <v>CAR</v>
      </c>
      <c r="M1525" t="str">
        <f t="shared" ca="1" si="336"/>
        <v/>
      </c>
      <c r="N1525" t="s">
        <v>16</v>
      </c>
      <c r="O1525">
        <v>-5.5</v>
      </c>
      <c r="P1525" t="str">
        <f t="shared" ca="1" si="337"/>
        <v/>
      </c>
      <c r="S1525" t="s">
        <v>69</v>
      </c>
      <c r="T1525">
        <v>9</v>
      </c>
      <c r="U1525">
        <f t="shared" ca="1" si="338"/>
        <v>0</v>
      </c>
      <c r="V1525" t="s">
        <v>69</v>
      </c>
      <c r="W1525">
        <f t="shared" ca="1" si="339"/>
        <v>1</v>
      </c>
    </row>
    <row r="1526" spans="1:23" x14ac:dyDescent="0.25">
      <c r="A1526">
        <v>1525</v>
      </c>
      <c r="B1526">
        <v>752</v>
      </c>
      <c r="C1526" t="str">
        <f t="shared" ca="1" si="332"/>
        <v>2014_15_JAX@BAL</v>
      </c>
      <c r="D1526" t="str">
        <f t="shared" ca="1" si="344"/>
        <v/>
      </c>
      <c r="E1526">
        <f t="shared" ca="1" si="344"/>
        <v>-13.5</v>
      </c>
      <c r="F1526">
        <f t="shared" ca="1" si="344"/>
        <v>20</v>
      </c>
      <c r="G1526">
        <f t="shared" ca="1" si="344"/>
        <v>12</v>
      </c>
      <c r="H1526">
        <f t="shared" ca="1" si="333"/>
        <v>2014</v>
      </c>
      <c r="I1526">
        <f t="shared" ca="1" si="334"/>
        <v>15</v>
      </c>
      <c r="J1526" t="str">
        <f t="shared" ca="1" si="335"/>
        <v>rs</v>
      </c>
      <c r="K1526" t="str">
        <f t="shared" ca="1" si="345"/>
        <v>JAX</v>
      </c>
      <c r="L1526" t="str">
        <f t="shared" ca="1" si="345"/>
        <v>BAL</v>
      </c>
      <c r="M1526" t="str">
        <f t="shared" ca="1" si="336"/>
        <v/>
      </c>
      <c r="N1526" t="s">
        <v>18</v>
      </c>
      <c r="O1526">
        <v>-12</v>
      </c>
      <c r="P1526" t="str">
        <f t="shared" ca="1" si="337"/>
        <v/>
      </c>
      <c r="S1526" t="s">
        <v>67</v>
      </c>
      <c r="T1526">
        <v>16</v>
      </c>
      <c r="U1526">
        <f t="shared" ca="1" si="338"/>
        <v>0</v>
      </c>
      <c r="W1526" t="str">
        <f t="shared" ca="1" si="339"/>
        <v/>
      </c>
    </row>
    <row r="1527" spans="1:23" x14ac:dyDescent="0.25">
      <c r="A1527">
        <v>1526</v>
      </c>
      <c r="B1527">
        <v>752</v>
      </c>
      <c r="C1527" t="str">
        <f t="shared" ca="1" si="332"/>
        <v>2014_15_JAX@BAL</v>
      </c>
      <c r="D1527" t="str">
        <f t="shared" ca="1" si="344"/>
        <v/>
      </c>
      <c r="E1527">
        <f t="shared" ca="1" si="344"/>
        <v>-13.5</v>
      </c>
      <c r="F1527">
        <f t="shared" ca="1" si="344"/>
        <v>20</v>
      </c>
      <c r="G1527">
        <f t="shared" ca="1" si="344"/>
        <v>12</v>
      </c>
      <c r="H1527">
        <f t="shared" ca="1" si="333"/>
        <v>2014</v>
      </c>
      <c r="I1527">
        <f t="shared" ca="1" si="334"/>
        <v>15</v>
      </c>
      <c r="J1527" t="str">
        <f t="shared" ca="1" si="335"/>
        <v>rs</v>
      </c>
      <c r="K1527" t="str">
        <f t="shared" ca="1" si="345"/>
        <v>JAX</v>
      </c>
      <c r="L1527" t="str">
        <f t="shared" ca="1" si="345"/>
        <v>BAL</v>
      </c>
      <c r="M1527" t="str">
        <f t="shared" ca="1" si="336"/>
        <v/>
      </c>
      <c r="N1527" t="s">
        <v>16</v>
      </c>
      <c r="O1527">
        <v>-10</v>
      </c>
      <c r="P1527" t="str">
        <f t="shared" ca="1" si="337"/>
        <v/>
      </c>
      <c r="S1527" t="s">
        <v>79</v>
      </c>
      <c r="T1527">
        <v>9</v>
      </c>
      <c r="U1527">
        <f t="shared" ca="1" si="338"/>
        <v>1</v>
      </c>
      <c r="V1527" t="s">
        <v>67</v>
      </c>
      <c r="W1527">
        <f t="shared" ca="1" si="339"/>
        <v>1</v>
      </c>
    </row>
    <row r="1528" spans="1:23" x14ac:dyDescent="0.25">
      <c r="A1528">
        <v>1527</v>
      </c>
      <c r="B1528">
        <v>753</v>
      </c>
      <c r="C1528" t="str">
        <f t="shared" ca="1" si="332"/>
        <v>2014_15_MIN@DET</v>
      </c>
      <c r="D1528" t="str">
        <f t="shared" ca="1" si="344"/>
        <v/>
      </c>
      <c r="E1528">
        <f t="shared" ca="1" si="344"/>
        <v>-7.5</v>
      </c>
      <c r="F1528">
        <f t="shared" ca="1" si="344"/>
        <v>16</v>
      </c>
      <c r="G1528">
        <f t="shared" ca="1" si="344"/>
        <v>14</v>
      </c>
      <c r="H1528">
        <f t="shared" ca="1" si="333"/>
        <v>2014</v>
      </c>
      <c r="I1528">
        <f t="shared" ca="1" si="334"/>
        <v>15</v>
      </c>
      <c r="J1528" t="str">
        <f t="shared" ca="1" si="335"/>
        <v>rs</v>
      </c>
      <c r="K1528" t="str">
        <f t="shared" ca="1" si="345"/>
        <v>MIN</v>
      </c>
      <c r="L1528" t="str">
        <f t="shared" ca="1" si="345"/>
        <v>DET</v>
      </c>
      <c r="M1528" t="str">
        <f t="shared" ca="1" si="336"/>
        <v/>
      </c>
      <c r="N1528" t="s">
        <v>18</v>
      </c>
      <c r="O1528">
        <v>-7</v>
      </c>
      <c r="P1528" t="str">
        <f t="shared" ca="1" si="337"/>
        <v/>
      </c>
      <c r="S1528" t="s">
        <v>82</v>
      </c>
      <c r="T1528">
        <v>11</v>
      </c>
      <c r="U1528">
        <f t="shared" ca="1" si="338"/>
        <v>1</v>
      </c>
      <c r="W1528" t="str">
        <f t="shared" ca="1" si="339"/>
        <v/>
      </c>
    </row>
    <row r="1529" spans="1:23" x14ac:dyDescent="0.25">
      <c r="A1529">
        <v>1528</v>
      </c>
      <c r="B1529">
        <v>753</v>
      </c>
      <c r="C1529" t="str">
        <f t="shared" ca="1" si="332"/>
        <v>2014_15_MIN@DET</v>
      </c>
      <c r="D1529" t="str">
        <f t="shared" ca="1" si="344"/>
        <v/>
      </c>
      <c r="E1529">
        <f t="shared" ca="1" si="344"/>
        <v>-7.5</v>
      </c>
      <c r="F1529">
        <f t="shared" ca="1" si="344"/>
        <v>16</v>
      </c>
      <c r="G1529">
        <f t="shared" ca="1" si="344"/>
        <v>14</v>
      </c>
      <c r="H1529">
        <f t="shared" ca="1" si="333"/>
        <v>2014</v>
      </c>
      <c r="I1529">
        <f t="shared" ca="1" si="334"/>
        <v>15</v>
      </c>
      <c r="J1529" t="str">
        <f t="shared" ca="1" si="335"/>
        <v>rs</v>
      </c>
      <c r="K1529" t="str">
        <f t="shared" ca="1" si="345"/>
        <v>MIN</v>
      </c>
      <c r="L1529" t="str">
        <f t="shared" ca="1" si="345"/>
        <v>DET</v>
      </c>
      <c r="M1529" t="str">
        <f t="shared" ca="1" si="336"/>
        <v/>
      </c>
      <c r="N1529" t="s">
        <v>16</v>
      </c>
      <c r="O1529">
        <v>-7</v>
      </c>
      <c r="P1529" t="str">
        <f t="shared" ca="1" si="337"/>
        <v/>
      </c>
      <c r="S1529" t="s">
        <v>82</v>
      </c>
      <c r="T1529">
        <v>12</v>
      </c>
      <c r="U1529">
        <f t="shared" ca="1" si="338"/>
        <v>1</v>
      </c>
      <c r="V1529" t="s">
        <v>75</v>
      </c>
      <c r="W1529">
        <f t="shared" ca="1" si="339"/>
        <v>1</v>
      </c>
    </row>
    <row r="1530" spans="1:23" x14ac:dyDescent="0.25">
      <c r="A1530">
        <v>1529</v>
      </c>
      <c r="B1530">
        <v>754</v>
      </c>
      <c r="C1530" t="str">
        <f t="shared" ca="1" si="332"/>
        <v>2014_15_NYJ@TEN</v>
      </c>
      <c r="D1530" t="str">
        <f t="shared" ca="1" si="344"/>
        <v/>
      </c>
      <c r="E1530">
        <f t="shared" ca="1" si="344"/>
        <v>1</v>
      </c>
      <c r="F1530">
        <f t="shared" ca="1" si="344"/>
        <v>11</v>
      </c>
      <c r="G1530">
        <f t="shared" ca="1" si="344"/>
        <v>16</v>
      </c>
      <c r="H1530">
        <f t="shared" ca="1" si="333"/>
        <v>2014</v>
      </c>
      <c r="I1530">
        <f t="shared" ca="1" si="334"/>
        <v>15</v>
      </c>
      <c r="J1530" t="str">
        <f t="shared" ca="1" si="335"/>
        <v>rs</v>
      </c>
      <c r="K1530" t="str">
        <f t="shared" ca="1" si="345"/>
        <v>NYJ</v>
      </c>
      <c r="L1530" t="str">
        <f t="shared" ca="1" si="345"/>
        <v>NYJ</v>
      </c>
      <c r="M1530" t="str">
        <f t="shared" ca="1" si="336"/>
        <v/>
      </c>
      <c r="N1530" t="s">
        <v>18</v>
      </c>
      <c r="O1530">
        <v>-1.5</v>
      </c>
      <c r="P1530" t="str">
        <f t="shared" ca="1" si="337"/>
        <v/>
      </c>
      <c r="S1530" t="s">
        <v>86</v>
      </c>
      <c r="T1530">
        <v>4</v>
      </c>
      <c r="U1530">
        <f t="shared" ca="1" si="338"/>
        <v>1</v>
      </c>
      <c r="W1530" t="str">
        <f t="shared" ca="1" si="339"/>
        <v/>
      </c>
    </row>
    <row r="1531" spans="1:23" x14ac:dyDescent="0.25">
      <c r="A1531">
        <v>1530</v>
      </c>
      <c r="B1531">
        <v>754</v>
      </c>
      <c r="C1531" t="str">
        <f t="shared" ca="1" si="332"/>
        <v>2014_15_NYJ@TEN</v>
      </c>
      <c r="D1531" t="str">
        <f t="shared" ca="1" si="344"/>
        <v/>
      </c>
      <c r="E1531">
        <f t="shared" ca="1" si="344"/>
        <v>1</v>
      </c>
      <c r="F1531">
        <f t="shared" ca="1" si="344"/>
        <v>11</v>
      </c>
      <c r="G1531">
        <f t="shared" ca="1" si="344"/>
        <v>16</v>
      </c>
      <c r="H1531">
        <f t="shared" ca="1" si="333"/>
        <v>2014</v>
      </c>
      <c r="I1531">
        <f t="shared" ca="1" si="334"/>
        <v>15</v>
      </c>
      <c r="J1531" t="str">
        <f t="shared" ca="1" si="335"/>
        <v>rs</v>
      </c>
      <c r="K1531" t="str">
        <f t="shared" ca="1" si="345"/>
        <v>NYJ</v>
      </c>
      <c r="L1531" t="str">
        <f t="shared" ca="1" si="345"/>
        <v>NYJ</v>
      </c>
      <c r="M1531" t="str">
        <f t="shared" ca="1" si="336"/>
        <v/>
      </c>
      <c r="N1531" t="s">
        <v>16</v>
      </c>
      <c r="O1531">
        <v>-2</v>
      </c>
      <c r="P1531" t="str">
        <f t="shared" ca="1" si="337"/>
        <v/>
      </c>
      <c r="S1531" t="s">
        <v>86</v>
      </c>
      <c r="T1531">
        <v>10</v>
      </c>
      <c r="U1531">
        <f t="shared" ca="1" si="338"/>
        <v>1</v>
      </c>
      <c r="V1531" t="s">
        <v>86</v>
      </c>
      <c r="W1531">
        <f t="shared" ca="1" si="339"/>
        <v>1</v>
      </c>
    </row>
    <row r="1532" spans="1:23" x14ac:dyDescent="0.25">
      <c r="A1532">
        <v>1531</v>
      </c>
      <c r="B1532">
        <v>755</v>
      </c>
      <c r="C1532" t="str">
        <f t="shared" ca="1" si="332"/>
        <v>2014_15_DEN@SD</v>
      </c>
      <c r="D1532" t="str">
        <f t="shared" ca="1" si="344"/>
        <v/>
      </c>
      <c r="E1532">
        <f t="shared" ca="1" si="344"/>
        <v>4</v>
      </c>
      <c r="F1532">
        <f t="shared" ca="1" si="344"/>
        <v>10</v>
      </c>
      <c r="G1532">
        <f t="shared" ca="1" si="344"/>
        <v>22</v>
      </c>
      <c r="H1532">
        <f t="shared" ca="1" si="333"/>
        <v>2014</v>
      </c>
      <c r="I1532">
        <f t="shared" ca="1" si="334"/>
        <v>15</v>
      </c>
      <c r="J1532" t="str">
        <f t="shared" ca="1" si="335"/>
        <v>rs</v>
      </c>
      <c r="K1532" t="str">
        <f t="shared" ca="1" si="345"/>
        <v>DEN</v>
      </c>
      <c r="L1532" t="str">
        <f t="shared" ca="1" si="345"/>
        <v>DEN</v>
      </c>
      <c r="M1532" t="str">
        <f t="shared" ca="1" si="336"/>
        <v/>
      </c>
      <c r="N1532" t="s">
        <v>18</v>
      </c>
      <c r="O1532">
        <v>2.5</v>
      </c>
      <c r="P1532" t="str">
        <f t="shared" ca="1" si="337"/>
        <v/>
      </c>
      <c r="S1532" t="s">
        <v>74</v>
      </c>
      <c r="T1532">
        <v>1</v>
      </c>
      <c r="U1532">
        <f t="shared" ca="1" si="338"/>
        <v>1</v>
      </c>
      <c r="W1532" t="str">
        <f t="shared" ca="1" si="339"/>
        <v/>
      </c>
    </row>
    <row r="1533" spans="1:23" x14ac:dyDescent="0.25">
      <c r="A1533">
        <v>1532</v>
      </c>
      <c r="B1533">
        <v>755</v>
      </c>
      <c r="C1533" t="str">
        <f t="shared" ca="1" si="332"/>
        <v>2014_15_DEN@SD</v>
      </c>
      <c r="D1533" t="str">
        <f t="shared" ca="1" si="344"/>
        <v/>
      </c>
      <c r="E1533">
        <f t="shared" ca="1" si="344"/>
        <v>4</v>
      </c>
      <c r="F1533">
        <f t="shared" ca="1" si="344"/>
        <v>10</v>
      </c>
      <c r="G1533">
        <f t="shared" ca="1" si="344"/>
        <v>22</v>
      </c>
      <c r="H1533">
        <f t="shared" ca="1" si="333"/>
        <v>2014</v>
      </c>
      <c r="I1533">
        <f t="shared" ca="1" si="334"/>
        <v>15</v>
      </c>
      <c r="J1533" t="str">
        <f t="shared" ca="1" si="335"/>
        <v>rs</v>
      </c>
      <c r="K1533" t="str">
        <f t="shared" ca="1" si="345"/>
        <v>DEN</v>
      </c>
      <c r="L1533" t="str">
        <f t="shared" ca="1" si="345"/>
        <v>DEN</v>
      </c>
      <c r="M1533" t="str">
        <f t="shared" ca="1" si="336"/>
        <v/>
      </c>
      <c r="N1533" t="s">
        <v>16</v>
      </c>
      <c r="O1533">
        <v>5.5</v>
      </c>
      <c r="P1533" t="str">
        <f t="shared" ca="1" si="337"/>
        <v/>
      </c>
      <c r="S1533" t="s">
        <v>74</v>
      </c>
      <c r="T1533">
        <v>1</v>
      </c>
      <c r="U1533">
        <f t="shared" ca="1" si="338"/>
        <v>1</v>
      </c>
      <c r="V1533" t="s">
        <v>74</v>
      </c>
      <c r="W1533">
        <f t="shared" ca="1" si="339"/>
        <v>1</v>
      </c>
    </row>
    <row r="1534" spans="1:23" x14ac:dyDescent="0.25">
      <c r="A1534">
        <v>1533</v>
      </c>
      <c r="B1534">
        <v>756</v>
      </c>
      <c r="C1534" t="str">
        <f t="shared" ca="1" si="332"/>
        <v>2014_15_SFO@SEA</v>
      </c>
      <c r="D1534" t="str">
        <f t="shared" ca="1" si="344"/>
        <v/>
      </c>
      <c r="E1534">
        <f t="shared" ca="1" si="344"/>
        <v>-8.5</v>
      </c>
      <c r="F1534">
        <f t="shared" ca="1" si="344"/>
        <v>17</v>
      </c>
      <c r="G1534">
        <f t="shared" ca="1" si="344"/>
        <v>7</v>
      </c>
      <c r="H1534">
        <f t="shared" ca="1" si="333"/>
        <v>2014</v>
      </c>
      <c r="I1534">
        <f t="shared" ca="1" si="334"/>
        <v>15</v>
      </c>
      <c r="J1534" t="str">
        <f t="shared" ca="1" si="335"/>
        <v>rs</v>
      </c>
      <c r="K1534" t="str">
        <f t="shared" ca="1" si="345"/>
        <v>SEA</v>
      </c>
      <c r="L1534" t="str">
        <f t="shared" ca="1" si="345"/>
        <v>SEA</v>
      </c>
      <c r="M1534" t="str">
        <f t="shared" ca="1" si="336"/>
        <v/>
      </c>
      <c r="N1534" t="s">
        <v>18</v>
      </c>
      <c r="O1534">
        <v>-10</v>
      </c>
      <c r="P1534" t="str">
        <f t="shared" ca="1" si="337"/>
        <v/>
      </c>
      <c r="S1534" t="s">
        <v>91</v>
      </c>
      <c r="T1534">
        <v>9</v>
      </c>
      <c r="U1534">
        <f t="shared" ca="1" si="338"/>
        <v>1</v>
      </c>
      <c r="W1534" t="str">
        <f t="shared" ca="1" si="339"/>
        <v/>
      </c>
    </row>
    <row r="1535" spans="1:23" x14ac:dyDescent="0.25">
      <c r="A1535">
        <v>1534</v>
      </c>
      <c r="B1535">
        <v>756</v>
      </c>
      <c r="C1535" t="str">
        <f t="shared" ca="1" si="332"/>
        <v>2014_15_SFO@SEA</v>
      </c>
      <c r="D1535" t="str">
        <f t="shared" ca="1" si="344"/>
        <v/>
      </c>
      <c r="E1535">
        <f t="shared" ca="1" si="344"/>
        <v>-8.5</v>
      </c>
      <c r="F1535">
        <f t="shared" ca="1" si="344"/>
        <v>17</v>
      </c>
      <c r="G1535">
        <f t="shared" ca="1" si="344"/>
        <v>7</v>
      </c>
      <c r="H1535">
        <f t="shared" ca="1" si="333"/>
        <v>2014</v>
      </c>
      <c r="I1535">
        <f t="shared" ca="1" si="334"/>
        <v>15</v>
      </c>
      <c r="J1535" t="str">
        <f t="shared" ca="1" si="335"/>
        <v>rs</v>
      </c>
      <c r="K1535" t="str">
        <f t="shared" ca="1" si="345"/>
        <v>SEA</v>
      </c>
      <c r="L1535" t="str">
        <f t="shared" ca="1" si="345"/>
        <v>SEA</v>
      </c>
      <c r="M1535" t="str">
        <f t="shared" ca="1" si="336"/>
        <v/>
      </c>
      <c r="N1535" t="s">
        <v>16</v>
      </c>
      <c r="O1535">
        <v>-7.5</v>
      </c>
      <c r="P1535" t="str">
        <f t="shared" ca="1" si="337"/>
        <v/>
      </c>
      <c r="S1535" t="s">
        <v>338</v>
      </c>
      <c r="T1535">
        <v>13</v>
      </c>
      <c r="U1535">
        <f t="shared" ca="1" si="338"/>
        <v>0</v>
      </c>
      <c r="V1535" t="s">
        <v>91</v>
      </c>
      <c r="W1535">
        <f t="shared" ca="1" si="339"/>
        <v>1</v>
      </c>
    </row>
    <row r="1536" spans="1:23" x14ac:dyDescent="0.25">
      <c r="A1536">
        <v>1535</v>
      </c>
      <c r="B1536">
        <v>757</v>
      </c>
      <c r="C1536" t="str">
        <f t="shared" ca="1" si="332"/>
        <v>2014_15_DAL@PHI</v>
      </c>
      <c r="D1536" t="str">
        <f t="shared" ca="1" si="344"/>
        <v/>
      </c>
      <c r="E1536">
        <f t="shared" ca="1" si="344"/>
        <v>-3.5</v>
      </c>
      <c r="F1536">
        <f t="shared" ca="1" si="344"/>
        <v>27</v>
      </c>
      <c r="G1536">
        <f t="shared" ca="1" si="344"/>
        <v>38</v>
      </c>
      <c r="H1536">
        <f t="shared" ca="1" si="333"/>
        <v>2014</v>
      </c>
      <c r="I1536">
        <f t="shared" ca="1" si="334"/>
        <v>15</v>
      </c>
      <c r="J1536" t="str">
        <f t="shared" ca="1" si="335"/>
        <v>rs</v>
      </c>
      <c r="K1536" t="str">
        <f t="shared" ca="1" si="345"/>
        <v>DAL</v>
      </c>
      <c r="L1536" t="str">
        <f t="shared" ca="1" si="345"/>
        <v>DAL</v>
      </c>
      <c r="M1536" t="str">
        <f t="shared" ca="1" si="336"/>
        <v/>
      </c>
      <c r="N1536" t="s">
        <v>18</v>
      </c>
      <c r="O1536">
        <v>-3</v>
      </c>
      <c r="P1536" t="str">
        <f t="shared" ca="1" si="337"/>
        <v/>
      </c>
      <c r="S1536" t="s">
        <v>73</v>
      </c>
      <c r="T1536">
        <v>14</v>
      </c>
      <c r="U1536">
        <f t="shared" ca="1" si="338"/>
        <v>1</v>
      </c>
      <c r="W1536" t="str">
        <f t="shared" ca="1" si="339"/>
        <v/>
      </c>
    </row>
    <row r="1537" spans="1:23" x14ac:dyDescent="0.25">
      <c r="A1537">
        <v>1536</v>
      </c>
      <c r="B1537">
        <v>757</v>
      </c>
      <c r="C1537" t="str">
        <f t="shared" ca="1" si="332"/>
        <v>2014_15_DAL@PHI</v>
      </c>
      <c r="D1537" t="str">
        <f t="shared" ca="1" si="344"/>
        <v/>
      </c>
      <c r="E1537">
        <f t="shared" ca="1" si="344"/>
        <v>-3.5</v>
      </c>
      <c r="F1537">
        <f t="shared" ca="1" si="344"/>
        <v>27</v>
      </c>
      <c r="G1537">
        <f t="shared" ca="1" si="344"/>
        <v>38</v>
      </c>
      <c r="H1537">
        <f t="shared" ca="1" si="333"/>
        <v>2014</v>
      </c>
      <c r="I1537">
        <f t="shared" ca="1" si="334"/>
        <v>15</v>
      </c>
      <c r="J1537" t="str">
        <f t="shared" ca="1" si="335"/>
        <v>rs</v>
      </c>
      <c r="K1537" t="str">
        <f t="shared" ca="1" si="345"/>
        <v>DAL</v>
      </c>
      <c r="L1537" t="str">
        <f t="shared" ca="1" si="345"/>
        <v>DAL</v>
      </c>
      <c r="M1537" t="str">
        <f t="shared" ca="1" si="336"/>
        <v/>
      </c>
      <c r="N1537" t="s">
        <v>16</v>
      </c>
      <c r="O1537">
        <v>-3</v>
      </c>
      <c r="P1537" t="str">
        <f t="shared" ca="1" si="337"/>
        <v/>
      </c>
      <c r="S1537" t="s">
        <v>73</v>
      </c>
      <c r="T1537">
        <v>2</v>
      </c>
      <c r="U1537">
        <f t="shared" ca="1" si="338"/>
        <v>1</v>
      </c>
      <c r="V1537" t="s">
        <v>73</v>
      </c>
      <c r="W1537">
        <f t="shared" ca="1" si="339"/>
        <v>1</v>
      </c>
    </row>
    <row r="1538" spans="1:23" x14ac:dyDescent="0.25">
      <c r="A1538">
        <v>1537</v>
      </c>
      <c r="B1538">
        <v>758</v>
      </c>
      <c r="C1538" t="str">
        <f t="shared" ref="C1538:C1601" ca="1" si="346">IFERROR(VLOOKUP($B1538,nfl_game_result,MATCH(C$1,nfl_game_result_header,0),FALSE),"error")</f>
        <v>2014_15_NOR@CHI</v>
      </c>
      <c r="D1538" t="str">
        <f t="shared" ca="1" si="344"/>
        <v/>
      </c>
      <c r="E1538">
        <f t="shared" ca="1" si="344"/>
        <v>3</v>
      </c>
      <c r="F1538">
        <f t="shared" ca="1" si="344"/>
        <v>15</v>
      </c>
      <c r="G1538">
        <f t="shared" ca="1" si="344"/>
        <v>31</v>
      </c>
      <c r="H1538">
        <f t="shared" ref="H1538:H1601" ca="1" si="347">VALUE(LEFT(C1538, 4))</f>
        <v>2014</v>
      </c>
      <c r="I1538">
        <f t="shared" ref="I1538:I1601" ca="1" si="348">VALUE(MID(C1538,6,FIND("_",C1538,6)-6))</f>
        <v>15</v>
      </c>
      <c r="J1538" t="str">
        <f t="shared" ref="J1538:J1601" ca="1" si="349">IF(I1538&lt;=17,"rs","plyff")</f>
        <v>rs</v>
      </c>
      <c r="K1538" t="str">
        <f t="shared" ca="1" si="345"/>
        <v>NOR</v>
      </c>
      <c r="L1538" t="str">
        <f t="shared" ca="1" si="345"/>
        <v>NOR</v>
      </c>
      <c r="M1538" t="str">
        <f t="shared" ref="M1538:M1601" ca="1" si="350">IF(NOT(OR(ISBLANK(D1538),ISBLANK(E1538),D1538="",E1538="")),D1538-E1538,"")</f>
        <v/>
      </c>
      <c r="N1538" t="s">
        <v>18</v>
      </c>
      <c r="O1538">
        <v>-1</v>
      </c>
      <c r="P1538" t="str">
        <f t="shared" ref="P1538:P1601" ca="1" si="351">IF(OR(NOT(ISNUMBER(D1538)),ISBLANK(D1538),D1538="",ISBLANK(O1538)),"",ABS(D1538-O1538))</f>
        <v/>
      </c>
      <c r="S1538" t="s">
        <v>340</v>
      </c>
      <c r="T1538">
        <v>7</v>
      </c>
      <c r="U1538">
        <f t="shared" ref="U1538:U1601" ca="1" si="352">IF(OR(ISBLANK(K1538),ISBLANK(S1538),K1538="",S1538=""),"",IF(K1538=S1538,1,0))</f>
        <v>1</v>
      </c>
      <c r="W1538" t="str">
        <f t="shared" ref="W1538:W1601" ca="1" si="353">IF(OR(ISBLANK(L1538),ISBLANK(V1538),L1538="",V1538=""),"",IF(L1538=V1538,1,0))</f>
        <v/>
      </c>
    </row>
    <row r="1539" spans="1:23" x14ac:dyDescent="0.25">
      <c r="A1539">
        <v>1538</v>
      </c>
      <c r="B1539">
        <v>758</v>
      </c>
      <c r="C1539" t="str">
        <f t="shared" ca="1" si="346"/>
        <v>2014_15_NOR@CHI</v>
      </c>
      <c r="D1539" t="str">
        <f t="shared" ca="1" si="344"/>
        <v/>
      </c>
      <c r="E1539">
        <f t="shared" ca="1" si="344"/>
        <v>3</v>
      </c>
      <c r="F1539">
        <f t="shared" ca="1" si="344"/>
        <v>15</v>
      </c>
      <c r="G1539">
        <f t="shared" ca="1" si="344"/>
        <v>31</v>
      </c>
      <c r="H1539">
        <f t="shared" ca="1" si="347"/>
        <v>2014</v>
      </c>
      <c r="I1539">
        <f t="shared" ca="1" si="348"/>
        <v>15</v>
      </c>
      <c r="J1539" t="str">
        <f t="shared" ca="1" si="349"/>
        <v>rs</v>
      </c>
      <c r="K1539" t="str">
        <f t="shared" ca="1" si="345"/>
        <v>NOR</v>
      </c>
      <c r="L1539" t="str">
        <f t="shared" ca="1" si="345"/>
        <v>NOR</v>
      </c>
      <c r="M1539" t="str">
        <f t="shared" ca="1" si="350"/>
        <v/>
      </c>
      <c r="N1539" t="s">
        <v>16</v>
      </c>
      <c r="O1539">
        <v>-3</v>
      </c>
      <c r="P1539" t="str">
        <f t="shared" ca="1" si="351"/>
        <v/>
      </c>
      <c r="S1539" t="s">
        <v>70</v>
      </c>
      <c r="T1539">
        <v>5</v>
      </c>
      <c r="U1539">
        <f t="shared" ca="1" si="352"/>
        <v>0</v>
      </c>
      <c r="V1539" t="s">
        <v>70</v>
      </c>
      <c r="W1539">
        <f t="shared" ca="1" si="353"/>
        <v>0</v>
      </c>
    </row>
    <row r="1540" spans="1:23" x14ac:dyDescent="0.25">
      <c r="A1540">
        <v>1539</v>
      </c>
      <c r="B1540">
        <v>759</v>
      </c>
      <c r="C1540" t="str">
        <f t="shared" ca="1" si="346"/>
        <v>2014_16_TEN@JAX</v>
      </c>
      <c r="D1540" t="str">
        <f t="shared" ca="1" si="344"/>
        <v/>
      </c>
      <c r="E1540">
        <f t="shared" ca="1" si="344"/>
        <v>-3</v>
      </c>
      <c r="F1540">
        <f t="shared" ca="1" si="344"/>
        <v>21</v>
      </c>
      <c r="G1540">
        <f t="shared" ca="1" si="344"/>
        <v>13</v>
      </c>
      <c r="H1540">
        <f t="shared" ca="1" si="347"/>
        <v>2014</v>
      </c>
      <c r="I1540">
        <f t="shared" ca="1" si="348"/>
        <v>16</v>
      </c>
      <c r="J1540" t="str">
        <f t="shared" ca="1" si="349"/>
        <v>rs</v>
      </c>
      <c r="K1540" t="str">
        <f t="shared" ca="1" si="345"/>
        <v>JAX</v>
      </c>
      <c r="L1540" t="str">
        <f t="shared" ca="1" si="345"/>
        <v>JAX</v>
      </c>
      <c r="M1540" t="str">
        <f t="shared" ca="1" si="350"/>
        <v/>
      </c>
      <c r="N1540" t="s">
        <v>18</v>
      </c>
      <c r="O1540">
        <v>-3</v>
      </c>
      <c r="P1540" t="str">
        <f t="shared" ca="1" si="351"/>
        <v/>
      </c>
      <c r="S1540" t="s">
        <v>79</v>
      </c>
      <c r="T1540">
        <v>8</v>
      </c>
      <c r="U1540">
        <f t="shared" ca="1" si="352"/>
        <v>1</v>
      </c>
      <c r="W1540" t="str">
        <f t="shared" ca="1" si="353"/>
        <v/>
      </c>
    </row>
    <row r="1541" spans="1:23" x14ac:dyDescent="0.25">
      <c r="A1541">
        <v>1540</v>
      </c>
      <c r="B1541">
        <v>759</v>
      </c>
      <c r="C1541" t="str">
        <f t="shared" ca="1" si="346"/>
        <v>2014_16_TEN@JAX</v>
      </c>
      <c r="D1541" t="str">
        <f t="shared" ca="1" si="344"/>
        <v/>
      </c>
      <c r="E1541">
        <f t="shared" ca="1" si="344"/>
        <v>-3</v>
      </c>
      <c r="F1541">
        <f t="shared" ca="1" si="344"/>
        <v>21</v>
      </c>
      <c r="G1541">
        <f t="shared" ca="1" si="344"/>
        <v>13</v>
      </c>
      <c r="H1541">
        <f t="shared" ca="1" si="347"/>
        <v>2014</v>
      </c>
      <c r="I1541">
        <f t="shared" ca="1" si="348"/>
        <v>16</v>
      </c>
      <c r="J1541" t="str">
        <f t="shared" ca="1" si="349"/>
        <v>rs</v>
      </c>
      <c r="K1541" t="str">
        <f t="shared" ca="1" si="345"/>
        <v>JAX</v>
      </c>
      <c r="L1541" t="str">
        <f t="shared" ca="1" si="345"/>
        <v>JAX</v>
      </c>
      <c r="M1541" t="str">
        <f t="shared" ca="1" si="350"/>
        <v/>
      </c>
      <c r="N1541" t="s">
        <v>16</v>
      </c>
      <c r="O1541">
        <v>-3.5</v>
      </c>
      <c r="P1541" t="str">
        <f t="shared" ca="1" si="351"/>
        <v/>
      </c>
      <c r="S1541" t="s">
        <v>95</v>
      </c>
      <c r="T1541">
        <v>16</v>
      </c>
      <c r="U1541">
        <f t="shared" ca="1" si="352"/>
        <v>0</v>
      </c>
      <c r="V1541" t="s">
        <v>95</v>
      </c>
      <c r="W1541">
        <f t="shared" ca="1" si="353"/>
        <v>0</v>
      </c>
    </row>
    <row r="1542" spans="1:23" x14ac:dyDescent="0.25">
      <c r="A1542">
        <v>1541</v>
      </c>
      <c r="B1542">
        <v>760</v>
      </c>
      <c r="C1542" t="str">
        <f t="shared" ca="1" si="346"/>
        <v>2014_16_SD@SFO</v>
      </c>
      <c r="D1542" t="str">
        <f t="shared" ref="D1542:G1561" ca="1" si="354">IFERROR(IF(ISBLANK(VLOOKUP($B1542,nfl_game_result,MATCH(D$1,nfl_game_result_header,0),FALSE)),"",VLOOKUP($B1542,nfl_game_result,MATCH(D$1,nfl_game_result_header,0),FALSE)),"error")</f>
        <v/>
      </c>
      <c r="E1542">
        <f t="shared" ca="1" si="354"/>
        <v>-2.5</v>
      </c>
      <c r="F1542">
        <f t="shared" ca="1" si="354"/>
        <v>35</v>
      </c>
      <c r="G1542">
        <f t="shared" ca="1" si="354"/>
        <v>38</v>
      </c>
      <c r="H1542">
        <f t="shared" ca="1" si="347"/>
        <v>2014</v>
      </c>
      <c r="I1542">
        <f t="shared" ca="1" si="348"/>
        <v>16</v>
      </c>
      <c r="J1542" t="str">
        <f t="shared" ca="1" si="349"/>
        <v>rs</v>
      </c>
      <c r="K1542" t="str">
        <f t="shared" ref="K1542:L1561" ca="1" si="355">IFERROR(IF(ISBLANK(VLOOKUP($B1542,nfl_game_result,MATCH(K$1,nfl_game_result_header,0),FALSE)),"",VLOOKUP($B1542,nfl_game_result,MATCH(K$1,nfl_game_result_header,0),FALSE)),"error")</f>
        <v>SD</v>
      </c>
      <c r="L1542" t="str">
        <f t="shared" ca="1" si="355"/>
        <v>SD</v>
      </c>
      <c r="M1542" t="str">
        <f t="shared" ca="1" si="350"/>
        <v/>
      </c>
      <c r="N1542" t="s">
        <v>18</v>
      </c>
      <c r="O1542">
        <v>-1</v>
      </c>
      <c r="P1542" t="str">
        <f t="shared" ca="1" si="351"/>
        <v/>
      </c>
      <c r="S1542" t="s">
        <v>90</v>
      </c>
      <c r="T1542">
        <v>10</v>
      </c>
      <c r="U1542">
        <f t="shared" ca="1" si="352"/>
        <v>1</v>
      </c>
      <c r="W1542" t="str">
        <f t="shared" ca="1" si="353"/>
        <v/>
      </c>
    </row>
    <row r="1543" spans="1:23" x14ac:dyDescent="0.25">
      <c r="A1543">
        <v>1542</v>
      </c>
      <c r="B1543">
        <v>760</v>
      </c>
      <c r="C1543" t="str">
        <f t="shared" ca="1" si="346"/>
        <v>2014_16_SD@SFO</v>
      </c>
      <c r="D1543" t="str">
        <f t="shared" ca="1" si="354"/>
        <v/>
      </c>
      <c r="E1543">
        <f t="shared" ca="1" si="354"/>
        <v>-2.5</v>
      </c>
      <c r="F1543">
        <f t="shared" ca="1" si="354"/>
        <v>35</v>
      </c>
      <c r="G1543">
        <f t="shared" ca="1" si="354"/>
        <v>38</v>
      </c>
      <c r="H1543">
        <f t="shared" ca="1" si="347"/>
        <v>2014</v>
      </c>
      <c r="I1543">
        <f t="shared" ca="1" si="348"/>
        <v>16</v>
      </c>
      <c r="J1543" t="str">
        <f t="shared" ca="1" si="349"/>
        <v>rs</v>
      </c>
      <c r="K1543" t="str">
        <f t="shared" ca="1" si="355"/>
        <v>SD</v>
      </c>
      <c r="L1543" t="str">
        <f t="shared" ca="1" si="355"/>
        <v>SD</v>
      </c>
      <c r="M1543" t="str">
        <f t="shared" ca="1" si="350"/>
        <v/>
      </c>
      <c r="N1543" t="s">
        <v>16</v>
      </c>
      <c r="O1543">
        <v>1.5</v>
      </c>
      <c r="P1543" t="str">
        <f t="shared" ca="1" si="351"/>
        <v/>
      </c>
      <c r="S1543" t="s">
        <v>90</v>
      </c>
      <c r="T1543">
        <v>1</v>
      </c>
      <c r="U1543">
        <f t="shared" ca="1" si="352"/>
        <v>1</v>
      </c>
      <c r="V1543" t="s">
        <v>90</v>
      </c>
      <c r="W1543">
        <f t="shared" ca="1" si="353"/>
        <v>1</v>
      </c>
    </row>
    <row r="1544" spans="1:23" x14ac:dyDescent="0.25">
      <c r="A1544">
        <v>1543</v>
      </c>
      <c r="B1544">
        <v>761</v>
      </c>
      <c r="C1544" t="str">
        <f t="shared" ca="1" si="346"/>
        <v>2014_16_PHI@WAS</v>
      </c>
      <c r="D1544" t="str">
        <f t="shared" ca="1" si="354"/>
        <v/>
      </c>
      <c r="E1544">
        <f t="shared" ca="1" si="354"/>
        <v>8.5</v>
      </c>
      <c r="F1544">
        <f t="shared" ca="1" si="354"/>
        <v>27</v>
      </c>
      <c r="G1544">
        <f t="shared" ca="1" si="354"/>
        <v>24</v>
      </c>
      <c r="H1544">
        <f t="shared" ca="1" si="347"/>
        <v>2014</v>
      </c>
      <c r="I1544">
        <f t="shared" ca="1" si="348"/>
        <v>16</v>
      </c>
      <c r="J1544" t="str">
        <f t="shared" ca="1" si="349"/>
        <v>rs</v>
      </c>
      <c r="K1544" t="str">
        <f t="shared" ca="1" si="355"/>
        <v>WAS</v>
      </c>
      <c r="L1544" t="str">
        <f t="shared" ca="1" si="355"/>
        <v>WAS</v>
      </c>
      <c r="M1544" t="str">
        <f t="shared" ca="1" si="350"/>
        <v/>
      </c>
      <c r="N1544" t="s">
        <v>18</v>
      </c>
      <c r="O1544">
        <v>6.5</v>
      </c>
      <c r="P1544" t="str">
        <f t="shared" ca="1" si="351"/>
        <v/>
      </c>
      <c r="S1544" t="s">
        <v>88</v>
      </c>
      <c r="T1544">
        <v>5</v>
      </c>
      <c r="U1544">
        <f t="shared" ca="1" si="352"/>
        <v>0</v>
      </c>
      <c r="W1544" t="str">
        <f t="shared" ca="1" si="353"/>
        <v/>
      </c>
    </row>
    <row r="1545" spans="1:23" x14ac:dyDescent="0.25">
      <c r="A1545">
        <v>1544</v>
      </c>
      <c r="B1545">
        <v>761</v>
      </c>
      <c r="C1545" t="str">
        <f t="shared" ca="1" si="346"/>
        <v>2014_16_PHI@WAS</v>
      </c>
      <c r="D1545" t="str">
        <f t="shared" ca="1" si="354"/>
        <v/>
      </c>
      <c r="E1545">
        <f t="shared" ca="1" si="354"/>
        <v>8.5</v>
      </c>
      <c r="F1545">
        <f t="shared" ca="1" si="354"/>
        <v>27</v>
      </c>
      <c r="G1545">
        <f t="shared" ca="1" si="354"/>
        <v>24</v>
      </c>
      <c r="H1545">
        <f t="shared" ca="1" si="347"/>
        <v>2014</v>
      </c>
      <c r="I1545">
        <f t="shared" ca="1" si="348"/>
        <v>16</v>
      </c>
      <c r="J1545" t="str">
        <f t="shared" ca="1" si="349"/>
        <v>rs</v>
      </c>
      <c r="K1545" t="str">
        <f t="shared" ca="1" si="355"/>
        <v>WAS</v>
      </c>
      <c r="L1545" t="str">
        <f t="shared" ca="1" si="355"/>
        <v>WAS</v>
      </c>
      <c r="M1545" t="str">
        <f t="shared" ca="1" si="350"/>
        <v/>
      </c>
      <c r="N1545" t="s">
        <v>16</v>
      </c>
      <c r="O1545">
        <v>6</v>
      </c>
      <c r="P1545" t="str">
        <f t="shared" ca="1" si="351"/>
        <v/>
      </c>
      <c r="S1545" t="s">
        <v>88</v>
      </c>
      <c r="T1545">
        <v>13</v>
      </c>
      <c r="U1545">
        <f t="shared" ca="1" si="352"/>
        <v>0</v>
      </c>
      <c r="V1545" t="s">
        <v>88</v>
      </c>
      <c r="W1545">
        <f t="shared" ca="1" si="353"/>
        <v>0</v>
      </c>
    </row>
    <row r="1546" spans="1:23" x14ac:dyDescent="0.25">
      <c r="A1546">
        <v>1545</v>
      </c>
      <c r="B1546">
        <v>762</v>
      </c>
      <c r="C1546" t="str">
        <f t="shared" ca="1" si="346"/>
        <v>2014_16_DET@CHI</v>
      </c>
      <c r="D1546" t="str">
        <f t="shared" ca="1" si="354"/>
        <v/>
      </c>
      <c r="E1546">
        <f t="shared" ca="1" si="354"/>
        <v>4.5</v>
      </c>
      <c r="F1546">
        <f t="shared" ca="1" si="354"/>
        <v>14</v>
      </c>
      <c r="G1546">
        <f t="shared" ca="1" si="354"/>
        <v>20</v>
      </c>
      <c r="H1546">
        <f t="shared" ca="1" si="347"/>
        <v>2014</v>
      </c>
      <c r="I1546">
        <f t="shared" ca="1" si="348"/>
        <v>16</v>
      </c>
      <c r="J1546" t="str">
        <f t="shared" ca="1" si="349"/>
        <v>rs</v>
      </c>
      <c r="K1546" t="str">
        <f t="shared" ca="1" si="355"/>
        <v>DET</v>
      </c>
      <c r="L1546" t="str">
        <f t="shared" ca="1" si="355"/>
        <v>DET</v>
      </c>
      <c r="M1546" t="str">
        <f t="shared" ca="1" si="350"/>
        <v/>
      </c>
      <c r="N1546" t="s">
        <v>18</v>
      </c>
      <c r="O1546">
        <v>5</v>
      </c>
      <c r="P1546" t="str">
        <f t="shared" ca="1" si="351"/>
        <v/>
      </c>
      <c r="S1546" t="s">
        <v>75</v>
      </c>
      <c r="T1546">
        <v>11</v>
      </c>
      <c r="U1546">
        <f t="shared" ca="1" si="352"/>
        <v>1</v>
      </c>
      <c r="W1546" t="str">
        <f t="shared" ca="1" si="353"/>
        <v/>
      </c>
    </row>
    <row r="1547" spans="1:23" x14ac:dyDescent="0.25">
      <c r="A1547">
        <v>1546</v>
      </c>
      <c r="B1547">
        <v>762</v>
      </c>
      <c r="C1547" t="str">
        <f t="shared" ca="1" si="346"/>
        <v>2014_16_DET@CHI</v>
      </c>
      <c r="D1547" t="str">
        <f t="shared" ca="1" si="354"/>
        <v/>
      </c>
      <c r="E1547">
        <f t="shared" ca="1" si="354"/>
        <v>4.5</v>
      </c>
      <c r="F1547">
        <f t="shared" ca="1" si="354"/>
        <v>14</v>
      </c>
      <c r="G1547">
        <f t="shared" ca="1" si="354"/>
        <v>20</v>
      </c>
      <c r="H1547">
        <f t="shared" ca="1" si="347"/>
        <v>2014</v>
      </c>
      <c r="I1547">
        <f t="shared" ca="1" si="348"/>
        <v>16</v>
      </c>
      <c r="J1547" t="str">
        <f t="shared" ca="1" si="349"/>
        <v>rs</v>
      </c>
      <c r="K1547" t="str">
        <f t="shared" ca="1" si="355"/>
        <v>DET</v>
      </c>
      <c r="L1547" t="str">
        <f t="shared" ca="1" si="355"/>
        <v>DET</v>
      </c>
      <c r="M1547" t="str">
        <f t="shared" ca="1" si="350"/>
        <v/>
      </c>
      <c r="N1547" t="s">
        <v>16</v>
      </c>
      <c r="O1547">
        <v>6</v>
      </c>
      <c r="P1547" t="str">
        <f t="shared" ca="1" si="351"/>
        <v/>
      </c>
      <c r="S1547" t="s">
        <v>75</v>
      </c>
      <c r="T1547">
        <v>10</v>
      </c>
      <c r="U1547">
        <f t="shared" ca="1" si="352"/>
        <v>1</v>
      </c>
      <c r="V1547" t="s">
        <v>75</v>
      </c>
      <c r="W1547">
        <f t="shared" ca="1" si="353"/>
        <v>1</v>
      </c>
    </row>
    <row r="1548" spans="1:23" x14ac:dyDescent="0.25">
      <c r="A1548">
        <v>1547</v>
      </c>
      <c r="B1548">
        <v>763</v>
      </c>
      <c r="C1548" t="str">
        <f t="shared" ca="1" si="346"/>
        <v>2014_16_MIN@MIA</v>
      </c>
      <c r="D1548" t="str">
        <f t="shared" ca="1" si="354"/>
        <v/>
      </c>
      <c r="E1548">
        <f t="shared" ca="1" si="354"/>
        <v>-6.5</v>
      </c>
      <c r="F1548">
        <f t="shared" ca="1" si="354"/>
        <v>37</v>
      </c>
      <c r="G1548">
        <f t="shared" ca="1" si="354"/>
        <v>35</v>
      </c>
      <c r="H1548">
        <f t="shared" ca="1" si="347"/>
        <v>2014</v>
      </c>
      <c r="I1548">
        <f t="shared" ca="1" si="348"/>
        <v>16</v>
      </c>
      <c r="J1548" t="str">
        <f t="shared" ca="1" si="349"/>
        <v>rs</v>
      </c>
      <c r="K1548" t="str">
        <f t="shared" ca="1" si="355"/>
        <v>MIN</v>
      </c>
      <c r="L1548" t="str">
        <f t="shared" ca="1" si="355"/>
        <v>MIA</v>
      </c>
      <c r="M1548" t="str">
        <f t="shared" ca="1" si="350"/>
        <v/>
      </c>
      <c r="N1548" t="s">
        <v>18</v>
      </c>
      <c r="O1548">
        <v>-4.5</v>
      </c>
      <c r="P1548" t="str">
        <f t="shared" ca="1" si="351"/>
        <v/>
      </c>
      <c r="S1548" t="s">
        <v>82</v>
      </c>
      <c r="T1548">
        <v>7</v>
      </c>
      <c r="U1548">
        <f t="shared" ca="1" si="352"/>
        <v>1</v>
      </c>
      <c r="W1548" t="str">
        <f t="shared" ca="1" si="353"/>
        <v/>
      </c>
    </row>
    <row r="1549" spans="1:23" x14ac:dyDescent="0.25">
      <c r="A1549">
        <v>1548</v>
      </c>
      <c r="B1549">
        <v>763</v>
      </c>
      <c r="C1549" t="str">
        <f t="shared" ca="1" si="346"/>
        <v>2014_16_MIN@MIA</v>
      </c>
      <c r="D1549" t="str">
        <f t="shared" ca="1" si="354"/>
        <v/>
      </c>
      <c r="E1549">
        <f t="shared" ca="1" si="354"/>
        <v>-6.5</v>
      </c>
      <c r="F1549">
        <f t="shared" ca="1" si="354"/>
        <v>37</v>
      </c>
      <c r="G1549">
        <f t="shared" ca="1" si="354"/>
        <v>35</v>
      </c>
      <c r="H1549">
        <f t="shared" ca="1" si="347"/>
        <v>2014</v>
      </c>
      <c r="I1549">
        <f t="shared" ca="1" si="348"/>
        <v>16</v>
      </c>
      <c r="J1549" t="str">
        <f t="shared" ca="1" si="349"/>
        <v>rs</v>
      </c>
      <c r="K1549" t="str">
        <f t="shared" ca="1" si="355"/>
        <v>MIN</v>
      </c>
      <c r="L1549" t="str">
        <f t="shared" ca="1" si="355"/>
        <v>MIA</v>
      </c>
      <c r="M1549" t="str">
        <f t="shared" ca="1" si="350"/>
        <v/>
      </c>
      <c r="N1549" t="s">
        <v>16</v>
      </c>
      <c r="O1549">
        <v>-5.5</v>
      </c>
      <c r="P1549" t="str">
        <f t="shared" ca="1" si="351"/>
        <v/>
      </c>
      <c r="S1549" t="s">
        <v>81</v>
      </c>
      <c r="T1549">
        <v>12</v>
      </c>
      <c r="U1549">
        <f t="shared" ca="1" si="352"/>
        <v>0</v>
      </c>
      <c r="V1549" t="s">
        <v>81</v>
      </c>
      <c r="W1549">
        <f t="shared" ca="1" si="353"/>
        <v>1</v>
      </c>
    </row>
    <row r="1550" spans="1:23" x14ac:dyDescent="0.25">
      <c r="A1550">
        <v>1549</v>
      </c>
      <c r="B1550">
        <v>764</v>
      </c>
      <c r="C1550" t="str">
        <f t="shared" ca="1" si="346"/>
        <v>2014_16_ATL@NOR</v>
      </c>
      <c r="D1550" t="str">
        <f t="shared" ca="1" si="354"/>
        <v/>
      </c>
      <c r="E1550">
        <f t="shared" ca="1" si="354"/>
        <v>-6.5</v>
      </c>
      <c r="F1550">
        <f t="shared" ca="1" si="354"/>
        <v>14</v>
      </c>
      <c r="G1550">
        <f t="shared" ca="1" si="354"/>
        <v>30</v>
      </c>
      <c r="H1550">
        <f t="shared" ca="1" si="347"/>
        <v>2014</v>
      </c>
      <c r="I1550">
        <f t="shared" ca="1" si="348"/>
        <v>16</v>
      </c>
      <c r="J1550" t="str">
        <f t="shared" ca="1" si="349"/>
        <v>rs</v>
      </c>
      <c r="K1550" t="str">
        <f t="shared" ca="1" si="355"/>
        <v>ATL</v>
      </c>
      <c r="L1550" t="str">
        <f t="shared" ca="1" si="355"/>
        <v>ATL</v>
      </c>
      <c r="M1550" t="str">
        <f t="shared" ca="1" si="350"/>
        <v/>
      </c>
      <c r="N1550" t="s">
        <v>18</v>
      </c>
      <c r="O1550">
        <v>-6.5</v>
      </c>
      <c r="P1550" t="str">
        <f t="shared" ca="1" si="351"/>
        <v/>
      </c>
      <c r="S1550" t="s">
        <v>22</v>
      </c>
      <c r="T1550">
        <v>9</v>
      </c>
      <c r="U1550">
        <f t="shared" ca="1" si="352"/>
        <v>1</v>
      </c>
      <c r="W1550" t="str">
        <f t="shared" ca="1" si="353"/>
        <v/>
      </c>
    </row>
    <row r="1551" spans="1:23" x14ac:dyDescent="0.25">
      <c r="A1551">
        <v>1550</v>
      </c>
      <c r="B1551">
        <v>764</v>
      </c>
      <c r="C1551" t="str">
        <f t="shared" ca="1" si="346"/>
        <v>2014_16_ATL@NOR</v>
      </c>
      <c r="D1551" t="str">
        <f t="shared" ca="1" si="354"/>
        <v/>
      </c>
      <c r="E1551">
        <f t="shared" ca="1" si="354"/>
        <v>-6.5</v>
      </c>
      <c r="F1551">
        <f t="shared" ca="1" si="354"/>
        <v>14</v>
      </c>
      <c r="G1551">
        <f t="shared" ca="1" si="354"/>
        <v>30</v>
      </c>
      <c r="H1551">
        <f t="shared" ca="1" si="347"/>
        <v>2014</v>
      </c>
      <c r="I1551">
        <f t="shared" ca="1" si="348"/>
        <v>16</v>
      </c>
      <c r="J1551" t="str">
        <f t="shared" ca="1" si="349"/>
        <v>rs</v>
      </c>
      <c r="K1551" t="str">
        <f t="shared" ca="1" si="355"/>
        <v>ATL</v>
      </c>
      <c r="L1551" t="str">
        <f t="shared" ca="1" si="355"/>
        <v>ATL</v>
      </c>
      <c r="M1551" t="str">
        <f t="shared" ca="1" si="350"/>
        <v/>
      </c>
      <c r="N1551" t="s">
        <v>16</v>
      </c>
      <c r="O1551">
        <v>-6</v>
      </c>
      <c r="P1551" t="str">
        <f t="shared" ca="1" si="351"/>
        <v/>
      </c>
      <c r="S1551" t="s">
        <v>22</v>
      </c>
      <c r="T1551">
        <v>5</v>
      </c>
      <c r="U1551">
        <f t="shared" ca="1" si="352"/>
        <v>1</v>
      </c>
      <c r="V1551" t="s">
        <v>22</v>
      </c>
      <c r="W1551">
        <f t="shared" ca="1" si="353"/>
        <v>1</v>
      </c>
    </row>
    <row r="1552" spans="1:23" x14ac:dyDescent="0.25">
      <c r="A1552">
        <v>1551</v>
      </c>
      <c r="B1552">
        <v>765</v>
      </c>
      <c r="C1552" t="str">
        <f t="shared" ca="1" si="346"/>
        <v>2014_16_NWE@NYJ</v>
      </c>
      <c r="D1552" t="str">
        <f t="shared" ca="1" si="354"/>
        <v/>
      </c>
      <c r="E1552">
        <f t="shared" ca="1" si="354"/>
        <v>10</v>
      </c>
      <c r="F1552">
        <f t="shared" ca="1" si="354"/>
        <v>16</v>
      </c>
      <c r="G1552">
        <f t="shared" ca="1" si="354"/>
        <v>17</v>
      </c>
      <c r="H1552">
        <f t="shared" ca="1" si="347"/>
        <v>2014</v>
      </c>
      <c r="I1552">
        <f t="shared" ca="1" si="348"/>
        <v>16</v>
      </c>
      <c r="J1552" t="str">
        <f t="shared" ca="1" si="349"/>
        <v>rs</v>
      </c>
      <c r="K1552" t="str">
        <f t="shared" ca="1" si="355"/>
        <v>NYJ</v>
      </c>
      <c r="L1552" t="str">
        <f t="shared" ca="1" si="355"/>
        <v>NWE</v>
      </c>
      <c r="M1552" t="str">
        <f t="shared" ca="1" si="350"/>
        <v/>
      </c>
      <c r="N1552" t="s">
        <v>18</v>
      </c>
      <c r="O1552">
        <v>11</v>
      </c>
      <c r="P1552" t="str">
        <f t="shared" ca="1" si="351"/>
        <v/>
      </c>
      <c r="S1552" t="s">
        <v>337</v>
      </c>
      <c r="T1552">
        <v>4</v>
      </c>
      <c r="U1552">
        <f t="shared" ca="1" si="352"/>
        <v>0</v>
      </c>
      <c r="W1552" t="str">
        <f t="shared" ca="1" si="353"/>
        <v/>
      </c>
    </row>
    <row r="1553" spans="1:23" x14ac:dyDescent="0.25">
      <c r="A1553">
        <v>1552</v>
      </c>
      <c r="B1553">
        <v>765</v>
      </c>
      <c r="C1553" t="str">
        <f t="shared" ca="1" si="346"/>
        <v>2014_16_NWE@NYJ</v>
      </c>
      <c r="D1553" t="str">
        <f t="shared" ca="1" si="354"/>
        <v/>
      </c>
      <c r="E1553">
        <f t="shared" ca="1" si="354"/>
        <v>10</v>
      </c>
      <c r="F1553">
        <f t="shared" ca="1" si="354"/>
        <v>16</v>
      </c>
      <c r="G1553">
        <f t="shared" ca="1" si="354"/>
        <v>17</v>
      </c>
      <c r="H1553">
        <f t="shared" ca="1" si="347"/>
        <v>2014</v>
      </c>
      <c r="I1553">
        <f t="shared" ca="1" si="348"/>
        <v>16</v>
      </c>
      <c r="J1553" t="str">
        <f t="shared" ca="1" si="349"/>
        <v>rs</v>
      </c>
      <c r="K1553" t="str">
        <f t="shared" ca="1" si="355"/>
        <v>NYJ</v>
      </c>
      <c r="L1553" t="str">
        <f t="shared" ca="1" si="355"/>
        <v>NWE</v>
      </c>
      <c r="M1553" t="str">
        <f t="shared" ca="1" si="350"/>
        <v/>
      </c>
      <c r="N1553" t="s">
        <v>16</v>
      </c>
      <c r="O1553">
        <v>9.5</v>
      </c>
      <c r="P1553" t="str">
        <f t="shared" ca="1" si="351"/>
        <v/>
      </c>
      <c r="S1553" t="s">
        <v>86</v>
      </c>
      <c r="T1553">
        <v>14</v>
      </c>
      <c r="U1553">
        <f t="shared" ca="1" si="352"/>
        <v>1</v>
      </c>
      <c r="V1553" t="s">
        <v>337</v>
      </c>
      <c r="W1553">
        <f t="shared" ca="1" si="353"/>
        <v>1</v>
      </c>
    </row>
    <row r="1554" spans="1:23" x14ac:dyDescent="0.25">
      <c r="A1554">
        <v>1553</v>
      </c>
      <c r="B1554">
        <v>766</v>
      </c>
      <c r="C1554" t="str">
        <f t="shared" ca="1" si="346"/>
        <v>2014_16_KCY@PIT</v>
      </c>
      <c r="D1554" t="str">
        <f t="shared" ca="1" si="354"/>
        <v/>
      </c>
      <c r="E1554">
        <f t="shared" ca="1" si="354"/>
        <v>-3</v>
      </c>
      <c r="F1554">
        <f t="shared" ca="1" si="354"/>
        <v>20</v>
      </c>
      <c r="G1554">
        <f t="shared" ca="1" si="354"/>
        <v>12</v>
      </c>
      <c r="H1554">
        <f t="shared" ca="1" si="347"/>
        <v>2014</v>
      </c>
      <c r="I1554">
        <f t="shared" ca="1" si="348"/>
        <v>16</v>
      </c>
      <c r="J1554" t="str">
        <f t="shared" ca="1" si="349"/>
        <v>rs</v>
      </c>
      <c r="K1554" t="str">
        <f t="shared" ca="1" si="355"/>
        <v>PIT</v>
      </c>
      <c r="L1554" t="str">
        <f t="shared" ca="1" si="355"/>
        <v>PIT</v>
      </c>
      <c r="M1554" t="str">
        <f t="shared" ca="1" si="350"/>
        <v/>
      </c>
      <c r="N1554" t="s">
        <v>18</v>
      </c>
      <c r="O1554">
        <v>-6.5</v>
      </c>
      <c r="P1554" t="str">
        <f t="shared" ca="1" si="351"/>
        <v/>
      </c>
      <c r="S1554" t="s">
        <v>89</v>
      </c>
      <c r="T1554">
        <v>12</v>
      </c>
      <c r="U1554">
        <f t="shared" ca="1" si="352"/>
        <v>1</v>
      </c>
      <c r="W1554" t="str">
        <f t="shared" ca="1" si="353"/>
        <v/>
      </c>
    </row>
    <row r="1555" spans="1:23" x14ac:dyDescent="0.25">
      <c r="A1555">
        <v>1554</v>
      </c>
      <c r="B1555">
        <v>766</v>
      </c>
      <c r="C1555" t="str">
        <f t="shared" ca="1" si="346"/>
        <v>2014_16_KCY@PIT</v>
      </c>
      <c r="D1555" t="str">
        <f t="shared" ca="1" si="354"/>
        <v/>
      </c>
      <c r="E1555">
        <f t="shared" ca="1" si="354"/>
        <v>-3</v>
      </c>
      <c r="F1555">
        <f t="shared" ca="1" si="354"/>
        <v>20</v>
      </c>
      <c r="G1555">
        <f t="shared" ca="1" si="354"/>
        <v>12</v>
      </c>
      <c r="H1555">
        <f t="shared" ca="1" si="347"/>
        <v>2014</v>
      </c>
      <c r="I1555">
        <f t="shared" ca="1" si="348"/>
        <v>16</v>
      </c>
      <c r="J1555" t="str">
        <f t="shared" ca="1" si="349"/>
        <v>rs</v>
      </c>
      <c r="K1555" t="str">
        <f t="shared" ca="1" si="355"/>
        <v>PIT</v>
      </c>
      <c r="L1555" t="str">
        <f t="shared" ca="1" si="355"/>
        <v>PIT</v>
      </c>
      <c r="M1555" t="str">
        <f t="shared" ca="1" si="350"/>
        <v/>
      </c>
      <c r="N1555" t="s">
        <v>16</v>
      </c>
      <c r="O1555">
        <v>-3.5</v>
      </c>
      <c r="P1555" t="str">
        <f t="shared" ca="1" si="351"/>
        <v/>
      </c>
      <c r="S1555" t="s">
        <v>336</v>
      </c>
      <c r="T1555">
        <v>2</v>
      </c>
      <c r="U1555">
        <f t="shared" ca="1" si="352"/>
        <v>0</v>
      </c>
      <c r="V1555" t="s">
        <v>336</v>
      </c>
      <c r="W1555">
        <f t="shared" ca="1" si="353"/>
        <v>0</v>
      </c>
    </row>
    <row r="1556" spans="1:23" x14ac:dyDescent="0.25">
      <c r="A1556">
        <v>1555</v>
      </c>
      <c r="B1556">
        <v>767</v>
      </c>
      <c r="C1556" t="str">
        <f t="shared" ca="1" si="346"/>
        <v>2014_16_GBY@TBY</v>
      </c>
      <c r="D1556" t="str">
        <f t="shared" ca="1" si="354"/>
        <v/>
      </c>
      <c r="E1556">
        <f t="shared" ca="1" si="354"/>
        <v>10</v>
      </c>
      <c r="F1556">
        <f t="shared" ca="1" si="354"/>
        <v>3</v>
      </c>
      <c r="G1556">
        <f t="shared" ca="1" si="354"/>
        <v>20</v>
      </c>
      <c r="H1556">
        <f t="shared" ca="1" si="347"/>
        <v>2014</v>
      </c>
      <c r="I1556">
        <f t="shared" ca="1" si="348"/>
        <v>16</v>
      </c>
      <c r="J1556" t="str">
        <f t="shared" ca="1" si="349"/>
        <v>rs</v>
      </c>
      <c r="K1556" t="str">
        <f t="shared" ca="1" si="355"/>
        <v>GBY</v>
      </c>
      <c r="L1556" t="str">
        <f t="shared" ca="1" si="355"/>
        <v>GBY</v>
      </c>
      <c r="M1556" t="str">
        <f t="shared" ca="1" si="350"/>
        <v/>
      </c>
      <c r="N1556" t="s">
        <v>18</v>
      </c>
      <c r="O1556">
        <v>10</v>
      </c>
      <c r="P1556" t="str">
        <f t="shared" ca="1" si="351"/>
        <v/>
      </c>
      <c r="S1556" t="s">
        <v>335</v>
      </c>
      <c r="T1556">
        <v>6</v>
      </c>
      <c r="U1556">
        <f t="shared" ca="1" si="352"/>
        <v>1</v>
      </c>
      <c r="W1556" t="str">
        <f t="shared" ca="1" si="353"/>
        <v/>
      </c>
    </row>
    <row r="1557" spans="1:23" x14ac:dyDescent="0.25">
      <c r="A1557">
        <v>1556</v>
      </c>
      <c r="B1557">
        <v>767</v>
      </c>
      <c r="C1557" t="str">
        <f t="shared" ca="1" si="346"/>
        <v>2014_16_GBY@TBY</v>
      </c>
      <c r="D1557" t="str">
        <f t="shared" ca="1" si="354"/>
        <v/>
      </c>
      <c r="E1557">
        <f t="shared" ca="1" si="354"/>
        <v>10</v>
      </c>
      <c r="F1557">
        <f t="shared" ca="1" si="354"/>
        <v>3</v>
      </c>
      <c r="G1557">
        <f t="shared" ca="1" si="354"/>
        <v>20</v>
      </c>
      <c r="H1557">
        <f t="shared" ca="1" si="347"/>
        <v>2014</v>
      </c>
      <c r="I1557">
        <f t="shared" ca="1" si="348"/>
        <v>16</v>
      </c>
      <c r="J1557" t="str">
        <f t="shared" ca="1" si="349"/>
        <v>rs</v>
      </c>
      <c r="K1557" t="str">
        <f t="shared" ca="1" si="355"/>
        <v>GBY</v>
      </c>
      <c r="L1557" t="str">
        <f t="shared" ca="1" si="355"/>
        <v>GBY</v>
      </c>
      <c r="M1557" t="str">
        <f t="shared" ca="1" si="350"/>
        <v/>
      </c>
      <c r="N1557" t="s">
        <v>16</v>
      </c>
      <c r="O1557">
        <v>9.5</v>
      </c>
      <c r="P1557" t="str">
        <f t="shared" ca="1" si="351"/>
        <v/>
      </c>
      <c r="S1557" t="s">
        <v>335</v>
      </c>
      <c r="T1557">
        <v>9</v>
      </c>
      <c r="U1557">
        <f t="shared" ca="1" si="352"/>
        <v>1</v>
      </c>
      <c r="V1557" t="s">
        <v>335</v>
      </c>
      <c r="W1557">
        <f t="shared" ca="1" si="353"/>
        <v>1</v>
      </c>
    </row>
    <row r="1558" spans="1:23" x14ac:dyDescent="0.25">
      <c r="A1558">
        <v>1557</v>
      </c>
      <c r="B1558">
        <v>768</v>
      </c>
      <c r="C1558" t="str">
        <f t="shared" ca="1" si="346"/>
        <v>2014_16_CLE@CAR</v>
      </c>
      <c r="D1558" t="str">
        <f t="shared" ca="1" si="354"/>
        <v/>
      </c>
      <c r="E1558">
        <f t="shared" ca="1" si="354"/>
        <v>-4</v>
      </c>
      <c r="F1558">
        <f t="shared" ca="1" si="354"/>
        <v>17</v>
      </c>
      <c r="G1558">
        <f t="shared" ca="1" si="354"/>
        <v>13</v>
      </c>
      <c r="H1558">
        <f t="shared" ca="1" si="347"/>
        <v>2014</v>
      </c>
      <c r="I1558">
        <f t="shared" ca="1" si="348"/>
        <v>16</v>
      </c>
      <c r="J1558" t="str">
        <f t="shared" ca="1" si="349"/>
        <v>rs</v>
      </c>
      <c r="K1558" t="str">
        <f t="shared" ca="1" si="355"/>
        <v>na</v>
      </c>
      <c r="L1558" t="str">
        <f t="shared" ca="1" si="355"/>
        <v>CAR</v>
      </c>
      <c r="M1558" t="str">
        <f t="shared" ca="1" si="350"/>
        <v/>
      </c>
      <c r="N1558" t="s">
        <v>18</v>
      </c>
      <c r="O1558">
        <v>1.5</v>
      </c>
      <c r="P1558" t="str">
        <f t="shared" ca="1" si="351"/>
        <v/>
      </c>
      <c r="S1558" t="s">
        <v>72</v>
      </c>
      <c r="T1558">
        <v>16</v>
      </c>
      <c r="U1558">
        <f t="shared" ca="1" si="352"/>
        <v>0</v>
      </c>
      <c r="W1558" t="str">
        <f t="shared" ca="1" si="353"/>
        <v/>
      </c>
    </row>
    <row r="1559" spans="1:23" x14ac:dyDescent="0.25">
      <c r="A1559">
        <v>1558</v>
      </c>
      <c r="B1559">
        <v>768</v>
      </c>
      <c r="C1559" t="str">
        <f t="shared" ca="1" si="346"/>
        <v>2014_16_CLE@CAR</v>
      </c>
      <c r="D1559" t="str">
        <f t="shared" ca="1" si="354"/>
        <v/>
      </c>
      <c r="E1559">
        <f t="shared" ca="1" si="354"/>
        <v>-4</v>
      </c>
      <c r="F1559">
        <f t="shared" ca="1" si="354"/>
        <v>17</v>
      </c>
      <c r="G1559">
        <f t="shared" ca="1" si="354"/>
        <v>13</v>
      </c>
      <c r="H1559">
        <f t="shared" ca="1" si="347"/>
        <v>2014</v>
      </c>
      <c r="I1559">
        <f t="shared" ca="1" si="348"/>
        <v>16</v>
      </c>
      <c r="J1559" t="str">
        <f t="shared" ca="1" si="349"/>
        <v>rs</v>
      </c>
      <c r="K1559" t="str">
        <f t="shared" ca="1" si="355"/>
        <v>na</v>
      </c>
      <c r="L1559" t="str">
        <f t="shared" ca="1" si="355"/>
        <v>CAR</v>
      </c>
      <c r="M1559" t="str">
        <f t="shared" ca="1" si="350"/>
        <v/>
      </c>
      <c r="N1559" t="s">
        <v>16</v>
      </c>
      <c r="O1559">
        <v>-3.5</v>
      </c>
      <c r="P1559" t="str">
        <f t="shared" ca="1" si="351"/>
        <v/>
      </c>
      <c r="S1559" t="s">
        <v>69</v>
      </c>
      <c r="T1559">
        <v>15</v>
      </c>
      <c r="U1559">
        <f t="shared" ca="1" si="352"/>
        <v>0</v>
      </c>
      <c r="V1559" t="s">
        <v>69</v>
      </c>
      <c r="W1559">
        <f t="shared" ca="1" si="353"/>
        <v>1</v>
      </c>
    </row>
    <row r="1560" spans="1:23" x14ac:dyDescent="0.25">
      <c r="A1560">
        <v>1559</v>
      </c>
      <c r="B1560">
        <v>769</v>
      </c>
      <c r="C1560" t="str">
        <f t="shared" ca="1" si="346"/>
        <v>2014_16_BAL@HOU</v>
      </c>
      <c r="D1560" t="str">
        <f t="shared" ca="1" si="354"/>
        <v/>
      </c>
      <c r="E1560">
        <f t="shared" ca="1" si="354"/>
        <v>4.5</v>
      </c>
      <c r="F1560">
        <f t="shared" ca="1" si="354"/>
        <v>25</v>
      </c>
      <c r="G1560">
        <f t="shared" ca="1" si="354"/>
        <v>13</v>
      </c>
      <c r="H1560">
        <f t="shared" ca="1" si="347"/>
        <v>2014</v>
      </c>
      <c r="I1560">
        <f t="shared" ca="1" si="348"/>
        <v>16</v>
      </c>
      <c r="J1560" t="str">
        <f t="shared" ca="1" si="349"/>
        <v>rs</v>
      </c>
      <c r="K1560" t="str">
        <f t="shared" ca="1" si="355"/>
        <v>HOU</v>
      </c>
      <c r="L1560" t="str">
        <f t="shared" ca="1" si="355"/>
        <v>HOU</v>
      </c>
      <c r="M1560" t="str">
        <f t="shared" ca="1" si="350"/>
        <v/>
      </c>
      <c r="N1560" t="s">
        <v>18</v>
      </c>
      <c r="O1560">
        <v>6</v>
      </c>
      <c r="P1560" t="str">
        <f t="shared" ca="1" si="351"/>
        <v/>
      </c>
      <c r="S1560" t="s">
        <v>67</v>
      </c>
      <c r="T1560">
        <v>1</v>
      </c>
      <c r="U1560">
        <f t="shared" ca="1" si="352"/>
        <v>0</v>
      </c>
      <c r="W1560" t="str">
        <f t="shared" ca="1" si="353"/>
        <v/>
      </c>
    </row>
    <row r="1561" spans="1:23" x14ac:dyDescent="0.25">
      <c r="A1561">
        <v>1560</v>
      </c>
      <c r="B1561">
        <v>769</v>
      </c>
      <c r="C1561" t="str">
        <f t="shared" ca="1" si="346"/>
        <v>2014_16_BAL@HOU</v>
      </c>
      <c r="D1561" t="str">
        <f t="shared" ca="1" si="354"/>
        <v/>
      </c>
      <c r="E1561">
        <f t="shared" ca="1" si="354"/>
        <v>4.5</v>
      </c>
      <c r="F1561">
        <f t="shared" ca="1" si="354"/>
        <v>25</v>
      </c>
      <c r="G1561">
        <f t="shared" ca="1" si="354"/>
        <v>13</v>
      </c>
      <c r="H1561">
        <f t="shared" ca="1" si="347"/>
        <v>2014</v>
      </c>
      <c r="I1561">
        <f t="shared" ca="1" si="348"/>
        <v>16</v>
      </c>
      <c r="J1561" t="str">
        <f t="shared" ca="1" si="349"/>
        <v>rs</v>
      </c>
      <c r="K1561" t="str">
        <f t="shared" ca="1" si="355"/>
        <v>HOU</v>
      </c>
      <c r="L1561" t="str">
        <f t="shared" ca="1" si="355"/>
        <v>HOU</v>
      </c>
      <c r="M1561" t="str">
        <f t="shared" ca="1" si="350"/>
        <v/>
      </c>
      <c r="N1561" t="s">
        <v>16</v>
      </c>
      <c r="O1561">
        <v>4.5</v>
      </c>
      <c r="P1561" t="str">
        <f t="shared" ca="1" si="351"/>
        <v/>
      </c>
      <c r="S1561" t="s">
        <v>67</v>
      </c>
      <c r="T1561">
        <v>8</v>
      </c>
      <c r="U1561">
        <f t="shared" ca="1" si="352"/>
        <v>0</v>
      </c>
      <c r="V1561" t="s">
        <v>67</v>
      </c>
      <c r="W1561">
        <f t="shared" ca="1" si="353"/>
        <v>0</v>
      </c>
    </row>
    <row r="1562" spans="1:23" x14ac:dyDescent="0.25">
      <c r="A1562">
        <v>1561</v>
      </c>
      <c r="B1562">
        <v>770</v>
      </c>
      <c r="C1562" t="str">
        <f t="shared" ca="1" si="346"/>
        <v>2014_16_NYG@STL</v>
      </c>
      <c r="D1562" t="str">
        <f t="shared" ref="D1562:G1581" ca="1" si="356">IFERROR(IF(ISBLANK(VLOOKUP($B1562,nfl_game_result,MATCH(D$1,nfl_game_result_header,0),FALSE)),"",VLOOKUP($B1562,nfl_game_result,MATCH(D$1,nfl_game_result_header,0),FALSE)),"error")</f>
        <v/>
      </c>
      <c r="E1562">
        <f t="shared" ca="1" si="356"/>
        <v>-5</v>
      </c>
      <c r="F1562">
        <f t="shared" ca="1" si="356"/>
        <v>27</v>
      </c>
      <c r="G1562">
        <f t="shared" ca="1" si="356"/>
        <v>37</v>
      </c>
      <c r="H1562">
        <f t="shared" ca="1" si="347"/>
        <v>2014</v>
      </c>
      <c r="I1562">
        <f t="shared" ca="1" si="348"/>
        <v>16</v>
      </c>
      <c r="J1562" t="str">
        <f t="shared" ca="1" si="349"/>
        <v>rs</v>
      </c>
      <c r="K1562" t="str">
        <f t="shared" ref="K1562:L1581" ca="1" si="357">IFERROR(IF(ISBLANK(VLOOKUP($B1562,nfl_game_result,MATCH(K$1,nfl_game_result_header,0),FALSE)),"",VLOOKUP($B1562,nfl_game_result,MATCH(K$1,nfl_game_result_header,0),FALSE)),"error")</f>
        <v>NYG</v>
      </c>
      <c r="L1562" t="str">
        <f t="shared" ca="1" si="357"/>
        <v>NYG</v>
      </c>
      <c r="M1562" t="str">
        <f t="shared" ca="1" si="350"/>
        <v/>
      </c>
      <c r="N1562" t="s">
        <v>18</v>
      </c>
      <c r="O1562">
        <v>-4</v>
      </c>
      <c r="P1562" t="str">
        <f t="shared" ca="1" si="351"/>
        <v/>
      </c>
      <c r="S1562" t="s">
        <v>93</v>
      </c>
      <c r="T1562">
        <v>15</v>
      </c>
      <c r="U1562">
        <f t="shared" ca="1" si="352"/>
        <v>0</v>
      </c>
      <c r="W1562" t="str">
        <f t="shared" ca="1" si="353"/>
        <v/>
      </c>
    </row>
    <row r="1563" spans="1:23" x14ac:dyDescent="0.25">
      <c r="A1563">
        <v>1562</v>
      </c>
      <c r="B1563">
        <v>770</v>
      </c>
      <c r="C1563" t="str">
        <f t="shared" ca="1" si="346"/>
        <v>2014_16_NYG@STL</v>
      </c>
      <c r="D1563" t="str">
        <f t="shared" ca="1" si="356"/>
        <v/>
      </c>
      <c r="E1563">
        <f t="shared" ca="1" si="356"/>
        <v>-5</v>
      </c>
      <c r="F1563">
        <f t="shared" ca="1" si="356"/>
        <v>27</v>
      </c>
      <c r="G1563">
        <f t="shared" ca="1" si="356"/>
        <v>37</v>
      </c>
      <c r="H1563">
        <f t="shared" ca="1" si="347"/>
        <v>2014</v>
      </c>
      <c r="I1563">
        <f t="shared" ca="1" si="348"/>
        <v>16</v>
      </c>
      <c r="J1563" t="str">
        <f t="shared" ca="1" si="349"/>
        <v>rs</v>
      </c>
      <c r="K1563" t="str">
        <f t="shared" ca="1" si="357"/>
        <v>NYG</v>
      </c>
      <c r="L1563" t="str">
        <f t="shared" ca="1" si="357"/>
        <v>NYG</v>
      </c>
      <c r="M1563" t="str">
        <f t="shared" ca="1" si="350"/>
        <v/>
      </c>
      <c r="N1563" t="s">
        <v>16</v>
      </c>
      <c r="O1563">
        <v>-2.5</v>
      </c>
      <c r="P1563" t="str">
        <f t="shared" ca="1" si="351"/>
        <v/>
      </c>
      <c r="S1563" t="s">
        <v>85</v>
      </c>
      <c r="T1563">
        <v>4</v>
      </c>
      <c r="U1563">
        <f t="shared" ca="1" si="352"/>
        <v>1</v>
      </c>
      <c r="V1563" t="s">
        <v>85</v>
      </c>
      <c r="W1563">
        <f t="shared" ca="1" si="353"/>
        <v>1</v>
      </c>
    </row>
    <row r="1564" spans="1:23" x14ac:dyDescent="0.25">
      <c r="A1564">
        <v>1563</v>
      </c>
      <c r="B1564">
        <v>771</v>
      </c>
      <c r="C1564" t="str">
        <f t="shared" ca="1" si="346"/>
        <v>2014_16_IND@DAL</v>
      </c>
      <c r="D1564" t="str">
        <f t="shared" ca="1" si="356"/>
        <v/>
      </c>
      <c r="E1564">
        <f t="shared" ca="1" si="356"/>
        <v>-3</v>
      </c>
      <c r="F1564">
        <f t="shared" ca="1" si="356"/>
        <v>42</v>
      </c>
      <c r="G1564">
        <f t="shared" ca="1" si="356"/>
        <v>7</v>
      </c>
      <c r="H1564">
        <f t="shared" ca="1" si="347"/>
        <v>2014</v>
      </c>
      <c r="I1564">
        <f t="shared" ca="1" si="348"/>
        <v>16</v>
      </c>
      <c r="J1564" t="str">
        <f t="shared" ca="1" si="349"/>
        <v>rs</v>
      </c>
      <c r="K1564" t="str">
        <f t="shared" ca="1" si="357"/>
        <v>DAL</v>
      </c>
      <c r="L1564" t="str">
        <f t="shared" ca="1" si="357"/>
        <v>DAL</v>
      </c>
      <c r="M1564" t="str">
        <f t="shared" ca="1" si="350"/>
        <v/>
      </c>
      <c r="N1564" t="s">
        <v>18</v>
      </c>
      <c r="O1564">
        <v>-3.5</v>
      </c>
      <c r="P1564" t="str">
        <f t="shared" ca="1" si="351"/>
        <v/>
      </c>
      <c r="S1564" t="s">
        <v>73</v>
      </c>
      <c r="T1564">
        <v>13</v>
      </c>
      <c r="U1564">
        <f t="shared" ca="1" si="352"/>
        <v>1</v>
      </c>
      <c r="W1564" t="str">
        <f t="shared" ca="1" si="353"/>
        <v/>
      </c>
    </row>
    <row r="1565" spans="1:23" x14ac:dyDescent="0.25">
      <c r="A1565">
        <v>1564</v>
      </c>
      <c r="B1565">
        <v>771</v>
      </c>
      <c r="C1565" t="str">
        <f t="shared" ca="1" si="346"/>
        <v>2014_16_IND@DAL</v>
      </c>
      <c r="D1565" t="str">
        <f t="shared" ca="1" si="356"/>
        <v/>
      </c>
      <c r="E1565">
        <f t="shared" ca="1" si="356"/>
        <v>-3</v>
      </c>
      <c r="F1565">
        <f t="shared" ca="1" si="356"/>
        <v>42</v>
      </c>
      <c r="G1565">
        <f t="shared" ca="1" si="356"/>
        <v>7</v>
      </c>
      <c r="H1565">
        <f t="shared" ca="1" si="347"/>
        <v>2014</v>
      </c>
      <c r="I1565">
        <f t="shared" ca="1" si="348"/>
        <v>16</v>
      </c>
      <c r="J1565" t="str">
        <f t="shared" ca="1" si="349"/>
        <v>rs</v>
      </c>
      <c r="K1565" t="str">
        <f t="shared" ca="1" si="357"/>
        <v>DAL</v>
      </c>
      <c r="L1565" t="str">
        <f t="shared" ca="1" si="357"/>
        <v>DAL</v>
      </c>
      <c r="M1565" t="str">
        <f t="shared" ca="1" si="350"/>
        <v/>
      </c>
      <c r="N1565" t="s">
        <v>16</v>
      </c>
      <c r="O1565">
        <v>-3.5</v>
      </c>
      <c r="P1565" t="str">
        <f t="shared" ca="1" si="351"/>
        <v/>
      </c>
      <c r="S1565" t="s">
        <v>73</v>
      </c>
      <c r="T1565">
        <v>7</v>
      </c>
      <c r="U1565">
        <f t="shared" ca="1" si="352"/>
        <v>1</v>
      </c>
      <c r="V1565" t="s">
        <v>73</v>
      </c>
      <c r="W1565">
        <f t="shared" ca="1" si="353"/>
        <v>1</v>
      </c>
    </row>
    <row r="1566" spans="1:23" x14ac:dyDescent="0.25">
      <c r="A1566">
        <v>1565</v>
      </c>
      <c r="B1566">
        <v>772</v>
      </c>
      <c r="C1566" t="str">
        <f t="shared" ca="1" si="346"/>
        <v>2014_16_BUF@OAK</v>
      </c>
      <c r="D1566" t="str">
        <f t="shared" ca="1" si="356"/>
        <v/>
      </c>
      <c r="E1566">
        <f t="shared" ca="1" si="356"/>
        <v>6</v>
      </c>
      <c r="F1566">
        <f t="shared" ca="1" si="356"/>
        <v>26</v>
      </c>
      <c r="G1566">
        <f t="shared" ca="1" si="356"/>
        <v>24</v>
      </c>
      <c r="H1566">
        <f t="shared" ca="1" si="347"/>
        <v>2014</v>
      </c>
      <c r="I1566">
        <f t="shared" ca="1" si="348"/>
        <v>16</v>
      </c>
      <c r="J1566" t="str">
        <f t="shared" ca="1" si="349"/>
        <v>rs</v>
      </c>
      <c r="K1566" t="str">
        <f t="shared" ca="1" si="357"/>
        <v>OAK</v>
      </c>
      <c r="L1566" t="str">
        <f t="shared" ca="1" si="357"/>
        <v>OAK</v>
      </c>
      <c r="M1566" t="str">
        <f t="shared" ca="1" si="350"/>
        <v/>
      </c>
      <c r="N1566" t="s">
        <v>18</v>
      </c>
      <c r="O1566">
        <v>4</v>
      </c>
      <c r="P1566" t="str">
        <f t="shared" ca="1" si="351"/>
        <v/>
      </c>
      <c r="S1566" t="s">
        <v>68</v>
      </c>
      <c r="T1566">
        <v>14</v>
      </c>
      <c r="U1566">
        <f t="shared" ca="1" si="352"/>
        <v>0</v>
      </c>
      <c r="W1566" t="str">
        <f t="shared" ca="1" si="353"/>
        <v/>
      </c>
    </row>
    <row r="1567" spans="1:23" x14ac:dyDescent="0.25">
      <c r="A1567">
        <v>1566</v>
      </c>
      <c r="B1567">
        <v>772</v>
      </c>
      <c r="C1567" t="str">
        <f t="shared" ca="1" si="346"/>
        <v>2014_16_BUF@OAK</v>
      </c>
      <c r="D1567" t="str">
        <f t="shared" ca="1" si="356"/>
        <v/>
      </c>
      <c r="E1567">
        <f t="shared" ca="1" si="356"/>
        <v>6</v>
      </c>
      <c r="F1567">
        <f t="shared" ca="1" si="356"/>
        <v>26</v>
      </c>
      <c r="G1567">
        <f t="shared" ca="1" si="356"/>
        <v>24</v>
      </c>
      <c r="H1567">
        <f t="shared" ca="1" si="347"/>
        <v>2014</v>
      </c>
      <c r="I1567">
        <f t="shared" ca="1" si="348"/>
        <v>16</v>
      </c>
      <c r="J1567" t="str">
        <f t="shared" ca="1" si="349"/>
        <v>rs</v>
      </c>
      <c r="K1567" t="str">
        <f t="shared" ca="1" si="357"/>
        <v>OAK</v>
      </c>
      <c r="L1567" t="str">
        <f t="shared" ca="1" si="357"/>
        <v>OAK</v>
      </c>
      <c r="M1567" t="str">
        <f t="shared" ca="1" si="350"/>
        <v/>
      </c>
      <c r="N1567" t="s">
        <v>16</v>
      </c>
      <c r="O1567">
        <v>6</v>
      </c>
      <c r="P1567" t="str">
        <f t="shared" ca="1" si="351"/>
        <v/>
      </c>
      <c r="S1567" t="s">
        <v>68</v>
      </c>
      <c r="T1567">
        <v>3</v>
      </c>
      <c r="U1567">
        <f t="shared" ca="1" si="352"/>
        <v>0</v>
      </c>
      <c r="V1567" t="s">
        <v>68</v>
      </c>
      <c r="W1567">
        <f t="shared" ca="1" si="353"/>
        <v>0</v>
      </c>
    </row>
    <row r="1568" spans="1:23" x14ac:dyDescent="0.25">
      <c r="A1568">
        <v>1567</v>
      </c>
      <c r="B1568">
        <v>773</v>
      </c>
      <c r="C1568" t="str">
        <f t="shared" ca="1" si="346"/>
        <v>2014_16_SEA@ARI</v>
      </c>
      <c r="D1568" t="str">
        <f t="shared" ca="1" si="356"/>
        <v/>
      </c>
      <c r="E1568">
        <f t="shared" ca="1" si="356"/>
        <v>7.5</v>
      </c>
      <c r="F1568">
        <f t="shared" ca="1" si="356"/>
        <v>6</v>
      </c>
      <c r="G1568">
        <f t="shared" ca="1" si="356"/>
        <v>35</v>
      </c>
      <c r="H1568">
        <f t="shared" ca="1" si="347"/>
        <v>2014</v>
      </c>
      <c r="I1568">
        <f t="shared" ca="1" si="348"/>
        <v>16</v>
      </c>
      <c r="J1568" t="str">
        <f t="shared" ca="1" si="349"/>
        <v>rs</v>
      </c>
      <c r="K1568" t="str">
        <f t="shared" ca="1" si="357"/>
        <v>SEA</v>
      </c>
      <c r="L1568" t="str">
        <f t="shared" ca="1" si="357"/>
        <v>SEA</v>
      </c>
      <c r="M1568" t="str">
        <f t="shared" ca="1" si="350"/>
        <v/>
      </c>
      <c r="N1568" t="s">
        <v>18</v>
      </c>
      <c r="O1568">
        <v>7</v>
      </c>
      <c r="P1568" t="str">
        <f t="shared" ca="1" si="351"/>
        <v/>
      </c>
      <c r="S1568" t="s">
        <v>91</v>
      </c>
      <c r="T1568">
        <v>2</v>
      </c>
      <c r="U1568">
        <f t="shared" ca="1" si="352"/>
        <v>1</v>
      </c>
      <c r="W1568" t="str">
        <f t="shared" ca="1" si="353"/>
        <v/>
      </c>
    </row>
    <row r="1569" spans="1:23" x14ac:dyDescent="0.25">
      <c r="A1569">
        <v>1568</v>
      </c>
      <c r="B1569">
        <v>773</v>
      </c>
      <c r="C1569" t="str">
        <f t="shared" ca="1" si="346"/>
        <v>2014_16_SEA@ARI</v>
      </c>
      <c r="D1569" t="str">
        <f t="shared" ca="1" si="356"/>
        <v/>
      </c>
      <c r="E1569">
        <f t="shared" ca="1" si="356"/>
        <v>7.5</v>
      </c>
      <c r="F1569">
        <f t="shared" ca="1" si="356"/>
        <v>6</v>
      </c>
      <c r="G1569">
        <f t="shared" ca="1" si="356"/>
        <v>35</v>
      </c>
      <c r="H1569">
        <f t="shared" ca="1" si="347"/>
        <v>2014</v>
      </c>
      <c r="I1569">
        <f t="shared" ca="1" si="348"/>
        <v>16</v>
      </c>
      <c r="J1569" t="str">
        <f t="shared" ca="1" si="349"/>
        <v>rs</v>
      </c>
      <c r="K1569" t="str">
        <f t="shared" ca="1" si="357"/>
        <v>SEA</v>
      </c>
      <c r="L1569" t="str">
        <f t="shared" ca="1" si="357"/>
        <v>SEA</v>
      </c>
      <c r="M1569" t="str">
        <f t="shared" ca="1" si="350"/>
        <v/>
      </c>
      <c r="N1569" t="s">
        <v>16</v>
      </c>
      <c r="O1569">
        <v>4</v>
      </c>
      <c r="P1569" t="str">
        <f t="shared" ca="1" si="351"/>
        <v/>
      </c>
      <c r="S1569" t="s">
        <v>66</v>
      </c>
      <c r="T1569">
        <v>11</v>
      </c>
      <c r="U1569">
        <f t="shared" ca="1" si="352"/>
        <v>0</v>
      </c>
      <c r="V1569" t="s">
        <v>91</v>
      </c>
      <c r="W1569">
        <f t="shared" ca="1" si="353"/>
        <v>1</v>
      </c>
    </row>
    <row r="1570" spans="1:23" x14ac:dyDescent="0.25">
      <c r="A1570">
        <v>1569</v>
      </c>
      <c r="B1570">
        <v>774</v>
      </c>
      <c r="C1570" t="str">
        <f t="shared" ca="1" si="346"/>
        <v>2014_16_DEN@CIN</v>
      </c>
      <c r="D1570" t="str">
        <f t="shared" ca="1" si="356"/>
        <v/>
      </c>
      <c r="E1570">
        <f t="shared" ca="1" si="356"/>
        <v>3.5</v>
      </c>
      <c r="F1570">
        <f t="shared" ca="1" si="356"/>
        <v>37</v>
      </c>
      <c r="G1570">
        <f t="shared" ca="1" si="356"/>
        <v>28</v>
      </c>
      <c r="H1570">
        <f t="shared" ca="1" si="347"/>
        <v>2014</v>
      </c>
      <c r="I1570">
        <f t="shared" ca="1" si="348"/>
        <v>16</v>
      </c>
      <c r="J1570" t="str">
        <f t="shared" ca="1" si="349"/>
        <v>rs</v>
      </c>
      <c r="K1570" t="str">
        <f t="shared" ca="1" si="357"/>
        <v>CIN</v>
      </c>
      <c r="L1570" t="str">
        <f t="shared" ca="1" si="357"/>
        <v>CIN</v>
      </c>
      <c r="M1570" t="str">
        <f t="shared" ca="1" si="350"/>
        <v/>
      </c>
      <c r="N1570" t="s">
        <v>18</v>
      </c>
      <c r="O1570">
        <v>5.5</v>
      </c>
      <c r="P1570" t="str">
        <f t="shared" ca="1" si="351"/>
        <v/>
      </c>
      <c r="S1570" t="s">
        <v>74</v>
      </c>
      <c r="T1570">
        <v>3</v>
      </c>
      <c r="U1570">
        <f t="shared" ca="1" si="352"/>
        <v>0</v>
      </c>
      <c r="W1570" t="str">
        <f t="shared" ca="1" si="353"/>
        <v/>
      </c>
    </row>
    <row r="1571" spans="1:23" x14ac:dyDescent="0.25">
      <c r="A1571">
        <v>1570</v>
      </c>
      <c r="B1571">
        <v>774</v>
      </c>
      <c r="C1571" t="str">
        <f t="shared" ca="1" si="346"/>
        <v>2014_16_DEN@CIN</v>
      </c>
      <c r="D1571" t="str">
        <f t="shared" ca="1" si="356"/>
        <v/>
      </c>
      <c r="E1571">
        <f t="shared" ca="1" si="356"/>
        <v>3.5</v>
      </c>
      <c r="F1571">
        <f t="shared" ca="1" si="356"/>
        <v>37</v>
      </c>
      <c r="G1571">
        <f t="shared" ca="1" si="356"/>
        <v>28</v>
      </c>
      <c r="H1571">
        <f t="shared" ca="1" si="347"/>
        <v>2014</v>
      </c>
      <c r="I1571">
        <f t="shared" ca="1" si="348"/>
        <v>16</v>
      </c>
      <c r="J1571" t="str">
        <f t="shared" ca="1" si="349"/>
        <v>rs</v>
      </c>
      <c r="K1571" t="str">
        <f t="shared" ca="1" si="357"/>
        <v>CIN</v>
      </c>
      <c r="L1571" t="str">
        <f t="shared" ca="1" si="357"/>
        <v>CIN</v>
      </c>
      <c r="M1571" t="str">
        <f t="shared" ca="1" si="350"/>
        <v/>
      </c>
      <c r="N1571" t="s">
        <v>16</v>
      </c>
      <c r="O1571">
        <v>3.5</v>
      </c>
      <c r="P1571" t="str">
        <f t="shared" ca="1" si="351"/>
        <v/>
      </c>
      <c r="S1571" t="s">
        <v>71</v>
      </c>
      <c r="T1571">
        <v>6</v>
      </c>
      <c r="U1571">
        <f t="shared" ca="1" si="352"/>
        <v>1</v>
      </c>
      <c r="V1571" t="s">
        <v>71</v>
      </c>
      <c r="W1571">
        <f t="shared" ca="1" si="353"/>
        <v>1</v>
      </c>
    </row>
    <row r="1572" spans="1:23" x14ac:dyDescent="0.25">
      <c r="A1572">
        <v>1571</v>
      </c>
      <c r="B1572">
        <v>775</v>
      </c>
      <c r="C1572" t="str">
        <f t="shared" ca="1" si="346"/>
        <v>2014_17_CAR@ATL</v>
      </c>
      <c r="D1572" t="str">
        <f t="shared" ca="1" si="356"/>
        <v/>
      </c>
      <c r="E1572">
        <f t="shared" ca="1" si="356"/>
        <v>-3.5</v>
      </c>
      <c r="F1572">
        <f t="shared" ca="1" si="356"/>
        <v>3</v>
      </c>
      <c r="G1572">
        <f t="shared" ca="1" si="356"/>
        <v>34</v>
      </c>
      <c r="H1572">
        <f t="shared" ca="1" si="347"/>
        <v>2014</v>
      </c>
      <c r="I1572">
        <f t="shared" ca="1" si="348"/>
        <v>17</v>
      </c>
      <c r="J1572" t="str">
        <f t="shared" ca="1" si="349"/>
        <v>rs</v>
      </c>
      <c r="K1572" t="str">
        <f t="shared" ca="1" si="357"/>
        <v>CAR</v>
      </c>
      <c r="L1572" t="str">
        <f t="shared" ca="1" si="357"/>
        <v>CAR</v>
      </c>
      <c r="M1572" t="str">
        <f t="shared" ca="1" si="350"/>
        <v/>
      </c>
      <c r="N1572" t="s">
        <v>18</v>
      </c>
      <c r="O1572">
        <v>-5</v>
      </c>
      <c r="P1572" t="str">
        <f t="shared" ca="1" si="351"/>
        <v/>
      </c>
      <c r="S1572" t="s">
        <v>69</v>
      </c>
      <c r="T1572">
        <v>3</v>
      </c>
      <c r="U1572">
        <f t="shared" ca="1" si="352"/>
        <v>1</v>
      </c>
      <c r="W1572" t="str">
        <f t="shared" ca="1" si="353"/>
        <v/>
      </c>
    </row>
    <row r="1573" spans="1:23" x14ac:dyDescent="0.25">
      <c r="A1573">
        <v>1572</v>
      </c>
      <c r="B1573">
        <v>775</v>
      </c>
      <c r="C1573" t="str">
        <f t="shared" ca="1" si="346"/>
        <v>2014_17_CAR@ATL</v>
      </c>
      <c r="D1573" t="str">
        <f t="shared" ca="1" si="356"/>
        <v/>
      </c>
      <c r="E1573">
        <f t="shared" ca="1" si="356"/>
        <v>-3.5</v>
      </c>
      <c r="F1573">
        <f t="shared" ca="1" si="356"/>
        <v>3</v>
      </c>
      <c r="G1573">
        <f t="shared" ca="1" si="356"/>
        <v>34</v>
      </c>
      <c r="H1573">
        <f t="shared" ca="1" si="347"/>
        <v>2014</v>
      </c>
      <c r="I1573">
        <f t="shared" ca="1" si="348"/>
        <v>17</v>
      </c>
      <c r="J1573" t="str">
        <f t="shared" ca="1" si="349"/>
        <v>rs</v>
      </c>
      <c r="K1573" t="str">
        <f t="shared" ca="1" si="357"/>
        <v>CAR</v>
      </c>
      <c r="L1573" t="str">
        <f t="shared" ca="1" si="357"/>
        <v>CAR</v>
      </c>
      <c r="M1573" t="str">
        <f t="shared" ca="1" si="350"/>
        <v/>
      </c>
      <c r="N1573" t="s">
        <v>16</v>
      </c>
      <c r="O1573">
        <v>-4</v>
      </c>
      <c r="P1573" t="str">
        <f t="shared" ca="1" si="351"/>
        <v/>
      </c>
      <c r="S1573" t="s">
        <v>22</v>
      </c>
      <c r="T1573">
        <v>14</v>
      </c>
      <c r="U1573">
        <f t="shared" ca="1" si="352"/>
        <v>0</v>
      </c>
      <c r="V1573" t="s">
        <v>22</v>
      </c>
      <c r="W1573">
        <f t="shared" ca="1" si="353"/>
        <v>0</v>
      </c>
    </row>
    <row r="1574" spans="1:23" x14ac:dyDescent="0.25">
      <c r="A1574">
        <v>1573</v>
      </c>
      <c r="B1574">
        <v>776</v>
      </c>
      <c r="C1574" t="str">
        <f t="shared" ca="1" si="346"/>
        <v>2014_17_DET@GBY</v>
      </c>
      <c r="D1574" t="str">
        <f t="shared" ca="1" si="356"/>
        <v/>
      </c>
      <c r="E1574">
        <f t="shared" ca="1" si="356"/>
        <v>-7</v>
      </c>
      <c r="F1574">
        <f t="shared" ca="1" si="356"/>
        <v>30</v>
      </c>
      <c r="G1574">
        <f t="shared" ca="1" si="356"/>
        <v>20</v>
      </c>
      <c r="H1574">
        <f t="shared" ca="1" si="347"/>
        <v>2014</v>
      </c>
      <c r="I1574">
        <f t="shared" ca="1" si="348"/>
        <v>17</v>
      </c>
      <c r="J1574" t="str">
        <f t="shared" ca="1" si="349"/>
        <v>rs</v>
      </c>
      <c r="K1574" t="str">
        <f t="shared" ca="1" si="357"/>
        <v>GBY</v>
      </c>
      <c r="L1574" t="str">
        <f t="shared" ca="1" si="357"/>
        <v>GBY</v>
      </c>
      <c r="M1574" t="str">
        <f t="shared" ca="1" si="350"/>
        <v/>
      </c>
      <c r="N1574" t="s">
        <v>18</v>
      </c>
      <c r="O1574">
        <v>-7</v>
      </c>
      <c r="P1574" t="str">
        <f t="shared" ca="1" si="351"/>
        <v/>
      </c>
      <c r="S1574" t="s">
        <v>335</v>
      </c>
      <c r="T1574">
        <v>4</v>
      </c>
      <c r="U1574">
        <f t="shared" ca="1" si="352"/>
        <v>1</v>
      </c>
      <c r="W1574" t="str">
        <f t="shared" ca="1" si="353"/>
        <v/>
      </c>
    </row>
    <row r="1575" spans="1:23" x14ac:dyDescent="0.25">
      <c r="A1575">
        <v>1574</v>
      </c>
      <c r="B1575">
        <v>776</v>
      </c>
      <c r="C1575" t="str">
        <f t="shared" ca="1" si="346"/>
        <v>2014_17_DET@GBY</v>
      </c>
      <c r="D1575" t="str">
        <f t="shared" ca="1" si="356"/>
        <v/>
      </c>
      <c r="E1575">
        <f t="shared" ca="1" si="356"/>
        <v>-7</v>
      </c>
      <c r="F1575">
        <f t="shared" ca="1" si="356"/>
        <v>30</v>
      </c>
      <c r="G1575">
        <f t="shared" ca="1" si="356"/>
        <v>20</v>
      </c>
      <c r="H1575">
        <f t="shared" ca="1" si="347"/>
        <v>2014</v>
      </c>
      <c r="I1575">
        <f t="shared" ca="1" si="348"/>
        <v>17</v>
      </c>
      <c r="J1575" t="str">
        <f t="shared" ca="1" si="349"/>
        <v>rs</v>
      </c>
      <c r="K1575" t="str">
        <f t="shared" ca="1" si="357"/>
        <v>GBY</v>
      </c>
      <c r="L1575" t="str">
        <f t="shared" ca="1" si="357"/>
        <v>GBY</v>
      </c>
      <c r="M1575" t="str">
        <f t="shared" ca="1" si="350"/>
        <v/>
      </c>
      <c r="N1575" t="s">
        <v>16</v>
      </c>
      <c r="O1575">
        <v>-6.5</v>
      </c>
      <c r="P1575" t="str">
        <f t="shared" ca="1" si="351"/>
        <v/>
      </c>
      <c r="S1575" t="s">
        <v>335</v>
      </c>
      <c r="T1575">
        <v>6</v>
      </c>
      <c r="U1575">
        <f t="shared" ca="1" si="352"/>
        <v>1</v>
      </c>
      <c r="V1575" t="s">
        <v>335</v>
      </c>
      <c r="W1575">
        <f t="shared" ca="1" si="353"/>
        <v>1</v>
      </c>
    </row>
    <row r="1576" spans="1:23" x14ac:dyDescent="0.25">
      <c r="A1576">
        <v>1575</v>
      </c>
      <c r="B1576">
        <v>777</v>
      </c>
      <c r="C1576" t="str">
        <f t="shared" ca="1" si="346"/>
        <v>2014_17_IND@TEN</v>
      </c>
      <c r="D1576" t="str">
        <f t="shared" ca="1" si="356"/>
        <v/>
      </c>
      <c r="E1576">
        <f t="shared" ca="1" si="356"/>
        <v>6.5</v>
      </c>
      <c r="F1576">
        <f t="shared" ca="1" si="356"/>
        <v>10</v>
      </c>
      <c r="G1576">
        <f t="shared" ca="1" si="356"/>
        <v>27</v>
      </c>
      <c r="H1576">
        <f t="shared" ca="1" si="347"/>
        <v>2014</v>
      </c>
      <c r="I1576">
        <f t="shared" ca="1" si="348"/>
        <v>17</v>
      </c>
      <c r="J1576" t="str">
        <f t="shared" ca="1" si="349"/>
        <v>rs</v>
      </c>
      <c r="K1576" t="str">
        <f t="shared" ca="1" si="357"/>
        <v>IND</v>
      </c>
      <c r="L1576" t="str">
        <f t="shared" ca="1" si="357"/>
        <v>IND</v>
      </c>
      <c r="M1576" t="str">
        <f t="shared" ca="1" si="350"/>
        <v/>
      </c>
      <c r="N1576" t="s">
        <v>18</v>
      </c>
      <c r="O1576">
        <v>7.5</v>
      </c>
      <c r="P1576" t="str">
        <f t="shared" ca="1" si="351"/>
        <v/>
      </c>
      <c r="S1576" t="s">
        <v>78</v>
      </c>
      <c r="T1576">
        <v>14</v>
      </c>
      <c r="U1576">
        <f t="shared" ca="1" si="352"/>
        <v>1</v>
      </c>
      <c r="W1576" t="str">
        <f t="shared" ca="1" si="353"/>
        <v/>
      </c>
    </row>
    <row r="1577" spans="1:23" x14ac:dyDescent="0.25">
      <c r="A1577">
        <v>1576</v>
      </c>
      <c r="B1577">
        <v>777</v>
      </c>
      <c r="C1577" t="str">
        <f t="shared" ca="1" si="346"/>
        <v>2014_17_IND@TEN</v>
      </c>
      <c r="D1577" t="str">
        <f t="shared" ca="1" si="356"/>
        <v/>
      </c>
      <c r="E1577">
        <f t="shared" ca="1" si="356"/>
        <v>6.5</v>
      </c>
      <c r="F1577">
        <f t="shared" ca="1" si="356"/>
        <v>10</v>
      </c>
      <c r="G1577">
        <f t="shared" ca="1" si="356"/>
        <v>27</v>
      </c>
      <c r="H1577">
        <f t="shared" ca="1" si="347"/>
        <v>2014</v>
      </c>
      <c r="I1577">
        <f t="shared" ca="1" si="348"/>
        <v>17</v>
      </c>
      <c r="J1577" t="str">
        <f t="shared" ca="1" si="349"/>
        <v>rs</v>
      </c>
      <c r="K1577" t="str">
        <f t="shared" ca="1" si="357"/>
        <v>IND</v>
      </c>
      <c r="L1577" t="str">
        <f t="shared" ca="1" si="357"/>
        <v>IND</v>
      </c>
      <c r="M1577" t="str">
        <f t="shared" ca="1" si="350"/>
        <v/>
      </c>
      <c r="N1577" t="s">
        <v>16</v>
      </c>
      <c r="O1577">
        <v>9.5</v>
      </c>
      <c r="P1577" t="str">
        <f t="shared" ca="1" si="351"/>
        <v/>
      </c>
      <c r="S1577" t="s">
        <v>78</v>
      </c>
      <c r="T1577">
        <v>13</v>
      </c>
      <c r="U1577">
        <f t="shared" ca="1" si="352"/>
        <v>1</v>
      </c>
      <c r="V1577" t="s">
        <v>78</v>
      </c>
      <c r="W1577">
        <f t="shared" ca="1" si="353"/>
        <v>1</v>
      </c>
    </row>
    <row r="1578" spans="1:23" x14ac:dyDescent="0.25">
      <c r="A1578">
        <v>1577</v>
      </c>
      <c r="B1578">
        <v>778</v>
      </c>
      <c r="C1578" t="str">
        <f t="shared" ca="1" si="346"/>
        <v>2014_17_SD@KCY</v>
      </c>
      <c r="D1578" t="str">
        <f t="shared" ca="1" si="356"/>
        <v/>
      </c>
      <c r="E1578">
        <f t="shared" ca="1" si="356"/>
        <v>-2.5</v>
      </c>
      <c r="F1578">
        <f t="shared" ca="1" si="356"/>
        <v>19</v>
      </c>
      <c r="G1578">
        <f t="shared" ca="1" si="356"/>
        <v>7</v>
      </c>
      <c r="H1578">
        <f t="shared" ca="1" si="347"/>
        <v>2014</v>
      </c>
      <c r="I1578">
        <f t="shared" ca="1" si="348"/>
        <v>17</v>
      </c>
      <c r="J1578" t="str">
        <f t="shared" ca="1" si="349"/>
        <v>rs</v>
      </c>
      <c r="K1578" t="str">
        <f t="shared" ca="1" si="357"/>
        <v>KCY</v>
      </c>
      <c r="L1578" t="str">
        <f t="shared" ca="1" si="357"/>
        <v>KCY</v>
      </c>
      <c r="M1578" t="str">
        <f t="shared" ca="1" si="350"/>
        <v/>
      </c>
      <c r="N1578" t="s">
        <v>18</v>
      </c>
      <c r="O1578">
        <v>1</v>
      </c>
      <c r="P1578" t="str">
        <f t="shared" ca="1" si="351"/>
        <v/>
      </c>
      <c r="S1578" t="s">
        <v>90</v>
      </c>
      <c r="T1578">
        <v>13</v>
      </c>
      <c r="U1578">
        <f t="shared" ca="1" si="352"/>
        <v>0</v>
      </c>
      <c r="W1578" t="str">
        <f t="shared" ca="1" si="353"/>
        <v/>
      </c>
    </row>
    <row r="1579" spans="1:23" x14ac:dyDescent="0.25">
      <c r="A1579">
        <v>1578</v>
      </c>
      <c r="B1579">
        <v>778</v>
      </c>
      <c r="C1579" t="str">
        <f t="shared" ca="1" si="346"/>
        <v>2014_17_SD@KCY</v>
      </c>
      <c r="D1579" t="str">
        <f t="shared" ca="1" si="356"/>
        <v/>
      </c>
      <c r="E1579">
        <f t="shared" ca="1" si="356"/>
        <v>-2.5</v>
      </c>
      <c r="F1579">
        <f t="shared" ca="1" si="356"/>
        <v>19</v>
      </c>
      <c r="G1579">
        <f t="shared" ca="1" si="356"/>
        <v>7</v>
      </c>
      <c r="H1579">
        <f t="shared" ca="1" si="347"/>
        <v>2014</v>
      </c>
      <c r="I1579">
        <f t="shared" ca="1" si="348"/>
        <v>17</v>
      </c>
      <c r="J1579" t="str">
        <f t="shared" ca="1" si="349"/>
        <v>rs</v>
      </c>
      <c r="K1579" t="str">
        <f t="shared" ca="1" si="357"/>
        <v>KCY</v>
      </c>
      <c r="L1579" t="str">
        <f t="shared" ca="1" si="357"/>
        <v>KCY</v>
      </c>
      <c r="M1579" t="str">
        <f t="shared" ca="1" si="350"/>
        <v/>
      </c>
      <c r="N1579" t="s">
        <v>16</v>
      </c>
      <c r="O1579">
        <v>-3</v>
      </c>
      <c r="P1579" t="str">
        <f t="shared" ca="1" si="351"/>
        <v/>
      </c>
      <c r="S1579" t="s">
        <v>90</v>
      </c>
      <c r="T1579">
        <v>15</v>
      </c>
      <c r="U1579">
        <f t="shared" ca="1" si="352"/>
        <v>0</v>
      </c>
      <c r="V1579" t="s">
        <v>90</v>
      </c>
      <c r="W1579">
        <f t="shared" ca="1" si="353"/>
        <v>0</v>
      </c>
    </row>
    <row r="1580" spans="1:23" x14ac:dyDescent="0.25">
      <c r="A1580">
        <v>1579</v>
      </c>
      <c r="B1580">
        <v>779</v>
      </c>
      <c r="C1580" t="str">
        <f t="shared" ca="1" si="346"/>
        <v>2014_17_NYJ@MIA</v>
      </c>
      <c r="D1580" t="str">
        <f t="shared" ca="1" si="356"/>
        <v/>
      </c>
      <c r="E1580">
        <f t="shared" ca="1" si="356"/>
        <v>-4.5</v>
      </c>
      <c r="F1580">
        <f t="shared" ca="1" si="356"/>
        <v>24</v>
      </c>
      <c r="G1580">
        <f t="shared" ca="1" si="356"/>
        <v>37</v>
      </c>
      <c r="H1580">
        <f t="shared" ca="1" si="347"/>
        <v>2014</v>
      </c>
      <c r="I1580">
        <f t="shared" ca="1" si="348"/>
        <v>17</v>
      </c>
      <c r="J1580" t="str">
        <f t="shared" ca="1" si="349"/>
        <v>rs</v>
      </c>
      <c r="K1580" t="str">
        <f t="shared" ca="1" si="357"/>
        <v>NYJ</v>
      </c>
      <c r="L1580" t="str">
        <f t="shared" ca="1" si="357"/>
        <v>NYJ</v>
      </c>
      <c r="M1580" t="str">
        <f t="shared" ca="1" si="350"/>
        <v/>
      </c>
      <c r="N1580" t="s">
        <v>18</v>
      </c>
      <c r="O1580">
        <v>-7</v>
      </c>
      <c r="P1580" t="str">
        <f t="shared" ca="1" si="351"/>
        <v/>
      </c>
      <c r="S1580" t="s">
        <v>86</v>
      </c>
      <c r="T1580">
        <v>6</v>
      </c>
      <c r="U1580">
        <f t="shared" ca="1" si="352"/>
        <v>1</v>
      </c>
      <c r="W1580" t="str">
        <f t="shared" ca="1" si="353"/>
        <v/>
      </c>
    </row>
    <row r="1581" spans="1:23" x14ac:dyDescent="0.25">
      <c r="A1581">
        <v>1580</v>
      </c>
      <c r="B1581">
        <v>779</v>
      </c>
      <c r="C1581" t="str">
        <f t="shared" ca="1" si="346"/>
        <v>2014_17_NYJ@MIA</v>
      </c>
      <c r="D1581" t="str">
        <f t="shared" ca="1" si="356"/>
        <v/>
      </c>
      <c r="E1581">
        <f t="shared" ca="1" si="356"/>
        <v>-4.5</v>
      </c>
      <c r="F1581">
        <f t="shared" ca="1" si="356"/>
        <v>24</v>
      </c>
      <c r="G1581">
        <f t="shared" ca="1" si="356"/>
        <v>37</v>
      </c>
      <c r="H1581">
        <f t="shared" ca="1" si="347"/>
        <v>2014</v>
      </c>
      <c r="I1581">
        <f t="shared" ca="1" si="348"/>
        <v>17</v>
      </c>
      <c r="J1581" t="str">
        <f t="shared" ca="1" si="349"/>
        <v>rs</v>
      </c>
      <c r="K1581" t="str">
        <f t="shared" ca="1" si="357"/>
        <v>NYJ</v>
      </c>
      <c r="L1581" t="str">
        <f t="shared" ca="1" si="357"/>
        <v>NYJ</v>
      </c>
      <c r="M1581" t="str">
        <f t="shared" ca="1" si="350"/>
        <v/>
      </c>
      <c r="N1581" t="s">
        <v>16</v>
      </c>
      <c r="O1581">
        <v>-7</v>
      </c>
      <c r="P1581" t="str">
        <f t="shared" ca="1" si="351"/>
        <v/>
      </c>
      <c r="S1581" t="s">
        <v>81</v>
      </c>
      <c r="T1581">
        <v>5</v>
      </c>
      <c r="U1581">
        <f t="shared" ca="1" si="352"/>
        <v>0</v>
      </c>
      <c r="V1581" t="s">
        <v>81</v>
      </c>
      <c r="W1581">
        <f t="shared" ca="1" si="353"/>
        <v>0</v>
      </c>
    </row>
    <row r="1582" spans="1:23" x14ac:dyDescent="0.25">
      <c r="A1582">
        <v>1581</v>
      </c>
      <c r="B1582">
        <v>780</v>
      </c>
      <c r="C1582" t="str">
        <f t="shared" ca="1" si="346"/>
        <v>2014_17_CHI@MIN</v>
      </c>
      <c r="D1582" t="str">
        <f t="shared" ref="D1582:G1601" ca="1" si="358">IFERROR(IF(ISBLANK(VLOOKUP($B1582,nfl_game_result,MATCH(D$1,nfl_game_result_header,0),FALSE)),"",VLOOKUP($B1582,nfl_game_result,MATCH(D$1,nfl_game_result_header,0),FALSE)),"error")</f>
        <v/>
      </c>
      <c r="E1582">
        <f t="shared" ca="1" si="358"/>
        <v>-7</v>
      </c>
      <c r="F1582">
        <f t="shared" ca="1" si="358"/>
        <v>13</v>
      </c>
      <c r="G1582">
        <f t="shared" ca="1" si="358"/>
        <v>9</v>
      </c>
      <c r="H1582">
        <f t="shared" ca="1" si="347"/>
        <v>2014</v>
      </c>
      <c r="I1582">
        <f t="shared" ca="1" si="348"/>
        <v>17</v>
      </c>
      <c r="J1582" t="str">
        <f t="shared" ca="1" si="349"/>
        <v>rs</v>
      </c>
      <c r="K1582" t="str">
        <f t="shared" ref="K1582:L1601" ca="1" si="359">IFERROR(IF(ISBLANK(VLOOKUP($B1582,nfl_game_result,MATCH(K$1,nfl_game_result_header,0),FALSE)),"",VLOOKUP($B1582,nfl_game_result,MATCH(K$1,nfl_game_result_header,0),FALSE)),"error")</f>
        <v>CHI</v>
      </c>
      <c r="L1582" t="str">
        <f t="shared" ca="1" si="359"/>
        <v>MIN</v>
      </c>
      <c r="M1582" t="str">
        <f t="shared" ca="1" si="350"/>
        <v/>
      </c>
      <c r="N1582" t="s">
        <v>18</v>
      </c>
      <c r="O1582">
        <v>-4.5</v>
      </c>
      <c r="P1582" t="str">
        <f t="shared" ca="1" si="351"/>
        <v/>
      </c>
      <c r="S1582" t="s">
        <v>70</v>
      </c>
      <c r="T1582">
        <v>7</v>
      </c>
      <c r="U1582">
        <f t="shared" ca="1" si="352"/>
        <v>1</v>
      </c>
      <c r="W1582" t="str">
        <f t="shared" ca="1" si="353"/>
        <v/>
      </c>
    </row>
    <row r="1583" spans="1:23" x14ac:dyDescent="0.25">
      <c r="A1583">
        <v>1582</v>
      </c>
      <c r="B1583">
        <v>780</v>
      </c>
      <c r="C1583" t="str">
        <f t="shared" ca="1" si="346"/>
        <v>2014_17_CHI@MIN</v>
      </c>
      <c r="D1583" t="str">
        <f t="shared" ca="1" si="358"/>
        <v/>
      </c>
      <c r="E1583">
        <f t="shared" ca="1" si="358"/>
        <v>-7</v>
      </c>
      <c r="F1583">
        <f t="shared" ca="1" si="358"/>
        <v>13</v>
      </c>
      <c r="G1583">
        <f t="shared" ca="1" si="358"/>
        <v>9</v>
      </c>
      <c r="H1583">
        <f t="shared" ca="1" si="347"/>
        <v>2014</v>
      </c>
      <c r="I1583">
        <f t="shared" ca="1" si="348"/>
        <v>17</v>
      </c>
      <c r="J1583" t="str">
        <f t="shared" ca="1" si="349"/>
        <v>rs</v>
      </c>
      <c r="K1583" t="str">
        <f t="shared" ca="1" si="359"/>
        <v>CHI</v>
      </c>
      <c r="L1583" t="str">
        <f t="shared" ca="1" si="359"/>
        <v>MIN</v>
      </c>
      <c r="M1583" t="str">
        <f t="shared" ca="1" si="350"/>
        <v/>
      </c>
      <c r="N1583" t="s">
        <v>16</v>
      </c>
      <c r="O1583">
        <v>-3</v>
      </c>
      <c r="P1583" t="str">
        <f t="shared" ca="1" si="351"/>
        <v/>
      </c>
      <c r="S1583" t="s">
        <v>70</v>
      </c>
      <c r="T1583">
        <v>12</v>
      </c>
      <c r="U1583">
        <f t="shared" ca="1" si="352"/>
        <v>1</v>
      </c>
      <c r="V1583" t="s">
        <v>70</v>
      </c>
      <c r="W1583">
        <f t="shared" ca="1" si="353"/>
        <v>0</v>
      </c>
    </row>
    <row r="1584" spans="1:23" x14ac:dyDescent="0.25">
      <c r="A1584">
        <v>1583</v>
      </c>
      <c r="B1584">
        <v>781</v>
      </c>
      <c r="C1584" t="str">
        <f t="shared" ca="1" si="346"/>
        <v>2014_17_BUF@NWE</v>
      </c>
      <c r="D1584" t="str">
        <f t="shared" ca="1" si="358"/>
        <v/>
      </c>
      <c r="E1584">
        <f t="shared" ca="1" si="358"/>
        <v>-10.5</v>
      </c>
      <c r="F1584">
        <f t="shared" ca="1" si="358"/>
        <v>9</v>
      </c>
      <c r="G1584">
        <f t="shared" ca="1" si="358"/>
        <v>17</v>
      </c>
      <c r="H1584">
        <f t="shared" ca="1" si="347"/>
        <v>2014</v>
      </c>
      <c r="I1584">
        <f t="shared" ca="1" si="348"/>
        <v>17</v>
      </c>
      <c r="J1584" t="str">
        <f t="shared" ca="1" si="349"/>
        <v>rs</v>
      </c>
      <c r="K1584" t="str">
        <f t="shared" ca="1" si="359"/>
        <v>BUF</v>
      </c>
      <c r="L1584" t="str">
        <f t="shared" ca="1" si="359"/>
        <v>BUF</v>
      </c>
      <c r="M1584" t="str">
        <f t="shared" ca="1" si="350"/>
        <v/>
      </c>
      <c r="N1584" t="s">
        <v>18</v>
      </c>
      <c r="O1584">
        <v>-10</v>
      </c>
      <c r="P1584" t="str">
        <f t="shared" ca="1" si="351"/>
        <v/>
      </c>
      <c r="S1584" t="s">
        <v>68</v>
      </c>
      <c r="T1584">
        <v>2</v>
      </c>
      <c r="U1584">
        <f t="shared" ca="1" si="352"/>
        <v>1</v>
      </c>
      <c r="W1584" t="str">
        <f t="shared" ca="1" si="353"/>
        <v/>
      </c>
    </row>
    <row r="1585" spans="1:23" x14ac:dyDescent="0.25">
      <c r="A1585">
        <v>1584</v>
      </c>
      <c r="B1585">
        <v>781</v>
      </c>
      <c r="C1585" t="str">
        <f t="shared" ca="1" si="346"/>
        <v>2014_17_BUF@NWE</v>
      </c>
      <c r="D1585" t="str">
        <f t="shared" ca="1" si="358"/>
        <v/>
      </c>
      <c r="E1585">
        <f t="shared" ca="1" si="358"/>
        <v>-10.5</v>
      </c>
      <c r="F1585">
        <f t="shared" ca="1" si="358"/>
        <v>9</v>
      </c>
      <c r="G1585">
        <f t="shared" ca="1" si="358"/>
        <v>17</v>
      </c>
      <c r="H1585">
        <f t="shared" ca="1" si="347"/>
        <v>2014</v>
      </c>
      <c r="I1585">
        <f t="shared" ca="1" si="348"/>
        <v>17</v>
      </c>
      <c r="J1585" t="str">
        <f t="shared" ca="1" si="349"/>
        <v>rs</v>
      </c>
      <c r="K1585" t="str">
        <f t="shared" ca="1" si="359"/>
        <v>BUF</v>
      </c>
      <c r="L1585" t="str">
        <f t="shared" ca="1" si="359"/>
        <v>BUF</v>
      </c>
      <c r="M1585" t="str">
        <f t="shared" ca="1" si="350"/>
        <v/>
      </c>
      <c r="N1585" t="s">
        <v>16</v>
      </c>
      <c r="O1585">
        <v>-10</v>
      </c>
      <c r="P1585" t="str">
        <f t="shared" ca="1" si="351"/>
        <v/>
      </c>
      <c r="S1585" t="s">
        <v>68</v>
      </c>
      <c r="T1585">
        <v>7</v>
      </c>
      <c r="U1585">
        <f t="shared" ca="1" si="352"/>
        <v>1</v>
      </c>
      <c r="V1585" t="s">
        <v>68</v>
      </c>
      <c r="W1585">
        <f t="shared" ca="1" si="353"/>
        <v>1</v>
      </c>
    </row>
    <row r="1586" spans="1:23" x14ac:dyDescent="0.25">
      <c r="A1586">
        <v>1585</v>
      </c>
      <c r="B1586">
        <v>782</v>
      </c>
      <c r="C1586" t="str">
        <f t="shared" ca="1" si="346"/>
        <v>2014_17_PHI@NYG</v>
      </c>
      <c r="D1586" t="str">
        <f t="shared" ca="1" si="358"/>
        <v/>
      </c>
      <c r="E1586">
        <f t="shared" ca="1" si="358"/>
        <v>-2.5</v>
      </c>
      <c r="F1586">
        <f t="shared" ca="1" si="358"/>
        <v>26</v>
      </c>
      <c r="G1586">
        <f t="shared" ca="1" si="358"/>
        <v>34</v>
      </c>
      <c r="H1586">
        <f t="shared" ca="1" si="347"/>
        <v>2014</v>
      </c>
      <c r="I1586">
        <f t="shared" ca="1" si="348"/>
        <v>17</v>
      </c>
      <c r="J1586" t="str">
        <f t="shared" ca="1" si="349"/>
        <v>rs</v>
      </c>
      <c r="K1586" t="str">
        <f t="shared" ca="1" si="359"/>
        <v>PHI</v>
      </c>
      <c r="L1586" t="str">
        <f t="shared" ca="1" si="359"/>
        <v>PHI</v>
      </c>
      <c r="M1586" t="str">
        <f t="shared" ca="1" si="350"/>
        <v/>
      </c>
      <c r="N1586" t="s">
        <v>18</v>
      </c>
      <c r="O1586">
        <v>-3</v>
      </c>
      <c r="P1586" t="str">
        <f t="shared" ca="1" si="351"/>
        <v/>
      </c>
      <c r="S1586" t="s">
        <v>85</v>
      </c>
      <c r="T1586">
        <v>12</v>
      </c>
      <c r="U1586">
        <f t="shared" ca="1" si="352"/>
        <v>0</v>
      </c>
      <c r="W1586" t="str">
        <f t="shared" ca="1" si="353"/>
        <v/>
      </c>
    </row>
    <row r="1587" spans="1:23" x14ac:dyDescent="0.25">
      <c r="A1587">
        <v>1586</v>
      </c>
      <c r="B1587">
        <v>782</v>
      </c>
      <c r="C1587" t="str">
        <f t="shared" ca="1" si="346"/>
        <v>2014_17_PHI@NYG</v>
      </c>
      <c r="D1587" t="str">
        <f t="shared" ca="1" si="358"/>
        <v/>
      </c>
      <c r="E1587">
        <f t="shared" ca="1" si="358"/>
        <v>-2.5</v>
      </c>
      <c r="F1587">
        <f t="shared" ca="1" si="358"/>
        <v>26</v>
      </c>
      <c r="G1587">
        <f t="shared" ca="1" si="358"/>
        <v>34</v>
      </c>
      <c r="H1587">
        <f t="shared" ca="1" si="347"/>
        <v>2014</v>
      </c>
      <c r="I1587">
        <f t="shared" ca="1" si="348"/>
        <v>17</v>
      </c>
      <c r="J1587" t="str">
        <f t="shared" ca="1" si="349"/>
        <v>rs</v>
      </c>
      <c r="K1587" t="str">
        <f t="shared" ca="1" si="359"/>
        <v>PHI</v>
      </c>
      <c r="L1587" t="str">
        <f t="shared" ca="1" si="359"/>
        <v>PHI</v>
      </c>
      <c r="M1587" t="str">
        <f t="shared" ca="1" si="350"/>
        <v/>
      </c>
      <c r="N1587" t="s">
        <v>16</v>
      </c>
      <c r="O1587">
        <v>-3</v>
      </c>
      <c r="P1587" t="str">
        <f t="shared" ca="1" si="351"/>
        <v/>
      </c>
      <c r="S1587" t="s">
        <v>88</v>
      </c>
      <c r="T1587">
        <v>3</v>
      </c>
      <c r="U1587">
        <f t="shared" ca="1" si="352"/>
        <v>1</v>
      </c>
      <c r="V1587" t="s">
        <v>88</v>
      </c>
      <c r="W1587">
        <f t="shared" ca="1" si="353"/>
        <v>1</v>
      </c>
    </row>
    <row r="1588" spans="1:23" x14ac:dyDescent="0.25">
      <c r="A1588">
        <v>1587</v>
      </c>
      <c r="B1588">
        <v>783</v>
      </c>
      <c r="C1588" t="str">
        <f t="shared" ca="1" si="346"/>
        <v>2014_17_CIN@PIT</v>
      </c>
      <c r="D1588" t="str">
        <f t="shared" ca="1" si="358"/>
        <v/>
      </c>
      <c r="E1588">
        <f t="shared" ca="1" si="358"/>
        <v>-3</v>
      </c>
      <c r="F1588">
        <f t="shared" ca="1" si="358"/>
        <v>27</v>
      </c>
      <c r="G1588">
        <f t="shared" ca="1" si="358"/>
        <v>17</v>
      </c>
      <c r="H1588">
        <f t="shared" ca="1" si="347"/>
        <v>2014</v>
      </c>
      <c r="I1588">
        <f t="shared" ca="1" si="348"/>
        <v>17</v>
      </c>
      <c r="J1588" t="str">
        <f t="shared" ca="1" si="349"/>
        <v>rs</v>
      </c>
      <c r="K1588" t="str">
        <f t="shared" ca="1" si="359"/>
        <v>PIT</v>
      </c>
      <c r="L1588" t="str">
        <f t="shared" ca="1" si="359"/>
        <v>PIT</v>
      </c>
      <c r="M1588" t="str">
        <f t="shared" ca="1" si="350"/>
        <v/>
      </c>
      <c r="N1588" t="s">
        <v>18</v>
      </c>
      <c r="O1588">
        <v>-4.5</v>
      </c>
      <c r="P1588" t="str">
        <f t="shared" ca="1" si="351"/>
        <v/>
      </c>
      <c r="S1588" t="s">
        <v>89</v>
      </c>
      <c r="T1588">
        <v>16</v>
      </c>
      <c r="U1588">
        <f t="shared" ca="1" si="352"/>
        <v>1</v>
      </c>
      <c r="W1588" t="str">
        <f t="shared" ca="1" si="353"/>
        <v/>
      </c>
    </row>
    <row r="1589" spans="1:23" x14ac:dyDescent="0.25">
      <c r="A1589">
        <v>1588</v>
      </c>
      <c r="B1589">
        <v>783</v>
      </c>
      <c r="C1589" t="str">
        <f t="shared" ca="1" si="346"/>
        <v>2014_17_CIN@PIT</v>
      </c>
      <c r="D1589" t="str">
        <f t="shared" ca="1" si="358"/>
        <v/>
      </c>
      <c r="E1589">
        <f t="shared" ca="1" si="358"/>
        <v>-3</v>
      </c>
      <c r="F1589">
        <f t="shared" ca="1" si="358"/>
        <v>27</v>
      </c>
      <c r="G1589">
        <f t="shared" ca="1" si="358"/>
        <v>17</v>
      </c>
      <c r="H1589">
        <f t="shared" ca="1" si="347"/>
        <v>2014</v>
      </c>
      <c r="I1589">
        <f t="shared" ca="1" si="348"/>
        <v>17</v>
      </c>
      <c r="J1589" t="str">
        <f t="shared" ca="1" si="349"/>
        <v>rs</v>
      </c>
      <c r="K1589" t="str">
        <f t="shared" ca="1" si="359"/>
        <v>PIT</v>
      </c>
      <c r="L1589" t="str">
        <f t="shared" ca="1" si="359"/>
        <v>PIT</v>
      </c>
      <c r="M1589" t="str">
        <f t="shared" ca="1" si="350"/>
        <v/>
      </c>
      <c r="N1589" t="s">
        <v>16</v>
      </c>
      <c r="O1589">
        <v>-3</v>
      </c>
      <c r="P1589" t="str">
        <f t="shared" ca="1" si="351"/>
        <v/>
      </c>
      <c r="S1589" t="s">
        <v>89</v>
      </c>
      <c r="T1589">
        <v>10</v>
      </c>
      <c r="U1589">
        <f t="shared" ca="1" si="352"/>
        <v>1</v>
      </c>
      <c r="V1589" t="s">
        <v>89</v>
      </c>
      <c r="W1589">
        <f t="shared" ca="1" si="353"/>
        <v>1</v>
      </c>
    </row>
    <row r="1590" spans="1:23" x14ac:dyDescent="0.25">
      <c r="A1590">
        <v>1589</v>
      </c>
      <c r="B1590">
        <v>784</v>
      </c>
      <c r="C1590" t="str">
        <f t="shared" ca="1" si="346"/>
        <v>2014_17_NOR@TBY</v>
      </c>
      <c r="D1590" t="str">
        <f t="shared" ca="1" si="358"/>
        <v/>
      </c>
      <c r="E1590">
        <f t="shared" ca="1" si="358"/>
        <v>3.5</v>
      </c>
      <c r="F1590">
        <f t="shared" ca="1" si="358"/>
        <v>20</v>
      </c>
      <c r="G1590">
        <f t="shared" ca="1" si="358"/>
        <v>23</v>
      </c>
      <c r="H1590">
        <f t="shared" ca="1" si="347"/>
        <v>2014</v>
      </c>
      <c r="I1590">
        <f t="shared" ca="1" si="348"/>
        <v>17</v>
      </c>
      <c r="J1590" t="str">
        <f t="shared" ca="1" si="349"/>
        <v>rs</v>
      </c>
      <c r="K1590" t="str">
        <f t="shared" ca="1" si="359"/>
        <v>TBY</v>
      </c>
      <c r="L1590" t="str">
        <f t="shared" ca="1" si="359"/>
        <v>NOR</v>
      </c>
      <c r="M1590" t="str">
        <f t="shared" ca="1" si="350"/>
        <v/>
      </c>
      <c r="N1590" t="s">
        <v>18</v>
      </c>
      <c r="O1590">
        <v>3.5</v>
      </c>
      <c r="P1590" t="str">
        <f t="shared" ca="1" si="351"/>
        <v/>
      </c>
      <c r="S1590" t="s">
        <v>340</v>
      </c>
      <c r="T1590">
        <v>8</v>
      </c>
      <c r="U1590">
        <f t="shared" ca="1" si="352"/>
        <v>0</v>
      </c>
      <c r="W1590" t="str">
        <f t="shared" ca="1" si="353"/>
        <v/>
      </c>
    </row>
    <row r="1591" spans="1:23" x14ac:dyDescent="0.25">
      <c r="A1591">
        <v>1590</v>
      </c>
      <c r="B1591">
        <v>784</v>
      </c>
      <c r="C1591" t="str">
        <f t="shared" ca="1" si="346"/>
        <v>2014_17_NOR@TBY</v>
      </c>
      <c r="D1591" t="str">
        <f t="shared" ca="1" si="358"/>
        <v/>
      </c>
      <c r="E1591">
        <f t="shared" ca="1" si="358"/>
        <v>3.5</v>
      </c>
      <c r="F1591">
        <f t="shared" ca="1" si="358"/>
        <v>20</v>
      </c>
      <c r="G1591">
        <f t="shared" ca="1" si="358"/>
        <v>23</v>
      </c>
      <c r="H1591">
        <f t="shared" ca="1" si="347"/>
        <v>2014</v>
      </c>
      <c r="I1591">
        <f t="shared" ca="1" si="348"/>
        <v>17</v>
      </c>
      <c r="J1591" t="str">
        <f t="shared" ca="1" si="349"/>
        <v>rs</v>
      </c>
      <c r="K1591" t="str">
        <f t="shared" ca="1" si="359"/>
        <v>TBY</v>
      </c>
      <c r="L1591" t="str">
        <f t="shared" ca="1" si="359"/>
        <v>NOR</v>
      </c>
      <c r="M1591" t="str">
        <f t="shared" ca="1" si="350"/>
        <v/>
      </c>
      <c r="N1591" t="s">
        <v>16</v>
      </c>
      <c r="O1591">
        <v>1.5</v>
      </c>
      <c r="P1591" t="str">
        <f t="shared" ca="1" si="351"/>
        <v/>
      </c>
      <c r="S1591" t="s">
        <v>340</v>
      </c>
      <c r="T1591">
        <v>1</v>
      </c>
      <c r="U1591">
        <f t="shared" ca="1" si="352"/>
        <v>0</v>
      </c>
      <c r="V1591" t="s">
        <v>340</v>
      </c>
      <c r="W1591">
        <f t="shared" ca="1" si="353"/>
        <v>1</v>
      </c>
    </row>
    <row r="1592" spans="1:23" x14ac:dyDescent="0.25">
      <c r="A1592">
        <v>1591</v>
      </c>
      <c r="B1592">
        <v>785</v>
      </c>
      <c r="C1592" t="str">
        <f t="shared" ca="1" si="346"/>
        <v>2014_17_DAL@WAS</v>
      </c>
      <c r="D1592" t="str">
        <f t="shared" ca="1" si="358"/>
        <v/>
      </c>
      <c r="E1592">
        <f t="shared" ca="1" si="358"/>
        <v>6.5</v>
      </c>
      <c r="F1592">
        <f t="shared" ca="1" si="358"/>
        <v>17</v>
      </c>
      <c r="G1592">
        <f t="shared" ca="1" si="358"/>
        <v>44</v>
      </c>
      <c r="H1592">
        <f t="shared" ca="1" si="347"/>
        <v>2014</v>
      </c>
      <c r="I1592">
        <f t="shared" ca="1" si="348"/>
        <v>17</v>
      </c>
      <c r="J1592" t="str">
        <f t="shared" ca="1" si="349"/>
        <v>rs</v>
      </c>
      <c r="K1592" t="str">
        <f t="shared" ca="1" si="359"/>
        <v>DAL</v>
      </c>
      <c r="L1592" t="str">
        <f t="shared" ca="1" si="359"/>
        <v>DAL</v>
      </c>
      <c r="M1592" t="str">
        <f t="shared" ca="1" si="350"/>
        <v/>
      </c>
      <c r="N1592" t="s">
        <v>18</v>
      </c>
      <c r="O1592">
        <v>4.5</v>
      </c>
      <c r="P1592" t="str">
        <f t="shared" ca="1" si="351"/>
        <v/>
      </c>
      <c r="S1592" t="s">
        <v>96</v>
      </c>
      <c r="T1592">
        <v>9</v>
      </c>
      <c r="U1592">
        <f t="shared" ca="1" si="352"/>
        <v>0</v>
      </c>
      <c r="W1592" t="str">
        <f t="shared" ca="1" si="353"/>
        <v/>
      </c>
    </row>
    <row r="1593" spans="1:23" x14ac:dyDescent="0.25">
      <c r="A1593">
        <v>1592</v>
      </c>
      <c r="B1593">
        <v>785</v>
      </c>
      <c r="C1593" t="str">
        <f t="shared" ca="1" si="346"/>
        <v>2014_17_DAL@WAS</v>
      </c>
      <c r="D1593" t="str">
        <f t="shared" ca="1" si="358"/>
        <v/>
      </c>
      <c r="E1593">
        <f t="shared" ca="1" si="358"/>
        <v>6.5</v>
      </c>
      <c r="F1593">
        <f t="shared" ca="1" si="358"/>
        <v>17</v>
      </c>
      <c r="G1593">
        <f t="shared" ca="1" si="358"/>
        <v>44</v>
      </c>
      <c r="H1593">
        <f t="shared" ca="1" si="347"/>
        <v>2014</v>
      </c>
      <c r="I1593">
        <f t="shared" ca="1" si="348"/>
        <v>17</v>
      </c>
      <c r="J1593" t="str">
        <f t="shared" ca="1" si="349"/>
        <v>rs</v>
      </c>
      <c r="K1593" t="str">
        <f t="shared" ca="1" si="359"/>
        <v>DAL</v>
      </c>
      <c r="L1593" t="str">
        <f t="shared" ca="1" si="359"/>
        <v>DAL</v>
      </c>
      <c r="M1593" t="str">
        <f t="shared" ca="1" si="350"/>
        <v/>
      </c>
      <c r="N1593" t="s">
        <v>16</v>
      </c>
      <c r="O1593">
        <v>6</v>
      </c>
      <c r="P1593" t="str">
        <f t="shared" ca="1" si="351"/>
        <v/>
      </c>
      <c r="S1593" t="s">
        <v>73</v>
      </c>
      <c r="T1593">
        <v>2</v>
      </c>
      <c r="U1593">
        <f t="shared" ca="1" si="352"/>
        <v>1</v>
      </c>
      <c r="V1593" t="s">
        <v>73</v>
      </c>
      <c r="W1593">
        <f t="shared" ca="1" si="353"/>
        <v>1</v>
      </c>
    </row>
    <row r="1594" spans="1:23" x14ac:dyDescent="0.25">
      <c r="A1594">
        <v>1593</v>
      </c>
      <c r="B1594">
        <v>786</v>
      </c>
      <c r="C1594" t="str">
        <f t="shared" ca="1" si="346"/>
        <v>2014_17_CLE@BAL</v>
      </c>
      <c r="D1594" t="str">
        <f t="shared" ca="1" si="358"/>
        <v/>
      </c>
      <c r="E1594">
        <f t="shared" ca="1" si="358"/>
        <v>-9</v>
      </c>
      <c r="F1594">
        <f t="shared" ca="1" si="358"/>
        <v>20</v>
      </c>
      <c r="G1594">
        <f t="shared" ca="1" si="358"/>
        <v>10</v>
      </c>
      <c r="H1594">
        <f t="shared" ca="1" si="347"/>
        <v>2014</v>
      </c>
      <c r="I1594">
        <f t="shared" ca="1" si="348"/>
        <v>17</v>
      </c>
      <c r="J1594" t="str">
        <f t="shared" ca="1" si="349"/>
        <v>rs</v>
      </c>
      <c r="K1594" t="str">
        <f t="shared" ca="1" si="359"/>
        <v>BAL</v>
      </c>
      <c r="L1594" t="str">
        <f t="shared" ca="1" si="359"/>
        <v>BAL</v>
      </c>
      <c r="M1594" t="str">
        <f t="shared" ca="1" si="350"/>
        <v/>
      </c>
      <c r="N1594" t="s">
        <v>18</v>
      </c>
      <c r="O1594">
        <v>-9</v>
      </c>
      <c r="P1594" t="str">
        <f t="shared" ca="1" si="351"/>
        <v/>
      </c>
      <c r="S1594" t="s">
        <v>67</v>
      </c>
      <c r="T1594">
        <v>5</v>
      </c>
      <c r="U1594">
        <f t="shared" ca="1" si="352"/>
        <v>1</v>
      </c>
      <c r="W1594" t="str">
        <f t="shared" ca="1" si="353"/>
        <v/>
      </c>
    </row>
    <row r="1595" spans="1:23" x14ac:dyDescent="0.25">
      <c r="A1595">
        <v>1594</v>
      </c>
      <c r="B1595">
        <v>786</v>
      </c>
      <c r="C1595" t="str">
        <f t="shared" ca="1" si="346"/>
        <v>2014_17_CLE@BAL</v>
      </c>
      <c r="D1595" t="str">
        <f t="shared" ca="1" si="358"/>
        <v/>
      </c>
      <c r="E1595">
        <f t="shared" ca="1" si="358"/>
        <v>-9</v>
      </c>
      <c r="F1595">
        <f t="shared" ca="1" si="358"/>
        <v>20</v>
      </c>
      <c r="G1595">
        <f t="shared" ca="1" si="358"/>
        <v>10</v>
      </c>
      <c r="H1595">
        <f t="shared" ca="1" si="347"/>
        <v>2014</v>
      </c>
      <c r="I1595">
        <f t="shared" ca="1" si="348"/>
        <v>17</v>
      </c>
      <c r="J1595" t="str">
        <f t="shared" ca="1" si="349"/>
        <v>rs</v>
      </c>
      <c r="K1595" t="str">
        <f t="shared" ca="1" si="359"/>
        <v>BAL</v>
      </c>
      <c r="L1595" t="str">
        <f t="shared" ca="1" si="359"/>
        <v>BAL</v>
      </c>
      <c r="M1595" t="str">
        <f t="shared" ca="1" si="350"/>
        <v/>
      </c>
      <c r="N1595" t="s">
        <v>16</v>
      </c>
      <c r="O1595">
        <v>-7.5</v>
      </c>
      <c r="P1595" t="str">
        <f t="shared" ca="1" si="351"/>
        <v/>
      </c>
      <c r="S1595" t="s">
        <v>67</v>
      </c>
      <c r="T1595">
        <v>11</v>
      </c>
      <c r="U1595">
        <f t="shared" ca="1" si="352"/>
        <v>1</v>
      </c>
      <c r="V1595" t="s">
        <v>67</v>
      </c>
      <c r="W1595">
        <f t="shared" ca="1" si="353"/>
        <v>1</v>
      </c>
    </row>
    <row r="1596" spans="1:23" x14ac:dyDescent="0.25">
      <c r="A1596">
        <v>1595</v>
      </c>
      <c r="B1596">
        <v>787</v>
      </c>
      <c r="C1596" t="str">
        <f t="shared" ca="1" si="346"/>
        <v>2014_17_JAX@HOU</v>
      </c>
      <c r="D1596" t="str">
        <f t="shared" ca="1" si="358"/>
        <v/>
      </c>
      <c r="E1596">
        <f t="shared" ca="1" si="358"/>
        <v>-10</v>
      </c>
      <c r="F1596">
        <f t="shared" ca="1" si="358"/>
        <v>23</v>
      </c>
      <c r="G1596">
        <f t="shared" ca="1" si="358"/>
        <v>17</v>
      </c>
      <c r="H1596">
        <f t="shared" ca="1" si="347"/>
        <v>2014</v>
      </c>
      <c r="I1596">
        <f t="shared" ca="1" si="348"/>
        <v>17</v>
      </c>
      <c r="J1596" t="str">
        <f t="shared" ca="1" si="349"/>
        <v>rs</v>
      </c>
      <c r="K1596" t="str">
        <f t="shared" ca="1" si="359"/>
        <v>JAX</v>
      </c>
      <c r="L1596" t="str">
        <f t="shared" ca="1" si="359"/>
        <v>HOU</v>
      </c>
      <c r="M1596" t="str">
        <f t="shared" ca="1" si="350"/>
        <v/>
      </c>
      <c r="N1596" t="s">
        <v>18</v>
      </c>
      <c r="O1596">
        <v>-11</v>
      </c>
      <c r="P1596" t="str">
        <f t="shared" ca="1" si="351"/>
        <v/>
      </c>
      <c r="S1596" t="s">
        <v>77</v>
      </c>
      <c r="T1596">
        <v>10</v>
      </c>
      <c r="U1596">
        <f t="shared" ca="1" si="352"/>
        <v>0</v>
      </c>
      <c r="W1596" t="str">
        <f t="shared" ca="1" si="353"/>
        <v/>
      </c>
    </row>
    <row r="1597" spans="1:23" x14ac:dyDescent="0.25">
      <c r="A1597">
        <v>1596</v>
      </c>
      <c r="B1597">
        <v>787</v>
      </c>
      <c r="C1597" t="str">
        <f t="shared" ca="1" si="346"/>
        <v>2014_17_JAX@HOU</v>
      </c>
      <c r="D1597" t="str">
        <f t="shared" ca="1" si="358"/>
        <v/>
      </c>
      <c r="E1597">
        <f t="shared" ca="1" si="358"/>
        <v>-10</v>
      </c>
      <c r="F1597">
        <f t="shared" ca="1" si="358"/>
        <v>23</v>
      </c>
      <c r="G1597">
        <f t="shared" ca="1" si="358"/>
        <v>17</v>
      </c>
      <c r="H1597">
        <f t="shared" ca="1" si="347"/>
        <v>2014</v>
      </c>
      <c r="I1597">
        <f t="shared" ca="1" si="348"/>
        <v>17</v>
      </c>
      <c r="J1597" t="str">
        <f t="shared" ca="1" si="349"/>
        <v>rs</v>
      </c>
      <c r="K1597" t="str">
        <f t="shared" ca="1" si="359"/>
        <v>JAX</v>
      </c>
      <c r="L1597" t="str">
        <f t="shared" ca="1" si="359"/>
        <v>HOU</v>
      </c>
      <c r="M1597" t="str">
        <f t="shared" ca="1" si="350"/>
        <v/>
      </c>
      <c r="N1597" t="s">
        <v>16</v>
      </c>
      <c r="O1597">
        <v>-8.5</v>
      </c>
      <c r="P1597" t="str">
        <f t="shared" ca="1" si="351"/>
        <v/>
      </c>
      <c r="S1597" t="s">
        <v>77</v>
      </c>
      <c r="T1597">
        <v>4</v>
      </c>
      <c r="U1597">
        <f t="shared" ca="1" si="352"/>
        <v>0</v>
      </c>
      <c r="V1597" t="s">
        <v>77</v>
      </c>
      <c r="W1597">
        <f t="shared" ca="1" si="353"/>
        <v>1</v>
      </c>
    </row>
    <row r="1598" spans="1:23" x14ac:dyDescent="0.25">
      <c r="A1598">
        <v>1597</v>
      </c>
      <c r="B1598">
        <v>788</v>
      </c>
      <c r="C1598" t="str">
        <f t="shared" ca="1" si="346"/>
        <v>2014_17_OAK@DEN</v>
      </c>
      <c r="D1598" t="str">
        <f t="shared" ca="1" si="358"/>
        <v/>
      </c>
      <c r="E1598">
        <f t="shared" ca="1" si="358"/>
        <v>-14.5</v>
      </c>
      <c r="F1598">
        <f t="shared" ca="1" si="358"/>
        <v>47</v>
      </c>
      <c r="G1598">
        <f t="shared" ca="1" si="358"/>
        <v>14</v>
      </c>
      <c r="H1598">
        <f t="shared" ca="1" si="347"/>
        <v>2014</v>
      </c>
      <c r="I1598">
        <f t="shared" ca="1" si="348"/>
        <v>17</v>
      </c>
      <c r="J1598" t="str">
        <f t="shared" ca="1" si="349"/>
        <v>rs</v>
      </c>
      <c r="K1598" t="str">
        <f t="shared" ca="1" si="359"/>
        <v>DEN</v>
      </c>
      <c r="L1598" t="str">
        <f t="shared" ca="1" si="359"/>
        <v>DEN</v>
      </c>
      <c r="M1598" t="str">
        <f t="shared" ca="1" si="350"/>
        <v/>
      </c>
      <c r="N1598" t="s">
        <v>18</v>
      </c>
      <c r="O1598">
        <v>-11</v>
      </c>
      <c r="P1598" t="str">
        <f t="shared" ca="1" si="351"/>
        <v/>
      </c>
      <c r="S1598" t="s">
        <v>87</v>
      </c>
      <c r="T1598">
        <v>1</v>
      </c>
      <c r="U1598">
        <f t="shared" ca="1" si="352"/>
        <v>0</v>
      </c>
      <c r="W1598" t="str">
        <f t="shared" ca="1" si="353"/>
        <v/>
      </c>
    </row>
    <row r="1599" spans="1:23" x14ac:dyDescent="0.25">
      <c r="A1599">
        <v>1598</v>
      </c>
      <c r="B1599">
        <v>788</v>
      </c>
      <c r="C1599" t="str">
        <f t="shared" ca="1" si="346"/>
        <v>2014_17_OAK@DEN</v>
      </c>
      <c r="D1599" t="str">
        <f t="shared" ca="1" si="358"/>
        <v/>
      </c>
      <c r="E1599">
        <f t="shared" ca="1" si="358"/>
        <v>-14.5</v>
      </c>
      <c r="F1599">
        <f t="shared" ca="1" si="358"/>
        <v>47</v>
      </c>
      <c r="G1599">
        <f t="shared" ca="1" si="358"/>
        <v>14</v>
      </c>
      <c r="H1599">
        <f t="shared" ca="1" si="347"/>
        <v>2014</v>
      </c>
      <c r="I1599">
        <f t="shared" ca="1" si="348"/>
        <v>17</v>
      </c>
      <c r="J1599" t="str">
        <f t="shared" ca="1" si="349"/>
        <v>rs</v>
      </c>
      <c r="K1599" t="str">
        <f t="shared" ca="1" si="359"/>
        <v>DEN</v>
      </c>
      <c r="L1599" t="str">
        <f t="shared" ca="1" si="359"/>
        <v>DEN</v>
      </c>
      <c r="M1599" t="str">
        <f t="shared" ca="1" si="350"/>
        <v/>
      </c>
      <c r="N1599" t="s">
        <v>16</v>
      </c>
      <c r="O1599">
        <v>-14</v>
      </c>
      <c r="P1599" t="str">
        <f t="shared" ca="1" si="351"/>
        <v/>
      </c>
      <c r="S1599" t="s">
        <v>87</v>
      </c>
      <c r="T1599">
        <v>9</v>
      </c>
      <c r="U1599">
        <f t="shared" ca="1" si="352"/>
        <v>0</v>
      </c>
      <c r="V1599" t="s">
        <v>74</v>
      </c>
      <c r="W1599">
        <f t="shared" ca="1" si="353"/>
        <v>1</v>
      </c>
    </row>
    <row r="1600" spans="1:23" x14ac:dyDescent="0.25">
      <c r="A1600">
        <v>1599</v>
      </c>
      <c r="B1600">
        <v>789</v>
      </c>
      <c r="C1600" t="str">
        <f t="shared" ca="1" si="346"/>
        <v>2014_17_ARI@SFO</v>
      </c>
      <c r="D1600" t="str">
        <f t="shared" ca="1" si="358"/>
        <v/>
      </c>
      <c r="E1600">
        <f t="shared" ca="1" si="358"/>
        <v>-4</v>
      </c>
      <c r="F1600">
        <f t="shared" ca="1" si="358"/>
        <v>20</v>
      </c>
      <c r="G1600">
        <f t="shared" ca="1" si="358"/>
        <v>17</v>
      </c>
      <c r="H1600">
        <f t="shared" ca="1" si="347"/>
        <v>2014</v>
      </c>
      <c r="I1600">
        <f t="shared" ca="1" si="348"/>
        <v>17</v>
      </c>
      <c r="J1600" t="str">
        <f t="shared" ca="1" si="349"/>
        <v>rs</v>
      </c>
      <c r="K1600" t="str">
        <f t="shared" ca="1" si="359"/>
        <v>ARI</v>
      </c>
      <c r="L1600" t="str">
        <f t="shared" ca="1" si="359"/>
        <v>SFO</v>
      </c>
      <c r="M1600" t="str">
        <f t="shared" ca="1" si="350"/>
        <v/>
      </c>
      <c r="N1600" t="s">
        <v>18</v>
      </c>
      <c r="O1600">
        <v>-3</v>
      </c>
      <c r="P1600" t="str">
        <f t="shared" ca="1" si="351"/>
        <v/>
      </c>
      <c r="S1600" t="s">
        <v>338</v>
      </c>
      <c r="T1600">
        <v>15</v>
      </c>
      <c r="U1600">
        <f t="shared" ca="1" si="352"/>
        <v>0</v>
      </c>
      <c r="W1600" t="str">
        <f t="shared" ca="1" si="353"/>
        <v/>
      </c>
    </row>
    <row r="1601" spans="1:23" x14ac:dyDescent="0.25">
      <c r="A1601">
        <v>1600</v>
      </c>
      <c r="B1601">
        <v>789</v>
      </c>
      <c r="C1601" t="str">
        <f t="shared" ca="1" si="346"/>
        <v>2014_17_ARI@SFO</v>
      </c>
      <c r="D1601" t="str">
        <f t="shared" ca="1" si="358"/>
        <v/>
      </c>
      <c r="E1601">
        <f t="shared" ca="1" si="358"/>
        <v>-4</v>
      </c>
      <c r="F1601">
        <f t="shared" ca="1" si="358"/>
        <v>20</v>
      </c>
      <c r="G1601">
        <f t="shared" ca="1" si="358"/>
        <v>17</v>
      </c>
      <c r="H1601">
        <f t="shared" ca="1" si="347"/>
        <v>2014</v>
      </c>
      <c r="I1601">
        <f t="shared" ca="1" si="348"/>
        <v>17</v>
      </c>
      <c r="J1601" t="str">
        <f t="shared" ca="1" si="349"/>
        <v>rs</v>
      </c>
      <c r="K1601" t="str">
        <f t="shared" ca="1" si="359"/>
        <v>ARI</v>
      </c>
      <c r="L1601" t="str">
        <f t="shared" ca="1" si="359"/>
        <v>SFO</v>
      </c>
      <c r="M1601" t="str">
        <f t="shared" ca="1" si="350"/>
        <v/>
      </c>
      <c r="N1601" t="s">
        <v>16</v>
      </c>
      <c r="O1601">
        <v>-3</v>
      </c>
      <c r="P1601" t="str">
        <f t="shared" ca="1" si="351"/>
        <v/>
      </c>
      <c r="S1601" t="s">
        <v>66</v>
      </c>
      <c r="T1601">
        <v>16</v>
      </c>
      <c r="U1601">
        <f t="shared" ca="1" si="352"/>
        <v>1</v>
      </c>
      <c r="V1601" t="s">
        <v>66</v>
      </c>
      <c r="W1601">
        <f t="shared" ca="1" si="353"/>
        <v>0</v>
      </c>
    </row>
    <row r="1602" spans="1:23" x14ac:dyDescent="0.25">
      <c r="A1602">
        <v>1601</v>
      </c>
      <c r="B1602">
        <v>790</v>
      </c>
      <c r="C1602" t="str">
        <f t="shared" ref="C1602:C1665" ca="1" si="360">IFERROR(VLOOKUP($B1602,nfl_game_result,MATCH(C$1,nfl_game_result_header,0),FALSE),"error")</f>
        <v>2014_17_STL@SEA</v>
      </c>
      <c r="D1602" t="str">
        <f t="shared" ref="D1602:G1621" ca="1" si="361">IFERROR(IF(ISBLANK(VLOOKUP($B1602,nfl_game_result,MATCH(D$1,nfl_game_result_header,0),FALSE)),"",VLOOKUP($B1602,nfl_game_result,MATCH(D$1,nfl_game_result_header,0),FALSE)),"error")</f>
        <v/>
      </c>
      <c r="E1602">
        <f t="shared" ca="1" si="361"/>
        <v>-12.5</v>
      </c>
      <c r="F1602">
        <f t="shared" ca="1" si="361"/>
        <v>20</v>
      </c>
      <c r="G1602">
        <f t="shared" ca="1" si="361"/>
        <v>6</v>
      </c>
      <c r="H1602">
        <f t="shared" ref="H1602:H1665" ca="1" si="362">VALUE(LEFT(C1602, 4))</f>
        <v>2014</v>
      </c>
      <c r="I1602">
        <f t="shared" ref="I1602:I1665" ca="1" si="363">VALUE(MID(C1602,6,FIND("_",C1602,6)-6))</f>
        <v>17</v>
      </c>
      <c r="J1602" t="str">
        <f t="shared" ref="J1602:J1665" ca="1" si="364">IF(I1602&lt;=17,"rs","plyff")</f>
        <v>rs</v>
      </c>
      <c r="K1602" t="str">
        <f t="shared" ref="K1602:L1621" ca="1" si="365">IFERROR(IF(ISBLANK(VLOOKUP($B1602,nfl_game_result,MATCH(K$1,nfl_game_result_header,0),FALSE)),"",VLOOKUP($B1602,nfl_game_result,MATCH(K$1,nfl_game_result_header,0),FALSE)),"error")</f>
        <v>SEA</v>
      </c>
      <c r="L1602" t="str">
        <f t="shared" ca="1" si="365"/>
        <v>SEA</v>
      </c>
      <c r="M1602" t="str">
        <f t="shared" ref="M1602:M1665" ca="1" si="366">IF(NOT(OR(ISBLANK(D1602),ISBLANK(E1602),D1602="",E1602="")),D1602-E1602,"")</f>
        <v/>
      </c>
      <c r="N1602" t="s">
        <v>18</v>
      </c>
      <c r="O1602">
        <v>-13</v>
      </c>
      <c r="P1602" t="str">
        <f t="shared" ref="P1602:P1665" ca="1" si="367">IF(OR(NOT(ISNUMBER(D1602)),ISBLANK(D1602),D1602="",ISBLANK(O1602)),"",ABS(D1602-O1602))</f>
        <v/>
      </c>
      <c r="S1602" t="s">
        <v>91</v>
      </c>
      <c r="T1602">
        <v>11</v>
      </c>
      <c r="U1602">
        <f t="shared" ref="U1602:U1665" ca="1" si="368">IF(OR(ISBLANK(K1602),ISBLANK(S1602),K1602="",S1602=""),"",IF(K1602=S1602,1,0))</f>
        <v>1</v>
      </c>
      <c r="W1602" t="str">
        <f t="shared" ref="W1602:W1665" ca="1" si="369">IF(OR(ISBLANK(L1602),ISBLANK(V1602),L1602="",V1602=""),"",IF(L1602=V1602,1,0))</f>
        <v/>
      </c>
    </row>
    <row r="1603" spans="1:23" x14ac:dyDescent="0.25">
      <c r="A1603">
        <v>1602</v>
      </c>
      <c r="B1603">
        <v>790</v>
      </c>
      <c r="C1603" t="str">
        <f t="shared" ca="1" si="360"/>
        <v>2014_17_STL@SEA</v>
      </c>
      <c r="D1603" t="str">
        <f t="shared" ca="1" si="361"/>
        <v/>
      </c>
      <c r="E1603">
        <f t="shared" ca="1" si="361"/>
        <v>-12.5</v>
      </c>
      <c r="F1603">
        <f t="shared" ca="1" si="361"/>
        <v>20</v>
      </c>
      <c r="G1603">
        <f t="shared" ca="1" si="361"/>
        <v>6</v>
      </c>
      <c r="H1603">
        <f t="shared" ca="1" si="362"/>
        <v>2014</v>
      </c>
      <c r="I1603">
        <f t="shared" ca="1" si="363"/>
        <v>17</v>
      </c>
      <c r="J1603" t="str">
        <f t="shared" ca="1" si="364"/>
        <v>rs</v>
      </c>
      <c r="K1603" t="str">
        <f t="shared" ca="1" si="365"/>
        <v>SEA</v>
      </c>
      <c r="L1603" t="str">
        <f t="shared" ca="1" si="365"/>
        <v>SEA</v>
      </c>
      <c r="M1603" t="str">
        <f t="shared" ca="1" si="366"/>
        <v/>
      </c>
      <c r="N1603" t="s">
        <v>16</v>
      </c>
      <c r="O1603">
        <v>-13</v>
      </c>
      <c r="P1603" t="str">
        <f t="shared" ca="1" si="367"/>
        <v/>
      </c>
      <c r="S1603" t="s">
        <v>91</v>
      </c>
      <c r="T1603">
        <v>8</v>
      </c>
      <c r="U1603">
        <f t="shared" ca="1" si="368"/>
        <v>1</v>
      </c>
      <c r="V1603" t="s">
        <v>91</v>
      </c>
      <c r="W1603">
        <f t="shared" ca="1" si="369"/>
        <v>1</v>
      </c>
    </row>
    <row r="1604" spans="1:23" x14ac:dyDescent="0.25">
      <c r="A1604">
        <v>1603</v>
      </c>
      <c r="B1604">
        <v>791</v>
      </c>
      <c r="C1604" t="str">
        <f t="shared" ca="1" si="360"/>
        <v>2014_18_ARI@CAR</v>
      </c>
      <c r="D1604">
        <f t="shared" ca="1" si="361"/>
        <v>-4.5</v>
      </c>
      <c r="E1604">
        <f t="shared" ca="1" si="361"/>
        <v>-5.5</v>
      </c>
      <c r="F1604">
        <f t="shared" ca="1" si="361"/>
        <v>27</v>
      </c>
      <c r="G1604">
        <f t="shared" ca="1" si="361"/>
        <v>16</v>
      </c>
      <c r="H1604">
        <f t="shared" ca="1" si="362"/>
        <v>2014</v>
      </c>
      <c r="I1604">
        <f t="shared" ca="1" si="363"/>
        <v>18</v>
      </c>
      <c r="J1604" t="str">
        <f t="shared" ca="1" si="364"/>
        <v>plyff</v>
      </c>
      <c r="K1604" t="str">
        <f t="shared" ca="1" si="365"/>
        <v>CAR</v>
      </c>
      <c r="L1604" t="str">
        <f t="shared" ca="1" si="365"/>
        <v>CAR</v>
      </c>
      <c r="M1604">
        <f t="shared" ca="1" si="366"/>
        <v>1</v>
      </c>
      <c r="N1604" t="s">
        <v>18</v>
      </c>
      <c r="O1604">
        <v>-6</v>
      </c>
      <c r="P1604">
        <f t="shared" ca="1" si="367"/>
        <v>1.5</v>
      </c>
      <c r="S1604" t="s">
        <v>69</v>
      </c>
      <c r="T1604">
        <v>4</v>
      </c>
      <c r="U1604">
        <f t="shared" ca="1" si="368"/>
        <v>1</v>
      </c>
      <c r="V1604" t="s">
        <v>69</v>
      </c>
      <c r="W1604">
        <f t="shared" ca="1" si="369"/>
        <v>1</v>
      </c>
    </row>
    <row r="1605" spans="1:23" x14ac:dyDescent="0.25">
      <c r="A1605">
        <v>1604</v>
      </c>
      <c r="B1605">
        <v>791</v>
      </c>
      <c r="C1605" t="str">
        <f t="shared" ca="1" si="360"/>
        <v>2014_18_ARI@CAR</v>
      </c>
      <c r="D1605">
        <f t="shared" ca="1" si="361"/>
        <v>-4.5</v>
      </c>
      <c r="E1605">
        <f t="shared" ca="1" si="361"/>
        <v>-5.5</v>
      </c>
      <c r="F1605">
        <f t="shared" ca="1" si="361"/>
        <v>27</v>
      </c>
      <c r="G1605">
        <f t="shared" ca="1" si="361"/>
        <v>16</v>
      </c>
      <c r="H1605">
        <f t="shared" ca="1" si="362"/>
        <v>2014</v>
      </c>
      <c r="I1605">
        <f t="shared" ca="1" si="363"/>
        <v>18</v>
      </c>
      <c r="J1605" t="str">
        <f t="shared" ca="1" si="364"/>
        <v>plyff</v>
      </c>
      <c r="K1605" t="str">
        <f t="shared" ca="1" si="365"/>
        <v>CAR</v>
      </c>
      <c r="L1605" t="str">
        <f t="shared" ca="1" si="365"/>
        <v>CAR</v>
      </c>
      <c r="M1605">
        <f t="shared" ca="1" si="366"/>
        <v>1</v>
      </c>
      <c r="N1605" t="s">
        <v>20</v>
      </c>
      <c r="P1605" t="str">
        <f t="shared" ca="1" si="367"/>
        <v/>
      </c>
      <c r="S1605" t="s">
        <v>69</v>
      </c>
      <c r="T1605">
        <v>1</v>
      </c>
      <c r="U1605">
        <f t="shared" ca="1" si="368"/>
        <v>1</v>
      </c>
      <c r="V1605" t="s">
        <v>69</v>
      </c>
      <c r="W1605">
        <f t="shared" ca="1" si="369"/>
        <v>1</v>
      </c>
    </row>
    <row r="1606" spans="1:23" x14ac:dyDescent="0.25">
      <c r="A1606">
        <v>1605</v>
      </c>
      <c r="B1606">
        <v>791</v>
      </c>
      <c r="C1606" t="str">
        <f t="shared" ca="1" si="360"/>
        <v>2014_18_ARI@CAR</v>
      </c>
      <c r="D1606">
        <f t="shared" ca="1" si="361"/>
        <v>-4.5</v>
      </c>
      <c r="E1606">
        <f t="shared" ca="1" si="361"/>
        <v>-5.5</v>
      </c>
      <c r="F1606">
        <f t="shared" ca="1" si="361"/>
        <v>27</v>
      </c>
      <c r="G1606">
        <f t="shared" ca="1" si="361"/>
        <v>16</v>
      </c>
      <c r="H1606">
        <f t="shared" ca="1" si="362"/>
        <v>2014</v>
      </c>
      <c r="I1606">
        <f t="shared" ca="1" si="363"/>
        <v>18</v>
      </c>
      <c r="J1606" t="str">
        <f t="shared" ca="1" si="364"/>
        <v>plyff</v>
      </c>
      <c r="K1606" t="str">
        <f t="shared" ca="1" si="365"/>
        <v>CAR</v>
      </c>
      <c r="L1606" t="str">
        <f t="shared" ca="1" si="365"/>
        <v>CAR</v>
      </c>
      <c r="M1606">
        <f t="shared" ca="1" si="366"/>
        <v>1</v>
      </c>
      <c r="N1606" t="s">
        <v>16</v>
      </c>
      <c r="O1606">
        <v>-6</v>
      </c>
      <c r="P1606">
        <f t="shared" ca="1" si="367"/>
        <v>1.5</v>
      </c>
      <c r="S1606" t="s">
        <v>66</v>
      </c>
      <c r="T1606">
        <v>3</v>
      </c>
      <c r="U1606">
        <f t="shared" ca="1" si="368"/>
        <v>0</v>
      </c>
      <c r="V1606" t="s">
        <v>66</v>
      </c>
      <c r="W1606">
        <f t="shared" ca="1" si="369"/>
        <v>0</v>
      </c>
    </row>
    <row r="1607" spans="1:23" x14ac:dyDescent="0.25">
      <c r="A1607">
        <v>1606</v>
      </c>
      <c r="B1607">
        <v>792</v>
      </c>
      <c r="C1607" t="str">
        <f t="shared" ca="1" si="360"/>
        <v>2014_18_BAL@PIT</v>
      </c>
      <c r="D1607">
        <f t="shared" ca="1" si="361"/>
        <v>-3.5</v>
      </c>
      <c r="E1607">
        <f t="shared" ca="1" si="361"/>
        <v>-3</v>
      </c>
      <c r="F1607">
        <f t="shared" ca="1" si="361"/>
        <v>17</v>
      </c>
      <c r="G1607">
        <f t="shared" ca="1" si="361"/>
        <v>30</v>
      </c>
      <c r="H1607">
        <f t="shared" ca="1" si="362"/>
        <v>2014</v>
      </c>
      <c r="I1607">
        <f t="shared" ca="1" si="363"/>
        <v>18</v>
      </c>
      <c r="J1607" t="str">
        <f t="shared" ca="1" si="364"/>
        <v>plyff</v>
      </c>
      <c r="K1607" t="str">
        <f t="shared" ca="1" si="365"/>
        <v>BAL</v>
      </c>
      <c r="L1607" t="str">
        <f t="shared" ca="1" si="365"/>
        <v>BAL</v>
      </c>
      <c r="M1607">
        <f t="shared" ca="1" si="366"/>
        <v>-0.5</v>
      </c>
      <c r="N1607" t="s">
        <v>18</v>
      </c>
      <c r="O1607">
        <v>-4.5</v>
      </c>
      <c r="P1607">
        <f t="shared" ca="1" si="367"/>
        <v>1</v>
      </c>
      <c r="S1607" t="s">
        <v>67</v>
      </c>
      <c r="T1607">
        <v>3</v>
      </c>
      <c r="U1607">
        <f t="shared" ca="1" si="368"/>
        <v>1</v>
      </c>
      <c r="V1607" t="s">
        <v>67</v>
      </c>
      <c r="W1607">
        <f t="shared" ca="1" si="369"/>
        <v>1</v>
      </c>
    </row>
    <row r="1608" spans="1:23" x14ac:dyDescent="0.25">
      <c r="A1608">
        <v>1607</v>
      </c>
      <c r="B1608">
        <v>792</v>
      </c>
      <c r="C1608" t="str">
        <f t="shared" ca="1" si="360"/>
        <v>2014_18_BAL@PIT</v>
      </c>
      <c r="D1608">
        <f t="shared" ca="1" si="361"/>
        <v>-3.5</v>
      </c>
      <c r="E1608">
        <f t="shared" ca="1" si="361"/>
        <v>-3</v>
      </c>
      <c r="F1608">
        <f t="shared" ca="1" si="361"/>
        <v>17</v>
      </c>
      <c r="G1608">
        <f t="shared" ca="1" si="361"/>
        <v>30</v>
      </c>
      <c r="H1608">
        <f t="shared" ca="1" si="362"/>
        <v>2014</v>
      </c>
      <c r="I1608">
        <f t="shared" ca="1" si="363"/>
        <v>18</v>
      </c>
      <c r="J1608" t="str">
        <f t="shared" ca="1" si="364"/>
        <v>plyff</v>
      </c>
      <c r="K1608" t="str">
        <f t="shared" ca="1" si="365"/>
        <v>BAL</v>
      </c>
      <c r="L1608" t="str">
        <f t="shared" ca="1" si="365"/>
        <v>BAL</v>
      </c>
      <c r="M1608">
        <f t="shared" ca="1" si="366"/>
        <v>-0.5</v>
      </c>
      <c r="N1608" t="s">
        <v>20</v>
      </c>
      <c r="P1608" t="str">
        <f t="shared" ca="1" si="367"/>
        <v/>
      </c>
      <c r="S1608" t="s">
        <v>89</v>
      </c>
      <c r="T1608">
        <v>2</v>
      </c>
      <c r="U1608">
        <f t="shared" ca="1" si="368"/>
        <v>0</v>
      </c>
      <c r="V1608" t="s">
        <v>89</v>
      </c>
      <c r="W1608">
        <f t="shared" ca="1" si="369"/>
        <v>0</v>
      </c>
    </row>
    <row r="1609" spans="1:23" x14ac:dyDescent="0.25">
      <c r="A1609">
        <v>1608</v>
      </c>
      <c r="B1609">
        <v>792</v>
      </c>
      <c r="C1609" t="str">
        <f t="shared" ca="1" si="360"/>
        <v>2014_18_BAL@PIT</v>
      </c>
      <c r="D1609">
        <f t="shared" ca="1" si="361"/>
        <v>-3.5</v>
      </c>
      <c r="E1609">
        <f t="shared" ca="1" si="361"/>
        <v>-3</v>
      </c>
      <c r="F1609">
        <f t="shared" ca="1" si="361"/>
        <v>17</v>
      </c>
      <c r="G1609">
        <f t="shared" ca="1" si="361"/>
        <v>30</v>
      </c>
      <c r="H1609">
        <f t="shared" ca="1" si="362"/>
        <v>2014</v>
      </c>
      <c r="I1609">
        <f t="shared" ca="1" si="363"/>
        <v>18</v>
      </c>
      <c r="J1609" t="str">
        <f t="shared" ca="1" si="364"/>
        <v>plyff</v>
      </c>
      <c r="K1609" t="str">
        <f t="shared" ca="1" si="365"/>
        <v>BAL</v>
      </c>
      <c r="L1609" t="str">
        <f t="shared" ca="1" si="365"/>
        <v>BAL</v>
      </c>
      <c r="M1609">
        <f t="shared" ca="1" si="366"/>
        <v>-0.5</v>
      </c>
      <c r="N1609" t="s">
        <v>16</v>
      </c>
      <c r="O1609">
        <v>-3.5</v>
      </c>
      <c r="P1609">
        <f t="shared" ca="1" si="367"/>
        <v>0</v>
      </c>
      <c r="S1609" t="s">
        <v>67</v>
      </c>
      <c r="T1609">
        <v>1</v>
      </c>
      <c r="U1609">
        <f t="shared" ca="1" si="368"/>
        <v>1</v>
      </c>
      <c r="V1609" t="s">
        <v>67</v>
      </c>
      <c r="W1609">
        <f t="shared" ca="1" si="369"/>
        <v>1</v>
      </c>
    </row>
    <row r="1610" spans="1:23" x14ac:dyDescent="0.25">
      <c r="A1610">
        <v>1609</v>
      </c>
      <c r="B1610">
        <v>793</v>
      </c>
      <c r="C1610" t="str">
        <f t="shared" ca="1" si="360"/>
        <v>2014_18_CIN@IND</v>
      </c>
      <c r="D1610">
        <f t="shared" ca="1" si="361"/>
        <v>-6</v>
      </c>
      <c r="E1610">
        <f t="shared" ca="1" si="361"/>
        <v>-4</v>
      </c>
      <c r="F1610">
        <f t="shared" ca="1" si="361"/>
        <v>26</v>
      </c>
      <c r="G1610">
        <f t="shared" ca="1" si="361"/>
        <v>10</v>
      </c>
      <c r="H1610">
        <f t="shared" ca="1" si="362"/>
        <v>2014</v>
      </c>
      <c r="I1610">
        <f t="shared" ca="1" si="363"/>
        <v>18</v>
      </c>
      <c r="J1610" t="str">
        <f t="shared" ca="1" si="364"/>
        <v>plyff</v>
      </c>
      <c r="K1610" t="str">
        <f t="shared" ca="1" si="365"/>
        <v>IND</v>
      </c>
      <c r="L1610" t="str">
        <f t="shared" ca="1" si="365"/>
        <v>IND</v>
      </c>
      <c r="M1610">
        <f t="shared" ca="1" si="366"/>
        <v>-2</v>
      </c>
      <c r="N1610" t="s">
        <v>18</v>
      </c>
      <c r="O1610">
        <v>-1</v>
      </c>
      <c r="P1610">
        <f t="shared" ca="1" si="367"/>
        <v>5</v>
      </c>
      <c r="S1610" t="s">
        <v>71</v>
      </c>
      <c r="T1610">
        <v>2</v>
      </c>
      <c r="U1610">
        <f t="shared" ca="1" si="368"/>
        <v>0</v>
      </c>
      <c r="V1610" t="s">
        <v>71</v>
      </c>
      <c r="W1610">
        <f t="shared" ca="1" si="369"/>
        <v>0</v>
      </c>
    </row>
    <row r="1611" spans="1:23" x14ac:dyDescent="0.25">
      <c r="A1611">
        <v>1610</v>
      </c>
      <c r="B1611">
        <v>793</v>
      </c>
      <c r="C1611" t="str">
        <f t="shared" ca="1" si="360"/>
        <v>2014_18_CIN@IND</v>
      </c>
      <c r="D1611">
        <f t="shared" ca="1" si="361"/>
        <v>-6</v>
      </c>
      <c r="E1611">
        <f t="shared" ca="1" si="361"/>
        <v>-4</v>
      </c>
      <c r="F1611">
        <f t="shared" ca="1" si="361"/>
        <v>26</v>
      </c>
      <c r="G1611">
        <f t="shared" ca="1" si="361"/>
        <v>10</v>
      </c>
      <c r="H1611">
        <f t="shared" ca="1" si="362"/>
        <v>2014</v>
      </c>
      <c r="I1611">
        <f t="shared" ca="1" si="363"/>
        <v>18</v>
      </c>
      <c r="J1611" t="str">
        <f t="shared" ca="1" si="364"/>
        <v>plyff</v>
      </c>
      <c r="K1611" t="str">
        <f t="shared" ca="1" si="365"/>
        <v>IND</v>
      </c>
      <c r="L1611" t="str">
        <f t="shared" ca="1" si="365"/>
        <v>IND</v>
      </c>
      <c r="M1611">
        <f t="shared" ca="1" si="366"/>
        <v>-2</v>
      </c>
      <c r="N1611" t="s">
        <v>20</v>
      </c>
      <c r="P1611" t="str">
        <f t="shared" ca="1" si="367"/>
        <v/>
      </c>
      <c r="S1611" t="s">
        <v>71</v>
      </c>
      <c r="T1611">
        <v>4</v>
      </c>
      <c r="U1611">
        <f t="shared" ca="1" si="368"/>
        <v>0</v>
      </c>
      <c r="V1611" t="s">
        <v>71</v>
      </c>
      <c r="W1611">
        <f t="shared" ca="1" si="369"/>
        <v>0</v>
      </c>
    </row>
    <row r="1612" spans="1:23" x14ac:dyDescent="0.25">
      <c r="A1612">
        <v>1611</v>
      </c>
      <c r="B1612">
        <v>793</v>
      </c>
      <c r="C1612" t="str">
        <f t="shared" ca="1" si="360"/>
        <v>2014_18_CIN@IND</v>
      </c>
      <c r="D1612">
        <f t="shared" ca="1" si="361"/>
        <v>-6</v>
      </c>
      <c r="E1612">
        <f t="shared" ca="1" si="361"/>
        <v>-4</v>
      </c>
      <c r="F1612">
        <f t="shared" ca="1" si="361"/>
        <v>26</v>
      </c>
      <c r="G1612">
        <f t="shared" ca="1" si="361"/>
        <v>10</v>
      </c>
      <c r="H1612">
        <f t="shared" ca="1" si="362"/>
        <v>2014</v>
      </c>
      <c r="I1612">
        <f t="shared" ca="1" si="363"/>
        <v>18</v>
      </c>
      <c r="J1612" t="str">
        <f t="shared" ca="1" si="364"/>
        <v>plyff</v>
      </c>
      <c r="K1612" t="str">
        <f t="shared" ca="1" si="365"/>
        <v>IND</v>
      </c>
      <c r="L1612" t="str">
        <f t="shared" ca="1" si="365"/>
        <v>IND</v>
      </c>
      <c r="M1612">
        <f t="shared" ca="1" si="366"/>
        <v>-2</v>
      </c>
      <c r="N1612" t="s">
        <v>16</v>
      </c>
      <c r="O1612">
        <v>-3.5</v>
      </c>
      <c r="P1612">
        <f t="shared" ca="1" si="367"/>
        <v>2.5</v>
      </c>
      <c r="S1612" t="s">
        <v>71</v>
      </c>
      <c r="T1612">
        <v>4</v>
      </c>
      <c r="U1612">
        <f t="shared" ca="1" si="368"/>
        <v>0</v>
      </c>
      <c r="V1612" t="s">
        <v>71</v>
      </c>
      <c r="W1612">
        <f t="shared" ca="1" si="369"/>
        <v>0</v>
      </c>
    </row>
    <row r="1613" spans="1:23" x14ac:dyDescent="0.25">
      <c r="A1613">
        <v>1612</v>
      </c>
      <c r="B1613">
        <v>794</v>
      </c>
      <c r="C1613" t="str">
        <f t="shared" ca="1" si="360"/>
        <v>2014_18_DET@DAL</v>
      </c>
      <c r="D1613">
        <f t="shared" ca="1" si="361"/>
        <v>-8</v>
      </c>
      <c r="E1613">
        <f t="shared" ca="1" si="361"/>
        <v>-6.5</v>
      </c>
      <c r="F1613">
        <f t="shared" ca="1" si="361"/>
        <v>24</v>
      </c>
      <c r="G1613">
        <f t="shared" ca="1" si="361"/>
        <v>20</v>
      </c>
      <c r="H1613">
        <f t="shared" ca="1" si="362"/>
        <v>2014</v>
      </c>
      <c r="I1613">
        <f t="shared" ca="1" si="363"/>
        <v>18</v>
      </c>
      <c r="J1613" t="str">
        <f t="shared" ca="1" si="364"/>
        <v>plyff</v>
      </c>
      <c r="K1613" t="str">
        <f t="shared" ca="1" si="365"/>
        <v>DET</v>
      </c>
      <c r="L1613" t="str">
        <f t="shared" ca="1" si="365"/>
        <v>DAL</v>
      </c>
      <c r="M1613">
        <f t="shared" ca="1" si="366"/>
        <v>-1.5</v>
      </c>
      <c r="N1613" t="s">
        <v>18</v>
      </c>
      <c r="O1613">
        <v>-6.5</v>
      </c>
      <c r="P1613">
        <f t="shared" ca="1" si="367"/>
        <v>1.5</v>
      </c>
      <c r="S1613" t="s">
        <v>75</v>
      </c>
      <c r="T1613">
        <v>1</v>
      </c>
      <c r="U1613">
        <f t="shared" ca="1" si="368"/>
        <v>1</v>
      </c>
      <c r="V1613" t="s">
        <v>73</v>
      </c>
      <c r="W1613">
        <f t="shared" ca="1" si="369"/>
        <v>1</v>
      </c>
    </row>
    <row r="1614" spans="1:23" x14ac:dyDescent="0.25">
      <c r="A1614">
        <v>1613</v>
      </c>
      <c r="B1614">
        <v>794</v>
      </c>
      <c r="C1614" t="str">
        <f t="shared" ca="1" si="360"/>
        <v>2014_18_DET@DAL</v>
      </c>
      <c r="D1614">
        <f t="shared" ca="1" si="361"/>
        <v>-8</v>
      </c>
      <c r="E1614">
        <f t="shared" ca="1" si="361"/>
        <v>-6.5</v>
      </c>
      <c r="F1614">
        <f t="shared" ca="1" si="361"/>
        <v>24</v>
      </c>
      <c r="G1614">
        <f t="shared" ca="1" si="361"/>
        <v>20</v>
      </c>
      <c r="H1614">
        <f t="shared" ca="1" si="362"/>
        <v>2014</v>
      </c>
      <c r="I1614">
        <f t="shared" ca="1" si="363"/>
        <v>18</v>
      </c>
      <c r="J1614" t="str">
        <f t="shared" ca="1" si="364"/>
        <v>plyff</v>
      </c>
      <c r="K1614" t="str">
        <f t="shared" ca="1" si="365"/>
        <v>DET</v>
      </c>
      <c r="L1614" t="str">
        <f t="shared" ca="1" si="365"/>
        <v>DAL</v>
      </c>
      <c r="M1614">
        <f t="shared" ca="1" si="366"/>
        <v>-1.5</v>
      </c>
      <c r="N1614" t="s">
        <v>20</v>
      </c>
      <c r="P1614" t="str">
        <f t="shared" ca="1" si="367"/>
        <v/>
      </c>
      <c r="S1614" t="s">
        <v>73</v>
      </c>
      <c r="T1614">
        <v>3</v>
      </c>
      <c r="U1614">
        <f t="shared" ca="1" si="368"/>
        <v>0</v>
      </c>
      <c r="V1614" t="s">
        <v>73</v>
      </c>
      <c r="W1614">
        <f t="shared" ca="1" si="369"/>
        <v>1</v>
      </c>
    </row>
    <row r="1615" spans="1:23" x14ac:dyDescent="0.25">
      <c r="A1615">
        <v>1614</v>
      </c>
      <c r="B1615">
        <v>794</v>
      </c>
      <c r="C1615" t="str">
        <f t="shared" ca="1" si="360"/>
        <v>2014_18_DET@DAL</v>
      </c>
      <c r="D1615">
        <f t="shared" ca="1" si="361"/>
        <v>-8</v>
      </c>
      <c r="E1615">
        <f t="shared" ca="1" si="361"/>
        <v>-6.5</v>
      </c>
      <c r="F1615">
        <f t="shared" ca="1" si="361"/>
        <v>24</v>
      </c>
      <c r="G1615">
        <f t="shared" ca="1" si="361"/>
        <v>20</v>
      </c>
      <c r="H1615">
        <f t="shared" ca="1" si="362"/>
        <v>2014</v>
      </c>
      <c r="I1615">
        <f t="shared" ca="1" si="363"/>
        <v>18</v>
      </c>
      <c r="J1615" t="str">
        <f t="shared" ca="1" si="364"/>
        <v>plyff</v>
      </c>
      <c r="K1615" t="str">
        <f t="shared" ca="1" si="365"/>
        <v>DET</v>
      </c>
      <c r="L1615" t="str">
        <f t="shared" ca="1" si="365"/>
        <v>DAL</v>
      </c>
      <c r="M1615">
        <f t="shared" ca="1" si="366"/>
        <v>-1.5</v>
      </c>
      <c r="N1615" t="s">
        <v>16</v>
      </c>
      <c r="O1615">
        <v>-6.5</v>
      </c>
      <c r="P1615">
        <f t="shared" ca="1" si="367"/>
        <v>1.5</v>
      </c>
      <c r="S1615" t="s">
        <v>75</v>
      </c>
      <c r="T1615">
        <v>2</v>
      </c>
      <c r="U1615">
        <f t="shared" ca="1" si="368"/>
        <v>1</v>
      </c>
      <c r="V1615" t="s">
        <v>73</v>
      </c>
      <c r="W1615">
        <f t="shared" ca="1" si="369"/>
        <v>1</v>
      </c>
    </row>
    <row r="1616" spans="1:23" x14ac:dyDescent="0.25">
      <c r="A1616">
        <v>1615</v>
      </c>
      <c r="B1616">
        <v>795</v>
      </c>
      <c r="C1616" t="str">
        <f t="shared" ca="1" si="360"/>
        <v>2014_19_BAL@NWE</v>
      </c>
      <c r="D1616">
        <f t="shared" ca="1" si="361"/>
        <v>-7.5</v>
      </c>
      <c r="E1616">
        <f t="shared" ca="1" si="361"/>
        <v>-7</v>
      </c>
      <c r="F1616">
        <f t="shared" ca="1" si="361"/>
        <v>35</v>
      </c>
      <c r="G1616">
        <f t="shared" ca="1" si="361"/>
        <v>31</v>
      </c>
      <c r="H1616">
        <f t="shared" ca="1" si="362"/>
        <v>2014</v>
      </c>
      <c r="I1616">
        <f t="shared" ca="1" si="363"/>
        <v>19</v>
      </c>
      <c r="J1616" t="str">
        <f t="shared" ca="1" si="364"/>
        <v>plyff</v>
      </c>
      <c r="K1616" t="str">
        <f t="shared" ca="1" si="365"/>
        <v>BAL</v>
      </c>
      <c r="L1616" t="str">
        <f t="shared" ca="1" si="365"/>
        <v>NWE</v>
      </c>
      <c r="M1616">
        <f t="shared" ca="1" si="366"/>
        <v>-0.5</v>
      </c>
      <c r="N1616" t="s">
        <v>18</v>
      </c>
      <c r="O1616">
        <v>-6</v>
      </c>
      <c r="P1616">
        <f t="shared" ca="1" si="367"/>
        <v>1.5</v>
      </c>
      <c r="S1616" t="s">
        <v>67</v>
      </c>
      <c r="T1616">
        <v>2</v>
      </c>
      <c r="U1616">
        <f t="shared" ca="1" si="368"/>
        <v>1</v>
      </c>
      <c r="V1616" t="s">
        <v>337</v>
      </c>
      <c r="W1616">
        <f t="shared" ca="1" si="369"/>
        <v>1</v>
      </c>
    </row>
    <row r="1617" spans="1:23" x14ac:dyDescent="0.25">
      <c r="A1617">
        <v>1616</v>
      </c>
      <c r="B1617">
        <v>795</v>
      </c>
      <c r="C1617" t="str">
        <f t="shared" ca="1" si="360"/>
        <v>2014_19_BAL@NWE</v>
      </c>
      <c r="D1617">
        <f t="shared" ca="1" si="361"/>
        <v>-7.5</v>
      </c>
      <c r="E1617">
        <f t="shared" ca="1" si="361"/>
        <v>-7</v>
      </c>
      <c r="F1617">
        <f t="shared" ca="1" si="361"/>
        <v>35</v>
      </c>
      <c r="G1617">
        <f t="shared" ca="1" si="361"/>
        <v>31</v>
      </c>
      <c r="H1617">
        <f t="shared" ca="1" si="362"/>
        <v>2014</v>
      </c>
      <c r="I1617">
        <f t="shared" ca="1" si="363"/>
        <v>19</v>
      </c>
      <c r="J1617" t="str">
        <f t="shared" ca="1" si="364"/>
        <v>plyff</v>
      </c>
      <c r="K1617" t="str">
        <f t="shared" ca="1" si="365"/>
        <v>BAL</v>
      </c>
      <c r="L1617" t="str">
        <f t="shared" ca="1" si="365"/>
        <v>NWE</v>
      </c>
      <c r="M1617">
        <f t="shared" ca="1" si="366"/>
        <v>-0.5</v>
      </c>
      <c r="N1617" t="s">
        <v>20</v>
      </c>
      <c r="P1617" t="str">
        <f t="shared" ca="1" si="367"/>
        <v/>
      </c>
      <c r="S1617" t="s">
        <v>337</v>
      </c>
      <c r="T1617">
        <v>1</v>
      </c>
      <c r="U1617">
        <f t="shared" ca="1" si="368"/>
        <v>0</v>
      </c>
      <c r="V1617" t="s">
        <v>337</v>
      </c>
      <c r="W1617">
        <f t="shared" ca="1" si="369"/>
        <v>1</v>
      </c>
    </row>
    <row r="1618" spans="1:23" x14ac:dyDescent="0.25">
      <c r="A1618">
        <v>1617</v>
      </c>
      <c r="B1618">
        <v>795</v>
      </c>
      <c r="C1618" t="str">
        <f t="shared" ca="1" si="360"/>
        <v>2014_19_BAL@NWE</v>
      </c>
      <c r="D1618">
        <f t="shared" ca="1" si="361"/>
        <v>-7.5</v>
      </c>
      <c r="E1618">
        <f t="shared" ca="1" si="361"/>
        <v>-7</v>
      </c>
      <c r="F1618">
        <f t="shared" ca="1" si="361"/>
        <v>35</v>
      </c>
      <c r="G1618">
        <f t="shared" ca="1" si="361"/>
        <v>31</v>
      </c>
      <c r="H1618">
        <f t="shared" ca="1" si="362"/>
        <v>2014</v>
      </c>
      <c r="I1618">
        <f t="shared" ca="1" si="363"/>
        <v>19</v>
      </c>
      <c r="J1618" t="str">
        <f t="shared" ca="1" si="364"/>
        <v>plyff</v>
      </c>
      <c r="K1618" t="str">
        <f t="shared" ca="1" si="365"/>
        <v>BAL</v>
      </c>
      <c r="L1618" t="str">
        <f t="shared" ca="1" si="365"/>
        <v>NWE</v>
      </c>
      <c r="M1618">
        <f t="shared" ca="1" si="366"/>
        <v>-0.5</v>
      </c>
      <c r="N1618" t="s">
        <v>16</v>
      </c>
      <c r="O1618">
        <v>-7</v>
      </c>
      <c r="P1618">
        <f t="shared" ca="1" si="367"/>
        <v>0.5</v>
      </c>
      <c r="S1618" t="s">
        <v>67</v>
      </c>
      <c r="T1618">
        <v>1</v>
      </c>
      <c r="U1618">
        <f t="shared" ca="1" si="368"/>
        <v>1</v>
      </c>
      <c r="V1618" t="s">
        <v>67</v>
      </c>
      <c r="W1618">
        <f t="shared" ca="1" si="369"/>
        <v>0</v>
      </c>
    </row>
    <row r="1619" spans="1:23" x14ac:dyDescent="0.25">
      <c r="A1619">
        <v>1618</v>
      </c>
      <c r="B1619">
        <v>796</v>
      </c>
      <c r="C1619" t="str">
        <f t="shared" ca="1" si="360"/>
        <v>2014_19_CAR@SEA</v>
      </c>
      <c r="D1619">
        <f t="shared" ca="1" si="361"/>
        <v>-11</v>
      </c>
      <c r="E1619">
        <f t="shared" ca="1" si="361"/>
        <v>-13.5</v>
      </c>
      <c r="F1619">
        <f t="shared" ca="1" si="361"/>
        <v>31</v>
      </c>
      <c r="G1619">
        <f t="shared" ca="1" si="361"/>
        <v>17</v>
      </c>
      <c r="H1619">
        <f t="shared" ca="1" si="362"/>
        <v>2014</v>
      </c>
      <c r="I1619">
        <f t="shared" ca="1" si="363"/>
        <v>19</v>
      </c>
      <c r="J1619" t="str">
        <f t="shared" ca="1" si="364"/>
        <v>plyff</v>
      </c>
      <c r="K1619" t="str">
        <f t="shared" ca="1" si="365"/>
        <v>SEA</v>
      </c>
      <c r="L1619" t="str">
        <f t="shared" ca="1" si="365"/>
        <v>SEA</v>
      </c>
      <c r="M1619">
        <f t="shared" ca="1" si="366"/>
        <v>2.5</v>
      </c>
      <c r="N1619" t="s">
        <v>18</v>
      </c>
      <c r="O1619">
        <v>-9.5</v>
      </c>
      <c r="P1619">
        <f t="shared" ca="1" si="367"/>
        <v>1.5</v>
      </c>
      <c r="S1619" t="s">
        <v>91</v>
      </c>
      <c r="T1619">
        <v>1</v>
      </c>
      <c r="U1619">
        <f t="shared" ca="1" si="368"/>
        <v>1</v>
      </c>
      <c r="V1619" t="s">
        <v>91</v>
      </c>
      <c r="W1619">
        <f t="shared" ca="1" si="369"/>
        <v>1</v>
      </c>
    </row>
    <row r="1620" spans="1:23" x14ac:dyDescent="0.25">
      <c r="A1620">
        <v>1619</v>
      </c>
      <c r="B1620">
        <v>796</v>
      </c>
      <c r="C1620" t="str">
        <f t="shared" ca="1" si="360"/>
        <v>2014_19_CAR@SEA</v>
      </c>
      <c r="D1620">
        <f t="shared" ca="1" si="361"/>
        <v>-11</v>
      </c>
      <c r="E1620">
        <f t="shared" ca="1" si="361"/>
        <v>-13.5</v>
      </c>
      <c r="F1620">
        <f t="shared" ca="1" si="361"/>
        <v>31</v>
      </c>
      <c r="G1620">
        <f t="shared" ca="1" si="361"/>
        <v>17</v>
      </c>
      <c r="H1620">
        <f t="shared" ca="1" si="362"/>
        <v>2014</v>
      </c>
      <c r="I1620">
        <f t="shared" ca="1" si="363"/>
        <v>19</v>
      </c>
      <c r="J1620" t="str">
        <f t="shared" ca="1" si="364"/>
        <v>plyff</v>
      </c>
      <c r="K1620" t="str">
        <f t="shared" ca="1" si="365"/>
        <v>SEA</v>
      </c>
      <c r="L1620" t="str">
        <f t="shared" ca="1" si="365"/>
        <v>SEA</v>
      </c>
      <c r="M1620">
        <f t="shared" ca="1" si="366"/>
        <v>2.5</v>
      </c>
      <c r="N1620" t="s">
        <v>20</v>
      </c>
      <c r="P1620" t="str">
        <f t="shared" ca="1" si="367"/>
        <v/>
      </c>
      <c r="S1620" t="s">
        <v>69</v>
      </c>
      <c r="T1620">
        <v>2</v>
      </c>
      <c r="U1620">
        <f t="shared" ca="1" si="368"/>
        <v>0</v>
      </c>
      <c r="V1620" t="s">
        <v>91</v>
      </c>
      <c r="W1620">
        <f t="shared" ca="1" si="369"/>
        <v>1</v>
      </c>
    </row>
    <row r="1621" spans="1:23" x14ac:dyDescent="0.25">
      <c r="A1621">
        <v>1620</v>
      </c>
      <c r="B1621">
        <v>796</v>
      </c>
      <c r="C1621" t="str">
        <f t="shared" ca="1" si="360"/>
        <v>2014_19_CAR@SEA</v>
      </c>
      <c r="D1621">
        <f t="shared" ca="1" si="361"/>
        <v>-11</v>
      </c>
      <c r="E1621">
        <f t="shared" ca="1" si="361"/>
        <v>-13.5</v>
      </c>
      <c r="F1621">
        <f t="shared" ca="1" si="361"/>
        <v>31</v>
      </c>
      <c r="G1621">
        <f t="shared" ca="1" si="361"/>
        <v>17</v>
      </c>
      <c r="H1621">
        <f t="shared" ca="1" si="362"/>
        <v>2014</v>
      </c>
      <c r="I1621">
        <f t="shared" ca="1" si="363"/>
        <v>19</v>
      </c>
      <c r="J1621" t="str">
        <f t="shared" ca="1" si="364"/>
        <v>plyff</v>
      </c>
      <c r="K1621" t="str">
        <f t="shared" ca="1" si="365"/>
        <v>SEA</v>
      </c>
      <c r="L1621" t="str">
        <f t="shared" ca="1" si="365"/>
        <v>SEA</v>
      </c>
      <c r="M1621">
        <f t="shared" ca="1" si="366"/>
        <v>2.5</v>
      </c>
      <c r="N1621" t="s">
        <v>16</v>
      </c>
      <c r="O1621">
        <v>-8.5</v>
      </c>
      <c r="P1621">
        <f t="shared" ca="1" si="367"/>
        <v>2.5</v>
      </c>
      <c r="S1621" t="s">
        <v>69</v>
      </c>
      <c r="T1621">
        <v>4</v>
      </c>
      <c r="U1621">
        <f t="shared" ca="1" si="368"/>
        <v>0</v>
      </c>
      <c r="V1621" t="s">
        <v>91</v>
      </c>
      <c r="W1621">
        <f t="shared" ca="1" si="369"/>
        <v>1</v>
      </c>
    </row>
    <row r="1622" spans="1:23" x14ac:dyDescent="0.25">
      <c r="A1622">
        <v>1621</v>
      </c>
      <c r="B1622">
        <v>797</v>
      </c>
      <c r="C1622" t="str">
        <f t="shared" ca="1" si="360"/>
        <v>2014_19_DAL@GBY</v>
      </c>
      <c r="D1622">
        <f t="shared" ref="D1622:G1641" ca="1" si="370">IFERROR(IF(ISBLANK(VLOOKUP($B1622,nfl_game_result,MATCH(D$1,nfl_game_result_header,0),FALSE)),"",VLOOKUP($B1622,nfl_game_result,MATCH(D$1,nfl_game_result_header,0),FALSE)),"error")</f>
        <v>-6.5</v>
      </c>
      <c r="E1622">
        <f t="shared" ca="1" si="370"/>
        <v>-5.5</v>
      </c>
      <c r="F1622">
        <f t="shared" ca="1" si="370"/>
        <v>26</v>
      </c>
      <c r="G1622">
        <f t="shared" ca="1" si="370"/>
        <v>21</v>
      </c>
      <c r="H1622">
        <f t="shared" ca="1" si="362"/>
        <v>2014</v>
      </c>
      <c r="I1622">
        <f t="shared" ca="1" si="363"/>
        <v>19</v>
      </c>
      <c r="J1622" t="str">
        <f t="shared" ca="1" si="364"/>
        <v>plyff</v>
      </c>
      <c r="K1622" t="str">
        <f t="shared" ref="K1622:L1641" ca="1" si="371">IFERROR(IF(ISBLANK(VLOOKUP($B1622,nfl_game_result,MATCH(K$1,nfl_game_result_header,0),FALSE)),"",VLOOKUP($B1622,nfl_game_result,MATCH(K$1,nfl_game_result_header,0),FALSE)),"error")</f>
        <v>DAL</v>
      </c>
      <c r="L1622" t="str">
        <f t="shared" ca="1" si="371"/>
        <v>GBY</v>
      </c>
      <c r="M1622">
        <f t="shared" ca="1" si="366"/>
        <v>-1</v>
      </c>
      <c r="N1622" t="s">
        <v>18</v>
      </c>
      <c r="O1622">
        <v>-6</v>
      </c>
      <c r="P1622">
        <f t="shared" ca="1" si="367"/>
        <v>0.5</v>
      </c>
      <c r="S1622" t="s">
        <v>335</v>
      </c>
      <c r="T1622">
        <v>3</v>
      </c>
      <c r="U1622">
        <f t="shared" ca="1" si="368"/>
        <v>0</v>
      </c>
      <c r="V1622" t="s">
        <v>335</v>
      </c>
      <c r="W1622">
        <f t="shared" ca="1" si="369"/>
        <v>1</v>
      </c>
    </row>
    <row r="1623" spans="1:23" x14ac:dyDescent="0.25">
      <c r="A1623">
        <v>1622</v>
      </c>
      <c r="B1623">
        <v>797</v>
      </c>
      <c r="C1623" t="str">
        <f t="shared" ca="1" si="360"/>
        <v>2014_19_DAL@GBY</v>
      </c>
      <c r="D1623">
        <f t="shared" ca="1" si="370"/>
        <v>-6.5</v>
      </c>
      <c r="E1623">
        <f t="shared" ca="1" si="370"/>
        <v>-5.5</v>
      </c>
      <c r="F1623">
        <f t="shared" ca="1" si="370"/>
        <v>26</v>
      </c>
      <c r="G1623">
        <f t="shared" ca="1" si="370"/>
        <v>21</v>
      </c>
      <c r="H1623">
        <f t="shared" ca="1" si="362"/>
        <v>2014</v>
      </c>
      <c r="I1623">
        <f t="shared" ca="1" si="363"/>
        <v>19</v>
      </c>
      <c r="J1623" t="str">
        <f t="shared" ca="1" si="364"/>
        <v>plyff</v>
      </c>
      <c r="K1623" t="str">
        <f t="shared" ca="1" si="371"/>
        <v>DAL</v>
      </c>
      <c r="L1623" t="str">
        <f t="shared" ca="1" si="371"/>
        <v>GBY</v>
      </c>
      <c r="M1623">
        <f t="shared" ca="1" si="366"/>
        <v>-1</v>
      </c>
      <c r="N1623" t="s">
        <v>20</v>
      </c>
      <c r="P1623" t="str">
        <f t="shared" ca="1" si="367"/>
        <v/>
      </c>
      <c r="S1623" t="s">
        <v>73</v>
      </c>
      <c r="T1623">
        <v>3</v>
      </c>
      <c r="U1623">
        <f t="shared" ca="1" si="368"/>
        <v>1</v>
      </c>
      <c r="V1623" t="s">
        <v>335</v>
      </c>
      <c r="W1623">
        <f t="shared" ca="1" si="369"/>
        <v>1</v>
      </c>
    </row>
    <row r="1624" spans="1:23" x14ac:dyDescent="0.25">
      <c r="A1624">
        <v>1623</v>
      </c>
      <c r="B1624">
        <v>797</v>
      </c>
      <c r="C1624" t="str">
        <f t="shared" ca="1" si="360"/>
        <v>2014_19_DAL@GBY</v>
      </c>
      <c r="D1624">
        <f t="shared" ca="1" si="370"/>
        <v>-6.5</v>
      </c>
      <c r="E1624">
        <f t="shared" ca="1" si="370"/>
        <v>-5.5</v>
      </c>
      <c r="F1624">
        <f t="shared" ca="1" si="370"/>
        <v>26</v>
      </c>
      <c r="G1624">
        <f t="shared" ca="1" si="370"/>
        <v>21</v>
      </c>
      <c r="H1624">
        <f t="shared" ca="1" si="362"/>
        <v>2014</v>
      </c>
      <c r="I1624">
        <f t="shared" ca="1" si="363"/>
        <v>19</v>
      </c>
      <c r="J1624" t="str">
        <f t="shared" ca="1" si="364"/>
        <v>plyff</v>
      </c>
      <c r="K1624" t="str">
        <f t="shared" ca="1" si="371"/>
        <v>DAL</v>
      </c>
      <c r="L1624" t="str">
        <f t="shared" ca="1" si="371"/>
        <v>GBY</v>
      </c>
      <c r="M1624">
        <f t="shared" ca="1" si="366"/>
        <v>-1</v>
      </c>
      <c r="N1624" t="s">
        <v>16</v>
      </c>
      <c r="O1624">
        <v>-4</v>
      </c>
      <c r="P1624">
        <f t="shared" ca="1" si="367"/>
        <v>2.5</v>
      </c>
      <c r="S1624" t="s">
        <v>335</v>
      </c>
      <c r="T1624">
        <v>2</v>
      </c>
      <c r="U1624">
        <f t="shared" ca="1" si="368"/>
        <v>0</v>
      </c>
      <c r="V1624" t="s">
        <v>335</v>
      </c>
      <c r="W1624">
        <f t="shared" ca="1" si="369"/>
        <v>1</v>
      </c>
    </row>
    <row r="1625" spans="1:23" x14ac:dyDescent="0.25">
      <c r="A1625">
        <v>1624</v>
      </c>
      <c r="B1625">
        <v>798</v>
      </c>
      <c r="C1625" t="str">
        <f t="shared" ca="1" si="360"/>
        <v>2014_19_IND@DEN</v>
      </c>
      <c r="D1625">
        <f t="shared" ca="1" si="370"/>
        <v>-7</v>
      </c>
      <c r="E1625">
        <f t="shared" ca="1" si="370"/>
        <v>-9.5</v>
      </c>
      <c r="F1625">
        <f t="shared" ca="1" si="370"/>
        <v>13</v>
      </c>
      <c r="G1625">
        <f t="shared" ca="1" si="370"/>
        <v>24</v>
      </c>
      <c r="H1625">
        <f t="shared" ca="1" si="362"/>
        <v>2014</v>
      </c>
      <c r="I1625">
        <f t="shared" ca="1" si="363"/>
        <v>19</v>
      </c>
      <c r="J1625" t="str">
        <f t="shared" ca="1" si="364"/>
        <v>plyff</v>
      </c>
      <c r="K1625" t="str">
        <f t="shared" ca="1" si="371"/>
        <v>IND</v>
      </c>
      <c r="L1625" t="str">
        <f t="shared" ca="1" si="371"/>
        <v>IND</v>
      </c>
      <c r="M1625">
        <f t="shared" ca="1" si="366"/>
        <v>2.5</v>
      </c>
      <c r="N1625" t="s">
        <v>18</v>
      </c>
      <c r="O1625">
        <v>-6.5</v>
      </c>
      <c r="P1625">
        <f t="shared" ca="1" si="367"/>
        <v>0.5</v>
      </c>
      <c r="S1625" t="s">
        <v>74</v>
      </c>
      <c r="T1625">
        <v>4</v>
      </c>
      <c r="U1625">
        <f t="shared" ca="1" si="368"/>
        <v>0</v>
      </c>
      <c r="V1625" t="s">
        <v>74</v>
      </c>
      <c r="W1625">
        <f t="shared" ca="1" si="369"/>
        <v>0</v>
      </c>
    </row>
    <row r="1626" spans="1:23" x14ac:dyDescent="0.25">
      <c r="A1626">
        <v>1625</v>
      </c>
      <c r="B1626">
        <v>798</v>
      </c>
      <c r="C1626" t="str">
        <f t="shared" ca="1" si="360"/>
        <v>2014_19_IND@DEN</v>
      </c>
      <c r="D1626">
        <f t="shared" ca="1" si="370"/>
        <v>-7</v>
      </c>
      <c r="E1626">
        <f t="shared" ca="1" si="370"/>
        <v>-9.5</v>
      </c>
      <c r="F1626">
        <f t="shared" ca="1" si="370"/>
        <v>13</v>
      </c>
      <c r="G1626">
        <f t="shared" ca="1" si="370"/>
        <v>24</v>
      </c>
      <c r="H1626">
        <f t="shared" ca="1" si="362"/>
        <v>2014</v>
      </c>
      <c r="I1626">
        <f t="shared" ca="1" si="363"/>
        <v>19</v>
      </c>
      <c r="J1626" t="str">
        <f t="shared" ca="1" si="364"/>
        <v>plyff</v>
      </c>
      <c r="K1626" t="str">
        <f t="shared" ca="1" si="371"/>
        <v>IND</v>
      </c>
      <c r="L1626" t="str">
        <f t="shared" ca="1" si="371"/>
        <v>IND</v>
      </c>
      <c r="M1626">
        <f t="shared" ca="1" si="366"/>
        <v>2.5</v>
      </c>
      <c r="N1626" t="s">
        <v>20</v>
      </c>
      <c r="P1626" t="str">
        <f t="shared" ca="1" si="367"/>
        <v/>
      </c>
      <c r="S1626" t="s">
        <v>74</v>
      </c>
      <c r="T1626">
        <v>4</v>
      </c>
      <c r="U1626">
        <f t="shared" ca="1" si="368"/>
        <v>0</v>
      </c>
      <c r="V1626" t="s">
        <v>74</v>
      </c>
      <c r="W1626">
        <f t="shared" ca="1" si="369"/>
        <v>0</v>
      </c>
    </row>
    <row r="1627" spans="1:23" x14ac:dyDescent="0.25">
      <c r="A1627">
        <v>1626</v>
      </c>
      <c r="B1627">
        <v>798</v>
      </c>
      <c r="C1627" t="str">
        <f t="shared" ca="1" si="360"/>
        <v>2014_19_IND@DEN</v>
      </c>
      <c r="D1627">
        <f t="shared" ca="1" si="370"/>
        <v>-7</v>
      </c>
      <c r="E1627">
        <f t="shared" ca="1" si="370"/>
        <v>-9.5</v>
      </c>
      <c r="F1627">
        <f t="shared" ca="1" si="370"/>
        <v>13</v>
      </c>
      <c r="G1627">
        <f t="shared" ca="1" si="370"/>
        <v>24</v>
      </c>
      <c r="H1627">
        <f t="shared" ca="1" si="362"/>
        <v>2014</v>
      </c>
      <c r="I1627">
        <f t="shared" ca="1" si="363"/>
        <v>19</v>
      </c>
      <c r="J1627" t="str">
        <f t="shared" ca="1" si="364"/>
        <v>plyff</v>
      </c>
      <c r="K1627" t="str">
        <f t="shared" ca="1" si="371"/>
        <v>IND</v>
      </c>
      <c r="L1627" t="str">
        <f t="shared" ca="1" si="371"/>
        <v>IND</v>
      </c>
      <c r="M1627">
        <f t="shared" ca="1" si="366"/>
        <v>2.5</v>
      </c>
      <c r="N1627" t="s">
        <v>16</v>
      </c>
      <c r="O1627">
        <v>-7</v>
      </c>
      <c r="P1627">
        <f t="shared" ca="1" si="367"/>
        <v>0</v>
      </c>
      <c r="S1627" t="s">
        <v>78</v>
      </c>
      <c r="T1627">
        <v>3</v>
      </c>
      <c r="U1627">
        <f t="shared" ca="1" si="368"/>
        <v>1</v>
      </c>
      <c r="V1627" t="s">
        <v>74</v>
      </c>
      <c r="W1627">
        <f t="shared" ca="1" si="369"/>
        <v>0</v>
      </c>
    </row>
    <row r="1628" spans="1:23" x14ac:dyDescent="0.25">
      <c r="A1628">
        <v>1627</v>
      </c>
      <c r="B1628">
        <v>799</v>
      </c>
      <c r="C1628" t="str">
        <f t="shared" ca="1" si="360"/>
        <v>2014_20_GBY@SEA</v>
      </c>
      <c r="D1628">
        <f t="shared" ca="1" si="370"/>
        <v>-7</v>
      </c>
      <c r="E1628">
        <f t="shared" ca="1" si="370"/>
        <v>-8.5</v>
      </c>
      <c r="F1628">
        <f t="shared" ca="1" si="370"/>
        <v>28</v>
      </c>
      <c r="G1628">
        <f t="shared" ca="1" si="370"/>
        <v>22</v>
      </c>
      <c r="H1628">
        <f t="shared" ca="1" si="362"/>
        <v>2014</v>
      </c>
      <c r="I1628">
        <f t="shared" ca="1" si="363"/>
        <v>20</v>
      </c>
      <c r="J1628" t="str">
        <f t="shared" ca="1" si="364"/>
        <v>plyff</v>
      </c>
      <c r="K1628" t="str">
        <f t="shared" ca="1" si="371"/>
        <v>GBY</v>
      </c>
      <c r="L1628" t="str">
        <f t="shared" ca="1" si="371"/>
        <v>SEA</v>
      </c>
      <c r="M1628">
        <f t="shared" ca="1" si="366"/>
        <v>1.5</v>
      </c>
      <c r="N1628" t="s">
        <v>18</v>
      </c>
      <c r="O1628">
        <v>-6.5</v>
      </c>
      <c r="P1628">
        <f t="shared" ca="1" si="367"/>
        <v>0.5</v>
      </c>
      <c r="S1628" t="s">
        <v>91</v>
      </c>
      <c r="T1628">
        <v>2</v>
      </c>
      <c r="U1628">
        <f t="shared" ca="1" si="368"/>
        <v>0</v>
      </c>
      <c r="V1628" t="s">
        <v>91</v>
      </c>
      <c r="W1628">
        <f t="shared" ca="1" si="369"/>
        <v>1</v>
      </c>
    </row>
    <row r="1629" spans="1:23" x14ac:dyDescent="0.25">
      <c r="A1629">
        <v>1628</v>
      </c>
      <c r="B1629">
        <v>799</v>
      </c>
      <c r="C1629" t="str">
        <f t="shared" ca="1" si="360"/>
        <v>2014_20_GBY@SEA</v>
      </c>
      <c r="D1629">
        <f t="shared" ca="1" si="370"/>
        <v>-7</v>
      </c>
      <c r="E1629">
        <f t="shared" ca="1" si="370"/>
        <v>-8.5</v>
      </c>
      <c r="F1629">
        <f t="shared" ca="1" si="370"/>
        <v>28</v>
      </c>
      <c r="G1629">
        <f t="shared" ca="1" si="370"/>
        <v>22</v>
      </c>
      <c r="H1629">
        <f t="shared" ca="1" si="362"/>
        <v>2014</v>
      </c>
      <c r="I1629">
        <f t="shared" ca="1" si="363"/>
        <v>20</v>
      </c>
      <c r="J1629" t="str">
        <f t="shared" ca="1" si="364"/>
        <v>plyff</v>
      </c>
      <c r="K1629" t="str">
        <f t="shared" ca="1" si="371"/>
        <v>GBY</v>
      </c>
      <c r="L1629" t="str">
        <f t="shared" ca="1" si="371"/>
        <v>SEA</v>
      </c>
      <c r="M1629">
        <f t="shared" ca="1" si="366"/>
        <v>1.5</v>
      </c>
      <c r="N1629" t="s">
        <v>20</v>
      </c>
      <c r="P1629" t="str">
        <f t="shared" ca="1" si="367"/>
        <v/>
      </c>
      <c r="S1629" t="s">
        <v>91</v>
      </c>
      <c r="T1629">
        <v>2</v>
      </c>
      <c r="U1629">
        <f t="shared" ca="1" si="368"/>
        <v>0</v>
      </c>
      <c r="V1629" t="s">
        <v>91</v>
      </c>
      <c r="W1629">
        <f t="shared" ca="1" si="369"/>
        <v>1</v>
      </c>
    </row>
    <row r="1630" spans="1:23" x14ac:dyDescent="0.25">
      <c r="A1630">
        <v>1629</v>
      </c>
      <c r="B1630">
        <v>799</v>
      </c>
      <c r="C1630" t="str">
        <f t="shared" ca="1" si="360"/>
        <v>2014_20_GBY@SEA</v>
      </c>
      <c r="D1630">
        <f t="shared" ca="1" si="370"/>
        <v>-7</v>
      </c>
      <c r="E1630">
        <f t="shared" ca="1" si="370"/>
        <v>-8.5</v>
      </c>
      <c r="F1630">
        <f t="shared" ca="1" si="370"/>
        <v>28</v>
      </c>
      <c r="G1630">
        <f t="shared" ca="1" si="370"/>
        <v>22</v>
      </c>
      <c r="H1630">
        <f t="shared" ca="1" si="362"/>
        <v>2014</v>
      </c>
      <c r="I1630">
        <f t="shared" ca="1" si="363"/>
        <v>20</v>
      </c>
      <c r="J1630" t="str">
        <f t="shared" ca="1" si="364"/>
        <v>plyff</v>
      </c>
      <c r="K1630" t="str">
        <f t="shared" ca="1" si="371"/>
        <v>GBY</v>
      </c>
      <c r="L1630" t="str">
        <f t="shared" ca="1" si="371"/>
        <v>SEA</v>
      </c>
      <c r="M1630">
        <f t="shared" ca="1" si="366"/>
        <v>1.5</v>
      </c>
      <c r="N1630" t="s">
        <v>16</v>
      </c>
      <c r="O1630">
        <v>-6.5</v>
      </c>
      <c r="P1630">
        <f t="shared" ca="1" si="367"/>
        <v>0.5</v>
      </c>
      <c r="S1630" t="s">
        <v>335</v>
      </c>
      <c r="T1630">
        <v>2</v>
      </c>
      <c r="U1630">
        <f t="shared" ca="1" si="368"/>
        <v>1</v>
      </c>
      <c r="V1630" t="s">
        <v>91</v>
      </c>
      <c r="W1630">
        <f t="shared" ca="1" si="369"/>
        <v>1</v>
      </c>
    </row>
    <row r="1631" spans="1:23" x14ac:dyDescent="0.25">
      <c r="A1631">
        <v>1630</v>
      </c>
      <c r="B1631">
        <v>800</v>
      </c>
      <c r="C1631" t="str">
        <f t="shared" ca="1" si="360"/>
        <v>2014_20_IND@NWE</v>
      </c>
      <c r="D1631">
        <f t="shared" ca="1" si="370"/>
        <v>-7</v>
      </c>
      <c r="E1631">
        <f t="shared" ca="1" si="370"/>
        <v>-7</v>
      </c>
      <c r="F1631">
        <f t="shared" ca="1" si="370"/>
        <v>45</v>
      </c>
      <c r="G1631">
        <f t="shared" ca="1" si="370"/>
        <v>7</v>
      </c>
      <c r="H1631">
        <f t="shared" ca="1" si="362"/>
        <v>2014</v>
      </c>
      <c r="I1631">
        <f t="shared" ca="1" si="363"/>
        <v>20</v>
      </c>
      <c r="J1631" t="str">
        <f t="shared" ca="1" si="364"/>
        <v>plyff</v>
      </c>
      <c r="K1631" t="str">
        <f t="shared" ca="1" si="371"/>
        <v>NWE</v>
      </c>
      <c r="L1631" t="str">
        <f t="shared" ca="1" si="371"/>
        <v>NWE</v>
      </c>
      <c r="M1631">
        <f t="shared" ca="1" si="366"/>
        <v>0</v>
      </c>
      <c r="N1631" t="s">
        <v>18</v>
      </c>
      <c r="O1631">
        <v>-7.5</v>
      </c>
      <c r="P1631">
        <f t="shared" ca="1" si="367"/>
        <v>0.5</v>
      </c>
      <c r="S1631" t="s">
        <v>78</v>
      </c>
      <c r="T1631">
        <v>1</v>
      </c>
      <c r="U1631">
        <f t="shared" ca="1" si="368"/>
        <v>0</v>
      </c>
      <c r="V1631" t="s">
        <v>337</v>
      </c>
      <c r="W1631">
        <f t="shared" ca="1" si="369"/>
        <v>1</v>
      </c>
    </row>
    <row r="1632" spans="1:23" x14ac:dyDescent="0.25">
      <c r="A1632">
        <v>1631</v>
      </c>
      <c r="B1632">
        <v>800</v>
      </c>
      <c r="C1632" t="str">
        <f t="shared" ca="1" si="360"/>
        <v>2014_20_IND@NWE</v>
      </c>
      <c r="D1632">
        <f t="shared" ca="1" si="370"/>
        <v>-7</v>
      </c>
      <c r="E1632">
        <f t="shared" ca="1" si="370"/>
        <v>-7</v>
      </c>
      <c r="F1632">
        <f t="shared" ca="1" si="370"/>
        <v>45</v>
      </c>
      <c r="G1632">
        <f t="shared" ca="1" si="370"/>
        <v>7</v>
      </c>
      <c r="H1632">
        <f t="shared" ca="1" si="362"/>
        <v>2014</v>
      </c>
      <c r="I1632">
        <f t="shared" ca="1" si="363"/>
        <v>20</v>
      </c>
      <c r="J1632" t="str">
        <f t="shared" ca="1" si="364"/>
        <v>plyff</v>
      </c>
      <c r="K1632" t="str">
        <f t="shared" ca="1" si="371"/>
        <v>NWE</v>
      </c>
      <c r="L1632" t="str">
        <f t="shared" ca="1" si="371"/>
        <v>NWE</v>
      </c>
      <c r="M1632">
        <f t="shared" ca="1" si="366"/>
        <v>0</v>
      </c>
      <c r="N1632" t="s">
        <v>20</v>
      </c>
      <c r="P1632" t="str">
        <f t="shared" ca="1" si="367"/>
        <v/>
      </c>
      <c r="S1632" t="s">
        <v>337</v>
      </c>
      <c r="T1632">
        <v>1</v>
      </c>
      <c r="U1632">
        <f t="shared" ca="1" si="368"/>
        <v>1</v>
      </c>
      <c r="V1632" t="s">
        <v>337</v>
      </c>
      <c r="W1632">
        <f t="shared" ca="1" si="369"/>
        <v>1</v>
      </c>
    </row>
    <row r="1633" spans="1:23" x14ac:dyDescent="0.25">
      <c r="A1633">
        <v>1632</v>
      </c>
      <c r="B1633">
        <v>800</v>
      </c>
      <c r="C1633" t="str">
        <f t="shared" ca="1" si="360"/>
        <v>2014_20_IND@NWE</v>
      </c>
      <c r="D1633">
        <f t="shared" ca="1" si="370"/>
        <v>-7</v>
      </c>
      <c r="E1633">
        <f t="shared" ca="1" si="370"/>
        <v>-7</v>
      </c>
      <c r="F1633">
        <f t="shared" ca="1" si="370"/>
        <v>45</v>
      </c>
      <c r="G1633">
        <f t="shared" ca="1" si="370"/>
        <v>7</v>
      </c>
      <c r="H1633">
        <f t="shared" ca="1" si="362"/>
        <v>2014</v>
      </c>
      <c r="I1633">
        <f t="shared" ca="1" si="363"/>
        <v>20</v>
      </c>
      <c r="J1633" t="str">
        <f t="shared" ca="1" si="364"/>
        <v>plyff</v>
      </c>
      <c r="K1633" t="str">
        <f t="shared" ca="1" si="371"/>
        <v>NWE</v>
      </c>
      <c r="L1633" t="str">
        <f t="shared" ca="1" si="371"/>
        <v>NWE</v>
      </c>
      <c r="M1633">
        <f t="shared" ca="1" si="366"/>
        <v>0</v>
      </c>
      <c r="N1633" t="s">
        <v>16</v>
      </c>
      <c r="O1633">
        <v>-7</v>
      </c>
      <c r="P1633">
        <f t="shared" ca="1" si="367"/>
        <v>0</v>
      </c>
      <c r="S1633" t="s">
        <v>78</v>
      </c>
      <c r="T1633">
        <v>1</v>
      </c>
      <c r="U1633">
        <f t="shared" ca="1" si="368"/>
        <v>0</v>
      </c>
      <c r="V1633" t="s">
        <v>337</v>
      </c>
      <c r="W1633">
        <f t="shared" ca="1" si="369"/>
        <v>1</v>
      </c>
    </row>
    <row r="1634" spans="1:23" x14ac:dyDescent="0.25">
      <c r="A1634">
        <v>1633</v>
      </c>
      <c r="B1634">
        <v>801</v>
      </c>
      <c r="C1634" t="str">
        <f t="shared" ca="1" si="360"/>
        <v>2014_21_NWE@SEA</v>
      </c>
      <c r="D1634">
        <f t="shared" ca="1" si="370"/>
        <v>-2.5</v>
      </c>
      <c r="E1634">
        <f t="shared" ca="1" si="370"/>
        <v>0</v>
      </c>
      <c r="F1634">
        <f t="shared" ca="1" si="370"/>
        <v>24</v>
      </c>
      <c r="G1634">
        <f t="shared" ca="1" si="370"/>
        <v>28</v>
      </c>
      <c r="H1634">
        <f t="shared" ca="1" si="362"/>
        <v>2014</v>
      </c>
      <c r="I1634">
        <f t="shared" ca="1" si="363"/>
        <v>21</v>
      </c>
      <c r="J1634" t="str">
        <f t="shared" ca="1" si="364"/>
        <v>plyff</v>
      </c>
      <c r="K1634" t="str">
        <f t="shared" ca="1" si="371"/>
        <v>NWE</v>
      </c>
      <c r="L1634" t="str">
        <f t="shared" ca="1" si="371"/>
        <v>NWE</v>
      </c>
      <c r="M1634">
        <f t="shared" ca="1" si="366"/>
        <v>-2.5</v>
      </c>
      <c r="N1634" t="s">
        <v>18</v>
      </c>
      <c r="P1634" t="str">
        <f t="shared" ca="1" si="367"/>
        <v/>
      </c>
      <c r="Q1634">
        <v>20</v>
      </c>
      <c r="R1634">
        <v>23</v>
      </c>
      <c r="S1634" t="s">
        <v>91</v>
      </c>
      <c r="T1634">
        <v>1</v>
      </c>
      <c r="U1634">
        <f t="shared" ca="1" si="368"/>
        <v>0</v>
      </c>
      <c r="V1634" t="s">
        <v>91</v>
      </c>
      <c r="W1634">
        <f t="shared" ca="1" si="369"/>
        <v>0</v>
      </c>
    </row>
    <row r="1635" spans="1:23" x14ac:dyDescent="0.25">
      <c r="A1635">
        <v>1634</v>
      </c>
      <c r="B1635">
        <v>801</v>
      </c>
      <c r="C1635" t="str">
        <f t="shared" ca="1" si="360"/>
        <v>2014_21_NWE@SEA</v>
      </c>
      <c r="D1635">
        <f t="shared" ca="1" si="370"/>
        <v>-2.5</v>
      </c>
      <c r="E1635">
        <f t="shared" ca="1" si="370"/>
        <v>0</v>
      </c>
      <c r="F1635">
        <f t="shared" ca="1" si="370"/>
        <v>24</v>
      </c>
      <c r="G1635">
        <f t="shared" ca="1" si="370"/>
        <v>28</v>
      </c>
      <c r="H1635">
        <f t="shared" ca="1" si="362"/>
        <v>2014</v>
      </c>
      <c r="I1635">
        <f t="shared" ca="1" si="363"/>
        <v>21</v>
      </c>
      <c r="J1635" t="str">
        <f t="shared" ca="1" si="364"/>
        <v>plyff</v>
      </c>
      <c r="K1635" t="str">
        <f t="shared" ca="1" si="371"/>
        <v>NWE</v>
      </c>
      <c r="L1635" t="str">
        <f t="shared" ca="1" si="371"/>
        <v>NWE</v>
      </c>
      <c r="M1635">
        <f t="shared" ca="1" si="366"/>
        <v>-2.5</v>
      </c>
      <c r="N1635" t="s">
        <v>20</v>
      </c>
      <c r="P1635" t="str">
        <f t="shared" ca="1" si="367"/>
        <v/>
      </c>
      <c r="Q1635">
        <v>10</v>
      </c>
      <c r="R1635">
        <v>14</v>
      </c>
      <c r="S1635" t="s">
        <v>91</v>
      </c>
      <c r="T1635">
        <v>1</v>
      </c>
      <c r="U1635">
        <f t="shared" ca="1" si="368"/>
        <v>0</v>
      </c>
      <c r="V1635" t="s">
        <v>91</v>
      </c>
      <c r="W1635">
        <f t="shared" ca="1" si="369"/>
        <v>0</v>
      </c>
    </row>
    <row r="1636" spans="1:23" x14ac:dyDescent="0.25">
      <c r="A1636">
        <v>1635</v>
      </c>
      <c r="B1636">
        <v>801</v>
      </c>
      <c r="C1636" t="str">
        <f t="shared" ca="1" si="360"/>
        <v>2014_21_NWE@SEA</v>
      </c>
      <c r="D1636">
        <f t="shared" ca="1" si="370"/>
        <v>-2.5</v>
      </c>
      <c r="E1636">
        <f t="shared" ca="1" si="370"/>
        <v>0</v>
      </c>
      <c r="F1636">
        <f t="shared" ca="1" si="370"/>
        <v>24</v>
      </c>
      <c r="G1636">
        <f t="shared" ca="1" si="370"/>
        <v>28</v>
      </c>
      <c r="H1636">
        <f t="shared" ca="1" si="362"/>
        <v>2014</v>
      </c>
      <c r="I1636">
        <f t="shared" ca="1" si="363"/>
        <v>21</v>
      </c>
      <c r="J1636" t="str">
        <f t="shared" ca="1" si="364"/>
        <v>plyff</v>
      </c>
      <c r="K1636" t="str">
        <f t="shared" ca="1" si="371"/>
        <v>NWE</v>
      </c>
      <c r="L1636" t="str">
        <f t="shared" ca="1" si="371"/>
        <v>NWE</v>
      </c>
      <c r="M1636">
        <f t="shared" ca="1" si="366"/>
        <v>-2.5</v>
      </c>
      <c r="N1636" t="s">
        <v>16</v>
      </c>
      <c r="O1636">
        <v>-1.5</v>
      </c>
      <c r="P1636">
        <f t="shared" ca="1" si="367"/>
        <v>1</v>
      </c>
      <c r="Q1636">
        <v>17</v>
      </c>
      <c r="R1636">
        <v>23</v>
      </c>
      <c r="S1636" t="s">
        <v>91</v>
      </c>
      <c r="T1636">
        <v>1</v>
      </c>
      <c r="U1636">
        <f t="shared" ca="1" si="368"/>
        <v>0</v>
      </c>
      <c r="V1636" t="s">
        <v>91</v>
      </c>
      <c r="W1636">
        <f t="shared" ca="1" si="369"/>
        <v>0</v>
      </c>
    </row>
    <row r="1637" spans="1:23" x14ac:dyDescent="0.25">
      <c r="A1637">
        <v>1636</v>
      </c>
      <c r="B1637">
        <v>802</v>
      </c>
      <c r="C1637" t="str">
        <f t="shared" ca="1" si="360"/>
        <v>2015_01_PIT@NWE</v>
      </c>
      <c r="D1637">
        <f t="shared" ca="1" si="370"/>
        <v>-6.5</v>
      </c>
      <c r="E1637">
        <f t="shared" ca="1" si="370"/>
        <v>-7</v>
      </c>
      <c r="F1637">
        <f t="shared" ca="1" si="370"/>
        <v>28</v>
      </c>
      <c r="G1637">
        <f t="shared" ca="1" si="370"/>
        <v>21</v>
      </c>
      <c r="H1637">
        <f t="shared" ca="1" si="362"/>
        <v>2015</v>
      </c>
      <c r="I1637">
        <f t="shared" ca="1" si="363"/>
        <v>1</v>
      </c>
      <c r="J1637" t="str">
        <f t="shared" ca="1" si="364"/>
        <v>rs</v>
      </c>
      <c r="K1637" t="str">
        <f t="shared" ca="1" si="371"/>
        <v>na</v>
      </c>
      <c r="L1637" t="str">
        <f t="shared" ca="1" si="371"/>
        <v>NWE</v>
      </c>
      <c r="M1637">
        <f t="shared" ca="1" si="366"/>
        <v>0.5</v>
      </c>
      <c r="N1637" t="s">
        <v>18</v>
      </c>
      <c r="O1637">
        <v>-7.5</v>
      </c>
      <c r="P1637">
        <f t="shared" ca="1" si="367"/>
        <v>1</v>
      </c>
      <c r="S1637" t="s">
        <v>337</v>
      </c>
      <c r="T1637">
        <v>8</v>
      </c>
      <c r="U1637">
        <f t="shared" ca="1" si="368"/>
        <v>0</v>
      </c>
      <c r="V1637" t="s">
        <v>89</v>
      </c>
      <c r="W1637">
        <f t="shared" ca="1" si="369"/>
        <v>0</v>
      </c>
    </row>
    <row r="1638" spans="1:23" x14ac:dyDescent="0.25">
      <c r="A1638">
        <v>1637</v>
      </c>
      <c r="B1638">
        <v>802</v>
      </c>
      <c r="C1638" t="str">
        <f t="shared" ca="1" si="360"/>
        <v>2015_01_PIT@NWE</v>
      </c>
      <c r="D1638">
        <f t="shared" ca="1" si="370"/>
        <v>-6.5</v>
      </c>
      <c r="E1638">
        <f t="shared" ca="1" si="370"/>
        <v>-7</v>
      </c>
      <c r="F1638">
        <f t="shared" ca="1" si="370"/>
        <v>28</v>
      </c>
      <c r="G1638">
        <f t="shared" ca="1" si="370"/>
        <v>21</v>
      </c>
      <c r="H1638">
        <f t="shared" ca="1" si="362"/>
        <v>2015</v>
      </c>
      <c r="I1638">
        <f t="shared" ca="1" si="363"/>
        <v>1</v>
      </c>
      <c r="J1638" t="str">
        <f t="shared" ca="1" si="364"/>
        <v>rs</v>
      </c>
      <c r="K1638" t="str">
        <f t="shared" ca="1" si="371"/>
        <v>na</v>
      </c>
      <c r="L1638" t="str">
        <f t="shared" ca="1" si="371"/>
        <v>NWE</v>
      </c>
      <c r="M1638">
        <f t="shared" ca="1" si="366"/>
        <v>0.5</v>
      </c>
      <c r="N1638" t="s">
        <v>16</v>
      </c>
      <c r="O1638">
        <v>-6</v>
      </c>
      <c r="P1638">
        <f t="shared" ca="1" si="367"/>
        <v>0.5</v>
      </c>
      <c r="S1638" t="s">
        <v>337</v>
      </c>
      <c r="T1638">
        <v>5</v>
      </c>
      <c r="U1638">
        <f t="shared" ca="1" si="368"/>
        <v>0</v>
      </c>
      <c r="V1638" t="s">
        <v>337</v>
      </c>
      <c r="W1638">
        <f t="shared" ca="1" si="369"/>
        <v>1</v>
      </c>
    </row>
    <row r="1639" spans="1:23" x14ac:dyDescent="0.25">
      <c r="A1639">
        <v>1638</v>
      </c>
      <c r="B1639">
        <v>803</v>
      </c>
      <c r="C1639" t="str">
        <f t="shared" ca="1" si="360"/>
        <v>2015_01_GBY@CHI</v>
      </c>
      <c r="D1639">
        <f t="shared" ca="1" si="370"/>
        <v>4</v>
      </c>
      <c r="E1639">
        <f t="shared" ca="1" si="370"/>
        <v>7</v>
      </c>
      <c r="F1639">
        <f t="shared" ca="1" si="370"/>
        <v>23</v>
      </c>
      <c r="G1639">
        <f t="shared" ca="1" si="370"/>
        <v>31</v>
      </c>
      <c r="H1639">
        <f t="shared" ca="1" si="362"/>
        <v>2015</v>
      </c>
      <c r="I1639">
        <f t="shared" ca="1" si="363"/>
        <v>1</v>
      </c>
      <c r="J1639" t="str">
        <f t="shared" ca="1" si="364"/>
        <v>rs</v>
      </c>
      <c r="K1639" t="str">
        <f t="shared" ca="1" si="371"/>
        <v>GBY</v>
      </c>
      <c r="L1639" t="str">
        <f t="shared" ca="1" si="371"/>
        <v>GBY</v>
      </c>
      <c r="M1639">
        <f t="shared" ca="1" si="366"/>
        <v>-3</v>
      </c>
      <c r="N1639" t="s">
        <v>18</v>
      </c>
      <c r="O1639">
        <v>11</v>
      </c>
      <c r="P1639">
        <f t="shared" ca="1" si="367"/>
        <v>7</v>
      </c>
      <c r="S1639" t="s">
        <v>335</v>
      </c>
      <c r="T1639">
        <v>14</v>
      </c>
      <c r="U1639">
        <f t="shared" ca="1" si="368"/>
        <v>1</v>
      </c>
      <c r="V1639" t="s">
        <v>335</v>
      </c>
      <c r="W1639">
        <f t="shared" ca="1" si="369"/>
        <v>1</v>
      </c>
    </row>
    <row r="1640" spans="1:23" x14ac:dyDescent="0.25">
      <c r="A1640">
        <v>1639</v>
      </c>
      <c r="B1640">
        <v>803</v>
      </c>
      <c r="C1640" t="str">
        <f t="shared" ca="1" si="360"/>
        <v>2015_01_GBY@CHI</v>
      </c>
      <c r="D1640">
        <f t="shared" ca="1" si="370"/>
        <v>4</v>
      </c>
      <c r="E1640">
        <f t="shared" ca="1" si="370"/>
        <v>7</v>
      </c>
      <c r="F1640">
        <f t="shared" ca="1" si="370"/>
        <v>23</v>
      </c>
      <c r="G1640">
        <f t="shared" ca="1" si="370"/>
        <v>31</v>
      </c>
      <c r="H1640">
        <f t="shared" ca="1" si="362"/>
        <v>2015</v>
      </c>
      <c r="I1640">
        <f t="shared" ca="1" si="363"/>
        <v>1</v>
      </c>
      <c r="J1640" t="str">
        <f t="shared" ca="1" si="364"/>
        <v>rs</v>
      </c>
      <c r="K1640" t="str">
        <f t="shared" ca="1" si="371"/>
        <v>GBY</v>
      </c>
      <c r="L1640" t="str">
        <f t="shared" ca="1" si="371"/>
        <v>GBY</v>
      </c>
      <c r="M1640">
        <f t="shared" ca="1" si="366"/>
        <v>-3</v>
      </c>
      <c r="N1640" t="s">
        <v>16</v>
      </c>
      <c r="O1640">
        <v>3.5</v>
      </c>
      <c r="P1640">
        <f t="shared" ca="1" si="367"/>
        <v>0.5</v>
      </c>
      <c r="S1640" t="s">
        <v>335</v>
      </c>
      <c r="T1640">
        <v>3</v>
      </c>
      <c r="U1640">
        <f t="shared" ca="1" si="368"/>
        <v>1</v>
      </c>
      <c r="V1640" t="s">
        <v>335</v>
      </c>
      <c r="W1640">
        <f t="shared" ca="1" si="369"/>
        <v>1</v>
      </c>
    </row>
    <row r="1641" spans="1:23" x14ac:dyDescent="0.25">
      <c r="A1641">
        <v>1640</v>
      </c>
      <c r="B1641">
        <v>804</v>
      </c>
      <c r="C1641" t="str">
        <f t="shared" ca="1" si="360"/>
        <v>2015_01_KCY@HOU</v>
      </c>
      <c r="D1641">
        <f t="shared" ca="1" si="370"/>
        <v>-1.5</v>
      </c>
      <c r="E1641">
        <f t="shared" ca="1" si="370"/>
        <v>-1</v>
      </c>
      <c r="F1641">
        <f t="shared" ca="1" si="370"/>
        <v>20</v>
      </c>
      <c r="G1641">
        <f t="shared" ca="1" si="370"/>
        <v>27</v>
      </c>
      <c r="H1641">
        <f t="shared" ca="1" si="362"/>
        <v>2015</v>
      </c>
      <c r="I1641">
        <f t="shared" ca="1" si="363"/>
        <v>1</v>
      </c>
      <c r="J1641" t="str">
        <f t="shared" ca="1" si="364"/>
        <v>rs</v>
      </c>
      <c r="K1641" t="str">
        <f t="shared" ca="1" si="371"/>
        <v>KCY</v>
      </c>
      <c r="L1641" t="str">
        <f t="shared" ca="1" si="371"/>
        <v>KCY</v>
      </c>
      <c r="M1641">
        <f t="shared" ca="1" si="366"/>
        <v>-0.5</v>
      </c>
      <c r="N1641" t="s">
        <v>18</v>
      </c>
      <c r="O1641">
        <v>-3.5</v>
      </c>
      <c r="P1641">
        <f t="shared" ca="1" si="367"/>
        <v>2</v>
      </c>
      <c r="S1641" t="s">
        <v>77</v>
      </c>
      <c r="T1641">
        <v>4</v>
      </c>
      <c r="U1641">
        <f t="shared" ca="1" si="368"/>
        <v>0</v>
      </c>
      <c r="V1641" t="s">
        <v>77</v>
      </c>
      <c r="W1641">
        <f t="shared" ca="1" si="369"/>
        <v>0</v>
      </c>
    </row>
    <row r="1642" spans="1:23" x14ac:dyDescent="0.25">
      <c r="A1642">
        <v>1641</v>
      </c>
      <c r="B1642">
        <v>804</v>
      </c>
      <c r="C1642" t="str">
        <f t="shared" ca="1" si="360"/>
        <v>2015_01_KCY@HOU</v>
      </c>
      <c r="D1642">
        <f t="shared" ref="D1642:G1661" ca="1" si="372">IFERROR(IF(ISBLANK(VLOOKUP($B1642,nfl_game_result,MATCH(D$1,nfl_game_result_header,0),FALSE)),"",VLOOKUP($B1642,nfl_game_result,MATCH(D$1,nfl_game_result_header,0),FALSE)),"error")</f>
        <v>-1.5</v>
      </c>
      <c r="E1642">
        <f t="shared" ca="1" si="372"/>
        <v>-1</v>
      </c>
      <c r="F1642">
        <f t="shared" ca="1" si="372"/>
        <v>20</v>
      </c>
      <c r="G1642">
        <f t="shared" ca="1" si="372"/>
        <v>27</v>
      </c>
      <c r="H1642">
        <f t="shared" ca="1" si="362"/>
        <v>2015</v>
      </c>
      <c r="I1642">
        <f t="shared" ca="1" si="363"/>
        <v>1</v>
      </c>
      <c r="J1642" t="str">
        <f t="shared" ca="1" si="364"/>
        <v>rs</v>
      </c>
      <c r="K1642" t="str">
        <f t="shared" ref="K1642:L1661" ca="1" si="373">IFERROR(IF(ISBLANK(VLOOKUP($B1642,nfl_game_result,MATCH(K$1,nfl_game_result_header,0),FALSE)),"",VLOOKUP($B1642,nfl_game_result,MATCH(K$1,nfl_game_result_header,0),FALSE)),"error")</f>
        <v>KCY</v>
      </c>
      <c r="L1642" t="str">
        <f t="shared" ca="1" si="373"/>
        <v>KCY</v>
      </c>
      <c r="M1642">
        <f t="shared" ca="1" si="366"/>
        <v>-0.5</v>
      </c>
      <c r="N1642" t="s">
        <v>16</v>
      </c>
      <c r="O1642">
        <v>-3.5</v>
      </c>
      <c r="P1642">
        <f t="shared" ca="1" si="367"/>
        <v>2</v>
      </c>
      <c r="S1642" t="s">
        <v>336</v>
      </c>
      <c r="T1642">
        <v>2</v>
      </c>
      <c r="U1642">
        <f t="shared" ca="1" si="368"/>
        <v>1</v>
      </c>
      <c r="V1642" t="s">
        <v>336</v>
      </c>
      <c r="W1642">
        <f t="shared" ca="1" si="369"/>
        <v>1</v>
      </c>
    </row>
    <row r="1643" spans="1:23" x14ac:dyDescent="0.25">
      <c r="A1643">
        <v>1642</v>
      </c>
      <c r="B1643">
        <v>805</v>
      </c>
      <c r="C1643" t="str">
        <f t="shared" ca="1" si="360"/>
        <v>2015_01_CLE@NYJ</v>
      </c>
      <c r="D1643">
        <f t="shared" ca="1" si="372"/>
        <v>-1</v>
      </c>
      <c r="E1643">
        <f t="shared" ca="1" si="372"/>
        <v>-3</v>
      </c>
      <c r="F1643">
        <f t="shared" ca="1" si="372"/>
        <v>31</v>
      </c>
      <c r="G1643">
        <f t="shared" ca="1" si="372"/>
        <v>10</v>
      </c>
      <c r="H1643">
        <f t="shared" ca="1" si="362"/>
        <v>2015</v>
      </c>
      <c r="I1643">
        <f t="shared" ca="1" si="363"/>
        <v>1</v>
      </c>
      <c r="J1643" t="str">
        <f t="shared" ca="1" si="364"/>
        <v>rs</v>
      </c>
      <c r="K1643" t="str">
        <f t="shared" ca="1" si="373"/>
        <v>NYJ</v>
      </c>
      <c r="L1643" t="str">
        <f t="shared" ca="1" si="373"/>
        <v>NYJ</v>
      </c>
      <c r="M1643">
        <f t="shared" ca="1" si="366"/>
        <v>2</v>
      </c>
      <c r="N1643" t="s">
        <v>18</v>
      </c>
      <c r="O1643">
        <v>-5</v>
      </c>
      <c r="P1643">
        <f t="shared" ca="1" si="367"/>
        <v>4</v>
      </c>
      <c r="S1643" t="s">
        <v>86</v>
      </c>
      <c r="T1643">
        <v>1</v>
      </c>
      <c r="U1643">
        <f t="shared" ca="1" si="368"/>
        <v>1</v>
      </c>
      <c r="V1643" t="s">
        <v>86</v>
      </c>
      <c r="W1643">
        <f t="shared" ca="1" si="369"/>
        <v>1</v>
      </c>
    </row>
    <row r="1644" spans="1:23" x14ac:dyDescent="0.25">
      <c r="A1644">
        <v>1643</v>
      </c>
      <c r="B1644">
        <v>805</v>
      </c>
      <c r="C1644" t="str">
        <f t="shared" ca="1" si="360"/>
        <v>2015_01_CLE@NYJ</v>
      </c>
      <c r="D1644">
        <f t="shared" ca="1" si="372"/>
        <v>-1</v>
      </c>
      <c r="E1644">
        <f t="shared" ca="1" si="372"/>
        <v>-3</v>
      </c>
      <c r="F1644">
        <f t="shared" ca="1" si="372"/>
        <v>31</v>
      </c>
      <c r="G1644">
        <f t="shared" ca="1" si="372"/>
        <v>10</v>
      </c>
      <c r="H1644">
        <f t="shared" ca="1" si="362"/>
        <v>2015</v>
      </c>
      <c r="I1644">
        <f t="shared" ca="1" si="363"/>
        <v>1</v>
      </c>
      <c r="J1644" t="str">
        <f t="shared" ca="1" si="364"/>
        <v>rs</v>
      </c>
      <c r="K1644" t="str">
        <f t="shared" ca="1" si="373"/>
        <v>NYJ</v>
      </c>
      <c r="L1644" t="str">
        <f t="shared" ca="1" si="373"/>
        <v>NYJ</v>
      </c>
      <c r="M1644">
        <f t="shared" ca="1" si="366"/>
        <v>2</v>
      </c>
      <c r="N1644" t="s">
        <v>16</v>
      </c>
      <c r="O1644">
        <v>-3</v>
      </c>
      <c r="P1644">
        <f t="shared" ca="1" si="367"/>
        <v>2</v>
      </c>
      <c r="S1644" t="s">
        <v>86</v>
      </c>
      <c r="T1644">
        <v>10</v>
      </c>
      <c r="U1644">
        <f t="shared" ca="1" si="368"/>
        <v>1</v>
      </c>
      <c r="V1644" t="s">
        <v>86</v>
      </c>
      <c r="W1644">
        <f t="shared" ca="1" si="369"/>
        <v>1</v>
      </c>
    </row>
    <row r="1645" spans="1:23" x14ac:dyDescent="0.25">
      <c r="A1645">
        <v>1644</v>
      </c>
      <c r="B1645">
        <v>806</v>
      </c>
      <c r="C1645" t="str">
        <f t="shared" ca="1" si="360"/>
        <v>2015_01_IND@BUF</v>
      </c>
      <c r="D1645">
        <f t="shared" ca="1" si="372"/>
        <v>3</v>
      </c>
      <c r="E1645">
        <f t="shared" ca="1" si="372"/>
        <v>2.5</v>
      </c>
      <c r="F1645">
        <f t="shared" ca="1" si="372"/>
        <v>27</v>
      </c>
      <c r="G1645">
        <f t="shared" ca="1" si="372"/>
        <v>14</v>
      </c>
      <c r="H1645">
        <f t="shared" ca="1" si="362"/>
        <v>2015</v>
      </c>
      <c r="I1645">
        <f t="shared" ca="1" si="363"/>
        <v>1</v>
      </c>
      <c r="J1645" t="str">
        <f t="shared" ca="1" si="364"/>
        <v>rs</v>
      </c>
      <c r="K1645" t="str">
        <f t="shared" ca="1" si="373"/>
        <v>BUF</v>
      </c>
      <c r="L1645" t="str">
        <f t="shared" ca="1" si="373"/>
        <v>BUF</v>
      </c>
      <c r="M1645">
        <f t="shared" ca="1" si="366"/>
        <v>0.5</v>
      </c>
      <c r="N1645" t="s">
        <v>18</v>
      </c>
      <c r="O1645">
        <v>3.5</v>
      </c>
      <c r="P1645">
        <f t="shared" ca="1" si="367"/>
        <v>0.5</v>
      </c>
      <c r="S1645" t="s">
        <v>78</v>
      </c>
      <c r="T1645">
        <v>7</v>
      </c>
      <c r="U1645">
        <f t="shared" ca="1" si="368"/>
        <v>0</v>
      </c>
      <c r="V1645" t="s">
        <v>78</v>
      </c>
      <c r="W1645">
        <f t="shared" ca="1" si="369"/>
        <v>0</v>
      </c>
    </row>
    <row r="1646" spans="1:23" x14ac:dyDescent="0.25">
      <c r="A1646">
        <v>1645</v>
      </c>
      <c r="B1646">
        <v>806</v>
      </c>
      <c r="C1646" t="str">
        <f t="shared" ca="1" si="360"/>
        <v>2015_01_IND@BUF</v>
      </c>
      <c r="D1646">
        <f t="shared" ca="1" si="372"/>
        <v>3</v>
      </c>
      <c r="E1646">
        <f t="shared" ca="1" si="372"/>
        <v>2.5</v>
      </c>
      <c r="F1646">
        <f t="shared" ca="1" si="372"/>
        <v>27</v>
      </c>
      <c r="G1646">
        <f t="shared" ca="1" si="372"/>
        <v>14</v>
      </c>
      <c r="H1646">
        <f t="shared" ca="1" si="362"/>
        <v>2015</v>
      </c>
      <c r="I1646">
        <f t="shared" ca="1" si="363"/>
        <v>1</v>
      </c>
      <c r="J1646" t="str">
        <f t="shared" ca="1" si="364"/>
        <v>rs</v>
      </c>
      <c r="K1646" t="str">
        <f t="shared" ca="1" si="373"/>
        <v>BUF</v>
      </c>
      <c r="L1646" t="str">
        <f t="shared" ca="1" si="373"/>
        <v>BUF</v>
      </c>
      <c r="M1646">
        <f t="shared" ca="1" si="366"/>
        <v>0.5</v>
      </c>
      <c r="N1646" t="s">
        <v>16</v>
      </c>
      <c r="O1646">
        <v>2.5</v>
      </c>
      <c r="P1646">
        <f t="shared" ca="1" si="367"/>
        <v>0.5</v>
      </c>
      <c r="S1646" t="s">
        <v>68</v>
      </c>
      <c r="T1646">
        <v>16</v>
      </c>
      <c r="U1646">
        <f t="shared" ca="1" si="368"/>
        <v>1</v>
      </c>
      <c r="V1646" t="s">
        <v>68</v>
      </c>
      <c r="W1646">
        <f t="shared" ca="1" si="369"/>
        <v>1</v>
      </c>
    </row>
    <row r="1647" spans="1:23" x14ac:dyDescent="0.25">
      <c r="A1647">
        <v>1646</v>
      </c>
      <c r="B1647">
        <v>807</v>
      </c>
      <c r="C1647" t="str">
        <f t="shared" ca="1" si="360"/>
        <v>2015_01_MIA@WAS</v>
      </c>
      <c r="D1647">
        <f t="shared" ca="1" si="372"/>
        <v>2.5</v>
      </c>
      <c r="E1647">
        <f t="shared" ca="1" si="372"/>
        <v>3.5</v>
      </c>
      <c r="F1647">
        <f t="shared" ca="1" si="372"/>
        <v>10</v>
      </c>
      <c r="G1647">
        <f t="shared" ca="1" si="372"/>
        <v>17</v>
      </c>
      <c r="H1647">
        <f t="shared" ca="1" si="362"/>
        <v>2015</v>
      </c>
      <c r="I1647">
        <f t="shared" ca="1" si="363"/>
        <v>1</v>
      </c>
      <c r="J1647" t="str">
        <f t="shared" ca="1" si="364"/>
        <v>rs</v>
      </c>
      <c r="K1647" t="str">
        <f t="shared" ca="1" si="373"/>
        <v>MIA</v>
      </c>
      <c r="L1647" t="str">
        <f t="shared" ca="1" si="373"/>
        <v>MIA</v>
      </c>
      <c r="M1647">
        <f t="shared" ca="1" si="366"/>
        <v>-1</v>
      </c>
      <c r="N1647" t="s">
        <v>18</v>
      </c>
      <c r="O1647">
        <v>3.5</v>
      </c>
      <c r="P1647">
        <f t="shared" ca="1" si="367"/>
        <v>1</v>
      </c>
      <c r="S1647" t="s">
        <v>81</v>
      </c>
      <c r="T1647">
        <v>2</v>
      </c>
      <c r="U1647">
        <f t="shared" ca="1" si="368"/>
        <v>1</v>
      </c>
      <c r="V1647" t="s">
        <v>81</v>
      </c>
      <c r="W1647">
        <f t="shared" ca="1" si="369"/>
        <v>1</v>
      </c>
    </row>
    <row r="1648" spans="1:23" x14ac:dyDescent="0.25">
      <c r="A1648">
        <v>1647</v>
      </c>
      <c r="B1648">
        <v>807</v>
      </c>
      <c r="C1648" t="str">
        <f t="shared" ca="1" si="360"/>
        <v>2015_01_MIA@WAS</v>
      </c>
      <c r="D1648">
        <f t="shared" ca="1" si="372"/>
        <v>2.5</v>
      </c>
      <c r="E1648">
        <f t="shared" ca="1" si="372"/>
        <v>3.5</v>
      </c>
      <c r="F1648">
        <f t="shared" ca="1" si="372"/>
        <v>10</v>
      </c>
      <c r="G1648">
        <f t="shared" ca="1" si="372"/>
        <v>17</v>
      </c>
      <c r="H1648">
        <f t="shared" ca="1" si="362"/>
        <v>2015</v>
      </c>
      <c r="I1648">
        <f t="shared" ca="1" si="363"/>
        <v>1</v>
      </c>
      <c r="J1648" t="str">
        <f t="shared" ca="1" si="364"/>
        <v>rs</v>
      </c>
      <c r="K1648" t="str">
        <f t="shared" ca="1" si="373"/>
        <v>MIA</v>
      </c>
      <c r="L1648" t="str">
        <f t="shared" ca="1" si="373"/>
        <v>MIA</v>
      </c>
      <c r="M1648">
        <f t="shared" ca="1" si="366"/>
        <v>-1</v>
      </c>
      <c r="N1648" t="s">
        <v>16</v>
      </c>
      <c r="O1648">
        <v>3</v>
      </c>
      <c r="P1648">
        <f t="shared" ca="1" si="367"/>
        <v>0.5</v>
      </c>
      <c r="S1648" t="s">
        <v>81</v>
      </c>
      <c r="T1648">
        <v>9</v>
      </c>
      <c r="U1648">
        <f t="shared" ca="1" si="368"/>
        <v>1</v>
      </c>
      <c r="V1648" t="s">
        <v>81</v>
      </c>
      <c r="W1648">
        <f t="shared" ca="1" si="369"/>
        <v>1</v>
      </c>
    </row>
    <row r="1649" spans="1:23" x14ac:dyDescent="0.25">
      <c r="A1649">
        <v>1648</v>
      </c>
      <c r="B1649">
        <v>808</v>
      </c>
      <c r="C1649" t="str">
        <f t="shared" ca="1" si="360"/>
        <v>2015_01_CAR@JAX</v>
      </c>
      <c r="D1649">
        <f t="shared" ca="1" si="372"/>
        <v>4</v>
      </c>
      <c r="E1649">
        <f t="shared" ca="1" si="372"/>
        <v>3</v>
      </c>
      <c r="F1649">
        <f t="shared" ca="1" si="372"/>
        <v>9</v>
      </c>
      <c r="G1649">
        <f t="shared" ca="1" si="372"/>
        <v>20</v>
      </c>
      <c r="H1649">
        <f t="shared" ca="1" si="362"/>
        <v>2015</v>
      </c>
      <c r="I1649">
        <f t="shared" ca="1" si="363"/>
        <v>1</v>
      </c>
      <c r="J1649" t="str">
        <f t="shared" ca="1" si="364"/>
        <v>rs</v>
      </c>
      <c r="K1649" t="str">
        <f t="shared" ca="1" si="373"/>
        <v>CAR</v>
      </c>
      <c r="L1649" t="str">
        <f t="shared" ca="1" si="373"/>
        <v>CAR</v>
      </c>
      <c r="M1649">
        <f t="shared" ca="1" si="366"/>
        <v>1</v>
      </c>
      <c r="N1649" t="s">
        <v>18</v>
      </c>
      <c r="O1649">
        <v>2</v>
      </c>
      <c r="P1649">
        <f t="shared" ca="1" si="367"/>
        <v>2</v>
      </c>
      <c r="S1649" t="s">
        <v>79</v>
      </c>
      <c r="T1649">
        <v>6</v>
      </c>
      <c r="U1649">
        <f t="shared" ca="1" si="368"/>
        <v>0</v>
      </c>
      <c r="V1649" t="s">
        <v>79</v>
      </c>
      <c r="W1649">
        <f t="shared" ca="1" si="369"/>
        <v>0</v>
      </c>
    </row>
    <row r="1650" spans="1:23" x14ac:dyDescent="0.25">
      <c r="A1650">
        <v>1649</v>
      </c>
      <c r="B1650">
        <v>808</v>
      </c>
      <c r="C1650" t="str">
        <f t="shared" ca="1" si="360"/>
        <v>2015_01_CAR@JAX</v>
      </c>
      <c r="D1650">
        <f t="shared" ca="1" si="372"/>
        <v>4</v>
      </c>
      <c r="E1650">
        <f t="shared" ca="1" si="372"/>
        <v>3</v>
      </c>
      <c r="F1650">
        <f t="shared" ca="1" si="372"/>
        <v>9</v>
      </c>
      <c r="G1650">
        <f t="shared" ca="1" si="372"/>
        <v>20</v>
      </c>
      <c r="H1650">
        <f t="shared" ca="1" si="362"/>
        <v>2015</v>
      </c>
      <c r="I1650">
        <f t="shared" ca="1" si="363"/>
        <v>1</v>
      </c>
      <c r="J1650" t="str">
        <f t="shared" ca="1" si="364"/>
        <v>rs</v>
      </c>
      <c r="K1650" t="str">
        <f t="shared" ca="1" si="373"/>
        <v>CAR</v>
      </c>
      <c r="L1650" t="str">
        <f t="shared" ca="1" si="373"/>
        <v>CAR</v>
      </c>
      <c r="M1650">
        <f t="shared" ca="1" si="366"/>
        <v>1</v>
      </c>
      <c r="N1650" t="s">
        <v>16</v>
      </c>
      <c r="O1650">
        <v>3</v>
      </c>
      <c r="P1650">
        <f t="shared" ca="1" si="367"/>
        <v>1</v>
      </c>
      <c r="S1650" t="s">
        <v>79</v>
      </c>
      <c r="T1650">
        <v>14</v>
      </c>
      <c r="U1650">
        <f t="shared" ca="1" si="368"/>
        <v>0</v>
      </c>
      <c r="V1650" t="s">
        <v>79</v>
      </c>
      <c r="W1650">
        <f t="shared" ca="1" si="369"/>
        <v>0</v>
      </c>
    </row>
    <row r="1651" spans="1:23" x14ac:dyDescent="0.25">
      <c r="A1651">
        <v>1650</v>
      </c>
      <c r="B1651">
        <v>809</v>
      </c>
      <c r="C1651" t="str">
        <f t="shared" ca="1" si="360"/>
        <v>2015_01_SEA@STL</v>
      </c>
      <c r="D1651">
        <f t="shared" ca="1" si="372"/>
        <v>3.5</v>
      </c>
      <c r="E1651">
        <f t="shared" ca="1" si="372"/>
        <v>4</v>
      </c>
      <c r="F1651">
        <f t="shared" ca="1" si="372"/>
        <v>34</v>
      </c>
      <c r="G1651">
        <f t="shared" ca="1" si="372"/>
        <v>31</v>
      </c>
      <c r="H1651">
        <f t="shared" ca="1" si="362"/>
        <v>2015</v>
      </c>
      <c r="I1651">
        <f t="shared" ca="1" si="363"/>
        <v>1</v>
      </c>
      <c r="J1651" t="str">
        <f t="shared" ca="1" si="364"/>
        <v>rs</v>
      </c>
      <c r="K1651" t="str">
        <f t="shared" ca="1" si="373"/>
        <v>STL</v>
      </c>
      <c r="L1651" t="str">
        <f t="shared" ca="1" si="373"/>
        <v>STL</v>
      </c>
      <c r="M1651">
        <f t="shared" ca="1" si="366"/>
        <v>-0.5</v>
      </c>
      <c r="N1651" t="s">
        <v>18</v>
      </c>
      <c r="O1651">
        <v>5</v>
      </c>
      <c r="P1651">
        <f t="shared" ca="1" si="367"/>
        <v>1.5</v>
      </c>
      <c r="S1651" t="s">
        <v>91</v>
      </c>
      <c r="T1651">
        <v>12</v>
      </c>
      <c r="U1651">
        <f t="shared" ca="1" si="368"/>
        <v>0</v>
      </c>
      <c r="V1651" t="s">
        <v>93</v>
      </c>
      <c r="W1651">
        <f t="shared" ca="1" si="369"/>
        <v>1</v>
      </c>
    </row>
    <row r="1652" spans="1:23" x14ac:dyDescent="0.25">
      <c r="A1652">
        <v>1651</v>
      </c>
      <c r="B1652">
        <v>809</v>
      </c>
      <c r="C1652" t="str">
        <f t="shared" ca="1" si="360"/>
        <v>2015_01_SEA@STL</v>
      </c>
      <c r="D1652">
        <f t="shared" ca="1" si="372"/>
        <v>3.5</v>
      </c>
      <c r="E1652">
        <f t="shared" ca="1" si="372"/>
        <v>4</v>
      </c>
      <c r="F1652">
        <f t="shared" ca="1" si="372"/>
        <v>34</v>
      </c>
      <c r="G1652">
        <f t="shared" ca="1" si="372"/>
        <v>31</v>
      </c>
      <c r="H1652">
        <f t="shared" ca="1" si="362"/>
        <v>2015</v>
      </c>
      <c r="I1652">
        <f t="shared" ca="1" si="363"/>
        <v>1</v>
      </c>
      <c r="J1652" t="str">
        <f t="shared" ca="1" si="364"/>
        <v>rs</v>
      </c>
      <c r="K1652" t="str">
        <f t="shared" ca="1" si="373"/>
        <v>STL</v>
      </c>
      <c r="L1652" t="str">
        <f t="shared" ca="1" si="373"/>
        <v>STL</v>
      </c>
      <c r="M1652">
        <f t="shared" ca="1" si="366"/>
        <v>-0.5</v>
      </c>
      <c r="N1652" t="s">
        <v>16</v>
      </c>
      <c r="O1652">
        <v>6</v>
      </c>
      <c r="P1652">
        <f t="shared" ca="1" si="367"/>
        <v>2.5</v>
      </c>
      <c r="S1652" t="s">
        <v>93</v>
      </c>
      <c r="T1652">
        <v>15</v>
      </c>
      <c r="U1652">
        <f t="shared" ca="1" si="368"/>
        <v>1</v>
      </c>
      <c r="V1652" t="s">
        <v>93</v>
      </c>
      <c r="W1652">
        <f t="shared" ca="1" si="369"/>
        <v>1</v>
      </c>
    </row>
    <row r="1653" spans="1:23" x14ac:dyDescent="0.25">
      <c r="A1653">
        <v>1652</v>
      </c>
      <c r="B1653">
        <v>810</v>
      </c>
      <c r="C1653" t="str">
        <f t="shared" ca="1" si="360"/>
        <v>2015_01_NOR@ARI</v>
      </c>
      <c r="D1653">
        <f t="shared" ca="1" si="372"/>
        <v>-2.5</v>
      </c>
      <c r="E1653">
        <f t="shared" ca="1" si="372"/>
        <v>-2.5</v>
      </c>
      <c r="F1653">
        <f t="shared" ca="1" si="372"/>
        <v>31</v>
      </c>
      <c r="G1653">
        <f t="shared" ca="1" si="372"/>
        <v>19</v>
      </c>
      <c r="H1653">
        <f t="shared" ca="1" si="362"/>
        <v>2015</v>
      </c>
      <c r="I1653">
        <f t="shared" ca="1" si="363"/>
        <v>1</v>
      </c>
      <c r="J1653" t="str">
        <f t="shared" ca="1" si="364"/>
        <v>rs</v>
      </c>
      <c r="K1653" t="str">
        <f t="shared" ca="1" si="373"/>
        <v>ARI</v>
      </c>
      <c r="L1653" t="str">
        <f t="shared" ca="1" si="373"/>
        <v>ARI</v>
      </c>
      <c r="M1653">
        <f t="shared" ca="1" si="366"/>
        <v>0</v>
      </c>
      <c r="N1653" t="s">
        <v>18</v>
      </c>
      <c r="O1653">
        <v>-3.5</v>
      </c>
      <c r="P1653">
        <f t="shared" ca="1" si="367"/>
        <v>1</v>
      </c>
      <c r="S1653" t="s">
        <v>66</v>
      </c>
      <c r="T1653">
        <v>16</v>
      </c>
      <c r="U1653">
        <f t="shared" ca="1" si="368"/>
        <v>1</v>
      </c>
      <c r="V1653" t="s">
        <v>66</v>
      </c>
      <c r="W1653">
        <f t="shared" ca="1" si="369"/>
        <v>1</v>
      </c>
    </row>
    <row r="1654" spans="1:23" x14ac:dyDescent="0.25">
      <c r="A1654">
        <v>1653</v>
      </c>
      <c r="B1654">
        <v>810</v>
      </c>
      <c r="C1654" t="str">
        <f t="shared" ca="1" si="360"/>
        <v>2015_01_NOR@ARI</v>
      </c>
      <c r="D1654">
        <f t="shared" ca="1" si="372"/>
        <v>-2.5</v>
      </c>
      <c r="E1654">
        <f t="shared" ca="1" si="372"/>
        <v>-2.5</v>
      </c>
      <c r="F1654">
        <f t="shared" ca="1" si="372"/>
        <v>31</v>
      </c>
      <c r="G1654">
        <f t="shared" ca="1" si="372"/>
        <v>19</v>
      </c>
      <c r="H1654">
        <f t="shared" ca="1" si="362"/>
        <v>2015</v>
      </c>
      <c r="I1654">
        <f t="shared" ca="1" si="363"/>
        <v>1</v>
      </c>
      <c r="J1654" t="str">
        <f t="shared" ca="1" si="364"/>
        <v>rs</v>
      </c>
      <c r="K1654" t="str">
        <f t="shared" ca="1" si="373"/>
        <v>ARI</v>
      </c>
      <c r="L1654" t="str">
        <f t="shared" ca="1" si="373"/>
        <v>ARI</v>
      </c>
      <c r="M1654">
        <f t="shared" ca="1" si="366"/>
        <v>0</v>
      </c>
      <c r="N1654" t="s">
        <v>16</v>
      </c>
      <c r="O1654">
        <v>-3</v>
      </c>
      <c r="P1654">
        <f t="shared" ca="1" si="367"/>
        <v>0.5</v>
      </c>
      <c r="S1654" t="s">
        <v>66</v>
      </c>
      <c r="T1654">
        <v>6</v>
      </c>
      <c r="U1654">
        <f t="shared" ca="1" si="368"/>
        <v>1</v>
      </c>
      <c r="V1654" t="s">
        <v>66</v>
      </c>
      <c r="W1654">
        <f t="shared" ca="1" si="369"/>
        <v>1</v>
      </c>
    </row>
    <row r="1655" spans="1:23" x14ac:dyDescent="0.25">
      <c r="A1655">
        <v>1654</v>
      </c>
      <c r="B1655">
        <v>811</v>
      </c>
      <c r="C1655" t="str">
        <f t="shared" ca="1" si="360"/>
        <v>2015_01_DET@SD</v>
      </c>
      <c r="D1655">
        <f t="shared" ca="1" si="372"/>
        <v>-2</v>
      </c>
      <c r="E1655">
        <f t="shared" ca="1" si="372"/>
        <v>-3</v>
      </c>
      <c r="F1655">
        <f t="shared" ca="1" si="372"/>
        <v>33</v>
      </c>
      <c r="G1655">
        <f t="shared" ca="1" si="372"/>
        <v>28</v>
      </c>
      <c r="H1655">
        <f t="shared" ca="1" si="362"/>
        <v>2015</v>
      </c>
      <c r="I1655">
        <f t="shared" ca="1" si="363"/>
        <v>1</v>
      </c>
      <c r="J1655" t="str">
        <f t="shared" ca="1" si="364"/>
        <v>rs</v>
      </c>
      <c r="K1655" t="str">
        <f t="shared" ca="1" si="373"/>
        <v>SD</v>
      </c>
      <c r="L1655" t="str">
        <f t="shared" ca="1" si="373"/>
        <v>SD</v>
      </c>
      <c r="M1655">
        <f t="shared" ca="1" si="366"/>
        <v>1</v>
      </c>
      <c r="N1655" t="s">
        <v>18</v>
      </c>
      <c r="O1655">
        <v>-1.5</v>
      </c>
      <c r="P1655">
        <f t="shared" ca="1" si="367"/>
        <v>0.5</v>
      </c>
      <c r="S1655" t="s">
        <v>90</v>
      </c>
      <c r="T1655">
        <v>15</v>
      </c>
      <c r="U1655">
        <f t="shared" ca="1" si="368"/>
        <v>1</v>
      </c>
      <c r="V1655" t="s">
        <v>90</v>
      </c>
      <c r="W1655">
        <f t="shared" ca="1" si="369"/>
        <v>1</v>
      </c>
    </row>
    <row r="1656" spans="1:23" x14ac:dyDescent="0.25">
      <c r="A1656">
        <v>1655</v>
      </c>
      <c r="B1656">
        <v>811</v>
      </c>
      <c r="C1656" t="str">
        <f t="shared" ca="1" si="360"/>
        <v>2015_01_DET@SD</v>
      </c>
      <c r="D1656">
        <f t="shared" ca="1" si="372"/>
        <v>-2</v>
      </c>
      <c r="E1656">
        <f t="shared" ca="1" si="372"/>
        <v>-3</v>
      </c>
      <c r="F1656">
        <f t="shared" ca="1" si="372"/>
        <v>33</v>
      </c>
      <c r="G1656">
        <f t="shared" ca="1" si="372"/>
        <v>28</v>
      </c>
      <c r="H1656">
        <f t="shared" ca="1" si="362"/>
        <v>2015</v>
      </c>
      <c r="I1656">
        <f t="shared" ca="1" si="363"/>
        <v>1</v>
      </c>
      <c r="J1656" t="str">
        <f t="shared" ca="1" si="364"/>
        <v>rs</v>
      </c>
      <c r="K1656" t="str">
        <f t="shared" ca="1" si="373"/>
        <v>SD</v>
      </c>
      <c r="L1656" t="str">
        <f t="shared" ca="1" si="373"/>
        <v>SD</v>
      </c>
      <c r="M1656">
        <f t="shared" ca="1" si="366"/>
        <v>1</v>
      </c>
      <c r="N1656" t="s">
        <v>16</v>
      </c>
      <c r="O1656">
        <v>-3</v>
      </c>
      <c r="P1656">
        <f t="shared" ca="1" si="367"/>
        <v>1</v>
      </c>
      <c r="S1656" t="s">
        <v>90</v>
      </c>
      <c r="T1656">
        <v>7</v>
      </c>
      <c r="U1656">
        <f t="shared" ca="1" si="368"/>
        <v>1</v>
      </c>
      <c r="V1656" t="s">
        <v>90</v>
      </c>
      <c r="W1656">
        <f t="shared" ca="1" si="369"/>
        <v>1</v>
      </c>
    </row>
    <row r="1657" spans="1:23" x14ac:dyDescent="0.25">
      <c r="A1657">
        <v>1656</v>
      </c>
      <c r="B1657">
        <v>812</v>
      </c>
      <c r="C1657" t="str">
        <f t="shared" ca="1" si="360"/>
        <v>2015_01_TEN@TBY</v>
      </c>
      <c r="D1657">
        <f t="shared" ca="1" si="372"/>
        <v>-3</v>
      </c>
      <c r="E1657">
        <f t="shared" ca="1" si="372"/>
        <v>-3</v>
      </c>
      <c r="F1657">
        <f t="shared" ca="1" si="372"/>
        <v>14</v>
      </c>
      <c r="G1657">
        <f t="shared" ca="1" si="372"/>
        <v>42</v>
      </c>
      <c r="H1657">
        <f t="shared" ca="1" si="362"/>
        <v>2015</v>
      </c>
      <c r="I1657">
        <f t="shared" ca="1" si="363"/>
        <v>1</v>
      </c>
      <c r="J1657" t="str">
        <f t="shared" ca="1" si="364"/>
        <v>rs</v>
      </c>
      <c r="K1657" t="str">
        <f t="shared" ca="1" si="373"/>
        <v>TEN</v>
      </c>
      <c r="L1657" t="str">
        <f t="shared" ca="1" si="373"/>
        <v>TEN</v>
      </c>
      <c r="M1657">
        <f t="shared" ca="1" si="366"/>
        <v>0</v>
      </c>
      <c r="N1657" t="s">
        <v>18</v>
      </c>
      <c r="O1657">
        <v>-3</v>
      </c>
      <c r="P1657">
        <f t="shared" ca="1" si="367"/>
        <v>0</v>
      </c>
      <c r="S1657" t="s">
        <v>95</v>
      </c>
      <c r="T1657">
        <v>11</v>
      </c>
      <c r="U1657">
        <f t="shared" ca="1" si="368"/>
        <v>1</v>
      </c>
      <c r="V1657" t="s">
        <v>95</v>
      </c>
      <c r="W1657">
        <f t="shared" ca="1" si="369"/>
        <v>1</v>
      </c>
    </row>
    <row r="1658" spans="1:23" x14ac:dyDescent="0.25">
      <c r="A1658">
        <v>1657</v>
      </c>
      <c r="B1658">
        <v>812</v>
      </c>
      <c r="C1658" t="str">
        <f t="shared" ca="1" si="360"/>
        <v>2015_01_TEN@TBY</v>
      </c>
      <c r="D1658">
        <f t="shared" ca="1" si="372"/>
        <v>-3</v>
      </c>
      <c r="E1658">
        <f t="shared" ca="1" si="372"/>
        <v>-3</v>
      </c>
      <c r="F1658">
        <f t="shared" ca="1" si="372"/>
        <v>14</v>
      </c>
      <c r="G1658">
        <f t="shared" ca="1" si="372"/>
        <v>42</v>
      </c>
      <c r="H1658">
        <f t="shared" ca="1" si="362"/>
        <v>2015</v>
      </c>
      <c r="I1658">
        <f t="shared" ca="1" si="363"/>
        <v>1</v>
      </c>
      <c r="J1658" t="str">
        <f t="shared" ca="1" si="364"/>
        <v>rs</v>
      </c>
      <c r="K1658" t="str">
        <f t="shared" ca="1" si="373"/>
        <v>TEN</v>
      </c>
      <c r="L1658" t="str">
        <f t="shared" ca="1" si="373"/>
        <v>TEN</v>
      </c>
      <c r="M1658">
        <f t="shared" ca="1" si="366"/>
        <v>0</v>
      </c>
      <c r="N1658" t="s">
        <v>16</v>
      </c>
      <c r="O1658">
        <v>-3</v>
      </c>
      <c r="P1658">
        <f t="shared" ca="1" si="367"/>
        <v>0</v>
      </c>
      <c r="S1658" t="s">
        <v>339</v>
      </c>
      <c r="T1658">
        <v>1</v>
      </c>
      <c r="U1658">
        <f t="shared" ca="1" si="368"/>
        <v>0</v>
      </c>
      <c r="V1658" t="s">
        <v>339</v>
      </c>
      <c r="W1658">
        <f t="shared" ca="1" si="369"/>
        <v>0</v>
      </c>
    </row>
    <row r="1659" spans="1:23" x14ac:dyDescent="0.25">
      <c r="A1659">
        <v>1658</v>
      </c>
      <c r="B1659">
        <v>813</v>
      </c>
      <c r="C1659" t="str">
        <f t="shared" ca="1" si="360"/>
        <v>2015_01_CIN@OAK</v>
      </c>
      <c r="D1659">
        <f t="shared" ca="1" si="372"/>
        <v>3</v>
      </c>
      <c r="E1659">
        <f t="shared" ca="1" si="372"/>
        <v>3</v>
      </c>
      <c r="F1659">
        <f t="shared" ca="1" si="372"/>
        <v>13</v>
      </c>
      <c r="G1659">
        <f t="shared" ca="1" si="372"/>
        <v>33</v>
      </c>
      <c r="H1659">
        <f t="shared" ca="1" si="362"/>
        <v>2015</v>
      </c>
      <c r="I1659">
        <f t="shared" ca="1" si="363"/>
        <v>1</v>
      </c>
      <c r="J1659" t="str">
        <f t="shared" ca="1" si="364"/>
        <v>rs</v>
      </c>
      <c r="K1659" t="str">
        <f t="shared" ca="1" si="373"/>
        <v>CIN</v>
      </c>
      <c r="L1659" t="str">
        <f t="shared" ca="1" si="373"/>
        <v>CIN</v>
      </c>
      <c r="M1659">
        <f t="shared" ca="1" si="366"/>
        <v>0</v>
      </c>
      <c r="N1659" t="s">
        <v>18</v>
      </c>
      <c r="O1659">
        <v>4</v>
      </c>
      <c r="P1659">
        <f t="shared" ca="1" si="367"/>
        <v>1</v>
      </c>
      <c r="S1659" t="s">
        <v>71</v>
      </c>
      <c r="T1659">
        <v>10</v>
      </c>
      <c r="U1659">
        <f t="shared" ca="1" si="368"/>
        <v>1</v>
      </c>
      <c r="V1659" t="s">
        <v>71</v>
      </c>
      <c r="W1659">
        <f t="shared" ca="1" si="369"/>
        <v>1</v>
      </c>
    </row>
    <row r="1660" spans="1:23" x14ac:dyDescent="0.25">
      <c r="A1660">
        <v>1659</v>
      </c>
      <c r="B1660">
        <v>813</v>
      </c>
      <c r="C1660" t="str">
        <f t="shared" ca="1" si="360"/>
        <v>2015_01_CIN@OAK</v>
      </c>
      <c r="D1660">
        <f t="shared" ca="1" si="372"/>
        <v>3</v>
      </c>
      <c r="E1660">
        <f t="shared" ca="1" si="372"/>
        <v>3</v>
      </c>
      <c r="F1660">
        <f t="shared" ca="1" si="372"/>
        <v>13</v>
      </c>
      <c r="G1660">
        <f t="shared" ca="1" si="372"/>
        <v>33</v>
      </c>
      <c r="H1660">
        <f t="shared" ca="1" si="362"/>
        <v>2015</v>
      </c>
      <c r="I1660">
        <f t="shared" ca="1" si="363"/>
        <v>1</v>
      </c>
      <c r="J1660" t="str">
        <f t="shared" ca="1" si="364"/>
        <v>rs</v>
      </c>
      <c r="K1660" t="str">
        <f t="shared" ca="1" si="373"/>
        <v>CIN</v>
      </c>
      <c r="L1660" t="str">
        <f t="shared" ca="1" si="373"/>
        <v>CIN</v>
      </c>
      <c r="M1660">
        <f t="shared" ca="1" si="366"/>
        <v>0</v>
      </c>
      <c r="N1660" t="s">
        <v>16</v>
      </c>
      <c r="O1660">
        <v>2.5</v>
      </c>
      <c r="P1660">
        <f t="shared" ca="1" si="367"/>
        <v>0.5</v>
      </c>
      <c r="S1660" t="s">
        <v>87</v>
      </c>
      <c r="T1660">
        <v>13</v>
      </c>
      <c r="U1660">
        <f t="shared" ca="1" si="368"/>
        <v>0</v>
      </c>
      <c r="V1660" t="s">
        <v>87</v>
      </c>
      <c r="W1660">
        <f t="shared" ca="1" si="369"/>
        <v>0</v>
      </c>
    </row>
    <row r="1661" spans="1:23" x14ac:dyDescent="0.25">
      <c r="A1661">
        <v>1660</v>
      </c>
      <c r="B1661">
        <v>814</v>
      </c>
      <c r="C1661" t="str">
        <f t="shared" ca="1" si="360"/>
        <v>2015_01_BAL@DEN</v>
      </c>
      <c r="D1661">
        <f t="shared" ca="1" si="372"/>
        <v>-4</v>
      </c>
      <c r="E1661">
        <f t="shared" ca="1" si="372"/>
        <v>-4.5</v>
      </c>
      <c r="F1661">
        <f t="shared" ca="1" si="372"/>
        <v>19</v>
      </c>
      <c r="G1661">
        <f t="shared" ca="1" si="372"/>
        <v>13</v>
      </c>
      <c r="H1661">
        <f t="shared" ca="1" si="362"/>
        <v>2015</v>
      </c>
      <c r="I1661">
        <f t="shared" ca="1" si="363"/>
        <v>1</v>
      </c>
      <c r="J1661" t="str">
        <f t="shared" ca="1" si="364"/>
        <v>rs</v>
      </c>
      <c r="K1661" t="str">
        <f t="shared" ca="1" si="373"/>
        <v>DEN</v>
      </c>
      <c r="L1661" t="str">
        <f t="shared" ca="1" si="373"/>
        <v>DEN</v>
      </c>
      <c r="M1661">
        <f t="shared" ca="1" si="366"/>
        <v>0.5</v>
      </c>
      <c r="N1661" t="s">
        <v>18</v>
      </c>
      <c r="O1661">
        <v>-6</v>
      </c>
      <c r="P1661">
        <f t="shared" ca="1" si="367"/>
        <v>2</v>
      </c>
      <c r="S1661" t="s">
        <v>74</v>
      </c>
      <c r="T1661">
        <v>13</v>
      </c>
      <c r="U1661">
        <f t="shared" ca="1" si="368"/>
        <v>1</v>
      </c>
      <c r="V1661" t="s">
        <v>67</v>
      </c>
      <c r="W1661">
        <f t="shared" ca="1" si="369"/>
        <v>0</v>
      </c>
    </row>
    <row r="1662" spans="1:23" x14ac:dyDescent="0.25">
      <c r="A1662">
        <v>1661</v>
      </c>
      <c r="B1662">
        <v>814</v>
      </c>
      <c r="C1662" t="str">
        <f t="shared" ca="1" si="360"/>
        <v>2015_01_BAL@DEN</v>
      </c>
      <c r="D1662">
        <f t="shared" ref="D1662:G1681" ca="1" si="374">IFERROR(IF(ISBLANK(VLOOKUP($B1662,nfl_game_result,MATCH(D$1,nfl_game_result_header,0),FALSE)),"",VLOOKUP($B1662,nfl_game_result,MATCH(D$1,nfl_game_result_header,0),FALSE)),"error")</f>
        <v>-4</v>
      </c>
      <c r="E1662">
        <f t="shared" ca="1" si="374"/>
        <v>-4.5</v>
      </c>
      <c r="F1662">
        <f t="shared" ca="1" si="374"/>
        <v>19</v>
      </c>
      <c r="G1662">
        <f t="shared" ca="1" si="374"/>
        <v>13</v>
      </c>
      <c r="H1662">
        <f t="shared" ca="1" si="362"/>
        <v>2015</v>
      </c>
      <c r="I1662">
        <f t="shared" ca="1" si="363"/>
        <v>1</v>
      </c>
      <c r="J1662" t="str">
        <f t="shared" ca="1" si="364"/>
        <v>rs</v>
      </c>
      <c r="K1662" t="str">
        <f t="shared" ref="K1662:L1681" ca="1" si="375">IFERROR(IF(ISBLANK(VLOOKUP($B1662,nfl_game_result,MATCH(K$1,nfl_game_result_header,0),FALSE)),"",VLOOKUP($B1662,nfl_game_result,MATCH(K$1,nfl_game_result_header,0),FALSE)),"error")</f>
        <v>DEN</v>
      </c>
      <c r="L1662" t="str">
        <f t="shared" ca="1" si="375"/>
        <v>DEN</v>
      </c>
      <c r="M1662">
        <f t="shared" ca="1" si="366"/>
        <v>0.5</v>
      </c>
      <c r="N1662" t="s">
        <v>16</v>
      </c>
      <c r="O1662">
        <v>-5.5</v>
      </c>
      <c r="P1662">
        <f t="shared" ca="1" si="367"/>
        <v>1.5</v>
      </c>
      <c r="S1662" t="s">
        <v>74</v>
      </c>
      <c r="T1662">
        <v>11</v>
      </c>
      <c r="U1662">
        <f t="shared" ca="1" si="368"/>
        <v>1</v>
      </c>
      <c r="V1662" t="s">
        <v>74</v>
      </c>
      <c r="W1662">
        <f t="shared" ca="1" si="369"/>
        <v>1</v>
      </c>
    </row>
    <row r="1663" spans="1:23" x14ac:dyDescent="0.25">
      <c r="A1663">
        <v>1662</v>
      </c>
      <c r="B1663">
        <v>815</v>
      </c>
      <c r="C1663" t="str">
        <f t="shared" ca="1" si="360"/>
        <v>2015_01_NYG@DAL</v>
      </c>
      <c r="D1663">
        <f t="shared" ca="1" si="374"/>
        <v>-5.5</v>
      </c>
      <c r="E1663">
        <f t="shared" ca="1" si="374"/>
        <v>-6</v>
      </c>
      <c r="F1663">
        <f t="shared" ca="1" si="374"/>
        <v>27</v>
      </c>
      <c r="G1663">
        <f t="shared" ca="1" si="374"/>
        <v>26</v>
      </c>
      <c r="H1663">
        <f t="shared" ca="1" si="362"/>
        <v>2015</v>
      </c>
      <c r="I1663">
        <f t="shared" ca="1" si="363"/>
        <v>1</v>
      </c>
      <c r="J1663" t="str">
        <f t="shared" ca="1" si="364"/>
        <v>rs</v>
      </c>
      <c r="K1663" t="str">
        <f t="shared" ca="1" si="375"/>
        <v>NYG</v>
      </c>
      <c r="L1663" t="str">
        <f t="shared" ca="1" si="375"/>
        <v>DAL</v>
      </c>
      <c r="M1663">
        <f t="shared" ca="1" si="366"/>
        <v>0.5</v>
      </c>
      <c r="N1663" t="s">
        <v>18</v>
      </c>
      <c r="O1663">
        <v>-4.5</v>
      </c>
      <c r="P1663">
        <f t="shared" ca="1" si="367"/>
        <v>1</v>
      </c>
      <c r="S1663" t="s">
        <v>73</v>
      </c>
      <c r="T1663">
        <v>9</v>
      </c>
      <c r="U1663">
        <f t="shared" ca="1" si="368"/>
        <v>0</v>
      </c>
      <c r="V1663" t="s">
        <v>85</v>
      </c>
      <c r="W1663">
        <f t="shared" ca="1" si="369"/>
        <v>0</v>
      </c>
    </row>
    <row r="1664" spans="1:23" x14ac:dyDescent="0.25">
      <c r="A1664">
        <v>1663</v>
      </c>
      <c r="B1664">
        <v>815</v>
      </c>
      <c r="C1664" t="str">
        <f t="shared" ca="1" si="360"/>
        <v>2015_01_NYG@DAL</v>
      </c>
      <c r="D1664">
        <f t="shared" ca="1" si="374"/>
        <v>-5.5</v>
      </c>
      <c r="E1664">
        <f t="shared" ca="1" si="374"/>
        <v>-6</v>
      </c>
      <c r="F1664">
        <f t="shared" ca="1" si="374"/>
        <v>27</v>
      </c>
      <c r="G1664">
        <f t="shared" ca="1" si="374"/>
        <v>26</v>
      </c>
      <c r="H1664">
        <f t="shared" ca="1" si="362"/>
        <v>2015</v>
      </c>
      <c r="I1664">
        <f t="shared" ca="1" si="363"/>
        <v>1</v>
      </c>
      <c r="J1664" t="str">
        <f t="shared" ca="1" si="364"/>
        <v>rs</v>
      </c>
      <c r="K1664" t="str">
        <f t="shared" ca="1" si="375"/>
        <v>NYG</v>
      </c>
      <c r="L1664" t="str">
        <f t="shared" ca="1" si="375"/>
        <v>DAL</v>
      </c>
      <c r="M1664">
        <f t="shared" ca="1" si="366"/>
        <v>0.5</v>
      </c>
      <c r="N1664" t="s">
        <v>16</v>
      </c>
      <c r="O1664">
        <v>-3.5</v>
      </c>
      <c r="P1664">
        <f t="shared" ca="1" si="367"/>
        <v>2</v>
      </c>
      <c r="S1664" t="s">
        <v>85</v>
      </c>
      <c r="T1664">
        <v>8</v>
      </c>
      <c r="U1664">
        <f t="shared" ca="1" si="368"/>
        <v>1</v>
      </c>
      <c r="V1664" t="s">
        <v>85</v>
      </c>
      <c r="W1664">
        <f t="shared" ca="1" si="369"/>
        <v>0</v>
      </c>
    </row>
    <row r="1665" spans="1:23" x14ac:dyDescent="0.25">
      <c r="A1665">
        <v>1664</v>
      </c>
      <c r="B1665">
        <v>816</v>
      </c>
      <c r="C1665" t="str">
        <f t="shared" ca="1" si="360"/>
        <v>2015_01_PHI@ATL</v>
      </c>
      <c r="D1665">
        <f t="shared" ca="1" si="374"/>
        <v>1.5</v>
      </c>
      <c r="E1665">
        <f t="shared" ca="1" si="374"/>
        <v>3</v>
      </c>
      <c r="F1665">
        <f t="shared" ca="1" si="374"/>
        <v>26</v>
      </c>
      <c r="G1665">
        <f t="shared" ca="1" si="374"/>
        <v>24</v>
      </c>
      <c r="H1665">
        <f t="shared" ca="1" si="362"/>
        <v>2015</v>
      </c>
      <c r="I1665">
        <f t="shared" ca="1" si="363"/>
        <v>1</v>
      </c>
      <c r="J1665" t="str">
        <f t="shared" ca="1" si="364"/>
        <v>rs</v>
      </c>
      <c r="K1665" t="str">
        <f t="shared" ca="1" si="375"/>
        <v>ATL</v>
      </c>
      <c r="L1665" t="str">
        <f t="shared" ca="1" si="375"/>
        <v>ATL</v>
      </c>
      <c r="M1665">
        <f t="shared" ca="1" si="366"/>
        <v>-1.5</v>
      </c>
      <c r="N1665" t="s">
        <v>18</v>
      </c>
      <c r="O1665">
        <v>-1.5</v>
      </c>
      <c r="P1665">
        <f t="shared" ca="1" si="367"/>
        <v>3</v>
      </c>
      <c r="S1665" t="s">
        <v>88</v>
      </c>
      <c r="T1665">
        <v>3</v>
      </c>
      <c r="U1665">
        <f t="shared" ca="1" si="368"/>
        <v>0</v>
      </c>
      <c r="V1665" t="s">
        <v>88</v>
      </c>
      <c r="W1665">
        <f t="shared" ca="1" si="369"/>
        <v>0</v>
      </c>
    </row>
    <row r="1666" spans="1:23" x14ac:dyDescent="0.25">
      <c r="A1666">
        <v>1665</v>
      </c>
      <c r="B1666">
        <v>816</v>
      </c>
      <c r="C1666" t="str">
        <f t="shared" ref="C1666:C1729" ca="1" si="376">IFERROR(VLOOKUP($B1666,nfl_game_result,MATCH(C$1,nfl_game_result_header,0),FALSE),"error")</f>
        <v>2015_01_PHI@ATL</v>
      </c>
      <c r="D1666">
        <f t="shared" ca="1" si="374"/>
        <v>1.5</v>
      </c>
      <c r="E1666">
        <f t="shared" ca="1" si="374"/>
        <v>3</v>
      </c>
      <c r="F1666">
        <f t="shared" ca="1" si="374"/>
        <v>26</v>
      </c>
      <c r="G1666">
        <f t="shared" ca="1" si="374"/>
        <v>24</v>
      </c>
      <c r="H1666">
        <f t="shared" ref="H1666:H1729" ca="1" si="377">VALUE(LEFT(C1666, 4))</f>
        <v>2015</v>
      </c>
      <c r="I1666">
        <f t="shared" ref="I1666:I1729" ca="1" si="378">VALUE(MID(C1666,6,FIND("_",C1666,6)-6))</f>
        <v>1</v>
      </c>
      <c r="J1666" t="str">
        <f t="shared" ref="J1666:J1729" ca="1" si="379">IF(I1666&lt;=17,"rs","plyff")</f>
        <v>rs</v>
      </c>
      <c r="K1666" t="str">
        <f t="shared" ca="1" si="375"/>
        <v>ATL</v>
      </c>
      <c r="L1666" t="str">
        <f t="shared" ca="1" si="375"/>
        <v>ATL</v>
      </c>
      <c r="M1666">
        <f t="shared" ref="M1666:M1729" ca="1" si="380">IF(NOT(OR(ISBLANK(D1666),ISBLANK(E1666),D1666="",E1666="")),D1666-E1666,"")</f>
        <v>-1.5</v>
      </c>
      <c r="N1666" t="s">
        <v>16</v>
      </c>
      <c r="O1666">
        <v>-2.5</v>
      </c>
      <c r="P1666">
        <f t="shared" ref="P1666:P1729" ca="1" si="381">IF(OR(NOT(ISNUMBER(D1666)),ISBLANK(D1666),D1666="",ISBLANK(O1666)),"",ABS(D1666-O1666))</f>
        <v>4</v>
      </c>
      <c r="S1666" t="s">
        <v>22</v>
      </c>
      <c r="T1666">
        <v>4</v>
      </c>
      <c r="U1666">
        <f t="shared" ref="U1666:U1729" ca="1" si="382">IF(OR(ISBLANK(K1666),ISBLANK(S1666),K1666="",S1666=""),"",IF(K1666=S1666,1,0))</f>
        <v>1</v>
      </c>
      <c r="V1666" t="s">
        <v>22</v>
      </c>
      <c r="W1666">
        <f t="shared" ref="W1666:W1729" ca="1" si="383">IF(OR(ISBLANK(L1666),ISBLANK(V1666),L1666="",V1666=""),"",IF(L1666=V1666,1,0))</f>
        <v>1</v>
      </c>
    </row>
    <row r="1667" spans="1:23" x14ac:dyDescent="0.25">
      <c r="A1667">
        <v>1666</v>
      </c>
      <c r="B1667">
        <v>817</v>
      </c>
      <c r="C1667" t="str">
        <f t="shared" ca="1" si="376"/>
        <v>2015_01_MIN@SFO</v>
      </c>
      <c r="D1667">
        <f t="shared" ca="1" si="374"/>
        <v>-3.5</v>
      </c>
      <c r="E1667">
        <f t="shared" ca="1" si="374"/>
        <v>2.5</v>
      </c>
      <c r="F1667">
        <f t="shared" ca="1" si="374"/>
        <v>20</v>
      </c>
      <c r="G1667">
        <f t="shared" ca="1" si="374"/>
        <v>3</v>
      </c>
      <c r="H1667">
        <f t="shared" ca="1" si="377"/>
        <v>2015</v>
      </c>
      <c r="I1667">
        <f t="shared" ca="1" si="378"/>
        <v>1</v>
      </c>
      <c r="J1667" t="str">
        <f t="shared" ca="1" si="379"/>
        <v>rs</v>
      </c>
      <c r="K1667" t="str">
        <f t="shared" ca="1" si="375"/>
        <v>SFO</v>
      </c>
      <c r="L1667" t="str">
        <f t="shared" ca="1" si="375"/>
        <v>SFO</v>
      </c>
      <c r="M1667">
        <f t="shared" ca="1" si="380"/>
        <v>-6</v>
      </c>
      <c r="N1667" t="s">
        <v>18</v>
      </c>
      <c r="O1667">
        <v>-3</v>
      </c>
      <c r="P1667">
        <f t="shared" ca="1" si="381"/>
        <v>0.5</v>
      </c>
      <c r="S1667" t="s">
        <v>82</v>
      </c>
      <c r="T1667">
        <v>5</v>
      </c>
      <c r="U1667">
        <f t="shared" ca="1" si="382"/>
        <v>0</v>
      </c>
      <c r="V1667" t="s">
        <v>82</v>
      </c>
      <c r="W1667">
        <f t="shared" ca="1" si="383"/>
        <v>0</v>
      </c>
    </row>
    <row r="1668" spans="1:23" x14ac:dyDescent="0.25">
      <c r="A1668">
        <v>1667</v>
      </c>
      <c r="B1668">
        <v>817</v>
      </c>
      <c r="C1668" t="str">
        <f t="shared" ca="1" si="376"/>
        <v>2015_01_MIN@SFO</v>
      </c>
      <c r="D1668">
        <f t="shared" ca="1" si="374"/>
        <v>-3.5</v>
      </c>
      <c r="E1668">
        <f t="shared" ca="1" si="374"/>
        <v>2.5</v>
      </c>
      <c r="F1668">
        <f t="shared" ca="1" si="374"/>
        <v>20</v>
      </c>
      <c r="G1668">
        <f t="shared" ca="1" si="374"/>
        <v>3</v>
      </c>
      <c r="H1668">
        <f t="shared" ca="1" si="377"/>
        <v>2015</v>
      </c>
      <c r="I1668">
        <f t="shared" ca="1" si="378"/>
        <v>1</v>
      </c>
      <c r="J1668" t="str">
        <f t="shared" ca="1" si="379"/>
        <v>rs</v>
      </c>
      <c r="K1668" t="str">
        <f t="shared" ca="1" si="375"/>
        <v>SFO</v>
      </c>
      <c r="L1668" t="str">
        <f t="shared" ca="1" si="375"/>
        <v>SFO</v>
      </c>
      <c r="M1668">
        <f t="shared" ca="1" si="380"/>
        <v>-6</v>
      </c>
      <c r="N1668" t="s">
        <v>16</v>
      </c>
      <c r="O1668">
        <v>-1</v>
      </c>
      <c r="P1668">
        <f t="shared" ca="1" si="381"/>
        <v>2.5</v>
      </c>
      <c r="S1668" t="s">
        <v>82</v>
      </c>
      <c r="T1668">
        <v>12</v>
      </c>
      <c r="U1668">
        <f t="shared" ca="1" si="382"/>
        <v>0</v>
      </c>
      <c r="V1668" t="s">
        <v>82</v>
      </c>
      <c r="W1668">
        <f t="shared" ca="1" si="383"/>
        <v>0</v>
      </c>
    </row>
    <row r="1669" spans="1:23" x14ac:dyDescent="0.25">
      <c r="A1669">
        <v>1668</v>
      </c>
      <c r="B1669">
        <v>818</v>
      </c>
      <c r="C1669" t="str">
        <f t="shared" ca="1" si="376"/>
        <v>2015_02_DEN@KCY</v>
      </c>
      <c r="D1669">
        <f t="shared" ca="1" si="374"/>
        <v>1.5</v>
      </c>
      <c r="E1669">
        <f t="shared" ca="1" si="374"/>
        <v>-3</v>
      </c>
      <c r="F1669">
        <f t="shared" ca="1" si="374"/>
        <v>24</v>
      </c>
      <c r="G1669">
        <f t="shared" ca="1" si="374"/>
        <v>31</v>
      </c>
      <c r="H1669">
        <f t="shared" ca="1" si="377"/>
        <v>2015</v>
      </c>
      <c r="I1669">
        <f t="shared" ca="1" si="378"/>
        <v>2</v>
      </c>
      <c r="J1669" t="str">
        <f t="shared" ca="1" si="379"/>
        <v>rs</v>
      </c>
      <c r="K1669" t="str">
        <f t="shared" ca="1" si="375"/>
        <v>DEN</v>
      </c>
      <c r="L1669" t="str">
        <f t="shared" ca="1" si="375"/>
        <v>DEN</v>
      </c>
      <c r="M1669">
        <f t="shared" ca="1" si="380"/>
        <v>4.5</v>
      </c>
      <c r="N1669" t="s">
        <v>18</v>
      </c>
      <c r="O1669">
        <v>2</v>
      </c>
      <c r="P1669">
        <f t="shared" ca="1" si="381"/>
        <v>0.5</v>
      </c>
      <c r="S1669" t="s">
        <v>336</v>
      </c>
      <c r="T1669">
        <v>5</v>
      </c>
      <c r="U1669">
        <f t="shared" ca="1" si="382"/>
        <v>0</v>
      </c>
      <c r="V1669" t="s">
        <v>336</v>
      </c>
      <c r="W1669">
        <f t="shared" ca="1" si="383"/>
        <v>0</v>
      </c>
    </row>
    <row r="1670" spans="1:23" x14ac:dyDescent="0.25">
      <c r="A1670">
        <v>1669</v>
      </c>
      <c r="B1670">
        <v>818</v>
      </c>
      <c r="C1670" t="str">
        <f t="shared" ca="1" si="376"/>
        <v>2015_02_DEN@KCY</v>
      </c>
      <c r="D1670">
        <f t="shared" ca="1" si="374"/>
        <v>1.5</v>
      </c>
      <c r="E1670">
        <f t="shared" ca="1" si="374"/>
        <v>-3</v>
      </c>
      <c r="F1670">
        <f t="shared" ca="1" si="374"/>
        <v>24</v>
      </c>
      <c r="G1670">
        <f t="shared" ca="1" si="374"/>
        <v>31</v>
      </c>
      <c r="H1670">
        <f t="shared" ca="1" si="377"/>
        <v>2015</v>
      </c>
      <c r="I1670">
        <f t="shared" ca="1" si="378"/>
        <v>2</v>
      </c>
      <c r="J1670" t="str">
        <f t="shared" ca="1" si="379"/>
        <v>rs</v>
      </c>
      <c r="K1670" t="str">
        <f t="shared" ca="1" si="375"/>
        <v>DEN</v>
      </c>
      <c r="L1670" t="str">
        <f t="shared" ca="1" si="375"/>
        <v>DEN</v>
      </c>
      <c r="M1670">
        <f t="shared" ca="1" si="380"/>
        <v>4.5</v>
      </c>
      <c r="N1670" t="s">
        <v>16</v>
      </c>
      <c r="O1670">
        <v>-1.5</v>
      </c>
      <c r="P1670">
        <f t="shared" ca="1" si="381"/>
        <v>3</v>
      </c>
      <c r="S1670" t="s">
        <v>336</v>
      </c>
      <c r="T1670">
        <v>3</v>
      </c>
      <c r="U1670">
        <f t="shared" ca="1" si="382"/>
        <v>0</v>
      </c>
      <c r="V1670" t="s">
        <v>336</v>
      </c>
      <c r="W1670">
        <f t="shared" ca="1" si="383"/>
        <v>0</v>
      </c>
    </row>
    <row r="1671" spans="1:23" x14ac:dyDescent="0.25">
      <c r="A1671">
        <v>1670</v>
      </c>
      <c r="B1671">
        <v>819</v>
      </c>
      <c r="C1671" t="str">
        <f t="shared" ca="1" si="376"/>
        <v>2015_02_DAL@PHI</v>
      </c>
      <c r="D1671">
        <f t="shared" ca="1" si="374"/>
        <v>-3</v>
      </c>
      <c r="E1671">
        <f t="shared" ca="1" si="374"/>
        <v>-6.5</v>
      </c>
      <c r="F1671">
        <f t="shared" ca="1" si="374"/>
        <v>10</v>
      </c>
      <c r="G1671">
        <f t="shared" ca="1" si="374"/>
        <v>20</v>
      </c>
      <c r="H1671">
        <f t="shared" ca="1" si="377"/>
        <v>2015</v>
      </c>
      <c r="I1671">
        <f t="shared" ca="1" si="378"/>
        <v>2</v>
      </c>
      <c r="J1671" t="str">
        <f t="shared" ca="1" si="379"/>
        <v>rs</v>
      </c>
      <c r="K1671" t="str">
        <f t="shared" ca="1" si="375"/>
        <v>DAL</v>
      </c>
      <c r="L1671" t="str">
        <f t="shared" ca="1" si="375"/>
        <v>DAL</v>
      </c>
      <c r="M1671">
        <f t="shared" ca="1" si="380"/>
        <v>3.5</v>
      </c>
      <c r="N1671" t="s">
        <v>18</v>
      </c>
      <c r="O1671">
        <v>-1.5</v>
      </c>
      <c r="P1671">
        <f t="shared" ca="1" si="381"/>
        <v>1.5</v>
      </c>
      <c r="S1671" t="s">
        <v>88</v>
      </c>
      <c r="T1671">
        <v>10</v>
      </c>
      <c r="U1671">
        <f t="shared" ca="1" si="382"/>
        <v>0</v>
      </c>
      <c r="V1671" t="s">
        <v>88</v>
      </c>
      <c r="W1671">
        <f t="shared" ca="1" si="383"/>
        <v>0</v>
      </c>
    </row>
    <row r="1672" spans="1:23" x14ac:dyDescent="0.25">
      <c r="A1672">
        <v>1671</v>
      </c>
      <c r="B1672">
        <v>819</v>
      </c>
      <c r="C1672" t="str">
        <f t="shared" ca="1" si="376"/>
        <v>2015_02_DAL@PHI</v>
      </c>
      <c r="D1672">
        <f t="shared" ca="1" si="374"/>
        <v>-3</v>
      </c>
      <c r="E1672">
        <f t="shared" ca="1" si="374"/>
        <v>-6.5</v>
      </c>
      <c r="F1672">
        <f t="shared" ca="1" si="374"/>
        <v>10</v>
      </c>
      <c r="G1672">
        <f t="shared" ca="1" si="374"/>
        <v>20</v>
      </c>
      <c r="H1672">
        <f t="shared" ca="1" si="377"/>
        <v>2015</v>
      </c>
      <c r="I1672">
        <f t="shared" ca="1" si="378"/>
        <v>2</v>
      </c>
      <c r="J1672" t="str">
        <f t="shared" ca="1" si="379"/>
        <v>rs</v>
      </c>
      <c r="K1672" t="str">
        <f t="shared" ca="1" si="375"/>
        <v>DAL</v>
      </c>
      <c r="L1672" t="str">
        <f t="shared" ca="1" si="375"/>
        <v>DAL</v>
      </c>
      <c r="M1672">
        <f t="shared" ca="1" si="380"/>
        <v>3.5</v>
      </c>
      <c r="N1672" t="s">
        <v>16</v>
      </c>
      <c r="O1672">
        <v>-3</v>
      </c>
      <c r="P1672">
        <f t="shared" ca="1" si="381"/>
        <v>0</v>
      </c>
      <c r="S1672" t="s">
        <v>73</v>
      </c>
      <c r="T1672">
        <v>11</v>
      </c>
      <c r="U1672">
        <f t="shared" ca="1" si="382"/>
        <v>1</v>
      </c>
      <c r="V1672" t="s">
        <v>88</v>
      </c>
      <c r="W1672">
        <f t="shared" ca="1" si="383"/>
        <v>0</v>
      </c>
    </row>
    <row r="1673" spans="1:23" x14ac:dyDescent="0.25">
      <c r="A1673">
        <v>1672</v>
      </c>
      <c r="B1673">
        <v>820</v>
      </c>
      <c r="C1673" t="str">
        <f t="shared" ca="1" si="376"/>
        <v>2015_02_HOU@CAR</v>
      </c>
      <c r="D1673">
        <f t="shared" ca="1" si="374"/>
        <v>-4.5</v>
      </c>
      <c r="E1673">
        <f t="shared" ca="1" si="374"/>
        <v>-3</v>
      </c>
      <c r="F1673">
        <f t="shared" ca="1" si="374"/>
        <v>24</v>
      </c>
      <c r="G1673">
        <f t="shared" ca="1" si="374"/>
        <v>17</v>
      </c>
      <c r="H1673">
        <f t="shared" ca="1" si="377"/>
        <v>2015</v>
      </c>
      <c r="I1673">
        <f t="shared" ca="1" si="378"/>
        <v>2</v>
      </c>
      <c r="J1673" t="str">
        <f t="shared" ca="1" si="379"/>
        <v>rs</v>
      </c>
      <c r="K1673" t="str">
        <f t="shared" ca="1" si="375"/>
        <v>CAR</v>
      </c>
      <c r="L1673" t="str">
        <f t="shared" ca="1" si="375"/>
        <v>CAR</v>
      </c>
      <c r="M1673">
        <f t="shared" ca="1" si="380"/>
        <v>-1.5</v>
      </c>
      <c r="N1673" t="s">
        <v>18</v>
      </c>
      <c r="O1673">
        <v>-3.5</v>
      </c>
      <c r="P1673">
        <f t="shared" ca="1" si="381"/>
        <v>1</v>
      </c>
      <c r="S1673" t="s">
        <v>77</v>
      </c>
      <c r="T1673">
        <v>7</v>
      </c>
      <c r="U1673">
        <f t="shared" ca="1" si="382"/>
        <v>0</v>
      </c>
      <c r="V1673" t="s">
        <v>77</v>
      </c>
      <c r="W1673">
        <f t="shared" ca="1" si="383"/>
        <v>0</v>
      </c>
    </row>
    <row r="1674" spans="1:23" x14ac:dyDescent="0.25">
      <c r="A1674">
        <v>1673</v>
      </c>
      <c r="B1674">
        <v>820</v>
      </c>
      <c r="C1674" t="str">
        <f t="shared" ca="1" si="376"/>
        <v>2015_02_HOU@CAR</v>
      </c>
      <c r="D1674">
        <f t="shared" ca="1" si="374"/>
        <v>-4.5</v>
      </c>
      <c r="E1674">
        <f t="shared" ca="1" si="374"/>
        <v>-3</v>
      </c>
      <c r="F1674">
        <f t="shared" ca="1" si="374"/>
        <v>24</v>
      </c>
      <c r="G1674">
        <f t="shared" ca="1" si="374"/>
        <v>17</v>
      </c>
      <c r="H1674">
        <f t="shared" ca="1" si="377"/>
        <v>2015</v>
      </c>
      <c r="I1674">
        <f t="shared" ca="1" si="378"/>
        <v>2</v>
      </c>
      <c r="J1674" t="str">
        <f t="shared" ca="1" si="379"/>
        <v>rs</v>
      </c>
      <c r="K1674" t="str">
        <f t="shared" ca="1" si="375"/>
        <v>CAR</v>
      </c>
      <c r="L1674" t="str">
        <f t="shared" ca="1" si="375"/>
        <v>CAR</v>
      </c>
      <c r="M1674">
        <f t="shared" ca="1" si="380"/>
        <v>-1.5</v>
      </c>
      <c r="N1674" t="s">
        <v>16</v>
      </c>
      <c r="O1674">
        <v>-3.5</v>
      </c>
      <c r="P1674">
        <f t="shared" ca="1" si="381"/>
        <v>1</v>
      </c>
      <c r="S1674" t="s">
        <v>69</v>
      </c>
      <c r="T1674">
        <v>12</v>
      </c>
      <c r="U1674">
        <f t="shared" ca="1" si="382"/>
        <v>1</v>
      </c>
      <c r="V1674" t="s">
        <v>69</v>
      </c>
      <c r="W1674">
        <f t="shared" ca="1" si="383"/>
        <v>1</v>
      </c>
    </row>
    <row r="1675" spans="1:23" x14ac:dyDescent="0.25">
      <c r="A1675">
        <v>1674</v>
      </c>
      <c r="B1675">
        <v>821</v>
      </c>
      <c r="C1675" t="str">
        <f t="shared" ca="1" si="376"/>
        <v>2015_02_SFO@PIT</v>
      </c>
      <c r="D1675">
        <f t="shared" ca="1" si="374"/>
        <v>-6.5</v>
      </c>
      <c r="E1675">
        <f t="shared" ca="1" si="374"/>
        <v>-6</v>
      </c>
      <c r="F1675">
        <f t="shared" ca="1" si="374"/>
        <v>43</v>
      </c>
      <c r="G1675">
        <f t="shared" ca="1" si="374"/>
        <v>18</v>
      </c>
      <c r="H1675">
        <f t="shared" ca="1" si="377"/>
        <v>2015</v>
      </c>
      <c r="I1675">
        <f t="shared" ca="1" si="378"/>
        <v>2</v>
      </c>
      <c r="J1675" t="str">
        <f t="shared" ca="1" si="379"/>
        <v>rs</v>
      </c>
      <c r="K1675" t="str">
        <f t="shared" ca="1" si="375"/>
        <v>PIT</v>
      </c>
      <c r="L1675" t="str">
        <f t="shared" ca="1" si="375"/>
        <v>PIT</v>
      </c>
      <c r="M1675">
        <f t="shared" ca="1" si="380"/>
        <v>-0.5</v>
      </c>
      <c r="N1675" t="s">
        <v>18</v>
      </c>
      <c r="O1675">
        <v>-7</v>
      </c>
      <c r="P1675">
        <f t="shared" ca="1" si="381"/>
        <v>0.5</v>
      </c>
      <c r="S1675" t="s">
        <v>89</v>
      </c>
      <c r="T1675">
        <v>11</v>
      </c>
      <c r="U1675">
        <f t="shared" ca="1" si="382"/>
        <v>1</v>
      </c>
      <c r="V1675" t="s">
        <v>152</v>
      </c>
      <c r="W1675">
        <f t="shared" ca="1" si="383"/>
        <v>0</v>
      </c>
    </row>
    <row r="1676" spans="1:23" x14ac:dyDescent="0.25">
      <c r="A1676">
        <v>1675</v>
      </c>
      <c r="B1676">
        <v>821</v>
      </c>
      <c r="C1676" t="str">
        <f t="shared" ca="1" si="376"/>
        <v>2015_02_SFO@PIT</v>
      </c>
      <c r="D1676">
        <f t="shared" ca="1" si="374"/>
        <v>-6.5</v>
      </c>
      <c r="E1676">
        <f t="shared" ca="1" si="374"/>
        <v>-6</v>
      </c>
      <c r="F1676">
        <f t="shared" ca="1" si="374"/>
        <v>43</v>
      </c>
      <c r="G1676">
        <f t="shared" ca="1" si="374"/>
        <v>18</v>
      </c>
      <c r="H1676">
        <f t="shared" ca="1" si="377"/>
        <v>2015</v>
      </c>
      <c r="I1676">
        <f t="shared" ca="1" si="378"/>
        <v>2</v>
      </c>
      <c r="J1676" t="str">
        <f t="shared" ca="1" si="379"/>
        <v>rs</v>
      </c>
      <c r="K1676" t="str">
        <f t="shared" ca="1" si="375"/>
        <v>PIT</v>
      </c>
      <c r="L1676" t="str">
        <f t="shared" ca="1" si="375"/>
        <v>PIT</v>
      </c>
      <c r="M1676">
        <f t="shared" ca="1" si="380"/>
        <v>-0.5</v>
      </c>
      <c r="N1676" t="s">
        <v>16</v>
      </c>
      <c r="O1676">
        <v>-6</v>
      </c>
      <c r="P1676">
        <f t="shared" ca="1" si="381"/>
        <v>0.5</v>
      </c>
      <c r="S1676" t="s">
        <v>338</v>
      </c>
      <c r="T1676">
        <v>10</v>
      </c>
      <c r="U1676">
        <f t="shared" ca="1" si="382"/>
        <v>0</v>
      </c>
      <c r="V1676" t="s">
        <v>89</v>
      </c>
      <c r="W1676">
        <f t="shared" ca="1" si="383"/>
        <v>1</v>
      </c>
    </row>
    <row r="1677" spans="1:23" x14ac:dyDescent="0.25">
      <c r="A1677">
        <v>1676</v>
      </c>
      <c r="B1677">
        <v>822</v>
      </c>
      <c r="C1677" t="str">
        <f t="shared" ca="1" si="376"/>
        <v>2015_02_TBY@NOR</v>
      </c>
      <c r="D1677">
        <f t="shared" ca="1" si="374"/>
        <v>-10.5</v>
      </c>
      <c r="E1677">
        <f t="shared" ca="1" si="374"/>
        <v>-9</v>
      </c>
      <c r="F1677">
        <f t="shared" ca="1" si="374"/>
        <v>19</v>
      </c>
      <c r="G1677">
        <f t="shared" ca="1" si="374"/>
        <v>26</v>
      </c>
      <c r="H1677">
        <f t="shared" ca="1" si="377"/>
        <v>2015</v>
      </c>
      <c r="I1677">
        <f t="shared" ca="1" si="378"/>
        <v>2</v>
      </c>
      <c r="J1677" t="str">
        <f t="shared" ca="1" si="379"/>
        <v>rs</v>
      </c>
      <c r="K1677" t="str">
        <f t="shared" ca="1" si="375"/>
        <v>TBY</v>
      </c>
      <c r="L1677" t="str">
        <f t="shared" ca="1" si="375"/>
        <v>TBY</v>
      </c>
      <c r="M1677">
        <f t="shared" ca="1" si="380"/>
        <v>-1.5</v>
      </c>
      <c r="N1677" t="s">
        <v>18</v>
      </c>
      <c r="O1677">
        <v>-9</v>
      </c>
      <c r="P1677">
        <f t="shared" ca="1" si="381"/>
        <v>1.5</v>
      </c>
      <c r="S1677" t="s">
        <v>339</v>
      </c>
      <c r="T1677">
        <v>4</v>
      </c>
      <c r="U1677">
        <f t="shared" ca="1" si="382"/>
        <v>1</v>
      </c>
      <c r="V1677" t="s">
        <v>340</v>
      </c>
      <c r="W1677">
        <f t="shared" ca="1" si="383"/>
        <v>0</v>
      </c>
    </row>
    <row r="1678" spans="1:23" x14ac:dyDescent="0.25">
      <c r="A1678">
        <v>1677</v>
      </c>
      <c r="B1678">
        <v>822</v>
      </c>
      <c r="C1678" t="str">
        <f t="shared" ca="1" si="376"/>
        <v>2015_02_TBY@NOR</v>
      </c>
      <c r="D1678">
        <f t="shared" ca="1" si="374"/>
        <v>-10.5</v>
      </c>
      <c r="E1678">
        <f t="shared" ca="1" si="374"/>
        <v>-9</v>
      </c>
      <c r="F1678">
        <f t="shared" ca="1" si="374"/>
        <v>19</v>
      </c>
      <c r="G1678">
        <f t="shared" ca="1" si="374"/>
        <v>26</v>
      </c>
      <c r="H1678">
        <f t="shared" ca="1" si="377"/>
        <v>2015</v>
      </c>
      <c r="I1678">
        <f t="shared" ca="1" si="378"/>
        <v>2</v>
      </c>
      <c r="J1678" t="str">
        <f t="shared" ca="1" si="379"/>
        <v>rs</v>
      </c>
      <c r="K1678" t="str">
        <f t="shared" ca="1" si="375"/>
        <v>TBY</v>
      </c>
      <c r="L1678" t="str">
        <f t="shared" ca="1" si="375"/>
        <v>TBY</v>
      </c>
      <c r="M1678">
        <f t="shared" ca="1" si="380"/>
        <v>-1.5</v>
      </c>
      <c r="N1678" t="s">
        <v>16</v>
      </c>
      <c r="O1678">
        <v>-7</v>
      </c>
      <c r="P1678">
        <f t="shared" ca="1" si="381"/>
        <v>3.5</v>
      </c>
      <c r="S1678" t="s">
        <v>339</v>
      </c>
      <c r="T1678">
        <v>9</v>
      </c>
      <c r="U1678">
        <f t="shared" ca="1" si="382"/>
        <v>1</v>
      </c>
      <c r="V1678" t="s">
        <v>340</v>
      </c>
      <c r="W1678">
        <f t="shared" ca="1" si="383"/>
        <v>0</v>
      </c>
    </row>
    <row r="1679" spans="1:23" x14ac:dyDescent="0.25">
      <c r="A1679">
        <v>1678</v>
      </c>
      <c r="B1679">
        <v>823</v>
      </c>
      <c r="C1679" t="str">
        <f t="shared" ca="1" si="376"/>
        <v>2015_02_DET@MIN</v>
      </c>
      <c r="D1679">
        <f t="shared" ca="1" si="374"/>
        <v>-3</v>
      </c>
      <c r="E1679">
        <f t="shared" ca="1" si="374"/>
        <v>-3</v>
      </c>
      <c r="F1679">
        <f t="shared" ca="1" si="374"/>
        <v>26</v>
      </c>
      <c r="G1679">
        <f t="shared" ca="1" si="374"/>
        <v>16</v>
      </c>
      <c r="H1679">
        <f t="shared" ca="1" si="377"/>
        <v>2015</v>
      </c>
      <c r="I1679">
        <f t="shared" ca="1" si="378"/>
        <v>2</v>
      </c>
      <c r="J1679" t="str">
        <f t="shared" ca="1" si="379"/>
        <v>rs</v>
      </c>
      <c r="K1679" t="str">
        <f t="shared" ca="1" si="375"/>
        <v>MIN</v>
      </c>
      <c r="L1679" t="str">
        <f t="shared" ca="1" si="375"/>
        <v>MIN</v>
      </c>
      <c r="M1679">
        <f t="shared" ca="1" si="380"/>
        <v>0</v>
      </c>
      <c r="N1679" t="s">
        <v>18</v>
      </c>
      <c r="O1679">
        <v>2</v>
      </c>
      <c r="P1679">
        <f t="shared" ca="1" si="381"/>
        <v>5</v>
      </c>
      <c r="S1679" t="s">
        <v>75</v>
      </c>
      <c r="T1679">
        <v>14</v>
      </c>
      <c r="U1679">
        <f t="shared" ca="1" si="382"/>
        <v>0</v>
      </c>
      <c r="V1679" t="s">
        <v>75</v>
      </c>
      <c r="W1679">
        <f t="shared" ca="1" si="383"/>
        <v>0</v>
      </c>
    </row>
    <row r="1680" spans="1:23" x14ac:dyDescent="0.25">
      <c r="A1680">
        <v>1679</v>
      </c>
      <c r="B1680">
        <v>823</v>
      </c>
      <c r="C1680" t="str">
        <f t="shared" ca="1" si="376"/>
        <v>2015_02_DET@MIN</v>
      </c>
      <c r="D1680">
        <f t="shared" ca="1" si="374"/>
        <v>-3</v>
      </c>
      <c r="E1680">
        <f t="shared" ca="1" si="374"/>
        <v>-3</v>
      </c>
      <c r="F1680">
        <f t="shared" ca="1" si="374"/>
        <v>26</v>
      </c>
      <c r="G1680">
        <f t="shared" ca="1" si="374"/>
        <v>16</v>
      </c>
      <c r="H1680">
        <f t="shared" ca="1" si="377"/>
        <v>2015</v>
      </c>
      <c r="I1680">
        <f t="shared" ca="1" si="378"/>
        <v>2</v>
      </c>
      <c r="J1680" t="str">
        <f t="shared" ca="1" si="379"/>
        <v>rs</v>
      </c>
      <c r="K1680" t="str">
        <f t="shared" ca="1" si="375"/>
        <v>MIN</v>
      </c>
      <c r="L1680" t="str">
        <f t="shared" ca="1" si="375"/>
        <v>MIN</v>
      </c>
      <c r="M1680">
        <f t="shared" ca="1" si="380"/>
        <v>0</v>
      </c>
      <c r="N1680" t="s">
        <v>16</v>
      </c>
      <c r="O1680">
        <v>-2.5</v>
      </c>
      <c r="P1680">
        <f t="shared" ca="1" si="381"/>
        <v>0.5</v>
      </c>
      <c r="S1680" t="s">
        <v>82</v>
      </c>
      <c r="T1680">
        <v>13</v>
      </c>
      <c r="U1680">
        <f t="shared" ca="1" si="382"/>
        <v>1</v>
      </c>
      <c r="V1680" t="s">
        <v>82</v>
      </c>
      <c r="W1680">
        <f t="shared" ca="1" si="383"/>
        <v>1</v>
      </c>
    </row>
    <row r="1681" spans="1:23" x14ac:dyDescent="0.25">
      <c r="A1681">
        <v>1680</v>
      </c>
      <c r="B1681">
        <v>824</v>
      </c>
      <c r="C1681" t="str">
        <f t="shared" ca="1" si="376"/>
        <v>2015_02_ARI@CHI</v>
      </c>
      <c r="D1681">
        <f t="shared" ca="1" si="374"/>
        <v>1.5</v>
      </c>
      <c r="E1681">
        <f t="shared" ca="1" si="374"/>
        <v>2</v>
      </c>
      <c r="F1681">
        <f t="shared" ca="1" si="374"/>
        <v>23</v>
      </c>
      <c r="G1681">
        <f t="shared" ca="1" si="374"/>
        <v>48</v>
      </c>
      <c r="H1681">
        <f t="shared" ca="1" si="377"/>
        <v>2015</v>
      </c>
      <c r="I1681">
        <f t="shared" ca="1" si="378"/>
        <v>2</v>
      </c>
      <c r="J1681" t="str">
        <f t="shared" ca="1" si="379"/>
        <v>rs</v>
      </c>
      <c r="K1681" t="str">
        <f t="shared" ca="1" si="375"/>
        <v>ARI</v>
      </c>
      <c r="L1681" t="str">
        <f t="shared" ca="1" si="375"/>
        <v>ARI</v>
      </c>
      <c r="M1681">
        <f t="shared" ca="1" si="380"/>
        <v>-0.5</v>
      </c>
      <c r="N1681" t="s">
        <v>18</v>
      </c>
      <c r="O1681">
        <v>3.5</v>
      </c>
      <c r="P1681">
        <f t="shared" ca="1" si="381"/>
        <v>2</v>
      </c>
      <c r="S1681" t="s">
        <v>66</v>
      </c>
      <c r="T1681">
        <v>3</v>
      </c>
      <c r="U1681">
        <f t="shared" ca="1" si="382"/>
        <v>1</v>
      </c>
      <c r="V1681" t="s">
        <v>66</v>
      </c>
      <c r="W1681">
        <f t="shared" ca="1" si="383"/>
        <v>1</v>
      </c>
    </row>
    <row r="1682" spans="1:23" x14ac:dyDescent="0.25">
      <c r="A1682">
        <v>1681</v>
      </c>
      <c r="B1682">
        <v>824</v>
      </c>
      <c r="C1682" t="str">
        <f t="shared" ca="1" si="376"/>
        <v>2015_02_ARI@CHI</v>
      </c>
      <c r="D1682">
        <f t="shared" ref="D1682:G1701" ca="1" si="384">IFERROR(IF(ISBLANK(VLOOKUP($B1682,nfl_game_result,MATCH(D$1,nfl_game_result_header,0),FALSE)),"",VLOOKUP($B1682,nfl_game_result,MATCH(D$1,nfl_game_result_header,0),FALSE)),"error")</f>
        <v>1.5</v>
      </c>
      <c r="E1682">
        <f t="shared" ca="1" si="384"/>
        <v>2</v>
      </c>
      <c r="F1682">
        <f t="shared" ca="1" si="384"/>
        <v>23</v>
      </c>
      <c r="G1682">
        <f t="shared" ca="1" si="384"/>
        <v>48</v>
      </c>
      <c r="H1682">
        <f t="shared" ca="1" si="377"/>
        <v>2015</v>
      </c>
      <c r="I1682">
        <f t="shared" ca="1" si="378"/>
        <v>2</v>
      </c>
      <c r="J1682" t="str">
        <f t="shared" ca="1" si="379"/>
        <v>rs</v>
      </c>
      <c r="K1682" t="str">
        <f t="shared" ref="K1682:L1701" ca="1" si="385">IFERROR(IF(ISBLANK(VLOOKUP($B1682,nfl_game_result,MATCH(K$1,nfl_game_result_header,0),FALSE)),"",VLOOKUP($B1682,nfl_game_result,MATCH(K$1,nfl_game_result_header,0),FALSE)),"error")</f>
        <v>ARI</v>
      </c>
      <c r="L1682" t="str">
        <f t="shared" ca="1" si="385"/>
        <v>ARI</v>
      </c>
      <c r="M1682">
        <f t="shared" ca="1" si="380"/>
        <v>-0.5</v>
      </c>
      <c r="N1682" t="s">
        <v>16</v>
      </c>
      <c r="O1682">
        <v>-1.5</v>
      </c>
      <c r="P1682">
        <f t="shared" ca="1" si="381"/>
        <v>3</v>
      </c>
      <c r="S1682" t="s">
        <v>70</v>
      </c>
      <c r="T1682">
        <v>14</v>
      </c>
      <c r="U1682">
        <f t="shared" ca="1" si="382"/>
        <v>0</v>
      </c>
      <c r="V1682" t="s">
        <v>70</v>
      </c>
      <c r="W1682">
        <f t="shared" ca="1" si="383"/>
        <v>0</v>
      </c>
    </row>
    <row r="1683" spans="1:23" x14ac:dyDescent="0.25">
      <c r="A1683">
        <v>1682</v>
      </c>
      <c r="B1683">
        <v>825</v>
      </c>
      <c r="C1683" t="str">
        <f t="shared" ca="1" si="376"/>
        <v>2015_02_NWE@BUF</v>
      </c>
      <c r="D1683">
        <f t="shared" ca="1" si="384"/>
        <v>1.5</v>
      </c>
      <c r="E1683">
        <f t="shared" ca="1" si="384"/>
        <v>-1.5</v>
      </c>
      <c r="F1683">
        <f t="shared" ca="1" si="384"/>
        <v>32</v>
      </c>
      <c r="G1683">
        <f t="shared" ca="1" si="384"/>
        <v>40</v>
      </c>
      <c r="H1683">
        <f t="shared" ca="1" si="377"/>
        <v>2015</v>
      </c>
      <c r="I1683">
        <f t="shared" ca="1" si="378"/>
        <v>2</v>
      </c>
      <c r="J1683" t="str">
        <f t="shared" ca="1" si="379"/>
        <v>rs</v>
      </c>
      <c r="K1683" t="str">
        <f t="shared" ca="1" si="385"/>
        <v>NWE</v>
      </c>
      <c r="L1683" t="str">
        <f t="shared" ca="1" si="385"/>
        <v>NWE</v>
      </c>
      <c r="M1683">
        <f t="shared" ca="1" si="380"/>
        <v>3</v>
      </c>
      <c r="N1683" t="s">
        <v>18</v>
      </c>
      <c r="O1683">
        <v>3</v>
      </c>
      <c r="P1683">
        <f t="shared" ca="1" si="381"/>
        <v>1.5</v>
      </c>
      <c r="S1683" t="s">
        <v>337</v>
      </c>
      <c r="T1683">
        <v>6</v>
      </c>
      <c r="U1683">
        <f t="shared" ca="1" si="382"/>
        <v>1</v>
      </c>
      <c r="V1683" t="s">
        <v>337</v>
      </c>
      <c r="W1683">
        <f t="shared" ca="1" si="383"/>
        <v>1</v>
      </c>
    </row>
    <row r="1684" spans="1:23" x14ac:dyDescent="0.25">
      <c r="A1684">
        <v>1683</v>
      </c>
      <c r="B1684">
        <v>825</v>
      </c>
      <c r="C1684" t="str">
        <f t="shared" ca="1" si="376"/>
        <v>2015_02_NWE@BUF</v>
      </c>
      <c r="D1684">
        <f t="shared" ca="1" si="384"/>
        <v>1.5</v>
      </c>
      <c r="E1684">
        <f t="shared" ca="1" si="384"/>
        <v>-1.5</v>
      </c>
      <c r="F1684">
        <f t="shared" ca="1" si="384"/>
        <v>32</v>
      </c>
      <c r="G1684">
        <f t="shared" ca="1" si="384"/>
        <v>40</v>
      </c>
      <c r="H1684">
        <f t="shared" ca="1" si="377"/>
        <v>2015</v>
      </c>
      <c r="I1684">
        <f t="shared" ca="1" si="378"/>
        <v>2</v>
      </c>
      <c r="J1684" t="str">
        <f t="shared" ca="1" si="379"/>
        <v>rs</v>
      </c>
      <c r="K1684" t="str">
        <f t="shared" ca="1" si="385"/>
        <v>NWE</v>
      </c>
      <c r="L1684" t="str">
        <f t="shared" ca="1" si="385"/>
        <v>NWE</v>
      </c>
      <c r="M1684">
        <f t="shared" ca="1" si="380"/>
        <v>3</v>
      </c>
      <c r="N1684" t="s">
        <v>16</v>
      </c>
      <c r="O1684">
        <v>2.5</v>
      </c>
      <c r="P1684">
        <f t="shared" ca="1" si="381"/>
        <v>1</v>
      </c>
      <c r="S1684" t="s">
        <v>68</v>
      </c>
      <c r="T1684">
        <v>15</v>
      </c>
      <c r="U1684">
        <f t="shared" ca="1" si="382"/>
        <v>0</v>
      </c>
      <c r="V1684" t="s">
        <v>68</v>
      </c>
      <c r="W1684">
        <f t="shared" ca="1" si="383"/>
        <v>0</v>
      </c>
    </row>
    <row r="1685" spans="1:23" x14ac:dyDescent="0.25">
      <c r="A1685">
        <v>1684</v>
      </c>
      <c r="B1685">
        <v>826</v>
      </c>
      <c r="C1685" t="str">
        <f t="shared" ca="1" si="376"/>
        <v>2015_02_SD@CIN</v>
      </c>
      <c r="D1685">
        <f t="shared" ca="1" si="384"/>
        <v>-3</v>
      </c>
      <c r="E1685">
        <f t="shared" ca="1" si="384"/>
        <v>-3.5</v>
      </c>
      <c r="F1685">
        <f t="shared" ca="1" si="384"/>
        <v>24</v>
      </c>
      <c r="G1685">
        <f t="shared" ca="1" si="384"/>
        <v>19</v>
      </c>
      <c r="H1685">
        <f t="shared" ca="1" si="377"/>
        <v>2015</v>
      </c>
      <c r="I1685">
        <f t="shared" ca="1" si="378"/>
        <v>2</v>
      </c>
      <c r="J1685" t="str">
        <f t="shared" ca="1" si="379"/>
        <v>rs</v>
      </c>
      <c r="K1685" t="str">
        <f t="shared" ca="1" si="385"/>
        <v>CIN</v>
      </c>
      <c r="L1685" t="str">
        <f t="shared" ca="1" si="385"/>
        <v>CIN</v>
      </c>
      <c r="M1685">
        <f t="shared" ca="1" si="380"/>
        <v>0.5</v>
      </c>
      <c r="N1685" t="s">
        <v>18</v>
      </c>
      <c r="O1685">
        <v>-4</v>
      </c>
      <c r="P1685">
        <f t="shared" ca="1" si="381"/>
        <v>1</v>
      </c>
      <c r="S1685" t="s">
        <v>71</v>
      </c>
      <c r="T1685">
        <v>12</v>
      </c>
      <c r="U1685">
        <f t="shared" ca="1" si="382"/>
        <v>1</v>
      </c>
      <c r="V1685" t="s">
        <v>71</v>
      </c>
      <c r="W1685">
        <f t="shared" ca="1" si="383"/>
        <v>1</v>
      </c>
    </row>
    <row r="1686" spans="1:23" x14ac:dyDescent="0.25">
      <c r="A1686">
        <v>1685</v>
      </c>
      <c r="B1686">
        <v>826</v>
      </c>
      <c r="C1686" t="str">
        <f t="shared" ca="1" si="376"/>
        <v>2015_02_SD@CIN</v>
      </c>
      <c r="D1686">
        <f t="shared" ca="1" si="384"/>
        <v>-3</v>
      </c>
      <c r="E1686">
        <f t="shared" ca="1" si="384"/>
        <v>-3.5</v>
      </c>
      <c r="F1686">
        <f t="shared" ca="1" si="384"/>
        <v>24</v>
      </c>
      <c r="G1686">
        <f t="shared" ca="1" si="384"/>
        <v>19</v>
      </c>
      <c r="H1686">
        <f t="shared" ca="1" si="377"/>
        <v>2015</v>
      </c>
      <c r="I1686">
        <f t="shared" ca="1" si="378"/>
        <v>2</v>
      </c>
      <c r="J1686" t="str">
        <f t="shared" ca="1" si="379"/>
        <v>rs</v>
      </c>
      <c r="K1686" t="str">
        <f t="shared" ca="1" si="385"/>
        <v>CIN</v>
      </c>
      <c r="L1686" t="str">
        <f t="shared" ca="1" si="385"/>
        <v>CIN</v>
      </c>
      <c r="M1686">
        <f t="shared" ca="1" si="380"/>
        <v>0.5</v>
      </c>
      <c r="N1686" t="s">
        <v>16</v>
      </c>
      <c r="O1686">
        <v>-3.5</v>
      </c>
      <c r="P1686">
        <f t="shared" ca="1" si="381"/>
        <v>0.5</v>
      </c>
      <c r="S1686" t="s">
        <v>71</v>
      </c>
      <c r="T1686">
        <v>8</v>
      </c>
      <c r="U1686">
        <f t="shared" ca="1" si="382"/>
        <v>1</v>
      </c>
      <c r="V1686" t="s">
        <v>71</v>
      </c>
      <c r="W1686">
        <f t="shared" ca="1" si="383"/>
        <v>1</v>
      </c>
    </row>
    <row r="1687" spans="1:23" x14ac:dyDescent="0.25">
      <c r="A1687">
        <v>1686</v>
      </c>
      <c r="B1687">
        <v>827</v>
      </c>
      <c r="C1687" t="str">
        <f t="shared" ca="1" si="376"/>
        <v>2015_02_TEN@CLE</v>
      </c>
      <c r="D1687">
        <f t="shared" ca="1" si="384"/>
        <v>-3.5</v>
      </c>
      <c r="E1687">
        <f t="shared" ca="1" si="384"/>
        <v>1</v>
      </c>
      <c r="F1687">
        <f t="shared" ca="1" si="384"/>
        <v>28</v>
      </c>
      <c r="G1687">
        <f t="shared" ca="1" si="384"/>
        <v>14</v>
      </c>
      <c r="H1687">
        <f t="shared" ca="1" si="377"/>
        <v>2015</v>
      </c>
      <c r="I1687">
        <f t="shared" ca="1" si="378"/>
        <v>2</v>
      </c>
      <c r="J1687" t="str">
        <f t="shared" ca="1" si="379"/>
        <v>rs</v>
      </c>
      <c r="K1687" t="str">
        <f t="shared" ca="1" si="385"/>
        <v>CLE</v>
      </c>
      <c r="L1687" t="str">
        <f t="shared" ca="1" si="385"/>
        <v>CLE</v>
      </c>
      <c r="M1687">
        <f t="shared" ca="1" si="380"/>
        <v>-4.5</v>
      </c>
      <c r="N1687" t="s">
        <v>18</v>
      </c>
      <c r="O1687">
        <v>3.5</v>
      </c>
      <c r="P1687">
        <f t="shared" ca="1" si="381"/>
        <v>7</v>
      </c>
      <c r="S1687" t="s">
        <v>95</v>
      </c>
      <c r="T1687">
        <v>1</v>
      </c>
      <c r="U1687">
        <f t="shared" ca="1" si="382"/>
        <v>0</v>
      </c>
      <c r="V1687" t="s">
        <v>95</v>
      </c>
      <c r="W1687">
        <f t="shared" ca="1" si="383"/>
        <v>0</v>
      </c>
    </row>
    <row r="1688" spans="1:23" x14ac:dyDescent="0.25">
      <c r="A1688">
        <v>1687</v>
      </c>
      <c r="B1688">
        <v>827</v>
      </c>
      <c r="C1688" t="str">
        <f t="shared" ca="1" si="376"/>
        <v>2015_02_TEN@CLE</v>
      </c>
      <c r="D1688">
        <f t="shared" ca="1" si="384"/>
        <v>-3.5</v>
      </c>
      <c r="E1688">
        <f t="shared" ca="1" si="384"/>
        <v>1</v>
      </c>
      <c r="F1688">
        <f t="shared" ca="1" si="384"/>
        <v>28</v>
      </c>
      <c r="G1688">
        <f t="shared" ca="1" si="384"/>
        <v>14</v>
      </c>
      <c r="H1688">
        <f t="shared" ca="1" si="377"/>
        <v>2015</v>
      </c>
      <c r="I1688">
        <f t="shared" ca="1" si="378"/>
        <v>2</v>
      </c>
      <c r="J1688" t="str">
        <f t="shared" ca="1" si="379"/>
        <v>rs</v>
      </c>
      <c r="K1688" t="str">
        <f t="shared" ca="1" si="385"/>
        <v>CLE</v>
      </c>
      <c r="L1688" t="str">
        <f t="shared" ca="1" si="385"/>
        <v>CLE</v>
      </c>
      <c r="M1688">
        <f t="shared" ca="1" si="380"/>
        <v>-4.5</v>
      </c>
      <c r="N1688" t="s">
        <v>16</v>
      </c>
      <c r="O1688">
        <v>2.5</v>
      </c>
      <c r="P1688">
        <f t="shared" ca="1" si="381"/>
        <v>6</v>
      </c>
      <c r="S1688" t="s">
        <v>95</v>
      </c>
      <c r="T1688">
        <v>5</v>
      </c>
      <c r="U1688">
        <f t="shared" ca="1" si="382"/>
        <v>0</v>
      </c>
      <c r="V1688" t="s">
        <v>95</v>
      </c>
      <c r="W1688">
        <f t="shared" ca="1" si="383"/>
        <v>0</v>
      </c>
    </row>
    <row r="1689" spans="1:23" x14ac:dyDescent="0.25">
      <c r="A1689">
        <v>1688</v>
      </c>
      <c r="B1689">
        <v>828</v>
      </c>
      <c r="C1689" t="str">
        <f t="shared" ca="1" si="376"/>
        <v>2015_02_ATL@NYG</v>
      </c>
      <c r="D1689">
        <f t="shared" ca="1" si="384"/>
        <v>-2.5</v>
      </c>
      <c r="E1689">
        <f t="shared" ca="1" si="384"/>
        <v>-2</v>
      </c>
      <c r="F1689">
        <f t="shared" ca="1" si="384"/>
        <v>20</v>
      </c>
      <c r="G1689">
        <f t="shared" ca="1" si="384"/>
        <v>24</v>
      </c>
      <c r="H1689">
        <f t="shared" ca="1" si="377"/>
        <v>2015</v>
      </c>
      <c r="I1689">
        <f t="shared" ca="1" si="378"/>
        <v>2</v>
      </c>
      <c r="J1689" t="str">
        <f t="shared" ca="1" si="379"/>
        <v>rs</v>
      </c>
      <c r="K1689" t="str">
        <f t="shared" ca="1" si="385"/>
        <v>ATL</v>
      </c>
      <c r="L1689" t="str">
        <f t="shared" ca="1" si="385"/>
        <v>ATL</v>
      </c>
      <c r="M1689">
        <f t="shared" ca="1" si="380"/>
        <v>-0.5</v>
      </c>
      <c r="N1689" t="s">
        <v>18</v>
      </c>
      <c r="O1689">
        <v>-2.5</v>
      </c>
      <c r="P1689">
        <f t="shared" ca="1" si="381"/>
        <v>0</v>
      </c>
      <c r="S1689" t="s">
        <v>22</v>
      </c>
      <c r="T1689">
        <v>15</v>
      </c>
      <c r="U1689">
        <f t="shared" ca="1" si="382"/>
        <v>1</v>
      </c>
      <c r="V1689" t="s">
        <v>22</v>
      </c>
      <c r="W1689">
        <f t="shared" ca="1" si="383"/>
        <v>1</v>
      </c>
    </row>
    <row r="1690" spans="1:23" x14ac:dyDescent="0.25">
      <c r="A1690">
        <v>1689</v>
      </c>
      <c r="B1690">
        <v>828</v>
      </c>
      <c r="C1690" t="str">
        <f t="shared" ca="1" si="376"/>
        <v>2015_02_ATL@NYG</v>
      </c>
      <c r="D1690">
        <f t="shared" ca="1" si="384"/>
        <v>-2.5</v>
      </c>
      <c r="E1690">
        <f t="shared" ca="1" si="384"/>
        <v>-2</v>
      </c>
      <c r="F1690">
        <f t="shared" ca="1" si="384"/>
        <v>20</v>
      </c>
      <c r="G1690">
        <f t="shared" ca="1" si="384"/>
        <v>24</v>
      </c>
      <c r="H1690">
        <f t="shared" ca="1" si="377"/>
        <v>2015</v>
      </c>
      <c r="I1690">
        <f t="shared" ca="1" si="378"/>
        <v>2</v>
      </c>
      <c r="J1690" t="str">
        <f t="shared" ca="1" si="379"/>
        <v>rs</v>
      </c>
      <c r="K1690" t="str">
        <f t="shared" ca="1" si="385"/>
        <v>ATL</v>
      </c>
      <c r="L1690" t="str">
        <f t="shared" ca="1" si="385"/>
        <v>ATL</v>
      </c>
      <c r="M1690">
        <f t="shared" ca="1" si="380"/>
        <v>-0.5</v>
      </c>
      <c r="N1690" t="s">
        <v>16</v>
      </c>
      <c r="O1690">
        <v>-2</v>
      </c>
      <c r="P1690">
        <f t="shared" ca="1" si="381"/>
        <v>0.5</v>
      </c>
      <c r="S1690" t="s">
        <v>85</v>
      </c>
      <c r="T1690">
        <v>7</v>
      </c>
      <c r="U1690">
        <f t="shared" ca="1" si="382"/>
        <v>0</v>
      </c>
      <c r="V1690" t="s">
        <v>85</v>
      </c>
      <c r="W1690">
        <f t="shared" ca="1" si="383"/>
        <v>0</v>
      </c>
    </row>
    <row r="1691" spans="1:23" x14ac:dyDescent="0.25">
      <c r="A1691">
        <v>1690</v>
      </c>
      <c r="B1691">
        <v>829</v>
      </c>
      <c r="C1691" t="str">
        <f t="shared" ca="1" si="376"/>
        <v>2015_02_STL@WAS</v>
      </c>
      <c r="D1691">
        <f t="shared" ca="1" si="384"/>
        <v>2.5</v>
      </c>
      <c r="E1691">
        <f t="shared" ca="1" si="384"/>
        <v>3</v>
      </c>
      <c r="F1691">
        <f t="shared" ca="1" si="384"/>
        <v>24</v>
      </c>
      <c r="G1691">
        <f t="shared" ca="1" si="384"/>
        <v>10</v>
      </c>
      <c r="H1691">
        <f t="shared" ca="1" si="377"/>
        <v>2015</v>
      </c>
      <c r="I1691">
        <f t="shared" ca="1" si="378"/>
        <v>2</v>
      </c>
      <c r="J1691" t="str">
        <f t="shared" ca="1" si="379"/>
        <v>rs</v>
      </c>
      <c r="K1691" t="str">
        <f t="shared" ca="1" si="385"/>
        <v>WAS</v>
      </c>
      <c r="L1691" t="str">
        <f t="shared" ca="1" si="385"/>
        <v>WAS</v>
      </c>
      <c r="M1691">
        <f t="shared" ca="1" si="380"/>
        <v>-0.5</v>
      </c>
      <c r="N1691" t="s">
        <v>18</v>
      </c>
      <c r="O1691">
        <v>4.5</v>
      </c>
      <c r="P1691">
        <f t="shared" ca="1" si="381"/>
        <v>2</v>
      </c>
      <c r="S1691" t="s">
        <v>93</v>
      </c>
      <c r="T1691">
        <v>2</v>
      </c>
      <c r="U1691">
        <f t="shared" ca="1" si="382"/>
        <v>0</v>
      </c>
      <c r="V1691" t="s">
        <v>93</v>
      </c>
      <c r="W1691">
        <f t="shared" ca="1" si="383"/>
        <v>0</v>
      </c>
    </row>
    <row r="1692" spans="1:23" x14ac:dyDescent="0.25">
      <c r="A1692">
        <v>1691</v>
      </c>
      <c r="B1692">
        <v>829</v>
      </c>
      <c r="C1692" t="str">
        <f t="shared" ca="1" si="376"/>
        <v>2015_02_STL@WAS</v>
      </c>
      <c r="D1692">
        <f t="shared" ca="1" si="384"/>
        <v>2.5</v>
      </c>
      <c r="E1692">
        <f t="shared" ca="1" si="384"/>
        <v>3</v>
      </c>
      <c r="F1692">
        <f t="shared" ca="1" si="384"/>
        <v>24</v>
      </c>
      <c r="G1692">
        <f t="shared" ca="1" si="384"/>
        <v>10</v>
      </c>
      <c r="H1692">
        <f t="shared" ca="1" si="377"/>
        <v>2015</v>
      </c>
      <c r="I1692">
        <f t="shared" ca="1" si="378"/>
        <v>2</v>
      </c>
      <c r="J1692" t="str">
        <f t="shared" ca="1" si="379"/>
        <v>rs</v>
      </c>
      <c r="K1692" t="str">
        <f t="shared" ca="1" si="385"/>
        <v>WAS</v>
      </c>
      <c r="L1692" t="str">
        <f t="shared" ca="1" si="385"/>
        <v>WAS</v>
      </c>
      <c r="M1692">
        <f t="shared" ca="1" si="380"/>
        <v>-0.5</v>
      </c>
      <c r="N1692" t="s">
        <v>16</v>
      </c>
      <c r="O1692">
        <v>2.5</v>
      </c>
      <c r="P1692">
        <f t="shared" ca="1" si="381"/>
        <v>0</v>
      </c>
      <c r="S1692" t="s">
        <v>96</v>
      </c>
      <c r="T1692">
        <v>16</v>
      </c>
      <c r="U1692">
        <f t="shared" ca="1" si="382"/>
        <v>1</v>
      </c>
      <c r="V1692" t="s">
        <v>96</v>
      </c>
      <c r="W1692">
        <f t="shared" ca="1" si="383"/>
        <v>1</v>
      </c>
    </row>
    <row r="1693" spans="1:23" x14ac:dyDescent="0.25">
      <c r="A1693">
        <v>1692</v>
      </c>
      <c r="B1693">
        <v>830</v>
      </c>
      <c r="C1693" t="str">
        <f t="shared" ca="1" si="376"/>
        <v>2015_02_MIA@JAX</v>
      </c>
      <c r="D1693">
        <f t="shared" ca="1" si="384"/>
        <v>4.5</v>
      </c>
      <c r="E1693">
        <f t="shared" ca="1" si="384"/>
        <v>6</v>
      </c>
      <c r="F1693">
        <f t="shared" ca="1" si="384"/>
        <v>23</v>
      </c>
      <c r="G1693">
        <f t="shared" ca="1" si="384"/>
        <v>20</v>
      </c>
      <c r="H1693">
        <f t="shared" ca="1" si="377"/>
        <v>2015</v>
      </c>
      <c r="I1693">
        <f t="shared" ca="1" si="378"/>
        <v>2</v>
      </c>
      <c r="J1693" t="str">
        <f t="shared" ca="1" si="379"/>
        <v>rs</v>
      </c>
      <c r="K1693" t="str">
        <f t="shared" ca="1" si="385"/>
        <v>JAX</v>
      </c>
      <c r="L1693" t="str">
        <f t="shared" ca="1" si="385"/>
        <v>JAX</v>
      </c>
      <c r="M1693">
        <f t="shared" ca="1" si="380"/>
        <v>-1.5</v>
      </c>
      <c r="N1693" t="s">
        <v>18</v>
      </c>
      <c r="O1693">
        <v>4.5</v>
      </c>
      <c r="P1693">
        <f t="shared" ca="1" si="381"/>
        <v>0</v>
      </c>
      <c r="S1693" t="s">
        <v>81</v>
      </c>
      <c r="T1693">
        <v>8</v>
      </c>
      <c r="U1693">
        <f t="shared" ca="1" si="382"/>
        <v>0</v>
      </c>
      <c r="V1693" t="s">
        <v>81</v>
      </c>
      <c r="W1693">
        <f t="shared" ca="1" si="383"/>
        <v>0</v>
      </c>
    </row>
    <row r="1694" spans="1:23" x14ac:dyDescent="0.25">
      <c r="A1694">
        <v>1693</v>
      </c>
      <c r="B1694">
        <v>830</v>
      </c>
      <c r="C1694" t="str">
        <f t="shared" ca="1" si="376"/>
        <v>2015_02_MIA@JAX</v>
      </c>
      <c r="D1694">
        <f t="shared" ca="1" si="384"/>
        <v>4.5</v>
      </c>
      <c r="E1694">
        <f t="shared" ca="1" si="384"/>
        <v>6</v>
      </c>
      <c r="F1694">
        <f t="shared" ca="1" si="384"/>
        <v>23</v>
      </c>
      <c r="G1694">
        <f t="shared" ca="1" si="384"/>
        <v>20</v>
      </c>
      <c r="H1694">
        <f t="shared" ca="1" si="377"/>
        <v>2015</v>
      </c>
      <c r="I1694">
        <f t="shared" ca="1" si="378"/>
        <v>2</v>
      </c>
      <c r="J1694" t="str">
        <f t="shared" ca="1" si="379"/>
        <v>rs</v>
      </c>
      <c r="K1694" t="str">
        <f t="shared" ca="1" si="385"/>
        <v>JAX</v>
      </c>
      <c r="L1694" t="str">
        <f t="shared" ca="1" si="385"/>
        <v>JAX</v>
      </c>
      <c r="M1694">
        <f t="shared" ca="1" si="380"/>
        <v>-1.5</v>
      </c>
      <c r="N1694" t="s">
        <v>16</v>
      </c>
      <c r="O1694">
        <v>3</v>
      </c>
      <c r="P1694">
        <f t="shared" ca="1" si="381"/>
        <v>1.5</v>
      </c>
      <c r="S1694" t="s">
        <v>79</v>
      </c>
      <c r="T1694">
        <v>4</v>
      </c>
      <c r="U1694">
        <f t="shared" ca="1" si="382"/>
        <v>1</v>
      </c>
      <c r="V1694" t="s">
        <v>81</v>
      </c>
      <c r="W1694">
        <f t="shared" ca="1" si="383"/>
        <v>0</v>
      </c>
    </row>
    <row r="1695" spans="1:23" x14ac:dyDescent="0.25">
      <c r="A1695">
        <v>1694</v>
      </c>
      <c r="B1695">
        <v>831</v>
      </c>
      <c r="C1695" t="str">
        <f t="shared" ca="1" si="376"/>
        <v>2015_02_BAL@OAK</v>
      </c>
      <c r="D1695">
        <f t="shared" ca="1" si="384"/>
        <v>6</v>
      </c>
      <c r="E1695">
        <f t="shared" ca="1" si="384"/>
        <v>6</v>
      </c>
      <c r="F1695">
        <f t="shared" ca="1" si="384"/>
        <v>37</v>
      </c>
      <c r="G1695">
        <f t="shared" ca="1" si="384"/>
        <v>33</v>
      </c>
      <c r="H1695">
        <f t="shared" ca="1" si="377"/>
        <v>2015</v>
      </c>
      <c r="I1695">
        <f t="shared" ca="1" si="378"/>
        <v>2</v>
      </c>
      <c r="J1695" t="str">
        <f t="shared" ca="1" si="379"/>
        <v>rs</v>
      </c>
      <c r="K1695" t="str">
        <f t="shared" ca="1" si="385"/>
        <v>OAK</v>
      </c>
      <c r="L1695" t="str">
        <f t="shared" ca="1" si="385"/>
        <v>OAK</v>
      </c>
      <c r="M1695">
        <f t="shared" ca="1" si="380"/>
        <v>0</v>
      </c>
      <c r="N1695" t="s">
        <v>18</v>
      </c>
      <c r="O1695">
        <v>4.5</v>
      </c>
      <c r="P1695">
        <f t="shared" ca="1" si="381"/>
        <v>1.5</v>
      </c>
      <c r="S1695" t="s">
        <v>87</v>
      </c>
      <c r="T1695">
        <v>9</v>
      </c>
      <c r="U1695">
        <f t="shared" ca="1" si="382"/>
        <v>1</v>
      </c>
      <c r="V1695" t="s">
        <v>87</v>
      </c>
      <c r="W1695">
        <f t="shared" ca="1" si="383"/>
        <v>1</v>
      </c>
    </row>
    <row r="1696" spans="1:23" x14ac:dyDescent="0.25">
      <c r="A1696">
        <v>1695</v>
      </c>
      <c r="B1696">
        <v>831</v>
      </c>
      <c r="C1696" t="str">
        <f t="shared" ca="1" si="376"/>
        <v>2015_02_BAL@OAK</v>
      </c>
      <c r="D1696">
        <f t="shared" ca="1" si="384"/>
        <v>6</v>
      </c>
      <c r="E1696">
        <f t="shared" ca="1" si="384"/>
        <v>6</v>
      </c>
      <c r="F1696">
        <f t="shared" ca="1" si="384"/>
        <v>37</v>
      </c>
      <c r="G1696">
        <f t="shared" ca="1" si="384"/>
        <v>33</v>
      </c>
      <c r="H1696">
        <f t="shared" ca="1" si="377"/>
        <v>2015</v>
      </c>
      <c r="I1696">
        <f t="shared" ca="1" si="378"/>
        <v>2</v>
      </c>
      <c r="J1696" t="str">
        <f t="shared" ca="1" si="379"/>
        <v>rs</v>
      </c>
      <c r="K1696" t="str">
        <f t="shared" ca="1" si="385"/>
        <v>OAK</v>
      </c>
      <c r="L1696" t="str">
        <f t="shared" ca="1" si="385"/>
        <v>OAK</v>
      </c>
      <c r="M1696">
        <f t="shared" ca="1" si="380"/>
        <v>0</v>
      </c>
      <c r="N1696" t="s">
        <v>16</v>
      </c>
      <c r="O1696">
        <v>3</v>
      </c>
      <c r="P1696">
        <f t="shared" ca="1" si="381"/>
        <v>3</v>
      </c>
      <c r="S1696" t="s">
        <v>67</v>
      </c>
      <c r="T1696">
        <v>1</v>
      </c>
      <c r="U1696">
        <f t="shared" ca="1" si="382"/>
        <v>0</v>
      </c>
      <c r="V1696" t="s">
        <v>67</v>
      </c>
      <c r="W1696">
        <f t="shared" ca="1" si="383"/>
        <v>0</v>
      </c>
    </row>
    <row r="1697" spans="1:23" x14ac:dyDescent="0.25">
      <c r="A1697">
        <v>1696</v>
      </c>
      <c r="B1697">
        <v>832</v>
      </c>
      <c r="C1697" t="str">
        <f t="shared" ca="1" si="376"/>
        <v>2015_02_SEA@GBY</v>
      </c>
      <c r="D1697">
        <f t="shared" ca="1" si="384"/>
        <v>-3</v>
      </c>
      <c r="E1697">
        <f t="shared" ca="1" si="384"/>
        <v>-3</v>
      </c>
      <c r="F1697">
        <f t="shared" ca="1" si="384"/>
        <v>27</v>
      </c>
      <c r="G1697">
        <f t="shared" ca="1" si="384"/>
        <v>17</v>
      </c>
      <c r="H1697">
        <f t="shared" ca="1" si="377"/>
        <v>2015</v>
      </c>
      <c r="I1697">
        <f t="shared" ca="1" si="378"/>
        <v>2</v>
      </c>
      <c r="J1697" t="str">
        <f t="shared" ca="1" si="379"/>
        <v>rs</v>
      </c>
      <c r="K1697" t="str">
        <f t="shared" ca="1" si="385"/>
        <v>GBY</v>
      </c>
      <c r="L1697" t="str">
        <f t="shared" ca="1" si="385"/>
        <v>GBY</v>
      </c>
      <c r="M1697">
        <f t="shared" ca="1" si="380"/>
        <v>0</v>
      </c>
      <c r="N1697" t="s">
        <v>18</v>
      </c>
      <c r="O1697">
        <v>-3</v>
      </c>
      <c r="P1697">
        <f t="shared" ca="1" si="381"/>
        <v>0</v>
      </c>
      <c r="S1697" t="s">
        <v>335</v>
      </c>
      <c r="T1697">
        <v>16</v>
      </c>
      <c r="U1697">
        <f t="shared" ca="1" si="382"/>
        <v>1</v>
      </c>
      <c r="V1697" t="s">
        <v>335</v>
      </c>
      <c r="W1697">
        <f t="shared" ca="1" si="383"/>
        <v>1</v>
      </c>
    </row>
    <row r="1698" spans="1:23" x14ac:dyDescent="0.25">
      <c r="A1698">
        <v>1697</v>
      </c>
      <c r="B1698">
        <v>832</v>
      </c>
      <c r="C1698" t="str">
        <f t="shared" ca="1" si="376"/>
        <v>2015_02_SEA@GBY</v>
      </c>
      <c r="D1698">
        <f t="shared" ca="1" si="384"/>
        <v>-3</v>
      </c>
      <c r="E1698">
        <f t="shared" ca="1" si="384"/>
        <v>-3</v>
      </c>
      <c r="F1698">
        <f t="shared" ca="1" si="384"/>
        <v>27</v>
      </c>
      <c r="G1698">
        <f t="shared" ca="1" si="384"/>
        <v>17</v>
      </c>
      <c r="H1698">
        <f t="shared" ca="1" si="377"/>
        <v>2015</v>
      </c>
      <c r="I1698">
        <f t="shared" ca="1" si="378"/>
        <v>2</v>
      </c>
      <c r="J1698" t="str">
        <f t="shared" ca="1" si="379"/>
        <v>rs</v>
      </c>
      <c r="K1698" t="str">
        <f t="shared" ca="1" si="385"/>
        <v>GBY</v>
      </c>
      <c r="L1698" t="str">
        <f t="shared" ca="1" si="385"/>
        <v>GBY</v>
      </c>
      <c r="M1698">
        <f t="shared" ca="1" si="380"/>
        <v>0</v>
      </c>
      <c r="N1698" t="s">
        <v>16</v>
      </c>
      <c r="O1698">
        <v>-3</v>
      </c>
      <c r="P1698">
        <f t="shared" ca="1" si="381"/>
        <v>0</v>
      </c>
      <c r="S1698" t="s">
        <v>91</v>
      </c>
      <c r="T1698">
        <v>6</v>
      </c>
      <c r="U1698">
        <f t="shared" ca="1" si="382"/>
        <v>0</v>
      </c>
      <c r="V1698" t="s">
        <v>91</v>
      </c>
      <c r="W1698">
        <f t="shared" ca="1" si="383"/>
        <v>0</v>
      </c>
    </row>
    <row r="1699" spans="1:23" x14ac:dyDescent="0.25">
      <c r="A1699">
        <v>1698</v>
      </c>
      <c r="B1699">
        <v>833</v>
      </c>
      <c r="C1699" t="str">
        <f t="shared" ca="1" si="376"/>
        <v>2015_02_NYJ@IND</v>
      </c>
      <c r="D1699">
        <f t="shared" ca="1" si="384"/>
        <v>-6</v>
      </c>
      <c r="E1699">
        <f t="shared" ca="1" si="384"/>
        <v>-7</v>
      </c>
      <c r="F1699">
        <f t="shared" ca="1" si="384"/>
        <v>7</v>
      </c>
      <c r="G1699">
        <f t="shared" ca="1" si="384"/>
        <v>20</v>
      </c>
      <c r="H1699">
        <f t="shared" ca="1" si="377"/>
        <v>2015</v>
      </c>
      <c r="I1699">
        <f t="shared" ca="1" si="378"/>
        <v>2</v>
      </c>
      <c r="J1699" t="str">
        <f t="shared" ca="1" si="379"/>
        <v>rs</v>
      </c>
      <c r="K1699" t="str">
        <f t="shared" ca="1" si="385"/>
        <v>NYJ</v>
      </c>
      <c r="L1699" t="str">
        <f t="shared" ca="1" si="385"/>
        <v>NYJ</v>
      </c>
      <c r="M1699">
        <f t="shared" ca="1" si="380"/>
        <v>1</v>
      </c>
      <c r="N1699" t="s">
        <v>18</v>
      </c>
      <c r="O1699">
        <v>-7.5</v>
      </c>
      <c r="P1699">
        <f t="shared" ca="1" si="381"/>
        <v>1.5</v>
      </c>
      <c r="S1699" t="s">
        <v>86</v>
      </c>
      <c r="T1699">
        <v>13</v>
      </c>
      <c r="U1699">
        <f t="shared" ca="1" si="382"/>
        <v>1</v>
      </c>
      <c r="V1699" t="s">
        <v>78</v>
      </c>
      <c r="W1699">
        <f t="shared" ca="1" si="383"/>
        <v>0</v>
      </c>
    </row>
    <row r="1700" spans="1:23" x14ac:dyDescent="0.25">
      <c r="A1700">
        <v>1699</v>
      </c>
      <c r="B1700">
        <v>833</v>
      </c>
      <c r="C1700" t="str">
        <f t="shared" ca="1" si="376"/>
        <v>2015_02_NYJ@IND</v>
      </c>
      <c r="D1700">
        <f t="shared" ca="1" si="384"/>
        <v>-6</v>
      </c>
      <c r="E1700">
        <f t="shared" ca="1" si="384"/>
        <v>-7</v>
      </c>
      <c r="F1700">
        <f t="shared" ca="1" si="384"/>
        <v>7</v>
      </c>
      <c r="G1700">
        <f t="shared" ca="1" si="384"/>
        <v>20</v>
      </c>
      <c r="H1700">
        <f t="shared" ca="1" si="377"/>
        <v>2015</v>
      </c>
      <c r="I1700">
        <f t="shared" ca="1" si="378"/>
        <v>2</v>
      </c>
      <c r="J1700" t="str">
        <f t="shared" ca="1" si="379"/>
        <v>rs</v>
      </c>
      <c r="K1700" t="str">
        <f t="shared" ca="1" si="385"/>
        <v>NYJ</v>
      </c>
      <c r="L1700" t="str">
        <f t="shared" ca="1" si="385"/>
        <v>NYJ</v>
      </c>
      <c r="M1700">
        <f t="shared" ca="1" si="380"/>
        <v>1</v>
      </c>
      <c r="N1700" t="s">
        <v>16</v>
      </c>
      <c r="O1700">
        <v>-6</v>
      </c>
      <c r="P1700">
        <f t="shared" ca="1" si="381"/>
        <v>0</v>
      </c>
      <c r="S1700" t="s">
        <v>86</v>
      </c>
      <c r="T1700">
        <v>2</v>
      </c>
      <c r="U1700">
        <f t="shared" ca="1" si="382"/>
        <v>1</v>
      </c>
      <c r="V1700" t="s">
        <v>78</v>
      </c>
      <c r="W1700">
        <f t="shared" ca="1" si="383"/>
        <v>0</v>
      </c>
    </row>
    <row r="1701" spans="1:23" x14ac:dyDescent="0.25">
      <c r="A1701">
        <v>1700</v>
      </c>
      <c r="B1701">
        <v>834</v>
      </c>
      <c r="C1701" t="str">
        <f t="shared" ca="1" si="376"/>
        <v>2015_03_WAS@NYG</v>
      </c>
      <c r="D1701">
        <f t="shared" ca="1" si="384"/>
        <v>-3</v>
      </c>
      <c r="E1701">
        <f t="shared" ca="1" si="384"/>
        <v>-3</v>
      </c>
      <c r="F1701">
        <f t="shared" ca="1" si="384"/>
        <v>32</v>
      </c>
      <c r="G1701">
        <f t="shared" ca="1" si="384"/>
        <v>21</v>
      </c>
      <c r="H1701">
        <f t="shared" ca="1" si="377"/>
        <v>2015</v>
      </c>
      <c r="I1701">
        <f t="shared" ca="1" si="378"/>
        <v>3</v>
      </c>
      <c r="J1701" t="str">
        <f t="shared" ca="1" si="379"/>
        <v>rs</v>
      </c>
      <c r="K1701" t="str">
        <f t="shared" ca="1" si="385"/>
        <v>NYG</v>
      </c>
      <c r="L1701" t="str">
        <f t="shared" ca="1" si="385"/>
        <v>NYG</v>
      </c>
      <c r="M1701">
        <f t="shared" ca="1" si="380"/>
        <v>0</v>
      </c>
      <c r="N1701" t="s">
        <v>18</v>
      </c>
      <c r="O1701">
        <v>-4</v>
      </c>
      <c r="P1701">
        <f t="shared" ca="1" si="381"/>
        <v>1</v>
      </c>
      <c r="S1701" t="s">
        <v>85</v>
      </c>
      <c r="T1701">
        <v>8</v>
      </c>
      <c r="U1701">
        <f t="shared" ca="1" si="382"/>
        <v>1</v>
      </c>
      <c r="V1701" t="s">
        <v>85</v>
      </c>
      <c r="W1701">
        <f t="shared" ca="1" si="383"/>
        <v>1</v>
      </c>
    </row>
    <row r="1702" spans="1:23" x14ac:dyDescent="0.25">
      <c r="A1702">
        <v>1701</v>
      </c>
      <c r="B1702">
        <v>834</v>
      </c>
      <c r="C1702" t="str">
        <f t="shared" ca="1" si="376"/>
        <v>2015_03_WAS@NYG</v>
      </c>
      <c r="D1702">
        <f t="shared" ref="D1702:G1721" ca="1" si="386">IFERROR(IF(ISBLANK(VLOOKUP($B1702,nfl_game_result,MATCH(D$1,nfl_game_result_header,0),FALSE)),"",VLOOKUP($B1702,nfl_game_result,MATCH(D$1,nfl_game_result_header,0),FALSE)),"error")</f>
        <v>-3</v>
      </c>
      <c r="E1702">
        <f t="shared" ca="1" si="386"/>
        <v>-3</v>
      </c>
      <c r="F1702">
        <f t="shared" ca="1" si="386"/>
        <v>32</v>
      </c>
      <c r="G1702">
        <f t="shared" ca="1" si="386"/>
        <v>21</v>
      </c>
      <c r="H1702">
        <f t="shared" ca="1" si="377"/>
        <v>2015</v>
      </c>
      <c r="I1702">
        <f t="shared" ca="1" si="378"/>
        <v>3</v>
      </c>
      <c r="J1702" t="str">
        <f t="shared" ca="1" si="379"/>
        <v>rs</v>
      </c>
      <c r="K1702" t="str">
        <f t="shared" ref="K1702:L1721" ca="1" si="387">IFERROR(IF(ISBLANK(VLOOKUP($B1702,nfl_game_result,MATCH(K$1,nfl_game_result_header,0),FALSE)),"",VLOOKUP($B1702,nfl_game_result,MATCH(K$1,nfl_game_result_header,0),FALSE)),"error")</f>
        <v>NYG</v>
      </c>
      <c r="L1702" t="str">
        <f t="shared" ca="1" si="387"/>
        <v>NYG</v>
      </c>
      <c r="M1702">
        <f t="shared" ca="1" si="380"/>
        <v>0</v>
      </c>
      <c r="N1702" t="s">
        <v>16</v>
      </c>
      <c r="O1702">
        <v>-3.5</v>
      </c>
      <c r="P1702">
        <f t="shared" ca="1" si="381"/>
        <v>0.5</v>
      </c>
      <c r="S1702" t="s">
        <v>85</v>
      </c>
      <c r="T1702">
        <v>5</v>
      </c>
      <c r="U1702">
        <f t="shared" ca="1" si="382"/>
        <v>1</v>
      </c>
      <c r="V1702" t="s">
        <v>85</v>
      </c>
      <c r="W1702">
        <f t="shared" ca="1" si="383"/>
        <v>1</v>
      </c>
    </row>
    <row r="1703" spans="1:23" x14ac:dyDescent="0.25">
      <c r="A1703">
        <v>1702</v>
      </c>
      <c r="B1703">
        <v>835</v>
      </c>
      <c r="C1703" t="str">
        <f t="shared" ca="1" si="376"/>
        <v>2015_03_ATL@DAL</v>
      </c>
      <c r="D1703">
        <f t="shared" ca="1" si="386"/>
        <v>0</v>
      </c>
      <c r="E1703">
        <f t="shared" ca="1" si="386"/>
        <v>0</v>
      </c>
      <c r="F1703">
        <f t="shared" ca="1" si="386"/>
        <v>28</v>
      </c>
      <c r="G1703">
        <f t="shared" ca="1" si="386"/>
        <v>39</v>
      </c>
      <c r="H1703">
        <f t="shared" ca="1" si="377"/>
        <v>2015</v>
      </c>
      <c r="I1703">
        <f t="shared" ca="1" si="378"/>
        <v>3</v>
      </c>
      <c r="J1703" t="str">
        <f t="shared" ca="1" si="379"/>
        <v>rs</v>
      </c>
      <c r="K1703" t="str">
        <f t="shared" ca="1" si="387"/>
        <v>ATL</v>
      </c>
      <c r="L1703" t="str">
        <f t="shared" ca="1" si="387"/>
        <v>ATL</v>
      </c>
      <c r="M1703">
        <f t="shared" ca="1" si="380"/>
        <v>0</v>
      </c>
      <c r="N1703" t="s">
        <v>18</v>
      </c>
      <c r="O1703">
        <v>2</v>
      </c>
      <c r="P1703">
        <f t="shared" ca="1" si="381"/>
        <v>2</v>
      </c>
      <c r="S1703" t="s">
        <v>22</v>
      </c>
      <c r="T1703">
        <v>1</v>
      </c>
      <c r="U1703">
        <f t="shared" ca="1" si="382"/>
        <v>1</v>
      </c>
      <c r="V1703" t="s">
        <v>22</v>
      </c>
      <c r="W1703">
        <f t="shared" ca="1" si="383"/>
        <v>1</v>
      </c>
    </row>
    <row r="1704" spans="1:23" x14ac:dyDescent="0.25">
      <c r="A1704">
        <v>1703</v>
      </c>
      <c r="B1704">
        <v>835</v>
      </c>
      <c r="C1704" t="str">
        <f t="shared" ca="1" si="376"/>
        <v>2015_03_ATL@DAL</v>
      </c>
      <c r="D1704">
        <f t="shared" ca="1" si="386"/>
        <v>0</v>
      </c>
      <c r="E1704">
        <f t="shared" ca="1" si="386"/>
        <v>0</v>
      </c>
      <c r="F1704">
        <f t="shared" ca="1" si="386"/>
        <v>28</v>
      </c>
      <c r="G1704">
        <f t="shared" ca="1" si="386"/>
        <v>39</v>
      </c>
      <c r="H1704">
        <f t="shared" ca="1" si="377"/>
        <v>2015</v>
      </c>
      <c r="I1704">
        <f t="shared" ca="1" si="378"/>
        <v>3</v>
      </c>
      <c r="J1704" t="str">
        <f t="shared" ca="1" si="379"/>
        <v>rs</v>
      </c>
      <c r="K1704" t="str">
        <f t="shared" ca="1" si="387"/>
        <v>ATL</v>
      </c>
      <c r="L1704" t="str">
        <f t="shared" ca="1" si="387"/>
        <v>ATL</v>
      </c>
      <c r="M1704">
        <f t="shared" ca="1" si="380"/>
        <v>0</v>
      </c>
      <c r="N1704" t="s">
        <v>16</v>
      </c>
      <c r="O1704">
        <v>-1</v>
      </c>
      <c r="P1704">
        <f t="shared" ca="1" si="381"/>
        <v>1</v>
      </c>
      <c r="S1704" t="s">
        <v>22</v>
      </c>
      <c r="T1704">
        <v>3</v>
      </c>
      <c r="U1704">
        <f t="shared" ca="1" si="382"/>
        <v>1</v>
      </c>
      <c r="V1704" t="s">
        <v>22</v>
      </c>
      <c r="W1704">
        <f t="shared" ca="1" si="383"/>
        <v>1</v>
      </c>
    </row>
    <row r="1705" spans="1:23" x14ac:dyDescent="0.25">
      <c r="A1705">
        <v>1704</v>
      </c>
      <c r="B1705">
        <v>836</v>
      </c>
      <c r="C1705" t="str">
        <f t="shared" ca="1" si="376"/>
        <v>2015_03_IND@TEN</v>
      </c>
      <c r="D1705">
        <f t="shared" ca="1" si="386"/>
        <v>5</v>
      </c>
      <c r="E1705">
        <f t="shared" ca="1" si="386"/>
        <v>3.5</v>
      </c>
      <c r="F1705">
        <f t="shared" ca="1" si="386"/>
        <v>33</v>
      </c>
      <c r="G1705">
        <f t="shared" ca="1" si="386"/>
        <v>35</v>
      </c>
      <c r="H1705">
        <f t="shared" ca="1" si="377"/>
        <v>2015</v>
      </c>
      <c r="I1705">
        <f t="shared" ca="1" si="378"/>
        <v>3</v>
      </c>
      <c r="J1705" t="str">
        <f t="shared" ca="1" si="379"/>
        <v>rs</v>
      </c>
      <c r="K1705" t="str">
        <f t="shared" ca="1" si="387"/>
        <v>TEN</v>
      </c>
      <c r="L1705" t="str">
        <f t="shared" ca="1" si="387"/>
        <v>IND</v>
      </c>
      <c r="M1705">
        <f t="shared" ca="1" si="380"/>
        <v>1.5</v>
      </c>
      <c r="N1705" t="s">
        <v>18</v>
      </c>
      <c r="O1705">
        <v>3.5</v>
      </c>
      <c r="P1705">
        <f t="shared" ca="1" si="381"/>
        <v>1.5</v>
      </c>
      <c r="S1705" t="s">
        <v>95</v>
      </c>
      <c r="T1705">
        <v>15</v>
      </c>
      <c r="U1705">
        <f t="shared" ca="1" si="382"/>
        <v>1</v>
      </c>
      <c r="V1705" t="s">
        <v>95</v>
      </c>
      <c r="W1705">
        <f t="shared" ca="1" si="383"/>
        <v>0</v>
      </c>
    </row>
    <row r="1706" spans="1:23" x14ac:dyDescent="0.25">
      <c r="A1706">
        <v>1705</v>
      </c>
      <c r="B1706">
        <v>836</v>
      </c>
      <c r="C1706" t="str">
        <f t="shared" ca="1" si="376"/>
        <v>2015_03_IND@TEN</v>
      </c>
      <c r="D1706">
        <f t="shared" ca="1" si="386"/>
        <v>5</v>
      </c>
      <c r="E1706">
        <f t="shared" ca="1" si="386"/>
        <v>3.5</v>
      </c>
      <c r="F1706">
        <f t="shared" ca="1" si="386"/>
        <v>33</v>
      </c>
      <c r="G1706">
        <f t="shared" ca="1" si="386"/>
        <v>35</v>
      </c>
      <c r="H1706">
        <f t="shared" ca="1" si="377"/>
        <v>2015</v>
      </c>
      <c r="I1706">
        <f t="shared" ca="1" si="378"/>
        <v>3</v>
      </c>
      <c r="J1706" t="str">
        <f t="shared" ca="1" si="379"/>
        <v>rs</v>
      </c>
      <c r="K1706" t="str">
        <f t="shared" ca="1" si="387"/>
        <v>TEN</v>
      </c>
      <c r="L1706" t="str">
        <f t="shared" ca="1" si="387"/>
        <v>IND</v>
      </c>
      <c r="M1706">
        <f t="shared" ca="1" si="380"/>
        <v>1.5</v>
      </c>
      <c r="N1706" t="s">
        <v>16</v>
      </c>
      <c r="O1706">
        <v>6</v>
      </c>
      <c r="P1706">
        <f t="shared" ca="1" si="381"/>
        <v>1</v>
      </c>
      <c r="S1706" t="s">
        <v>78</v>
      </c>
      <c r="T1706">
        <v>15</v>
      </c>
      <c r="U1706">
        <f t="shared" ca="1" si="382"/>
        <v>0</v>
      </c>
      <c r="V1706" t="s">
        <v>78</v>
      </c>
      <c r="W1706">
        <f t="shared" ca="1" si="383"/>
        <v>1</v>
      </c>
    </row>
    <row r="1707" spans="1:23" x14ac:dyDescent="0.25">
      <c r="A1707">
        <v>1706</v>
      </c>
      <c r="B1707">
        <v>837</v>
      </c>
      <c r="C1707" t="str">
        <f t="shared" ca="1" si="376"/>
        <v>2015_03_OAK@CLE</v>
      </c>
      <c r="D1707">
        <f t="shared" ca="1" si="386"/>
        <v>-4</v>
      </c>
      <c r="E1707">
        <f t="shared" ca="1" si="386"/>
        <v>-3.5</v>
      </c>
      <c r="F1707">
        <f t="shared" ca="1" si="386"/>
        <v>20</v>
      </c>
      <c r="G1707">
        <f t="shared" ca="1" si="386"/>
        <v>27</v>
      </c>
      <c r="H1707">
        <f t="shared" ca="1" si="377"/>
        <v>2015</v>
      </c>
      <c r="I1707">
        <f t="shared" ca="1" si="378"/>
        <v>3</v>
      </c>
      <c r="J1707" t="str">
        <f t="shared" ca="1" si="379"/>
        <v>rs</v>
      </c>
      <c r="K1707" t="str">
        <f t="shared" ca="1" si="387"/>
        <v>OAK</v>
      </c>
      <c r="L1707" t="str">
        <f t="shared" ca="1" si="387"/>
        <v>OAK</v>
      </c>
      <c r="M1707">
        <f t="shared" ca="1" si="380"/>
        <v>-0.5</v>
      </c>
      <c r="N1707" t="s">
        <v>18</v>
      </c>
      <c r="O1707">
        <v>-3</v>
      </c>
      <c r="P1707">
        <f t="shared" ca="1" si="381"/>
        <v>1</v>
      </c>
      <c r="S1707" t="s">
        <v>72</v>
      </c>
      <c r="T1707">
        <v>9</v>
      </c>
      <c r="U1707">
        <f t="shared" ca="1" si="382"/>
        <v>0</v>
      </c>
      <c r="V1707" t="s">
        <v>72</v>
      </c>
      <c r="W1707">
        <f t="shared" ca="1" si="383"/>
        <v>0</v>
      </c>
    </row>
    <row r="1708" spans="1:23" x14ac:dyDescent="0.25">
      <c r="A1708">
        <v>1707</v>
      </c>
      <c r="B1708">
        <v>837</v>
      </c>
      <c r="C1708" t="str">
        <f t="shared" ca="1" si="376"/>
        <v>2015_03_OAK@CLE</v>
      </c>
      <c r="D1708">
        <f t="shared" ca="1" si="386"/>
        <v>-4</v>
      </c>
      <c r="E1708">
        <f t="shared" ca="1" si="386"/>
        <v>-3.5</v>
      </c>
      <c r="F1708">
        <f t="shared" ca="1" si="386"/>
        <v>20</v>
      </c>
      <c r="G1708">
        <f t="shared" ca="1" si="386"/>
        <v>27</v>
      </c>
      <c r="H1708">
        <f t="shared" ca="1" si="377"/>
        <v>2015</v>
      </c>
      <c r="I1708">
        <f t="shared" ca="1" si="378"/>
        <v>3</v>
      </c>
      <c r="J1708" t="str">
        <f t="shared" ca="1" si="379"/>
        <v>rs</v>
      </c>
      <c r="K1708" t="str">
        <f t="shared" ca="1" si="387"/>
        <v>OAK</v>
      </c>
      <c r="L1708" t="str">
        <f t="shared" ca="1" si="387"/>
        <v>OAK</v>
      </c>
      <c r="M1708">
        <f t="shared" ca="1" si="380"/>
        <v>-0.5</v>
      </c>
      <c r="N1708" t="s">
        <v>16</v>
      </c>
      <c r="O1708">
        <v>-3</v>
      </c>
      <c r="P1708">
        <f t="shared" ca="1" si="381"/>
        <v>1</v>
      </c>
      <c r="S1708" t="s">
        <v>72</v>
      </c>
      <c r="T1708">
        <v>4</v>
      </c>
      <c r="U1708">
        <f t="shared" ca="1" si="382"/>
        <v>0</v>
      </c>
      <c r="V1708" t="s">
        <v>72</v>
      </c>
      <c r="W1708">
        <f t="shared" ca="1" si="383"/>
        <v>0</v>
      </c>
    </row>
    <row r="1709" spans="1:23" x14ac:dyDescent="0.25">
      <c r="A1709">
        <v>1708</v>
      </c>
      <c r="B1709">
        <v>838</v>
      </c>
      <c r="C1709" t="str">
        <f t="shared" ca="1" si="376"/>
        <v>2015_03_CIN@BAL</v>
      </c>
      <c r="D1709">
        <f t="shared" ca="1" si="386"/>
        <v>-1.5</v>
      </c>
      <c r="E1709">
        <f t="shared" ca="1" si="386"/>
        <v>-1.5</v>
      </c>
      <c r="F1709">
        <f t="shared" ca="1" si="386"/>
        <v>24</v>
      </c>
      <c r="G1709">
        <f t="shared" ca="1" si="386"/>
        <v>28</v>
      </c>
      <c r="H1709">
        <f t="shared" ca="1" si="377"/>
        <v>2015</v>
      </c>
      <c r="I1709">
        <f t="shared" ca="1" si="378"/>
        <v>3</v>
      </c>
      <c r="J1709" t="str">
        <f t="shared" ca="1" si="379"/>
        <v>rs</v>
      </c>
      <c r="K1709" t="str">
        <f t="shared" ca="1" si="387"/>
        <v>CIN</v>
      </c>
      <c r="L1709" t="str">
        <f t="shared" ca="1" si="387"/>
        <v>CIN</v>
      </c>
      <c r="M1709">
        <f t="shared" ca="1" si="380"/>
        <v>0</v>
      </c>
      <c r="N1709" t="s">
        <v>18</v>
      </c>
      <c r="O1709">
        <v>-1</v>
      </c>
      <c r="P1709">
        <f t="shared" ca="1" si="381"/>
        <v>0.5</v>
      </c>
      <c r="S1709" t="s">
        <v>71</v>
      </c>
      <c r="T1709">
        <v>7</v>
      </c>
      <c r="U1709">
        <f t="shared" ca="1" si="382"/>
        <v>1</v>
      </c>
      <c r="V1709" t="s">
        <v>71</v>
      </c>
      <c r="W1709">
        <f t="shared" ca="1" si="383"/>
        <v>1</v>
      </c>
    </row>
    <row r="1710" spans="1:23" x14ac:dyDescent="0.25">
      <c r="A1710">
        <v>1709</v>
      </c>
      <c r="B1710">
        <v>838</v>
      </c>
      <c r="C1710" t="str">
        <f t="shared" ca="1" si="376"/>
        <v>2015_03_CIN@BAL</v>
      </c>
      <c r="D1710">
        <f t="shared" ca="1" si="386"/>
        <v>-1.5</v>
      </c>
      <c r="E1710">
        <f t="shared" ca="1" si="386"/>
        <v>-1.5</v>
      </c>
      <c r="F1710">
        <f t="shared" ca="1" si="386"/>
        <v>24</v>
      </c>
      <c r="G1710">
        <f t="shared" ca="1" si="386"/>
        <v>28</v>
      </c>
      <c r="H1710">
        <f t="shared" ca="1" si="377"/>
        <v>2015</v>
      </c>
      <c r="I1710">
        <f t="shared" ca="1" si="378"/>
        <v>3</v>
      </c>
      <c r="J1710" t="str">
        <f t="shared" ca="1" si="379"/>
        <v>rs</v>
      </c>
      <c r="K1710" t="str">
        <f t="shared" ca="1" si="387"/>
        <v>CIN</v>
      </c>
      <c r="L1710" t="str">
        <f t="shared" ca="1" si="387"/>
        <v>CIN</v>
      </c>
      <c r="M1710">
        <f t="shared" ca="1" si="380"/>
        <v>0</v>
      </c>
      <c r="N1710" t="s">
        <v>16</v>
      </c>
      <c r="O1710">
        <v>-3</v>
      </c>
      <c r="P1710">
        <f t="shared" ca="1" si="381"/>
        <v>1.5</v>
      </c>
      <c r="S1710" t="s">
        <v>67</v>
      </c>
      <c r="T1710">
        <v>14</v>
      </c>
      <c r="U1710">
        <f t="shared" ca="1" si="382"/>
        <v>0</v>
      </c>
      <c r="V1710" t="s">
        <v>67</v>
      </c>
      <c r="W1710">
        <f t="shared" ca="1" si="383"/>
        <v>0</v>
      </c>
    </row>
    <row r="1711" spans="1:23" x14ac:dyDescent="0.25">
      <c r="A1711">
        <v>1710</v>
      </c>
      <c r="B1711">
        <v>839</v>
      </c>
      <c r="C1711" t="str">
        <f t="shared" ca="1" si="376"/>
        <v>2015_03_JAX@NWE</v>
      </c>
      <c r="D1711">
        <f t="shared" ca="1" si="386"/>
        <v>-14</v>
      </c>
      <c r="E1711">
        <f t="shared" ca="1" si="386"/>
        <v>-14</v>
      </c>
      <c r="F1711">
        <f t="shared" ca="1" si="386"/>
        <v>51</v>
      </c>
      <c r="G1711">
        <f t="shared" ca="1" si="386"/>
        <v>17</v>
      </c>
      <c r="H1711">
        <f t="shared" ca="1" si="377"/>
        <v>2015</v>
      </c>
      <c r="I1711">
        <f t="shared" ca="1" si="378"/>
        <v>3</v>
      </c>
      <c r="J1711" t="str">
        <f t="shared" ca="1" si="379"/>
        <v>rs</v>
      </c>
      <c r="K1711" t="str">
        <f t="shared" ca="1" si="387"/>
        <v>NWE</v>
      </c>
      <c r="L1711" t="str">
        <f t="shared" ca="1" si="387"/>
        <v>NWE</v>
      </c>
      <c r="M1711">
        <f t="shared" ca="1" si="380"/>
        <v>0</v>
      </c>
      <c r="N1711" t="s">
        <v>18</v>
      </c>
      <c r="O1711">
        <v>-11.5</v>
      </c>
      <c r="P1711">
        <f t="shared" ca="1" si="381"/>
        <v>2.5</v>
      </c>
      <c r="S1711" t="s">
        <v>79</v>
      </c>
      <c r="T1711">
        <v>13</v>
      </c>
      <c r="U1711">
        <f t="shared" ca="1" si="382"/>
        <v>0</v>
      </c>
      <c r="V1711" t="s">
        <v>337</v>
      </c>
      <c r="W1711">
        <f t="shared" ca="1" si="383"/>
        <v>1</v>
      </c>
    </row>
    <row r="1712" spans="1:23" x14ac:dyDescent="0.25">
      <c r="A1712">
        <v>1711</v>
      </c>
      <c r="B1712">
        <v>839</v>
      </c>
      <c r="C1712" t="str">
        <f t="shared" ca="1" si="376"/>
        <v>2015_03_JAX@NWE</v>
      </c>
      <c r="D1712">
        <f t="shared" ca="1" si="386"/>
        <v>-14</v>
      </c>
      <c r="E1712">
        <f t="shared" ca="1" si="386"/>
        <v>-14</v>
      </c>
      <c r="F1712">
        <f t="shared" ca="1" si="386"/>
        <v>51</v>
      </c>
      <c r="G1712">
        <f t="shared" ca="1" si="386"/>
        <v>17</v>
      </c>
      <c r="H1712">
        <f t="shared" ca="1" si="377"/>
        <v>2015</v>
      </c>
      <c r="I1712">
        <f t="shared" ca="1" si="378"/>
        <v>3</v>
      </c>
      <c r="J1712" t="str">
        <f t="shared" ca="1" si="379"/>
        <v>rs</v>
      </c>
      <c r="K1712" t="str">
        <f t="shared" ca="1" si="387"/>
        <v>NWE</v>
      </c>
      <c r="L1712" t="str">
        <f t="shared" ca="1" si="387"/>
        <v>NWE</v>
      </c>
      <c r="M1712">
        <f t="shared" ca="1" si="380"/>
        <v>0</v>
      </c>
      <c r="N1712" t="s">
        <v>16</v>
      </c>
      <c r="O1712">
        <v>-14</v>
      </c>
      <c r="P1712">
        <f t="shared" ca="1" si="381"/>
        <v>0</v>
      </c>
      <c r="S1712" t="s">
        <v>337</v>
      </c>
      <c r="T1712">
        <v>6</v>
      </c>
      <c r="U1712">
        <f t="shared" ca="1" si="382"/>
        <v>1</v>
      </c>
      <c r="V1712" t="s">
        <v>337</v>
      </c>
      <c r="W1712">
        <f t="shared" ca="1" si="383"/>
        <v>1</v>
      </c>
    </row>
    <row r="1713" spans="1:23" x14ac:dyDescent="0.25">
      <c r="A1713">
        <v>1712</v>
      </c>
      <c r="B1713">
        <v>840</v>
      </c>
      <c r="C1713" t="str">
        <f t="shared" ca="1" si="376"/>
        <v>2015_03_NOR@CAR</v>
      </c>
      <c r="D1713">
        <f t="shared" ca="1" si="386"/>
        <v>-3.5</v>
      </c>
      <c r="E1713">
        <f t="shared" ca="1" si="386"/>
        <v>-9.5</v>
      </c>
      <c r="F1713">
        <f t="shared" ca="1" si="386"/>
        <v>27</v>
      </c>
      <c r="G1713">
        <f t="shared" ca="1" si="386"/>
        <v>22</v>
      </c>
      <c r="H1713">
        <f t="shared" ca="1" si="377"/>
        <v>2015</v>
      </c>
      <c r="I1713">
        <f t="shared" ca="1" si="378"/>
        <v>3</v>
      </c>
      <c r="J1713" t="str">
        <f t="shared" ca="1" si="379"/>
        <v>rs</v>
      </c>
      <c r="K1713" t="str">
        <f t="shared" ca="1" si="387"/>
        <v>NOR</v>
      </c>
      <c r="L1713" t="str">
        <f t="shared" ca="1" si="387"/>
        <v>CAR</v>
      </c>
      <c r="M1713">
        <f t="shared" ca="1" si="380"/>
        <v>6</v>
      </c>
      <c r="N1713" t="s">
        <v>18</v>
      </c>
      <c r="O1713">
        <v>-3.5</v>
      </c>
      <c r="P1713">
        <f t="shared" ca="1" si="381"/>
        <v>0</v>
      </c>
      <c r="S1713" t="s">
        <v>340</v>
      </c>
      <c r="T1713">
        <v>10</v>
      </c>
      <c r="U1713">
        <f t="shared" ca="1" si="382"/>
        <v>1</v>
      </c>
      <c r="V1713" t="s">
        <v>69</v>
      </c>
      <c r="W1713">
        <f t="shared" ca="1" si="383"/>
        <v>1</v>
      </c>
    </row>
    <row r="1714" spans="1:23" x14ac:dyDescent="0.25">
      <c r="A1714">
        <v>1713</v>
      </c>
      <c r="B1714">
        <v>840</v>
      </c>
      <c r="C1714" t="str">
        <f t="shared" ca="1" si="376"/>
        <v>2015_03_NOR@CAR</v>
      </c>
      <c r="D1714">
        <f t="shared" ca="1" si="386"/>
        <v>-3.5</v>
      </c>
      <c r="E1714">
        <f t="shared" ca="1" si="386"/>
        <v>-9.5</v>
      </c>
      <c r="F1714">
        <f t="shared" ca="1" si="386"/>
        <v>27</v>
      </c>
      <c r="G1714">
        <f t="shared" ca="1" si="386"/>
        <v>22</v>
      </c>
      <c r="H1714">
        <f t="shared" ca="1" si="377"/>
        <v>2015</v>
      </c>
      <c r="I1714">
        <f t="shared" ca="1" si="378"/>
        <v>3</v>
      </c>
      <c r="J1714" t="str">
        <f t="shared" ca="1" si="379"/>
        <v>rs</v>
      </c>
      <c r="K1714" t="str">
        <f t="shared" ca="1" si="387"/>
        <v>NOR</v>
      </c>
      <c r="L1714" t="str">
        <f t="shared" ca="1" si="387"/>
        <v>CAR</v>
      </c>
      <c r="M1714">
        <f t="shared" ca="1" si="380"/>
        <v>6</v>
      </c>
      <c r="N1714" t="s">
        <v>16</v>
      </c>
      <c r="O1714">
        <v>-4</v>
      </c>
      <c r="P1714">
        <f t="shared" ca="1" si="381"/>
        <v>0.5</v>
      </c>
      <c r="S1714" t="s">
        <v>69</v>
      </c>
      <c r="T1714">
        <v>1</v>
      </c>
      <c r="U1714">
        <f t="shared" ca="1" si="382"/>
        <v>0</v>
      </c>
      <c r="V1714" t="s">
        <v>69</v>
      </c>
      <c r="W1714">
        <f t="shared" ca="1" si="383"/>
        <v>1</v>
      </c>
    </row>
    <row r="1715" spans="1:23" x14ac:dyDescent="0.25">
      <c r="A1715">
        <v>1714</v>
      </c>
      <c r="B1715">
        <v>841</v>
      </c>
      <c r="C1715" t="str">
        <f t="shared" ca="1" si="376"/>
        <v>2015_03_PHI@NYJ</v>
      </c>
      <c r="D1715">
        <f t="shared" ca="1" si="386"/>
        <v>2.5</v>
      </c>
      <c r="E1715">
        <f t="shared" ca="1" si="386"/>
        <v>-3</v>
      </c>
      <c r="F1715">
        <f t="shared" ca="1" si="386"/>
        <v>17</v>
      </c>
      <c r="G1715">
        <f t="shared" ca="1" si="386"/>
        <v>24</v>
      </c>
      <c r="H1715">
        <f t="shared" ca="1" si="377"/>
        <v>2015</v>
      </c>
      <c r="I1715">
        <f t="shared" ca="1" si="378"/>
        <v>3</v>
      </c>
      <c r="J1715" t="str">
        <f t="shared" ca="1" si="379"/>
        <v>rs</v>
      </c>
      <c r="K1715" t="str">
        <f t="shared" ca="1" si="387"/>
        <v>PHI</v>
      </c>
      <c r="L1715" t="str">
        <f t="shared" ca="1" si="387"/>
        <v>PHI</v>
      </c>
      <c r="M1715">
        <f t="shared" ca="1" si="380"/>
        <v>5.5</v>
      </c>
      <c r="N1715" t="s">
        <v>18</v>
      </c>
      <c r="O1715">
        <v>1</v>
      </c>
      <c r="P1715">
        <f t="shared" ca="1" si="381"/>
        <v>1.5</v>
      </c>
      <c r="S1715" t="s">
        <v>88</v>
      </c>
      <c r="T1715">
        <v>2</v>
      </c>
      <c r="U1715">
        <f t="shared" ca="1" si="382"/>
        <v>1</v>
      </c>
      <c r="V1715" t="s">
        <v>88</v>
      </c>
      <c r="W1715">
        <f t="shared" ca="1" si="383"/>
        <v>1</v>
      </c>
    </row>
    <row r="1716" spans="1:23" x14ac:dyDescent="0.25">
      <c r="A1716">
        <v>1715</v>
      </c>
      <c r="B1716">
        <v>841</v>
      </c>
      <c r="C1716" t="str">
        <f t="shared" ca="1" si="376"/>
        <v>2015_03_PHI@NYJ</v>
      </c>
      <c r="D1716">
        <f t="shared" ca="1" si="386"/>
        <v>2.5</v>
      </c>
      <c r="E1716">
        <f t="shared" ca="1" si="386"/>
        <v>-3</v>
      </c>
      <c r="F1716">
        <f t="shared" ca="1" si="386"/>
        <v>17</v>
      </c>
      <c r="G1716">
        <f t="shared" ca="1" si="386"/>
        <v>24</v>
      </c>
      <c r="H1716">
        <f t="shared" ca="1" si="377"/>
        <v>2015</v>
      </c>
      <c r="I1716">
        <f t="shared" ca="1" si="378"/>
        <v>3</v>
      </c>
      <c r="J1716" t="str">
        <f t="shared" ca="1" si="379"/>
        <v>rs</v>
      </c>
      <c r="K1716" t="str">
        <f t="shared" ca="1" si="387"/>
        <v>PHI</v>
      </c>
      <c r="L1716" t="str">
        <f t="shared" ca="1" si="387"/>
        <v>PHI</v>
      </c>
      <c r="M1716">
        <f t="shared" ca="1" si="380"/>
        <v>5.5</v>
      </c>
      <c r="N1716" t="s">
        <v>16</v>
      </c>
      <c r="O1716">
        <v>-1</v>
      </c>
      <c r="P1716">
        <f t="shared" ca="1" si="381"/>
        <v>3.5</v>
      </c>
      <c r="S1716" t="s">
        <v>86</v>
      </c>
      <c r="T1716">
        <v>8</v>
      </c>
      <c r="U1716">
        <f t="shared" ca="1" si="382"/>
        <v>0</v>
      </c>
      <c r="V1716" t="s">
        <v>86</v>
      </c>
      <c r="W1716">
        <f t="shared" ca="1" si="383"/>
        <v>0</v>
      </c>
    </row>
    <row r="1717" spans="1:23" x14ac:dyDescent="0.25">
      <c r="A1717">
        <v>1716</v>
      </c>
      <c r="B1717">
        <v>842</v>
      </c>
      <c r="C1717" t="str">
        <f t="shared" ca="1" si="376"/>
        <v>2015_03_TBY@HOU</v>
      </c>
      <c r="D1717">
        <f t="shared" ca="1" si="386"/>
        <v>-3.5</v>
      </c>
      <c r="E1717">
        <f t="shared" ca="1" si="386"/>
        <v>-6</v>
      </c>
      <c r="F1717">
        <f t="shared" ca="1" si="386"/>
        <v>19</v>
      </c>
      <c r="G1717">
        <f t="shared" ca="1" si="386"/>
        <v>9</v>
      </c>
      <c r="H1717">
        <f t="shared" ca="1" si="377"/>
        <v>2015</v>
      </c>
      <c r="I1717">
        <f t="shared" ca="1" si="378"/>
        <v>3</v>
      </c>
      <c r="J1717" t="str">
        <f t="shared" ca="1" si="379"/>
        <v>rs</v>
      </c>
      <c r="K1717" t="str">
        <f t="shared" ca="1" si="387"/>
        <v>HOU</v>
      </c>
      <c r="L1717" t="str">
        <f t="shared" ca="1" si="387"/>
        <v>HOU</v>
      </c>
      <c r="M1717">
        <f t="shared" ca="1" si="380"/>
        <v>2.5</v>
      </c>
      <c r="N1717" t="s">
        <v>18</v>
      </c>
      <c r="O1717">
        <v>-3</v>
      </c>
      <c r="P1717">
        <f t="shared" ca="1" si="381"/>
        <v>0.5</v>
      </c>
      <c r="S1717" t="s">
        <v>339</v>
      </c>
      <c r="T1717">
        <v>12</v>
      </c>
      <c r="U1717">
        <f t="shared" ca="1" si="382"/>
        <v>0</v>
      </c>
      <c r="V1717" t="s">
        <v>339</v>
      </c>
      <c r="W1717">
        <f t="shared" ca="1" si="383"/>
        <v>0</v>
      </c>
    </row>
    <row r="1718" spans="1:23" x14ac:dyDescent="0.25">
      <c r="A1718">
        <v>1717</v>
      </c>
      <c r="B1718">
        <v>842</v>
      </c>
      <c r="C1718" t="str">
        <f t="shared" ca="1" si="376"/>
        <v>2015_03_TBY@HOU</v>
      </c>
      <c r="D1718">
        <f t="shared" ca="1" si="386"/>
        <v>-3.5</v>
      </c>
      <c r="E1718">
        <f t="shared" ca="1" si="386"/>
        <v>-6</v>
      </c>
      <c r="F1718">
        <f t="shared" ca="1" si="386"/>
        <v>19</v>
      </c>
      <c r="G1718">
        <f t="shared" ca="1" si="386"/>
        <v>9</v>
      </c>
      <c r="H1718">
        <f t="shared" ca="1" si="377"/>
        <v>2015</v>
      </c>
      <c r="I1718">
        <f t="shared" ca="1" si="378"/>
        <v>3</v>
      </c>
      <c r="J1718" t="str">
        <f t="shared" ca="1" si="379"/>
        <v>rs</v>
      </c>
      <c r="K1718" t="str">
        <f t="shared" ca="1" si="387"/>
        <v>HOU</v>
      </c>
      <c r="L1718" t="str">
        <f t="shared" ca="1" si="387"/>
        <v>HOU</v>
      </c>
      <c r="M1718">
        <f t="shared" ca="1" si="380"/>
        <v>2.5</v>
      </c>
      <c r="N1718" t="s">
        <v>16</v>
      </c>
      <c r="O1718">
        <v>-3</v>
      </c>
      <c r="P1718">
        <f t="shared" ca="1" si="381"/>
        <v>0.5</v>
      </c>
      <c r="S1718" t="s">
        <v>77</v>
      </c>
      <c r="T1718">
        <v>16</v>
      </c>
      <c r="U1718">
        <f t="shared" ca="1" si="382"/>
        <v>1</v>
      </c>
      <c r="V1718" t="s">
        <v>77</v>
      </c>
      <c r="W1718">
        <f t="shared" ca="1" si="383"/>
        <v>1</v>
      </c>
    </row>
    <row r="1719" spans="1:23" x14ac:dyDescent="0.25">
      <c r="A1719">
        <v>1718</v>
      </c>
      <c r="B1719">
        <v>843</v>
      </c>
      <c r="C1719" t="str">
        <f t="shared" ca="1" si="376"/>
        <v>2015_03_SD@MIN</v>
      </c>
      <c r="D1719">
        <f t="shared" ca="1" si="386"/>
        <v>-1.5</v>
      </c>
      <c r="E1719">
        <f t="shared" ca="1" si="386"/>
        <v>-2</v>
      </c>
      <c r="F1719">
        <f t="shared" ca="1" si="386"/>
        <v>31</v>
      </c>
      <c r="G1719">
        <f t="shared" ca="1" si="386"/>
        <v>14</v>
      </c>
      <c r="H1719">
        <f t="shared" ca="1" si="377"/>
        <v>2015</v>
      </c>
      <c r="I1719">
        <f t="shared" ca="1" si="378"/>
        <v>3</v>
      </c>
      <c r="J1719" t="str">
        <f t="shared" ca="1" si="379"/>
        <v>rs</v>
      </c>
      <c r="K1719" t="str">
        <f t="shared" ca="1" si="387"/>
        <v>MIN</v>
      </c>
      <c r="L1719" t="str">
        <f t="shared" ca="1" si="387"/>
        <v>MIN</v>
      </c>
      <c r="M1719">
        <f t="shared" ca="1" si="380"/>
        <v>0.5</v>
      </c>
      <c r="N1719" t="s">
        <v>18</v>
      </c>
      <c r="O1719">
        <v>-3</v>
      </c>
      <c r="P1719">
        <f t="shared" ca="1" si="381"/>
        <v>1.5</v>
      </c>
      <c r="S1719" t="s">
        <v>90</v>
      </c>
      <c r="T1719">
        <v>5</v>
      </c>
      <c r="U1719">
        <f t="shared" ca="1" si="382"/>
        <v>0</v>
      </c>
      <c r="V1719" t="s">
        <v>90</v>
      </c>
      <c r="W1719">
        <f t="shared" ca="1" si="383"/>
        <v>0</v>
      </c>
    </row>
    <row r="1720" spans="1:23" x14ac:dyDescent="0.25">
      <c r="A1720">
        <v>1719</v>
      </c>
      <c r="B1720">
        <v>843</v>
      </c>
      <c r="C1720" t="str">
        <f t="shared" ca="1" si="376"/>
        <v>2015_03_SD@MIN</v>
      </c>
      <c r="D1720">
        <f t="shared" ca="1" si="386"/>
        <v>-1.5</v>
      </c>
      <c r="E1720">
        <f t="shared" ca="1" si="386"/>
        <v>-2</v>
      </c>
      <c r="F1720">
        <f t="shared" ca="1" si="386"/>
        <v>31</v>
      </c>
      <c r="G1720">
        <f t="shared" ca="1" si="386"/>
        <v>14</v>
      </c>
      <c r="H1720">
        <f t="shared" ca="1" si="377"/>
        <v>2015</v>
      </c>
      <c r="I1720">
        <f t="shared" ca="1" si="378"/>
        <v>3</v>
      </c>
      <c r="J1720" t="str">
        <f t="shared" ca="1" si="379"/>
        <v>rs</v>
      </c>
      <c r="K1720" t="str">
        <f t="shared" ca="1" si="387"/>
        <v>MIN</v>
      </c>
      <c r="L1720" t="str">
        <f t="shared" ca="1" si="387"/>
        <v>MIN</v>
      </c>
      <c r="M1720">
        <f t="shared" ca="1" si="380"/>
        <v>0.5</v>
      </c>
      <c r="N1720" t="s">
        <v>16</v>
      </c>
      <c r="O1720">
        <v>-3</v>
      </c>
      <c r="P1720">
        <f t="shared" ca="1" si="381"/>
        <v>1.5</v>
      </c>
      <c r="S1720" t="s">
        <v>82</v>
      </c>
      <c r="T1720">
        <v>10</v>
      </c>
      <c r="U1720">
        <f t="shared" ca="1" si="382"/>
        <v>1</v>
      </c>
      <c r="V1720" t="s">
        <v>82</v>
      </c>
      <c r="W1720">
        <f t="shared" ca="1" si="383"/>
        <v>1</v>
      </c>
    </row>
    <row r="1721" spans="1:23" x14ac:dyDescent="0.25">
      <c r="A1721">
        <v>1720</v>
      </c>
      <c r="B1721">
        <v>844</v>
      </c>
      <c r="C1721" t="str">
        <f t="shared" ca="1" si="376"/>
        <v>2015_03_PIT@STL</v>
      </c>
      <c r="D1721">
        <f t="shared" ca="1" si="386"/>
        <v>1.5</v>
      </c>
      <c r="E1721">
        <f t="shared" ca="1" si="386"/>
        <v>-1</v>
      </c>
      <c r="F1721">
        <f t="shared" ca="1" si="386"/>
        <v>6</v>
      </c>
      <c r="G1721">
        <f t="shared" ca="1" si="386"/>
        <v>12</v>
      </c>
      <c r="H1721">
        <f t="shared" ca="1" si="377"/>
        <v>2015</v>
      </c>
      <c r="I1721">
        <f t="shared" ca="1" si="378"/>
        <v>3</v>
      </c>
      <c r="J1721" t="str">
        <f t="shared" ca="1" si="379"/>
        <v>rs</v>
      </c>
      <c r="K1721" t="str">
        <f t="shared" ca="1" si="387"/>
        <v>PIT</v>
      </c>
      <c r="L1721" t="str">
        <f t="shared" ca="1" si="387"/>
        <v>PIT</v>
      </c>
      <c r="M1721">
        <f t="shared" ca="1" si="380"/>
        <v>2.5</v>
      </c>
      <c r="N1721" t="s">
        <v>18</v>
      </c>
      <c r="O1721">
        <v>-1</v>
      </c>
      <c r="P1721">
        <f t="shared" ca="1" si="381"/>
        <v>2.5</v>
      </c>
      <c r="S1721" t="s">
        <v>93</v>
      </c>
      <c r="T1721">
        <v>16</v>
      </c>
      <c r="U1721">
        <f t="shared" ca="1" si="382"/>
        <v>0</v>
      </c>
      <c r="V1721" t="s">
        <v>93</v>
      </c>
      <c r="W1721">
        <f t="shared" ca="1" si="383"/>
        <v>0</v>
      </c>
    </row>
    <row r="1722" spans="1:23" x14ac:dyDescent="0.25">
      <c r="A1722">
        <v>1721</v>
      </c>
      <c r="B1722">
        <v>844</v>
      </c>
      <c r="C1722" t="str">
        <f t="shared" ca="1" si="376"/>
        <v>2015_03_PIT@STL</v>
      </c>
      <c r="D1722">
        <f t="shared" ref="D1722:G1741" ca="1" si="388">IFERROR(IF(ISBLANK(VLOOKUP($B1722,nfl_game_result,MATCH(D$1,nfl_game_result_header,0),FALSE)),"",VLOOKUP($B1722,nfl_game_result,MATCH(D$1,nfl_game_result_header,0),FALSE)),"error")</f>
        <v>1.5</v>
      </c>
      <c r="E1722">
        <f t="shared" ca="1" si="388"/>
        <v>-1</v>
      </c>
      <c r="F1722">
        <f t="shared" ca="1" si="388"/>
        <v>6</v>
      </c>
      <c r="G1722">
        <f t="shared" ca="1" si="388"/>
        <v>12</v>
      </c>
      <c r="H1722">
        <f t="shared" ca="1" si="377"/>
        <v>2015</v>
      </c>
      <c r="I1722">
        <f t="shared" ca="1" si="378"/>
        <v>3</v>
      </c>
      <c r="J1722" t="str">
        <f t="shared" ca="1" si="379"/>
        <v>rs</v>
      </c>
      <c r="K1722" t="str">
        <f t="shared" ref="K1722:L1741" ca="1" si="389">IFERROR(IF(ISBLANK(VLOOKUP($B1722,nfl_game_result,MATCH(K$1,nfl_game_result_header,0),FALSE)),"",VLOOKUP($B1722,nfl_game_result,MATCH(K$1,nfl_game_result_header,0),FALSE)),"error")</f>
        <v>PIT</v>
      </c>
      <c r="L1722" t="str">
        <f t="shared" ca="1" si="389"/>
        <v>PIT</v>
      </c>
      <c r="M1722">
        <f t="shared" ca="1" si="380"/>
        <v>2.5</v>
      </c>
      <c r="N1722" t="s">
        <v>16</v>
      </c>
      <c r="O1722">
        <v>3</v>
      </c>
      <c r="P1722">
        <f t="shared" ca="1" si="381"/>
        <v>1.5</v>
      </c>
      <c r="S1722" t="s">
        <v>93</v>
      </c>
      <c r="T1722">
        <v>12</v>
      </c>
      <c r="U1722">
        <f t="shared" ca="1" si="382"/>
        <v>0</v>
      </c>
      <c r="V1722" t="s">
        <v>93</v>
      </c>
      <c r="W1722">
        <f t="shared" ca="1" si="383"/>
        <v>0</v>
      </c>
    </row>
    <row r="1723" spans="1:23" x14ac:dyDescent="0.25">
      <c r="A1723">
        <v>1722</v>
      </c>
      <c r="B1723">
        <v>845</v>
      </c>
      <c r="C1723" t="str">
        <f t="shared" ca="1" si="376"/>
        <v>2015_03_SFO@ARI</v>
      </c>
      <c r="D1723">
        <f t="shared" ca="1" si="388"/>
        <v>-6</v>
      </c>
      <c r="E1723">
        <f t="shared" ca="1" si="388"/>
        <v>-6.5</v>
      </c>
      <c r="F1723">
        <f t="shared" ca="1" si="388"/>
        <v>47</v>
      </c>
      <c r="G1723">
        <f t="shared" ca="1" si="388"/>
        <v>7</v>
      </c>
      <c r="H1723">
        <f t="shared" ca="1" si="377"/>
        <v>2015</v>
      </c>
      <c r="I1723">
        <f t="shared" ca="1" si="378"/>
        <v>3</v>
      </c>
      <c r="J1723" t="str">
        <f t="shared" ca="1" si="379"/>
        <v>rs</v>
      </c>
      <c r="K1723" t="str">
        <f t="shared" ca="1" si="389"/>
        <v>ARI</v>
      </c>
      <c r="L1723" t="str">
        <f t="shared" ca="1" si="389"/>
        <v>ARI</v>
      </c>
      <c r="M1723">
        <f t="shared" ca="1" si="380"/>
        <v>0.5</v>
      </c>
      <c r="N1723" t="s">
        <v>18</v>
      </c>
      <c r="O1723">
        <v>-7</v>
      </c>
      <c r="P1723">
        <f t="shared" ca="1" si="381"/>
        <v>1</v>
      </c>
      <c r="S1723" t="s">
        <v>66</v>
      </c>
      <c r="T1723">
        <v>3</v>
      </c>
      <c r="U1723">
        <f t="shared" ca="1" si="382"/>
        <v>1</v>
      </c>
      <c r="V1723" t="s">
        <v>66</v>
      </c>
      <c r="W1723">
        <f t="shared" ca="1" si="383"/>
        <v>1</v>
      </c>
    </row>
    <row r="1724" spans="1:23" x14ac:dyDescent="0.25">
      <c r="A1724">
        <v>1723</v>
      </c>
      <c r="B1724">
        <v>845</v>
      </c>
      <c r="C1724" t="str">
        <f t="shared" ca="1" si="376"/>
        <v>2015_03_SFO@ARI</v>
      </c>
      <c r="D1724">
        <f t="shared" ca="1" si="388"/>
        <v>-6</v>
      </c>
      <c r="E1724">
        <f t="shared" ca="1" si="388"/>
        <v>-6.5</v>
      </c>
      <c r="F1724">
        <f t="shared" ca="1" si="388"/>
        <v>47</v>
      </c>
      <c r="G1724">
        <f t="shared" ca="1" si="388"/>
        <v>7</v>
      </c>
      <c r="H1724">
        <f t="shared" ca="1" si="377"/>
        <v>2015</v>
      </c>
      <c r="I1724">
        <f t="shared" ca="1" si="378"/>
        <v>3</v>
      </c>
      <c r="J1724" t="str">
        <f t="shared" ca="1" si="379"/>
        <v>rs</v>
      </c>
      <c r="K1724" t="str">
        <f t="shared" ca="1" si="389"/>
        <v>ARI</v>
      </c>
      <c r="L1724" t="str">
        <f t="shared" ca="1" si="389"/>
        <v>ARI</v>
      </c>
      <c r="M1724">
        <f t="shared" ca="1" si="380"/>
        <v>0.5</v>
      </c>
      <c r="N1724" t="s">
        <v>16</v>
      </c>
      <c r="O1724">
        <v>-6</v>
      </c>
      <c r="P1724">
        <f t="shared" ca="1" si="381"/>
        <v>0</v>
      </c>
      <c r="S1724" t="s">
        <v>66</v>
      </c>
      <c r="T1724">
        <v>2</v>
      </c>
      <c r="U1724">
        <f t="shared" ca="1" si="382"/>
        <v>1</v>
      </c>
      <c r="V1724" t="s">
        <v>66</v>
      </c>
      <c r="W1724">
        <f t="shared" ca="1" si="383"/>
        <v>1</v>
      </c>
    </row>
    <row r="1725" spans="1:23" x14ac:dyDescent="0.25">
      <c r="A1725">
        <v>1724</v>
      </c>
      <c r="B1725">
        <v>846</v>
      </c>
      <c r="C1725" t="str">
        <f t="shared" ca="1" si="376"/>
        <v>2015_03_BUF@MIA</v>
      </c>
      <c r="D1725">
        <f t="shared" ca="1" si="388"/>
        <v>-2.5</v>
      </c>
      <c r="E1725">
        <f t="shared" ca="1" si="388"/>
        <v>-1.5</v>
      </c>
      <c r="F1725">
        <f t="shared" ca="1" si="388"/>
        <v>14</v>
      </c>
      <c r="G1725">
        <f t="shared" ca="1" si="388"/>
        <v>41</v>
      </c>
      <c r="H1725">
        <f t="shared" ca="1" si="377"/>
        <v>2015</v>
      </c>
      <c r="I1725">
        <f t="shared" ca="1" si="378"/>
        <v>3</v>
      </c>
      <c r="J1725" t="str">
        <f t="shared" ca="1" si="379"/>
        <v>rs</v>
      </c>
      <c r="K1725" t="str">
        <f t="shared" ca="1" si="389"/>
        <v>BUF</v>
      </c>
      <c r="L1725" t="str">
        <f t="shared" ca="1" si="389"/>
        <v>BUF</v>
      </c>
      <c r="M1725">
        <f t="shared" ca="1" si="380"/>
        <v>-1</v>
      </c>
      <c r="N1725" t="s">
        <v>18</v>
      </c>
      <c r="O1725">
        <v>-3</v>
      </c>
      <c r="P1725">
        <f t="shared" ca="1" si="381"/>
        <v>0.5</v>
      </c>
      <c r="S1725" t="s">
        <v>68</v>
      </c>
      <c r="T1725">
        <v>14</v>
      </c>
      <c r="U1725">
        <f t="shared" ca="1" si="382"/>
        <v>1</v>
      </c>
      <c r="V1725" t="s">
        <v>68</v>
      </c>
      <c r="W1725">
        <f t="shared" ca="1" si="383"/>
        <v>1</v>
      </c>
    </row>
    <row r="1726" spans="1:23" x14ac:dyDescent="0.25">
      <c r="A1726">
        <v>1725</v>
      </c>
      <c r="B1726">
        <v>846</v>
      </c>
      <c r="C1726" t="str">
        <f t="shared" ca="1" si="376"/>
        <v>2015_03_BUF@MIA</v>
      </c>
      <c r="D1726">
        <f t="shared" ca="1" si="388"/>
        <v>-2.5</v>
      </c>
      <c r="E1726">
        <f t="shared" ca="1" si="388"/>
        <v>-1.5</v>
      </c>
      <c r="F1726">
        <f t="shared" ca="1" si="388"/>
        <v>14</v>
      </c>
      <c r="G1726">
        <f t="shared" ca="1" si="388"/>
        <v>41</v>
      </c>
      <c r="H1726">
        <f t="shared" ca="1" si="377"/>
        <v>2015</v>
      </c>
      <c r="I1726">
        <f t="shared" ca="1" si="378"/>
        <v>3</v>
      </c>
      <c r="J1726" t="str">
        <f t="shared" ca="1" si="379"/>
        <v>rs</v>
      </c>
      <c r="K1726" t="str">
        <f t="shared" ca="1" si="389"/>
        <v>BUF</v>
      </c>
      <c r="L1726" t="str">
        <f t="shared" ca="1" si="389"/>
        <v>BUF</v>
      </c>
      <c r="M1726">
        <f t="shared" ca="1" si="380"/>
        <v>-1</v>
      </c>
      <c r="N1726" t="s">
        <v>16</v>
      </c>
      <c r="O1726">
        <v>-2.5</v>
      </c>
      <c r="P1726">
        <f t="shared" ca="1" si="381"/>
        <v>0</v>
      </c>
      <c r="S1726" t="s">
        <v>68</v>
      </c>
      <c r="T1726">
        <v>13</v>
      </c>
      <c r="U1726">
        <f t="shared" ca="1" si="382"/>
        <v>1</v>
      </c>
      <c r="V1726" t="s">
        <v>68</v>
      </c>
      <c r="W1726">
        <f t="shared" ca="1" si="383"/>
        <v>1</v>
      </c>
    </row>
    <row r="1727" spans="1:23" x14ac:dyDescent="0.25">
      <c r="A1727">
        <v>1726</v>
      </c>
      <c r="B1727">
        <v>847</v>
      </c>
      <c r="C1727" t="str">
        <f t="shared" ca="1" si="376"/>
        <v>2015_03_CHI@SEA</v>
      </c>
      <c r="D1727">
        <f t="shared" ca="1" si="388"/>
        <v>-14</v>
      </c>
      <c r="E1727">
        <f t="shared" ca="1" si="388"/>
        <v>-15</v>
      </c>
      <c r="F1727">
        <f t="shared" ca="1" si="388"/>
        <v>26</v>
      </c>
      <c r="G1727">
        <f t="shared" ca="1" si="388"/>
        <v>0</v>
      </c>
      <c r="H1727">
        <f t="shared" ca="1" si="377"/>
        <v>2015</v>
      </c>
      <c r="I1727">
        <f t="shared" ca="1" si="378"/>
        <v>3</v>
      </c>
      <c r="J1727" t="str">
        <f t="shared" ca="1" si="379"/>
        <v>rs</v>
      </c>
      <c r="K1727" t="str">
        <f t="shared" ca="1" si="389"/>
        <v>SEA</v>
      </c>
      <c r="L1727" t="str">
        <f t="shared" ca="1" si="389"/>
        <v>SEA</v>
      </c>
      <c r="M1727">
        <f t="shared" ca="1" si="380"/>
        <v>1</v>
      </c>
      <c r="N1727" t="s">
        <v>18</v>
      </c>
      <c r="O1727">
        <v>-10.5</v>
      </c>
      <c r="P1727">
        <f t="shared" ca="1" si="381"/>
        <v>3.5</v>
      </c>
      <c r="S1727" t="s">
        <v>91</v>
      </c>
      <c r="T1727">
        <v>4</v>
      </c>
      <c r="U1727">
        <f t="shared" ca="1" si="382"/>
        <v>1</v>
      </c>
      <c r="V1727" t="s">
        <v>91</v>
      </c>
      <c r="W1727">
        <f t="shared" ca="1" si="383"/>
        <v>1</v>
      </c>
    </row>
    <row r="1728" spans="1:23" x14ac:dyDescent="0.25">
      <c r="A1728">
        <v>1727</v>
      </c>
      <c r="B1728">
        <v>847</v>
      </c>
      <c r="C1728" t="str">
        <f t="shared" ca="1" si="376"/>
        <v>2015_03_CHI@SEA</v>
      </c>
      <c r="D1728">
        <f t="shared" ca="1" si="388"/>
        <v>-14</v>
      </c>
      <c r="E1728">
        <f t="shared" ca="1" si="388"/>
        <v>-15</v>
      </c>
      <c r="F1728">
        <f t="shared" ca="1" si="388"/>
        <v>26</v>
      </c>
      <c r="G1728">
        <f t="shared" ca="1" si="388"/>
        <v>0</v>
      </c>
      <c r="H1728">
        <f t="shared" ca="1" si="377"/>
        <v>2015</v>
      </c>
      <c r="I1728">
        <f t="shared" ca="1" si="378"/>
        <v>3</v>
      </c>
      <c r="J1728" t="str">
        <f t="shared" ca="1" si="379"/>
        <v>rs</v>
      </c>
      <c r="K1728" t="str">
        <f t="shared" ca="1" si="389"/>
        <v>SEA</v>
      </c>
      <c r="L1728" t="str">
        <f t="shared" ca="1" si="389"/>
        <v>SEA</v>
      </c>
      <c r="M1728">
        <f t="shared" ca="1" si="380"/>
        <v>1</v>
      </c>
      <c r="N1728" t="s">
        <v>16</v>
      </c>
      <c r="O1728">
        <v>-8</v>
      </c>
      <c r="P1728">
        <f t="shared" ca="1" si="381"/>
        <v>6</v>
      </c>
      <c r="S1728" t="s">
        <v>91</v>
      </c>
      <c r="T1728">
        <v>7</v>
      </c>
      <c r="U1728">
        <f t="shared" ca="1" si="382"/>
        <v>1</v>
      </c>
      <c r="V1728" t="s">
        <v>91</v>
      </c>
      <c r="W1728">
        <f t="shared" ca="1" si="383"/>
        <v>1</v>
      </c>
    </row>
    <row r="1729" spans="1:23" x14ac:dyDescent="0.25">
      <c r="A1729">
        <v>1728</v>
      </c>
      <c r="B1729">
        <v>848</v>
      </c>
      <c r="C1729" t="str">
        <f t="shared" ca="1" si="376"/>
        <v>2015_03_DEN@DET</v>
      </c>
      <c r="D1729">
        <f t="shared" ca="1" si="388"/>
        <v>2.5</v>
      </c>
      <c r="E1729">
        <f t="shared" ca="1" si="388"/>
        <v>3</v>
      </c>
      <c r="F1729">
        <f t="shared" ca="1" si="388"/>
        <v>12</v>
      </c>
      <c r="G1729">
        <f t="shared" ca="1" si="388"/>
        <v>24</v>
      </c>
      <c r="H1729">
        <f t="shared" ca="1" si="377"/>
        <v>2015</v>
      </c>
      <c r="I1729">
        <f t="shared" ca="1" si="378"/>
        <v>3</v>
      </c>
      <c r="J1729" t="str">
        <f t="shared" ca="1" si="379"/>
        <v>rs</v>
      </c>
      <c r="K1729" t="str">
        <f t="shared" ca="1" si="389"/>
        <v>DEN</v>
      </c>
      <c r="L1729" t="str">
        <f t="shared" ca="1" si="389"/>
        <v>DEN</v>
      </c>
      <c r="M1729">
        <f t="shared" ca="1" si="380"/>
        <v>-0.5</v>
      </c>
      <c r="N1729" t="s">
        <v>18</v>
      </c>
      <c r="O1729">
        <v>2.5</v>
      </c>
      <c r="P1729">
        <f t="shared" ca="1" si="381"/>
        <v>0</v>
      </c>
      <c r="S1729" t="s">
        <v>75</v>
      </c>
      <c r="T1729">
        <v>11</v>
      </c>
      <c r="U1729">
        <f t="shared" ca="1" si="382"/>
        <v>0</v>
      </c>
      <c r="V1729" t="s">
        <v>75</v>
      </c>
      <c r="W1729">
        <f t="shared" ca="1" si="383"/>
        <v>0</v>
      </c>
    </row>
    <row r="1730" spans="1:23" x14ac:dyDescent="0.25">
      <c r="A1730">
        <v>1729</v>
      </c>
      <c r="B1730">
        <v>848</v>
      </c>
      <c r="C1730" t="str">
        <f t="shared" ref="C1730:C1793" ca="1" si="390">IFERROR(VLOOKUP($B1730,nfl_game_result,MATCH(C$1,nfl_game_result_header,0),FALSE),"error")</f>
        <v>2015_03_DEN@DET</v>
      </c>
      <c r="D1730">
        <f t="shared" ca="1" si="388"/>
        <v>2.5</v>
      </c>
      <c r="E1730">
        <f t="shared" ca="1" si="388"/>
        <v>3</v>
      </c>
      <c r="F1730">
        <f t="shared" ca="1" si="388"/>
        <v>12</v>
      </c>
      <c r="G1730">
        <f t="shared" ca="1" si="388"/>
        <v>24</v>
      </c>
      <c r="H1730">
        <f t="shared" ref="H1730:H1793" ca="1" si="391">VALUE(LEFT(C1730, 4))</f>
        <v>2015</v>
      </c>
      <c r="I1730">
        <f t="shared" ref="I1730:I1793" ca="1" si="392">VALUE(MID(C1730,6,FIND("_",C1730,6)-6))</f>
        <v>3</v>
      </c>
      <c r="J1730" t="str">
        <f t="shared" ref="J1730:J1793" ca="1" si="393">IF(I1730&lt;=17,"rs","plyff")</f>
        <v>rs</v>
      </c>
      <c r="K1730" t="str">
        <f t="shared" ca="1" si="389"/>
        <v>DEN</v>
      </c>
      <c r="L1730" t="str">
        <f t="shared" ca="1" si="389"/>
        <v>DEN</v>
      </c>
      <c r="M1730">
        <f t="shared" ref="M1730:M1793" ca="1" si="394">IF(NOT(OR(ISBLANK(D1730),ISBLANK(E1730),D1730="",E1730="")),D1730-E1730,"")</f>
        <v>-0.5</v>
      </c>
      <c r="N1730" t="s">
        <v>16</v>
      </c>
      <c r="O1730">
        <v>2</v>
      </c>
      <c r="P1730">
        <f t="shared" ref="P1730:P1793" ca="1" si="395">IF(OR(NOT(ISNUMBER(D1730)),ISBLANK(D1730),D1730="",ISBLANK(O1730)),"",ABS(D1730-O1730))</f>
        <v>0.5</v>
      </c>
      <c r="S1730" t="s">
        <v>75</v>
      </c>
      <c r="T1730">
        <v>11</v>
      </c>
      <c r="U1730">
        <f t="shared" ref="U1730:U1793" ca="1" si="396">IF(OR(ISBLANK(K1730),ISBLANK(S1730),K1730="",S1730=""),"",IF(K1730=S1730,1,0))</f>
        <v>0</v>
      </c>
      <c r="V1730" t="s">
        <v>75</v>
      </c>
      <c r="W1730">
        <f t="shared" ref="W1730:W1793" ca="1" si="397">IF(OR(ISBLANK(L1730),ISBLANK(V1730),L1730="",V1730=""),"",IF(L1730=V1730,1,0))</f>
        <v>0</v>
      </c>
    </row>
    <row r="1731" spans="1:23" x14ac:dyDescent="0.25">
      <c r="A1731">
        <v>1730</v>
      </c>
      <c r="B1731">
        <v>849</v>
      </c>
      <c r="C1731" t="str">
        <f t="shared" ca="1" si="390"/>
        <v>2015_03_KCY@GBY</v>
      </c>
      <c r="D1731">
        <f t="shared" ca="1" si="388"/>
        <v>-6.5</v>
      </c>
      <c r="E1731">
        <f t="shared" ca="1" si="388"/>
        <v>-6.5</v>
      </c>
      <c r="F1731">
        <f t="shared" ca="1" si="388"/>
        <v>38</v>
      </c>
      <c r="G1731">
        <f t="shared" ca="1" si="388"/>
        <v>28</v>
      </c>
      <c r="H1731">
        <f t="shared" ca="1" si="391"/>
        <v>2015</v>
      </c>
      <c r="I1731">
        <f t="shared" ca="1" si="392"/>
        <v>3</v>
      </c>
      <c r="J1731" t="str">
        <f t="shared" ca="1" si="393"/>
        <v>rs</v>
      </c>
      <c r="K1731" t="str">
        <f t="shared" ca="1" si="389"/>
        <v>GBY</v>
      </c>
      <c r="L1731" t="str">
        <f t="shared" ca="1" si="389"/>
        <v>GBY</v>
      </c>
      <c r="M1731">
        <f t="shared" ca="1" si="394"/>
        <v>0</v>
      </c>
      <c r="N1731" t="s">
        <v>18</v>
      </c>
      <c r="O1731">
        <v>-6</v>
      </c>
      <c r="P1731">
        <f t="shared" ca="1" si="395"/>
        <v>0.5</v>
      </c>
      <c r="S1731" t="s">
        <v>336</v>
      </c>
      <c r="T1731">
        <v>6</v>
      </c>
      <c r="U1731">
        <f t="shared" ca="1" si="396"/>
        <v>0</v>
      </c>
      <c r="V1731" t="s">
        <v>335</v>
      </c>
      <c r="W1731">
        <f t="shared" ca="1" si="397"/>
        <v>1</v>
      </c>
    </row>
    <row r="1732" spans="1:23" x14ac:dyDescent="0.25">
      <c r="A1732">
        <v>1731</v>
      </c>
      <c r="B1732">
        <v>849</v>
      </c>
      <c r="C1732" t="str">
        <f t="shared" ca="1" si="390"/>
        <v>2015_03_KCY@GBY</v>
      </c>
      <c r="D1732">
        <f t="shared" ca="1" si="388"/>
        <v>-6.5</v>
      </c>
      <c r="E1732">
        <f t="shared" ca="1" si="388"/>
        <v>-6.5</v>
      </c>
      <c r="F1732">
        <f t="shared" ca="1" si="388"/>
        <v>38</v>
      </c>
      <c r="G1732">
        <f t="shared" ca="1" si="388"/>
        <v>28</v>
      </c>
      <c r="H1732">
        <f t="shared" ca="1" si="391"/>
        <v>2015</v>
      </c>
      <c r="I1732">
        <f t="shared" ca="1" si="392"/>
        <v>3</v>
      </c>
      <c r="J1732" t="str">
        <f t="shared" ca="1" si="393"/>
        <v>rs</v>
      </c>
      <c r="K1732" t="str">
        <f t="shared" ca="1" si="389"/>
        <v>GBY</v>
      </c>
      <c r="L1732" t="str">
        <f t="shared" ca="1" si="389"/>
        <v>GBY</v>
      </c>
      <c r="M1732">
        <f t="shared" ca="1" si="394"/>
        <v>0</v>
      </c>
      <c r="N1732" t="s">
        <v>16</v>
      </c>
      <c r="O1732">
        <v>-7.5</v>
      </c>
      <c r="P1732">
        <f t="shared" ca="1" si="395"/>
        <v>1</v>
      </c>
      <c r="S1732" t="s">
        <v>336</v>
      </c>
      <c r="T1732">
        <v>9</v>
      </c>
      <c r="U1732">
        <f t="shared" ca="1" si="396"/>
        <v>0</v>
      </c>
      <c r="V1732" t="s">
        <v>335</v>
      </c>
      <c r="W1732">
        <f t="shared" ca="1" si="397"/>
        <v>1</v>
      </c>
    </row>
    <row r="1733" spans="1:23" x14ac:dyDescent="0.25">
      <c r="A1733">
        <v>1732</v>
      </c>
      <c r="B1733">
        <v>850</v>
      </c>
      <c r="C1733" t="str">
        <f t="shared" ca="1" si="390"/>
        <v>2015_04_BAL@PIT</v>
      </c>
      <c r="D1733">
        <f t="shared" ca="1" si="388"/>
        <v>0</v>
      </c>
      <c r="E1733">
        <f t="shared" ca="1" si="388"/>
        <v>-3</v>
      </c>
      <c r="F1733">
        <f t="shared" ca="1" si="388"/>
        <v>20</v>
      </c>
      <c r="G1733">
        <f t="shared" ca="1" si="388"/>
        <v>23</v>
      </c>
      <c r="H1733">
        <f t="shared" ca="1" si="391"/>
        <v>2015</v>
      </c>
      <c r="I1733">
        <f t="shared" ca="1" si="392"/>
        <v>4</v>
      </c>
      <c r="J1733" t="str">
        <f t="shared" ca="1" si="393"/>
        <v>rs</v>
      </c>
      <c r="K1733" t="str">
        <f t="shared" ca="1" si="389"/>
        <v>BAL</v>
      </c>
      <c r="L1733" t="str">
        <f t="shared" ca="1" si="389"/>
        <v>BAL</v>
      </c>
      <c r="M1733">
        <f t="shared" ca="1" si="394"/>
        <v>3</v>
      </c>
      <c r="N1733" t="s">
        <v>18</v>
      </c>
      <c r="O1733">
        <v>-3</v>
      </c>
      <c r="P1733">
        <f t="shared" ca="1" si="395"/>
        <v>3</v>
      </c>
      <c r="S1733" t="s">
        <v>67</v>
      </c>
      <c r="T1733">
        <v>11</v>
      </c>
      <c r="U1733">
        <f t="shared" ca="1" si="396"/>
        <v>1</v>
      </c>
      <c r="V1733" t="s">
        <v>67</v>
      </c>
      <c r="W1733">
        <f t="shared" ca="1" si="397"/>
        <v>1</v>
      </c>
    </row>
    <row r="1734" spans="1:23" x14ac:dyDescent="0.25">
      <c r="A1734">
        <v>1733</v>
      </c>
      <c r="B1734">
        <v>850</v>
      </c>
      <c r="C1734" t="str">
        <f t="shared" ca="1" si="390"/>
        <v>2015_04_BAL@PIT</v>
      </c>
      <c r="D1734">
        <f t="shared" ca="1" si="388"/>
        <v>0</v>
      </c>
      <c r="E1734">
        <f t="shared" ca="1" si="388"/>
        <v>-3</v>
      </c>
      <c r="F1734">
        <f t="shared" ca="1" si="388"/>
        <v>20</v>
      </c>
      <c r="G1734">
        <f t="shared" ca="1" si="388"/>
        <v>23</v>
      </c>
      <c r="H1734">
        <f t="shared" ca="1" si="391"/>
        <v>2015</v>
      </c>
      <c r="I1734">
        <f t="shared" ca="1" si="392"/>
        <v>4</v>
      </c>
      <c r="J1734" t="str">
        <f t="shared" ca="1" si="393"/>
        <v>rs</v>
      </c>
      <c r="K1734" t="str">
        <f t="shared" ca="1" si="389"/>
        <v>BAL</v>
      </c>
      <c r="L1734" t="str">
        <f t="shared" ca="1" si="389"/>
        <v>BAL</v>
      </c>
      <c r="M1734">
        <f t="shared" ca="1" si="394"/>
        <v>3</v>
      </c>
      <c r="N1734" t="s">
        <v>16</v>
      </c>
      <c r="O1734">
        <v>0</v>
      </c>
      <c r="P1734">
        <f t="shared" ca="1" si="395"/>
        <v>0</v>
      </c>
      <c r="S1734" t="s">
        <v>89</v>
      </c>
      <c r="T1734">
        <v>10</v>
      </c>
      <c r="U1734">
        <f t="shared" ca="1" si="396"/>
        <v>0</v>
      </c>
      <c r="V1734" t="s">
        <v>89</v>
      </c>
      <c r="W1734">
        <f t="shared" ca="1" si="397"/>
        <v>0</v>
      </c>
    </row>
    <row r="1735" spans="1:23" x14ac:dyDescent="0.25">
      <c r="A1735">
        <v>1734</v>
      </c>
      <c r="B1735">
        <v>851</v>
      </c>
      <c r="C1735" t="str">
        <f t="shared" ca="1" si="390"/>
        <v>2015_04_NYJ@MIA</v>
      </c>
      <c r="D1735">
        <f t="shared" ca="1" si="388"/>
        <v>0</v>
      </c>
      <c r="E1735">
        <f t="shared" ca="1" si="388"/>
        <v>1.5</v>
      </c>
      <c r="F1735">
        <f t="shared" ca="1" si="388"/>
        <v>14</v>
      </c>
      <c r="G1735">
        <f t="shared" ca="1" si="388"/>
        <v>27</v>
      </c>
      <c r="H1735">
        <f t="shared" ca="1" si="391"/>
        <v>2015</v>
      </c>
      <c r="I1735">
        <f t="shared" ca="1" si="392"/>
        <v>4</v>
      </c>
      <c r="J1735" t="str">
        <f t="shared" ca="1" si="393"/>
        <v>rs</v>
      </c>
      <c r="K1735" t="str">
        <f t="shared" ca="1" si="389"/>
        <v>NYJ</v>
      </c>
      <c r="L1735" t="str">
        <f t="shared" ca="1" si="389"/>
        <v>NYJ</v>
      </c>
      <c r="M1735">
        <f t="shared" ca="1" si="394"/>
        <v>-1.5</v>
      </c>
      <c r="N1735" t="s">
        <v>18</v>
      </c>
      <c r="O1735">
        <v>-3</v>
      </c>
      <c r="P1735">
        <f t="shared" ca="1" si="395"/>
        <v>3</v>
      </c>
      <c r="S1735" t="s">
        <v>86</v>
      </c>
      <c r="T1735">
        <v>1</v>
      </c>
      <c r="U1735">
        <f t="shared" ca="1" si="396"/>
        <v>1</v>
      </c>
      <c r="V1735" t="s">
        <v>86</v>
      </c>
      <c r="W1735">
        <f t="shared" ca="1" si="397"/>
        <v>1</v>
      </c>
    </row>
    <row r="1736" spans="1:23" x14ac:dyDescent="0.25">
      <c r="A1736">
        <v>1735</v>
      </c>
      <c r="B1736">
        <v>851</v>
      </c>
      <c r="C1736" t="str">
        <f t="shared" ca="1" si="390"/>
        <v>2015_04_NYJ@MIA</v>
      </c>
      <c r="D1736">
        <f t="shared" ca="1" si="388"/>
        <v>0</v>
      </c>
      <c r="E1736">
        <f t="shared" ca="1" si="388"/>
        <v>1.5</v>
      </c>
      <c r="F1736">
        <f t="shared" ca="1" si="388"/>
        <v>14</v>
      </c>
      <c r="G1736">
        <f t="shared" ca="1" si="388"/>
        <v>27</v>
      </c>
      <c r="H1736">
        <f t="shared" ca="1" si="391"/>
        <v>2015</v>
      </c>
      <c r="I1736">
        <f t="shared" ca="1" si="392"/>
        <v>4</v>
      </c>
      <c r="J1736" t="str">
        <f t="shared" ca="1" si="393"/>
        <v>rs</v>
      </c>
      <c r="K1736" t="str">
        <f t="shared" ca="1" si="389"/>
        <v>NYJ</v>
      </c>
      <c r="L1736" t="str">
        <f t="shared" ca="1" si="389"/>
        <v>NYJ</v>
      </c>
      <c r="M1736">
        <f t="shared" ca="1" si="394"/>
        <v>-1.5</v>
      </c>
      <c r="N1736" t="s">
        <v>16</v>
      </c>
      <c r="O1736">
        <v>0</v>
      </c>
      <c r="P1736">
        <f t="shared" ca="1" si="395"/>
        <v>0</v>
      </c>
      <c r="S1736" t="s">
        <v>81</v>
      </c>
      <c r="T1736">
        <v>14</v>
      </c>
      <c r="U1736">
        <f t="shared" ca="1" si="396"/>
        <v>0</v>
      </c>
      <c r="V1736" t="s">
        <v>81</v>
      </c>
      <c r="W1736">
        <f t="shared" ca="1" si="397"/>
        <v>0</v>
      </c>
    </row>
    <row r="1737" spans="1:23" x14ac:dyDescent="0.25">
      <c r="A1737">
        <v>1736</v>
      </c>
      <c r="B1737">
        <v>852</v>
      </c>
      <c r="C1737" t="str">
        <f t="shared" ca="1" si="390"/>
        <v>2015_04_JAX@IND</v>
      </c>
      <c r="D1737">
        <f t="shared" ca="1" si="388"/>
        <v>-9.5</v>
      </c>
      <c r="E1737">
        <f t="shared" ca="1" si="388"/>
        <v>-9</v>
      </c>
      <c r="F1737">
        <f t="shared" ca="1" si="388"/>
        <v>16</v>
      </c>
      <c r="G1737">
        <f t="shared" ca="1" si="388"/>
        <v>13</v>
      </c>
      <c r="H1737">
        <f t="shared" ca="1" si="391"/>
        <v>2015</v>
      </c>
      <c r="I1737">
        <f t="shared" ca="1" si="392"/>
        <v>4</v>
      </c>
      <c r="J1737" t="str">
        <f t="shared" ca="1" si="393"/>
        <v>rs</v>
      </c>
      <c r="K1737" t="str">
        <f t="shared" ca="1" si="389"/>
        <v>JAX</v>
      </c>
      <c r="L1737" t="str">
        <f t="shared" ca="1" si="389"/>
        <v>IND</v>
      </c>
      <c r="M1737">
        <f t="shared" ca="1" si="394"/>
        <v>-0.5</v>
      </c>
      <c r="N1737" t="s">
        <v>18</v>
      </c>
      <c r="O1737">
        <v>-7.5</v>
      </c>
      <c r="P1737">
        <f t="shared" ca="1" si="395"/>
        <v>2</v>
      </c>
      <c r="S1737" t="s">
        <v>79</v>
      </c>
      <c r="T1737">
        <v>9</v>
      </c>
      <c r="U1737">
        <f t="shared" ca="1" si="396"/>
        <v>1</v>
      </c>
      <c r="V1737" t="s">
        <v>78</v>
      </c>
      <c r="W1737">
        <f t="shared" ca="1" si="397"/>
        <v>1</v>
      </c>
    </row>
    <row r="1738" spans="1:23" x14ac:dyDescent="0.25">
      <c r="A1738">
        <v>1737</v>
      </c>
      <c r="B1738">
        <v>852</v>
      </c>
      <c r="C1738" t="str">
        <f t="shared" ca="1" si="390"/>
        <v>2015_04_JAX@IND</v>
      </c>
      <c r="D1738">
        <f t="shared" ca="1" si="388"/>
        <v>-9.5</v>
      </c>
      <c r="E1738">
        <f t="shared" ca="1" si="388"/>
        <v>-9</v>
      </c>
      <c r="F1738">
        <f t="shared" ca="1" si="388"/>
        <v>16</v>
      </c>
      <c r="G1738">
        <f t="shared" ca="1" si="388"/>
        <v>13</v>
      </c>
      <c r="H1738">
        <f t="shared" ca="1" si="391"/>
        <v>2015</v>
      </c>
      <c r="I1738">
        <f t="shared" ca="1" si="392"/>
        <v>4</v>
      </c>
      <c r="J1738" t="str">
        <f t="shared" ca="1" si="393"/>
        <v>rs</v>
      </c>
      <c r="K1738" t="str">
        <f t="shared" ca="1" si="389"/>
        <v>JAX</v>
      </c>
      <c r="L1738" t="str">
        <f t="shared" ca="1" si="389"/>
        <v>IND</v>
      </c>
      <c r="M1738">
        <f t="shared" ca="1" si="394"/>
        <v>-0.5</v>
      </c>
      <c r="N1738" t="s">
        <v>16</v>
      </c>
      <c r="O1738">
        <v>-10</v>
      </c>
      <c r="P1738">
        <f t="shared" ca="1" si="395"/>
        <v>0.5</v>
      </c>
      <c r="S1738" t="s">
        <v>78</v>
      </c>
      <c r="T1738">
        <v>13</v>
      </c>
      <c r="U1738">
        <f t="shared" ca="1" si="396"/>
        <v>0</v>
      </c>
      <c r="V1738" t="s">
        <v>78</v>
      </c>
      <c r="W1738">
        <f t="shared" ca="1" si="397"/>
        <v>1</v>
      </c>
    </row>
    <row r="1739" spans="1:23" x14ac:dyDescent="0.25">
      <c r="A1739">
        <v>1738</v>
      </c>
      <c r="B1739">
        <v>853</v>
      </c>
      <c r="C1739" t="str">
        <f t="shared" ca="1" si="390"/>
        <v>2015_04_NYG@BUF</v>
      </c>
      <c r="D1739">
        <f t="shared" ca="1" si="388"/>
        <v>-6.5</v>
      </c>
      <c r="E1739">
        <f t="shared" ca="1" si="388"/>
        <v>-5.5</v>
      </c>
      <c r="F1739">
        <f t="shared" ca="1" si="388"/>
        <v>10</v>
      </c>
      <c r="G1739">
        <f t="shared" ca="1" si="388"/>
        <v>24</v>
      </c>
      <c r="H1739">
        <f t="shared" ca="1" si="391"/>
        <v>2015</v>
      </c>
      <c r="I1739">
        <f t="shared" ca="1" si="392"/>
        <v>4</v>
      </c>
      <c r="J1739" t="str">
        <f t="shared" ca="1" si="393"/>
        <v>rs</v>
      </c>
      <c r="K1739" t="str">
        <f t="shared" ca="1" si="389"/>
        <v>NYG</v>
      </c>
      <c r="L1739" t="str">
        <f t="shared" ca="1" si="389"/>
        <v>NYG</v>
      </c>
      <c r="M1739">
        <f t="shared" ca="1" si="394"/>
        <v>-1</v>
      </c>
      <c r="N1739" t="s">
        <v>18</v>
      </c>
      <c r="O1739">
        <v>-5</v>
      </c>
      <c r="P1739">
        <f t="shared" ca="1" si="395"/>
        <v>1.5</v>
      </c>
      <c r="S1739" t="s">
        <v>85</v>
      </c>
      <c r="T1739">
        <v>4</v>
      </c>
      <c r="U1739">
        <f t="shared" ca="1" si="396"/>
        <v>1</v>
      </c>
      <c r="V1739" t="s">
        <v>68</v>
      </c>
      <c r="W1739">
        <f t="shared" ca="1" si="397"/>
        <v>0</v>
      </c>
    </row>
    <row r="1740" spans="1:23" x14ac:dyDescent="0.25">
      <c r="A1740">
        <v>1739</v>
      </c>
      <c r="B1740">
        <v>853</v>
      </c>
      <c r="C1740" t="str">
        <f t="shared" ca="1" si="390"/>
        <v>2015_04_NYG@BUF</v>
      </c>
      <c r="D1740">
        <f t="shared" ca="1" si="388"/>
        <v>-6.5</v>
      </c>
      <c r="E1740">
        <f t="shared" ca="1" si="388"/>
        <v>-5.5</v>
      </c>
      <c r="F1740">
        <f t="shared" ca="1" si="388"/>
        <v>10</v>
      </c>
      <c r="G1740">
        <f t="shared" ca="1" si="388"/>
        <v>24</v>
      </c>
      <c r="H1740">
        <f t="shared" ca="1" si="391"/>
        <v>2015</v>
      </c>
      <c r="I1740">
        <f t="shared" ca="1" si="392"/>
        <v>4</v>
      </c>
      <c r="J1740" t="str">
        <f t="shared" ca="1" si="393"/>
        <v>rs</v>
      </c>
      <c r="K1740" t="str">
        <f t="shared" ca="1" si="389"/>
        <v>NYG</v>
      </c>
      <c r="L1740" t="str">
        <f t="shared" ca="1" si="389"/>
        <v>NYG</v>
      </c>
      <c r="M1740">
        <f t="shared" ca="1" si="394"/>
        <v>-1</v>
      </c>
      <c r="N1740" t="s">
        <v>16</v>
      </c>
      <c r="O1740">
        <v>-3.5</v>
      </c>
      <c r="P1740">
        <f t="shared" ca="1" si="395"/>
        <v>3</v>
      </c>
      <c r="S1740" t="s">
        <v>85</v>
      </c>
      <c r="T1740">
        <v>2</v>
      </c>
      <c r="U1740">
        <f t="shared" ca="1" si="396"/>
        <v>1</v>
      </c>
      <c r="V1740" t="s">
        <v>85</v>
      </c>
      <c r="W1740">
        <f t="shared" ca="1" si="397"/>
        <v>1</v>
      </c>
    </row>
    <row r="1741" spans="1:23" x14ac:dyDescent="0.25">
      <c r="A1741">
        <v>1740</v>
      </c>
      <c r="B1741">
        <v>854</v>
      </c>
      <c r="C1741" t="str">
        <f t="shared" ca="1" si="390"/>
        <v>2015_04_CAR@TBY</v>
      </c>
      <c r="D1741">
        <f t="shared" ca="1" si="388"/>
        <v>2.5</v>
      </c>
      <c r="E1741">
        <f t="shared" ca="1" si="388"/>
        <v>3</v>
      </c>
      <c r="F1741">
        <f t="shared" ca="1" si="388"/>
        <v>23</v>
      </c>
      <c r="G1741">
        <f t="shared" ca="1" si="388"/>
        <v>37</v>
      </c>
      <c r="H1741">
        <f t="shared" ca="1" si="391"/>
        <v>2015</v>
      </c>
      <c r="I1741">
        <f t="shared" ca="1" si="392"/>
        <v>4</v>
      </c>
      <c r="J1741" t="str">
        <f t="shared" ca="1" si="393"/>
        <v>rs</v>
      </c>
      <c r="K1741" t="str">
        <f t="shared" ca="1" si="389"/>
        <v>CAR</v>
      </c>
      <c r="L1741" t="str">
        <f t="shared" ca="1" si="389"/>
        <v>CAR</v>
      </c>
      <c r="M1741">
        <f t="shared" ca="1" si="394"/>
        <v>-0.5</v>
      </c>
      <c r="N1741" t="s">
        <v>18</v>
      </c>
      <c r="O1741">
        <v>2.5</v>
      </c>
      <c r="P1741">
        <f t="shared" ca="1" si="395"/>
        <v>0</v>
      </c>
      <c r="S1741" t="s">
        <v>69</v>
      </c>
      <c r="T1741">
        <v>3</v>
      </c>
      <c r="U1741">
        <f t="shared" ca="1" si="396"/>
        <v>1</v>
      </c>
      <c r="V1741" t="s">
        <v>69</v>
      </c>
      <c r="W1741">
        <f t="shared" ca="1" si="397"/>
        <v>1</v>
      </c>
    </row>
    <row r="1742" spans="1:23" x14ac:dyDescent="0.25">
      <c r="A1742">
        <v>1741</v>
      </c>
      <c r="B1742">
        <v>854</v>
      </c>
      <c r="C1742" t="str">
        <f t="shared" ca="1" si="390"/>
        <v>2015_04_CAR@TBY</v>
      </c>
      <c r="D1742">
        <f t="shared" ref="D1742:G1761" ca="1" si="398">IFERROR(IF(ISBLANK(VLOOKUP($B1742,nfl_game_result,MATCH(D$1,nfl_game_result_header,0),FALSE)),"",VLOOKUP($B1742,nfl_game_result,MATCH(D$1,nfl_game_result_header,0),FALSE)),"error")</f>
        <v>2.5</v>
      </c>
      <c r="E1742">
        <f t="shared" ca="1" si="398"/>
        <v>3</v>
      </c>
      <c r="F1742">
        <f t="shared" ca="1" si="398"/>
        <v>23</v>
      </c>
      <c r="G1742">
        <f t="shared" ca="1" si="398"/>
        <v>37</v>
      </c>
      <c r="H1742">
        <f t="shared" ca="1" si="391"/>
        <v>2015</v>
      </c>
      <c r="I1742">
        <f t="shared" ca="1" si="392"/>
        <v>4</v>
      </c>
      <c r="J1742" t="str">
        <f t="shared" ca="1" si="393"/>
        <v>rs</v>
      </c>
      <c r="K1742" t="str">
        <f t="shared" ref="K1742:L1761" ca="1" si="399">IFERROR(IF(ISBLANK(VLOOKUP($B1742,nfl_game_result,MATCH(K$1,nfl_game_result_header,0),FALSE)),"",VLOOKUP($B1742,nfl_game_result,MATCH(K$1,nfl_game_result_header,0),FALSE)),"error")</f>
        <v>CAR</v>
      </c>
      <c r="L1742" t="str">
        <f t="shared" ca="1" si="399"/>
        <v>CAR</v>
      </c>
      <c r="M1742">
        <f t="shared" ca="1" si="394"/>
        <v>-0.5</v>
      </c>
      <c r="N1742" t="s">
        <v>16</v>
      </c>
      <c r="O1742">
        <v>2</v>
      </c>
      <c r="P1742">
        <f t="shared" ca="1" si="395"/>
        <v>0.5</v>
      </c>
      <c r="S1742" t="s">
        <v>339</v>
      </c>
      <c r="T1742">
        <v>11</v>
      </c>
      <c r="U1742">
        <f t="shared" ca="1" si="396"/>
        <v>0</v>
      </c>
      <c r="V1742" t="s">
        <v>339</v>
      </c>
      <c r="W1742">
        <f t="shared" ca="1" si="397"/>
        <v>0</v>
      </c>
    </row>
    <row r="1743" spans="1:23" x14ac:dyDescent="0.25">
      <c r="A1743">
        <v>1742</v>
      </c>
      <c r="B1743">
        <v>855</v>
      </c>
      <c r="C1743" t="str">
        <f t="shared" ca="1" si="390"/>
        <v>2015_04_PHI@WAS</v>
      </c>
      <c r="D1743">
        <f t="shared" ca="1" si="398"/>
        <v>2.5</v>
      </c>
      <c r="E1743">
        <f t="shared" ca="1" si="398"/>
        <v>3</v>
      </c>
      <c r="F1743">
        <f t="shared" ca="1" si="398"/>
        <v>23</v>
      </c>
      <c r="G1743">
        <f t="shared" ca="1" si="398"/>
        <v>20</v>
      </c>
      <c r="H1743">
        <f t="shared" ca="1" si="391"/>
        <v>2015</v>
      </c>
      <c r="I1743">
        <f t="shared" ca="1" si="392"/>
        <v>4</v>
      </c>
      <c r="J1743" t="str">
        <f t="shared" ca="1" si="393"/>
        <v>rs</v>
      </c>
      <c r="K1743" t="str">
        <f t="shared" ca="1" si="399"/>
        <v>WAS</v>
      </c>
      <c r="L1743" t="str">
        <f t="shared" ca="1" si="399"/>
        <v>WAS</v>
      </c>
      <c r="M1743">
        <f t="shared" ca="1" si="394"/>
        <v>-0.5</v>
      </c>
      <c r="N1743" t="s">
        <v>18</v>
      </c>
      <c r="O1743">
        <v>2.5</v>
      </c>
      <c r="P1743">
        <f t="shared" ca="1" si="395"/>
        <v>0</v>
      </c>
      <c r="S1743" t="s">
        <v>96</v>
      </c>
      <c r="T1743">
        <v>10</v>
      </c>
      <c r="U1743">
        <f t="shared" ca="1" si="396"/>
        <v>1</v>
      </c>
      <c r="V1743" t="s">
        <v>96</v>
      </c>
      <c r="W1743">
        <f t="shared" ca="1" si="397"/>
        <v>1</v>
      </c>
    </row>
    <row r="1744" spans="1:23" x14ac:dyDescent="0.25">
      <c r="A1744">
        <v>1743</v>
      </c>
      <c r="B1744">
        <v>855</v>
      </c>
      <c r="C1744" t="str">
        <f t="shared" ca="1" si="390"/>
        <v>2015_04_PHI@WAS</v>
      </c>
      <c r="D1744">
        <f t="shared" ca="1" si="398"/>
        <v>2.5</v>
      </c>
      <c r="E1744">
        <f t="shared" ca="1" si="398"/>
        <v>3</v>
      </c>
      <c r="F1744">
        <f t="shared" ca="1" si="398"/>
        <v>23</v>
      </c>
      <c r="G1744">
        <f t="shared" ca="1" si="398"/>
        <v>20</v>
      </c>
      <c r="H1744">
        <f t="shared" ca="1" si="391"/>
        <v>2015</v>
      </c>
      <c r="I1744">
        <f t="shared" ca="1" si="392"/>
        <v>4</v>
      </c>
      <c r="J1744" t="str">
        <f t="shared" ca="1" si="393"/>
        <v>rs</v>
      </c>
      <c r="K1744" t="str">
        <f t="shared" ca="1" si="399"/>
        <v>WAS</v>
      </c>
      <c r="L1744" t="str">
        <f t="shared" ca="1" si="399"/>
        <v>WAS</v>
      </c>
      <c r="M1744">
        <f t="shared" ca="1" si="394"/>
        <v>-0.5</v>
      </c>
      <c r="N1744" t="s">
        <v>16</v>
      </c>
      <c r="O1744">
        <v>3</v>
      </c>
      <c r="P1744">
        <f t="shared" ca="1" si="395"/>
        <v>0.5</v>
      </c>
      <c r="S1744" t="s">
        <v>96</v>
      </c>
      <c r="T1744">
        <v>12</v>
      </c>
      <c r="U1744">
        <f t="shared" ca="1" si="396"/>
        <v>1</v>
      </c>
      <c r="V1744" t="s">
        <v>96</v>
      </c>
      <c r="W1744">
        <f t="shared" ca="1" si="397"/>
        <v>1</v>
      </c>
    </row>
    <row r="1745" spans="1:23" x14ac:dyDescent="0.25">
      <c r="A1745">
        <v>1744</v>
      </c>
      <c r="B1745">
        <v>856</v>
      </c>
      <c r="C1745" t="str">
        <f t="shared" ca="1" si="390"/>
        <v>2015_04_OAK@CHI</v>
      </c>
      <c r="D1745">
        <f t="shared" ca="1" si="398"/>
        <v>2</v>
      </c>
      <c r="E1745">
        <f t="shared" ca="1" si="398"/>
        <v>3</v>
      </c>
      <c r="F1745">
        <f t="shared" ca="1" si="398"/>
        <v>22</v>
      </c>
      <c r="G1745">
        <f t="shared" ca="1" si="398"/>
        <v>20</v>
      </c>
      <c r="H1745">
        <f t="shared" ca="1" si="391"/>
        <v>2015</v>
      </c>
      <c r="I1745">
        <f t="shared" ca="1" si="392"/>
        <v>4</v>
      </c>
      <c r="J1745" t="str">
        <f t="shared" ca="1" si="393"/>
        <v>rs</v>
      </c>
      <c r="K1745" t="str">
        <f t="shared" ca="1" si="399"/>
        <v>CHI</v>
      </c>
      <c r="L1745" t="str">
        <f t="shared" ca="1" si="399"/>
        <v>CHI</v>
      </c>
      <c r="M1745">
        <f t="shared" ca="1" si="394"/>
        <v>-1</v>
      </c>
      <c r="N1745" t="s">
        <v>18</v>
      </c>
      <c r="O1745">
        <v>3</v>
      </c>
      <c r="P1745">
        <f t="shared" ca="1" si="395"/>
        <v>1</v>
      </c>
      <c r="S1745" t="s">
        <v>87</v>
      </c>
      <c r="T1745">
        <v>5</v>
      </c>
      <c r="U1745">
        <f t="shared" ca="1" si="396"/>
        <v>0</v>
      </c>
      <c r="V1745" t="s">
        <v>87</v>
      </c>
      <c r="W1745">
        <f t="shared" ca="1" si="397"/>
        <v>0</v>
      </c>
    </row>
    <row r="1746" spans="1:23" x14ac:dyDescent="0.25">
      <c r="A1746">
        <v>1745</v>
      </c>
      <c r="B1746">
        <v>856</v>
      </c>
      <c r="C1746" t="str">
        <f t="shared" ca="1" si="390"/>
        <v>2015_04_OAK@CHI</v>
      </c>
      <c r="D1746">
        <f t="shared" ca="1" si="398"/>
        <v>2</v>
      </c>
      <c r="E1746">
        <f t="shared" ca="1" si="398"/>
        <v>3</v>
      </c>
      <c r="F1746">
        <f t="shared" ca="1" si="398"/>
        <v>22</v>
      </c>
      <c r="G1746">
        <f t="shared" ca="1" si="398"/>
        <v>20</v>
      </c>
      <c r="H1746">
        <f t="shared" ca="1" si="391"/>
        <v>2015</v>
      </c>
      <c r="I1746">
        <f t="shared" ca="1" si="392"/>
        <v>4</v>
      </c>
      <c r="J1746" t="str">
        <f t="shared" ca="1" si="393"/>
        <v>rs</v>
      </c>
      <c r="K1746" t="str">
        <f t="shared" ca="1" si="399"/>
        <v>CHI</v>
      </c>
      <c r="L1746" t="str">
        <f t="shared" ca="1" si="399"/>
        <v>CHI</v>
      </c>
      <c r="M1746">
        <f t="shared" ca="1" si="394"/>
        <v>-1</v>
      </c>
      <c r="N1746" t="s">
        <v>16</v>
      </c>
      <c r="O1746">
        <v>0</v>
      </c>
      <c r="P1746">
        <f t="shared" ca="1" si="395"/>
        <v>2</v>
      </c>
      <c r="S1746" t="s">
        <v>87</v>
      </c>
      <c r="T1746">
        <v>9</v>
      </c>
      <c r="U1746">
        <f t="shared" ca="1" si="396"/>
        <v>0</v>
      </c>
      <c r="V1746" t="s">
        <v>87</v>
      </c>
      <c r="W1746">
        <f t="shared" ca="1" si="397"/>
        <v>0</v>
      </c>
    </row>
    <row r="1747" spans="1:23" x14ac:dyDescent="0.25">
      <c r="A1747">
        <v>1746</v>
      </c>
      <c r="B1747">
        <v>857</v>
      </c>
      <c r="C1747" t="str">
        <f t="shared" ca="1" si="390"/>
        <v>2015_04_HOU@ATL</v>
      </c>
      <c r="D1747">
        <f t="shared" ca="1" si="398"/>
        <v>-3.5</v>
      </c>
      <c r="E1747">
        <f t="shared" ca="1" si="398"/>
        <v>-6</v>
      </c>
      <c r="F1747">
        <f t="shared" ca="1" si="398"/>
        <v>48</v>
      </c>
      <c r="G1747">
        <f t="shared" ca="1" si="398"/>
        <v>21</v>
      </c>
      <c r="H1747">
        <f t="shared" ca="1" si="391"/>
        <v>2015</v>
      </c>
      <c r="I1747">
        <f t="shared" ca="1" si="392"/>
        <v>4</v>
      </c>
      <c r="J1747" t="str">
        <f t="shared" ca="1" si="393"/>
        <v>rs</v>
      </c>
      <c r="K1747" t="str">
        <f t="shared" ca="1" si="399"/>
        <v>ATL</v>
      </c>
      <c r="L1747" t="str">
        <f t="shared" ca="1" si="399"/>
        <v>ATL</v>
      </c>
      <c r="M1747">
        <f t="shared" ca="1" si="394"/>
        <v>2.5</v>
      </c>
      <c r="N1747" t="s">
        <v>18</v>
      </c>
      <c r="O1747">
        <v>-8</v>
      </c>
      <c r="P1747">
        <f t="shared" ca="1" si="395"/>
        <v>4.5</v>
      </c>
      <c r="S1747" t="s">
        <v>22</v>
      </c>
      <c r="T1747">
        <v>2</v>
      </c>
      <c r="U1747">
        <f t="shared" ca="1" si="396"/>
        <v>1</v>
      </c>
      <c r="V1747" t="s">
        <v>22</v>
      </c>
      <c r="W1747">
        <f t="shared" ca="1" si="397"/>
        <v>1</v>
      </c>
    </row>
    <row r="1748" spans="1:23" x14ac:dyDescent="0.25">
      <c r="A1748">
        <v>1747</v>
      </c>
      <c r="B1748">
        <v>857</v>
      </c>
      <c r="C1748" t="str">
        <f t="shared" ca="1" si="390"/>
        <v>2015_04_HOU@ATL</v>
      </c>
      <c r="D1748">
        <f t="shared" ca="1" si="398"/>
        <v>-3.5</v>
      </c>
      <c r="E1748">
        <f t="shared" ca="1" si="398"/>
        <v>-6</v>
      </c>
      <c r="F1748">
        <f t="shared" ca="1" si="398"/>
        <v>48</v>
      </c>
      <c r="G1748">
        <f t="shared" ca="1" si="398"/>
        <v>21</v>
      </c>
      <c r="H1748">
        <f t="shared" ca="1" si="391"/>
        <v>2015</v>
      </c>
      <c r="I1748">
        <f t="shared" ca="1" si="392"/>
        <v>4</v>
      </c>
      <c r="J1748" t="str">
        <f t="shared" ca="1" si="393"/>
        <v>rs</v>
      </c>
      <c r="K1748" t="str">
        <f t="shared" ca="1" si="399"/>
        <v>ATL</v>
      </c>
      <c r="L1748" t="str">
        <f t="shared" ca="1" si="399"/>
        <v>ATL</v>
      </c>
      <c r="M1748">
        <f t="shared" ca="1" si="394"/>
        <v>2.5</v>
      </c>
      <c r="N1748" t="s">
        <v>16</v>
      </c>
      <c r="O1748">
        <v>-6</v>
      </c>
      <c r="P1748">
        <f t="shared" ca="1" si="395"/>
        <v>2.5</v>
      </c>
      <c r="S1748" t="s">
        <v>77</v>
      </c>
      <c r="T1748">
        <v>4</v>
      </c>
      <c r="U1748">
        <f t="shared" ca="1" si="396"/>
        <v>0</v>
      </c>
      <c r="V1748" t="s">
        <v>22</v>
      </c>
      <c r="W1748">
        <f t="shared" ca="1" si="397"/>
        <v>1</v>
      </c>
    </row>
    <row r="1749" spans="1:23" x14ac:dyDescent="0.25">
      <c r="A1749">
        <v>1748</v>
      </c>
      <c r="B1749">
        <v>858</v>
      </c>
      <c r="C1749" t="str">
        <f t="shared" ca="1" si="390"/>
        <v>2015_04_KCY@CIN</v>
      </c>
      <c r="D1749">
        <f t="shared" ca="1" si="398"/>
        <v>-3</v>
      </c>
      <c r="E1749">
        <f t="shared" ca="1" si="398"/>
        <v>-3.5</v>
      </c>
      <c r="F1749">
        <f t="shared" ca="1" si="398"/>
        <v>36</v>
      </c>
      <c r="G1749">
        <f t="shared" ca="1" si="398"/>
        <v>21</v>
      </c>
      <c r="H1749">
        <f t="shared" ca="1" si="391"/>
        <v>2015</v>
      </c>
      <c r="I1749">
        <f t="shared" ca="1" si="392"/>
        <v>4</v>
      </c>
      <c r="J1749" t="str">
        <f t="shared" ca="1" si="393"/>
        <v>rs</v>
      </c>
      <c r="K1749" t="str">
        <f t="shared" ca="1" si="399"/>
        <v>CIN</v>
      </c>
      <c r="L1749" t="str">
        <f t="shared" ca="1" si="399"/>
        <v>CIN</v>
      </c>
      <c r="M1749">
        <f t="shared" ca="1" si="394"/>
        <v>0.5</v>
      </c>
      <c r="N1749" t="s">
        <v>18</v>
      </c>
      <c r="O1749">
        <v>-4</v>
      </c>
      <c r="P1749">
        <f t="shared" ca="1" si="395"/>
        <v>1</v>
      </c>
      <c r="S1749" t="s">
        <v>71</v>
      </c>
      <c r="T1749">
        <v>7</v>
      </c>
      <c r="U1749">
        <f t="shared" ca="1" si="396"/>
        <v>1</v>
      </c>
      <c r="V1749" t="s">
        <v>71</v>
      </c>
      <c r="W1749">
        <f t="shared" ca="1" si="397"/>
        <v>1</v>
      </c>
    </row>
    <row r="1750" spans="1:23" x14ac:dyDescent="0.25">
      <c r="A1750">
        <v>1749</v>
      </c>
      <c r="B1750">
        <v>858</v>
      </c>
      <c r="C1750" t="str">
        <f t="shared" ca="1" si="390"/>
        <v>2015_04_KCY@CIN</v>
      </c>
      <c r="D1750">
        <f t="shared" ca="1" si="398"/>
        <v>-3</v>
      </c>
      <c r="E1750">
        <f t="shared" ca="1" si="398"/>
        <v>-3.5</v>
      </c>
      <c r="F1750">
        <f t="shared" ca="1" si="398"/>
        <v>36</v>
      </c>
      <c r="G1750">
        <f t="shared" ca="1" si="398"/>
        <v>21</v>
      </c>
      <c r="H1750">
        <f t="shared" ca="1" si="391"/>
        <v>2015</v>
      </c>
      <c r="I1750">
        <f t="shared" ca="1" si="392"/>
        <v>4</v>
      </c>
      <c r="J1750" t="str">
        <f t="shared" ca="1" si="393"/>
        <v>rs</v>
      </c>
      <c r="K1750" t="str">
        <f t="shared" ca="1" si="399"/>
        <v>CIN</v>
      </c>
      <c r="L1750" t="str">
        <f t="shared" ca="1" si="399"/>
        <v>CIN</v>
      </c>
      <c r="M1750">
        <f t="shared" ca="1" si="394"/>
        <v>0.5</v>
      </c>
      <c r="N1750" t="s">
        <v>16</v>
      </c>
      <c r="O1750">
        <v>-3</v>
      </c>
      <c r="P1750">
        <f t="shared" ca="1" si="395"/>
        <v>0</v>
      </c>
      <c r="S1750" t="s">
        <v>336</v>
      </c>
      <c r="T1750">
        <v>5</v>
      </c>
      <c r="U1750">
        <f t="shared" ca="1" si="396"/>
        <v>0</v>
      </c>
      <c r="V1750" t="s">
        <v>71</v>
      </c>
      <c r="W1750">
        <f t="shared" ca="1" si="397"/>
        <v>1</v>
      </c>
    </row>
    <row r="1751" spans="1:23" x14ac:dyDescent="0.25">
      <c r="A1751">
        <v>1750</v>
      </c>
      <c r="B1751">
        <v>859</v>
      </c>
      <c r="C1751" t="str">
        <f t="shared" ca="1" si="390"/>
        <v>2015_04_CLE@SD</v>
      </c>
      <c r="D1751">
        <f t="shared" ca="1" si="398"/>
        <v>-7</v>
      </c>
      <c r="E1751">
        <f t="shared" ca="1" si="398"/>
        <v>-7</v>
      </c>
      <c r="F1751">
        <f t="shared" ca="1" si="398"/>
        <v>30</v>
      </c>
      <c r="G1751">
        <f t="shared" ca="1" si="398"/>
        <v>27</v>
      </c>
      <c r="H1751">
        <f t="shared" ca="1" si="391"/>
        <v>2015</v>
      </c>
      <c r="I1751">
        <f t="shared" ca="1" si="392"/>
        <v>4</v>
      </c>
      <c r="J1751" t="str">
        <f t="shared" ca="1" si="393"/>
        <v>rs</v>
      </c>
      <c r="K1751" t="str">
        <f t="shared" ca="1" si="399"/>
        <v>CLE</v>
      </c>
      <c r="L1751" t="str">
        <f t="shared" ca="1" si="399"/>
        <v>SD</v>
      </c>
      <c r="M1751">
        <f t="shared" ca="1" si="394"/>
        <v>0</v>
      </c>
      <c r="N1751" t="s">
        <v>18</v>
      </c>
      <c r="O1751">
        <v>-6</v>
      </c>
      <c r="P1751">
        <f t="shared" ca="1" si="395"/>
        <v>1</v>
      </c>
      <c r="S1751" t="s">
        <v>72</v>
      </c>
      <c r="T1751">
        <v>6</v>
      </c>
      <c r="U1751">
        <f t="shared" ca="1" si="396"/>
        <v>1</v>
      </c>
      <c r="V1751" t="s">
        <v>72</v>
      </c>
      <c r="W1751">
        <f t="shared" ca="1" si="397"/>
        <v>0</v>
      </c>
    </row>
    <row r="1752" spans="1:23" x14ac:dyDescent="0.25">
      <c r="A1752">
        <v>1751</v>
      </c>
      <c r="B1752">
        <v>859</v>
      </c>
      <c r="C1752" t="str">
        <f t="shared" ca="1" si="390"/>
        <v>2015_04_CLE@SD</v>
      </c>
      <c r="D1752">
        <f t="shared" ca="1" si="398"/>
        <v>-7</v>
      </c>
      <c r="E1752">
        <f t="shared" ca="1" si="398"/>
        <v>-7</v>
      </c>
      <c r="F1752">
        <f t="shared" ca="1" si="398"/>
        <v>30</v>
      </c>
      <c r="G1752">
        <f t="shared" ca="1" si="398"/>
        <v>27</v>
      </c>
      <c r="H1752">
        <f t="shared" ca="1" si="391"/>
        <v>2015</v>
      </c>
      <c r="I1752">
        <f t="shared" ca="1" si="392"/>
        <v>4</v>
      </c>
      <c r="J1752" t="str">
        <f t="shared" ca="1" si="393"/>
        <v>rs</v>
      </c>
      <c r="K1752" t="str">
        <f t="shared" ca="1" si="399"/>
        <v>CLE</v>
      </c>
      <c r="L1752" t="str">
        <f t="shared" ca="1" si="399"/>
        <v>SD</v>
      </c>
      <c r="M1752">
        <f t="shared" ca="1" si="394"/>
        <v>0</v>
      </c>
      <c r="N1752" t="s">
        <v>16</v>
      </c>
      <c r="O1752">
        <v>-3.5</v>
      </c>
      <c r="P1752">
        <f t="shared" ca="1" si="395"/>
        <v>3.5</v>
      </c>
      <c r="S1752" t="s">
        <v>72</v>
      </c>
      <c r="T1752">
        <v>6</v>
      </c>
      <c r="U1752">
        <f t="shared" ca="1" si="396"/>
        <v>1</v>
      </c>
      <c r="V1752" t="s">
        <v>72</v>
      </c>
      <c r="W1752">
        <f t="shared" ca="1" si="397"/>
        <v>0</v>
      </c>
    </row>
    <row r="1753" spans="1:23" x14ac:dyDescent="0.25">
      <c r="A1753">
        <v>1752</v>
      </c>
      <c r="B1753">
        <v>860</v>
      </c>
      <c r="C1753" t="str">
        <f t="shared" ca="1" si="390"/>
        <v>2015_04_GBY@SFO</v>
      </c>
      <c r="D1753">
        <f t="shared" ca="1" si="398"/>
        <v>9.5</v>
      </c>
      <c r="E1753">
        <f t="shared" ca="1" si="398"/>
        <v>7.5</v>
      </c>
      <c r="F1753">
        <f t="shared" ca="1" si="398"/>
        <v>3</v>
      </c>
      <c r="G1753">
        <f t="shared" ca="1" si="398"/>
        <v>17</v>
      </c>
      <c r="H1753">
        <f t="shared" ca="1" si="391"/>
        <v>2015</v>
      </c>
      <c r="I1753">
        <f t="shared" ca="1" si="392"/>
        <v>4</v>
      </c>
      <c r="J1753" t="str">
        <f t="shared" ca="1" si="393"/>
        <v>rs</v>
      </c>
      <c r="K1753" t="str">
        <f t="shared" ca="1" si="399"/>
        <v>GBY</v>
      </c>
      <c r="L1753" t="str">
        <f t="shared" ca="1" si="399"/>
        <v>GBY</v>
      </c>
      <c r="M1753">
        <f t="shared" ca="1" si="394"/>
        <v>2</v>
      </c>
      <c r="N1753" t="s">
        <v>18</v>
      </c>
      <c r="O1753">
        <v>7</v>
      </c>
      <c r="P1753">
        <f t="shared" ca="1" si="395"/>
        <v>2.5</v>
      </c>
      <c r="S1753" t="s">
        <v>338</v>
      </c>
      <c r="T1753">
        <v>13</v>
      </c>
      <c r="U1753">
        <f t="shared" ca="1" si="396"/>
        <v>0</v>
      </c>
      <c r="V1753" t="s">
        <v>335</v>
      </c>
      <c r="W1753">
        <f t="shared" ca="1" si="397"/>
        <v>1</v>
      </c>
    </row>
    <row r="1754" spans="1:23" x14ac:dyDescent="0.25">
      <c r="A1754">
        <v>1753</v>
      </c>
      <c r="B1754">
        <v>860</v>
      </c>
      <c r="C1754" t="str">
        <f t="shared" ca="1" si="390"/>
        <v>2015_04_GBY@SFO</v>
      </c>
      <c r="D1754">
        <f t="shared" ca="1" si="398"/>
        <v>9.5</v>
      </c>
      <c r="E1754">
        <f t="shared" ca="1" si="398"/>
        <v>7.5</v>
      </c>
      <c r="F1754">
        <f t="shared" ca="1" si="398"/>
        <v>3</v>
      </c>
      <c r="G1754">
        <f t="shared" ca="1" si="398"/>
        <v>17</v>
      </c>
      <c r="H1754">
        <f t="shared" ca="1" si="391"/>
        <v>2015</v>
      </c>
      <c r="I1754">
        <f t="shared" ca="1" si="392"/>
        <v>4</v>
      </c>
      <c r="J1754" t="str">
        <f t="shared" ca="1" si="393"/>
        <v>rs</v>
      </c>
      <c r="K1754" t="str">
        <f t="shared" ca="1" si="399"/>
        <v>GBY</v>
      </c>
      <c r="L1754" t="str">
        <f t="shared" ca="1" si="399"/>
        <v>GBY</v>
      </c>
      <c r="M1754">
        <f t="shared" ca="1" si="394"/>
        <v>2</v>
      </c>
      <c r="N1754" t="s">
        <v>16</v>
      </c>
      <c r="O1754">
        <v>6</v>
      </c>
      <c r="P1754">
        <f t="shared" ca="1" si="395"/>
        <v>3.5</v>
      </c>
      <c r="S1754" t="s">
        <v>338</v>
      </c>
      <c r="T1754">
        <v>7</v>
      </c>
      <c r="U1754">
        <f t="shared" ca="1" si="396"/>
        <v>0</v>
      </c>
      <c r="V1754" t="s">
        <v>335</v>
      </c>
      <c r="W1754">
        <f t="shared" ca="1" si="397"/>
        <v>1</v>
      </c>
    </row>
    <row r="1755" spans="1:23" x14ac:dyDescent="0.25">
      <c r="A1755">
        <v>1754</v>
      </c>
      <c r="B1755">
        <v>861</v>
      </c>
      <c r="C1755" t="str">
        <f t="shared" ca="1" si="390"/>
        <v>2015_04_STL@ARI</v>
      </c>
      <c r="D1755">
        <f t="shared" ca="1" si="398"/>
        <v>-6</v>
      </c>
      <c r="E1755">
        <f t="shared" ca="1" si="398"/>
        <v>-7</v>
      </c>
      <c r="F1755">
        <f t="shared" ca="1" si="398"/>
        <v>22</v>
      </c>
      <c r="G1755">
        <f t="shared" ca="1" si="398"/>
        <v>24</v>
      </c>
      <c r="H1755">
        <f t="shared" ca="1" si="391"/>
        <v>2015</v>
      </c>
      <c r="I1755">
        <f t="shared" ca="1" si="392"/>
        <v>4</v>
      </c>
      <c r="J1755" t="str">
        <f t="shared" ca="1" si="393"/>
        <v>rs</v>
      </c>
      <c r="K1755" t="str">
        <f t="shared" ca="1" si="399"/>
        <v>STL</v>
      </c>
      <c r="L1755" t="str">
        <f t="shared" ca="1" si="399"/>
        <v>STL</v>
      </c>
      <c r="M1755">
        <f t="shared" ca="1" si="394"/>
        <v>1</v>
      </c>
      <c r="N1755" t="s">
        <v>18</v>
      </c>
      <c r="O1755">
        <v>-7</v>
      </c>
      <c r="P1755">
        <f t="shared" ca="1" si="395"/>
        <v>1</v>
      </c>
      <c r="S1755" t="s">
        <v>66</v>
      </c>
      <c r="T1755">
        <v>8</v>
      </c>
      <c r="U1755">
        <f t="shared" ca="1" si="396"/>
        <v>0</v>
      </c>
      <c r="V1755" t="s">
        <v>66</v>
      </c>
      <c r="W1755">
        <f t="shared" ca="1" si="397"/>
        <v>0</v>
      </c>
    </row>
    <row r="1756" spans="1:23" x14ac:dyDescent="0.25">
      <c r="A1756">
        <v>1755</v>
      </c>
      <c r="B1756">
        <v>861</v>
      </c>
      <c r="C1756" t="str">
        <f t="shared" ca="1" si="390"/>
        <v>2015_04_STL@ARI</v>
      </c>
      <c r="D1756">
        <f t="shared" ca="1" si="398"/>
        <v>-6</v>
      </c>
      <c r="E1756">
        <f t="shared" ca="1" si="398"/>
        <v>-7</v>
      </c>
      <c r="F1756">
        <f t="shared" ca="1" si="398"/>
        <v>22</v>
      </c>
      <c r="G1756">
        <f t="shared" ca="1" si="398"/>
        <v>24</v>
      </c>
      <c r="H1756">
        <f t="shared" ca="1" si="391"/>
        <v>2015</v>
      </c>
      <c r="I1756">
        <f t="shared" ca="1" si="392"/>
        <v>4</v>
      </c>
      <c r="J1756" t="str">
        <f t="shared" ca="1" si="393"/>
        <v>rs</v>
      </c>
      <c r="K1756" t="str">
        <f t="shared" ca="1" si="399"/>
        <v>STL</v>
      </c>
      <c r="L1756" t="str">
        <f t="shared" ca="1" si="399"/>
        <v>STL</v>
      </c>
      <c r="M1756">
        <f t="shared" ca="1" si="394"/>
        <v>1</v>
      </c>
      <c r="N1756" t="s">
        <v>16</v>
      </c>
      <c r="O1756">
        <v>-7</v>
      </c>
      <c r="P1756">
        <f t="shared" ca="1" si="395"/>
        <v>1</v>
      </c>
      <c r="S1756" t="s">
        <v>93</v>
      </c>
      <c r="T1756">
        <v>3</v>
      </c>
      <c r="U1756">
        <f t="shared" ca="1" si="396"/>
        <v>1</v>
      </c>
      <c r="V1756" t="s">
        <v>66</v>
      </c>
      <c r="W1756">
        <f t="shared" ca="1" si="397"/>
        <v>0</v>
      </c>
    </row>
    <row r="1757" spans="1:23" x14ac:dyDescent="0.25">
      <c r="A1757">
        <v>1756</v>
      </c>
      <c r="B1757">
        <v>862</v>
      </c>
      <c r="C1757" t="str">
        <f t="shared" ca="1" si="390"/>
        <v>2015_04_MIN@DEN</v>
      </c>
      <c r="D1757">
        <f t="shared" ca="1" si="398"/>
        <v>-4.5</v>
      </c>
      <c r="E1757">
        <f t="shared" ca="1" si="398"/>
        <v>-7</v>
      </c>
      <c r="F1757">
        <f t="shared" ca="1" si="398"/>
        <v>23</v>
      </c>
      <c r="G1757">
        <f t="shared" ca="1" si="398"/>
        <v>20</v>
      </c>
      <c r="H1757">
        <f t="shared" ca="1" si="391"/>
        <v>2015</v>
      </c>
      <c r="I1757">
        <f t="shared" ca="1" si="392"/>
        <v>4</v>
      </c>
      <c r="J1757" t="str">
        <f t="shared" ca="1" si="393"/>
        <v>rs</v>
      </c>
      <c r="K1757" t="str">
        <f t="shared" ca="1" si="399"/>
        <v>MIN</v>
      </c>
      <c r="L1757" t="str">
        <f t="shared" ca="1" si="399"/>
        <v>DEN</v>
      </c>
      <c r="M1757">
        <f t="shared" ca="1" si="394"/>
        <v>2.5</v>
      </c>
      <c r="N1757" t="s">
        <v>18</v>
      </c>
      <c r="O1757">
        <v>-4.5</v>
      </c>
      <c r="P1757">
        <f t="shared" ca="1" si="395"/>
        <v>0</v>
      </c>
      <c r="S1757" t="s">
        <v>82</v>
      </c>
      <c r="T1757">
        <v>12</v>
      </c>
      <c r="U1757">
        <f t="shared" ca="1" si="396"/>
        <v>1</v>
      </c>
      <c r="V1757" t="s">
        <v>74</v>
      </c>
      <c r="W1757">
        <f t="shared" ca="1" si="397"/>
        <v>1</v>
      </c>
    </row>
    <row r="1758" spans="1:23" x14ac:dyDescent="0.25">
      <c r="A1758">
        <v>1757</v>
      </c>
      <c r="B1758">
        <v>862</v>
      </c>
      <c r="C1758" t="str">
        <f t="shared" ca="1" si="390"/>
        <v>2015_04_MIN@DEN</v>
      </c>
      <c r="D1758">
        <f t="shared" ca="1" si="398"/>
        <v>-4.5</v>
      </c>
      <c r="E1758">
        <f t="shared" ca="1" si="398"/>
        <v>-7</v>
      </c>
      <c r="F1758">
        <f t="shared" ca="1" si="398"/>
        <v>23</v>
      </c>
      <c r="G1758">
        <f t="shared" ca="1" si="398"/>
        <v>20</v>
      </c>
      <c r="H1758">
        <f t="shared" ca="1" si="391"/>
        <v>2015</v>
      </c>
      <c r="I1758">
        <f t="shared" ca="1" si="392"/>
        <v>4</v>
      </c>
      <c r="J1758" t="str">
        <f t="shared" ca="1" si="393"/>
        <v>rs</v>
      </c>
      <c r="K1758" t="str">
        <f t="shared" ca="1" si="399"/>
        <v>MIN</v>
      </c>
      <c r="L1758" t="str">
        <f t="shared" ca="1" si="399"/>
        <v>DEN</v>
      </c>
      <c r="M1758">
        <f t="shared" ca="1" si="394"/>
        <v>2.5</v>
      </c>
      <c r="N1758" t="s">
        <v>16</v>
      </c>
      <c r="O1758">
        <v>-4.5</v>
      </c>
      <c r="P1758">
        <f t="shared" ca="1" si="395"/>
        <v>0</v>
      </c>
      <c r="S1758" t="s">
        <v>82</v>
      </c>
      <c r="T1758">
        <v>8</v>
      </c>
      <c r="U1758">
        <f t="shared" ca="1" si="396"/>
        <v>1</v>
      </c>
      <c r="V1758" t="s">
        <v>82</v>
      </c>
      <c r="W1758">
        <f t="shared" ca="1" si="397"/>
        <v>0</v>
      </c>
    </row>
    <row r="1759" spans="1:23" x14ac:dyDescent="0.25">
      <c r="A1759">
        <v>1758</v>
      </c>
      <c r="B1759">
        <v>863</v>
      </c>
      <c r="C1759" t="str">
        <f t="shared" ca="1" si="390"/>
        <v>2015_04_DAL@NOR</v>
      </c>
      <c r="D1759">
        <f t="shared" ca="1" si="398"/>
        <v>-7</v>
      </c>
      <c r="E1759">
        <f t="shared" ca="1" si="398"/>
        <v>-3</v>
      </c>
      <c r="F1759">
        <f t="shared" ca="1" si="398"/>
        <v>26</v>
      </c>
      <c r="G1759">
        <f t="shared" ca="1" si="398"/>
        <v>20</v>
      </c>
      <c r="H1759">
        <f t="shared" ca="1" si="391"/>
        <v>2015</v>
      </c>
      <c r="I1759">
        <f t="shared" ca="1" si="392"/>
        <v>4</v>
      </c>
      <c r="J1759" t="str">
        <f t="shared" ca="1" si="393"/>
        <v>rs</v>
      </c>
      <c r="K1759" t="str">
        <f t="shared" ca="1" si="399"/>
        <v>NOR</v>
      </c>
      <c r="L1759" t="str">
        <f t="shared" ca="1" si="399"/>
        <v>NOR</v>
      </c>
      <c r="M1759">
        <f t="shared" ca="1" si="394"/>
        <v>-4</v>
      </c>
      <c r="N1759" t="s">
        <v>18</v>
      </c>
      <c r="O1759">
        <v>1</v>
      </c>
      <c r="P1759">
        <f t="shared" ca="1" si="395"/>
        <v>8</v>
      </c>
      <c r="S1759" t="s">
        <v>73</v>
      </c>
      <c r="T1759">
        <v>15</v>
      </c>
      <c r="U1759">
        <f t="shared" ca="1" si="396"/>
        <v>0</v>
      </c>
      <c r="V1759" t="s">
        <v>73</v>
      </c>
      <c r="W1759">
        <f t="shared" ca="1" si="397"/>
        <v>0</v>
      </c>
    </row>
    <row r="1760" spans="1:23" x14ac:dyDescent="0.25">
      <c r="A1760">
        <v>1759</v>
      </c>
      <c r="B1760">
        <v>863</v>
      </c>
      <c r="C1760" t="str">
        <f t="shared" ca="1" si="390"/>
        <v>2015_04_DAL@NOR</v>
      </c>
      <c r="D1760">
        <f t="shared" ca="1" si="398"/>
        <v>-7</v>
      </c>
      <c r="E1760">
        <f t="shared" ca="1" si="398"/>
        <v>-3</v>
      </c>
      <c r="F1760">
        <f t="shared" ca="1" si="398"/>
        <v>26</v>
      </c>
      <c r="G1760">
        <f t="shared" ca="1" si="398"/>
        <v>20</v>
      </c>
      <c r="H1760">
        <f t="shared" ca="1" si="391"/>
        <v>2015</v>
      </c>
      <c r="I1760">
        <f t="shared" ca="1" si="392"/>
        <v>4</v>
      </c>
      <c r="J1760" t="str">
        <f t="shared" ca="1" si="393"/>
        <v>rs</v>
      </c>
      <c r="K1760" t="str">
        <f t="shared" ca="1" si="399"/>
        <v>NOR</v>
      </c>
      <c r="L1760" t="str">
        <f t="shared" ca="1" si="399"/>
        <v>NOR</v>
      </c>
      <c r="M1760">
        <f t="shared" ca="1" si="394"/>
        <v>-4</v>
      </c>
      <c r="N1760" t="s">
        <v>16</v>
      </c>
      <c r="O1760">
        <v>2</v>
      </c>
      <c r="P1760">
        <f t="shared" ca="1" si="395"/>
        <v>9</v>
      </c>
      <c r="S1760" t="s">
        <v>340</v>
      </c>
      <c r="T1760">
        <v>15</v>
      </c>
      <c r="U1760">
        <f t="shared" ca="1" si="396"/>
        <v>1</v>
      </c>
      <c r="V1760" t="s">
        <v>340</v>
      </c>
      <c r="W1760">
        <f t="shared" ca="1" si="397"/>
        <v>1</v>
      </c>
    </row>
    <row r="1761" spans="1:23" x14ac:dyDescent="0.25">
      <c r="A1761">
        <v>1760</v>
      </c>
      <c r="B1761">
        <v>864</v>
      </c>
      <c r="C1761" t="str">
        <f t="shared" ca="1" si="390"/>
        <v>2015_04_DET@SEA</v>
      </c>
      <c r="D1761">
        <f t="shared" ca="1" si="398"/>
        <v>-9.5</v>
      </c>
      <c r="E1761">
        <f t="shared" ca="1" si="398"/>
        <v>-9.5</v>
      </c>
      <c r="F1761">
        <f t="shared" ca="1" si="398"/>
        <v>13</v>
      </c>
      <c r="G1761">
        <f t="shared" ca="1" si="398"/>
        <v>10</v>
      </c>
      <c r="H1761">
        <f t="shared" ca="1" si="391"/>
        <v>2015</v>
      </c>
      <c r="I1761">
        <f t="shared" ca="1" si="392"/>
        <v>4</v>
      </c>
      <c r="J1761" t="str">
        <f t="shared" ca="1" si="393"/>
        <v>rs</v>
      </c>
      <c r="K1761" t="str">
        <f t="shared" ca="1" si="399"/>
        <v>DET</v>
      </c>
      <c r="L1761" t="str">
        <f t="shared" ca="1" si="399"/>
        <v>SEA</v>
      </c>
      <c r="M1761">
        <f t="shared" ca="1" si="394"/>
        <v>0</v>
      </c>
      <c r="N1761" t="s">
        <v>18</v>
      </c>
      <c r="O1761">
        <v>-9</v>
      </c>
      <c r="P1761">
        <f t="shared" ca="1" si="395"/>
        <v>0.5</v>
      </c>
      <c r="S1761" t="s">
        <v>75</v>
      </c>
      <c r="T1761">
        <v>14</v>
      </c>
      <c r="U1761">
        <f t="shared" ca="1" si="396"/>
        <v>1</v>
      </c>
      <c r="V1761" t="s">
        <v>91</v>
      </c>
      <c r="W1761">
        <f t="shared" ca="1" si="397"/>
        <v>1</v>
      </c>
    </row>
    <row r="1762" spans="1:23" x14ac:dyDescent="0.25">
      <c r="A1762">
        <v>1761</v>
      </c>
      <c r="B1762">
        <v>864</v>
      </c>
      <c r="C1762" t="str">
        <f t="shared" ca="1" si="390"/>
        <v>2015_04_DET@SEA</v>
      </c>
      <c r="D1762">
        <f t="shared" ref="D1762:G1781" ca="1" si="400">IFERROR(IF(ISBLANK(VLOOKUP($B1762,nfl_game_result,MATCH(D$1,nfl_game_result_header,0),FALSE)),"",VLOOKUP($B1762,nfl_game_result,MATCH(D$1,nfl_game_result_header,0),FALSE)),"error")</f>
        <v>-9.5</v>
      </c>
      <c r="E1762">
        <f t="shared" ca="1" si="400"/>
        <v>-9.5</v>
      </c>
      <c r="F1762">
        <f t="shared" ca="1" si="400"/>
        <v>13</v>
      </c>
      <c r="G1762">
        <f t="shared" ca="1" si="400"/>
        <v>10</v>
      </c>
      <c r="H1762">
        <f t="shared" ca="1" si="391"/>
        <v>2015</v>
      </c>
      <c r="I1762">
        <f t="shared" ca="1" si="392"/>
        <v>4</v>
      </c>
      <c r="J1762" t="str">
        <f t="shared" ca="1" si="393"/>
        <v>rs</v>
      </c>
      <c r="K1762" t="str">
        <f t="shared" ref="K1762:L1781" ca="1" si="401">IFERROR(IF(ISBLANK(VLOOKUP($B1762,nfl_game_result,MATCH(K$1,nfl_game_result_header,0),FALSE)),"",VLOOKUP($B1762,nfl_game_result,MATCH(K$1,nfl_game_result_header,0),FALSE)),"error")</f>
        <v>DET</v>
      </c>
      <c r="L1762" t="str">
        <f t="shared" ca="1" si="401"/>
        <v>SEA</v>
      </c>
      <c r="M1762">
        <f t="shared" ca="1" si="394"/>
        <v>0</v>
      </c>
      <c r="N1762" t="s">
        <v>16</v>
      </c>
      <c r="O1762">
        <v>-9</v>
      </c>
      <c r="P1762">
        <f t="shared" ca="1" si="395"/>
        <v>0.5</v>
      </c>
      <c r="S1762" t="s">
        <v>91</v>
      </c>
      <c r="T1762">
        <v>1</v>
      </c>
      <c r="U1762">
        <f t="shared" ca="1" si="396"/>
        <v>0</v>
      </c>
      <c r="V1762" t="s">
        <v>91</v>
      </c>
      <c r="W1762">
        <f t="shared" ca="1" si="397"/>
        <v>1</v>
      </c>
    </row>
    <row r="1763" spans="1:23" x14ac:dyDescent="0.25">
      <c r="A1763">
        <v>1762</v>
      </c>
      <c r="B1763">
        <v>865</v>
      </c>
      <c r="C1763" t="str">
        <f t="shared" ca="1" si="390"/>
        <v>2015_05_IND@HOU</v>
      </c>
      <c r="D1763">
        <f t="shared" ca="1" si="400"/>
        <v>0</v>
      </c>
      <c r="E1763">
        <f t="shared" ca="1" si="400"/>
        <v>1</v>
      </c>
      <c r="F1763">
        <f t="shared" ca="1" si="400"/>
        <v>20</v>
      </c>
      <c r="G1763">
        <f t="shared" ca="1" si="400"/>
        <v>27</v>
      </c>
      <c r="H1763">
        <f t="shared" ca="1" si="391"/>
        <v>2015</v>
      </c>
      <c r="I1763">
        <f t="shared" ca="1" si="392"/>
        <v>5</v>
      </c>
      <c r="J1763" t="str">
        <f t="shared" ca="1" si="393"/>
        <v>rs</v>
      </c>
      <c r="K1763" t="str">
        <f t="shared" ca="1" si="401"/>
        <v>IND</v>
      </c>
      <c r="L1763" t="str">
        <f t="shared" ca="1" si="401"/>
        <v>IND</v>
      </c>
      <c r="M1763">
        <f t="shared" ca="1" si="394"/>
        <v>-1</v>
      </c>
      <c r="N1763" t="s">
        <v>18</v>
      </c>
      <c r="O1763">
        <v>3</v>
      </c>
      <c r="P1763">
        <f t="shared" ca="1" si="395"/>
        <v>3</v>
      </c>
      <c r="S1763" t="s">
        <v>78</v>
      </c>
      <c r="T1763">
        <v>8</v>
      </c>
      <c r="U1763">
        <f t="shared" ca="1" si="396"/>
        <v>1</v>
      </c>
      <c r="V1763" t="s">
        <v>78</v>
      </c>
      <c r="W1763">
        <f t="shared" ca="1" si="397"/>
        <v>1</v>
      </c>
    </row>
    <row r="1764" spans="1:23" x14ac:dyDescent="0.25">
      <c r="A1764">
        <v>1763</v>
      </c>
      <c r="B1764">
        <v>865</v>
      </c>
      <c r="C1764" t="str">
        <f t="shared" ca="1" si="390"/>
        <v>2015_05_IND@HOU</v>
      </c>
      <c r="D1764">
        <f t="shared" ca="1" si="400"/>
        <v>0</v>
      </c>
      <c r="E1764">
        <f t="shared" ca="1" si="400"/>
        <v>1</v>
      </c>
      <c r="F1764">
        <f t="shared" ca="1" si="400"/>
        <v>20</v>
      </c>
      <c r="G1764">
        <f t="shared" ca="1" si="400"/>
        <v>27</v>
      </c>
      <c r="H1764">
        <f t="shared" ca="1" si="391"/>
        <v>2015</v>
      </c>
      <c r="I1764">
        <f t="shared" ca="1" si="392"/>
        <v>5</v>
      </c>
      <c r="J1764" t="str">
        <f t="shared" ca="1" si="393"/>
        <v>rs</v>
      </c>
      <c r="K1764" t="str">
        <f t="shared" ca="1" si="401"/>
        <v>IND</v>
      </c>
      <c r="L1764" t="str">
        <f t="shared" ca="1" si="401"/>
        <v>IND</v>
      </c>
      <c r="M1764">
        <f t="shared" ca="1" si="394"/>
        <v>-1</v>
      </c>
      <c r="N1764" t="s">
        <v>16</v>
      </c>
      <c r="O1764">
        <v>3</v>
      </c>
      <c r="P1764">
        <f t="shared" ca="1" si="395"/>
        <v>3</v>
      </c>
      <c r="S1764" t="s">
        <v>78</v>
      </c>
      <c r="T1764">
        <v>6</v>
      </c>
      <c r="U1764">
        <f t="shared" ca="1" si="396"/>
        <v>1</v>
      </c>
      <c r="V1764" t="s">
        <v>78</v>
      </c>
      <c r="W1764">
        <f t="shared" ca="1" si="397"/>
        <v>1</v>
      </c>
    </row>
    <row r="1765" spans="1:23" x14ac:dyDescent="0.25">
      <c r="A1765">
        <v>1764</v>
      </c>
      <c r="B1765">
        <v>866</v>
      </c>
      <c r="C1765" t="str">
        <f t="shared" ca="1" si="390"/>
        <v>2015_05_CHI@KCY</v>
      </c>
      <c r="D1765">
        <f t="shared" ca="1" si="400"/>
        <v>-10</v>
      </c>
      <c r="E1765">
        <f t="shared" ca="1" si="400"/>
        <v>-9.5</v>
      </c>
      <c r="F1765">
        <f t="shared" ca="1" si="400"/>
        <v>17</v>
      </c>
      <c r="G1765">
        <f t="shared" ca="1" si="400"/>
        <v>18</v>
      </c>
      <c r="H1765">
        <f t="shared" ca="1" si="391"/>
        <v>2015</v>
      </c>
      <c r="I1765">
        <f t="shared" ca="1" si="392"/>
        <v>5</v>
      </c>
      <c r="J1765" t="str">
        <f t="shared" ca="1" si="393"/>
        <v>rs</v>
      </c>
      <c r="K1765" t="str">
        <f t="shared" ca="1" si="401"/>
        <v>CHI</v>
      </c>
      <c r="L1765" t="str">
        <f t="shared" ca="1" si="401"/>
        <v>CHI</v>
      </c>
      <c r="M1765">
        <f t="shared" ca="1" si="394"/>
        <v>-0.5</v>
      </c>
      <c r="N1765" t="s">
        <v>18</v>
      </c>
      <c r="O1765">
        <v>-5.5</v>
      </c>
      <c r="P1765">
        <f t="shared" ca="1" si="395"/>
        <v>4.5</v>
      </c>
      <c r="S1765" t="s">
        <v>70</v>
      </c>
      <c r="T1765">
        <v>2</v>
      </c>
      <c r="U1765">
        <f t="shared" ca="1" si="396"/>
        <v>1</v>
      </c>
      <c r="V1765" t="s">
        <v>336</v>
      </c>
      <c r="W1765">
        <f t="shared" ca="1" si="397"/>
        <v>0</v>
      </c>
    </row>
    <row r="1766" spans="1:23" x14ac:dyDescent="0.25">
      <c r="A1766">
        <v>1765</v>
      </c>
      <c r="B1766">
        <v>866</v>
      </c>
      <c r="C1766" t="str">
        <f t="shared" ca="1" si="390"/>
        <v>2015_05_CHI@KCY</v>
      </c>
      <c r="D1766">
        <f t="shared" ca="1" si="400"/>
        <v>-10</v>
      </c>
      <c r="E1766">
        <f t="shared" ca="1" si="400"/>
        <v>-9.5</v>
      </c>
      <c r="F1766">
        <f t="shared" ca="1" si="400"/>
        <v>17</v>
      </c>
      <c r="G1766">
        <f t="shared" ca="1" si="400"/>
        <v>18</v>
      </c>
      <c r="H1766">
        <f t="shared" ca="1" si="391"/>
        <v>2015</v>
      </c>
      <c r="I1766">
        <f t="shared" ca="1" si="392"/>
        <v>5</v>
      </c>
      <c r="J1766" t="str">
        <f t="shared" ca="1" si="393"/>
        <v>rs</v>
      </c>
      <c r="K1766" t="str">
        <f t="shared" ca="1" si="401"/>
        <v>CHI</v>
      </c>
      <c r="L1766" t="str">
        <f t="shared" ca="1" si="401"/>
        <v>CHI</v>
      </c>
      <c r="M1766">
        <f t="shared" ca="1" si="394"/>
        <v>-0.5</v>
      </c>
      <c r="N1766" t="s">
        <v>16</v>
      </c>
      <c r="O1766">
        <v>-5.5</v>
      </c>
      <c r="P1766">
        <f t="shared" ca="1" si="395"/>
        <v>4.5</v>
      </c>
      <c r="S1766" t="s">
        <v>336</v>
      </c>
      <c r="T1766">
        <v>9</v>
      </c>
      <c r="U1766">
        <f t="shared" ca="1" si="396"/>
        <v>0</v>
      </c>
      <c r="V1766" t="s">
        <v>336</v>
      </c>
      <c r="W1766">
        <f t="shared" ca="1" si="397"/>
        <v>0</v>
      </c>
    </row>
    <row r="1767" spans="1:23" x14ac:dyDescent="0.25">
      <c r="A1767">
        <v>1766</v>
      </c>
      <c r="B1767">
        <v>867</v>
      </c>
      <c r="C1767" t="str">
        <f t="shared" ca="1" si="390"/>
        <v>2015_05_SEA@CIN</v>
      </c>
      <c r="D1767">
        <f t="shared" ca="1" si="400"/>
        <v>-1</v>
      </c>
      <c r="E1767">
        <f t="shared" ca="1" si="400"/>
        <v>-3</v>
      </c>
      <c r="F1767">
        <f t="shared" ca="1" si="400"/>
        <v>27</v>
      </c>
      <c r="G1767">
        <f t="shared" ca="1" si="400"/>
        <v>24</v>
      </c>
      <c r="H1767">
        <f t="shared" ca="1" si="391"/>
        <v>2015</v>
      </c>
      <c r="I1767">
        <f t="shared" ca="1" si="392"/>
        <v>5</v>
      </c>
      <c r="J1767" t="str">
        <f t="shared" ca="1" si="393"/>
        <v>rs</v>
      </c>
      <c r="K1767" t="str">
        <f t="shared" ca="1" si="401"/>
        <v>na</v>
      </c>
      <c r="L1767" t="str">
        <f t="shared" ca="1" si="401"/>
        <v>CIN</v>
      </c>
      <c r="M1767">
        <f t="shared" ca="1" si="394"/>
        <v>2</v>
      </c>
      <c r="N1767" t="s">
        <v>18</v>
      </c>
      <c r="O1767">
        <v>-3</v>
      </c>
      <c r="P1767">
        <f t="shared" ca="1" si="395"/>
        <v>2</v>
      </c>
      <c r="S1767" t="s">
        <v>71</v>
      </c>
      <c r="T1767">
        <v>10</v>
      </c>
      <c r="U1767">
        <f t="shared" ca="1" si="396"/>
        <v>0</v>
      </c>
      <c r="V1767" t="s">
        <v>71</v>
      </c>
      <c r="W1767">
        <f t="shared" ca="1" si="397"/>
        <v>1</v>
      </c>
    </row>
    <row r="1768" spans="1:23" x14ac:dyDescent="0.25">
      <c r="A1768">
        <v>1767</v>
      </c>
      <c r="B1768">
        <v>867</v>
      </c>
      <c r="C1768" t="str">
        <f t="shared" ca="1" si="390"/>
        <v>2015_05_SEA@CIN</v>
      </c>
      <c r="D1768">
        <f t="shared" ca="1" si="400"/>
        <v>-1</v>
      </c>
      <c r="E1768">
        <f t="shared" ca="1" si="400"/>
        <v>-3</v>
      </c>
      <c r="F1768">
        <f t="shared" ca="1" si="400"/>
        <v>27</v>
      </c>
      <c r="G1768">
        <f t="shared" ca="1" si="400"/>
        <v>24</v>
      </c>
      <c r="H1768">
        <f t="shared" ca="1" si="391"/>
        <v>2015</v>
      </c>
      <c r="I1768">
        <f t="shared" ca="1" si="392"/>
        <v>5</v>
      </c>
      <c r="J1768" t="str">
        <f t="shared" ca="1" si="393"/>
        <v>rs</v>
      </c>
      <c r="K1768" t="str">
        <f t="shared" ca="1" si="401"/>
        <v>na</v>
      </c>
      <c r="L1768" t="str">
        <f t="shared" ca="1" si="401"/>
        <v>CIN</v>
      </c>
      <c r="M1768">
        <f t="shared" ca="1" si="394"/>
        <v>2</v>
      </c>
      <c r="N1768" t="s">
        <v>16</v>
      </c>
      <c r="O1768">
        <v>-3</v>
      </c>
      <c r="P1768">
        <f t="shared" ca="1" si="395"/>
        <v>2</v>
      </c>
      <c r="S1768" t="s">
        <v>71</v>
      </c>
      <c r="T1768">
        <v>7</v>
      </c>
      <c r="U1768">
        <f t="shared" ca="1" si="396"/>
        <v>0</v>
      </c>
      <c r="V1768" t="s">
        <v>71</v>
      </c>
      <c r="W1768">
        <f t="shared" ca="1" si="397"/>
        <v>1</v>
      </c>
    </row>
    <row r="1769" spans="1:23" x14ac:dyDescent="0.25">
      <c r="A1769">
        <v>1768</v>
      </c>
      <c r="B1769">
        <v>868</v>
      </c>
      <c r="C1769" t="str">
        <f t="shared" ca="1" si="390"/>
        <v>2015_05_WAS@ATL</v>
      </c>
      <c r="D1769">
        <f t="shared" ca="1" si="400"/>
        <v>-8</v>
      </c>
      <c r="E1769">
        <f t="shared" ca="1" si="400"/>
        <v>-7</v>
      </c>
      <c r="F1769">
        <f t="shared" ca="1" si="400"/>
        <v>25</v>
      </c>
      <c r="G1769">
        <f t="shared" ca="1" si="400"/>
        <v>19</v>
      </c>
      <c r="H1769">
        <f t="shared" ca="1" si="391"/>
        <v>2015</v>
      </c>
      <c r="I1769">
        <f t="shared" ca="1" si="392"/>
        <v>5</v>
      </c>
      <c r="J1769" t="str">
        <f t="shared" ca="1" si="393"/>
        <v>rs</v>
      </c>
      <c r="K1769" t="str">
        <f t="shared" ca="1" si="401"/>
        <v>WAS</v>
      </c>
      <c r="L1769" t="str">
        <f t="shared" ca="1" si="401"/>
        <v>ATL</v>
      </c>
      <c r="M1769">
        <f t="shared" ca="1" si="394"/>
        <v>-1</v>
      </c>
      <c r="N1769" t="s">
        <v>18</v>
      </c>
      <c r="O1769">
        <v>-7.5</v>
      </c>
      <c r="P1769">
        <f t="shared" ca="1" si="395"/>
        <v>0.5</v>
      </c>
      <c r="S1769" t="s">
        <v>96</v>
      </c>
      <c r="T1769">
        <v>11</v>
      </c>
      <c r="U1769">
        <f t="shared" ca="1" si="396"/>
        <v>1</v>
      </c>
      <c r="V1769" t="s">
        <v>22</v>
      </c>
      <c r="W1769">
        <f t="shared" ca="1" si="397"/>
        <v>1</v>
      </c>
    </row>
    <row r="1770" spans="1:23" x14ac:dyDescent="0.25">
      <c r="A1770">
        <v>1769</v>
      </c>
      <c r="B1770">
        <v>868</v>
      </c>
      <c r="C1770" t="str">
        <f t="shared" ca="1" si="390"/>
        <v>2015_05_WAS@ATL</v>
      </c>
      <c r="D1770">
        <f t="shared" ca="1" si="400"/>
        <v>-8</v>
      </c>
      <c r="E1770">
        <f t="shared" ca="1" si="400"/>
        <v>-7</v>
      </c>
      <c r="F1770">
        <f t="shared" ca="1" si="400"/>
        <v>25</v>
      </c>
      <c r="G1770">
        <f t="shared" ca="1" si="400"/>
        <v>19</v>
      </c>
      <c r="H1770">
        <f t="shared" ca="1" si="391"/>
        <v>2015</v>
      </c>
      <c r="I1770">
        <f t="shared" ca="1" si="392"/>
        <v>5</v>
      </c>
      <c r="J1770" t="str">
        <f t="shared" ca="1" si="393"/>
        <v>rs</v>
      </c>
      <c r="K1770" t="str">
        <f t="shared" ca="1" si="401"/>
        <v>WAS</v>
      </c>
      <c r="L1770" t="str">
        <f t="shared" ca="1" si="401"/>
        <v>ATL</v>
      </c>
      <c r="M1770">
        <f t="shared" ca="1" si="394"/>
        <v>-1</v>
      </c>
      <c r="N1770" t="s">
        <v>16</v>
      </c>
      <c r="O1770">
        <v>-7</v>
      </c>
      <c r="P1770">
        <f t="shared" ca="1" si="395"/>
        <v>1</v>
      </c>
      <c r="S1770" t="s">
        <v>96</v>
      </c>
      <c r="T1770">
        <v>10</v>
      </c>
      <c r="U1770">
        <f t="shared" ca="1" si="396"/>
        <v>1</v>
      </c>
      <c r="V1770" t="s">
        <v>22</v>
      </c>
      <c r="W1770">
        <f t="shared" ca="1" si="397"/>
        <v>1</v>
      </c>
    </row>
    <row r="1771" spans="1:23" x14ac:dyDescent="0.25">
      <c r="A1771">
        <v>1770</v>
      </c>
      <c r="B1771">
        <v>869</v>
      </c>
      <c r="C1771" t="str">
        <f t="shared" ca="1" si="390"/>
        <v>2015_05_JAX@TBY</v>
      </c>
      <c r="D1771">
        <f t="shared" ca="1" si="400"/>
        <v>-3</v>
      </c>
      <c r="E1771">
        <f t="shared" ca="1" si="400"/>
        <v>-1</v>
      </c>
      <c r="F1771">
        <f t="shared" ca="1" si="400"/>
        <v>38</v>
      </c>
      <c r="G1771">
        <f t="shared" ca="1" si="400"/>
        <v>31</v>
      </c>
      <c r="H1771">
        <f t="shared" ca="1" si="391"/>
        <v>2015</v>
      </c>
      <c r="I1771">
        <f t="shared" ca="1" si="392"/>
        <v>5</v>
      </c>
      <c r="J1771" t="str">
        <f t="shared" ca="1" si="393"/>
        <v>rs</v>
      </c>
      <c r="K1771" t="str">
        <f t="shared" ca="1" si="401"/>
        <v>TBY</v>
      </c>
      <c r="L1771" t="str">
        <f t="shared" ca="1" si="401"/>
        <v>TBY</v>
      </c>
      <c r="M1771">
        <f t="shared" ca="1" si="394"/>
        <v>-2</v>
      </c>
      <c r="N1771" t="s">
        <v>18</v>
      </c>
      <c r="O1771">
        <v>-2.5</v>
      </c>
      <c r="P1771">
        <f t="shared" ca="1" si="395"/>
        <v>0.5</v>
      </c>
      <c r="S1771" t="s">
        <v>79</v>
      </c>
      <c r="T1771">
        <v>6</v>
      </c>
      <c r="U1771">
        <f t="shared" ca="1" si="396"/>
        <v>0</v>
      </c>
      <c r="V1771" t="s">
        <v>79</v>
      </c>
      <c r="W1771">
        <f t="shared" ca="1" si="397"/>
        <v>0</v>
      </c>
    </row>
    <row r="1772" spans="1:23" x14ac:dyDescent="0.25">
      <c r="A1772">
        <v>1771</v>
      </c>
      <c r="B1772">
        <v>869</v>
      </c>
      <c r="C1772" t="str">
        <f t="shared" ca="1" si="390"/>
        <v>2015_05_JAX@TBY</v>
      </c>
      <c r="D1772">
        <f t="shared" ca="1" si="400"/>
        <v>-3</v>
      </c>
      <c r="E1772">
        <f t="shared" ca="1" si="400"/>
        <v>-1</v>
      </c>
      <c r="F1772">
        <f t="shared" ca="1" si="400"/>
        <v>38</v>
      </c>
      <c r="G1772">
        <f t="shared" ca="1" si="400"/>
        <v>31</v>
      </c>
      <c r="H1772">
        <f t="shared" ca="1" si="391"/>
        <v>2015</v>
      </c>
      <c r="I1772">
        <f t="shared" ca="1" si="392"/>
        <v>5</v>
      </c>
      <c r="J1772" t="str">
        <f t="shared" ca="1" si="393"/>
        <v>rs</v>
      </c>
      <c r="K1772" t="str">
        <f t="shared" ca="1" si="401"/>
        <v>TBY</v>
      </c>
      <c r="L1772" t="str">
        <f t="shared" ca="1" si="401"/>
        <v>TBY</v>
      </c>
      <c r="M1772">
        <f t="shared" ca="1" si="394"/>
        <v>-2</v>
      </c>
      <c r="N1772" t="s">
        <v>16</v>
      </c>
      <c r="O1772">
        <v>-3</v>
      </c>
      <c r="P1772">
        <f t="shared" ca="1" si="395"/>
        <v>0</v>
      </c>
      <c r="S1772" t="s">
        <v>79</v>
      </c>
      <c r="T1772">
        <v>2</v>
      </c>
      <c r="U1772">
        <f t="shared" ca="1" si="396"/>
        <v>0</v>
      </c>
      <c r="V1772" t="s">
        <v>79</v>
      </c>
      <c r="W1772">
        <f t="shared" ca="1" si="397"/>
        <v>0</v>
      </c>
    </row>
    <row r="1773" spans="1:23" x14ac:dyDescent="0.25">
      <c r="A1773">
        <v>1772</v>
      </c>
      <c r="B1773">
        <v>870</v>
      </c>
      <c r="C1773" t="str">
        <f t="shared" ca="1" si="390"/>
        <v>2015_05_NOR@PHI</v>
      </c>
      <c r="D1773">
        <f t="shared" ca="1" si="400"/>
        <v>-4</v>
      </c>
      <c r="E1773">
        <f t="shared" ca="1" si="400"/>
        <v>-6.5</v>
      </c>
      <c r="F1773">
        <f t="shared" ca="1" si="400"/>
        <v>39</v>
      </c>
      <c r="G1773">
        <f t="shared" ca="1" si="400"/>
        <v>17</v>
      </c>
      <c r="H1773">
        <f t="shared" ca="1" si="391"/>
        <v>2015</v>
      </c>
      <c r="I1773">
        <f t="shared" ca="1" si="392"/>
        <v>5</v>
      </c>
      <c r="J1773" t="str">
        <f t="shared" ca="1" si="393"/>
        <v>rs</v>
      </c>
      <c r="K1773" t="str">
        <f t="shared" ca="1" si="401"/>
        <v>PHI</v>
      </c>
      <c r="L1773" t="str">
        <f t="shared" ca="1" si="401"/>
        <v>PHI</v>
      </c>
      <c r="M1773">
        <f t="shared" ca="1" si="394"/>
        <v>2.5</v>
      </c>
      <c r="N1773" t="s">
        <v>18</v>
      </c>
      <c r="O1773">
        <v>-4.5</v>
      </c>
      <c r="P1773">
        <f t="shared" ca="1" si="395"/>
        <v>0.5</v>
      </c>
      <c r="S1773" t="s">
        <v>88</v>
      </c>
      <c r="T1773">
        <v>4</v>
      </c>
      <c r="U1773">
        <f t="shared" ca="1" si="396"/>
        <v>1</v>
      </c>
      <c r="V1773" t="s">
        <v>88</v>
      </c>
      <c r="W1773">
        <f t="shared" ca="1" si="397"/>
        <v>1</v>
      </c>
    </row>
    <row r="1774" spans="1:23" x14ac:dyDescent="0.25">
      <c r="A1774">
        <v>1773</v>
      </c>
      <c r="B1774">
        <v>870</v>
      </c>
      <c r="C1774" t="str">
        <f t="shared" ca="1" si="390"/>
        <v>2015_05_NOR@PHI</v>
      </c>
      <c r="D1774">
        <f t="shared" ca="1" si="400"/>
        <v>-4</v>
      </c>
      <c r="E1774">
        <f t="shared" ca="1" si="400"/>
        <v>-6.5</v>
      </c>
      <c r="F1774">
        <f t="shared" ca="1" si="400"/>
        <v>39</v>
      </c>
      <c r="G1774">
        <f t="shared" ca="1" si="400"/>
        <v>17</v>
      </c>
      <c r="H1774">
        <f t="shared" ca="1" si="391"/>
        <v>2015</v>
      </c>
      <c r="I1774">
        <f t="shared" ca="1" si="392"/>
        <v>5</v>
      </c>
      <c r="J1774" t="str">
        <f t="shared" ca="1" si="393"/>
        <v>rs</v>
      </c>
      <c r="K1774" t="str">
        <f t="shared" ca="1" si="401"/>
        <v>PHI</v>
      </c>
      <c r="L1774" t="str">
        <f t="shared" ca="1" si="401"/>
        <v>PHI</v>
      </c>
      <c r="M1774">
        <f t="shared" ca="1" si="394"/>
        <v>2.5</v>
      </c>
      <c r="N1774" t="s">
        <v>16</v>
      </c>
      <c r="O1774">
        <v>-5.5</v>
      </c>
      <c r="P1774">
        <f t="shared" ca="1" si="395"/>
        <v>1.5</v>
      </c>
      <c r="S1774" t="s">
        <v>88</v>
      </c>
      <c r="T1774">
        <v>13</v>
      </c>
      <c r="U1774">
        <f t="shared" ca="1" si="396"/>
        <v>1</v>
      </c>
      <c r="V1774" t="s">
        <v>88</v>
      </c>
      <c r="W1774">
        <f t="shared" ca="1" si="397"/>
        <v>1</v>
      </c>
    </row>
    <row r="1775" spans="1:23" x14ac:dyDescent="0.25">
      <c r="A1775">
        <v>1774</v>
      </c>
      <c r="B1775">
        <v>871</v>
      </c>
      <c r="C1775" t="str">
        <f t="shared" ca="1" si="390"/>
        <v>2015_05_CLE@BAL</v>
      </c>
      <c r="D1775">
        <f t="shared" ca="1" si="400"/>
        <v>-7</v>
      </c>
      <c r="E1775">
        <f t="shared" ca="1" si="400"/>
        <v>-6.5</v>
      </c>
      <c r="F1775">
        <f t="shared" ca="1" si="400"/>
        <v>30</v>
      </c>
      <c r="G1775">
        <f t="shared" ca="1" si="400"/>
        <v>33</v>
      </c>
      <c r="H1775">
        <f t="shared" ca="1" si="391"/>
        <v>2015</v>
      </c>
      <c r="I1775">
        <f t="shared" ca="1" si="392"/>
        <v>5</v>
      </c>
      <c r="J1775" t="str">
        <f t="shared" ca="1" si="393"/>
        <v>rs</v>
      </c>
      <c r="K1775" t="str">
        <f t="shared" ca="1" si="401"/>
        <v>CLE</v>
      </c>
      <c r="L1775" t="str">
        <f t="shared" ca="1" si="401"/>
        <v>CLE</v>
      </c>
      <c r="M1775">
        <f t="shared" ca="1" si="394"/>
        <v>-0.5</v>
      </c>
      <c r="N1775" t="s">
        <v>18</v>
      </c>
      <c r="O1775">
        <v>-6</v>
      </c>
      <c r="P1775">
        <f t="shared" ca="1" si="395"/>
        <v>1</v>
      </c>
      <c r="S1775" t="s">
        <v>72</v>
      </c>
      <c r="T1775">
        <v>7</v>
      </c>
      <c r="U1775">
        <f t="shared" ca="1" si="396"/>
        <v>1</v>
      </c>
      <c r="V1775" t="s">
        <v>67</v>
      </c>
      <c r="W1775">
        <f t="shared" ca="1" si="397"/>
        <v>0</v>
      </c>
    </row>
    <row r="1776" spans="1:23" x14ac:dyDescent="0.25">
      <c r="A1776">
        <v>1775</v>
      </c>
      <c r="B1776">
        <v>871</v>
      </c>
      <c r="C1776" t="str">
        <f t="shared" ca="1" si="390"/>
        <v>2015_05_CLE@BAL</v>
      </c>
      <c r="D1776">
        <f t="shared" ca="1" si="400"/>
        <v>-7</v>
      </c>
      <c r="E1776">
        <f t="shared" ca="1" si="400"/>
        <v>-6.5</v>
      </c>
      <c r="F1776">
        <f t="shared" ca="1" si="400"/>
        <v>30</v>
      </c>
      <c r="G1776">
        <f t="shared" ca="1" si="400"/>
        <v>33</v>
      </c>
      <c r="H1776">
        <f t="shared" ca="1" si="391"/>
        <v>2015</v>
      </c>
      <c r="I1776">
        <f t="shared" ca="1" si="392"/>
        <v>5</v>
      </c>
      <c r="J1776" t="str">
        <f t="shared" ca="1" si="393"/>
        <v>rs</v>
      </c>
      <c r="K1776" t="str">
        <f t="shared" ca="1" si="401"/>
        <v>CLE</v>
      </c>
      <c r="L1776" t="str">
        <f t="shared" ca="1" si="401"/>
        <v>CLE</v>
      </c>
      <c r="M1776">
        <f t="shared" ca="1" si="394"/>
        <v>-0.5</v>
      </c>
      <c r="N1776" t="s">
        <v>16</v>
      </c>
      <c r="O1776">
        <v>-4.5</v>
      </c>
      <c r="P1776">
        <f t="shared" ca="1" si="395"/>
        <v>2.5</v>
      </c>
      <c r="S1776" t="s">
        <v>72</v>
      </c>
      <c r="T1776">
        <v>3</v>
      </c>
      <c r="U1776">
        <f t="shared" ca="1" si="396"/>
        <v>1</v>
      </c>
      <c r="V1776" t="s">
        <v>67</v>
      </c>
      <c r="W1776">
        <f t="shared" ca="1" si="397"/>
        <v>0</v>
      </c>
    </row>
    <row r="1777" spans="1:23" x14ac:dyDescent="0.25">
      <c r="A1777">
        <v>1776</v>
      </c>
      <c r="B1777">
        <v>872</v>
      </c>
      <c r="C1777" t="str">
        <f t="shared" ca="1" si="390"/>
        <v>2015_05_STL@GBY</v>
      </c>
      <c r="D1777">
        <f t="shared" ca="1" si="400"/>
        <v>-9.5</v>
      </c>
      <c r="E1777">
        <f t="shared" ca="1" si="400"/>
        <v>-9</v>
      </c>
      <c r="F1777">
        <f t="shared" ca="1" si="400"/>
        <v>24</v>
      </c>
      <c r="G1777">
        <f t="shared" ca="1" si="400"/>
        <v>10</v>
      </c>
      <c r="H1777">
        <f t="shared" ca="1" si="391"/>
        <v>2015</v>
      </c>
      <c r="I1777">
        <f t="shared" ca="1" si="392"/>
        <v>5</v>
      </c>
      <c r="J1777" t="str">
        <f t="shared" ca="1" si="393"/>
        <v>rs</v>
      </c>
      <c r="K1777" t="str">
        <f t="shared" ca="1" si="401"/>
        <v>GBY</v>
      </c>
      <c r="L1777" t="str">
        <f t="shared" ca="1" si="401"/>
        <v>GBY</v>
      </c>
      <c r="M1777">
        <f t="shared" ca="1" si="394"/>
        <v>-0.5</v>
      </c>
      <c r="N1777" t="s">
        <v>18</v>
      </c>
      <c r="O1777">
        <v>-7.5</v>
      </c>
      <c r="P1777">
        <f t="shared" ca="1" si="395"/>
        <v>2</v>
      </c>
      <c r="S1777" t="s">
        <v>93</v>
      </c>
      <c r="T1777">
        <v>9</v>
      </c>
      <c r="U1777">
        <f t="shared" ca="1" si="396"/>
        <v>0</v>
      </c>
      <c r="V1777" t="s">
        <v>335</v>
      </c>
      <c r="W1777">
        <f t="shared" ca="1" si="397"/>
        <v>1</v>
      </c>
    </row>
    <row r="1778" spans="1:23" x14ac:dyDescent="0.25">
      <c r="A1778">
        <v>1777</v>
      </c>
      <c r="B1778">
        <v>872</v>
      </c>
      <c r="C1778" t="str">
        <f t="shared" ca="1" si="390"/>
        <v>2015_05_STL@GBY</v>
      </c>
      <c r="D1778">
        <f t="shared" ca="1" si="400"/>
        <v>-9.5</v>
      </c>
      <c r="E1778">
        <f t="shared" ca="1" si="400"/>
        <v>-9</v>
      </c>
      <c r="F1778">
        <f t="shared" ca="1" si="400"/>
        <v>24</v>
      </c>
      <c r="G1778">
        <f t="shared" ca="1" si="400"/>
        <v>10</v>
      </c>
      <c r="H1778">
        <f t="shared" ca="1" si="391"/>
        <v>2015</v>
      </c>
      <c r="I1778">
        <f t="shared" ca="1" si="392"/>
        <v>5</v>
      </c>
      <c r="J1778" t="str">
        <f t="shared" ca="1" si="393"/>
        <v>rs</v>
      </c>
      <c r="K1778" t="str">
        <f t="shared" ca="1" si="401"/>
        <v>GBY</v>
      </c>
      <c r="L1778" t="str">
        <f t="shared" ca="1" si="401"/>
        <v>GBY</v>
      </c>
      <c r="M1778">
        <f t="shared" ca="1" si="394"/>
        <v>-0.5</v>
      </c>
      <c r="N1778" t="s">
        <v>16</v>
      </c>
      <c r="O1778">
        <v>-7.5</v>
      </c>
      <c r="P1778">
        <f t="shared" ca="1" si="395"/>
        <v>2</v>
      </c>
      <c r="S1778" t="s">
        <v>93</v>
      </c>
      <c r="T1778">
        <v>12</v>
      </c>
      <c r="U1778">
        <f t="shared" ca="1" si="396"/>
        <v>0</v>
      </c>
      <c r="V1778" t="s">
        <v>93</v>
      </c>
      <c r="W1778">
        <f t="shared" ca="1" si="397"/>
        <v>0</v>
      </c>
    </row>
    <row r="1779" spans="1:23" x14ac:dyDescent="0.25">
      <c r="A1779">
        <v>1778</v>
      </c>
      <c r="B1779">
        <v>873</v>
      </c>
      <c r="C1779" t="str">
        <f t="shared" ca="1" si="390"/>
        <v>2015_05_BUF@TEN</v>
      </c>
      <c r="D1779">
        <f t="shared" ca="1" si="400"/>
        <v>3</v>
      </c>
      <c r="E1779">
        <f t="shared" ca="1" si="400"/>
        <v>0</v>
      </c>
      <c r="F1779">
        <f t="shared" ca="1" si="400"/>
        <v>13</v>
      </c>
      <c r="G1779">
        <f t="shared" ca="1" si="400"/>
        <v>14</v>
      </c>
      <c r="H1779">
        <f t="shared" ca="1" si="391"/>
        <v>2015</v>
      </c>
      <c r="I1779">
        <f t="shared" ca="1" si="392"/>
        <v>5</v>
      </c>
      <c r="J1779" t="str">
        <f t="shared" ca="1" si="393"/>
        <v>rs</v>
      </c>
      <c r="K1779" t="str">
        <f t="shared" ca="1" si="401"/>
        <v>BUF</v>
      </c>
      <c r="L1779" t="str">
        <f t="shared" ca="1" si="401"/>
        <v>BUF</v>
      </c>
      <c r="M1779">
        <f t="shared" ca="1" si="394"/>
        <v>3</v>
      </c>
      <c r="N1779" t="s">
        <v>18</v>
      </c>
      <c r="O1779">
        <v>2.5</v>
      </c>
      <c r="P1779">
        <f t="shared" ca="1" si="395"/>
        <v>0.5</v>
      </c>
      <c r="S1779" t="s">
        <v>95</v>
      </c>
      <c r="T1779">
        <v>14</v>
      </c>
      <c r="U1779">
        <f t="shared" ca="1" si="396"/>
        <v>0</v>
      </c>
      <c r="V1779" t="s">
        <v>95</v>
      </c>
      <c r="W1779">
        <f t="shared" ca="1" si="397"/>
        <v>0</v>
      </c>
    </row>
    <row r="1780" spans="1:23" x14ac:dyDescent="0.25">
      <c r="A1780">
        <v>1779</v>
      </c>
      <c r="B1780">
        <v>873</v>
      </c>
      <c r="C1780" t="str">
        <f t="shared" ca="1" si="390"/>
        <v>2015_05_BUF@TEN</v>
      </c>
      <c r="D1780">
        <f t="shared" ca="1" si="400"/>
        <v>3</v>
      </c>
      <c r="E1780">
        <f t="shared" ca="1" si="400"/>
        <v>0</v>
      </c>
      <c r="F1780">
        <f t="shared" ca="1" si="400"/>
        <v>13</v>
      </c>
      <c r="G1780">
        <f t="shared" ca="1" si="400"/>
        <v>14</v>
      </c>
      <c r="H1780">
        <f t="shared" ca="1" si="391"/>
        <v>2015</v>
      </c>
      <c r="I1780">
        <f t="shared" ca="1" si="392"/>
        <v>5</v>
      </c>
      <c r="J1780" t="str">
        <f t="shared" ca="1" si="393"/>
        <v>rs</v>
      </c>
      <c r="K1780" t="str">
        <f t="shared" ca="1" si="401"/>
        <v>BUF</v>
      </c>
      <c r="L1780" t="str">
        <f t="shared" ca="1" si="401"/>
        <v>BUF</v>
      </c>
      <c r="M1780">
        <f t="shared" ca="1" si="394"/>
        <v>3</v>
      </c>
      <c r="N1780" t="s">
        <v>16</v>
      </c>
      <c r="O1780">
        <v>-3</v>
      </c>
      <c r="P1780">
        <f t="shared" ca="1" si="395"/>
        <v>6</v>
      </c>
      <c r="S1780" t="s">
        <v>68</v>
      </c>
      <c r="T1780">
        <v>4</v>
      </c>
      <c r="U1780">
        <f t="shared" ca="1" si="396"/>
        <v>1</v>
      </c>
      <c r="V1780" t="s">
        <v>68</v>
      </c>
      <c r="W1780">
        <f t="shared" ca="1" si="397"/>
        <v>1</v>
      </c>
    </row>
    <row r="1781" spans="1:23" x14ac:dyDescent="0.25">
      <c r="A1781">
        <v>1780</v>
      </c>
      <c r="B1781">
        <v>874</v>
      </c>
      <c r="C1781" t="str">
        <f t="shared" ca="1" si="390"/>
        <v>2015_05_ARI@DET</v>
      </c>
      <c r="D1781">
        <f t="shared" ca="1" si="400"/>
        <v>3</v>
      </c>
      <c r="E1781">
        <f t="shared" ca="1" si="400"/>
        <v>4.5</v>
      </c>
      <c r="F1781">
        <f t="shared" ca="1" si="400"/>
        <v>17</v>
      </c>
      <c r="G1781">
        <f t="shared" ca="1" si="400"/>
        <v>42</v>
      </c>
      <c r="H1781">
        <f t="shared" ca="1" si="391"/>
        <v>2015</v>
      </c>
      <c r="I1781">
        <f t="shared" ca="1" si="392"/>
        <v>5</v>
      </c>
      <c r="J1781" t="str">
        <f t="shared" ca="1" si="393"/>
        <v>rs</v>
      </c>
      <c r="K1781" t="str">
        <f t="shared" ca="1" si="401"/>
        <v>ARI</v>
      </c>
      <c r="L1781" t="str">
        <f t="shared" ca="1" si="401"/>
        <v>ARI</v>
      </c>
      <c r="M1781">
        <f t="shared" ca="1" si="394"/>
        <v>-1.5</v>
      </c>
      <c r="N1781" t="s">
        <v>18</v>
      </c>
      <c r="O1781">
        <v>4</v>
      </c>
      <c r="P1781">
        <f t="shared" ca="1" si="395"/>
        <v>1</v>
      </c>
      <c r="S1781" t="s">
        <v>66</v>
      </c>
      <c r="T1781">
        <v>5</v>
      </c>
      <c r="U1781">
        <f t="shared" ca="1" si="396"/>
        <v>1</v>
      </c>
      <c r="V1781" t="s">
        <v>66</v>
      </c>
      <c r="W1781">
        <f t="shared" ca="1" si="397"/>
        <v>1</v>
      </c>
    </row>
    <row r="1782" spans="1:23" x14ac:dyDescent="0.25">
      <c r="A1782">
        <v>1781</v>
      </c>
      <c r="B1782">
        <v>874</v>
      </c>
      <c r="C1782" t="str">
        <f t="shared" ca="1" si="390"/>
        <v>2015_05_ARI@DET</v>
      </c>
      <c r="D1782">
        <f t="shared" ref="D1782:G1801" ca="1" si="402">IFERROR(IF(ISBLANK(VLOOKUP($B1782,nfl_game_result,MATCH(D$1,nfl_game_result_header,0),FALSE)),"",VLOOKUP($B1782,nfl_game_result,MATCH(D$1,nfl_game_result_header,0),FALSE)),"error")</f>
        <v>3</v>
      </c>
      <c r="E1782">
        <f t="shared" ca="1" si="402"/>
        <v>4.5</v>
      </c>
      <c r="F1782">
        <f t="shared" ca="1" si="402"/>
        <v>17</v>
      </c>
      <c r="G1782">
        <f t="shared" ca="1" si="402"/>
        <v>42</v>
      </c>
      <c r="H1782">
        <f t="shared" ca="1" si="391"/>
        <v>2015</v>
      </c>
      <c r="I1782">
        <f t="shared" ca="1" si="392"/>
        <v>5</v>
      </c>
      <c r="J1782" t="str">
        <f t="shared" ca="1" si="393"/>
        <v>rs</v>
      </c>
      <c r="K1782" t="str">
        <f t="shared" ref="K1782:L1801" ca="1" si="403">IFERROR(IF(ISBLANK(VLOOKUP($B1782,nfl_game_result,MATCH(K$1,nfl_game_result_header,0),FALSE)),"",VLOOKUP($B1782,nfl_game_result,MATCH(K$1,nfl_game_result_header,0),FALSE)),"error")</f>
        <v>ARI</v>
      </c>
      <c r="L1782" t="str">
        <f t="shared" ca="1" si="403"/>
        <v>ARI</v>
      </c>
      <c r="M1782">
        <f t="shared" ca="1" si="394"/>
        <v>-1.5</v>
      </c>
      <c r="N1782" t="s">
        <v>16</v>
      </c>
      <c r="O1782">
        <v>2</v>
      </c>
      <c r="P1782">
        <f t="shared" ca="1" si="395"/>
        <v>1</v>
      </c>
      <c r="S1782" t="s">
        <v>66</v>
      </c>
      <c r="T1782">
        <v>8</v>
      </c>
      <c r="U1782">
        <f t="shared" ca="1" si="396"/>
        <v>1</v>
      </c>
      <c r="V1782" t="s">
        <v>66</v>
      </c>
      <c r="W1782">
        <f t="shared" ca="1" si="397"/>
        <v>1</v>
      </c>
    </row>
    <row r="1783" spans="1:23" x14ac:dyDescent="0.25">
      <c r="A1783">
        <v>1782</v>
      </c>
      <c r="B1783">
        <v>875</v>
      </c>
      <c r="C1783" t="str">
        <f t="shared" ca="1" si="390"/>
        <v>2015_05_DEN@OAK</v>
      </c>
      <c r="D1783">
        <f t="shared" ca="1" si="402"/>
        <v>6</v>
      </c>
      <c r="E1783">
        <f t="shared" ca="1" si="402"/>
        <v>5.5</v>
      </c>
      <c r="F1783">
        <f t="shared" ca="1" si="402"/>
        <v>10</v>
      </c>
      <c r="G1783">
        <f t="shared" ca="1" si="402"/>
        <v>16</v>
      </c>
      <c r="H1783">
        <f t="shared" ca="1" si="391"/>
        <v>2015</v>
      </c>
      <c r="I1783">
        <f t="shared" ca="1" si="392"/>
        <v>5</v>
      </c>
      <c r="J1783" t="str">
        <f t="shared" ca="1" si="393"/>
        <v>rs</v>
      </c>
      <c r="K1783" t="str">
        <f t="shared" ca="1" si="403"/>
        <v>DEN</v>
      </c>
      <c r="L1783" t="str">
        <f t="shared" ca="1" si="403"/>
        <v>DEN</v>
      </c>
      <c r="M1783">
        <f t="shared" ca="1" si="394"/>
        <v>0.5</v>
      </c>
      <c r="N1783" t="s">
        <v>18</v>
      </c>
      <c r="O1783">
        <v>4.5</v>
      </c>
      <c r="P1783">
        <f t="shared" ca="1" si="395"/>
        <v>1.5</v>
      </c>
      <c r="S1783" t="s">
        <v>87</v>
      </c>
      <c r="T1783">
        <v>13</v>
      </c>
      <c r="U1783">
        <f t="shared" ca="1" si="396"/>
        <v>0</v>
      </c>
      <c r="V1783" t="s">
        <v>87</v>
      </c>
      <c r="W1783">
        <f t="shared" ca="1" si="397"/>
        <v>0</v>
      </c>
    </row>
    <row r="1784" spans="1:23" x14ac:dyDescent="0.25">
      <c r="A1784">
        <v>1783</v>
      </c>
      <c r="B1784">
        <v>875</v>
      </c>
      <c r="C1784" t="str">
        <f t="shared" ca="1" si="390"/>
        <v>2015_05_DEN@OAK</v>
      </c>
      <c r="D1784">
        <f t="shared" ca="1" si="402"/>
        <v>6</v>
      </c>
      <c r="E1784">
        <f t="shared" ca="1" si="402"/>
        <v>5.5</v>
      </c>
      <c r="F1784">
        <f t="shared" ca="1" si="402"/>
        <v>10</v>
      </c>
      <c r="G1784">
        <f t="shared" ca="1" si="402"/>
        <v>16</v>
      </c>
      <c r="H1784">
        <f t="shared" ca="1" si="391"/>
        <v>2015</v>
      </c>
      <c r="I1784">
        <f t="shared" ca="1" si="392"/>
        <v>5</v>
      </c>
      <c r="J1784" t="str">
        <f t="shared" ca="1" si="393"/>
        <v>rs</v>
      </c>
      <c r="K1784" t="str">
        <f t="shared" ca="1" si="403"/>
        <v>DEN</v>
      </c>
      <c r="L1784" t="str">
        <f t="shared" ca="1" si="403"/>
        <v>DEN</v>
      </c>
      <c r="M1784">
        <f t="shared" ca="1" si="394"/>
        <v>0.5</v>
      </c>
      <c r="N1784" t="s">
        <v>16</v>
      </c>
      <c r="O1784">
        <v>6</v>
      </c>
      <c r="P1784">
        <f t="shared" ca="1" si="395"/>
        <v>0</v>
      </c>
      <c r="S1784" t="s">
        <v>74</v>
      </c>
      <c r="T1784">
        <v>5</v>
      </c>
      <c r="U1784">
        <f t="shared" ca="1" si="396"/>
        <v>1</v>
      </c>
      <c r="V1784" t="s">
        <v>74</v>
      </c>
      <c r="W1784">
        <f t="shared" ca="1" si="397"/>
        <v>1</v>
      </c>
    </row>
    <row r="1785" spans="1:23" x14ac:dyDescent="0.25">
      <c r="A1785">
        <v>1784</v>
      </c>
      <c r="B1785">
        <v>876</v>
      </c>
      <c r="C1785" t="str">
        <f t="shared" ca="1" si="390"/>
        <v>2015_05_NWE@DAL</v>
      </c>
      <c r="D1785">
        <f t="shared" ca="1" si="402"/>
        <v>7.5</v>
      </c>
      <c r="E1785">
        <f t="shared" ca="1" si="402"/>
        <v>-9</v>
      </c>
      <c r="F1785">
        <f t="shared" ca="1" si="402"/>
        <v>6</v>
      </c>
      <c r="G1785">
        <f t="shared" ca="1" si="402"/>
        <v>30</v>
      </c>
      <c r="H1785">
        <f t="shared" ca="1" si="391"/>
        <v>2015</v>
      </c>
      <c r="I1785">
        <f t="shared" ca="1" si="392"/>
        <v>5</v>
      </c>
      <c r="J1785" t="str">
        <f t="shared" ca="1" si="393"/>
        <v>rs</v>
      </c>
      <c r="K1785" t="str">
        <f t="shared" ca="1" si="403"/>
        <v>NWE</v>
      </c>
      <c r="L1785" t="str">
        <f t="shared" ca="1" si="403"/>
        <v>NWE</v>
      </c>
      <c r="M1785">
        <f t="shared" ca="1" si="394"/>
        <v>16.5</v>
      </c>
      <c r="N1785" t="s">
        <v>18</v>
      </c>
      <c r="O1785">
        <v>6.5</v>
      </c>
      <c r="P1785">
        <f t="shared" ca="1" si="395"/>
        <v>1</v>
      </c>
      <c r="S1785" t="s">
        <v>337</v>
      </c>
      <c r="T1785">
        <v>1</v>
      </c>
      <c r="U1785">
        <f t="shared" ca="1" si="396"/>
        <v>1</v>
      </c>
      <c r="V1785" t="s">
        <v>337</v>
      </c>
      <c r="W1785">
        <f t="shared" ca="1" si="397"/>
        <v>1</v>
      </c>
    </row>
    <row r="1786" spans="1:23" x14ac:dyDescent="0.25">
      <c r="A1786">
        <v>1785</v>
      </c>
      <c r="B1786">
        <v>876</v>
      </c>
      <c r="C1786" t="str">
        <f t="shared" ca="1" si="390"/>
        <v>2015_05_NWE@DAL</v>
      </c>
      <c r="D1786">
        <f t="shared" ca="1" si="402"/>
        <v>7.5</v>
      </c>
      <c r="E1786">
        <f t="shared" ca="1" si="402"/>
        <v>-9</v>
      </c>
      <c r="F1786">
        <f t="shared" ca="1" si="402"/>
        <v>6</v>
      </c>
      <c r="G1786">
        <f t="shared" ca="1" si="402"/>
        <v>30</v>
      </c>
      <c r="H1786">
        <f t="shared" ca="1" si="391"/>
        <v>2015</v>
      </c>
      <c r="I1786">
        <f t="shared" ca="1" si="392"/>
        <v>5</v>
      </c>
      <c r="J1786" t="str">
        <f t="shared" ca="1" si="393"/>
        <v>rs</v>
      </c>
      <c r="K1786" t="str">
        <f t="shared" ca="1" si="403"/>
        <v>NWE</v>
      </c>
      <c r="L1786" t="str">
        <f t="shared" ca="1" si="403"/>
        <v>NWE</v>
      </c>
      <c r="M1786">
        <f t="shared" ca="1" si="394"/>
        <v>16.5</v>
      </c>
      <c r="N1786" t="s">
        <v>16</v>
      </c>
      <c r="O1786">
        <v>6</v>
      </c>
      <c r="P1786">
        <f t="shared" ca="1" si="395"/>
        <v>1.5</v>
      </c>
      <c r="S1786" t="s">
        <v>337</v>
      </c>
      <c r="T1786">
        <v>1</v>
      </c>
      <c r="U1786">
        <f t="shared" ca="1" si="396"/>
        <v>1</v>
      </c>
      <c r="V1786" t="s">
        <v>337</v>
      </c>
      <c r="W1786">
        <f t="shared" ca="1" si="397"/>
        <v>1</v>
      </c>
    </row>
    <row r="1787" spans="1:23" x14ac:dyDescent="0.25">
      <c r="A1787">
        <v>1786</v>
      </c>
      <c r="B1787">
        <v>877</v>
      </c>
      <c r="C1787" t="str">
        <f t="shared" ca="1" si="390"/>
        <v>2015_05_SFO@NYG</v>
      </c>
      <c r="D1787">
        <f t="shared" ca="1" si="402"/>
        <v>-7</v>
      </c>
      <c r="E1787">
        <f t="shared" ca="1" si="402"/>
        <v>-7.5</v>
      </c>
      <c r="F1787">
        <f t="shared" ca="1" si="402"/>
        <v>30</v>
      </c>
      <c r="G1787">
        <f t="shared" ca="1" si="402"/>
        <v>27</v>
      </c>
      <c r="H1787">
        <f t="shared" ca="1" si="391"/>
        <v>2015</v>
      </c>
      <c r="I1787">
        <f t="shared" ca="1" si="392"/>
        <v>5</v>
      </c>
      <c r="J1787" t="str">
        <f t="shared" ca="1" si="393"/>
        <v>rs</v>
      </c>
      <c r="K1787" t="str">
        <f t="shared" ca="1" si="403"/>
        <v>SFO</v>
      </c>
      <c r="L1787" t="str">
        <f t="shared" ca="1" si="403"/>
        <v>NYG</v>
      </c>
      <c r="M1787">
        <f t="shared" ca="1" si="394"/>
        <v>0.5</v>
      </c>
      <c r="N1787" t="s">
        <v>18</v>
      </c>
      <c r="O1787">
        <v>-7.5</v>
      </c>
      <c r="P1787">
        <f t="shared" ca="1" si="395"/>
        <v>0.5</v>
      </c>
      <c r="S1787" t="s">
        <v>85</v>
      </c>
      <c r="T1787">
        <v>3</v>
      </c>
      <c r="U1787">
        <f t="shared" ca="1" si="396"/>
        <v>0</v>
      </c>
      <c r="V1787" t="s">
        <v>85</v>
      </c>
      <c r="W1787">
        <f t="shared" ca="1" si="397"/>
        <v>1</v>
      </c>
    </row>
    <row r="1788" spans="1:23" x14ac:dyDescent="0.25">
      <c r="A1788">
        <v>1787</v>
      </c>
      <c r="B1788">
        <v>877</v>
      </c>
      <c r="C1788" t="str">
        <f t="shared" ca="1" si="390"/>
        <v>2015_05_SFO@NYG</v>
      </c>
      <c r="D1788">
        <f t="shared" ca="1" si="402"/>
        <v>-7</v>
      </c>
      <c r="E1788">
        <f t="shared" ca="1" si="402"/>
        <v>-7.5</v>
      </c>
      <c r="F1788">
        <f t="shared" ca="1" si="402"/>
        <v>30</v>
      </c>
      <c r="G1788">
        <f t="shared" ca="1" si="402"/>
        <v>27</v>
      </c>
      <c r="H1788">
        <f t="shared" ca="1" si="391"/>
        <v>2015</v>
      </c>
      <c r="I1788">
        <f t="shared" ca="1" si="392"/>
        <v>5</v>
      </c>
      <c r="J1788" t="str">
        <f t="shared" ca="1" si="393"/>
        <v>rs</v>
      </c>
      <c r="K1788" t="str">
        <f t="shared" ca="1" si="403"/>
        <v>SFO</v>
      </c>
      <c r="L1788" t="str">
        <f t="shared" ca="1" si="403"/>
        <v>NYG</v>
      </c>
      <c r="M1788">
        <f t="shared" ca="1" si="394"/>
        <v>0.5</v>
      </c>
      <c r="N1788" t="s">
        <v>16</v>
      </c>
      <c r="O1788">
        <v>-5.5</v>
      </c>
      <c r="P1788">
        <f t="shared" ca="1" si="395"/>
        <v>1.5</v>
      </c>
      <c r="S1788" t="s">
        <v>85</v>
      </c>
      <c r="T1788">
        <v>11</v>
      </c>
      <c r="U1788">
        <f t="shared" ca="1" si="396"/>
        <v>0</v>
      </c>
      <c r="V1788" t="s">
        <v>85</v>
      </c>
      <c r="W1788">
        <f t="shared" ca="1" si="397"/>
        <v>1</v>
      </c>
    </row>
    <row r="1789" spans="1:23" x14ac:dyDescent="0.25">
      <c r="A1789">
        <v>1788</v>
      </c>
      <c r="B1789">
        <v>878</v>
      </c>
      <c r="C1789" t="str">
        <f t="shared" ca="1" si="390"/>
        <v>2015_05_PIT@SD</v>
      </c>
      <c r="D1789">
        <f t="shared" ca="1" si="402"/>
        <v>-3</v>
      </c>
      <c r="E1789">
        <f t="shared" ca="1" si="402"/>
        <v>-3.5</v>
      </c>
      <c r="F1789">
        <f t="shared" ca="1" si="402"/>
        <v>20</v>
      </c>
      <c r="G1789">
        <f t="shared" ca="1" si="402"/>
        <v>24</v>
      </c>
      <c r="H1789">
        <f t="shared" ca="1" si="391"/>
        <v>2015</v>
      </c>
      <c r="I1789">
        <f t="shared" ca="1" si="392"/>
        <v>5</v>
      </c>
      <c r="J1789" t="str">
        <f t="shared" ca="1" si="393"/>
        <v>rs</v>
      </c>
      <c r="K1789" t="str">
        <f t="shared" ca="1" si="403"/>
        <v>PIT</v>
      </c>
      <c r="L1789" t="str">
        <f t="shared" ca="1" si="403"/>
        <v>PIT</v>
      </c>
      <c r="M1789">
        <f t="shared" ca="1" si="394"/>
        <v>0.5</v>
      </c>
      <c r="N1789" t="s">
        <v>18</v>
      </c>
      <c r="O1789">
        <v>-3.5</v>
      </c>
      <c r="P1789">
        <f t="shared" ca="1" si="395"/>
        <v>0.5</v>
      </c>
      <c r="S1789" t="s">
        <v>89</v>
      </c>
      <c r="T1789">
        <v>12</v>
      </c>
      <c r="U1789">
        <f t="shared" ca="1" si="396"/>
        <v>1</v>
      </c>
      <c r="V1789" t="s">
        <v>89</v>
      </c>
      <c r="W1789">
        <f t="shared" ca="1" si="397"/>
        <v>1</v>
      </c>
    </row>
    <row r="1790" spans="1:23" x14ac:dyDescent="0.25">
      <c r="A1790">
        <v>1789</v>
      </c>
      <c r="B1790">
        <v>878</v>
      </c>
      <c r="C1790" t="str">
        <f t="shared" ca="1" si="390"/>
        <v>2015_05_PIT@SD</v>
      </c>
      <c r="D1790">
        <f t="shared" ca="1" si="402"/>
        <v>-3</v>
      </c>
      <c r="E1790">
        <f t="shared" ca="1" si="402"/>
        <v>-3.5</v>
      </c>
      <c r="F1790">
        <f t="shared" ca="1" si="402"/>
        <v>20</v>
      </c>
      <c r="G1790">
        <f t="shared" ca="1" si="402"/>
        <v>24</v>
      </c>
      <c r="H1790">
        <f t="shared" ca="1" si="391"/>
        <v>2015</v>
      </c>
      <c r="I1790">
        <f t="shared" ca="1" si="392"/>
        <v>5</v>
      </c>
      <c r="J1790" t="str">
        <f t="shared" ca="1" si="393"/>
        <v>rs</v>
      </c>
      <c r="K1790" t="str">
        <f t="shared" ca="1" si="403"/>
        <v>PIT</v>
      </c>
      <c r="L1790" t="str">
        <f t="shared" ca="1" si="403"/>
        <v>PIT</v>
      </c>
      <c r="M1790">
        <f t="shared" ca="1" si="394"/>
        <v>0.5</v>
      </c>
      <c r="N1790" t="s">
        <v>16</v>
      </c>
      <c r="O1790">
        <v>-3</v>
      </c>
      <c r="P1790">
        <f t="shared" ca="1" si="395"/>
        <v>0</v>
      </c>
      <c r="S1790" t="s">
        <v>90</v>
      </c>
      <c r="T1790">
        <v>14</v>
      </c>
      <c r="U1790">
        <f t="shared" ca="1" si="396"/>
        <v>0</v>
      </c>
      <c r="V1790" t="s">
        <v>90</v>
      </c>
      <c r="W1790">
        <f t="shared" ca="1" si="397"/>
        <v>0</v>
      </c>
    </row>
    <row r="1791" spans="1:23" x14ac:dyDescent="0.25">
      <c r="A1791">
        <v>1790</v>
      </c>
      <c r="B1791">
        <v>879</v>
      </c>
      <c r="C1791" t="str">
        <f t="shared" ca="1" si="390"/>
        <v>2015_06_ATL@NOR</v>
      </c>
      <c r="D1791">
        <f t="shared" ca="1" si="402"/>
        <v>3.5</v>
      </c>
      <c r="E1791">
        <f t="shared" ca="1" si="402"/>
        <v>3</v>
      </c>
      <c r="F1791">
        <f t="shared" ca="1" si="402"/>
        <v>31</v>
      </c>
      <c r="G1791">
        <f t="shared" ca="1" si="402"/>
        <v>21</v>
      </c>
      <c r="H1791">
        <f t="shared" ca="1" si="391"/>
        <v>2015</v>
      </c>
      <c r="I1791">
        <f t="shared" ca="1" si="392"/>
        <v>6</v>
      </c>
      <c r="J1791" t="str">
        <f t="shared" ca="1" si="393"/>
        <v>rs</v>
      </c>
      <c r="K1791" t="str">
        <f t="shared" ca="1" si="403"/>
        <v>NOR</v>
      </c>
      <c r="L1791" t="str">
        <f t="shared" ca="1" si="403"/>
        <v>NOR</v>
      </c>
      <c r="M1791">
        <f t="shared" ca="1" si="394"/>
        <v>0.5</v>
      </c>
      <c r="N1791" t="s">
        <v>18</v>
      </c>
      <c r="O1791">
        <v>5</v>
      </c>
      <c r="P1791">
        <f t="shared" ca="1" si="395"/>
        <v>1.5</v>
      </c>
      <c r="S1791" t="s">
        <v>22</v>
      </c>
      <c r="T1791">
        <v>6</v>
      </c>
      <c r="U1791">
        <f t="shared" ca="1" si="396"/>
        <v>0</v>
      </c>
      <c r="V1791" t="s">
        <v>22</v>
      </c>
      <c r="W1791">
        <f t="shared" ca="1" si="397"/>
        <v>0</v>
      </c>
    </row>
    <row r="1792" spans="1:23" x14ac:dyDescent="0.25">
      <c r="A1792">
        <v>1791</v>
      </c>
      <c r="B1792">
        <v>879</v>
      </c>
      <c r="C1792" t="str">
        <f t="shared" ca="1" si="390"/>
        <v>2015_06_ATL@NOR</v>
      </c>
      <c r="D1792">
        <f t="shared" ca="1" si="402"/>
        <v>3.5</v>
      </c>
      <c r="E1792">
        <f t="shared" ca="1" si="402"/>
        <v>3</v>
      </c>
      <c r="F1792">
        <f t="shared" ca="1" si="402"/>
        <v>31</v>
      </c>
      <c r="G1792">
        <f t="shared" ca="1" si="402"/>
        <v>21</v>
      </c>
      <c r="H1792">
        <f t="shared" ca="1" si="391"/>
        <v>2015</v>
      </c>
      <c r="I1792">
        <f t="shared" ca="1" si="392"/>
        <v>6</v>
      </c>
      <c r="J1792" t="str">
        <f t="shared" ca="1" si="393"/>
        <v>rs</v>
      </c>
      <c r="K1792" t="str">
        <f t="shared" ca="1" si="403"/>
        <v>NOR</v>
      </c>
      <c r="L1792" t="str">
        <f t="shared" ca="1" si="403"/>
        <v>NOR</v>
      </c>
      <c r="M1792">
        <f t="shared" ca="1" si="394"/>
        <v>0.5</v>
      </c>
      <c r="N1792" t="s">
        <v>16</v>
      </c>
      <c r="O1792">
        <v>6</v>
      </c>
      <c r="P1792">
        <f t="shared" ca="1" si="395"/>
        <v>2.5</v>
      </c>
      <c r="S1792" t="s">
        <v>340</v>
      </c>
      <c r="T1792">
        <v>14</v>
      </c>
      <c r="U1792">
        <f t="shared" ca="1" si="396"/>
        <v>1</v>
      </c>
      <c r="V1792" t="s">
        <v>340</v>
      </c>
      <c r="W1792">
        <f t="shared" ca="1" si="397"/>
        <v>1</v>
      </c>
    </row>
    <row r="1793" spans="1:23" x14ac:dyDescent="0.25">
      <c r="A1793">
        <v>1792</v>
      </c>
      <c r="B1793">
        <v>880</v>
      </c>
      <c r="C1793" t="str">
        <f t="shared" ca="1" si="390"/>
        <v>2015_06_WAS@NYJ</v>
      </c>
      <c r="D1793">
        <f t="shared" ca="1" si="402"/>
        <v>-5.5</v>
      </c>
      <c r="E1793">
        <f t="shared" ca="1" si="402"/>
        <v>-6.5</v>
      </c>
      <c r="F1793">
        <f t="shared" ca="1" si="402"/>
        <v>34</v>
      </c>
      <c r="G1793">
        <f t="shared" ca="1" si="402"/>
        <v>20</v>
      </c>
      <c r="H1793">
        <f t="shared" ca="1" si="391"/>
        <v>2015</v>
      </c>
      <c r="I1793">
        <f t="shared" ca="1" si="392"/>
        <v>6</v>
      </c>
      <c r="J1793" t="str">
        <f t="shared" ca="1" si="393"/>
        <v>rs</v>
      </c>
      <c r="K1793" t="str">
        <f t="shared" ca="1" si="403"/>
        <v>NYJ</v>
      </c>
      <c r="L1793" t="str">
        <f t="shared" ca="1" si="403"/>
        <v>NYJ</v>
      </c>
      <c r="M1793">
        <f t="shared" ca="1" si="394"/>
        <v>1</v>
      </c>
      <c r="N1793" t="s">
        <v>18</v>
      </c>
      <c r="O1793">
        <v>-4</v>
      </c>
      <c r="P1793">
        <f t="shared" ca="1" si="395"/>
        <v>1.5</v>
      </c>
      <c r="S1793" t="s">
        <v>96</v>
      </c>
      <c r="T1793">
        <v>4</v>
      </c>
      <c r="U1793">
        <f t="shared" ca="1" si="396"/>
        <v>0</v>
      </c>
      <c r="V1793" t="s">
        <v>86</v>
      </c>
      <c r="W1793">
        <f t="shared" ca="1" si="397"/>
        <v>1</v>
      </c>
    </row>
    <row r="1794" spans="1:23" x14ac:dyDescent="0.25">
      <c r="A1794">
        <v>1793</v>
      </c>
      <c r="B1794">
        <v>880</v>
      </c>
      <c r="C1794" t="str">
        <f t="shared" ref="C1794:C1857" ca="1" si="404">IFERROR(VLOOKUP($B1794,nfl_game_result,MATCH(C$1,nfl_game_result_header,0),FALSE),"error")</f>
        <v>2015_06_WAS@NYJ</v>
      </c>
      <c r="D1794">
        <f t="shared" ca="1" si="402"/>
        <v>-5.5</v>
      </c>
      <c r="E1794">
        <f t="shared" ca="1" si="402"/>
        <v>-6.5</v>
      </c>
      <c r="F1794">
        <f t="shared" ca="1" si="402"/>
        <v>34</v>
      </c>
      <c r="G1794">
        <f t="shared" ca="1" si="402"/>
        <v>20</v>
      </c>
      <c r="H1794">
        <f t="shared" ref="H1794:H1857" ca="1" si="405">VALUE(LEFT(C1794, 4))</f>
        <v>2015</v>
      </c>
      <c r="I1794">
        <f t="shared" ref="I1794:I1857" ca="1" si="406">VALUE(MID(C1794,6,FIND("_",C1794,6)-6))</f>
        <v>6</v>
      </c>
      <c r="J1794" t="str">
        <f t="shared" ref="J1794:J1857" ca="1" si="407">IF(I1794&lt;=17,"rs","plyff")</f>
        <v>rs</v>
      </c>
      <c r="K1794" t="str">
        <f t="shared" ca="1" si="403"/>
        <v>NYJ</v>
      </c>
      <c r="L1794" t="str">
        <f t="shared" ca="1" si="403"/>
        <v>NYJ</v>
      </c>
      <c r="M1794">
        <f t="shared" ref="M1794:M1857" ca="1" si="408">IF(NOT(OR(ISBLANK(D1794),ISBLANK(E1794),D1794="",E1794="")),D1794-E1794,"")</f>
        <v>1</v>
      </c>
      <c r="N1794" t="s">
        <v>16</v>
      </c>
      <c r="O1794">
        <v>-3</v>
      </c>
      <c r="P1794">
        <f t="shared" ref="P1794:P1857" ca="1" si="409">IF(OR(NOT(ISNUMBER(D1794)),ISBLANK(D1794),D1794="",ISBLANK(O1794)),"",ABS(D1794-O1794))</f>
        <v>2.5</v>
      </c>
      <c r="S1794" t="s">
        <v>96</v>
      </c>
      <c r="T1794">
        <v>12</v>
      </c>
      <c r="U1794">
        <f t="shared" ref="U1794:U1857" ca="1" si="410">IF(OR(ISBLANK(K1794),ISBLANK(S1794),K1794="",S1794=""),"",IF(K1794=S1794,1,0))</f>
        <v>0</v>
      </c>
      <c r="V1794" t="s">
        <v>86</v>
      </c>
      <c r="W1794">
        <f t="shared" ref="W1794:W1857" ca="1" si="411">IF(OR(ISBLANK(L1794),ISBLANK(V1794),L1794="",V1794=""),"",IF(L1794=V1794,1,0))</f>
        <v>1</v>
      </c>
    </row>
    <row r="1795" spans="1:23" x14ac:dyDescent="0.25">
      <c r="A1795">
        <v>1794</v>
      </c>
      <c r="B1795">
        <v>881</v>
      </c>
      <c r="C1795" t="str">
        <f t="shared" ca="1" si="404"/>
        <v>2015_06_ARI@PIT</v>
      </c>
      <c r="D1795">
        <f t="shared" ca="1" si="402"/>
        <v>3.5</v>
      </c>
      <c r="E1795">
        <f t="shared" ca="1" si="402"/>
        <v>4</v>
      </c>
      <c r="F1795">
        <f t="shared" ca="1" si="402"/>
        <v>25</v>
      </c>
      <c r="G1795">
        <f t="shared" ca="1" si="402"/>
        <v>13</v>
      </c>
      <c r="H1795">
        <f t="shared" ca="1" si="405"/>
        <v>2015</v>
      </c>
      <c r="I1795">
        <f t="shared" ca="1" si="406"/>
        <v>6</v>
      </c>
      <c r="J1795" t="str">
        <f t="shared" ca="1" si="407"/>
        <v>rs</v>
      </c>
      <c r="K1795" t="str">
        <f t="shared" ca="1" si="403"/>
        <v>PIT</v>
      </c>
      <c r="L1795" t="str">
        <f t="shared" ca="1" si="403"/>
        <v>PIT</v>
      </c>
      <c r="M1795">
        <f t="shared" ca="1" si="408"/>
        <v>-0.5</v>
      </c>
      <c r="N1795" t="s">
        <v>18</v>
      </c>
      <c r="O1795">
        <v>3</v>
      </c>
      <c r="P1795">
        <f t="shared" ca="1" si="409"/>
        <v>0.5</v>
      </c>
      <c r="S1795" t="s">
        <v>66</v>
      </c>
      <c r="T1795">
        <v>1</v>
      </c>
      <c r="U1795">
        <f t="shared" ca="1" si="410"/>
        <v>0</v>
      </c>
      <c r="V1795" t="s">
        <v>66</v>
      </c>
      <c r="W1795">
        <f t="shared" ca="1" si="411"/>
        <v>0</v>
      </c>
    </row>
    <row r="1796" spans="1:23" x14ac:dyDescent="0.25">
      <c r="A1796">
        <v>1795</v>
      </c>
      <c r="B1796">
        <v>881</v>
      </c>
      <c r="C1796" t="str">
        <f t="shared" ca="1" si="404"/>
        <v>2015_06_ARI@PIT</v>
      </c>
      <c r="D1796">
        <f t="shared" ca="1" si="402"/>
        <v>3.5</v>
      </c>
      <c r="E1796">
        <f t="shared" ca="1" si="402"/>
        <v>4</v>
      </c>
      <c r="F1796">
        <f t="shared" ca="1" si="402"/>
        <v>25</v>
      </c>
      <c r="G1796">
        <f t="shared" ca="1" si="402"/>
        <v>13</v>
      </c>
      <c r="H1796">
        <f t="shared" ca="1" si="405"/>
        <v>2015</v>
      </c>
      <c r="I1796">
        <f t="shared" ca="1" si="406"/>
        <v>6</v>
      </c>
      <c r="J1796" t="str">
        <f t="shared" ca="1" si="407"/>
        <v>rs</v>
      </c>
      <c r="K1796" t="str">
        <f t="shared" ca="1" si="403"/>
        <v>PIT</v>
      </c>
      <c r="L1796" t="str">
        <f t="shared" ca="1" si="403"/>
        <v>PIT</v>
      </c>
      <c r="M1796">
        <f t="shared" ca="1" si="408"/>
        <v>-0.5</v>
      </c>
      <c r="N1796" t="s">
        <v>16</v>
      </c>
      <c r="O1796">
        <v>3</v>
      </c>
      <c r="P1796">
        <f t="shared" ca="1" si="409"/>
        <v>0.5</v>
      </c>
      <c r="S1796" t="s">
        <v>66</v>
      </c>
      <c r="T1796">
        <v>1</v>
      </c>
      <c r="U1796">
        <f t="shared" ca="1" si="410"/>
        <v>0</v>
      </c>
      <c r="V1796" t="s">
        <v>66</v>
      </c>
      <c r="W1796">
        <f t="shared" ca="1" si="411"/>
        <v>0</v>
      </c>
    </row>
    <row r="1797" spans="1:23" x14ac:dyDescent="0.25">
      <c r="A1797">
        <v>1796</v>
      </c>
      <c r="B1797">
        <v>882</v>
      </c>
      <c r="C1797" t="str">
        <f t="shared" ca="1" si="404"/>
        <v>2015_06_KCY@MIN</v>
      </c>
      <c r="D1797">
        <f t="shared" ca="1" si="402"/>
        <v>-3.5</v>
      </c>
      <c r="E1797">
        <f t="shared" ca="1" si="402"/>
        <v>-3.5</v>
      </c>
      <c r="F1797">
        <f t="shared" ca="1" si="402"/>
        <v>16</v>
      </c>
      <c r="G1797">
        <f t="shared" ca="1" si="402"/>
        <v>10</v>
      </c>
      <c r="H1797">
        <f t="shared" ca="1" si="405"/>
        <v>2015</v>
      </c>
      <c r="I1797">
        <f t="shared" ca="1" si="406"/>
        <v>6</v>
      </c>
      <c r="J1797" t="str">
        <f t="shared" ca="1" si="407"/>
        <v>rs</v>
      </c>
      <c r="K1797" t="str">
        <f t="shared" ca="1" si="403"/>
        <v>MIN</v>
      </c>
      <c r="L1797" t="str">
        <f t="shared" ca="1" si="403"/>
        <v>MIN</v>
      </c>
      <c r="M1797">
        <f t="shared" ca="1" si="408"/>
        <v>0</v>
      </c>
      <c r="N1797" t="s">
        <v>18</v>
      </c>
      <c r="O1797">
        <v>-4.5</v>
      </c>
      <c r="P1797">
        <f t="shared" ca="1" si="409"/>
        <v>1</v>
      </c>
      <c r="S1797" t="s">
        <v>82</v>
      </c>
      <c r="T1797">
        <v>7</v>
      </c>
      <c r="U1797">
        <f t="shared" ca="1" si="410"/>
        <v>1</v>
      </c>
      <c r="V1797" t="s">
        <v>82</v>
      </c>
      <c r="W1797">
        <f t="shared" ca="1" si="411"/>
        <v>1</v>
      </c>
    </row>
    <row r="1798" spans="1:23" x14ac:dyDescent="0.25">
      <c r="A1798">
        <v>1797</v>
      </c>
      <c r="B1798">
        <v>882</v>
      </c>
      <c r="C1798" t="str">
        <f t="shared" ca="1" si="404"/>
        <v>2015_06_KCY@MIN</v>
      </c>
      <c r="D1798">
        <f t="shared" ca="1" si="402"/>
        <v>-3.5</v>
      </c>
      <c r="E1798">
        <f t="shared" ca="1" si="402"/>
        <v>-3.5</v>
      </c>
      <c r="F1798">
        <f t="shared" ca="1" si="402"/>
        <v>16</v>
      </c>
      <c r="G1798">
        <f t="shared" ca="1" si="402"/>
        <v>10</v>
      </c>
      <c r="H1798">
        <f t="shared" ca="1" si="405"/>
        <v>2015</v>
      </c>
      <c r="I1798">
        <f t="shared" ca="1" si="406"/>
        <v>6</v>
      </c>
      <c r="J1798" t="str">
        <f t="shared" ca="1" si="407"/>
        <v>rs</v>
      </c>
      <c r="K1798" t="str">
        <f t="shared" ca="1" si="403"/>
        <v>MIN</v>
      </c>
      <c r="L1798" t="str">
        <f t="shared" ca="1" si="403"/>
        <v>MIN</v>
      </c>
      <c r="M1798">
        <f t="shared" ca="1" si="408"/>
        <v>0</v>
      </c>
      <c r="N1798" t="s">
        <v>16</v>
      </c>
      <c r="O1798">
        <v>-6</v>
      </c>
      <c r="P1798">
        <f t="shared" ca="1" si="409"/>
        <v>2.5</v>
      </c>
      <c r="S1798" t="s">
        <v>82</v>
      </c>
      <c r="T1798">
        <v>2</v>
      </c>
      <c r="U1798">
        <f t="shared" ca="1" si="410"/>
        <v>1</v>
      </c>
      <c r="V1798" t="s">
        <v>82</v>
      </c>
      <c r="W1798">
        <f t="shared" ca="1" si="411"/>
        <v>1</v>
      </c>
    </row>
    <row r="1799" spans="1:23" x14ac:dyDescent="0.25">
      <c r="A1799">
        <v>1798</v>
      </c>
      <c r="B1799">
        <v>883</v>
      </c>
      <c r="C1799" t="str">
        <f t="shared" ca="1" si="404"/>
        <v>2015_06_CIN@BUF</v>
      </c>
      <c r="D1799">
        <f t="shared" ca="1" si="402"/>
        <v>0</v>
      </c>
      <c r="E1799">
        <f t="shared" ca="1" si="402"/>
        <v>3</v>
      </c>
      <c r="F1799">
        <f t="shared" ca="1" si="402"/>
        <v>21</v>
      </c>
      <c r="G1799">
        <f t="shared" ca="1" si="402"/>
        <v>34</v>
      </c>
      <c r="H1799">
        <f t="shared" ca="1" si="405"/>
        <v>2015</v>
      </c>
      <c r="I1799">
        <f t="shared" ca="1" si="406"/>
        <v>6</v>
      </c>
      <c r="J1799" t="str">
        <f t="shared" ca="1" si="407"/>
        <v>rs</v>
      </c>
      <c r="K1799" t="str">
        <f t="shared" ca="1" si="403"/>
        <v>CIN</v>
      </c>
      <c r="L1799" t="str">
        <f t="shared" ca="1" si="403"/>
        <v>CIN</v>
      </c>
      <c r="M1799">
        <f t="shared" ca="1" si="408"/>
        <v>-3</v>
      </c>
      <c r="N1799" t="s">
        <v>18</v>
      </c>
      <c r="O1799">
        <v>1</v>
      </c>
      <c r="P1799">
        <f t="shared" ca="1" si="409"/>
        <v>1</v>
      </c>
      <c r="S1799" t="s">
        <v>71</v>
      </c>
      <c r="T1799">
        <v>3</v>
      </c>
      <c r="U1799">
        <f t="shared" ca="1" si="410"/>
        <v>1</v>
      </c>
      <c r="V1799" t="s">
        <v>71</v>
      </c>
      <c r="W1799">
        <f t="shared" ca="1" si="411"/>
        <v>1</v>
      </c>
    </row>
    <row r="1800" spans="1:23" x14ac:dyDescent="0.25">
      <c r="A1800">
        <v>1799</v>
      </c>
      <c r="B1800">
        <v>883</v>
      </c>
      <c r="C1800" t="str">
        <f t="shared" ca="1" si="404"/>
        <v>2015_06_CIN@BUF</v>
      </c>
      <c r="D1800">
        <f t="shared" ca="1" si="402"/>
        <v>0</v>
      </c>
      <c r="E1800">
        <f t="shared" ca="1" si="402"/>
        <v>3</v>
      </c>
      <c r="F1800">
        <f t="shared" ca="1" si="402"/>
        <v>21</v>
      </c>
      <c r="G1800">
        <f t="shared" ca="1" si="402"/>
        <v>34</v>
      </c>
      <c r="H1800">
        <f t="shared" ca="1" si="405"/>
        <v>2015</v>
      </c>
      <c r="I1800">
        <f t="shared" ca="1" si="406"/>
        <v>6</v>
      </c>
      <c r="J1800" t="str">
        <f t="shared" ca="1" si="407"/>
        <v>rs</v>
      </c>
      <c r="K1800" t="str">
        <f t="shared" ca="1" si="403"/>
        <v>CIN</v>
      </c>
      <c r="L1800" t="str">
        <f t="shared" ca="1" si="403"/>
        <v>CIN</v>
      </c>
      <c r="M1800">
        <f t="shared" ca="1" si="408"/>
        <v>-3</v>
      </c>
      <c r="N1800" t="s">
        <v>16</v>
      </c>
      <c r="O1800">
        <v>3</v>
      </c>
      <c r="P1800">
        <f t="shared" ca="1" si="409"/>
        <v>3</v>
      </c>
      <c r="S1800" t="s">
        <v>71</v>
      </c>
      <c r="T1800">
        <v>3</v>
      </c>
      <c r="U1800">
        <f t="shared" ca="1" si="410"/>
        <v>1</v>
      </c>
      <c r="V1800" t="s">
        <v>71</v>
      </c>
      <c r="W1800">
        <f t="shared" ca="1" si="411"/>
        <v>1</v>
      </c>
    </row>
    <row r="1801" spans="1:23" x14ac:dyDescent="0.25">
      <c r="A1801">
        <v>1800</v>
      </c>
      <c r="B1801">
        <v>884</v>
      </c>
      <c r="C1801" t="str">
        <f t="shared" ca="1" si="404"/>
        <v>2015_06_CHI@DET</v>
      </c>
      <c r="D1801">
        <f t="shared" ca="1" si="402"/>
        <v>-3.5</v>
      </c>
      <c r="E1801">
        <f t="shared" ca="1" si="402"/>
        <v>-3.5</v>
      </c>
      <c r="F1801">
        <f t="shared" ca="1" si="402"/>
        <v>37</v>
      </c>
      <c r="G1801">
        <f t="shared" ca="1" si="402"/>
        <v>34</v>
      </c>
      <c r="H1801">
        <f t="shared" ca="1" si="405"/>
        <v>2015</v>
      </c>
      <c r="I1801">
        <f t="shared" ca="1" si="406"/>
        <v>6</v>
      </c>
      <c r="J1801" t="str">
        <f t="shared" ca="1" si="407"/>
        <v>rs</v>
      </c>
      <c r="K1801" t="str">
        <f t="shared" ca="1" si="403"/>
        <v>CHI</v>
      </c>
      <c r="L1801" t="str">
        <f t="shared" ca="1" si="403"/>
        <v>DET</v>
      </c>
      <c r="M1801">
        <f t="shared" ca="1" si="408"/>
        <v>0</v>
      </c>
      <c r="N1801" t="s">
        <v>18</v>
      </c>
      <c r="O1801">
        <v>-3</v>
      </c>
      <c r="P1801">
        <f t="shared" ca="1" si="409"/>
        <v>0.5</v>
      </c>
      <c r="S1801" t="s">
        <v>70</v>
      </c>
      <c r="T1801">
        <v>10</v>
      </c>
      <c r="U1801">
        <f t="shared" ca="1" si="410"/>
        <v>1</v>
      </c>
      <c r="V1801" t="s">
        <v>70</v>
      </c>
      <c r="W1801">
        <f t="shared" ca="1" si="411"/>
        <v>0</v>
      </c>
    </row>
    <row r="1802" spans="1:23" x14ac:dyDescent="0.25">
      <c r="A1802">
        <v>1801</v>
      </c>
      <c r="B1802">
        <v>884</v>
      </c>
      <c r="C1802" t="str">
        <f t="shared" ca="1" si="404"/>
        <v>2015_06_CHI@DET</v>
      </c>
      <c r="D1802">
        <f t="shared" ref="D1802:G1821" ca="1" si="412">IFERROR(IF(ISBLANK(VLOOKUP($B1802,nfl_game_result,MATCH(D$1,nfl_game_result_header,0),FALSE)),"",VLOOKUP($B1802,nfl_game_result,MATCH(D$1,nfl_game_result_header,0),FALSE)),"error")</f>
        <v>-3.5</v>
      </c>
      <c r="E1802">
        <f t="shared" ca="1" si="412"/>
        <v>-3.5</v>
      </c>
      <c r="F1802">
        <f t="shared" ca="1" si="412"/>
        <v>37</v>
      </c>
      <c r="G1802">
        <f t="shared" ca="1" si="412"/>
        <v>34</v>
      </c>
      <c r="H1802">
        <f t="shared" ca="1" si="405"/>
        <v>2015</v>
      </c>
      <c r="I1802">
        <f t="shared" ca="1" si="406"/>
        <v>6</v>
      </c>
      <c r="J1802" t="str">
        <f t="shared" ca="1" si="407"/>
        <v>rs</v>
      </c>
      <c r="K1802" t="str">
        <f t="shared" ref="K1802:L1821" ca="1" si="413">IFERROR(IF(ISBLANK(VLOOKUP($B1802,nfl_game_result,MATCH(K$1,nfl_game_result_header,0),FALSE)),"",VLOOKUP($B1802,nfl_game_result,MATCH(K$1,nfl_game_result_header,0),FALSE)),"error")</f>
        <v>CHI</v>
      </c>
      <c r="L1802" t="str">
        <f t="shared" ca="1" si="413"/>
        <v>DET</v>
      </c>
      <c r="M1802">
        <f t="shared" ca="1" si="408"/>
        <v>0</v>
      </c>
      <c r="N1802" t="s">
        <v>16</v>
      </c>
      <c r="O1802">
        <v>-2.5</v>
      </c>
      <c r="P1802">
        <f t="shared" ca="1" si="409"/>
        <v>1</v>
      </c>
      <c r="S1802" t="s">
        <v>75</v>
      </c>
      <c r="T1802">
        <v>8</v>
      </c>
      <c r="U1802">
        <f t="shared" ca="1" si="410"/>
        <v>0</v>
      </c>
      <c r="V1802" t="s">
        <v>75</v>
      </c>
      <c r="W1802">
        <f t="shared" ca="1" si="411"/>
        <v>1</v>
      </c>
    </row>
    <row r="1803" spans="1:23" x14ac:dyDescent="0.25">
      <c r="A1803">
        <v>1802</v>
      </c>
      <c r="B1803">
        <v>885</v>
      </c>
      <c r="C1803" t="str">
        <f t="shared" ca="1" si="404"/>
        <v>2015_06_DEN@CLE</v>
      </c>
      <c r="D1803">
        <f t="shared" ca="1" si="412"/>
        <v>4.5</v>
      </c>
      <c r="E1803">
        <f t="shared" ca="1" si="412"/>
        <v>3.5</v>
      </c>
      <c r="F1803">
        <f t="shared" ca="1" si="412"/>
        <v>23</v>
      </c>
      <c r="G1803">
        <f t="shared" ca="1" si="412"/>
        <v>26</v>
      </c>
      <c r="H1803">
        <f t="shared" ca="1" si="405"/>
        <v>2015</v>
      </c>
      <c r="I1803">
        <f t="shared" ca="1" si="406"/>
        <v>6</v>
      </c>
      <c r="J1803" t="str">
        <f t="shared" ca="1" si="407"/>
        <v>rs</v>
      </c>
      <c r="K1803" t="str">
        <f t="shared" ca="1" si="413"/>
        <v>CLE</v>
      </c>
      <c r="L1803" t="str">
        <f t="shared" ca="1" si="413"/>
        <v>DEN</v>
      </c>
      <c r="M1803">
        <f t="shared" ca="1" si="408"/>
        <v>1</v>
      </c>
      <c r="N1803" t="s">
        <v>18</v>
      </c>
      <c r="O1803">
        <v>4</v>
      </c>
      <c r="P1803">
        <f t="shared" ca="1" si="409"/>
        <v>0.5</v>
      </c>
      <c r="S1803" t="s">
        <v>72</v>
      </c>
      <c r="T1803">
        <v>9</v>
      </c>
      <c r="U1803">
        <f t="shared" ca="1" si="410"/>
        <v>1</v>
      </c>
      <c r="V1803" t="s">
        <v>72</v>
      </c>
      <c r="W1803">
        <f t="shared" ca="1" si="411"/>
        <v>0</v>
      </c>
    </row>
    <row r="1804" spans="1:23" x14ac:dyDescent="0.25">
      <c r="A1804">
        <v>1803</v>
      </c>
      <c r="B1804">
        <v>885</v>
      </c>
      <c r="C1804" t="str">
        <f t="shared" ca="1" si="404"/>
        <v>2015_06_DEN@CLE</v>
      </c>
      <c r="D1804">
        <f t="shared" ca="1" si="412"/>
        <v>4.5</v>
      </c>
      <c r="E1804">
        <f t="shared" ca="1" si="412"/>
        <v>3.5</v>
      </c>
      <c r="F1804">
        <f t="shared" ca="1" si="412"/>
        <v>23</v>
      </c>
      <c r="G1804">
        <f t="shared" ca="1" si="412"/>
        <v>26</v>
      </c>
      <c r="H1804">
        <f t="shared" ca="1" si="405"/>
        <v>2015</v>
      </c>
      <c r="I1804">
        <f t="shared" ca="1" si="406"/>
        <v>6</v>
      </c>
      <c r="J1804" t="str">
        <f t="shared" ca="1" si="407"/>
        <v>rs</v>
      </c>
      <c r="K1804" t="str">
        <f t="shared" ca="1" si="413"/>
        <v>CLE</v>
      </c>
      <c r="L1804" t="str">
        <f t="shared" ca="1" si="413"/>
        <v>DEN</v>
      </c>
      <c r="M1804">
        <f t="shared" ca="1" si="408"/>
        <v>1</v>
      </c>
      <c r="N1804" t="s">
        <v>16</v>
      </c>
      <c r="O1804">
        <v>3.5</v>
      </c>
      <c r="P1804">
        <f t="shared" ca="1" si="409"/>
        <v>1</v>
      </c>
      <c r="S1804" t="s">
        <v>74</v>
      </c>
      <c r="T1804">
        <v>9</v>
      </c>
      <c r="U1804">
        <f t="shared" ca="1" si="410"/>
        <v>0</v>
      </c>
      <c r="V1804" t="s">
        <v>74</v>
      </c>
      <c r="W1804">
        <f t="shared" ca="1" si="411"/>
        <v>1</v>
      </c>
    </row>
    <row r="1805" spans="1:23" x14ac:dyDescent="0.25">
      <c r="A1805">
        <v>1804</v>
      </c>
      <c r="B1805">
        <v>886</v>
      </c>
      <c r="C1805" t="str">
        <f t="shared" ca="1" si="404"/>
        <v>2015_06_HOU@JAX</v>
      </c>
      <c r="D1805">
        <f t="shared" ca="1" si="412"/>
        <v>0</v>
      </c>
      <c r="E1805">
        <f t="shared" ca="1" si="412"/>
        <v>-2</v>
      </c>
      <c r="F1805">
        <f t="shared" ca="1" si="412"/>
        <v>20</v>
      </c>
      <c r="G1805">
        <f t="shared" ca="1" si="412"/>
        <v>31</v>
      </c>
      <c r="H1805">
        <f t="shared" ca="1" si="405"/>
        <v>2015</v>
      </c>
      <c r="I1805">
        <f t="shared" ca="1" si="406"/>
        <v>6</v>
      </c>
      <c r="J1805" t="str">
        <f t="shared" ca="1" si="407"/>
        <v>rs</v>
      </c>
      <c r="K1805" t="str">
        <f t="shared" ca="1" si="413"/>
        <v>HOU</v>
      </c>
      <c r="L1805" t="str">
        <f t="shared" ca="1" si="413"/>
        <v>HOU</v>
      </c>
      <c r="M1805">
        <f t="shared" ca="1" si="408"/>
        <v>2</v>
      </c>
      <c r="N1805" t="s">
        <v>18</v>
      </c>
      <c r="O1805">
        <v>-3</v>
      </c>
      <c r="P1805">
        <f t="shared" ca="1" si="409"/>
        <v>3</v>
      </c>
      <c r="S1805" t="s">
        <v>79</v>
      </c>
      <c r="T1805">
        <v>11</v>
      </c>
      <c r="U1805">
        <f t="shared" ca="1" si="410"/>
        <v>0</v>
      </c>
      <c r="V1805" t="s">
        <v>79</v>
      </c>
      <c r="W1805">
        <f t="shared" ca="1" si="411"/>
        <v>0</v>
      </c>
    </row>
    <row r="1806" spans="1:23" x14ac:dyDescent="0.25">
      <c r="A1806">
        <v>1805</v>
      </c>
      <c r="B1806">
        <v>886</v>
      </c>
      <c r="C1806" t="str">
        <f t="shared" ca="1" si="404"/>
        <v>2015_06_HOU@JAX</v>
      </c>
      <c r="D1806">
        <f t="shared" ca="1" si="412"/>
        <v>0</v>
      </c>
      <c r="E1806">
        <f t="shared" ca="1" si="412"/>
        <v>-2</v>
      </c>
      <c r="F1806">
        <f t="shared" ca="1" si="412"/>
        <v>20</v>
      </c>
      <c r="G1806">
        <f t="shared" ca="1" si="412"/>
        <v>31</v>
      </c>
      <c r="H1806">
        <f t="shared" ca="1" si="405"/>
        <v>2015</v>
      </c>
      <c r="I1806">
        <f t="shared" ca="1" si="406"/>
        <v>6</v>
      </c>
      <c r="J1806" t="str">
        <f t="shared" ca="1" si="407"/>
        <v>rs</v>
      </c>
      <c r="K1806" t="str">
        <f t="shared" ca="1" si="413"/>
        <v>HOU</v>
      </c>
      <c r="L1806" t="str">
        <f t="shared" ca="1" si="413"/>
        <v>HOU</v>
      </c>
      <c r="M1806">
        <f t="shared" ca="1" si="408"/>
        <v>2</v>
      </c>
      <c r="N1806" t="s">
        <v>16</v>
      </c>
      <c r="O1806">
        <v>-1</v>
      </c>
      <c r="P1806">
        <f t="shared" ca="1" si="409"/>
        <v>1</v>
      </c>
      <c r="S1806" t="s">
        <v>79</v>
      </c>
      <c r="T1806">
        <v>6</v>
      </c>
      <c r="U1806">
        <f t="shared" ca="1" si="410"/>
        <v>0</v>
      </c>
      <c r="V1806" t="s">
        <v>79</v>
      </c>
      <c r="W1806">
        <f t="shared" ca="1" si="411"/>
        <v>0</v>
      </c>
    </row>
    <row r="1807" spans="1:23" x14ac:dyDescent="0.25">
      <c r="A1807">
        <v>1806</v>
      </c>
      <c r="B1807">
        <v>887</v>
      </c>
      <c r="C1807" t="str">
        <f t="shared" ca="1" si="404"/>
        <v>2015_06_MIA@TEN</v>
      </c>
      <c r="D1807">
        <f t="shared" ca="1" si="412"/>
        <v>-2.5</v>
      </c>
      <c r="E1807">
        <f t="shared" ca="1" si="412"/>
        <v>-1.5</v>
      </c>
      <c r="F1807">
        <f t="shared" ca="1" si="412"/>
        <v>10</v>
      </c>
      <c r="G1807">
        <f t="shared" ca="1" si="412"/>
        <v>38</v>
      </c>
      <c r="H1807">
        <f t="shared" ca="1" si="405"/>
        <v>2015</v>
      </c>
      <c r="I1807">
        <f t="shared" ca="1" si="406"/>
        <v>6</v>
      </c>
      <c r="J1807" t="str">
        <f t="shared" ca="1" si="407"/>
        <v>rs</v>
      </c>
      <c r="K1807" t="str">
        <f t="shared" ca="1" si="413"/>
        <v>MIA</v>
      </c>
      <c r="L1807" t="str">
        <f t="shared" ca="1" si="413"/>
        <v>MIA</v>
      </c>
      <c r="M1807">
        <f t="shared" ca="1" si="408"/>
        <v>-1</v>
      </c>
      <c r="N1807" t="s">
        <v>18</v>
      </c>
      <c r="O1807">
        <v>-3.5</v>
      </c>
      <c r="P1807">
        <f t="shared" ca="1" si="409"/>
        <v>1</v>
      </c>
      <c r="S1807" t="s">
        <v>81</v>
      </c>
      <c r="T1807">
        <v>5</v>
      </c>
      <c r="U1807">
        <f t="shared" ca="1" si="410"/>
        <v>1</v>
      </c>
      <c r="V1807" t="s">
        <v>81</v>
      </c>
      <c r="W1807">
        <f t="shared" ca="1" si="411"/>
        <v>1</v>
      </c>
    </row>
    <row r="1808" spans="1:23" x14ac:dyDescent="0.25">
      <c r="A1808">
        <v>1807</v>
      </c>
      <c r="B1808">
        <v>887</v>
      </c>
      <c r="C1808" t="str">
        <f t="shared" ca="1" si="404"/>
        <v>2015_06_MIA@TEN</v>
      </c>
      <c r="D1808">
        <f t="shared" ca="1" si="412"/>
        <v>-2.5</v>
      </c>
      <c r="E1808">
        <f t="shared" ca="1" si="412"/>
        <v>-1.5</v>
      </c>
      <c r="F1808">
        <f t="shared" ca="1" si="412"/>
        <v>10</v>
      </c>
      <c r="G1808">
        <f t="shared" ca="1" si="412"/>
        <v>38</v>
      </c>
      <c r="H1808">
        <f t="shared" ca="1" si="405"/>
        <v>2015</v>
      </c>
      <c r="I1808">
        <f t="shared" ca="1" si="406"/>
        <v>6</v>
      </c>
      <c r="J1808" t="str">
        <f t="shared" ca="1" si="407"/>
        <v>rs</v>
      </c>
      <c r="K1808" t="str">
        <f t="shared" ca="1" si="413"/>
        <v>MIA</v>
      </c>
      <c r="L1808" t="str">
        <f t="shared" ca="1" si="413"/>
        <v>MIA</v>
      </c>
      <c r="M1808">
        <f t="shared" ca="1" si="408"/>
        <v>-1</v>
      </c>
      <c r="N1808" t="s">
        <v>16</v>
      </c>
      <c r="O1808">
        <v>-3</v>
      </c>
      <c r="P1808">
        <f t="shared" ca="1" si="409"/>
        <v>0.5</v>
      </c>
      <c r="S1808" t="s">
        <v>81</v>
      </c>
      <c r="T1808">
        <v>11</v>
      </c>
      <c r="U1808">
        <f t="shared" ca="1" si="410"/>
        <v>1</v>
      </c>
      <c r="V1808" t="s">
        <v>81</v>
      </c>
      <c r="W1808">
        <f t="shared" ca="1" si="411"/>
        <v>1</v>
      </c>
    </row>
    <row r="1809" spans="1:23" x14ac:dyDescent="0.25">
      <c r="A1809">
        <v>1808</v>
      </c>
      <c r="B1809">
        <v>888</v>
      </c>
      <c r="C1809" t="str">
        <f t="shared" ca="1" si="404"/>
        <v>2015_06_CAR@SEA</v>
      </c>
      <c r="D1809">
        <f t="shared" ca="1" si="412"/>
        <v>-5.5</v>
      </c>
      <c r="E1809">
        <f t="shared" ca="1" si="412"/>
        <v>-7</v>
      </c>
      <c r="F1809">
        <f t="shared" ca="1" si="412"/>
        <v>23</v>
      </c>
      <c r="G1809">
        <f t="shared" ca="1" si="412"/>
        <v>27</v>
      </c>
      <c r="H1809">
        <f t="shared" ca="1" si="405"/>
        <v>2015</v>
      </c>
      <c r="I1809">
        <f t="shared" ca="1" si="406"/>
        <v>6</v>
      </c>
      <c r="J1809" t="str">
        <f t="shared" ca="1" si="407"/>
        <v>rs</v>
      </c>
      <c r="K1809" t="str">
        <f t="shared" ca="1" si="413"/>
        <v>CAR</v>
      </c>
      <c r="L1809" t="str">
        <f t="shared" ca="1" si="413"/>
        <v>CAR</v>
      </c>
      <c r="M1809">
        <f t="shared" ca="1" si="408"/>
        <v>1.5</v>
      </c>
      <c r="N1809" t="s">
        <v>18</v>
      </c>
      <c r="O1809">
        <v>-5</v>
      </c>
      <c r="P1809">
        <f t="shared" ca="1" si="409"/>
        <v>0.5</v>
      </c>
      <c r="S1809" t="s">
        <v>69</v>
      </c>
      <c r="T1809">
        <v>8</v>
      </c>
      <c r="U1809">
        <f t="shared" ca="1" si="410"/>
        <v>1</v>
      </c>
      <c r="V1809" t="s">
        <v>91</v>
      </c>
      <c r="W1809">
        <f t="shared" ca="1" si="411"/>
        <v>0</v>
      </c>
    </row>
    <row r="1810" spans="1:23" x14ac:dyDescent="0.25">
      <c r="A1810">
        <v>1809</v>
      </c>
      <c r="B1810">
        <v>888</v>
      </c>
      <c r="C1810" t="str">
        <f t="shared" ca="1" si="404"/>
        <v>2015_06_CAR@SEA</v>
      </c>
      <c r="D1810">
        <f t="shared" ca="1" si="412"/>
        <v>-5.5</v>
      </c>
      <c r="E1810">
        <f t="shared" ca="1" si="412"/>
        <v>-7</v>
      </c>
      <c r="F1810">
        <f t="shared" ca="1" si="412"/>
        <v>23</v>
      </c>
      <c r="G1810">
        <f t="shared" ca="1" si="412"/>
        <v>27</v>
      </c>
      <c r="H1810">
        <f t="shared" ca="1" si="405"/>
        <v>2015</v>
      </c>
      <c r="I1810">
        <f t="shared" ca="1" si="406"/>
        <v>6</v>
      </c>
      <c r="J1810" t="str">
        <f t="shared" ca="1" si="407"/>
        <v>rs</v>
      </c>
      <c r="K1810" t="str">
        <f t="shared" ca="1" si="413"/>
        <v>CAR</v>
      </c>
      <c r="L1810" t="str">
        <f t="shared" ca="1" si="413"/>
        <v>CAR</v>
      </c>
      <c r="M1810">
        <f t="shared" ca="1" si="408"/>
        <v>1.5</v>
      </c>
      <c r="N1810" t="s">
        <v>16</v>
      </c>
      <c r="O1810">
        <v>-5.5</v>
      </c>
      <c r="P1810">
        <f t="shared" ca="1" si="409"/>
        <v>0</v>
      </c>
      <c r="S1810" t="s">
        <v>91</v>
      </c>
      <c r="T1810">
        <v>10</v>
      </c>
      <c r="U1810">
        <f t="shared" ca="1" si="410"/>
        <v>0</v>
      </c>
      <c r="V1810" t="s">
        <v>91</v>
      </c>
      <c r="W1810">
        <f t="shared" ca="1" si="411"/>
        <v>0</v>
      </c>
    </row>
    <row r="1811" spans="1:23" x14ac:dyDescent="0.25">
      <c r="A1811">
        <v>1810</v>
      </c>
      <c r="B1811">
        <v>889</v>
      </c>
      <c r="C1811" t="str">
        <f t="shared" ca="1" si="404"/>
        <v>2015_06_SD@GBY</v>
      </c>
      <c r="D1811">
        <f t="shared" ca="1" si="412"/>
        <v>-9.5</v>
      </c>
      <c r="E1811">
        <f t="shared" ca="1" si="412"/>
        <v>-10.5</v>
      </c>
      <c r="F1811">
        <f t="shared" ca="1" si="412"/>
        <v>27</v>
      </c>
      <c r="G1811">
        <f t="shared" ca="1" si="412"/>
        <v>20</v>
      </c>
      <c r="H1811">
        <f t="shared" ca="1" si="405"/>
        <v>2015</v>
      </c>
      <c r="I1811">
        <f t="shared" ca="1" si="406"/>
        <v>6</v>
      </c>
      <c r="J1811" t="str">
        <f t="shared" ca="1" si="407"/>
        <v>rs</v>
      </c>
      <c r="K1811" t="str">
        <f t="shared" ca="1" si="413"/>
        <v>SD</v>
      </c>
      <c r="L1811" t="str">
        <f t="shared" ca="1" si="413"/>
        <v>GBY</v>
      </c>
      <c r="M1811">
        <f t="shared" ca="1" si="408"/>
        <v>1</v>
      </c>
      <c r="N1811" t="s">
        <v>18</v>
      </c>
      <c r="O1811">
        <v>-7</v>
      </c>
      <c r="P1811">
        <f t="shared" ca="1" si="409"/>
        <v>2.5</v>
      </c>
      <c r="S1811" t="s">
        <v>335</v>
      </c>
      <c r="T1811">
        <v>14</v>
      </c>
      <c r="U1811">
        <f t="shared" ca="1" si="410"/>
        <v>0</v>
      </c>
      <c r="V1811" t="s">
        <v>335</v>
      </c>
      <c r="W1811">
        <f t="shared" ca="1" si="411"/>
        <v>1</v>
      </c>
    </row>
    <row r="1812" spans="1:23" x14ac:dyDescent="0.25">
      <c r="A1812">
        <v>1811</v>
      </c>
      <c r="B1812">
        <v>889</v>
      </c>
      <c r="C1812" t="str">
        <f t="shared" ca="1" si="404"/>
        <v>2015_06_SD@GBY</v>
      </c>
      <c r="D1812">
        <f t="shared" ca="1" si="412"/>
        <v>-9.5</v>
      </c>
      <c r="E1812">
        <f t="shared" ca="1" si="412"/>
        <v>-10.5</v>
      </c>
      <c r="F1812">
        <f t="shared" ca="1" si="412"/>
        <v>27</v>
      </c>
      <c r="G1812">
        <f t="shared" ca="1" si="412"/>
        <v>20</v>
      </c>
      <c r="H1812">
        <f t="shared" ca="1" si="405"/>
        <v>2015</v>
      </c>
      <c r="I1812">
        <f t="shared" ca="1" si="406"/>
        <v>6</v>
      </c>
      <c r="J1812" t="str">
        <f t="shared" ca="1" si="407"/>
        <v>rs</v>
      </c>
      <c r="K1812" t="str">
        <f t="shared" ca="1" si="413"/>
        <v>SD</v>
      </c>
      <c r="L1812" t="str">
        <f t="shared" ca="1" si="413"/>
        <v>GBY</v>
      </c>
      <c r="M1812">
        <f t="shared" ca="1" si="408"/>
        <v>1</v>
      </c>
      <c r="N1812" t="s">
        <v>16</v>
      </c>
      <c r="O1812">
        <v>-8</v>
      </c>
      <c r="P1812">
        <f t="shared" ca="1" si="409"/>
        <v>1.5</v>
      </c>
      <c r="S1812" t="s">
        <v>90</v>
      </c>
      <c r="T1812">
        <v>13</v>
      </c>
      <c r="U1812">
        <f t="shared" ca="1" si="410"/>
        <v>1</v>
      </c>
      <c r="V1812" t="s">
        <v>90</v>
      </c>
      <c r="W1812">
        <f t="shared" ca="1" si="411"/>
        <v>0</v>
      </c>
    </row>
    <row r="1813" spans="1:23" x14ac:dyDescent="0.25">
      <c r="A1813">
        <v>1812</v>
      </c>
      <c r="B1813">
        <v>890</v>
      </c>
      <c r="C1813" t="str">
        <f t="shared" ca="1" si="404"/>
        <v>2015_06_BAL@SFO</v>
      </c>
      <c r="D1813">
        <f t="shared" ca="1" si="412"/>
        <v>3</v>
      </c>
      <c r="E1813">
        <f t="shared" ca="1" si="412"/>
        <v>2</v>
      </c>
      <c r="F1813">
        <f t="shared" ca="1" si="412"/>
        <v>25</v>
      </c>
      <c r="G1813">
        <f t="shared" ca="1" si="412"/>
        <v>20</v>
      </c>
      <c r="H1813">
        <f t="shared" ca="1" si="405"/>
        <v>2015</v>
      </c>
      <c r="I1813">
        <f t="shared" ca="1" si="406"/>
        <v>6</v>
      </c>
      <c r="J1813" t="str">
        <f t="shared" ca="1" si="407"/>
        <v>rs</v>
      </c>
      <c r="K1813" t="str">
        <f t="shared" ca="1" si="413"/>
        <v>SFO</v>
      </c>
      <c r="L1813" t="str">
        <f t="shared" ca="1" si="413"/>
        <v>SFO</v>
      </c>
      <c r="M1813">
        <f t="shared" ca="1" si="408"/>
        <v>1</v>
      </c>
      <c r="N1813" t="s">
        <v>18</v>
      </c>
      <c r="O1813">
        <v>2</v>
      </c>
      <c r="P1813">
        <f t="shared" ca="1" si="409"/>
        <v>1</v>
      </c>
      <c r="S1813" t="s">
        <v>338</v>
      </c>
      <c r="T1813">
        <v>12</v>
      </c>
      <c r="U1813">
        <f t="shared" ca="1" si="410"/>
        <v>1</v>
      </c>
      <c r="V1813" t="s">
        <v>338</v>
      </c>
      <c r="W1813">
        <f t="shared" ca="1" si="411"/>
        <v>1</v>
      </c>
    </row>
    <row r="1814" spans="1:23" x14ac:dyDescent="0.25">
      <c r="A1814">
        <v>1813</v>
      </c>
      <c r="B1814">
        <v>890</v>
      </c>
      <c r="C1814" t="str">
        <f t="shared" ca="1" si="404"/>
        <v>2015_06_BAL@SFO</v>
      </c>
      <c r="D1814">
        <f t="shared" ca="1" si="412"/>
        <v>3</v>
      </c>
      <c r="E1814">
        <f t="shared" ca="1" si="412"/>
        <v>2</v>
      </c>
      <c r="F1814">
        <f t="shared" ca="1" si="412"/>
        <v>25</v>
      </c>
      <c r="G1814">
        <f t="shared" ca="1" si="412"/>
        <v>20</v>
      </c>
      <c r="H1814">
        <f t="shared" ca="1" si="405"/>
        <v>2015</v>
      </c>
      <c r="I1814">
        <f t="shared" ca="1" si="406"/>
        <v>6</v>
      </c>
      <c r="J1814" t="str">
        <f t="shared" ca="1" si="407"/>
        <v>rs</v>
      </c>
      <c r="K1814" t="str">
        <f t="shared" ca="1" si="413"/>
        <v>SFO</v>
      </c>
      <c r="L1814" t="str">
        <f t="shared" ca="1" si="413"/>
        <v>SFO</v>
      </c>
      <c r="M1814">
        <f t="shared" ca="1" si="408"/>
        <v>1</v>
      </c>
      <c r="N1814" t="s">
        <v>16</v>
      </c>
      <c r="O1814">
        <v>-1</v>
      </c>
      <c r="P1814">
        <f t="shared" ca="1" si="409"/>
        <v>4</v>
      </c>
      <c r="S1814" t="s">
        <v>338</v>
      </c>
      <c r="T1814">
        <v>5</v>
      </c>
      <c r="U1814">
        <f t="shared" ca="1" si="410"/>
        <v>1</v>
      </c>
      <c r="V1814" t="s">
        <v>338</v>
      </c>
      <c r="W1814">
        <f t="shared" ca="1" si="411"/>
        <v>1</v>
      </c>
    </row>
    <row r="1815" spans="1:23" x14ac:dyDescent="0.25">
      <c r="A1815">
        <v>1814</v>
      </c>
      <c r="B1815">
        <v>891</v>
      </c>
      <c r="C1815" t="str">
        <f t="shared" ca="1" si="404"/>
        <v>2015_06_NWE@IND</v>
      </c>
      <c r="D1815">
        <f t="shared" ca="1" si="412"/>
        <v>6.5</v>
      </c>
      <c r="E1815">
        <f t="shared" ca="1" si="412"/>
        <v>9.5</v>
      </c>
      <c r="F1815">
        <f t="shared" ca="1" si="412"/>
        <v>27</v>
      </c>
      <c r="G1815">
        <f t="shared" ca="1" si="412"/>
        <v>34</v>
      </c>
      <c r="H1815">
        <f t="shared" ca="1" si="405"/>
        <v>2015</v>
      </c>
      <c r="I1815">
        <f t="shared" ca="1" si="406"/>
        <v>6</v>
      </c>
      <c r="J1815" t="str">
        <f t="shared" ca="1" si="407"/>
        <v>rs</v>
      </c>
      <c r="K1815" t="str">
        <f t="shared" ca="1" si="413"/>
        <v>IND</v>
      </c>
      <c r="L1815" t="str">
        <f t="shared" ca="1" si="413"/>
        <v>NWE</v>
      </c>
      <c r="M1815">
        <f t="shared" ca="1" si="408"/>
        <v>-3</v>
      </c>
      <c r="N1815" t="s">
        <v>18</v>
      </c>
      <c r="O1815">
        <v>4.5</v>
      </c>
      <c r="P1815">
        <f t="shared" ca="1" si="409"/>
        <v>2</v>
      </c>
      <c r="S1815" t="s">
        <v>337</v>
      </c>
      <c r="T1815">
        <v>2</v>
      </c>
      <c r="U1815">
        <f t="shared" ca="1" si="410"/>
        <v>0</v>
      </c>
      <c r="V1815" t="s">
        <v>337</v>
      </c>
      <c r="W1815">
        <f t="shared" ca="1" si="411"/>
        <v>1</v>
      </c>
    </row>
    <row r="1816" spans="1:23" x14ac:dyDescent="0.25">
      <c r="A1816">
        <v>1815</v>
      </c>
      <c r="B1816">
        <v>891</v>
      </c>
      <c r="C1816" t="str">
        <f t="shared" ca="1" si="404"/>
        <v>2015_06_NWE@IND</v>
      </c>
      <c r="D1816">
        <f t="shared" ca="1" si="412"/>
        <v>6.5</v>
      </c>
      <c r="E1816">
        <f t="shared" ca="1" si="412"/>
        <v>9.5</v>
      </c>
      <c r="F1816">
        <f t="shared" ca="1" si="412"/>
        <v>27</v>
      </c>
      <c r="G1816">
        <f t="shared" ca="1" si="412"/>
        <v>34</v>
      </c>
      <c r="H1816">
        <f t="shared" ca="1" si="405"/>
        <v>2015</v>
      </c>
      <c r="I1816">
        <f t="shared" ca="1" si="406"/>
        <v>6</v>
      </c>
      <c r="J1816" t="str">
        <f t="shared" ca="1" si="407"/>
        <v>rs</v>
      </c>
      <c r="K1816" t="str">
        <f t="shared" ca="1" si="413"/>
        <v>IND</v>
      </c>
      <c r="L1816" t="str">
        <f t="shared" ca="1" si="413"/>
        <v>NWE</v>
      </c>
      <c r="M1816">
        <f t="shared" ca="1" si="408"/>
        <v>-3</v>
      </c>
      <c r="N1816" t="s">
        <v>16</v>
      </c>
      <c r="O1816">
        <v>4</v>
      </c>
      <c r="P1816">
        <f t="shared" ca="1" si="409"/>
        <v>2.5</v>
      </c>
      <c r="S1816" t="s">
        <v>337</v>
      </c>
      <c r="T1816">
        <v>4</v>
      </c>
      <c r="U1816">
        <f t="shared" ca="1" si="410"/>
        <v>0</v>
      </c>
      <c r="V1816" t="s">
        <v>337</v>
      </c>
      <c r="W1816">
        <f t="shared" ca="1" si="411"/>
        <v>1</v>
      </c>
    </row>
    <row r="1817" spans="1:23" x14ac:dyDescent="0.25">
      <c r="A1817">
        <v>1816</v>
      </c>
      <c r="B1817">
        <v>892</v>
      </c>
      <c r="C1817" t="str">
        <f t="shared" ca="1" si="404"/>
        <v>2015_06_NYG@PHI</v>
      </c>
      <c r="D1817">
        <f t="shared" ca="1" si="412"/>
        <v>-3.5</v>
      </c>
      <c r="E1817">
        <f t="shared" ca="1" si="412"/>
        <v>-5.5</v>
      </c>
      <c r="F1817">
        <f t="shared" ca="1" si="412"/>
        <v>27</v>
      </c>
      <c r="G1817">
        <f t="shared" ca="1" si="412"/>
        <v>7</v>
      </c>
      <c r="H1817">
        <f t="shared" ca="1" si="405"/>
        <v>2015</v>
      </c>
      <c r="I1817">
        <f t="shared" ca="1" si="406"/>
        <v>6</v>
      </c>
      <c r="J1817" t="str">
        <f t="shared" ca="1" si="407"/>
        <v>rs</v>
      </c>
      <c r="K1817" t="str">
        <f t="shared" ca="1" si="413"/>
        <v>PHI</v>
      </c>
      <c r="L1817" t="str">
        <f t="shared" ca="1" si="413"/>
        <v>PHI</v>
      </c>
      <c r="M1817">
        <f t="shared" ca="1" si="408"/>
        <v>2</v>
      </c>
      <c r="N1817" t="s">
        <v>18</v>
      </c>
      <c r="O1817">
        <v>-1.5</v>
      </c>
      <c r="P1817">
        <f t="shared" ca="1" si="409"/>
        <v>2</v>
      </c>
      <c r="S1817" t="s">
        <v>85</v>
      </c>
      <c r="T1817">
        <v>13</v>
      </c>
      <c r="U1817">
        <f t="shared" ca="1" si="410"/>
        <v>0</v>
      </c>
      <c r="V1817" t="s">
        <v>85</v>
      </c>
      <c r="W1817">
        <f t="shared" ca="1" si="411"/>
        <v>0</v>
      </c>
    </row>
    <row r="1818" spans="1:23" x14ac:dyDescent="0.25">
      <c r="A1818">
        <v>1817</v>
      </c>
      <c r="B1818">
        <v>892</v>
      </c>
      <c r="C1818" t="str">
        <f t="shared" ca="1" si="404"/>
        <v>2015_06_NYG@PHI</v>
      </c>
      <c r="D1818">
        <f t="shared" ca="1" si="412"/>
        <v>-3.5</v>
      </c>
      <c r="E1818">
        <f t="shared" ca="1" si="412"/>
        <v>-5.5</v>
      </c>
      <c r="F1818">
        <f t="shared" ca="1" si="412"/>
        <v>27</v>
      </c>
      <c r="G1818">
        <f t="shared" ca="1" si="412"/>
        <v>7</v>
      </c>
      <c r="H1818">
        <f t="shared" ca="1" si="405"/>
        <v>2015</v>
      </c>
      <c r="I1818">
        <f t="shared" ca="1" si="406"/>
        <v>6</v>
      </c>
      <c r="J1818" t="str">
        <f t="shared" ca="1" si="407"/>
        <v>rs</v>
      </c>
      <c r="K1818" t="str">
        <f t="shared" ca="1" si="413"/>
        <v>PHI</v>
      </c>
      <c r="L1818" t="str">
        <f t="shared" ca="1" si="413"/>
        <v>PHI</v>
      </c>
      <c r="M1818">
        <f t="shared" ca="1" si="408"/>
        <v>2</v>
      </c>
      <c r="N1818" t="s">
        <v>16</v>
      </c>
      <c r="O1818">
        <v>-3.5</v>
      </c>
      <c r="P1818">
        <f t="shared" ca="1" si="409"/>
        <v>0</v>
      </c>
      <c r="S1818" t="s">
        <v>88</v>
      </c>
      <c r="T1818">
        <v>7</v>
      </c>
      <c r="U1818">
        <f t="shared" ca="1" si="410"/>
        <v>1</v>
      </c>
      <c r="V1818" t="s">
        <v>88</v>
      </c>
      <c r="W1818">
        <f t="shared" ca="1" si="411"/>
        <v>1</v>
      </c>
    </row>
    <row r="1819" spans="1:23" x14ac:dyDescent="0.25">
      <c r="A1819">
        <v>1818</v>
      </c>
      <c r="B1819">
        <v>893</v>
      </c>
      <c r="C1819" t="str">
        <f t="shared" ca="1" si="404"/>
        <v>2015_07_SEA@SFO</v>
      </c>
      <c r="D1819">
        <f t="shared" ca="1" si="412"/>
        <v>4</v>
      </c>
      <c r="E1819">
        <f t="shared" ca="1" si="412"/>
        <v>6.5</v>
      </c>
      <c r="F1819">
        <f t="shared" ca="1" si="412"/>
        <v>3</v>
      </c>
      <c r="G1819">
        <f t="shared" ca="1" si="412"/>
        <v>20</v>
      </c>
      <c r="H1819">
        <f t="shared" ca="1" si="405"/>
        <v>2015</v>
      </c>
      <c r="I1819">
        <f t="shared" ca="1" si="406"/>
        <v>7</v>
      </c>
      <c r="J1819" t="str">
        <f t="shared" ca="1" si="407"/>
        <v>rs</v>
      </c>
      <c r="K1819" t="str">
        <f t="shared" ca="1" si="413"/>
        <v>SEA</v>
      </c>
      <c r="L1819" t="str">
        <f t="shared" ca="1" si="413"/>
        <v>SEA</v>
      </c>
      <c r="M1819">
        <f t="shared" ca="1" si="408"/>
        <v>-2.5</v>
      </c>
      <c r="N1819" t="s">
        <v>18</v>
      </c>
      <c r="O1819">
        <v>4</v>
      </c>
      <c r="P1819">
        <f t="shared" ca="1" si="409"/>
        <v>0</v>
      </c>
      <c r="S1819" t="s">
        <v>91</v>
      </c>
      <c r="T1819">
        <v>3</v>
      </c>
      <c r="U1819">
        <f t="shared" ca="1" si="410"/>
        <v>1</v>
      </c>
      <c r="V1819" t="s">
        <v>91</v>
      </c>
      <c r="W1819">
        <f t="shared" ca="1" si="411"/>
        <v>1</v>
      </c>
    </row>
    <row r="1820" spans="1:23" x14ac:dyDescent="0.25">
      <c r="A1820">
        <v>1819</v>
      </c>
      <c r="B1820">
        <v>893</v>
      </c>
      <c r="C1820" t="str">
        <f t="shared" ca="1" si="404"/>
        <v>2015_07_SEA@SFO</v>
      </c>
      <c r="D1820">
        <f t="shared" ca="1" si="412"/>
        <v>4</v>
      </c>
      <c r="E1820">
        <f t="shared" ca="1" si="412"/>
        <v>6.5</v>
      </c>
      <c r="F1820">
        <f t="shared" ca="1" si="412"/>
        <v>3</v>
      </c>
      <c r="G1820">
        <f t="shared" ca="1" si="412"/>
        <v>20</v>
      </c>
      <c r="H1820">
        <f t="shared" ca="1" si="405"/>
        <v>2015</v>
      </c>
      <c r="I1820">
        <f t="shared" ca="1" si="406"/>
        <v>7</v>
      </c>
      <c r="J1820" t="str">
        <f t="shared" ca="1" si="407"/>
        <v>rs</v>
      </c>
      <c r="K1820" t="str">
        <f t="shared" ca="1" si="413"/>
        <v>SEA</v>
      </c>
      <c r="L1820" t="str">
        <f t="shared" ca="1" si="413"/>
        <v>SEA</v>
      </c>
      <c r="M1820">
        <f t="shared" ca="1" si="408"/>
        <v>-2.5</v>
      </c>
      <c r="N1820" t="s">
        <v>16</v>
      </c>
      <c r="O1820">
        <v>6</v>
      </c>
      <c r="P1820">
        <f t="shared" ca="1" si="409"/>
        <v>2</v>
      </c>
      <c r="S1820" t="s">
        <v>338</v>
      </c>
      <c r="T1820">
        <v>12</v>
      </c>
      <c r="U1820">
        <f t="shared" ca="1" si="410"/>
        <v>0</v>
      </c>
      <c r="V1820" t="s">
        <v>91</v>
      </c>
      <c r="W1820">
        <f t="shared" ca="1" si="411"/>
        <v>1</v>
      </c>
    </row>
    <row r="1821" spans="1:23" x14ac:dyDescent="0.25">
      <c r="A1821">
        <v>1820</v>
      </c>
      <c r="B1821">
        <v>894</v>
      </c>
      <c r="C1821" t="str">
        <f t="shared" ca="1" si="404"/>
        <v>2015_07_BUF@JAX</v>
      </c>
      <c r="D1821">
        <f t="shared" ca="1" si="412"/>
        <v>3.5</v>
      </c>
      <c r="E1821">
        <f t="shared" ca="1" si="412"/>
        <v>4.5</v>
      </c>
      <c r="F1821">
        <f t="shared" ca="1" si="412"/>
        <v>34</v>
      </c>
      <c r="G1821">
        <f t="shared" ca="1" si="412"/>
        <v>31</v>
      </c>
      <c r="H1821">
        <f t="shared" ca="1" si="405"/>
        <v>2015</v>
      </c>
      <c r="I1821">
        <f t="shared" ca="1" si="406"/>
        <v>7</v>
      </c>
      <c r="J1821" t="str">
        <f t="shared" ca="1" si="407"/>
        <v>rs</v>
      </c>
      <c r="K1821" t="str">
        <f t="shared" ca="1" si="413"/>
        <v>JAX</v>
      </c>
      <c r="L1821" t="str">
        <f t="shared" ca="1" si="413"/>
        <v>JAX</v>
      </c>
      <c r="M1821">
        <f t="shared" ca="1" si="408"/>
        <v>-1</v>
      </c>
      <c r="N1821" t="s">
        <v>18</v>
      </c>
      <c r="O1821">
        <v>6</v>
      </c>
      <c r="P1821">
        <f t="shared" ca="1" si="409"/>
        <v>2.5</v>
      </c>
      <c r="S1821" t="s">
        <v>79</v>
      </c>
      <c r="T1821">
        <v>11</v>
      </c>
      <c r="U1821">
        <f t="shared" ca="1" si="410"/>
        <v>1</v>
      </c>
      <c r="V1821" t="s">
        <v>79</v>
      </c>
      <c r="W1821">
        <f t="shared" ca="1" si="411"/>
        <v>1</v>
      </c>
    </row>
    <row r="1822" spans="1:23" x14ac:dyDescent="0.25">
      <c r="A1822">
        <v>1821</v>
      </c>
      <c r="B1822">
        <v>894</v>
      </c>
      <c r="C1822" t="str">
        <f t="shared" ca="1" si="404"/>
        <v>2015_07_BUF@JAX</v>
      </c>
      <c r="D1822">
        <f t="shared" ref="D1822:G1841" ca="1" si="414">IFERROR(IF(ISBLANK(VLOOKUP($B1822,nfl_game_result,MATCH(D$1,nfl_game_result_header,0),FALSE)),"",VLOOKUP($B1822,nfl_game_result,MATCH(D$1,nfl_game_result_header,0),FALSE)),"error")</f>
        <v>3.5</v>
      </c>
      <c r="E1822">
        <f t="shared" ca="1" si="414"/>
        <v>4.5</v>
      </c>
      <c r="F1822">
        <f t="shared" ca="1" si="414"/>
        <v>34</v>
      </c>
      <c r="G1822">
        <f t="shared" ca="1" si="414"/>
        <v>31</v>
      </c>
      <c r="H1822">
        <f t="shared" ca="1" si="405"/>
        <v>2015</v>
      </c>
      <c r="I1822">
        <f t="shared" ca="1" si="406"/>
        <v>7</v>
      </c>
      <c r="J1822" t="str">
        <f t="shared" ca="1" si="407"/>
        <v>rs</v>
      </c>
      <c r="K1822" t="str">
        <f t="shared" ref="K1822:L1841" ca="1" si="415">IFERROR(IF(ISBLANK(VLOOKUP($B1822,nfl_game_result,MATCH(K$1,nfl_game_result_header,0),FALSE)),"",VLOOKUP($B1822,nfl_game_result,MATCH(K$1,nfl_game_result_header,0),FALSE)),"error")</f>
        <v>JAX</v>
      </c>
      <c r="L1822" t="str">
        <f t="shared" ca="1" si="415"/>
        <v>JAX</v>
      </c>
      <c r="M1822">
        <f t="shared" ca="1" si="408"/>
        <v>-1</v>
      </c>
      <c r="N1822" t="s">
        <v>16</v>
      </c>
      <c r="O1822">
        <v>0</v>
      </c>
      <c r="P1822">
        <f t="shared" ca="1" si="409"/>
        <v>3.5</v>
      </c>
      <c r="S1822" t="s">
        <v>68</v>
      </c>
      <c r="T1822">
        <v>14</v>
      </c>
      <c r="U1822">
        <f t="shared" ca="1" si="410"/>
        <v>0</v>
      </c>
      <c r="V1822" t="s">
        <v>68</v>
      </c>
      <c r="W1822">
        <f t="shared" ca="1" si="411"/>
        <v>0</v>
      </c>
    </row>
    <row r="1823" spans="1:23" x14ac:dyDescent="0.25">
      <c r="A1823">
        <v>1822</v>
      </c>
      <c r="B1823">
        <v>895</v>
      </c>
      <c r="C1823" t="str">
        <f t="shared" ca="1" si="404"/>
        <v>2015_07_TBY@WAS</v>
      </c>
      <c r="D1823">
        <f t="shared" ca="1" si="414"/>
        <v>-4</v>
      </c>
      <c r="E1823">
        <f t="shared" ca="1" si="414"/>
        <v>-3</v>
      </c>
      <c r="F1823">
        <f t="shared" ca="1" si="414"/>
        <v>31</v>
      </c>
      <c r="G1823">
        <f t="shared" ca="1" si="414"/>
        <v>30</v>
      </c>
      <c r="H1823">
        <f t="shared" ca="1" si="405"/>
        <v>2015</v>
      </c>
      <c r="I1823">
        <f t="shared" ca="1" si="406"/>
        <v>7</v>
      </c>
      <c r="J1823" t="str">
        <f t="shared" ca="1" si="407"/>
        <v>rs</v>
      </c>
      <c r="K1823" t="str">
        <f t="shared" ca="1" si="415"/>
        <v>TBY</v>
      </c>
      <c r="L1823" t="str">
        <f t="shared" ca="1" si="415"/>
        <v>WAS</v>
      </c>
      <c r="M1823">
        <f t="shared" ca="1" si="408"/>
        <v>-1</v>
      </c>
      <c r="N1823" t="s">
        <v>18</v>
      </c>
      <c r="O1823">
        <v>-4</v>
      </c>
      <c r="P1823">
        <f t="shared" ca="1" si="409"/>
        <v>0</v>
      </c>
      <c r="S1823" t="s">
        <v>96</v>
      </c>
      <c r="T1823">
        <v>12</v>
      </c>
      <c r="U1823">
        <f t="shared" ca="1" si="410"/>
        <v>0</v>
      </c>
      <c r="V1823" t="s">
        <v>96</v>
      </c>
      <c r="W1823">
        <f t="shared" ca="1" si="411"/>
        <v>1</v>
      </c>
    </row>
    <row r="1824" spans="1:23" x14ac:dyDescent="0.25">
      <c r="A1824">
        <v>1823</v>
      </c>
      <c r="B1824">
        <v>895</v>
      </c>
      <c r="C1824" t="str">
        <f t="shared" ca="1" si="404"/>
        <v>2015_07_TBY@WAS</v>
      </c>
      <c r="D1824">
        <f t="shared" ca="1" si="414"/>
        <v>-4</v>
      </c>
      <c r="E1824">
        <f t="shared" ca="1" si="414"/>
        <v>-3</v>
      </c>
      <c r="F1824">
        <f t="shared" ca="1" si="414"/>
        <v>31</v>
      </c>
      <c r="G1824">
        <f t="shared" ca="1" si="414"/>
        <v>30</v>
      </c>
      <c r="H1824">
        <f t="shared" ca="1" si="405"/>
        <v>2015</v>
      </c>
      <c r="I1824">
        <f t="shared" ca="1" si="406"/>
        <v>7</v>
      </c>
      <c r="J1824" t="str">
        <f t="shared" ca="1" si="407"/>
        <v>rs</v>
      </c>
      <c r="K1824" t="str">
        <f t="shared" ca="1" si="415"/>
        <v>TBY</v>
      </c>
      <c r="L1824" t="str">
        <f t="shared" ca="1" si="415"/>
        <v>WAS</v>
      </c>
      <c r="M1824">
        <f t="shared" ca="1" si="408"/>
        <v>-1</v>
      </c>
      <c r="N1824" t="s">
        <v>16</v>
      </c>
      <c r="O1824">
        <v>-4</v>
      </c>
      <c r="P1824">
        <f t="shared" ca="1" si="409"/>
        <v>0</v>
      </c>
      <c r="S1824" t="s">
        <v>339</v>
      </c>
      <c r="T1824">
        <v>13</v>
      </c>
      <c r="U1824">
        <f t="shared" ca="1" si="410"/>
        <v>1</v>
      </c>
      <c r="V1824" t="s">
        <v>339</v>
      </c>
      <c r="W1824">
        <f t="shared" ca="1" si="411"/>
        <v>0</v>
      </c>
    </row>
    <row r="1825" spans="1:23" x14ac:dyDescent="0.25">
      <c r="A1825">
        <v>1824</v>
      </c>
      <c r="B1825">
        <v>896</v>
      </c>
      <c r="C1825" t="str">
        <f t="shared" ca="1" si="404"/>
        <v>2015_07_ATL@TEN</v>
      </c>
      <c r="D1825">
        <f t="shared" ca="1" si="414"/>
        <v>4.5</v>
      </c>
      <c r="E1825">
        <f t="shared" ca="1" si="414"/>
        <v>6</v>
      </c>
      <c r="F1825">
        <f t="shared" ca="1" si="414"/>
        <v>7</v>
      </c>
      <c r="G1825">
        <f t="shared" ca="1" si="414"/>
        <v>10</v>
      </c>
      <c r="H1825">
        <f t="shared" ca="1" si="405"/>
        <v>2015</v>
      </c>
      <c r="I1825">
        <f t="shared" ca="1" si="406"/>
        <v>7</v>
      </c>
      <c r="J1825" t="str">
        <f t="shared" ca="1" si="407"/>
        <v>rs</v>
      </c>
      <c r="K1825" t="str">
        <f t="shared" ca="1" si="415"/>
        <v>TEN</v>
      </c>
      <c r="L1825" t="str">
        <f t="shared" ca="1" si="415"/>
        <v>ATL</v>
      </c>
      <c r="M1825">
        <f t="shared" ca="1" si="408"/>
        <v>-1.5</v>
      </c>
      <c r="N1825" t="s">
        <v>18</v>
      </c>
      <c r="O1825">
        <v>2.5</v>
      </c>
      <c r="P1825">
        <f t="shared" ca="1" si="409"/>
        <v>2</v>
      </c>
      <c r="S1825" t="s">
        <v>22</v>
      </c>
      <c r="T1825">
        <v>6</v>
      </c>
      <c r="U1825">
        <f t="shared" ca="1" si="410"/>
        <v>0</v>
      </c>
      <c r="V1825" t="s">
        <v>22</v>
      </c>
      <c r="W1825">
        <f t="shared" ca="1" si="411"/>
        <v>1</v>
      </c>
    </row>
    <row r="1826" spans="1:23" x14ac:dyDescent="0.25">
      <c r="A1826">
        <v>1825</v>
      </c>
      <c r="B1826">
        <v>896</v>
      </c>
      <c r="C1826" t="str">
        <f t="shared" ca="1" si="404"/>
        <v>2015_07_ATL@TEN</v>
      </c>
      <c r="D1826">
        <f t="shared" ca="1" si="414"/>
        <v>4.5</v>
      </c>
      <c r="E1826">
        <f t="shared" ca="1" si="414"/>
        <v>6</v>
      </c>
      <c r="F1826">
        <f t="shared" ca="1" si="414"/>
        <v>7</v>
      </c>
      <c r="G1826">
        <f t="shared" ca="1" si="414"/>
        <v>10</v>
      </c>
      <c r="H1826">
        <f t="shared" ca="1" si="405"/>
        <v>2015</v>
      </c>
      <c r="I1826">
        <f t="shared" ca="1" si="406"/>
        <v>7</v>
      </c>
      <c r="J1826" t="str">
        <f t="shared" ca="1" si="407"/>
        <v>rs</v>
      </c>
      <c r="K1826" t="str">
        <f t="shared" ca="1" si="415"/>
        <v>TEN</v>
      </c>
      <c r="L1826" t="str">
        <f t="shared" ca="1" si="415"/>
        <v>ATL</v>
      </c>
      <c r="M1826">
        <f t="shared" ca="1" si="408"/>
        <v>-1.5</v>
      </c>
      <c r="N1826" t="s">
        <v>16</v>
      </c>
      <c r="O1826">
        <v>7</v>
      </c>
      <c r="P1826">
        <f t="shared" ca="1" si="409"/>
        <v>2.5</v>
      </c>
      <c r="S1826" t="s">
        <v>22</v>
      </c>
      <c r="T1826">
        <v>2</v>
      </c>
      <c r="U1826">
        <f t="shared" ca="1" si="410"/>
        <v>0</v>
      </c>
      <c r="V1826" t="s">
        <v>22</v>
      </c>
      <c r="W1826">
        <f t="shared" ca="1" si="411"/>
        <v>1</v>
      </c>
    </row>
    <row r="1827" spans="1:23" x14ac:dyDescent="0.25">
      <c r="A1827">
        <v>1826</v>
      </c>
      <c r="B1827">
        <v>897</v>
      </c>
      <c r="C1827" t="str">
        <f t="shared" ca="1" si="404"/>
        <v>2015_07_NOR@IND</v>
      </c>
      <c r="D1827">
        <f t="shared" ca="1" si="414"/>
        <v>-4</v>
      </c>
      <c r="E1827">
        <f t="shared" ca="1" si="414"/>
        <v>-4.5</v>
      </c>
      <c r="F1827">
        <f t="shared" ca="1" si="414"/>
        <v>21</v>
      </c>
      <c r="G1827">
        <f t="shared" ca="1" si="414"/>
        <v>27</v>
      </c>
      <c r="H1827">
        <f t="shared" ca="1" si="405"/>
        <v>2015</v>
      </c>
      <c r="I1827">
        <f t="shared" ca="1" si="406"/>
        <v>7</v>
      </c>
      <c r="J1827" t="str">
        <f t="shared" ca="1" si="407"/>
        <v>rs</v>
      </c>
      <c r="K1827" t="str">
        <f t="shared" ca="1" si="415"/>
        <v>NOR</v>
      </c>
      <c r="L1827" t="str">
        <f t="shared" ca="1" si="415"/>
        <v>NOR</v>
      </c>
      <c r="M1827">
        <f t="shared" ca="1" si="408"/>
        <v>0.5</v>
      </c>
      <c r="N1827" t="s">
        <v>18</v>
      </c>
      <c r="O1827">
        <v>-6.5</v>
      </c>
      <c r="P1827">
        <f t="shared" ca="1" si="409"/>
        <v>2.5</v>
      </c>
      <c r="S1827" t="s">
        <v>78</v>
      </c>
      <c r="T1827">
        <v>1</v>
      </c>
      <c r="U1827">
        <f t="shared" ca="1" si="410"/>
        <v>0</v>
      </c>
      <c r="V1827" t="s">
        <v>78</v>
      </c>
      <c r="W1827">
        <f t="shared" ca="1" si="411"/>
        <v>0</v>
      </c>
    </row>
    <row r="1828" spans="1:23" x14ac:dyDescent="0.25">
      <c r="A1828">
        <v>1827</v>
      </c>
      <c r="B1828">
        <v>897</v>
      </c>
      <c r="C1828" t="str">
        <f t="shared" ca="1" si="404"/>
        <v>2015_07_NOR@IND</v>
      </c>
      <c r="D1828">
        <f t="shared" ca="1" si="414"/>
        <v>-4</v>
      </c>
      <c r="E1828">
        <f t="shared" ca="1" si="414"/>
        <v>-4.5</v>
      </c>
      <c r="F1828">
        <f t="shared" ca="1" si="414"/>
        <v>21</v>
      </c>
      <c r="G1828">
        <f t="shared" ca="1" si="414"/>
        <v>27</v>
      </c>
      <c r="H1828">
        <f t="shared" ca="1" si="405"/>
        <v>2015</v>
      </c>
      <c r="I1828">
        <f t="shared" ca="1" si="406"/>
        <v>7</v>
      </c>
      <c r="J1828" t="str">
        <f t="shared" ca="1" si="407"/>
        <v>rs</v>
      </c>
      <c r="K1828" t="str">
        <f t="shared" ca="1" si="415"/>
        <v>NOR</v>
      </c>
      <c r="L1828" t="str">
        <f t="shared" ca="1" si="415"/>
        <v>NOR</v>
      </c>
      <c r="M1828">
        <f t="shared" ca="1" si="408"/>
        <v>0.5</v>
      </c>
      <c r="N1828" t="s">
        <v>16</v>
      </c>
      <c r="O1828">
        <v>-7.5</v>
      </c>
      <c r="P1828">
        <f t="shared" ca="1" si="409"/>
        <v>3.5</v>
      </c>
      <c r="S1828" t="s">
        <v>78</v>
      </c>
      <c r="T1828">
        <v>3</v>
      </c>
      <c r="U1828">
        <f t="shared" ca="1" si="410"/>
        <v>0</v>
      </c>
      <c r="V1828" t="s">
        <v>78</v>
      </c>
      <c r="W1828">
        <f t="shared" ca="1" si="411"/>
        <v>0</v>
      </c>
    </row>
    <row r="1829" spans="1:23" x14ac:dyDescent="0.25">
      <c r="A1829">
        <v>1828</v>
      </c>
      <c r="B1829">
        <v>898</v>
      </c>
      <c r="C1829" t="str">
        <f t="shared" ca="1" si="404"/>
        <v>2015_07_MIN@DET</v>
      </c>
      <c r="D1829">
        <f t="shared" ca="1" si="414"/>
        <v>0</v>
      </c>
      <c r="E1829">
        <f t="shared" ca="1" si="414"/>
        <v>0</v>
      </c>
      <c r="F1829">
        <f t="shared" ca="1" si="414"/>
        <v>19</v>
      </c>
      <c r="G1829">
        <f t="shared" ca="1" si="414"/>
        <v>28</v>
      </c>
      <c r="H1829">
        <f t="shared" ca="1" si="405"/>
        <v>2015</v>
      </c>
      <c r="I1829">
        <f t="shared" ca="1" si="406"/>
        <v>7</v>
      </c>
      <c r="J1829" t="str">
        <f t="shared" ca="1" si="407"/>
        <v>rs</v>
      </c>
      <c r="K1829" t="str">
        <f t="shared" ca="1" si="415"/>
        <v>MIN</v>
      </c>
      <c r="L1829" t="str">
        <f t="shared" ca="1" si="415"/>
        <v>MIN</v>
      </c>
      <c r="M1829">
        <f t="shared" ca="1" si="408"/>
        <v>0</v>
      </c>
      <c r="N1829" t="s">
        <v>18</v>
      </c>
      <c r="O1829">
        <v>1</v>
      </c>
      <c r="P1829">
        <f t="shared" ca="1" si="409"/>
        <v>1</v>
      </c>
      <c r="S1829" t="s">
        <v>75</v>
      </c>
      <c r="T1829">
        <v>5</v>
      </c>
      <c r="U1829">
        <f t="shared" ca="1" si="410"/>
        <v>0</v>
      </c>
      <c r="V1829" t="s">
        <v>75</v>
      </c>
      <c r="W1829">
        <f t="shared" ca="1" si="411"/>
        <v>0</v>
      </c>
    </row>
    <row r="1830" spans="1:23" x14ac:dyDescent="0.25">
      <c r="A1830">
        <v>1829</v>
      </c>
      <c r="B1830">
        <v>898</v>
      </c>
      <c r="C1830" t="str">
        <f t="shared" ca="1" si="404"/>
        <v>2015_07_MIN@DET</v>
      </c>
      <c r="D1830">
        <f t="shared" ca="1" si="414"/>
        <v>0</v>
      </c>
      <c r="E1830">
        <f t="shared" ca="1" si="414"/>
        <v>0</v>
      </c>
      <c r="F1830">
        <f t="shared" ca="1" si="414"/>
        <v>19</v>
      </c>
      <c r="G1830">
        <f t="shared" ca="1" si="414"/>
        <v>28</v>
      </c>
      <c r="H1830">
        <f t="shared" ca="1" si="405"/>
        <v>2015</v>
      </c>
      <c r="I1830">
        <f t="shared" ca="1" si="406"/>
        <v>7</v>
      </c>
      <c r="J1830" t="str">
        <f t="shared" ca="1" si="407"/>
        <v>rs</v>
      </c>
      <c r="K1830" t="str">
        <f t="shared" ca="1" si="415"/>
        <v>MIN</v>
      </c>
      <c r="L1830" t="str">
        <f t="shared" ca="1" si="415"/>
        <v>MIN</v>
      </c>
      <c r="M1830">
        <f t="shared" ca="1" si="408"/>
        <v>0</v>
      </c>
      <c r="N1830" t="s">
        <v>16</v>
      </c>
      <c r="O1830">
        <v>-1</v>
      </c>
      <c r="P1830">
        <f t="shared" ca="1" si="409"/>
        <v>1</v>
      </c>
      <c r="S1830" t="s">
        <v>75</v>
      </c>
      <c r="T1830">
        <v>7</v>
      </c>
      <c r="U1830">
        <f t="shared" ca="1" si="410"/>
        <v>0</v>
      </c>
      <c r="V1830" t="s">
        <v>75</v>
      </c>
      <c r="W1830">
        <f t="shared" ca="1" si="411"/>
        <v>0</v>
      </c>
    </row>
    <row r="1831" spans="1:23" x14ac:dyDescent="0.25">
      <c r="A1831">
        <v>1830</v>
      </c>
      <c r="B1831">
        <v>899</v>
      </c>
      <c r="C1831" t="str">
        <f t="shared" ca="1" si="404"/>
        <v>2015_07_PIT@KCY</v>
      </c>
      <c r="D1831">
        <f t="shared" ca="1" si="414"/>
        <v>3.5</v>
      </c>
      <c r="E1831">
        <f t="shared" ca="1" si="414"/>
        <v>-3</v>
      </c>
      <c r="F1831">
        <f t="shared" ca="1" si="414"/>
        <v>23</v>
      </c>
      <c r="G1831">
        <f t="shared" ca="1" si="414"/>
        <v>13</v>
      </c>
      <c r="H1831">
        <f t="shared" ca="1" si="405"/>
        <v>2015</v>
      </c>
      <c r="I1831">
        <f t="shared" ca="1" si="406"/>
        <v>7</v>
      </c>
      <c r="J1831" t="str">
        <f t="shared" ca="1" si="407"/>
        <v>rs</v>
      </c>
      <c r="K1831" t="str">
        <f t="shared" ca="1" si="415"/>
        <v>KCY</v>
      </c>
      <c r="L1831" t="str">
        <f t="shared" ca="1" si="415"/>
        <v>KCY</v>
      </c>
      <c r="M1831">
        <f t="shared" ca="1" si="408"/>
        <v>6.5</v>
      </c>
      <c r="N1831" t="s">
        <v>18</v>
      </c>
      <c r="O1831">
        <v>1.5</v>
      </c>
      <c r="P1831">
        <f t="shared" ca="1" si="409"/>
        <v>2</v>
      </c>
      <c r="S1831" t="s">
        <v>336</v>
      </c>
      <c r="T1831">
        <v>7</v>
      </c>
      <c r="U1831">
        <f t="shared" ca="1" si="410"/>
        <v>1</v>
      </c>
      <c r="V1831" t="s">
        <v>336</v>
      </c>
      <c r="W1831">
        <f t="shared" ca="1" si="411"/>
        <v>1</v>
      </c>
    </row>
    <row r="1832" spans="1:23" x14ac:dyDescent="0.25">
      <c r="A1832">
        <v>1831</v>
      </c>
      <c r="B1832">
        <v>899</v>
      </c>
      <c r="C1832" t="str">
        <f t="shared" ca="1" si="404"/>
        <v>2015_07_PIT@KCY</v>
      </c>
      <c r="D1832">
        <f t="shared" ca="1" si="414"/>
        <v>3.5</v>
      </c>
      <c r="E1832">
        <f t="shared" ca="1" si="414"/>
        <v>-3</v>
      </c>
      <c r="F1832">
        <f t="shared" ca="1" si="414"/>
        <v>23</v>
      </c>
      <c r="G1832">
        <f t="shared" ca="1" si="414"/>
        <v>13</v>
      </c>
      <c r="H1832">
        <f t="shared" ca="1" si="405"/>
        <v>2015</v>
      </c>
      <c r="I1832">
        <f t="shared" ca="1" si="406"/>
        <v>7</v>
      </c>
      <c r="J1832" t="str">
        <f t="shared" ca="1" si="407"/>
        <v>rs</v>
      </c>
      <c r="K1832" t="str">
        <f t="shared" ca="1" si="415"/>
        <v>KCY</v>
      </c>
      <c r="L1832" t="str">
        <f t="shared" ca="1" si="415"/>
        <v>KCY</v>
      </c>
      <c r="M1832">
        <f t="shared" ca="1" si="408"/>
        <v>6.5</v>
      </c>
      <c r="N1832" t="s">
        <v>16</v>
      </c>
      <c r="O1832">
        <v>0</v>
      </c>
      <c r="P1832">
        <f t="shared" ca="1" si="409"/>
        <v>3.5</v>
      </c>
      <c r="S1832" t="s">
        <v>89</v>
      </c>
      <c r="T1832">
        <v>5</v>
      </c>
      <c r="U1832">
        <f t="shared" ca="1" si="410"/>
        <v>0</v>
      </c>
      <c r="V1832" t="s">
        <v>89</v>
      </c>
      <c r="W1832">
        <f t="shared" ca="1" si="411"/>
        <v>0</v>
      </c>
    </row>
    <row r="1833" spans="1:23" x14ac:dyDescent="0.25">
      <c r="A1833">
        <v>1832</v>
      </c>
      <c r="B1833">
        <v>900</v>
      </c>
      <c r="C1833" t="str">
        <f t="shared" ca="1" si="404"/>
        <v>2015_07_CLE@STL</v>
      </c>
      <c r="D1833">
        <f t="shared" ca="1" si="414"/>
        <v>-4</v>
      </c>
      <c r="E1833">
        <f t="shared" ca="1" si="414"/>
        <v>-6.5</v>
      </c>
      <c r="F1833">
        <f t="shared" ca="1" si="414"/>
        <v>24</v>
      </c>
      <c r="G1833">
        <f t="shared" ca="1" si="414"/>
        <v>6</v>
      </c>
      <c r="H1833">
        <f t="shared" ca="1" si="405"/>
        <v>2015</v>
      </c>
      <c r="I1833">
        <f t="shared" ca="1" si="406"/>
        <v>7</v>
      </c>
      <c r="J1833" t="str">
        <f t="shared" ca="1" si="407"/>
        <v>rs</v>
      </c>
      <c r="K1833" t="str">
        <f t="shared" ca="1" si="415"/>
        <v>STL</v>
      </c>
      <c r="L1833" t="str">
        <f t="shared" ca="1" si="415"/>
        <v>STL</v>
      </c>
      <c r="M1833">
        <f t="shared" ca="1" si="408"/>
        <v>2.5</v>
      </c>
      <c r="N1833" t="s">
        <v>18</v>
      </c>
      <c r="O1833">
        <v>-5.5</v>
      </c>
      <c r="P1833">
        <f t="shared" ca="1" si="409"/>
        <v>1.5</v>
      </c>
      <c r="S1833" t="s">
        <v>93</v>
      </c>
      <c r="T1833">
        <v>8</v>
      </c>
      <c r="U1833">
        <f t="shared" ca="1" si="410"/>
        <v>1</v>
      </c>
      <c r="V1833" t="s">
        <v>93</v>
      </c>
      <c r="W1833">
        <f t="shared" ca="1" si="411"/>
        <v>1</v>
      </c>
    </row>
    <row r="1834" spans="1:23" x14ac:dyDescent="0.25">
      <c r="A1834">
        <v>1833</v>
      </c>
      <c r="B1834">
        <v>900</v>
      </c>
      <c r="C1834" t="str">
        <f t="shared" ca="1" si="404"/>
        <v>2015_07_CLE@STL</v>
      </c>
      <c r="D1834">
        <f t="shared" ca="1" si="414"/>
        <v>-4</v>
      </c>
      <c r="E1834">
        <f t="shared" ca="1" si="414"/>
        <v>-6.5</v>
      </c>
      <c r="F1834">
        <f t="shared" ca="1" si="414"/>
        <v>24</v>
      </c>
      <c r="G1834">
        <f t="shared" ca="1" si="414"/>
        <v>6</v>
      </c>
      <c r="H1834">
        <f t="shared" ca="1" si="405"/>
        <v>2015</v>
      </c>
      <c r="I1834">
        <f t="shared" ca="1" si="406"/>
        <v>7</v>
      </c>
      <c r="J1834" t="str">
        <f t="shared" ca="1" si="407"/>
        <v>rs</v>
      </c>
      <c r="K1834" t="str">
        <f t="shared" ca="1" si="415"/>
        <v>STL</v>
      </c>
      <c r="L1834" t="str">
        <f t="shared" ca="1" si="415"/>
        <v>STL</v>
      </c>
      <c r="M1834">
        <f t="shared" ca="1" si="408"/>
        <v>2.5</v>
      </c>
      <c r="N1834" t="s">
        <v>16</v>
      </c>
      <c r="O1834">
        <v>-3</v>
      </c>
      <c r="P1834">
        <f t="shared" ca="1" si="409"/>
        <v>1</v>
      </c>
      <c r="S1834" t="s">
        <v>72</v>
      </c>
      <c r="T1834">
        <v>11</v>
      </c>
      <c r="U1834">
        <f t="shared" ca="1" si="410"/>
        <v>0</v>
      </c>
      <c r="V1834" t="s">
        <v>72</v>
      </c>
      <c r="W1834">
        <f t="shared" ca="1" si="411"/>
        <v>0</v>
      </c>
    </row>
    <row r="1835" spans="1:23" x14ac:dyDescent="0.25">
      <c r="A1835">
        <v>1834</v>
      </c>
      <c r="B1835">
        <v>901</v>
      </c>
      <c r="C1835" t="str">
        <f t="shared" ca="1" si="404"/>
        <v>2015_07_HOU@MIA</v>
      </c>
      <c r="D1835">
        <f t="shared" ca="1" si="414"/>
        <v>-3</v>
      </c>
      <c r="E1835">
        <f t="shared" ca="1" si="414"/>
        <v>-4.5</v>
      </c>
      <c r="F1835">
        <f t="shared" ca="1" si="414"/>
        <v>44</v>
      </c>
      <c r="G1835">
        <f t="shared" ca="1" si="414"/>
        <v>26</v>
      </c>
      <c r="H1835">
        <f t="shared" ca="1" si="405"/>
        <v>2015</v>
      </c>
      <c r="I1835">
        <f t="shared" ca="1" si="406"/>
        <v>7</v>
      </c>
      <c r="J1835" t="str">
        <f t="shared" ca="1" si="407"/>
        <v>rs</v>
      </c>
      <c r="K1835" t="str">
        <f t="shared" ca="1" si="415"/>
        <v>MIA</v>
      </c>
      <c r="L1835" t="str">
        <f t="shared" ca="1" si="415"/>
        <v>MIA</v>
      </c>
      <c r="M1835">
        <f t="shared" ca="1" si="408"/>
        <v>1.5</v>
      </c>
      <c r="N1835" t="s">
        <v>18</v>
      </c>
      <c r="O1835">
        <v>-6</v>
      </c>
      <c r="P1835">
        <f t="shared" ca="1" si="409"/>
        <v>3</v>
      </c>
      <c r="S1835" t="s">
        <v>81</v>
      </c>
      <c r="T1835">
        <v>2</v>
      </c>
      <c r="U1835">
        <f t="shared" ca="1" si="410"/>
        <v>1</v>
      </c>
      <c r="V1835" t="s">
        <v>81</v>
      </c>
      <c r="W1835">
        <f t="shared" ca="1" si="411"/>
        <v>1</v>
      </c>
    </row>
    <row r="1836" spans="1:23" x14ac:dyDescent="0.25">
      <c r="A1836">
        <v>1835</v>
      </c>
      <c r="B1836">
        <v>901</v>
      </c>
      <c r="C1836" t="str">
        <f t="shared" ca="1" si="404"/>
        <v>2015_07_HOU@MIA</v>
      </c>
      <c r="D1836">
        <f t="shared" ca="1" si="414"/>
        <v>-3</v>
      </c>
      <c r="E1836">
        <f t="shared" ca="1" si="414"/>
        <v>-4.5</v>
      </c>
      <c r="F1836">
        <f t="shared" ca="1" si="414"/>
        <v>44</v>
      </c>
      <c r="G1836">
        <f t="shared" ca="1" si="414"/>
        <v>26</v>
      </c>
      <c r="H1836">
        <f t="shared" ca="1" si="405"/>
        <v>2015</v>
      </c>
      <c r="I1836">
        <f t="shared" ca="1" si="406"/>
        <v>7</v>
      </c>
      <c r="J1836" t="str">
        <f t="shared" ca="1" si="407"/>
        <v>rs</v>
      </c>
      <c r="K1836" t="str">
        <f t="shared" ca="1" si="415"/>
        <v>MIA</v>
      </c>
      <c r="L1836" t="str">
        <f t="shared" ca="1" si="415"/>
        <v>MIA</v>
      </c>
      <c r="M1836">
        <f t="shared" ca="1" si="408"/>
        <v>1.5</v>
      </c>
      <c r="N1836" t="s">
        <v>16</v>
      </c>
      <c r="O1836">
        <v>-3.5</v>
      </c>
      <c r="P1836">
        <f t="shared" ca="1" si="409"/>
        <v>0.5</v>
      </c>
      <c r="S1836" t="s">
        <v>81</v>
      </c>
      <c r="T1836">
        <v>9</v>
      </c>
      <c r="U1836">
        <f t="shared" ca="1" si="410"/>
        <v>1</v>
      </c>
      <c r="V1836" t="s">
        <v>81</v>
      </c>
      <c r="W1836">
        <f t="shared" ca="1" si="411"/>
        <v>1</v>
      </c>
    </row>
    <row r="1837" spans="1:23" x14ac:dyDescent="0.25">
      <c r="A1837">
        <v>1836</v>
      </c>
      <c r="B1837">
        <v>902</v>
      </c>
      <c r="C1837" t="str">
        <f t="shared" ca="1" si="404"/>
        <v>2015_07_NYJ@NWE</v>
      </c>
      <c r="D1837">
        <f t="shared" ca="1" si="414"/>
        <v>-9.5</v>
      </c>
      <c r="E1837">
        <f t="shared" ca="1" si="414"/>
        <v>-7.5</v>
      </c>
      <c r="F1837">
        <f t="shared" ca="1" si="414"/>
        <v>30</v>
      </c>
      <c r="G1837">
        <f t="shared" ca="1" si="414"/>
        <v>23</v>
      </c>
      <c r="H1837">
        <f t="shared" ca="1" si="405"/>
        <v>2015</v>
      </c>
      <c r="I1837">
        <f t="shared" ca="1" si="406"/>
        <v>7</v>
      </c>
      <c r="J1837" t="str">
        <f t="shared" ca="1" si="407"/>
        <v>rs</v>
      </c>
      <c r="K1837" t="str">
        <f t="shared" ca="1" si="415"/>
        <v>NYJ</v>
      </c>
      <c r="L1837" t="str">
        <f t="shared" ca="1" si="415"/>
        <v>NWE</v>
      </c>
      <c r="M1837">
        <f t="shared" ca="1" si="408"/>
        <v>-2</v>
      </c>
      <c r="N1837" t="s">
        <v>18</v>
      </c>
      <c r="O1837">
        <v>-7.5</v>
      </c>
      <c r="P1837">
        <f t="shared" ca="1" si="409"/>
        <v>2</v>
      </c>
      <c r="S1837" t="s">
        <v>86</v>
      </c>
      <c r="T1837">
        <v>13</v>
      </c>
      <c r="U1837">
        <f t="shared" ca="1" si="410"/>
        <v>1</v>
      </c>
      <c r="V1837" t="s">
        <v>337</v>
      </c>
      <c r="W1837">
        <f t="shared" ca="1" si="411"/>
        <v>1</v>
      </c>
    </row>
    <row r="1838" spans="1:23" x14ac:dyDescent="0.25">
      <c r="A1838">
        <v>1837</v>
      </c>
      <c r="B1838">
        <v>902</v>
      </c>
      <c r="C1838" t="str">
        <f t="shared" ca="1" si="404"/>
        <v>2015_07_NYJ@NWE</v>
      </c>
      <c r="D1838">
        <f t="shared" ca="1" si="414"/>
        <v>-9.5</v>
      </c>
      <c r="E1838">
        <f t="shared" ca="1" si="414"/>
        <v>-7.5</v>
      </c>
      <c r="F1838">
        <f t="shared" ca="1" si="414"/>
        <v>30</v>
      </c>
      <c r="G1838">
        <f t="shared" ca="1" si="414"/>
        <v>23</v>
      </c>
      <c r="H1838">
        <f t="shared" ca="1" si="405"/>
        <v>2015</v>
      </c>
      <c r="I1838">
        <f t="shared" ca="1" si="406"/>
        <v>7</v>
      </c>
      <c r="J1838" t="str">
        <f t="shared" ca="1" si="407"/>
        <v>rs</v>
      </c>
      <c r="K1838" t="str">
        <f t="shared" ca="1" si="415"/>
        <v>NYJ</v>
      </c>
      <c r="L1838" t="str">
        <f t="shared" ca="1" si="415"/>
        <v>NWE</v>
      </c>
      <c r="M1838">
        <f t="shared" ca="1" si="408"/>
        <v>-2</v>
      </c>
      <c r="N1838" t="s">
        <v>16</v>
      </c>
      <c r="O1838">
        <v>-12.5</v>
      </c>
      <c r="P1838">
        <f t="shared" ca="1" si="409"/>
        <v>3</v>
      </c>
      <c r="S1838" t="s">
        <v>86</v>
      </c>
      <c r="T1838">
        <v>10</v>
      </c>
      <c r="U1838">
        <f t="shared" ca="1" si="410"/>
        <v>1</v>
      </c>
      <c r="V1838" t="s">
        <v>86</v>
      </c>
      <c r="W1838">
        <f t="shared" ca="1" si="411"/>
        <v>0</v>
      </c>
    </row>
    <row r="1839" spans="1:23" x14ac:dyDescent="0.25">
      <c r="A1839">
        <v>1838</v>
      </c>
      <c r="B1839">
        <v>903</v>
      </c>
      <c r="C1839" t="str">
        <f t="shared" ca="1" si="404"/>
        <v>2015_07_OAK@SD</v>
      </c>
      <c r="D1839">
        <f t="shared" ca="1" si="414"/>
        <v>-4</v>
      </c>
      <c r="E1839">
        <f t="shared" ca="1" si="414"/>
        <v>-3.5</v>
      </c>
      <c r="F1839">
        <f t="shared" ca="1" si="414"/>
        <v>29</v>
      </c>
      <c r="G1839">
        <f t="shared" ca="1" si="414"/>
        <v>37</v>
      </c>
      <c r="H1839">
        <f t="shared" ca="1" si="405"/>
        <v>2015</v>
      </c>
      <c r="I1839">
        <f t="shared" ca="1" si="406"/>
        <v>7</v>
      </c>
      <c r="J1839" t="str">
        <f t="shared" ca="1" si="407"/>
        <v>rs</v>
      </c>
      <c r="K1839" t="str">
        <f t="shared" ca="1" si="415"/>
        <v>OAK</v>
      </c>
      <c r="L1839" t="str">
        <f t="shared" ca="1" si="415"/>
        <v>OAK</v>
      </c>
      <c r="M1839">
        <f t="shared" ca="1" si="408"/>
        <v>-0.5</v>
      </c>
      <c r="N1839" t="s">
        <v>18</v>
      </c>
      <c r="O1839">
        <v>-4</v>
      </c>
      <c r="P1839">
        <f t="shared" ca="1" si="409"/>
        <v>0</v>
      </c>
      <c r="S1839" t="s">
        <v>87</v>
      </c>
      <c r="T1839">
        <v>10</v>
      </c>
      <c r="U1839">
        <f t="shared" ca="1" si="410"/>
        <v>1</v>
      </c>
      <c r="V1839" t="s">
        <v>87</v>
      </c>
      <c r="W1839">
        <f t="shared" ca="1" si="411"/>
        <v>1</v>
      </c>
    </row>
    <row r="1840" spans="1:23" x14ac:dyDescent="0.25">
      <c r="A1840">
        <v>1839</v>
      </c>
      <c r="B1840">
        <v>903</v>
      </c>
      <c r="C1840" t="str">
        <f t="shared" ca="1" si="404"/>
        <v>2015_07_OAK@SD</v>
      </c>
      <c r="D1840">
        <f t="shared" ca="1" si="414"/>
        <v>-4</v>
      </c>
      <c r="E1840">
        <f t="shared" ca="1" si="414"/>
        <v>-3.5</v>
      </c>
      <c r="F1840">
        <f t="shared" ca="1" si="414"/>
        <v>29</v>
      </c>
      <c r="G1840">
        <f t="shared" ca="1" si="414"/>
        <v>37</v>
      </c>
      <c r="H1840">
        <f t="shared" ca="1" si="405"/>
        <v>2015</v>
      </c>
      <c r="I1840">
        <f t="shared" ca="1" si="406"/>
        <v>7</v>
      </c>
      <c r="J1840" t="str">
        <f t="shared" ca="1" si="407"/>
        <v>rs</v>
      </c>
      <c r="K1840" t="str">
        <f t="shared" ca="1" si="415"/>
        <v>OAK</v>
      </c>
      <c r="L1840" t="str">
        <f t="shared" ca="1" si="415"/>
        <v>OAK</v>
      </c>
      <c r="M1840">
        <f t="shared" ca="1" si="408"/>
        <v>-0.5</v>
      </c>
      <c r="N1840" t="s">
        <v>16</v>
      </c>
      <c r="O1840">
        <v>-3</v>
      </c>
      <c r="P1840">
        <f t="shared" ca="1" si="409"/>
        <v>1</v>
      </c>
      <c r="S1840" t="s">
        <v>90</v>
      </c>
      <c r="T1840">
        <v>8</v>
      </c>
      <c r="U1840">
        <f t="shared" ca="1" si="410"/>
        <v>0</v>
      </c>
      <c r="V1840" t="s">
        <v>90</v>
      </c>
      <c r="W1840">
        <f t="shared" ca="1" si="411"/>
        <v>0</v>
      </c>
    </row>
    <row r="1841" spans="1:23" x14ac:dyDescent="0.25">
      <c r="A1841">
        <v>1840</v>
      </c>
      <c r="B1841">
        <v>904</v>
      </c>
      <c r="C1841" t="str">
        <f t="shared" ca="1" si="404"/>
        <v>2015_07_DAL@NYG</v>
      </c>
      <c r="D1841">
        <f t="shared" ca="1" si="414"/>
        <v>-4</v>
      </c>
      <c r="E1841">
        <f t="shared" ca="1" si="414"/>
        <v>-3</v>
      </c>
      <c r="F1841">
        <f t="shared" ca="1" si="414"/>
        <v>27</v>
      </c>
      <c r="G1841">
        <f t="shared" ca="1" si="414"/>
        <v>20</v>
      </c>
      <c r="H1841">
        <f t="shared" ca="1" si="405"/>
        <v>2015</v>
      </c>
      <c r="I1841">
        <f t="shared" ca="1" si="406"/>
        <v>7</v>
      </c>
      <c r="J1841" t="str">
        <f t="shared" ca="1" si="407"/>
        <v>rs</v>
      </c>
      <c r="K1841" t="str">
        <f t="shared" ca="1" si="415"/>
        <v>NYG</v>
      </c>
      <c r="L1841" t="str">
        <f t="shared" ca="1" si="415"/>
        <v>NYG</v>
      </c>
      <c r="M1841">
        <f t="shared" ca="1" si="408"/>
        <v>-1</v>
      </c>
      <c r="N1841" t="s">
        <v>18</v>
      </c>
      <c r="O1841">
        <v>-7</v>
      </c>
      <c r="P1841">
        <f t="shared" ca="1" si="409"/>
        <v>3</v>
      </c>
      <c r="S1841" t="s">
        <v>85</v>
      </c>
      <c r="T1841">
        <v>9</v>
      </c>
      <c r="U1841">
        <f t="shared" ca="1" si="410"/>
        <v>1</v>
      </c>
      <c r="V1841" t="s">
        <v>85</v>
      </c>
      <c r="W1841">
        <f t="shared" ca="1" si="411"/>
        <v>1</v>
      </c>
    </row>
    <row r="1842" spans="1:23" x14ac:dyDescent="0.25">
      <c r="A1842">
        <v>1841</v>
      </c>
      <c r="B1842">
        <v>904</v>
      </c>
      <c r="C1842" t="str">
        <f t="shared" ca="1" si="404"/>
        <v>2015_07_DAL@NYG</v>
      </c>
      <c r="D1842">
        <f t="shared" ref="D1842:G1861" ca="1" si="416">IFERROR(IF(ISBLANK(VLOOKUP($B1842,nfl_game_result,MATCH(D$1,nfl_game_result_header,0),FALSE)),"",VLOOKUP($B1842,nfl_game_result,MATCH(D$1,nfl_game_result_header,0),FALSE)),"error")</f>
        <v>-4</v>
      </c>
      <c r="E1842">
        <f t="shared" ca="1" si="416"/>
        <v>-3</v>
      </c>
      <c r="F1842">
        <f t="shared" ca="1" si="416"/>
        <v>27</v>
      </c>
      <c r="G1842">
        <f t="shared" ca="1" si="416"/>
        <v>20</v>
      </c>
      <c r="H1842">
        <f t="shared" ca="1" si="405"/>
        <v>2015</v>
      </c>
      <c r="I1842">
        <f t="shared" ca="1" si="406"/>
        <v>7</v>
      </c>
      <c r="J1842" t="str">
        <f t="shared" ca="1" si="407"/>
        <v>rs</v>
      </c>
      <c r="K1842" t="str">
        <f t="shared" ref="K1842:L1861" ca="1" si="417">IFERROR(IF(ISBLANK(VLOOKUP($B1842,nfl_game_result,MATCH(K$1,nfl_game_result_header,0),FALSE)),"",VLOOKUP($B1842,nfl_game_result,MATCH(K$1,nfl_game_result_header,0),FALSE)),"error")</f>
        <v>NYG</v>
      </c>
      <c r="L1842" t="str">
        <f t="shared" ca="1" si="417"/>
        <v>NYG</v>
      </c>
      <c r="M1842">
        <f t="shared" ca="1" si="408"/>
        <v>-1</v>
      </c>
      <c r="N1842" t="s">
        <v>16</v>
      </c>
      <c r="O1842">
        <v>-7</v>
      </c>
      <c r="P1842">
        <f t="shared" ca="1" si="409"/>
        <v>3</v>
      </c>
      <c r="S1842" t="s">
        <v>85</v>
      </c>
      <c r="T1842">
        <v>4</v>
      </c>
      <c r="U1842">
        <f t="shared" ca="1" si="410"/>
        <v>1</v>
      </c>
      <c r="V1842" t="s">
        <v>85</v>
      </c>
      <c r="W1842">
        <f t="shared" ca="1" si="411"/>
        <v>1</v>
      </c>
    </row>
    <row r="1843" spans="1:23" x14ac:dyDescent="0.25">
      <c r="A1843">
        <v>1842</v>
      </c>
      <c r="B1843">
        <v>905</v>
      </c>
      <c r="C1843" t="str">
        <f t="shared" ca="1" si="404"/>
        <v>2015_07_PHI@CAR</v>
      </c>
      <c r="D1843">
        <f t="shared" ca="1" si="416"/>
        <v>-2.5</v>
      </c>
      <c r="E1843">
        <f t="shared" ca="1" si="416"/>
        <v>-3</v>
      </c>
      <c r="F1843">
        <f t="shared" ca="1" si="416"/>
        <v>27</v>
      </c>
      <c r="G1843">
        <f t="shared" ca="1" si="416"/>
        <v>16</v>
      </c>
      <c r="H1843">
        <f t="shared" ca="1" si="405"/>
        <v>2015</v>
      </c>
      <c r="I1843">
        <f t="shared" ca="1" si="406"/>
        <v>7</v>
      </c>
      <c r="J1843" t="str">
        <f t="shared" ca="1" si="407"/>
        <v>rs</v>
      </c>
      <c r="K1843" t="str">
        <f t="shared" ca="1" si="417"/>
        <v>CAR</v>
      </c>
      <c r="L1843" t="str">
        <f t="shared" ca="1" si="417"/>
        <v>CAR</v>
      </c>
      <c r="M1843">
        <f t="shared" ca="1" si="408"/>
        <v>0.5</v>
      </c>
      <c r="N1843" t="s">
        <v>18</v>
      </c>
      <c r="O1843">
        <v>-4.5</v>
      </c>
      <c r="P1843">
        <f t="shared" ca="1" si="409"/>
        <v>2</v>
      </c>
      <c r="S1843" t="s">
        <v>69</v>
      </c>
      <c r="T1843">
        <v>4</v>
      </c>
      <c r="U1843">
        <f t="shared" ca="1" si="410"/>
        <v>1</v>
      </c>
      <c r="V1843" t="s">
        <v>69</v>
      </c>
      <c r="W1843">
        <f t="shared" ca="1" si="411"/>
        <v>1</v>
      </c>
    </row>
    <row r="1844" spans="1:23" x14ac:dyDescent="0.25">
      <c r="A1844">
        <v>1843</v>
      </c>
      <c r="B1844">
        <v>905</v>
      </c>
      <c r="C1844" t="str">
        <f t="shared" ca="1" si="404"/>
        <v>2015_07_PHI@CAR</v>
      </c>
      <c r="D1844">
        <f t="shared" ca="1" si="416"/>
        <v>-2.5</v>
      </c>
      <c r="E1844">
        <f t="shared" ca="1" si="416"/>
        <v>-3</v>
      </c>
      <c r="F1844">
        <f t="shared" ca="1" si="416"/>
        <v>27</v>
      </c>
      <c r="G1844">
        <f t="shared" ca="1" si="416"/>
        <v>16</v>
      </c>
      <c r="H1844">
        <f t="shared" ca="1" si="405"/>
        <v>2015</v>
      </c>
      <c r="I1844">
        <f t="shared" ca="1" si="406"/>
        <v>7</v>
      </c>
      <c r="J1844" t="str">
        <f t="shared" ca="1" si="407"/>
        <v>rs</v>
      </c>
      <c r="K1844" t="str">
        <f t="shared" ca="1" si="417"/>
        <v>CAR</v>
      </c>
      <c r="L1844" t="str">
        <f t="shared" ca="1" si="417"/>
        <v>CAR</v>
      </c>
      <c r="M1844">
        <f t="shared" ca="1" si="408"/>
        <v>0.5</v>
      </c>
      <c r="N1844" t="s">
        <v>16</v>
      </c>
      <c r="O1844">
        <v>-3.5</v>
      </c>
      <c r="P1844">
        <f t="shared" ca="1" si="409"/>
        <v>1</v>
      </c>
      <c r="S1844" t="s">
        <v>69</v>
      </c>
      <c r="T1844">
        <v>6</v>
      </c>
      <c r="U1844">
        <f t="shared" ca="1" si="410"/>
        <v>1</v>
      </c>
      <c r="V1844" t="s">
        <v>69</v>
      </c>
      <c r="W1844">
        <f t="shared" ca="1" si="411"/>
        <v>1</v>
      </c>
    </row>
    <row r="1845" spans="1:23" x14ac:dyDescent="0.25">
      <c r="A1845">
        <v>1844</v>
      </c>
      <c r="B1845">
        <v>906</v>
      </c>
      <c r="C1845" t="str">
        <f t="shared" ca="1" si="404"/>
        <v>2015_07_BAL@ARI</v>
      </c>
      <c r="D1845">
        <f t="shared" ca="1" si="416"/>
        <v>-6.5</v>
      </c>
      <c r="E1845">
        <f t="shared" ca="1" si="416"/>
        <v>-8.5</v>
      </c>
      <c r="F1845">
        <f t="shared" ca="1" si="416"/>
        <v>26</v>
      </c>
      <c r="G1845">
        <f t="shared" ca="1" si="416"/>
        <v>18</v>
      </c>
      <c r="H1845">
        <f t="shared" ca="1" si="405"/>
        <v>2015</v>
      </c>
      <c r="I1845">
        <f t="shared" ca="1" si="406"/>
        <v>7</v>
      </c>
      <c r="J1845" t="str">
        <f t="shared" ca="1" si="407"/>
        <v>rs</v>
      </c>
      <c r="K1845" t="str">
        <f t="shared" ca="1" si="417"/>
        <v>BAL</v>
      </c>
      <c r="L1845" t="str">
        <f t="shared" ca="1" si="417"/>
        <v>ARI</v>
      </c>
      <c r="M1845">
        <f t="shared" ca="1" si="408"/>
        <v>2</v>
      </c>
      <c r="N1845" t="s">
        <v>18</v>
      </c>
      <c r="O1845">
        <v>-7</v>
      </c>
      <c r="P1845">
        <f t="shared" ca="1" si="409"/>
        <v>0.5</v>
      </c>
      <c r="S1845" t="s">
        <v>66</v>
      </c>
      <c r="T1845">
        <v>14</v>
      </c>
      <c r="U1845">
        <f t="shared" ca="1" si="410"/>
        <v>0</v>
      </c>
      <c r="V1845" t="s">
        <v>66</v>
      </c>
      <c r="W1845">
        <f t="shared" ca="1" si="411"/>
        <v>1</v>
      </c>
    </row>
    <row r="1846" spans="1:23" x14ac:dyDescent="0.25">
      <c r="A1846">
        <v>1845</v>
      </c>
      <c r="B1846">
        <v>906</v>
      </c>
      <c r="C1846" t="str">
        <f t="shared" ca="1" si="404"/>
        <v>2015_07_BAL@ARI</v>
      </c>
      <c r="D1846">
        <f t="shared" ca="1" si="416"/>
        <v>-6.5</v>
      </c>
      <c r="E1846">
        <f t="shared" ca="1" si="416"/>
        <v>-8.5</v>
      </c>
      <c r="F1846">
        <f t="shared" ca="1" si="416"/>
        <v>26</v>
      </c>
      <c r="G1846">
        <f t="shared" ca="1" si="416"/>
        <v>18</v>
      </c>
      <c r="H1846">
        <f t="shared" ca="1" si="405"/>
        <v>2015</v>
      </c>
      <c r="I1846">
        <f t="shared" ca="1" si="406"/>
        <v>7</v>
      </c>
      <c r="J1846" t="str">
        <f t="shared" ca="1" si="407"/>
        <v>rs</v>
      </c>
      <c r="K1846" t="str">
        <f t="shared" ca="1" si="417"/>
        <v>BAL</v>
      </c>
      <c r="L1846" t="str">
        <f t="shared" ca="1" si="417"/>
        <v>ARI</v>
      </c>
      <c r="M1846">
        <f t="shared" ca="1" si="408"/>
        <v>2</v>
      </c>
      <c r="N1846" t="s">
        <v>16</v>
      </c>
      <c r="O1846">
        <v>-7</v>
      </c>
      <c r="P1846">
        <f t="shared" ca="1" si="409"/>
        <v>0.5</v>
      </c>
      <c r="S1846" t="s">
        <v>66</v>
      </c>
      <c r="T1846">
        <v>1</v>
      </c>
      <c r="U1846">
        <f t="shared" ca="1" si="410"/>
        <v>0</v>
      </c>
      <c r="V1846" t="s">
        <v>66</v>
      </c>
      <c r="W1846">
        <f t="shared" ca="1" si="411"/>
        <v>1</v>
      </c>
    </row>
    <row r="1847" spans="1:23" x14ac:dyDescent="0.25">
      <c r="A1847">
        <v>1846</v>
      </c>
      <c r="B1847">
        <v>907</v>
      </c>
      <c r="C1847" t="str">
        <f t="shared" ca="1" si="404"/>
        <v>2015_08_MIA@NWE</v>
      </c>
      <c r="D1847">
        <f t="shared" ca="1" si="416"/>
        <v>-7.5</v>
      </c>
      <c r="E1847">
        <f t="shared" ca="1" si="416"/>
        <v>-8</v>
      </c>
      <c r="F1847">
        <f t="shared" ca="1" si="416"/>
        <v>36</v>
      </c>
      <c r="G1847">
        <f t="shared" ca="1" si="416"/>
        <v>7</v>
      </c>
      <c r="H1847">
        <f t="shared" ca="1" si="405"/>
        <v>2015</v>
      </c>
      <c r="I1847">
        <f t="shared" ca="1" si="406"/>
        <v>8</v>
      </c>
      <c r="J1847" t="str">
        <f t="shared" ca="1" si="407"/>
        <v>rs</v>
      </c>
      <c r="K1847" t="str">
        <f t="shared" ca="1" si="417"/>
        <v>NWE</v>
      </c>
      <c r="L1847" t="str">
        <f t="shared" ca="1" si="417"/>
        <v>NWE</v>
      </c>
      <c r="M1847">
        <f t="shared" ca="1" si="408"/>
        <v>0.5</v>
      </c>
      <c r="N1847" t="s">
        <v>18</v>
      </c>
      <c r="O1847">
        <v>-8</v>
      </c>
      <c r="P1847">
        <f t="shared" ca="1" si="409"/>
        <v>0.5</v>
      </c>
      <c r="S1847" t="s">
        <v>81</v>
      </c>
      <c r="T1847">
        <v>8</v>
      </c>
      <c r="U1847">
        <f t="shared" ca="1" si="410"/>
        <v>0</v>
      </c>
      <c r="V1847" t="s">
        <v>337</v>
      </c>
      <c r="W1847">
        <f t="shared" ca="1" si="411"/>
        <v>1</v>
      </c>
    </row>
    <row r="1848" spans="1:23" x14ac:dyDescent="0.25">
      <c r="A1848">
        <v>1847</v>
      </c>
      <c r="B1848">
        <v>907</v>
      </c>
      <c r="C1848" t="str">
        <f t="shared" ca="1" si="404"/>
        <v>2015_08_MIA@NWE</v>
      </c>
      <c r="D1848">
        <f t="shared" ca="1" si="416"/>
        <v>-7.5</v>
      </c>
      <c r="E1848">
        <f t="shared" ca="1" si="416"/>
        <v>-8</v>
      </c>
      <c r="F1848">
        <f t="shared" ca="1" si="416"/>
        <v>36</v>
      </c>
      <c r="G1848">
        <f t="shared" ca="1" si="416"/>
        <v>7</v>
      </c>
      <c r="H1848">
        <f t="shared" ca="1" si="405"/>
        <v>2015</v>
      </c>
      <c r="I1848">
        <f t="shared" ca="1" si="406"/>
        <v>8</v>
      </c>
      <c r="J1848" t="str">
        <f t="shared" ca="1" si="407"/>
        <v>rs</v>
      </c>
      <c r="K1848" t="str">
        <f t="shared" ca="1" si="417"/>
        <v>NWE</v>
      </c>
      <c r="L1848" t="str">
        <f t="shared" ca="1" si="417"/>
        <v>NWE</v>
      </c>
      <c r="M1848">
        <f t="shared" ca="1" si="408"/>
        <v>0.5</v>
      </c>
      <c r="N1848" t="s">
        <v>16</v>
      </c>
      <c r="O1848">
        <v>-8.5</v>
      </c>
      <c r="P1848">
        <f t="shared" ca="1" si="409"/>
        <v>1</v>
      </c>
      <c r="S1848" t="s">
        <v>81</v>
      </c>
      <c r="T1848">
        <v>8</v>
      </c>
      <c r="U1848">
        <f t="shared" ca="1" si="410"/>
        <v>0</v>
      </c>
      <c r="V1848" t="s">
        <v>337</v>
      </c>
      <c r="W1848">
        <f t="shared" ca="1" si="411"/>
        <v>1</v>
      </c>
    </row>
    <row r="1849" spans="1:23" x14ac:dyDescent="0.25">
      <c r="A1849">
        <v>1848</v>
      </c>
      <c r="B1849">
        <v>908</v>
      </c>
      <c r="C1849" t="str">
        <f t="shared" ca="1" si="404"/>
        <v>2015_08_DET@KCY</v>
      </c>
      <c r="D1849">
        <f t="shared" ca="1" si="416"/>
        <v>-3</v>
      </c>
      <c r="E1849">
        <f t="shared" ca="1" si="416"/>
        <v>-3</v>
      </c>
      <c r="F1849">
        <f t="shared" ca="1" si="416"/>
        <v>45</v>
      </c>
      <c r="G1849">
        <f t="shared" ca="1" si="416"/>
        <v>10</v>
      </c>
      <c r="H1849">
        <f t="shared" ca="1" si="405"/>
        <v>2015</v>
      </c>
      <c r="I1849">
        <f t="shared" ca="1" si="406"/>
        <v>8</v>
      </c>
      <c r="J1849" t="str">
        <f t="shared" ca="1" si="407"/>
        <v>rs</v>
      </c>
      <c r="K1849" t="str">
        <f t="shared" ca="1" si="417"/>
        <v>KCY</v>
      </c>
      <c r="L1849" t="str">
        <f t="shared" ca="1" si="417"/>
        <v>KCY</v>
      </c>
      <c r="M1849">
        <f t="shared" ca="1" si="408"/>
        <v>0</v>
      </c>
      <c r="N1849" t="s">
        <v>18</v>
      </c>
      <c r="O1849">
        <v>-1.5</v>
      </c>
      <c r="P1849">
        <f t="shared" ca="1" si="409"/>
        <v>1.5</v>
      </c>
      <c r="S1849" t="s">
        <v>75</v>
      </c>
      <c r="T1849">
        <v>11</v>
      </c>
      <c r="U1849">
        <f t="shared" ca="1" si="410"/>
        <v>0</v>
      </c>
      <c r="V1849" t="s">
        <v>336</v>
      </c>
      <c r="W1849">
        <f t="shared" ca="1" si="411"/>
        <v>1</v>
      </c>
    </row>
    <row r="1850" spans="1:23" x14ac:dyDescent="0.25">
      <c r="A1850">
        <v>1849</v>
      </c>
      <c r="B1850">
        <v>908</v>
      </c>
      <c r="C1850" t="str">
        <f t="shared" ca="1" si="404"/>
        <v>2015_08_DET@KCY</v>
      </c>
      <c r="D1850">
        <f t="shared" ca="1" si="416"/>
        <v>-3</v>
      </c>
      <c r="E1850">
        <f t="shared" ca="1" si="416"/>
        <v>-3</v>
      </c>
      <c r="F1850">
        <f t="shared" ca="1" si="416"/>
        <v>45</v>
      </c>
      <c r="G1850">
        <f t="shared" ca="1" si="416"/>
        <v>10</v>
      </c>
      <c r="H1850">
        <f t="shared" ca="1" si="405"/>
        <v>2015</v>
      </c>
      <c r="I1850">
        <f t="shared" ca="1" si="406"/>
        <v>8</v>
      </c>
      <c r="J1850" t="str">
        <f t="shared" ca="1" si="407"/>
        <v>rs</v>
      </c>
      <c r="K1850" t="str">
        <f t="shared" ca="1" si="417"/>
        <v>KCY</v>
      </c>
      <c r="L1850" t="str">
        <f t="shared" ca="1" si="417"/>
        <v>KCY</v>
      </c>
      <c r="M1850">
        <f t="shared" ca="1" si="408"/>
        <v>0</v>
      </c>
      <c r="N1850" t="s">
        <v>16</v>
      </c>
      <c r="O1850">
        <v>-1.5</v>
      </c>
      <c r="P1850">
        <f t="shared" ca="1" si="409"/>
        <v>1.5</v>
      </c>
      <c r="S1850" t="s">
        <v>75</v>
      </c>
      <c r="T1850">
        <v>14</v>
      </c>
      <c r="U1850">
        <f t="shared" ca="1" si="410"/>
        <v>0</v>
      </c>
      <c r="V1850" t="s">
        <v>75</v>
      </c>
      <c r="W1850">
        <f t="shared" ca="1" si="411"/>
        <v>0</v>
      </c>
    </row>
    <row r="1851" spans="1:23" x14ac:dyDescent="0.25">
      <c r="A1851">
        <v>1850</v>
      </c>
      <c r="B1851">
        <v>909</v>
      </c>
      <c r="C1851" t="str">
        <f t="shared" ca="1" si="404"/>
        <v>2015_08_TBY@ATL</v>
      </c>
      <c r="D1851">
        <f t="shared" ca="1" si="416"/>
        <v>-7</v>
      </c>
      <c r="E1851">
        <f t="shared" ca="1" si="416"/>
        <v>-7.5</v>
      </c>
      <c r="F1851">
        <f t="shared" ca="1" si="416"/>
        <v>20</v>
      </c>
      <c r="G1851">
        <f t="shared" ca="1" si="416"/>
        <v>23</v>
      </c>
      <c r="H1851">
        <f t="shared" ca="1" si="405"/>
        <v>2015</v>
      </c>
      <c r="I1851">
        <f t="shared" ca="1" si="406"/>
        <v>8</v>
      </c>
      <c r="J1851" t="str">
        <f t="shared" ca="1" si="407"/>
        <v>rs</v>
      </c>
      <c r="K1851" t="str">
        <f t="shared" ca="1" si="417"/>
        <v>TBY</v>
      </c>
      <c r="L1851" t="str">
        <f t="shared" ca="1" si="417"/>
        <v>TBY</v>
      </c>
      <c r="M1851">
        <f t="shared" ca="1" si="408"/>
        <v>0.5</v>
      </c>
      <c r="N1851" t="s">
        <v>18</v>
      </c>
      <c r="O1851">
        <v>-7</v>
      </c>
      <c r="P1851">
        <f t="shared" ca="1" si="409"/>
        <v>0</v>
      </c>
      <c r="S1851" t="s">
        <v>339</v>
      </c>
      <c r="T1851">
        <v>7</v>
      </c>
      <c r="U1851">
        <f t="shared" ca="1" si="410"/>
        <v>1</v>
      </c>
      <c r="V1851" t="s">
        <v>22</v>
      </c>
      <c r="W1851">
        <f t="shared" ca="1" si="411"/>
        <v>0</v>
      </c>
    </row>
    <row r="1852" spans="1:23" x14ac:dyDescent="0.25">
      <c r="A1852">
        <v>1851</v>
      </c>
      <c r="B1852">
        <v>909</v>
      </c>
      <c r="C1852" t="str">
        <f t="shared" ca="1" si="404"/>
        <v>2015_08_TBY@ATL</v>
      </c>
      <c r="D1852">
        <f t="shared" ca="1" si="416"/>
        <v>-7</v>
      </c>
      <c r="E1852">
        <f t="shared" ca="1" si="416"/>
        <v>-7.5</v>
      </c>
      <c r="F1852">
        <f t="shared" ca="1" si="416"/>
        <v>20</v>
      </c>
      <c r="G1852">
        <f t="shared" ca="1" si="416"/>
        <v>23</v>
      </c>
      <c r="H1852">
        <f t="shared" ca="1" si="405"/>
        <v>2015</v>
      </c>
      <c r="I1852">
        <f t="shared" ca="1" si="406"/>
        <v>8</v>
      </c>
      <c r="J1852" t="str">
        <f t="shared" ca="1" si="407"/>
        <v>rs</v>
      </c>
      <c r="K1852" t="str">
        <f t="shared" ca="1" si="417"/>
        <v>TBY</v>
      </c>
      <c r="L1852" t="str">
        <f t="shared" ca="1" si="417"/>
        <v>TBY</v>
      </c>
      <c r="M1852">
        <f t="shared" ca="1" si="408"/>
        <v>0.5</v>
      </c>
      <c r="N1852" t="s">
        <v>16</v>
      </c>
      <c r="O1852">
        <v>-7.5</v>
      </c>
      <c r="P1852">
        <f t="shared" ca="1" si="409"/>
        <v>0.5</v>
      </c>
      <c r="S1852" t="s">
        <v>22</v>
      </c>
      <c r="T1852">
        <v>4</v>
      </c>
      <c r="U1852">
        <f t="shared" ca="1" si="410"/>
        <v>0</v>
      </c>
      <c r="V1852" t="s">
        <v>22</v>
      </c>
      <c r="W1852">
        <f t="shared" ca="1" si="411"/>
        <v>0</v>
      </c>
    </row>
    <row r="1853" spans="1:23" x14ac:dyDescent="0.25">
      <c r="A1853">
        <v>1852</v>
      </c>
      <c r="B1853">
        <v>910</v>
      </c>
      <c r="C1853" t="str">
        <f t="shared" ca="1" si="404"/>
        <v>2015_08_ARI@CLE</v>
      </c>
      <c r="D1853">
        <f t="shared" ca="1" si="416"/>
        <v>4.5</v>
      </c>
      <c r="E1853">
        <f t="shared" ca="1" si="416"/>
        <v>6.5</v>
      </c>
      <c r="F1853">
        <f t="shared" ca="1" si="416"/>
        <v>20</v>
      </c>
      <c r="G1853">
        <f t="shared" ca="1" si="416"/>
        <v>34</v>
      </c>
      <c r="H1853">
        <f t="shared" ca="1" si="405"/>
        <v>2015</v>
      </c>
      <c r="I1853">
        <f t="shared" ca="1" si="406"/>
        <v>8</v>
      </c>
      <c r="J1853" t="str">
        <f t="shared" ca="1" si="407"/>
        <v>rs</v>
      </c>
      <c r="K1853" t="str">
        <f t="shared" ca="1" si="417"/>
        <v>ARI</v>
      </c>
      <c r="L1853" t="str">
        <f t="shared" ca="1" si="417"/>
        <v>ARI</v>
      </c>
      <c r="M1853">
        <f t="shared" ca="1" si="408"/>
        <v>-2</v>
      </c>
      <c r="N1853" t="s">
        <v>18</v>
      </c>
      <c r="O1853">
        <v>4</v>
      </c>
      <c r="P1853">
        <f t="shared" ca="1" si="409"/>
        <v>0.5</v>
      </c>
      <c r="S1853" t="s">
        <v>66</v>
      </c>
      <c r="T1853">
        <v>6</v>
      </c>
      <c r="U1853">
        <f t="shared" ca="1" si="410"/>
        <v>1</v>
      </c>
      <c r="V1853" t="s">
        <v>66</v>
      </c>
      <c r="W1853">
        <f t="shared" ca="1" si="411"/>
        <v>1</v>
      </c>
    </row>
    <row r="1854" spans="1:23" x14ac:dyDescent="0.25">
      <c r="A1854">
        <v>1853</v>
      </c>
      <c r="B1854">
        <v>910</v>
      </c>
      <c r="C1854" t="str">
        <f t="shared" ca="1" si="404"/>
        <v>2015_08_ARI@CLE</v>
      </c>
      <c r="D1854">
        <f t="shared" ca="1" si="416"/>
        <v>4.5</v>
      </c>
      <c r="E1854">
        <f t="shared" ca="1" si="416"/>
        <v>6.5</v>
      </c>
      <c r="F1854">
        <f t="shared" ca="1" si="416"/>
        <v>20</v>
      </c>
      <c r="G1854">
        <f t="shared" ca="1" si="416"/>
        <v>34</v>
      </c>
      <c r="H1854">
        <f t="shared" ca="1" si="405"/>
        <v>2015</v>
      </c>
      <c r="I1854">
        <f t="shared" ca="1" si="406"/>
        <v>8</v>
      </c>
      <c r="J1854" t="str">
        <f t="shared" ca="1" si="407"/>
        <v>rs</v>
      </c>
      <c r="K1854" t="str">
        <f t="shared" ca="1" si="417"/>
        <v>ARI</v>
      </c>
      <c r="L1854" t="str">
        <f t="shared" ca="1" si="417"/>
        <v>ARI</v>
      </c>
      <c r="M1854">
        <f t="shared" ca="1" si="408"/>
        <v>-2</v>
      </c>
      <c r="N1854" t="s">
        <v>16</v>
      </c>
      <c r="O1854">
        <v>5.5</v>
      </c>
      <c r="P1854">
        <f t="shared" ca="1" si="409"/>
        <v>1</v>
      </c>
      <c r="S1854" t="s">
        <v>72</v>
      </c>
      <c r="T1854">
        <v>11</v>
      </c>
      <c r="U1854">
        <f t="shared" ca="1" si="410"/>
        <v>0</v>
      </c>
      <c r="V1854" t="s">
        <v>66</v>
      </c>
      <c r="W1854">
        <f t="shared" ca="1" si="411"/>
        <v>1</v>
      </c>
    </row>
    <row r="1855" spans="1:23" x14ac:dyDescent="0.25">
      <c r="A1855">
        <v>1854</v>
      </c>
      <c r="B1855">
        <v>911</v>
      </c>
      <c r="C1855" t="str">
        <f t="shared" ca="1" si="404"/>
        <v>2015_08_SFO@STL</v>
      </c>
      <c r="D1855">
        <f t="shared" ca="1" si="416"/>
        <v>-7.5</v>
      </c>
      <c r="E1855">
        <f t="shared" ca="1" si="416"/>
        <v>-8</v>
      </c>
      <c r="F1855">
        <f t="shared" ca="1" si="416"/>
        <v>27</v>
      </c>
      <c r="G1855">
        <f t="shared" ca="1" si="416"/>
        <v>6</v>
      </c>
      <c r="H1855">
        <f t="shared" ca="1" si="405"/>
        <v>2015</v>
      </c>
      <c r="I1855">
        <f t="shared" ca="1" si="406"/>
        <v>8</v>
      </c>
      <c r="J1855" t="str">
        <f t="shared" ca="1" si="407"/>
        <v>rs</v>
      </c>
      <c r="K1855" t="str">
        <f t="shared" ca="1" si="417"/>
        <v>STL</v>
      </c>
      <c r="L1855" t="str">
        <f t="shared" ca="1" si="417"/>
        <v>STL</v>
      </c>
      <c r="M1855">
        <f t="shared" ca="1" si="408"/>
        <v>0.5</v>
      </c>
      <c r="N1855" t="s">
        <v>18</v>
      </c>
      <c r="O1855">
        <v>-7</v>
      </c>
      <c r="P1855">
        <f t="shared" ca="1" si="409"/>
        <v>0.5</v>
      </c>
      <c r="S1855" t="s">
        <v>93</v>
      </c>
      <c r="T1855">
        <v>1</v>
      </c>
      <c r="U1855">
        <f t="shared" ca="1" si="410"/>
        <v>1</v>
      </c>
      <c r="V1855" t="s">
        <v>93</v>
      </c>
      <c r="W1855">
        <f t="shared" ca="1" si="411"/>
        <v>1</v>
      </c>
    </row>
    <row r="1856" spans="1:23" x14ac:dyDescent="0.25">
      <c r="A1856">
        <v>1855</v>
      </c>
      <c r="B1856">
        <v>911</v>
      </c>
      <c r="C1856" t="str">
        <f t="shared" ca="1" si="404"/>
        <v>2015_08_SFO@STL</v>
      </c>
      <c r="D1856">
        <f t="shared" ca="1" si="416"/>
        <v>-7.5</v>
      </c>
      <c r="E1856">
        <f t="shared" ca="1" si="416"/>
        <v>-8</v>
      </c>
      <c r="F1856">
        <f t="shared" ca="1" si="416"/>
        <v>27</v>
      </c>
      <c r="G1856">
        <f t="shared" ca="1" si="416"/>
        <v>6</v>
      </c>
      <c r="H1856">
        <f t="shared" ca="1" si="405"/>
        <v>2015</v>
      </c>
      <c r="I1856">
        <f t="shared" ca="1" si="406"/>
        <v>8</v>
      </c>
      <c r="J1856" t="str">
        <f t="shared" ca="1" si="407"/>
        <v>rs</v>
      </c>
      <c r="K1856" t="str">
        <f t="shared" ca="1" si="417"/>
        <v>STL</v>
      </c>
      <c r="L1856" t="str">
        <f t="shared" ca="1" si="417"/>
        <v>STL</v>
      </c>
      <c r="M1856">
        <f t="shared" ca="1" si="408"/>
        <v>0.5</v>
      </c>
      <c r="N1856" t="s">
        <v>16</v>
      </c>
      <c r="O1856">
        <v>-7.5</v>
      </c>
      <c r="P1856">
        <f t="shared" ca="1" si="409"/>
        <v>0</v>
      </c>
      <c r="S1856" t="s">
        <v>93</v>
      </c>
      <c r="T1856">
        <v>2</v>
      </c>
      <c r="U1856">
        <f t="shared" ca="1" si="410"/>
        <v>1</v>
      </c>
      <c r="V1856" t="s">
        <v>93</v>
      </c>
      <c r="W1856">
        <f t="shared" ca="1" si="411"/>
        <v>1</v>
      </c>
    </row>
    <row r="1857" spans="1:23" x14ac:dyDescent="0.25">
      <c r="A1857">
        <v>1856</v>
      </c>
      <c r="B1857">
        <v>912</v>
      </c>
      <c r="C1857" t="str">
        <f t="shared" ca="1" si="404"/>
        <v>2015_08_NYG@NOR</v>
      </c>
      <c r="D1857">
        <f t="shared" ca="1" si="416"/>
        <v>-3</v>
      </c>
      <c r="E1857">
        <f t="shared" ca="1" si="416"/>
        <v>-3</v>
      </c>
      <c r="F1857">
        <f t="shared" ca="1" si="416"/>
        <v>52</v>
      </c>
      <c r="G1857">
        <f t="shared" ca="1" si="416"/>
        <v>49</v>
      </c>
      <c r="H1857">
        <f t="shared" ca="1" si="405"/>
        <v>2015</v>
      </c>
      <c r="I1857">
        <f t="shared" ca="1" si="406"/>
        <v>8</v>
      </c>
      <c r="J1857" t="str">
        <f t="shared" ca="1" si="407"/>
        <v>rs</v>
      </c>
      <c r="K1857" t="str">
        <f t="shared" ca="1" si="417"/>
        <v>na</v>
      </c>
      <c r="L1857" t="str">
        <f t="shared" ca="1" si="417"/>
        <v>NOR</v>
      </c>
      <c r="M1857">
        <f t="shared" ca="1" si="408"/>
        <v>0</v>
      </c>
      <c r="N1857" t="s">
        <v>18</v>
      </c>
      <c r="O1857">
        <v>2</v>
      </c>
      <c r="P1857">
        <f t="shared" ca="1" si="409"/>
        <v>5</v>
      </c>
      <c r="S1857" t="s">
        <v>85</v>
      </c>
      <c r="T1857">
        <v>3</v>
      </c>
      <c r="U1857">
        <f t="shared" ca="1" si="410"/>
        <v>0</v>
      </c>
      <c r="V1857" t="s">
        <v>85</v>
      </c>
      <c r="W1857">
        <f t="shared" ca="1" si="411"/>
        <v>0</v>
      </c>
    </row>
    <row r="1858" spans="1:23" x14ac:dyDescent="0.25">
      <c r="A1858">
        <v>1857</v>
      </c>
      <c r="B1858">
        <v>912</v>
      </c>
      <c r="C1858" t="str">
        <f t="shared" ref="C1858:C1921" ca="1" si="418">IFERROR(VLOOKUP($B1858,nfl_game_result,MATCH(C$1,nfl_game_result_header,0),FALSE),"error")</f>
        <v>2015_08_NYG@NOR</v>
      </c>
      <c r="D1858">
        <f t="shared" ca="1" si="416"/>
        <v>-3</v>
      </c>
      <c r="E1858">
        <f t="shared" ca="1" si="416"/>
        <v>-3</v>
      </c>
      <c r="F1858">
        <f t="shared" ca="1" si="416"/>
        <v>52</v>
      </c>
      <c r="G1858">
        <f t="shared" ca="1" si="416"/>
        <v>49</v>
      </c>
      <c r="H1858">
        <f t="shared" ref="H1858:H1921" ca="1" si="419">VALUE(LEFT(C1858, 4))</f>
        <v>2015</v>
      </c>
      <c r="I1858">
        <f t="shared" ref="I1858:I1921" ca="1" si="420">VALUE(MID(C1858,6,FIND("_",C1858,6)-6))</f>
        <v>8</v>
      </c>
      <c r="J1858" t="str">
        <f t="shared" ref="J1858:J1921" ca="1" si="421">IF(I1858&lt;=17,"rs","plyff")</f>
        <v>rs</v>
      </c>
      <c r="K1858" t="str">
        <f t="shared" ca="1" si="417"/>
        <v>na</v>
      </c>
      <c r="L1858" t="str">
        <f t="shared" ca="1" si="417"/>
        <v>NOR</v>
      </c>
      <c r="M1858">
        <f t="shared" ref="M1858:M1921" ca="1" si="422">IF(NOT(OR(ISBLANK(D1858),ISBLANK(E1858),D1858="",E1858="")),D1858-E1858,"")</f>
        <v>0</v>
      </c>
      <c r="N1858" t="s">
        <v>16</v>
      </c>
      <c r="O1858">
        <v>-3</v>
      </c>
      <c r="P1858">
        <f t="shared" ref="P1858:P1921" ca="1" si="423">IF(OR(NOT(ISNUMBER(D1858)),ISBLANK(D1858),D1858="",ISBLANK(O1858)),"",ABS(D1858-O1858))</f>
        <v>0</v>
      </c>
      <c r="S1858" t="s">
        <v>85</v>
      </c>
      <c r="T1858">
        <v>6</v>
      </c>
      <c r="U1858">
        <f t="shared" ref="U1858:U1921" ca="1" si="424">IF(OR(ISBLANK(K1858),ISBLANK(S1858),K1858="",S1858=""),"",IF(K1858=S1858,1,0))</f>
        <v>0</v>
      </c>
      <c r="V1858" t="s">
        <v>85</v>
      </c>
      <c r="W1858">
        <f t="shared" ref="W1858:W1921" ca="1" si="425">IF(OR(ISBLANK(L1858),ISBLANK(V1858),L1858="",V1858=""),"",IF(L1858=V1858,1,0))</f>
        <v>0</v>
      </c>
    </row>
    <row r="1859" spans="1:23" x14ac:dyDescent="0.25">
      <c r="A1859">
        <v>1858</v>
      </c>
      <c r="B1859">
        <v>913</v>
      </c>
      <c r="C1859" t="str">
        <f t="shared" ca="1" si="418"/>
        <v>2015_08_MIN@CHI</v>
      </c>
      <c r="D1859">
        <f t="shared" ca="1" si="416"/>
        <v>2.5</v>
      </c>
      <c r="E1859">
        <f t="shared" ca="1" si="416"/>
        <v>1</v>
      </c>
      <c r="F1859">
        <f t="shared" ca="1" si="416"/>
        <v>20</v>
      </c>
      <c r="G1859">
        <f t="shared" ca="1" si="416"/>
        <v>23</v>
      </c>
      <c r="H1859">
        <f t="shared" ca="1" si="419"/>
        <v>2015</v>
      </c>
      <c r="I1859">
        <f t="shared" ca="1" si="420"/>
        <v>8</v>
      </c>
      <c r="J1859" t="str">
        <f t="shared" ca="1" si="421"/>
        <v>rs</v>
      </c>
      <c r="K1859" t="str">
        <f t="shared" ca="1" si="417"/>
        <v>MIN</v>
      </c>
      <c r="L1859" t="str">
        <f t="shared" ca="1" si="417"/>
        <v>MIN</v>
      </c>
      <c r="M1859">
        <f t="shared" ca="1" si="422"/>
        <v>1.5</v>
      </c>
      <c r="N1859" t="s">
        <v>18</v>
      </c>
      <c r="O1859">
        <v>2</v>
      </c>
      <c r="P1859">
        <f t="shared" ca="1" si="423"/>
        <v>0.5</v>
      </c>
      <c r="S1859" t="s">
        <v>70</v>
      </c>
      <c r="T1859">
        <v>4</v>
      </c>
      <c r="U1859">
        <f t="shared" ca="1" si="424"/>
        <v>0</v>
      </c>
      <c r="V1859" t="s">
        <v>70</v>
      </c>
      <c r="W1859">
        <f t="shared" ca="1" si="425"/>
        <v>0</v>
      </c>
    </row>
    <row r="1860" spans="1:23" x14ac:dyDescent="0.25">
      <c r="A1860">
        <v>1859</v>
      </c>
      <c r="B1860">
        <v>913</v>
      </c>
      <c r="C1860" t="str">
        <f t="shared" ca="1" si="418"/>
        <v>2015_08_MIN@CHI</v>
      </c>
      <c r="D1860">
        <f t="shared" ca="1" si="416"/>
        <v>2.5</v>
      </c>
      <c r="E1860">
        <f t="shared" ca="1" si="416"/>
        <v>1</v>
      </c>
      <c r="F1860">
        <f t="shared" ca="1" si="416"/>
        <v>20</v>
      </c>
      <c r="G1860">
        <f t="shared" ca="1" si="416"/>
        <v>23</v>
      </c>
      <c r="H1860">
        <f t="shared" ca="1" si="419"/>
        <v>2015</v>
      </c>
      <c r="I1860">
        <f t="shared" ca="1" si="420"/>
        <v>8</v>
      </c>
      <c r="J1860" t="str">
        <f t="shared" ca="1" si="421"/>
        <v>rs</v>
      </c>
      <c r="K1860" t="str">
        <f t="shared" ca="1" si="417"/>
        <v>MIN</v>
      </c>
      <c r="L1860" t="str">
        <f t="shared" ca="1" si="417"/>
        <v>MIN</v>
      </c>
      <c r="M1860">
        <f t="shared" ca="1" si="422"/>
        <v>1.5</v>
      </c>
      <c r="N1860" t="s">
        <v>16</v>
      </c>
      <c r="O1860">
        <v>2.5</v>
      </c>
      <c r="P1860">
        <f t="shared" ca="1" si="423"/>
        <v>0</v>
      </c>
      <c r="S1860" t="s">
        <v>70</v>
      </c>
      <c r="T1860">
        <v>7</v>
      </c>
      <c r="U1860">
        <f t="shared" ca="1" si="424"/>
        <v>0</v>
      </c>
      <c r="V1860" t="s">
        <v>70</v>
      </c>
      <c r="W1860">
        <f t="shared" ca="1" si="425"/>
        <v>0</v>
      </c>
    </row>
    <row r="1861" spans="1:23" x14ac:dyDescent="0.25">
      <c r="A1861">
        <v>1860</v>
      </c>
      <c r="B1861">
        <v>914</v>
      </c>
      <c r="C1861" t="str">
        <f t="shared" ca="1" si="418"/>
        <v>2015_08_SD@BAL</v>
      </c>
      <c r="D1861">
        <f t="shared" ca="1" si="416"/>
        <v>-2.5</v>
      </c>
      <c r="E1861">
        <f t="shared" ca="1" si="416"/>
        <v>-3.5</v>
      </c>
      <c r="F1861">
        <f t="shared" ca="1" si="416"/>
        <v>29</v>
      </c>
      <c r="G1861">
        <f t="shared" ca="1" si="416"/>
        <v>26</v>
      </c>
      <c r="H1861">
        <f t="shared" ca="1" si="419"/>
        <v>2015</v>
      </c>
      <c r="I1861">
        <f t="shared" ca="1" si="420"/>
        <v>8</v>
      </c>
      <c r="J1861" t="str">
        <f t="shared" ca="1" si="421"/>
        <v>rs</v>
      </c>
      <c r="K1861" t="str">
        <f t="shared" ca="1" si="417"/>
        <v>SD</v>
      </c>
      <c r="L1861" t="str">
        <f t="shared" ca="1" si="417"/>
        <v>BAL</v>
      </c>
      <c r="M1861">
        <f t="shared" ca="1" si="422"/>
        <v>1</v>
      </c>
      <c r="N1861" t="s">
        <v>18</v>
      </c>
      <c r="O1861">
        <v>-3</v>
      </c>
      <c r="P1861">
        <f t="shared" ca="1" si="423"/>
        <v>0.5</v>
      </c>
      <c r="S1861" t="s">
        <v>67</v>
      </c>
      <c r="T1861">
        <v>9</v>
      </c>
      <c r="U1861">
        <f t="shared" ca="1" si="424"/>
        <v>0</v>
      </c>
      <c r="V1861" t="s">
        <v>67</v>
      </c>
      <c r="W1861">
        <f t="shared" ca="1" si="425"/>
        <v>1</v>
      </c>
    </row>
    <row r="1862" spans="1:23" x14ac:dyDescent="0.25">
      <c r="A1862">
        <v>1861</v>
      </c>
      <c r="B1862">
        <v>914</v>
      </c>
      <c r="C1862" t="str">
        <f t="shared" ca="1" si="418"/>
        <v>2015_08_SD@BAL</v>
      </c>
      <c r="D1862">
        <f t="shared" ref="D1862:G1881" ca="1" si="426">IFERROR(IF(ISBLANK(VLOOKUP($B1862,nfl_game_result,MATCH(D$1,nfl_game_result_header,0),FALSE)),"",VLOOKUP($B1862,nfl_game_result,MATCH(D$1,nfl_game_result_header,0),FALSE)),"error")</f>
        <v>-2.5</v>
      </c>
      <c r="E1862">
        <f t="shared" ca="1" si="426"/>
        <v>-3.5</v>
      </c>
      <c r="F1862">
        <f t="shared" ca="1" si="426"/>
        <v>29</v>
      </c>
      <c r="G1862">
        <f t="shared" ca="1" si="426"/>
        <v>26</v>
      </c>
      <c r="H1862">
        <f t="shared" ca="1" si="419"/>
        <v>2015</v>
      </c>
      <c r="I1862">
        <f t="shared" ca="1" si="420"/>
        <v>8</v>
      </c>
      <c r="J1862" t="str">
        <f t="shared" ca="1" si="421"/>
        <v>rs</v>
      </c>
      <c r="K1862" t="str">
        <f t="shared" ref="K1862:L1881" ca="1" si="427">IFERROR(IF(ISBLANK(VLOOKUP($B1862,nfl_game_result,MATCH(K$1,nfl_game_result_header,0),FALSE)),"",VLOOKUP($B1862,nfl_game_result,MATCH(K$1,nfl_game_result_header,0),FALSE)),"error")</f>
        <v>SD</v>
      </c>
      <c r="L1862" t="str">
        <f t="shared" ca="1" si="427"/>
        <v>BAL</v>
      </c>
      <c r="M1862">
        <f t="shared" ca="1" si="422"/>
        <v>1</v>
      </c>
      <c r="N1862" t="s">
        <v>16</v>
      </c>
      <c r="O1862">
        <v>-3</v>
      </c>
      <c r="P1862">
        <f t="shared" ca="1" si="423"/>
        <v>0.5</v>
      </c>
      <c r="S1862" t="s">
        <v>90</v>
      </c>
      <c r="T1862">
        <v>3</v>
      </c>
      <c r="U1862">
        <f t="shared" ca="1" si="424"/>
        <v>1</v>
      </c>
      <c r="V1862" t="s">
        <v>90</v>
      </c>
      <c r="W1862">
        <f t="shared" ca="1" si="425"/>
        <v>0</v>
      </c>
    </row>
    <row r="1863" spans="1:23" x14ac:dyDescent="0.25">
      <c r="A1863">
        <v>1862</v>
      </c>
      <c r="B1863">
        <v>915</v>
      </c>
      <c r="C1863" t="str">
        <f t="shared" ca="1" si="418"/>
        <v>2015_08_CIN@PIT</v>
      </c>
      <c r="D1863">
        <f t="shared" ca="1" si="426"/>
        <v>2.5</v>
      </c>
      <c r="E1863">
        <f t="shared" ca="1" si="426"/>
        <v>-1</v>
      </c>
      <c r="F1863">
        <f t="shared" ca="1" si="426"/>
        <v>10</v>
      </c>
      <c r="G1863">
        <f t="shared" ca="1" si="426"/>
        <v>16</v>
      </c>
      <c r="H1863">
        <f t="shared" ca="1" si="419"/>
        <v>2015</v>
      </c>
      <c r="I1863">
        <f t="shared" ca="1" si="420"/>
        <v>8</v>
      </c>
      <c r="J1863" t="str">
        <f t="shared" ca="1" si="421"/>
        <v>rs</v>
      </c>
      <c r="K1863" t="str">
        <f t="shared" ca="1" si="427"/>
        <v>CIN</v>
      </c>
      <c r="L1863" t="str">
        <f t="shared" ca="1" si="427"/>
        <v>CIN</v>
      </c>
      <c r="M1863">
        <f t="shared" ca="1" si="422"/>
        <v>3.5</v>
      </c>
      <c r="N1863" t="s">
        <v>18</v>
      </c>
      <c r="O1863">
        <v>-2.5</v>
      </c>
      <c r="P1863">
        <f t="shared" ca="1" si="423"/>
        <v>5</v>
      </c>
      <c r="S1863" t="s">
        <v>71</v>
      </c>
      <c r="T1863">
        <v>12</v>
      </c>
      <c r="U1863">
        <f t="shared" ca="1" si="424"/>
        <v>1</v>
      </c>
      <c r="V1863" t="s">
        <v>71</v>
      </c>
      <c r="W1863">
        <f t="shared" ca="1" si="425"/>
        <v>1</v>
      </c>
    </row>
    <row r="1864" spans="1:23" x14ac:dyDescent="0.25">
      <c r="A1864">
        <v>1863</v>
      </c>
      <c r="B1864">
        <v>915</v>
      </c>
      <c r="C1864" t="str">
        <f t="shared" ca="1" si="418"/>
        <v>2015_08_CIN@PIT</v>
      </c>
      <c r="D1864">
        <f t="shared" ca="1" si="426"/>
        <v>2.5</v>
      </c>
      <c r="E1864">
        <f t="shared" ca="1" si="426"/>
        <v>-1</v>
      </c>
      <c r="F1864">
        <f t="shared" ca="1" si="426"/>
        <v>10</v>
      </c>
      <c r="G1864">
        <f t="shared" ca="1" si="426"/>
        <v>16</v>
      </c>
      <c r="H1864">
        <f t="shared" ca="1" si="419"/>
        <v>2015</v>
      </c>
      <c r="I1864">
        <f t="shared" ca="1" si="420"/>
        <v>8</v>
      </c>
      <c r="J1864" t="str">
        <f t="shared" ca="1" si="421"/>
        <v>rs</v>
      </c>
      <c r="K1864" t="str">
        <f t="shared" ca="1" si="427"/>
        <v>CIN</v>
      </c>
      <c r="L1864" t="str">
        <f t="shared" ca="1" si="427"/>
        <v>CIN</v>
      </c>
      <c r="M1864">
        <f t="shared" ca="1" si="422"/>
        <v>3.5</v>
      </c>
      <c r="N1864" t="s">
        <v>16</v>
      </c>
      <c r="O1864">
        <v>0</v>
      </c>
      <c r="P1864">
        <f t="shared" ca="1" si="423"/>
        <v>2.5</v>
      </c>
      <c r="S1864" t="s">
        <v>71</v>
      </c>
      <c r="T1864">
        <v>10</v>
      </c>
      <c r="U1864">
        <f t="shared" ca="1" si="424"/>
        <v>1</v>
      </c>
      <c r="V1864" t="s">
        <v>71</v>
      </c>
      <c r="W1864">
        <f t="shared" ca="1" si="425"/>
        <v>1</v>
      </c>
    </row>
    <row r="1865" spans="1:23" x14ac:dyDescent="0.25">
      <c r="A1865">
        <v>1864</v>
      </c>
      <c r="B1865">
        <v>916</v>
      </c>
      <c r="C1865" t="str">
        <f t="shared" ca="1" si="418"/>
        <v>2015_08_TEN@HOU</v>
      </c>
      <c r="D1865">
        <f t="shared" ca="1" si="426"/>
        <v>-4.5</v>
      </c>
      <c r="E1865">
        <f t="shared" ca="1" si="426"/>
        <v>-3.5</v>
      </c>
      <c r="F1865">
        <f t="shared" ca="1" si="426"/>
        <v>20</v>
      </c>
      <c r="G1865">
        <f t="shared" ca="1" si="426"/>
        <v>6</v>
      </c>
      <c r="H1865">
        <f t="shared" ca="1" si="419"/>
        <v>2015</v>
      </c>
      <c r="I1865">
        <f t="shared" ca="1" si="420"/>
        <v>8</v>
      </c>
      <c r="J1865" t="str">
        <f t="shared" ca="1" si="421"/>
        <v>rs</v>
      </c>
      <c r="K1865" t="str">
        <f t="shared" ca="1" si="427"/>
        <v>HOU</v>
      </c>
      <c r="L1865" t="str">
        <f t="shared" ca="1" si="427"/>
        <v>HOU</v>
      </c>
      <c r="M1865">
        <f t="shared" ca="1" si="422"/>
        <v>-1</v>
      </c>
      <c r="N1865" t="s">
        <v>18</v>
      </c>
      <c r="O1865">
        <v>-3</v>
      </c>
      <c r="P1865">
        <f t="shared" ca="1" si="423"/>
        <v>1.5</v>
      </c>
      <c r="S1865" t="s">
        <v>77</v>
      </c>
      <c r="T1865">
        <v>5</v>
      </c>
      <c r="U1865">
        <f t="shared" ca="1" si="424"/>
        <v>1</v>
      </c>
      <c r="V1865" t="s">
        <v>77</v>
      </c>
      <c r="W1865">
        <f t="shared" ca="1" si="425"/>
        <v>1</v>
      </c>
    </row>
    <row r="1866" spans="1:23" x14ac:dyDescent="0.25">
      <c r="A1866">
        <v>1865</v>
      </c>
      <c r="B1866">
        <v>916</v>
      </c>
      <c r="C1866" t="str">
        <f t="shared" ca="1" si="418"/>
        <v>2015_08_TEN@HOU</v>
      </c>
      <c r="D1866">
        <f t="shared" ca="1" si="426"/>
        <v>-4.5</v>
      </c>
      <c r="E1866">
        <f t="shared" ca="1" si="426"/>
        <v>-3.5</v>
      </c>
      <c r="F1866">
        <f t="shared" ca="1" si="426"/>
        <v>20</v>
      </c>
      <c r="G1866">
        <f t="shared" ca="1" si="426"/>
        <v>6</v>
      </c>
      <c r="H1866">
        <f t="shared" ca="1" si="419"/>
        <v>2015</v>
      </c>
      <c r="I1866">
        <f t="shared" ca="1" si="420"/>
        <v>8</v>
      </c>
      <c r="J1866" t="str">
        <f t="shared" ca="1" si="421"/>
        <v>rs</v>
      </c>
      <c r="K1866" t="str">
        <f t="shared" ca="1" si="427"/>
        <v>HOU</v>
      </c>
      <c r="L1866" t="str">
        <f t="shared" ca="1" si="427"/>
        <v>HOU</v>
      </c>
      <c r="M1866">
        <f t="shared" ca="1" si="422"/>
        <v>-1</v>
      </c>
      <c r="N1866" t="s">
        <v>16</v>
      </c>
      <c r="O1866">
        <v>-3</v>
      </c>
      <c r="P1866">
        <f t="shared" ca="1" si="423"/>
        <v>1.5</v>
      </c>
      <c r="S1866" t="s">
        <v>95</v>
      </c>
      <c r="T1866">
        <v>13</v>
      </c>
      <c r="U1866">
        <f t="shared" ca="1" si="424"/>
        <v>0</v>
      </c>
      <c r="V1866" t="s">
        <v>95</v>
      </c>
      <c r="W1866">
        <f t="shared" ca="1" si="425"/>
        <v>0</v>
      </c>
    </row>
    <row r="1867" spans="1:23" x14ac:dyDescent="0.25">
      <c r="A1867">
        <v>1866</v>
      </c>
      <c r="B1867">
        <v>917</v>
      </c>
      <c r="C1867" t="str">
        <f t="shared" ca="1" si="418"/>
        <v>2015_08_NYJ@OAK</v>
      </c>
      <c r="D1867">
        <f t="shared" ca="1" si="426"/>
        <v>2.5</v>
      </c>
      <c r="E1867">
        <f t="shared" ca="1" si="426"/>
        <v>3</v>
      </c>
      <c r="F1867">
        <f t="shared" ca="1" si="426"/>
        <v>34</v>
      </c>
      <c r="G1867">
        <f t="shared" ca="1" si="426"/>
        <v>20</v>
      </c>
      <c r="H1867">
        <f t="shared" ca="1" si="419"/>
        <v>2015</v>
      </c>
      <c r="I1867">
        <f t="shared" ca="1" si="420"/>
        <v>8</v>
      </c>
      <c r="J1867" t="str">
        <f t="shared" ca="1" si="421"/>
        <v>rs</v>
      </c>
      <c r="K1867" t="str">
        <f t="shared" ca="1" si="427"/>
        <v>OAK</v>
      </c>
      <c r="L1867" t="str">
        <f t="shared" ca="1" si="427"/>
        <v>OAK</v>
      </c>
      <c r="M1867">
        <f t="shared" ca="1" si="422"/>
        <v>-0.5</v>
      </c>
      <c r="N1867" t="s">
        <v>18</v>
      </c>
      <c r="O1867">
        <v>1.5</v>
      </c>
      <c r="P1867">
        <f t="shared" ca="1" si="423"/>
        <v>1</v>
      </c>
      <c r="S1867" t="s">
        <v>86</v>
      </c>
      <c r="T1867">
        <v>10</v>
      </c>
      <c r="U1867">
        <f t="shared" ca="1" si="424"/>
        <v>0</v>
      </c>
      <c r="V1867" t="s">
        <v>86</v>
      </c>
      <c r="W1867">
        <f t="shared" ca="1" si="425"/>
        <v>0</v>
      </c>
    </row>
    <row r="1868" spans="1:23" x14ac:dyDescent="0.25">
      <c r="A1868">
        <v>1867</v>
      </c>
      <c r="B1868">
        <v>917</v>
      </c>
      <c r="C1868" t="str">
        <f t="shared" ca="1" si="418"/>
        <v>2015_08_NYJ@OAK</v>
      </c>
      <c r="D1868">
        <f t="shared" ca="1" si="426"/>
        <v>2.5</v>
      </c>
      <c r="E1868">
        <f t="shared" ca="1" si="426"/>
        <v>3</v>
      </c>
      <c r="F1868">
        <f t="shared" ca="1" si="426"/>
        <v>34</v>
      </c>
      <c r="G1868">
        <f t="shared" ca="1" si="426"/>
        <v>20</v>
      </c>
      <c r="H1868">
        <f t="shared" ca="1" si="419"/>
        <v>2015</v>
      </c>
      <c r="I1868">
        <f t="shared" ca="1" si="420"/>
        <v>8</v>
      </c>
      <c r="J1868" t="str">
        <f t="shared" ca="1" si="421"/>
        <v>rs</v>
      </c>
      <c r="K1868" t="str">
        <f t="shared" ca="1" si="427"/>
        <v>OAK</v>
      </c>
      <c r="L1868" t="str">
        <f t="shared" ca="1" si="427"/>
        <v>OAK</v>
      </c>
      <c r="M1868">
        <f t="shared" ca="1" si="422"/>
        <v>-0.5</v>
      </c>
      <c r="N1868" t="s">
        <v>16</v>
      </c>
      <c r="O1868">
        <v>-2.5</v>
      </c>
      <c r="P1868">
        <f t="shared" ca="1" si="423"/>
        <v>5</v>
      </c>
      <c r="S1868" t="s">
        <v>87</v>
      </c>
      <c r="T1868">
        <v>12</v>
      </c>
      <c r="U1868">
        <f t="shared" ca="1" si="424"/>
        <v>1</v>
      </c>
      <c r="V1868" t="s">
        <v>87</v>
      </c>
      <c r="W1868">
        <f t="shared" ca="1" si="425"/>
        <v>1</v>
      </c>
    </row>
    <row r="1869" spans="1:23" x14ac:dyDescent="0.25">
      <c r="A1869">
        <v>1868</v>
      </c>
      <c r="B1869">
        <v>918</v>
      </c>
      <c r="C1869" t="str">
        <f t="shared" ca="1" si="418"/>
        <v>2015_08_SEA@DAL</v>
      </c>
      <c r="D1869">
        <f t="shared" ca="1" si="426"/>
        <v>6</v>
      </c>
      <c r="E1869">
        <f t="shared" ca="1" si="426"/>
        <v>5</v>
      </c>
      <c r="F1869">
        <f t="shared" ca="1" si="426"/>
        <v>12</v>
      </c>
      <c r="G1869">
        <f t="shared" ca="1" si="426"/>
        <v>13</v>
      </c>
      <c r="H1869">
        <f t="shared" ca="1" si="419"/>
        <v>2015</v>
      </c>
      <c r="I1869">
        <f t="shared" ca="1" si="420"/>
        <v>8</v>
      </c>
      <c r="J1869" t="str">
        <f t="shared" ca="1" si="421"/>
        <v>rs</v>
      </c>
      <c r="K1869" t="str">
        <f t="shared" ca="1" si="427"/>
        <v>DAL</v>
      </c>
      <c r="L1869" t="str">
        <f t="shared" ca="1" si="427"/>
        <v>SEA</v>
      </c>
      <c r="M1869">
        <f t="shared" ca="1" si="422"/>
        <v>1</v>
      </c>
      <c r="N1869" t="s">
        <v>18</v>
      </c>
      <c r="O1869">
        <v>4.5</v>
      </c>
      <c r="P1869">
        <f t="shared" ca="1" si="423"/>
        <v>1.5</v>
      </c>
      <c r="S1869" t="s">
        <v>91</v>
      </c>
      <c r="T1869">
        <v>2</v>
      </c>
      <c r="U1869">
        <f t="shared" ca="1" si="424"/>
        <v>0</v>
      </c>
      <c r="V1869" t="s">
        <v>91</v>
      </c>
      <c r="W1869">
        <f t="shared" ca="1" si="425"/>
        <v>1</v>
      </c>
    </row>
    <row r="1870" spans="1:23" x14ac:dyDescent="0.25">
      <c r="A1870">
        <v>1869</v>
      </c>
      <c r="B1870">
        <v>918</v>
      </c>
      <c r="C1870" t="str">
        <f t="shared" ca="1" si="418"/>
        <v>2015_08_SEA@DAL</v>
      </c>
      <c r="D1870">
        <f t="shared" ca="1" si="426"/>
        <v>6</v>
      </c>
      <c r="E1870">
        <f t="shared" ca="1" si="426"/>
        <v>5</v>
      </c>
      <c r="F1870">
        <f t="shared" ca="1" si="426"/>
        <v>12</v>
      </c>
      <c r="G1870">
        <f t="shared" ca="1" si="426"/>
        <v>13</v>
      </c>
      <c r="H1870">
        <f t="shared" ca="1" si="419"/>
        <v>2015</v>
      </c>
      <c r="I1870">
        <f t="shared" ca="1" si="420"/>
        <v>8</v>
      </c>
      <c r="J1870" t="str">
        <f t="shared" ca="1" si="421"/>
        <v>rs</v>
      </c>
      <c r="K1870" t="str">
        <f t="shared" ca="1" si="427"/>
        <v>DAL</v>
      </c>
      <c r="L1870" t="str">
        <f t="shared" ca="1" si="427"/>
        <v>SEA</v>
      </c>
      <c r="M1870">
        <f t="shared" ca="1" si="422"/>
        <v>1</v>
      </c>
      <c r="N1870" t="s">
        <v>16</v>
      </c>
      <c r="O1870">
        <v>3</v>
      </c>
      <c r="P1870">
        <f t="shared" ca="1" si="423"/>
        <v>3</v>
      </c>
      <c r="S1870" t="s">
        <v>91</v>
      </c>
      <c r="T1870">
        <v>9</v>
      </c>
      <c r="U1870">
        <f t="shared" ca="1" si="424"/>
        <v>0</v>
      </c>
      <c r="V1870" t="s">
        <v>91</v>
      </c>
      <c r="W1870">
        <f t="shared" ca="1" si="425"/>
        <v>1</v>
      </c>
    </row>
    <row r="1871" spans="1:23" x14ac:dyDescent="0.25">
      <c r="A1871">
        <v>1870</v>
      </c>
      <c r="B1871">
        <v>919</v>
      </c>
      <c r="C1871" t="str">
        <f t="shared" ca="1" si="418"/>
        <v>2015_08_GBY@DEN</v>
      </c>
      <c r="D1871">
        <f t="shared" ca="1" si="426"/>
        <v>3</v>
      </c>
      <c r="E1871">
        <f t="shared" ca="1" si="426"/>
        <v>2.5</v>
      </c>
      <c r="F1871">
        <f t="shared" ca="1" si="426"/>
        <v>29</v>
      </c>
      <c r="G1871">
        <f t="shared" ca="1" si="426"/>
        <v>10</v>
      </c>
      <c r="H1871">
        <f t="shared" ca="1" si="419"/>
        <v>2015</v>
      </c>
      <c r="I1871">
        <f t="shared" ca="1" si="420"/>
        <v>8</v>
      </c>
      <c r="J1871" t="str">
        <f t="shared" ca="1" si="421"/>
        <v>rs</v>
      </c>
      <c r="K1871" t="str">
        <f t="shared" ca="1" si="427"/>
        <v>DEN</v>
      </c>
      <c r="L1871" t="str">
        <f t="shared" ca="1" si="427"/>
        <v>DEN</v>
      </c>
      <c r="M1871">
        <f t="shared" ca="1" si="422"/>
        <v>0.5</v>
      </c>
      <c r="N1871" t="s">
        <v>18</v>
      </c>
      <c r="O1871">
        <v>-2.5</v>
      </c>
      <c r="P1871">
        <f t="shared" ca="1" si="423"/>
        <v>5.5</v>
      </c>
      <c r="S1871" t="s">
        <v>335</v>
      </c>
      <c r="T1871">
        <v>14</v>
      </c>
      <c r="U1871">
        <f t="shared" ca="1" si="424"/>
        <v>0</v>
      </c>
      <c r="V1871" t="s">
        <v>335</v>
      </c>
      <c r="W1871">
        <f t="shared" ca="1" si="425"/>
        <v>0</v>
      </c>
    </row>
    <row r="1872" spans="1:23" x14ac:dyDescent="0.25">
      <c r="A1872">
        <v>1871</v>
      </c>
      <c r="B1872">
        <v>919</v>
      </c>
      <c r="C1872" t="str">
        <f t="shared" ca="1" si="418"/>
        <v>2015_08_GBY@DEN</v>
      </c>
      <c r="D1872">
        <f t="shared" ca="1" si="426"/>
        <v>3</v>
      </c>
      <c r="E1872">
        <f t="shared" ca="1" si="426"/>
        <v>2.5</v>
      </c>
      <c r="F1872">
        <f t="shared" ca="1" si="426"/>
        <v>29</v>
      </c>
      <c r="G1872">
        <f t="shared" ca="1" si="426"/>
        <v>10</v>
      </c>
      <c r="H1872">
        <f t="shared" ca="1" si="419"/>
        <v>2015</v>
      </c>
      <c r="I1872">
        <f t="shared" ca="1" si="420"/>
        <v>8</v>
      </c>
      <c r="J1872" t="str">
        <f t="shared" ca="1" si="421"/>
        <v>rs</v>
      </c>
      <c r="K1872" t="str">
        <f t="shared" ca="1" si="427"/>
        <v>DEN</v>
      </c>
      <c r="L1872" t="str">
        <f t="shared" ca="1" si="427"/>
        <v>DEN</v>
      </c>
      <c r="M1872">
        <f t="shared" ca="1" si="422"/>
        <v>0.5</v>
      </c>
      <c r="N1872" t="s">
        <v>16</v>
      </c>
      <c r="O1872">
        <v>0</v>
      </c>
      <c r="P1872">
        <f t="shared" ca="1" si="423"/>
        <v>3</v>
      </c>
      <c r="S1872" t="s">
        <v>74</v>
      </c>
      <c r="T1872">
        <v>1</v>
      </c>
      <c r="U1872">
        <f t="shared" ca="1" si="424"/>
        <v>1</v>
      </c>
      <c r="V1872" t="s">
        <v>74</v>
      </c>
      <c r="W1872">
        <f t="shared" ca="1" si="425"/>
        <v>1</v>
      </c>
    </row>
    <row r="1873" spans="1:23" x14ac:dyDescent="0.25">
      <c r="A1873">
        <v>1872</v>
      </c>
      <c r="B1873">
        <v>920</v>
      </c>
      <c r="C1873" t="str">
        <f t="shared" ca="1" si="418"/>
        <v>2015_08_IND@CAR</v>
      </c>
      <c r="D1873">
        <f t="shared" ca="1" si="426"/>
        <v>-5.5</v>
      </c>
      <c r="E1873">
        <f t="shared" ca="1" si="426"/>
        <v>-6.5</v>
      </c>
      <c r="F1873">
        <f t="shared" ca="1" si="426"/>
        <v>29</v>
      </c>
      <c r="G1873">
        <f t="shared" ca="1" si="426"/>
        <v>26</v>
      </c>
      <c r="H1873">
        <f t="shared" ca="1" si="419"/>
        <v>2015</v>
      </c>
      <c r="I1873">
        <f t="shared" ca="1" si="420"/>
        <v>8</v>
      </c>
      <c r="J1873" t="str">
        <f t="shared" ca="1" si="421"/>
        <v>rs</v>
      </c>
      <c r="K1873" t="str">
        <f t="shared" ca="1" si="427"/>
        <v>IND</v>
      </c>
      <c r="L1873" t="str">
        <f t="shared" ca="1" si="427"/>
        <v>CAR</v>
      </c>
      <c r="M1873">
        <f t="shared" ca="1" si="422"/>
        <v>1</v>
      </c>
      <c r="N1873" t="s">
        <v>18</v>
      </c>
      <c r="O1873">
        <v>-5</v>
      </c>
      <c r="P1873">
        <f t="shared" ca="1" si="423"/>
        <v>0.5</v>
      </c>
      <c r="S1873" t="s">
        <v>69</v>
      </c>
      <c r="T1873">
        <v>13</v>
      </c>
      <c r="U1873">
        <f t="shared" ca="1" si="424"/>
        <v>0</v>
      </c>
      <c r="V1873" t="s">
        <v>69</v>
      </c>
      <c r="W1873">
        <f t="shared" ca="1" si="425"/>
        <v>1</v>
      </c>
    </row>
    <row r="1874" spans="1:23" x14ac:dyDescent="0.25">
      <c r="A1874">
        <v>1873</v>
      </c>
      <c r="B1874">
        <v>920</v>
      </c>
      <c r="C1874" t="str">
        <f t="shared" ca="1" si="418"/>
        <v>2015_08_IND@CAR</v>
      </c>
      <c r="D1874">
        <f t="shared" ca="1" si="426"/>
        <v>-5.5</v>
      </c>
      <c r="E1874">
        <f t="shared" ca="1" si="426"/>
        <v>-6.5</v>
      </c>
      <c r="F1874">
        <f t="shared" ca="1" si="426"/>
        <v>29</v>
      </c>
      <c r="G1874">
        <f t="shared" ca="1" si="426"/>
        <v>26</v>
      </c>
      <c r="H1874">
        <f t="shared" ca="1" si="419"/>
        <v>2015</v>
      </c>
      <c r="I1874">
        <f t="shared" ca="1" si="420"/>
        <v>8</v>
      </c>
      <c r="J1874" t="str">
        <f t="shared" ca="1" si="421"/>
        <v>rs</v>
      </c>
      <c r="K1874" t="str">
        <f t="shared" ca="1" si="427"/>
        <v>IND</v>
      </c>
      <c r="L1874" t="str">
        <f t="shared" ca="1" si="427"/>
        <v>CAR</v>
      </c>
      <c r="M1874">
        <f t="shared" ca="1" si="422"/>
        <v>1</v>
      </c>
      <c r="N1874" t="s">
        <v>16</v>
      </c>
      <c r="O1874">
        <v>-6</v>
      </c>
      <c r="P1874">
        <f t="shared" ca="1" si="423"/>
        <v>0.5</v>
      </c>
      <c r="S1874" t="s">
        <v>78</v>
      </c>
      <c r="T1874">
        <v>5</v>
      </c>
      <c r="U1874">
        <f t="shared" ca="1" si="424"/>
        <v>1</v>
      </c>
      <c r="V1874" t="s">
        <v>69</v>
      </c>
      <c r="W1874">
        <f t="shared" ca="1" si="425"/>
        <v>1</v>
      </c>
    </row>
    <row r="1875" spans="1:23" x14ac:dyDescent="0.25">
      <c r="A1875">
        <v>1874</v>
      </c>
      <c r="B1875">
        <v>921</v>
      </c>
      <c r="C1875" t="str">
        <f t="shared" ca="1" si="418"/>
        <v>2015_09_CLE@CIN</v>
      </c>
      <c r="D1875">
        <f t="shared" ca="1" si="426"/>
        <v>-10</v>
      </c>
      <c r="E1875">
        <f t="shared" ca="1" si="426"/>
        <v>-11</v>
      </c>
      <c r="F1875">
        <f t="shared" ca="1" si="426"/>
        <v>31</v>
      </c>
      <c r="G1875">
        <f t="shared" ca="1" si="426"/>
        <v>10</v>
      </c>
      <c r="H1875">
        <f t="shared" ca="1" si="419"/>
        <v>2015</v>
      </c>
      <c r="I1875">
        <f t="shared" ca="1" si="420"/>
        <v>9</v>
      </c>
      <c r="J1875" t="str">
        <f t="shared" ca="1" si="421"/>
        <v>rs</v>
      </c>
      <c r="K1875" t="str">
        <f t="shared" ca="1" si="427"/>
        <v>CIN</v>
      </c>
      <c r="L1875" t="str">
        <f t="shared" ca="1" si="427"/>
        <v>CIN</v>
      </c>
      <c r="M1875">
        <f t="shared" ca="1" si="422"/>
        <v>1</v>
      </c>
      <c r="N1875" t="s">
        <v>18</v>
      </c>
      <c r="O1875">
        <v>-7.5</v>
      </c>
      <c r="P1875">
        <f t="shared" ca="1" si="423"/>
        <v>2.5</v>
      </c>
      <c r="S1875" t="s">
        <v>71</v>
      </c>
      <c r="T1875">
        <v>5</v>
      </c>
      <c r="U1875">
        <f t="shared" ca="1" si="424"/>
        <v>1</v>
      </c>
      <c r="V1875" t="s">
        <v>71</v>
      </c>
      <c r="W1875">
        <f t="shared" ca="1" si="425"/>
        <v>1</v>
      </c>
    </row>
    <row r="1876" spans="1:23" x14ac:dyDescent="0.25">
      <c r="A1876">
        <v>1875</v>
      </c>
      <c r="B1876">
        <v>921</v>
      </c>
      <c r="C1876" t="str">
        <f t="shared" ca="1" si="418"/>
        <v>2015_09_CLE@CIN</v>
      </c>
      <c r="D1876">
        <f t="shared" ca="1" si="426"/>
        <v>-10</v>
      </c>
      <c r="E1876">
        <f t="shared" ca="1" si="426"/>
        <v>-11</v>
      </c>
      <c r="F1876">
        <f t="shared" ca="1" si="426"/>
        <v>31</v>
      </c>
      <c r="G1876">
        <f t="shared" ca="1" si="426"/>
        <v>10</v>
      </c>
      <c r="H1876">
        <f t="shared" ca="1" si="419"/>
        <v>2015</v>
      </c>
      <c r="I1876">
        <f t="shared" ca="1" si="420"/>
        <v>9</v>
      </c>
      <c r="J1876" t="str">
        <f t="shared" ca="1" si="421"/>
        <v>rs</v>
      </c>
      <c r="K1876" t="str">
        <f t="shared" ca="1" si="427"/>
        <v>CIN</v>
      </c>
      <c r="L1876" t="str">
        <f t="shared" ca="1" si="427"/>
        <v>CIN</v>
      </c>
      <c r="M1876">
        <f t="shared" ca="1" si="422"/>
        <v>1</v>
      </c>
      <c r="N1876" t="s">
        <v>16</v>
      </c>
      <c r="O1876">
        <v>-7.5</v>
      </c>
      <c r="P1876">
        <f t="shared" ca="1" si="423"/>
        <v>2.5</v>
      </c>
      <c r="S1876" t="s">
        <v>71</v>
      </c>
      <c r="T1876">
        <v>13</v>
      </c>
      <c r="U1876">
        <f t="shared" ca="1" si="424"/>
        <v>1</v>
      </c>
      <c r="V1876" t="s">
        <v>71</v>
      </c>
      <c r="W1876">
        <f t="shared" ca="1" si="425"/>
        <v>1</v>
      </c>
    </row>
    <row r="1877" spans="1:23" x14ac:dyDescent="0.25">
      <c r="A1877">
        <v>1876</v>
      </c>
      <c r="B1877">
        <v>922</v>
      </c>
      <c r="C1877" t="str">
        <f t="shared" ca="1" si="418"/>
        <v>2015_09_GBY@CAR</v>
      </c>
      <c r="D1877">
        <f t="shared" ca="1" si="426"/>
        <v>3</v>
      </c>
      <c r="E1877">
        <f t="shared" ca="1" si="426"/>
        <v>2.5</v>
      </c>
      <c r="F1877">
        <f t="shared" ca="1" si="426"/>
        <v>37</v>
      </c>
      <c r="G1877">
        <f t="shared" ca="1" si="426"/>
        <v>29</v>
      </c>
      <c r="H1877">
        <f t="shared" ca="1" si="419"/>
        <v>2015</v>
      </c>
      <c r="I1877">
        <f t="shared" ca="1" si="420"/>
        <v>9</v>
      </c>
      <c r="J1877" t="str">
        <f t="shared" ca="1" si="421"/>
        <v>rs</v>
      </c>
      <c r="K1877" t="str">
        <f t="shared" ca="1" si="427"/>
        <v>CAR</v>
      </c>
      <c r="L1877" t="str">
        <f t="shared" ca="1" si="427"/>
        <v>CAR</v>
      </c>
      <c r="M1877">
        <f t="shared" ca="1" si="422"/>
        <v>0.5</v>
      </c>
      <c r="N1877" t="s">
        <v>18</v>
      </c>
      <c r="O1877">
        <v>1.5</v>
      </c>
      <c r="P1877">
        <f t="shared" ca="1" si="423"/>
        <v>1.5</v>
      </c>
      <c r="S1877" t="s">
        <v>69</v>
      </c>
      <c r="T1877">
        <v>3</v>
      </c>
      <c r="U1877">
        <f t="shared" ca="1" si="424"/>
        <v>1</v>
      </c>
      <c r="V1877" t="s">
        <v>69</v>
      </c>
      <c r="W1877">
        <f t="shared" ca="1" si="425"/>
        <v>1</v>
      </c>
    </row>
    <row r="1878" spans="1:23" x14ac:dyDescent="0.25">
      <c r="A1878">
        <v>1877</v>
      </c>
      <c r="B1878">
        <v>922</v>
      </c>
      <c r="C1878" t="str">
        <f t="shared" ca="1" si="418"/>
        <v>2015_09_GBY@CAR</v>
      </c>
      <c r="D1878">
        <f t="shared" ca="1" si="426"/>
        <v>3</v>
      </c>
      <c r="E1878">
        <f t="shared" ca="1" si="426"/>
        <v>2.5</v>
      </c>
      <c r="F1878">
        <f t="shared" ca="1" si="426"/>
        <v>37</v>
      </c>
      <c r="G1878">
        <f t="shared" ca="1" si="426"/>
        <v>29</v>
      </c>
      <c r="H1878">
        <f t="shared" ca="1" si="419"/>
        <v>2015</v>
      </c>
      <c r="I1878">
        <f t="shared" ca="1" si="420"/>
        <v>9</v>
      </c>
      <c r="J1878" t="str">
        <f t="shared" ca="1" si="421"/>
        <v>rs</v>
      </c>
      <c r="K1878" t="str">
        <f t="shared" ca="1" si="427"/>
        <v>CAR</v>
      </c>
      <c r="L1878" t="str">
        <f t="shared" ca="1" si="427"/>
        <v>CAR</v>
      </c>
      <c r="M1878">
        <f t="shared" ca="1" si="422"/>
        <v>0.5</v>
      </c>
      <c r="N1878" t="s">
        <v>16</v>
      </c>
      <c r="O1878">
        <v>0</v>
      </c>
      <c r="P1878">
        <f t="shared" ca="1" si="423"/>
        <v>3</v>
      </c>
      <c r="S1878" t="s">
        <v>335</v>
      </c>
      <c r="T1878">
        <v>11</v>
      </c>
      <c r="U1878">
        <f t="shared" ca="1" si="424"/>
        <v>0</v>
      </c>
      <c r="V1878" t="s">
        <v>335</v>
      </c>
      <c r="W1878">
        <f t="shared" ca="1" si="425"/>
        <v>0</v>
      </c>
    </row>
    <row r="1879" spans="1:23" x14ac:dyDescent="0.25">
      <c r="A1879">
        <v>1878</v>
      </c>
      <c r="B1879">
        <v>923</v>
      </c>
      <c r="C1879" t="str">
        <f t="shared" ca="1" si="418"/>
        <v>2015_09_WAS@NWE</v>
      </c>
      <c r="D1879">
        <f t="shared" ca="1" si="426"/>
        <v>-13</v>
      </c>
      <c r="E1879">
        <f t="shared" ca="1" si="426"/>
        <v>-13.5</v>
      </c>
      <c r="F1879">
        <f t="shared" ca="1" si="426"/>
        <v>27</v>
      </c>
      <c r="G1879">
        <f t="shared" ca="1" si="426"/>
        <v>10</v>
      </c>
      <c r="H1879">
        <f t="shared" ca="1" si="419"/>
        <v>2015</v>
      </c>
      <c r="I1879">
        <f t="shared" ca="1" si="420"/>
        <v>9</v>
      </c>
      <c r="J1879" t="str">
        <f t="shared" ca="1" si="421"/>
        <v>rs</v>
      </c>
      <c r="K1879" t="str">
        <f t="shared" ca="1" si="427"/>
        <v>NWE</v>
      </c>
      <c r="L1879" t="str">
        <f t="shared" ca="1" si="427"/>
        <v>NWE</v>
      </c>
      <c r="M1879">
        <f t="shared" ca="1" si="422"/>
        <v>0.5</v>
      </c>
      <c r="N1879" t="s">
        <v>18</v>
      </c>
      <c r="O1879">
        <v>-11</v>
      </c>
      <c r="P1879">
        <f t="shared" ca="1" si="423"/>
        <v>2</v>
      </c>
      <c r="S1879" t="s">
        <v>96</v>
      </c>
      <c r="T1879">
        <v>8</v>
      </c>
      <c r="U1879">
        <f t="shared" ca="1" si="424"/>
        <v>0</v>
      </c>
      <c r="V1879" t="s">
        <v>337</v>
      </c>
      <c r="W1879">
        <f t="shared" ca="1" si="425"/>
        <v>1</v>
      </c>
    </row>
    <row r="1880" spans="1:23" x14ac:dyDescent="0.25">
      <c r="A1880">
        <v>1879</v>
      </c>
      <c r="B1880">
        <v>923</v>
      </c>
      <c r="C1880" t="str">
        <f t="shared" ca="1" si="418"/>
        <v>2015_09_WAS@NWE</v>
      </c>
      <c r="D1880">
        <f t="shared" ca="1" si="426"/>
        <v>-13</v>
      </c>
      <c r="E1880">
        <f t="shared" ca="1" si="426"/>
        <v>-13.5</v>
      </c>
      <c r="F1880">
        <f t="shared" ca="1" si="426"/>
        <v>27</v>
      </c>
      <c r="G1880">
        <f t="shared" ca="1" si="426"/>
        <v>10</v>
      </c>
      <c r="H1880">
        <f t="shared" ca="1" si="419"/>
        <v>2015</v>
      </c>
      <c r="I1880">
        <f t="shared" ca="1" si="420"/>
        <v>9</v>
      </c>
      <c r="J1880" t="str">
        <f t="shared" ca="1" si="421"/>
        <v>rs</v>
      </c>
      <c r="K1880" t="str">
        <f t="shared" ca="1" si="427"/>
        <v>NWE</v>
      </c>
      <c r="L1880" t="str">
        <f t="shared" ca="1" si="427"/>
        <v>NWE</v>
      </c>
      <c r="M1880">
        <f t="shared" ca="1" si="422"/>
        <v>0.5</v>
      </c>
      <c r="N1880" t="s">
        <v>16</v>
      </c>
      <c r="O1880">
        <v>-13</v>
      </c>
      <c r="P1880">
        <f t="shared" ca="1" si="423"/>
        <v>0</v>
      </c>
      <c r="S1880" t="s">
        <v>96</v>
      </c>
      <c r="T1880">
        <v>8</v>
      </c>
      <c r="U1880">
        <f t="shared" ca="1" si="424"/>
        <v>0</v>
      </c>
      <c r="V1880" t="s">
        <v>337</v>
      </c>
      <c r="W1880">
        <f t="shared" ca="1" si="425"/>
        <v>1</v>
      </c>
    </row>
    <row r="1881" spans="1:23" x14ac:dyDescent="0.25">
      <c r="A1881">
        <v>1880</v>
      </c>
      <c r="B1881">
        <v>924</v>
      </c>
      <c r="C1881" t="str">
        <f t="shared" ca="1" si="418"/>
        <v>2015_09_TEN@NOR</v>
      </c>
      <c r="D1881">
        <f t="shared" ca="1" si="426"/>
        <v>-9.5</v>
      </c>
      <c r="E1881">
        <f t="shared" ca="1" si="426"/>
        <v>-7</v>
      </c>
      <c r="F1881">
        <f t="shared" ca="1" si="426"/>
        <v>28</v>
      </c>
      <c r="G1881">
        <f t="shared" ca="1" si="426"/>
        <v>34</v>
      </c>
      <c r="H1881">
        <f t="shared" ca="1" si="419"/>
        <v>2015</v>
      </c>
      <c r="I1881">
        <f t="shared" ca="1" si="420"/>
        <v>9</v>
      </c>
      <c r="J1881" t="str">
        <f t="shared" ca="1" si="421"/>
        <v>rs</v>
      </c>
      <c r="K1881" t="str">
        <f t="shared" ca="1" si="427"/>
        <v>TEN</v>
      </c>
      <c r="L1881" t="str">
        <f t="shared" ca="1" si="427"/>
        <v>TEN</v>
      </c>
      <c r="M1881">
        <f t="shared" ca="1" si="422"/>
        <v>-2.5</v>
      </c>
      <c r="N1881" t="s">
        <v>18</v>
      </c>
      <c r="O1881">
        <v>-7.5</v>
      </c>
      <c r="P1881">
        <f t="shared" ca="1" si="423"/>
        <v>2</v>
      </c>
      <c r="S1881" t="s">
        <v>95</v>
      </c>
      <c r="T1881">
        <v>7</v>
      </c>
      <c r="U1881">
        <f t="shared" ca="1" si="424"/>
        <v>1</v>
      </c>
      <c r="V1881" t="s">
        <v>340</v>
      </c>
      <c r="W1881">
        <f t="shared" ca="1" si="425"/>
        <v>0</v>
      </c>
    </row>
    <row r="1882" spans="1:23" x14ac:dyDescent="0.25">
      <c r="A1882">
        <v>1881</v>
      </c>
      <c r="B1882">
        <v>924</v>
      </c>
      <c r="C1882" t="str">
        <f t="shared" ca="1" si="418"/>
        <v>2015_09_TEN@NOR</v>
      </c>
      <c r="D1882">
        <f t="shared" ref="D1882:G1901" ca="1" si="428">IFERROR(IF(ISBLANK(VLOOKUP($B1882,nfl_game_result,MATCH(D$1,nfl_game_result_header,0),FALSE)),"",VLOOKUP($B1882,nfl_game_result,MATCH(D$1,nfl_game_result_header,0),FALSE)),"error")</f>
        <v>-9.5</v>
      </c>
      <c r="E1882">
        <f t="shared" ca="1" si="428"/>
        <v>-7</v>
      </c>
      <c r="F1882">
        <f t="shared" ca="1" si="428"/>
        <v>28</v>
      </c>
      <c r="G1882">
        <f t="shared" ca="1" si="428"/>
        <v>34</v>
      </c>
      <c r="H1882">
        <f t="shared" ca="1" si="419"/>
        <v>2015</v>
      </c>
      <c r="I1882">
        <f t="shared" ca="1" si="420"/>
        <v>9</v>
      </c>
      <c r="J1882" t="str">
        <f t="shared" ca="1" si="421"/>
        <v>rs</v>
      </c>
      <c r="K1882" t="str">
        <f t="shared" ref="K1882:L1901" ca="1" si="429">IFERROR(IF(ISBLANK(VLOOKUP($B1882,nfl_game_result,MATCH(K$1,nfl_game_result_header,0),FALSE)),"",VLOOKUP($B1882,nfl_game_result,MATCH(K$1,nfl_game_result_header,0),FALSE)),"error")</f>
        <v>TEN</v>
      </c>
      <c r="L1882" t="str">
        <f t="shared" ca="1" si="429"/>
        <v>TEN</v>
      </c>
      <c r="M1882">
        <f t="shared" ca="1" si="422"/>
        <v>-2.5</v>
      </c>
      <c r="N1882" t="s">
        <v>16</v>
      </c>
      <c r="O1882">
        <v>-9</v>
      </c>
      <c r="P1882">
        <f t="shared" ca="1" si="423"/>
        <v>0.5</v>
      </c>
      <c r="S1882" t="s">
        <v>95</v>
      </c>
      <c r="T1882">
        <v>12</v>
      </c>
      <c r="U1882">
        <f t="shared" ca="1" si="424"/>
        <v>1</v>
      </c>
      <c r="V1882" t="s">
        <v>340</v>
      </c>
      <c r="W1882">
        <f t="shared" ca="1" si="425"/>
        <v>0</v>
      </c>
    </row>
    <row r="1883" spans="1:23" x14ac:dyDescent="0.25">
      <c r="A1883">
        <v>1882</v>
      </c>
      <c r="B1883">
        <v>925</v>
      </c>
      <c r="C1883" t="str">
        <f t="shared" ca="1" si="418"/>
        <v>2015_09_MIA@BUF</v>
      </c>
      <c r="D1883">
        <f t="shared" ca="1" si="428"/>
        <v>-3</v>
      </c>
      <c r="E1883">
        <f t="shared" ca="1" si="428"/>
        <v>-4</v>
      </c>
      <c r="F1883">
        <f t="shared" ca="1" si="428"/>
        <v>33</v>
      </c>
      <c r="G1883">
        <f t="shared" ca="1" si="428"/>
        <v>17</v>
      </c>
      <c r="H1883">
        <f t="shared" ca="1" si="419"/>
        <v>2015</v>
      </c>
      <c r="I1883">
        <f t="shared" ca="1" si="420"/>
        <v>9</v>
      </c>
      <c r="J1883" t="str">
        <f t="shared" ca="1" si="421"/>
        <v>rs</v>
      </c>
      <c r="K1883" t="str">
        <f t="shared" ca="1" si="429"/>
        <v>BUF</v>
      </c>
      <c r="L1883" t="str">
        <f t="shared" ca="1" si="429"/>
        <v>BUF</v>
      </c>
      <c r="M1883">
        <f t="shared" ca="1" si="422"/>
        <v>1</v>
      </c>
      <c r="N1883" t="s">
        <v>18</v>
      </c>
      <c r="O1883">
        <v>1.5</v>
      </c>
      <c r="P1883">
        <f t="shared" ca="1" si="423"/>
        <v>4.5</v>
      </c>
      <c r="S1883" t="s">
        <v>68</v>
      </c>
      <c r="T1883">
        <v>4</v>
      </c>
      <c r="U1883">
        <f t="shared" ca="1" si="424"/>
        <v>1</v>
      </c>
      <c r="V1883" t="s">
        <v>68</v>
      </c>
      <c r="W1883">
        <f t="shared" ca="1" si="425"/>
        <v>1</v>
      </c>
    </row>
    <row r="1884" spans="1:23" x14ac:dyDescent="0.25">
      <c r="A1884">
        <v>1883</v>
      </c>
      <c r="B1884">
        <v>925</v>
      </c>
      <c r="C1884" t="str">
        <f t="shared" ca="1" si="418"/>
        <v>2015_09_MIA@BUF</v>
      </c>
      <c r="D1884">
        <f t="shared" ca="1" si="428"/>
        <v>-3</v>
      </c>
      <c r="E1884">
        <f t="shared" ca="1" si="428"/>
        <v>-4</v>
      </c>
      <c r="F1884">
        <f t="shared" ca="1" si="428"/>
        <v>33</v>
      </c>
      <c r="G1884">
        <f t="shared" ca="1" si="428"/>
        <v>17</v>
      </c>
      <c r="H1884">
        <f t="shared" ca="1" si="419"/>
        <v>2015</v>
      </c>
      <c r="I1884">
        <f t="shared" ca="1" si="420"/>
        <v>9</v>
      </c>
      <c r="J1884" t="str">
        <f t="shared" ca="1" si="421"/>
        <v>rs</v>
      </c>
      <c r="K1884" t="str">
        <f t="shared" ca="1" si="429"/>
        <v>BUF</v>
      </c>
      <c r="L1884" t="str">
        <f t="shared" ca="1" si="429"/>
        <v>BUF</v>
      </c>
      <c r="M1884">
        <f t="shared" ca="1" si="422"/>
        <v>1</v>
      </c>
      <c r="N1884" t="s">
        <v>16</v>
      </c>
      <c r="O1884">
        <v>-5.5</v>
      </c>
      <c r="P1884">
        <f t="shared" ca="1" si="423"/>
        <v>2.5</v>
      </c>
      <c r="S1884" t="s">
        <v>68</v>
      </c>
      <c r="T1884">
        <v>1</v>
      </c>
      <c r="U1884">
        <f t="shared" ca="1" si="424"/>
        <v>1</v>
      </c>
      <c r="V1884" t="s">
        <v>68</v>
      </c>
      <c r="W1884">
        <f t="shared" ca="1" si="425"/>
        <v>1</v>
      </c>
    </row>
    <row r="1885" spans="1:23" x14ac:dyDescent="0.25">
      <c r="A1885">
        <v>1884</v>
      </c>
      <c r="B1885">
        <v>926</v>
      </c>
      <c r="C1885" t="str">
        <f t="shared" ca="1" si="418"/>
        <v>2015_09_STL@MIN</v>
      </c>
      <c r="D1885">
        <f t="shared" ca="1" si="428"/>
        <v>-3.5</v>
      </c>
      <c r="E1885">
        <f t="shared" ca="1" si="428"/>
        <v>-1</v>
      </c>
      <c r="F1885">
        <f t="shared" ca="1" si="428"/>
        <v>21</v>
      </c>
      <c r="G1885">
        <f t="shared" ca="1" si="428"/>
        <v>18</v>
      </c>
      <c r="H1885">
        <f t="shared" ca="1" si="419"/>
        <v>2015</v>
      </c>
      <c r="I1885">
        <f t="shared" ca="1" si="420"/>
        <v>9</v>
      </c>
      <c r="J1885" t="str">
        <f t="shared" ca="1" si="421"/>
        <v>rs</v>
      </c>
      <c r="K1885" t="str">
        <f t="shared" ca="1" si="429"/>
        <v>MIN</v>
      </c>
      <c r="L1885" t="str">
        <f t="shared" ca="1" si="429"/>
        <v>MIN</v>
      </c>
      <c r="M1885">
        <f t="shared" ca="1" si="422"/>
        <v>-2.5</v>
      </c>
      <c r="N1885" t="s">
        <v>18</v>
      </c>
      <c r="O1885">
        <v>-3</v>
      </c>
      <c r="P1885">
        <f t="shared" ca="1" si="423"/>
        <v>0.5</v>
      </c>
      <c r="S1885" t="s">
        <v>93</v>
      </c>
      <c r="T1885">
        <v>10</v>
      </c>
      <c r="U1885">
        <f t="shared" ca="1" si="424"/>
        <v>0</v>
      </c>
      <c r="V1885" t="s">
        <v>93</v>
      </c>
      <c r="W1885">
        <f t="shared" ca="1" si="425"/>
        <v>0</v>
      </c>
    </row>
    <row r="1886" spans="1:23" x14ac:dyDescent="0.25">
      <c r="A1886">
        <v>1885</v>
      </c>
      <c r="B1886">
        <v>926</v>
      </c>
      <c r="C1886" t="str">
        <f t="shared" ca="1" si="418"/>
        <v>2015_09_STL@MIN</v>
      </c>
      <c r="D1886">
        <f t="shared" ca="1" si="428"/>
        <v>-3.5</v>
      </c>
      <c r="E1886">
        <f t="shared" ca="1" si="428"/>
        <v>-1</v>
      </c>
      <c r="F1886">
        <f t="shared" ca="1" si="428"/>
        <v>21</v>
      </c>
      <c r="G1886">
        <f t="shared" ca="1" si="428"/>
        <v>18</v>
      </c>
      <c r="H1886">
        <f t="shared" ca="1" si="419"/>
        <v>2015</v>
      </c>
      <c r="I1886">
        <f t="shared" ca="1" si="420"/>
        <v>9</v>
      </c>
      <c r="J1886" t="str">
        <f t="shared" ca="1" si="421"/>
        <v>rs</v>
      </c>
      <c r="K1886" t="str">
        <f t="shared" ca="1" si="429"/>
        <v>MIN</v>
      </c>
      <c r="L1886" t="str">
        <f t="shared" ca="1" si="429"/>
        <v>MIN</v>
      </c>
      <c r="M1886">
        <f t="shared" ca="1" si="422"/>
        <v>-2.5</v>
      </c>
      <c r="N1886" t="s">
        <v>16</v>
      </c>
      <c r="O1886">
        <v>0</v>
      </c>
      <c r="P1886">
        <f t="shared" ca="1" si="423"/>
        <v>3.5</v>
      </c>
      <c r="S1886" t="s">
        <v>93</v>
      </c>
      <c r="T1886">
        <v>3</v>
      </c>
      <c r="U1886">
        <f t="shared" ca="1" si="424"/>
        <v>0</v>
      </c>
      <c r="V1886" t="s">
        <v>93</v>
      </c>
      <c r="W1886">
        <f t="shared" ca="1" si="425"/>
        <v>0</v>
      </c>
    </row>
    <row r="1887" spans="1:23" x14ac:dyDescent="0.25">
      <c r="A1887">
        <v>1886</v>
      </c>
      <c r="B1887">
        <v>927</v>
      </c>
      <c r="C1887" t="str">
        <f t="shared" ca="1" si="418"/>
        <v>2015_09_JAX@NYJ</v>
      </c>
      <c r="D1887">
        <f t="shared" ca="1" si="428"/>
        <v>-2.5</v>
      </c>
      <c r="E1887">
        <f t="shared" ca="1" si="428"/>
        <v>-7.5</v>
      </c>
      <c r="F1887">
        <f t="shared" ca="1" si="428"/>
        <v>28</v>
      </c>
      <c r="G1887">
        <f t="shared" ca="1" si="428"/>
        <v>23</v>
      </c>
      <c r="H1887">
        <f t="shared" ca="1" si="419"/>
        <v>2015</v>
      </c>
      <c r="I1887">
        <f t="shared" ca="1" si="420"/>
        <v>9</v>
      </c>
      <c r="J1887" t="str">
        <f t="shared" ca="1" si="421"/>
        <v>rs</v>
      </c>
      <c r="K1887" t="str">
        <f t="shared" ca="1" si="429"/>
        <v>JAX</v>
      </c>
      <c r="L1887" t="str">
        <f t="shared" ca="1" si="429"/>
        <v>NYJ</v>
      </c>
      <c r="M1887">
        <f t="shared" ca="1" si="422"/>
        <v>5</v>
      </c>
      <c r="N1887" t="s">
        <v>18</v>
      </c>
      <c r="O1887">
        <v>-7.5</v>
      </c>
      <c r="P1887">
        <f t="shared" ca="1" si="423"/>
        <v>5</v>
      </c>
      <c r="S1887" t="s">
        <v>86</v>
      </c>
      <c r="T1887">
        <v>2</v>
      </c>
      <c r="U1887">
        <f t="shared" ca="1" si="424"/>
        <v>0</v>
      </c>
      <c r="V1887" t="s">
        <v>86</v>
      </c>
      <c r="W1887">
        <f t="shared" ca="1" si="425"/>
        <v>1</v>
      </c>
    </row>
    <row r="1888" spans="1:23" x14ac:dyDescent="0.25">
      <c r="A1888">
        <v>1887</v>
      </c>
      <c r="B1888">
        <v>927</v>
      </c>
      <c r="C1888" t="str">
        <f t="shared" ca="1" si="418"/>
        <v>2015_09_JAX@NYJ</v>
      </c>
      <c r="D1888">
        <f t="shared" ca="1" si="428"/>
        <v>-2.5</v>
      </c>
      <c r="E1888">
        <f t="shared" ca="1" si="428"/>
        <v>-7.5</v>
      </c>
      <c r="F1888">
        <f t="shared" ca="1" si="428"/>
        <v>28</v>
      </c>
      <c r="G1888">
        <f t="shared" ca="1" si="428"/>
        <v>23</v>
      </c>
      <c r="H1888">
        <f t="shared" ca="1" si="419"/>
        <v>2015</v>
      </c>
      <c r="I1888">
        <f t="shared" ca="1" si="420"/>
        <v>9</v>
      </c>
      <c r="J1888" t="str">
        <f t="shared" ca="1" si="421"/>
        <v>rs</v>
      </c>
      <c r="K1888" t="str">
        <f t="shared" ca="1" si="429"/>
        <v>JAX</v>
      </c>
      <c r="L1888" t="str">
        <f t="shared" ca="1" si="429"/>
        <v>NYJ</v>
      </c>
      <c r="M1888">
        <f t="shared" ca="1" si="422"/>
        <v>5</v>
      </c>
      <c r="N1888" t="s">
        <v>16</v>
      </c>
      <c r="O1888">
        <v>-7.5</v>
      </c>
      <c r="P1888">
        <f t="shared" ca="1" si="423"/>
        <v>5</v>
      </c>
      <c r="S1888" t="s">
        <v>86</v>
      </c>
      <c r="T1888">
        <v>9</v>
      </c>
      <c r="U1888">
        <f t="shared" ca="1" si="424"/>
        <v>0</v>
      </c>
      <c r="V1888" t="s">
        <v>86</v>
      </c>
      <c r="W1888">
        <f t="shared" ca="1" si="425"/>
        <v>1</v>
      </c>
    </row>
    <row r="1889" spans="1:23" x14ac:dyDescent="0.25">
      <c r="A1889">
        <v>1888</v>
      </c>
      <c r="B1889">
        <v>928</v>
      </c>
      <c r="C1889" t="str">
        <f t="shared" ca="1" si="418"/>
        <v>2015_09_OAK@PIT</v>
      </c>
      <c r="D1889">
        <f t="shared" ca="1" si="428"/>
        <v>-6</v>
      </c>
      <c r="E1889">
        <f t="shared" ca="1" si="428"/>
        <v>-6</v>
      </c>
      <c r="F1889">
        <f t="shared" ca="1" si="428"/>
        <v>38</v>
      </c>
      <c r="G1889">
        <f t="shared" ca="1" si="428"/>
        <v>35</v>
      </c>
      <c r="H1889">
        <f t="shared" ca="1" si="419"/>
        <v>2015</v>
      </c>
      <c r="I1889">
        <f t="shared" ca="1" si="420"/>
        <v>9</v>
      </c>
      <c r="J1889" t="str">
        <f t="shared" ca="1" si="421"/>
        <v>rs</v>
      </c>
      <c r="K1889" t="str">
        <f t="shared" ca="1" si="429"/>
        <v>OAK</v>
      </c>
      <c r="L1889" t="str">
        <f t="shared" ca="1" si="429"/>
        <v>PIT</v>
      </c>
      <c r="M1889">
        <f t="shared" ca="1" si="422"/>
        <v>0</v>
      </c>
      <c r="N1889" t="s">
        <v>18</v>
      </c>
      <c r="O1889">
        <v>-6</v>
      </c>
      <c r="P1889">
        <f t="shared" ca="1" si="423"/>
        <v>0</v>
      </c>
      <c r="S1889" t="s">
        <v>89</v>
      </c>
      <c r="T1889">
        <v>6</v>
      </c>
      <c r="U1889">
        <f t="shared" ca="1" si="424"/>
        <v>0</v>
      </c>
      <c r="V1889" t="s">
        <v>89</v>
      </c>
      <c r="W1889">
        <f t="shared" ca="1" si="425"/>
        <v>1</v>
      </c>
    </row>
    <row r="1890" spans="1:23" x14ac:dyDescent="0.25">
      <c r="A1890">
        <v>1889</v>
      </c>
      <c r="B1890">
        <v>928</v>
      </c>
      <c r="C1890" t="str">
        <f t="shared" ca="1" si="418"/>
        <v>2015_09_OAK@PIT</v>
      </c>
      <c r="D1890">
        <f t="shared" ca="1" si="428"/>
        <v>-6</v>
      </c>
      <c r="E1890">
        <f t="shared" ca="1" si="428"/>
        <v>-6</v>
      </c>
      <c r="F1890">
        <f t="shared" ca="1" si="428"/>
        <v>38</v>
      </c>
      <c r="G1890">
        <f t="shared" ca="1" si="428"/>
        <v>35</v>
      </c>
      <c r="H1890">
        <f t="shared" ca="1" si="419"/>
        <v>2015</v>
      </c>
      <c r="I1890">
        <f t="shared" ca="1" si="420"/>
        <v>9</v>
      </c>
      <c r="J1890" t="str">
        <f t="shared" ca="1" si="421"/>
        <v>rs</v>
      </c>
      <c r="K1890" t="str">
        <f t="shared" ca="1" si="429"/>
        <v>OAK</v>
      </c>
      <c r="L1890" t="str">
        <f t="shared" ca="1" si="429"/>
        <v>PIT</v>
      </c>
      <c r="M1890">
        <f t="shared" ca="1" si="422"/>
        <v>0</v>
      </c>
      <c r="N1890" t="s">
        <v>16</v>
      </c>
      <c r="O1890">
        <v>-3</v>
      </c>
      <c r="P1890">
        <f t="shared" ca="1" si="423"/>
        <v>3</v>
      </c>
      <c r="S1890" t="s">
        <v>89</v>
      </c>
      <c r="T1890">
        <v>10</v>
      </c>
      <c r="U1890">
        <f t="shared" ca="1" si="424"/>
        <v>0</v>
      </c>
      <c r="V1890" t="s">
        <v>89</v>
      </c>
      <c r="W1890">
        <f t="shared" ca="1" si="425"/>
        <v>1</v>
      </c>
    </row>
    <row r="1891" spans="1:23" x14ac:dyDescent="0.25">
      <c r="A1891">
        <v>1890</v>
      </c>
      <c r="B1891">
        <v>929</v>
      </c>
      <c r="C1891" t="str">
        <f t="shared" ca="1" si="418"/>
        <v>2015_09_NYG@TBY</v>
      </c>
      <c r="D1891">
        <f t="shared" ca="1" si="428"/>
        <v>1</v>
      </c>
      <c r="E1891">
        <f t="shared" ca="1" si="428"/>
        <v>2</v>
      </c>
      <c r="F1891">
        <f t="shared" ca="1" si="428"/>
        <v>18</v>
      </c>
      <c r="G1891">
        <f t="shared" ca="1" si="428"/>
        <v>32</v>
      </c>
      <c r="H1891">
        <f t="shared" ca="1" si="419"/>
        <v>2015</v>
      </c>
      <c r="I1891">
        <f t="shared" ca="1" si="420"/>
        <v>9</v>
      </c>
      <c r="J1891" t="str">
        <f t="shared" ca="1" si="421"/>
        <v>rs</v>
      </c>
      <c r="K1891" t="str">
        <f t="shared" ca="1" si="429"/>
        <v>NYG</v>
      </c>
      <c r="L1891" t="str">
        <f t="shared" ca="1" si="429"/>
        <v>NYG</v>
      </c>
      <c r="M1891">
        <f t="shared" ca="1" si="422"/>
        <v>-1</v>
      </c>
      <c r="N1891" t="s">
        <v>18</v>
      </c>
      <c r="O1891">
        <v>3</v>
      </c>
      <c r="P1891">
        <f t="shared" ca="1" si="423"/>
        <v>2</v>
      </c>
      <c r="S1891" t="s">
        <v>339</v>
      </c>
      <c r="T1891">
        <v>9</v>
      </c>
      <c r="U1891">
        <f t="shared" ca="1" si="424"/>
        <v>0</v>
      </c>
      <c r="V1891" t="s">
        <v>339</v>
      </c>
      <c r="W1891">
        <f t="shared" ca="1" si="425"/>
        <v>0</v>
      </c>
    </row>
    <row r="1892" spans="1:23" x14ac:dyDescent="0.25">
      <c r="A1892">
        <v>1891</v>
      </c>
      <c r="B1892">
        <v>929</v>
      </c>
      <c r="C1892" t="str">
        <f t="shared" ca="1" si="418"/>
        <v>2015_09_NYG@TBY</v>
      </c>
      <c r="D1892">
        <f t="shared" ca="1" si="428"/>
        <v>1</v>
      </c>
      <c r="E1892">
        <f t="shared" ca="1" si="428"/>
        <v>2</v>
      </c>
      <c r="F1892">
        <f t="shared" ca="1" si="428"/>
        <v>18</v>
      </c>
      <c r="G1892">
        <f t="shared" ca="1" si="428"/>
        <v>32</v>
      </c>
      <c r="H1892">
        <f t="shared" ca="1" si="419"/>
        <v>2015</v>
      </c>
      <c r="I1892">
        <f t="shared" ca="1" si="420"/>
        <v>9</v>
      </c>
      <c r="J1892" t="str">
        <f t="shared" ca="1" si="421"/>
        <v>rs</v>
      </c>
      <c r="K1892" t="str">
        <f t="shared" ca="1" si="429"/>
        <v>NYG</v>
      </c>
      <c r="L1892" t="str">
        <f t="shared" ca="1" si="429"/>
        <v>NYG</v>
      </c>
      <c r="M1892">
        <f t="shared" ca="1" si="422"/>
        <v>-1</v>
      </c>
      <c r="N1892" t="s">
        <v>16</v>
      </c>
      <c r="O1892">
        <v>3</v>
      </c>
      <c r="P1892">
        <f t="shared" ca="1" si="423"/>
        <v>2</v>
      </c>
      <c r="S1892" t="s">
        <v>85</v>
      </c>
      <c r="T1892">
        <v>4</v>
      </c>
      <c r="U1892">
        <f t="shared" ca="1" si="424"/>
        <v>1</v>
      </c>
      <c r="V1892" t="s">
        <v>85</v>
      </c>
      <c r="W1892">
        <f t="shared" ca="1" si="425"/>
        <v>1</v>
      </c>
    </row>
    <row r="1893" spans="1:23" x14ac:dyDescent="0.25">
      <c r="A1893">
        <v>1892</v>
      </c>
      <c r="B1893">
        <v>930</v>
      </c>
      <c r="C1893" t="str">
        <f t="shared" ca="1" si="418"/>
        <v>2015_09_ATL@SFO</v>
      </c>
      <c r="D1893">
        <f t="shared" ca="1" si="428"/>
        <v>2.5</v>
      </c>
      <c r="E1893">
        <f t="shared" ca="1" si="428"/>
        <v>7</v>
      </c>
      <c r="F1893">
        <f t="shared" ca="1" si="428"/>
        <v>17</v>
      </c>
      <c r="G1893">
        <f t="shared" ca="1" si="428"/>
        <v>16</v>
      </c>
      <c r="H1893">
        <f t="shared" ca="1" si="419"/>
        <v>2015</v>
      </c>
      <c r="I1893">
        <f t="shared" ca="1" si="420"/>
        <v>9</v>
      </c>
      <c r="J1893" t="str">
        <f t="shared" ca="1" si="421"/>
        <v>rs</v>
      </c>
      <c r="K1893" t="str">
        <f t="shared" ca="1" si="429"/>
        <v>SFO</v>
      </c>
      <c r="L1893" t="str">
        <f t="shared" ca="1" si="429"/>
        <v>SFO</v>
      </c>
      <c r="M1893">
        <f t="shared" ca="1" si="422"/>
        <v>-4.5</v>
      </c>
      <c r="N1893" t="s">
        <v>18</v>
      </c>
      <c r="O1893">
        <v>4</v>
      </c>
      <c r="P1893">
        <f t="shared" ca="1" si="423"/>
        <v>1.5</v>
      </c>
      <c r="S1893" t="s">
        <v>22</v>
      </c>
      <c r="T1893">
        <v>13</v>
      </c>
      <c r="U1893">
        <f t="shared" ca="1" si="424"/>
        <v>0</v>
      </c>
      <c r="V1893" t="s">
        <v>22</v>
      </c>
      <c r="W1893">
        <f t="shared" ca="1" si="425"/>
        <v>0</v>
      </c>
    </row>
    <row r="1894" spans="1:23" x14ac:dyDescent="0.25">
      <c r="A1894">
        <v>1893</v>
      </c>
      <c r="B1894">
        <v>930</v>
      </c>
      <c r="C1894" t="str">
        <f t="shared" ca="1" si="418"/>
        <v>2015_09_ATL@SFO</v>
      </c>
      <c r="D1894">
        <f t="shared" ca="1" si="428"/>
        <v>2.5</v>
      </c>
      <c r="E1894">
        <f t="shared" ca="1" si="428"/>
        <v>7</v>
      </c>
      <c r="F1894">
        <f t="shared" ca="1" si="428"/>
        <v>17</v>
      </c>
      <c r="G1894">
        <f t="shared" ca="1" si="428"/>
        <v>16</v>
      </c>
      <c r="H1894">
        <f t="shared" ca="1" si="419"/>
        <v>2015</v>
      </c>
      <c r="I1894">
        <f t="shared" ca="1" si="420"/>
        <v>9</v>
      </c>
      <c r="J1894" t="str">
        <f t="shared" ca="1" si="421"/>
        <v>rs</v>
      </c>
      <c r="K1894" t="str">
        <f t="shared" ca="1" si="429"/>
        <v>SFO</v>
      </c>
      <c r="L1894" t="str">
        <f t="shared" ca="1" si="429"/>
        <v>SFO</v>
      </c>
      <c r="M1894">
        <f t="shared" ca="1" si="422"/>
        <v>-4.5</v>
      </c>
      <c r="N1894" t="s">
        <v>16</v>
      </c>
      <c r="O1894">
        <v>4</v>
      </c>
      <c r="P1894">
        <f t="shared" ca="1" si="423"/>
        <v>1.5</v>
      </c>
      <c r="S1894" t="s">
        <v>22</v>
      </c>
      <c r="T1894">
        <v>6</v>
      </c>
      <c r="U1894">
        <f t="shared" ca="1" si="424"/>
        <v>0</v>
      </c>
      <c r="V1894" t="s">
        <v>22</v>
      </c>
      <c r="W1894">
        <f t="shared" ca="1" si="425"/>
        <v>0</v>
      </c>
    </row>
    <row r="1895" spans="1:23" x14ac:dyDescent="0.25">
      <c r="A1895">
        <v>1894</v>
      </c>
      <c r="B1895">
        <v>931</v>
      </c>
      <c r="C1895" t="str">
        <f t="shared" ca="1" si="418"/>
        <v>2015_09_DEN@IND</v>
      </c>
      <c r="D1895">
        <f t="shared" ca="1" si="428"/>
        <v>3</v>
      </c>
      <c r="E1895">
        <f t="shared" ca="1" si="428"/>
        <v>4</v>
      </c>
      <c r="F1895">
        <f t="shared" ca="1" si="428"/>
        <v>27</v>
      </c>
      <c r="G1895">
        <f t="shared" ca="1" si="428"/>
        <v>24</v>
      </c>
      <c r="H1895">
        <f t="shared" ca="1" si="419"/>
        <v>2015</v>
      </c>
      <c r="I1895">
        <f t="shared" ca="1" si="420"/>
        <v>9</v>
      </c>
      <c r="J1895" t="str">
        <f t="shared" ca="1" si="421"/>
        <v>rs</v>
      </c>
      <c r="K1895" t="str">
        <f t="shared" ca="1" si="429"/>
        <v>IND</v>
      </c>
      <c r="L1895" t="str">
        <f t="shared" ca="1" si="429"/>
        <v>IND</v>
      </c>
      <c r="M1895">
        <f t="shared" ca="1" si="422"/>
        <v>-1</v>
      </c>
      <c r="N1895" t="s">
        <v>18</v>
      </c>
      <c r="O1895">
        <v>3</v>
      </c>
      <c r="P1895">
        <f t="shared" ca="1" si="423"/>
        <v>0</v>
      </c>
      <c r="S1895" t="s">
        <v>78</v>
      </c>
      <c r="T1895">
        <v>12</v>
      </c>
      <c r="U1895">
        <f t="shared" ca="1" si="424"/>
        <v>1</v>
      </c>
      <c r="V1895" t="s">
        <v>78</v>
      </c>
      <c r="W1895">
        <f t="shared" ca="1" si="425"/>
        <v>1</v>
      </c>
    </row>
    <row r="1896" spans="1:23" x14ac:dyDescent="0.25">
      <c r="A1896">
        <v>1895</v>
      </c>
      <c r="B1896">
        <v>931</v>
      </c>
      <c r="C1896" t="str">
        <f t="shared" ca="1" si="418"/>
        <v>2015_09_DEN@IND</v>
      </c>
      <c r="D1896">
        <f t="shared" ca="1" si="428"/>
        <v>3</v>
      </c>
      <c r="E1896">
        <f t="shared" ca="1" si="428"/>
        <v>4</v>
      </c>
      <c r="F1896">
        <f t="shared" ca="1" si="428"/>
        <v>27</v>
      </c>
      <c r="G1896">
        <f t="shared" ca="1" si="428"/>
        <v>24</v>
      </c>
      <c r="H1896">
        <f t="shared" ca="1" si="419"/>
        <v>2015</v>
      </c>
      <c r="I1896">
        <f t="shared" ca="1" si="420"/>
        <v>9</v>
      </c>
      <c r="J1896" t="str">
        <f t="shared" ca="1" si="421"/>
        <v>rs</v>
      </c>
      <c r="K1896" t="str">
        <f t="shared" ca="1" si="429"/>
        <v>IND</v>
      </c>
      <c r="L1896" t="str">
        <f t="shared" ca="1" si="429"/>
        <v>IND</v>
      </c>
      <c r="M1896">
        <f t="shared" ca="1" si="422"/>
        <v>-1</v>
      </c>
      <c r="N1896" t="s">
        <v>16</v>
      </c>
      <c r="O1896">
        <v>3</v>
      </c>
      <c r="P1896">
        <f t="shared" ca="1" si="423"/>
        <v>0</v>
      </c>
      <c r="S1896" t="s">
        <v>74</v>
      </c>
      <c r="T1896">
        <v>7</v>
      </c>
      <c r="U1896">
        <f t="shared" ca="1" si="424"/>
        <v>0</v>
      </c>
      <c r="V1896" t="s">
        <v>74</v>
      </c>
      <c r="W1896">
        <f t="shared" ca="1" si="425"/>
        <v>0</v>
      </c>
    </row>
    <row r="1897" spans="1:23" x14ac:dyDescent="0.25">
      <c r="A1897">
        <v>1896</v>
      </c>
      <c r="B1897">
        <v>932</v>
      </c>
      <c r="C1897" t="str">
        <f t="shared" ca="1" si="418"/>
        <v>2015_09_PHI@DAL</v>
      </c>
      <c r="D1897">
        <f t="shared" ca="1" si="428"/>
        <v>-3</v>
      </c>
      <c r="E1897">
        <f t="shared" ca="1" si="428"/>
        <v>3</v>
      </c>
      <c r="F1897">
        <f t="shared" ca="1" si="428"/>
        <v>27</v>
      </c>
      <c r="G1897">
        <f t="shared" ca="1" si="428"/>
        <v>33</v>
      </c>
      <c r="H1897">
        <f t="shared" ca="1" si="419"/>
        <v>2015</v>
      </c>
      <c r="I1897">
        <f t="shared" ca="1" si="420"/>
        <v>9</v>
      </c>
      <c r="J1897" t="str">
        <f t="shared" ca="1" si="421"/>
        <v>rs</v>
      </c>
      <c r="K1897" t="str">
        <f t="shared" ca="1" si="429"/>
        <v>PHI</v>
      </c>
      <c r="L1897" t="str">
        <f t="shared" ca="1" si="429"/>
        <v>PHI</v>
      </c>
      <c r="M1897">
        <f t="shared" ca="1" si="422"/>
        <v>-6</v>
      </c>
      <c r="N1897" t="s">
        <v>18</v>
      </c>
      <c r="O1897">
        <v>3</v>
      </c>
      <c r="P1897">
        <f t="shared" ca="1" si="423"/>
        <v>6</v>
      </c>
      <c r="S1897" t="s">
        <v>88</v>
      </c>
      <c r="T1897">
        <v>11</v>
      </c>
      <c r="U1897">
        <f t="shared" ca="1" si="424"/>
        <v>1</v>
      </c>
      <c r="V1897" t="s">
        <v>88</v>
      </c>
      <c r="W1897">
        <f t="shared" ca="1" si="425"/>
        <v>1</v>
      </c>
    </row>
    <row r="1898" spans="1:23" x14ac:dyDescent="0.25">
      <c r="A1898">
        <v>1897</v>
      </c>
      <c r="B1898">
        <v>932</v>
      </c>
      <c r="C1898" t="str">
        <f t="shared" ca="1" si="418"/>
        <v>2015_09_PHI@DAL</v>
      </c>
      <c r="D1898">
        <f t="shared" ca="1" si="428"/>
        <v>-3</v>
      </c>
      <c r="E1898">
        <f t="shared" ca="1" si="428"/>
        <v>3</v>
      </c>
      <c r="F1898">
        <f t="shared" ca="1" si="428"/>
        <v>27</v>
      </c>
      <c r="G1898">
        <f t="shared" ca="1" si="428"/>
        <v>33</v>
      </c>
      <c r="H1898">
        <f t="shared" ca="1" si="419"/>
        <v>2015</v>
      </c>
      <c r="I1898">
        <f t="shared" ca="1" si="420"/>
        <v>9</v>
      </c>
      <c r="J1898" t="str">
        <f t="shared" ca="1" si="421"/>
        <v>rs</v>
      </c>
      <c r="K1898" t="str">
        <f t="shared" ca="1" si="429"/>
        <v>PHI</v>
      </c>
      <c r="L1898" t="str">
        <f t="shared" ca="1" si="429"/>
        <v>PHI</v>
      </c>
      <c r="M1898">
        <f t="shared" ca="1" si="422"/>
        <v>-6</v>
      </c>
      <c r="N1898" t="s">
        <v>16</v>
      </c>
      <c r="O1898">
        <v>3</v>
      </c>
      <c r="P1898">
        <f t="shared" ca="1" si="423"/>
        <v>6</v>
      </c>
      <c r="S1898" t="s">
        <v>73</v>
      </c>
      <c r="T1898">
        <v>5</v>
      </c>
      <c r="U1898">
        <f t="shared" ca="1" si="424"/>
        <v>0</v>
      </c>
      <c r="V1898" t="s">
        <v>73</v>
      </c>
      <c r="W1898">
        <f t="shared" ca="1" si="425"/>
        <v>0</v>
      </c>
    </row>
    <row r="1899" spans="1:23" x14ac:dyDescent="0.25">
      <c r="A1899">
        <v>1898</v>
      </c>
      <c r="B1899">
        <v>933</v>
      </c>
      <c r="C1899" t="str">
        <f t="shared" ca="1" si="418"/>
        <v>2015_09_CHI@SD</v>
      </c>
      <c r="D1899">
        <f t="shared" ca="1" si="428"/>
        <v>-3.5</v>
      </c>
      <c r="E1899">
        <f t="shared" ca="1" si="428"/>
        <v>-4.5</v>
      </c>
      <c r="F1899">
        <f t="shared" ca="1" si="428"/>
        <v>19</v>
      </c>
      <c r="G1899">
        <f t="shared" ca="1" si="428"/>
        <v>22</v>
      </c>
      <c r="H1899">
        <f t="shared" ca="1" si="419"/>
        <v>2015</v>
      </c>
      <c r="I1899">
        <f t="shared" ca="1" si="420"/>
        <v>9</v>
      </c>
      <c r="J1899" t="str">
        <f t="shared" ca="1" si="421"/>
        <v>rs</v>
      </c>
      <c r="K1899" t="str">
        <f t="shared" ca="1" si="429"/>
        <v>CHI</v>
      </c>
      <c r="L1899" t="str">
        <f t="shared" ca="1" si="429"/>
        <v>CHI</v>
      </c>
      <c r="M1899">
        <f t="shared" ca="1" si="422"/>
        <v>1</v>
      </c>
      <c r="N1899" t="s">
        <v>18</v>
      </c>
      <c r="O1899">
        <v>-3</v>
      </c>
      <c r="P1899">
        <f t="shared" ca="1" si="423"/>
        <v>0.5</v>
      </c>
      <c r="S1899" t="s">
        <v>70</v>
      </c>
      <c r="T1899">
        <v>1</v>
      </c>
      <c r="U1899">
        <f t="shared" ca="1" si="424"/>
        <v>1</v>
      </c>
      <c r="V1899" t="s">
        <v>70</v>
      </c>
      <c r="W1899">
        <f t="shared" ca="1" si="425"/>
        <v>1</v>
      </c>
    </row>
    <row r="1900" spans="1:23" x14ac:dyDescent="0.25">
      <c r="A1900">
        <v>1899</v>
      </c>
      <c r="B1900">
        <v>933</v>
      </c>
      <c r="C1900" t="str">
        <f t="shared" ca="1" si="418"/>
        <v>2015_09_CHI@SD</v>
      </c>
      <c r="D1900">
        <f t="shared" ca="1" si="428"/>
        <v>-3.5</v>
      </c>
      <c r="E1900">
        <f t="shared" ca="1" si="428"/>
        <v>-4.5</v>
      </c>
      <c r="F1900">
        <f t="shared" ca="1" si="428"/>
        <v>19</v>
      </c>
      <c r="G1900">
        <f t="shared" ca="1" si="428"/>
        <v>22</v>
      </c>
      <c r="H1900">
        <f t="shared" ca="1" si="419"/>
        <v>2015</v>
      </c>
      <c r="I1900">
        <f t="shared" ca="1" si="420"/>
        <v>9</v>
      </c>
      <c r="J1900" t="str">
        <f t="shared" ca="1" si="421"/>
        <v>rs</v>
      </c>
      <c r="K1900" t="str">
        <f t="shared" ca="1" si="429"/>
        <v>CHI</v>
      </c>
      <c r="L1900" t="str">
        <f t="shared" ca="1" si="429"/>
        <v>CHI</v>
      </c>
      <c r="M1900">
        <f t="shared" ca="1" si="422"/>
        <v>1</v>
      </c>
      <c r="N1900" t="s">
        <v>16</v>
      </c>
      <c r="O1900">
        <v>-4.5</v>
      </c>
      <c r="P1900">
        <f t="shared" ca="1" si="423"/>
        <v>1</v>
      </c>
      <c r="S1900" t="s">
        <v>70</v>
      </c>
      <c r="T1900">
        <v>2</v>
      </c>
      <c r="U1900">
        <f t="shared" ca="1" si="424"/>
        <v>1</v>
      </c>
      <c r="V1900" t="s">
        <v>70</v>
      </c>
      <c r="W1900">
        <f t="shared" ca="1" si="425"/>
        <v>1</v>
      </c>
    </row>
    <row r="1901" spans="1:23" x14ac:dyDescent="0.25">
      <c r="A1901">
        <v>1900</v>
      </c>
      <c r="B1901">
        <v>934</v>
      </c>
      <c r="C1901" t="str">
        <f t="shared" ca="1" si="418"/>
        <v>2015_10_BUF@NYJ</v>
      </c>
      <c r="D1901">
        <f t="shared" ca="1" si="428"/>
        <v>-2.5</v>
      </c>
      <c r="E1901">
        <f t="shared" ca="1" si="428"/>
        <v>-1.5</v>
      </c>
      <c r="F1901">
        <f t="shared" ca="1" si="428"/>
        <v>17</v>
      </c>
      <c r="G1901">
        <f t="shared" ca="1" si="428"/>
        <v>22</v>
      </c>
      <c r="H1901">
        <f t="shared" ca="1" si="419"/>
        <v>2015</v>
      </c>
      <c r="I1901">
        <f t="shared" ca="1" si="420"/>
        <v>10</v>
      </c>
      <c r="J1901" t="str">
        <f t="shared" ca="1" si="421"/>
        <v>rs</v>
      </c>
      <c r="K1901" t="str">
        <f t="shared" ca="1" si="429"/>
        <v>BUF</v>
      </c>
      <c r="L1901" t="str">
        <f t="shared" ca="1" si="429"/>
        <v>BUF</v>
      </c>
      <c r="M1901">
        <f t="shared" ca="1" si="422"/>
        <v>-1</v>
      </c>
      <c r="N1901" t="s">
        <v>18</v>
      </c>
      <c r="O1901">
        <v>-4</v>
      </c>
      <c r="P1901">
        <f t="shared" ca="1" si="423"/>
        <v>1.5</v>
      </c>
      <c r="S1901" t="s">
        <v>68</v>
      </c>
      <c r="T1901">
        <v>4</v>
      </c>
      <c r="U1901">
        <f t="shared" ca="1" si="424"/>
        <v>1</v>
      </c>
      <c r="V1901" t="s">
        <v>68</v>
      </c>
      <c r="W1901">
        <f t="shared" ca="1" si="425"/>
        <v>1</v>
      </c>
    </row>
    <row r="1902" spans="1:23" x14ac:dyDescent="0.25">
      <c r="A1902">
        <v>1901</v>
      </c>
      <c r="B1902">
        <v>934</v>
      </c>
      <c r="C1902" t="str">
        <f t="shared" ca="1" si="418"/>
        <v>2015_10_BUF@NYJ</v>
      </c>
      <c r="D1902">
        <f t="shared" ref="D1902:G1921" ca="1" si="430">IFERROR(IF(ISBLANK(VLOOKUP($B1902,nfl_game_result,MATCH(D$1,nfl_game_result_header,0),FALSE)),"",VLOOKUP($B1902,nfl_game_result,MATCH(D$1,nfl_game_result_header,0),FALSE)),"error")</f>
        <v>-2.5</v>
      </c>
      <c r="E1902">
        <f t="shared" ca="1" si="430"/>
        <v>-1.5</v>
      </c>
      <c r="F1902">
        <f t="shared" ca="1" si="430"/>
        <v>17</v>
      </c>
      <c r="G1902">
        <f t="shared" ca="1" si="430"/>
        <v>22</v>
      </c>
      <c r="H1902">
        <f t="shared" ca="1" si="419"/>
        <v>2015</v>
      </c>
      <c r="I1902">
        <f t="shared" ca="1" si="420"/>
        <v>10</v>
      </c>
      <c r="J1902" t="str">
        <f t="shared" ca="1" si="421"/>
        <v>rs</v>
      </c>
      <c r="K1902" t="str">
        <f t="shared" ref="K1902:L1921" ca="1" si="431">IFERROR(IF(ISBLANK(VLOOKUP($B1902,nfl_game_result,MATCH(K$1,nfl_game_result_header,0),FALSE)),"",VLOOKUP($B1902,nfl_game_result,MATCH(K$1,nfl_game_result_header,0),FALSE)),"error")</f>
        <v>BUF</v>
      </c>
      <c r="L1902" t="str">
        <f t="shared" ca="1" si="431"/>
        <v>BUF</v>
      </c>
      <c r="M1902">
        <f t="shared" ca="1" si="422"/>
        <v>-1</v>
      </c>
      <c r="N1902" t="s">
        <v>16</v>
      </c>
      <c r="O1902">
        <v>-3</v>
      </c>
      <c r="P1902">
        <f t="shared" ca="1" si="423"/>
        <v>0.5</v>
      </c>
      <c r="S1902" t="s">
        <v>86</v>
      </c>
      <c r="T1902">
        <v>14</v>
      </c>
      <c r="U1902">
        <f t="shared" ca="1" si="424"/>
        <v>0</v>
      </c>
      <c r="V1902" t="s">
        <v>86</v>
      </c>
      <c r="W1902">
        <f t="shared" ca="1" si="425"/>
        <v>0</v>
      </c>
    </row>
    <row r="1903" spans="1:23" x14ac:dyDescent="0.25">
      <c r="A1903">
        <v>1902</v>
      </c>
      <c r="B1903">
        <v>935</v>
      </c>
      <c r="C1903" t="str">
        <f t="shared" ca="1" si="418"/>
        <v>2015_10_DAL@TBY</v>
      </c>
      <c r="D1903">
        <f t="shared" ca="1" si="430"/>
        <v>1</v>
      </c>
      <c r="E1903">
        <f t="shared" ca="1" si="430"/>
        <v>1</v>
      </c>
      <c r="F1903">
        <f t="shared" ca="1" si="430"/>
        <v>10</v>
      </c>
      <c r="G1903">
        <f t="shared" ca="1" si="430"/>
        <v>6</v>
      </c>
      <c r="H1903">
        <f t="shared" ca="1" si="419"/>
        <v>2015</v>
      </c>
      <c r="I1903">
        <f t="shared" ca="1" si="420"/>
        <v>10</v>
      </c>
      <c r="J1903" t="str">
        <f t="shared" ca="1" si="421"/>
        <v>rs</v>
      </c>
      <c r="K1903" t="str">
        <f t="shared" ca="1" si="431"/>
        <v>TBY</v>
      </c>
      <c r="L1903" t="str">
        <f t="shared" ca="1" si="431"/>
        <v>TBY</v>
      </c>
      <c r="M1903">
        <f t="shared" ca="1" si="422"/>
        <v>0</v>
      </c>
      <c r="N1903" t="s">
        <v>18</v>
      </c>
      <c r="O1903">
        <v>-3</v>
      </c>
      <c r="P1903">
        <f t="shared" ca="1" si="423"/>
        <v>4</v>
      </c>
      <c r="S1903" t="s">
        <v>335</v>
      </c>
      <c r="T1903">
        <v>12</v>
      </c>
      <c r="U1903">
        <f t="shared" ca="1" si="424"/>
        <v>0</v>
      </c>
      <c r="V1903" t="s">
        <v>335</v>
      </c>
      <c r="W1903">
        <f t="shared" ca="1" si="425"/>
        <v>0</v>
      </c>
    </row>
    <row r="1904" spans="1:23" x14ac:dyDescent="0.25">
      <c r="A1904">
        <v>1903</v>
      </c>
      <c r="B1904">
        <v>935</v>
      </c>
      <c r="C1904" t="str">
        <f t="shared" ca="1" si="418"/>
        <v>2015_10_DAL@TBY</v>
      </c>
      <c r="D1904">
        <f t="shared" ca="1" si="430"/>
        <v>1</v>
      </c>
      <c r="E1904">
        <f t="shared" ca="1" si="430"/>
        <v>1</v>
      </c>
      <c r="F1904">
        <f t="shared" ca="1" si="430"/>
        <v>10</v>
      </c>
      <c r="G1904">
        <f t="shared" ca="1" si="430"/>
        <v>6</v>
      </c>
      <c r="H1904">
        <f t="shared" ca="1" si="419"/>
        <v>2015</v>
      </c>
      <c r="I1904">
        <f t="shared" ca="1" si="420"/>
        <v>10</v>
      </c>
      <c r="J1904" t="str">
        <f t="shared" ca="1" si="421"/>
        <v>rs</v>
      </c>
      <c r="K1904" t="str">
        <f t="shared" ca="1" si="431"/>
        <v>TBY</v>
      </c>
      <c r="L1904" t="str">
        <f t="shared" ca="1" si="431"/>
        <v>TBY</v>
      </c>
      <c r="M1904">
        <f t="shared" ca="1" si="422"/>
        <v>0</v>
      </c>
      <c r="N1904" t="s">
        <v>16</v>
      </c>
      <c r="O1904">
        <v>-2.5</v>
      </c>
      <c r="P1904">
        <f t="shared" ca="1" si="423"/>
        <v>3.5</v>
      </c>
      <c r="S1904" t="s">
        <v>339</v>
      </c>
      <c r="T1904">
        <v>1</v>
      </c>
      <c r="U1904">
        <f t="shared" ca="1" si="424"/>
        <v>1</v>
      </c>
      <c r="V1904" t="s">
        <v>339</v>
      </c>
      <c r="W1904">
        <f t="shared" ca="1" si="425"/>
        <v>1</v>
      </c>
    </row>
    <row r="1905" spans="1:23" x14ac:dyDescent="0.25">
      <c r="A1905">
        <v>1904</v>
      </c>
      <c r="B1905">
        <v>936</v>
      </c>
      <c r="C1905" t="str">
        <f t="shared" ca="1" si="418"/>
        <v>2015_10_DET@GBY</v>
      </c>
      <c r="D1905">
        <f t="shared" ca="1" si="430"/>
        <v>-11</v>
      </c>
      <c r="E1905">
        <f t="shared" ca="1" si="430"/>
        <v>-10.5</v>
      </c>
      <c r="F1905">
        <f t="shared" ca="1" si="430"/>
        <v>16</v>
      </c>
      <c r="G1905">
        <f t="shared" ca="1" si="430"/>
        <v>18</v>
      </c>
      <c r="H1905">
        <f t="shared" ca="1" si="419"/>
        <v>2015</v>
      </c>
      <c r="I1905">
        <f t="shared" ca="1" si="420"/>
        <v>10</v>
      </c>
      <c r="J1905" t="str">
        <f t="shared" ca="1" si="421"/>
        <v>rs</v>
      </c>
      <c r="K1905" t="str">
        <f t="shared" ca="1" si="431"/>
        <v>DET</v>
      </c>
      <c r="L1905" t="str">
        <f t="shared" ca="1" si="431"/>
        <v>DET</v>
      </c>
      <c r="M1905">
        <f t="shared" ca="1" si="422"/>
        <v>-0.5</v>
      </c>
      <c r="N1905" t="s">
        <v>18</v>
      </c>
      <c r="O1905">
        <v>-10</v>
      </c>
      <c r="P1905">
        <f t="shared" ca="1" si="423"/>
        <v>1</v>
      </c>
      <c r="S1905" t="s">
        <v>339</v>
      </c>
      <c r="T1905">
        <v>5</v>
      </c>
      <c r="U1905">
        <f t="shared" ca="1" si="424"/>
        <v>0</v>
      </c>
      <c r="V1905" t="s">
        <v>339</v>
      </c>
      <c r="W1905">
        <f t="shared" ca="1" si="425"/>
        <v>0</v>
      </c>
    </row>
    <row r="1906" spans="1:23" x14ac:dyDescent="0.25">
      <c r="A1906">
        <v>1905</v>
      </c>
      <c r="B1906">
        <v>936</v>
      </c>
      <c r="C1906" t="str">
        <f t="shared" ca="1" si="418"/>
        <v>2015_10_DET@GBY</v>
      </c>
      <c r="D1906">
        <f t="shared" ca="1" si="430"/>
        <v>-11</v>
      </c>
      <c r="E1906">
        <f t="shared" ca="1" si="430"/>
        <v>-10.5</v>
      </c>
      <c r="F1906">
        <f t="shared" ca="1" si="430"/>
        <v>16</v>
      </c>
      <c r="G1906">
        <f t="shared" ca="1" si="430"/>
        <v>18</v>
      </c>
      <c r="H1906">
        <f t="shared" ca="1" si="419"/>
        <v>2015</v>
      </c>
      <c r="I1906">
        <f t="shared" ca="1" si="420"/>
        <v>10</v>
      </c>
      <c r="J1906" t="str">
        <f t="shared" ca="1" si="421"/>
        <v>rs</v>
      </c>
      <c r="K1906" t="str">
        <f t="shared" ca="1" si="431"/>
        <v>DET</v>
      </c>
      <c r="L1906" t="str">
        <f t="shared" ca="1" si="431"/>
        <v>DET</v>
      </c>
      <c r="M1906">
        <f t="shared" ca="1" si="422"/>
        <v>-0.5</v>
      </c>
      <c r="N1906" t="s">
        <v>16</v>
      </c>
      <c r="O1906">
        <v>-8</v>
      </c>
      <c r="P1906">
        <f t="shared" ca="1" si="423"/>
        <v>3</v>
      </c>
      <c r="S1906" t="s">
        <v>335</v>
      </c>
      <c r="T1906">
        <v>2</v>
      </c>
      <c r="U1906">
        <f t="shared" ca="1" si="424"/>
        <v>0</v>
      </c>
      <c r="V1906" t="s">
        <v>335</v>
      </c>
      <c r="W1906">
        <f t="shared" ca="1" si="425"/>
        <v>0</v>
      </c>
    </row>
    <row r="1907" spans="1:23" x14ac:dyDescent="0.25">
      <c r="A1907">
        <v>1906</v>
      </c>
      <c r="B1907">
        <v>937</v>
      </c>
      <c r="C1907" t="str">
        <f t="shared" ca="1" si="418"/>
        <v>2015_10_CAR@TEN</v>
      </c>
      <c r="D1907">
        <f t="shared" ca="1" si="430"/>
        <v>6</v>
      </c>
      <c r="E1907">
        <f t="shared" ca="1" si="430"/>
        <v>4</v>
      </c>
      <c r="F1907">
        <f t="shared" ca="1" si="430"/>
        <v>10</v>
      </c>
      <c r="G1907">
        <f t="shared" ca="1" si="430"/>
        <v>27</v>
      </c>
      <c r="H1907">
        <f t="shared" ca="1" si="419"/>
        <v>2015</v>
      </c>
      <c r="I1907">
        <f t="shared" ca="1" si="420"/>
        <v>10</v>
      </c>
      <c r="J1907" t="str">
        <f t="shared" ca="1" si="421"/>
        <v>rs</v>
      </c>
      <c r="K1907" t="str">
        <f t="shared" ca="1" si="431"/>
        <v>CAR</v>
      </c>
      <c r="L1907" t="str">
        <f t="shared" ca="1" si="431"/>
        <v>CAR</v>
      </c>
      <c r="M1907">
        <f t="shared" ca="1" si="422"/>
        <v>2</v>
      </c>
      <c r="N1907" t="s">
        <v>18</v>
      </c>
      <c r="O1907">
        <v>4.5</v>
      </c>
      <c r="P1907">
        <f t="shared" ca="1" si="423"/>
        <v>1.5</v>
      </c>
      <c r="S1907" t="s">
        <v>95</v>
      </c>
      <c r="T1907">
        <v>9</v>
      </c>
      <c r="U1907">
        <f t="shared" ca="1" si="424"/>
        <v>0</v>
      </c>
      <c r="V1907" t="s">
        <v>69</v>
      </c>
      <c r="W1907">
        <f t="shared" ca="1" si="425"/>
        <v>1</v>
      </c>
    </row>
    <row r="1908" spans="1:23" x14ac:dyDescent="0.25">
      <c r="A1908">
        <v>1907</v>
      </c>
      <c r="B1908">
        <v>937</v>
      </c>
      <c r="C1908" t="str">
        <f t="shared" ca="1" si="418"/>
        <v>2015_10_CAR@TEN</v>
      </c>
      <c r="D1908">
        <f t="shared" ca="1" si="430"/>
        <v>6</v>
      </c>
      <c r="E1908">
        <f t="shared" ca="1" si="430"/>
        <v>4</v>
      </c>
      <c r="F1908">
        <f t="shared" ca="1" si="430"/>
        <v>10</v>
      </c>
      <c r="G1908">
        <f t="shared" ca="1" si="430"/>
        <v>27</v>
      </c>
      <c r="H1908">
        <f t="shared" ca="1" si="419"/>
        <v>2015</v>
      </c>
      <c r="I1908">
        <f t="shared" ca="1" si="420"/>
        <v>10</v>
      </c>
      <c r="J1908" t="str">
        <f t="shared" ca="1" si="421"/>
        <v>rs</v>
      </c>
      <c r="K1908" t="str">
        <f t="shared" ca="1" si="431"/>
        <v>CAR</v>
      </c>
      <c r="L1908" t="str">
        <f t="shared" ca="1" si="431"/>
        <v>CAR</v>
      </c>
      <c r="M1908">
        <f t="shared" ca="1" si="422"/>
        <v>2</v>
      </c>
      <c r="N1908" t="s">
        <v>16</v>
      </c>
      <c r="O1908">
        <v>6</v>
      </c>
      <c r="P1908">
        <f t="shared" ca="1" si="423"/>
        <v>0</v>
      </c>
      <c r="S1908" t="s">
        <v>69</v>
      </c>
      <c r="T1908">
        <v>9</v>
      </c>
      <c r="U1908">
        <f t="shared" ca="1" si="424"/>
        <v>1</v>
      </c>
      <c r="V1908" t="s">
        <v>69</v>
      </c>
      <c r="W1908">
        <f t="shared" ca="1" si="425"/>
        <v>1</v>
      </c>
    </row>
    <row r="1909" spans="1:23" x14ac:dyDescent="0.25">
      <c r="A1909">
        <v>1908</v>
      </c>
      <c r="B1909">
        <v>938</v>
      </c>
      <c r="C1909" t="str">
        <f t="shared" ca="1" si="418"/>
        <v>2015_10_CHI@STL</v>
      </c>
      <c r="D1909">
        <f t="shared" ca="1" si="430"/>
        <v>-9</v>
      </c>
      <c r="E1909">
        <f t="shared" ca="1" si="430"/>
        <v>-7</v>
      </c>
      <c r="F1909">
        <f t="shared" ca="1" si="430"/>
        <v>13</v>
      </c>
      <c r="G1909">
        <f t="shared" ca="1" si="430"/>
        <v>37</v>
      </c>
      <c r="H1909">
        <f t="shared" ca="1" si="419"/>
        <v>2015</v>
      </c>
      <c r="I1909">
        <f t="shared" ca="1" si="420"/>
        <v>10</v>
      </c>
      <c r="J1909" t="str">
        <f t="shared" ca="1" si="421"/>
        <v>rs</v>
      </c>
      <c r="K1909" t="str">
        <f t="shared" ca="1" si="431"/>
        <v>CHI</v>
      </c>
      <c r="L1909" t="str">
        <f t="shared" ca="1" si="431"/>
        <v>CHI</v>
      </c>
      <c r="M1909">
        <f t="shared" ca="1" si="422"/>
        <v>-2</v>
      </c>
      <c r="N1909" t="s">
        <v>18</v>
      </c>
      <c r="O1909">
        <v>-6</v>
      </c>
      <c r="P1909">
        <f t="shared" ca="1" si="423"/>
        <v>3</v>
      </c>
      <c r="S1909" t="s">
        <v>70</v>
      </c>
      <c r="T1909">
        <v>8</v>
      </c>
      <c r="U1909">
        <f t="shared" ca="1" si="424"/>
        <v>1</v>
      </c>
      <c r="V1909" t="s">
        <v>93</v>
      </c>
      <c r="W1909">
        <f t="shared" ca="1" si="425"/>
        <v>0</v>
      </c>
    </row>
    <row r="1910" spans="1:23" x14ac:dyDescent="0.25">
      <c r="A1910">
        <v>1909</v>
      </c>
      <c r="B1910">
        <v>938</v>
      </c>
      <c r="C1910" t="str">
        <f t="shared" ca="1" si="418"/>
        <v>2015_10_CHI@STL</v>
      </c>
      <c r="D1910">
        <f t="shared" ca="1" si="430"/>
        <v>-9</v>
      </c>
      <c r="E1910">
        <f t="shared" ca="1" si="430"/>
        <v>-7</v>
      </c>
      <c r="F1910">
        <f t="shared" ca="1" si="430"/>
        <v>13</v>
      </c>
      <c r="G1910">
        <f t="shared" ca="1" si="430"/>
        <v>37</v>
      </c>
      <c r="H1910">
        <f t="shared" ca="1" si="419"/>
        <v>2015</v>
      </c>
      <c r="I1910">
        <f t="shared" ca="1" si="420"/>
        <v>10</v>
      </c>
      <c r="J1910" t="str">
        <f t="shared" ca="1" si="421"/>
        <v>rs</v>
      </c>
      <c r="K1910" t="str">
        <f t="shared" ca="1" si="431"/>
        <v>CHI</v>
      </c>
      <c r="L1910" t="str">
        <f t="shared" ca="1" si="431"/>
        <v>CHI</v>
      </c>
      <c r="M1910">
        <f t="shared" ca="1" si="422"/>
        <v>-2</v>
      </c>
      <c r="N1910" t="s">
        <v>16</v>
      </c>
      <c r="O1910">
        <v>-7.5</v>
      </c>
      <c r="P1910">
        <f t="shared" ca="1" si="423"/>
        <v>1.5</v>
      </c>
      <c r="S1910" t="s">
        <v>93</v>
      </c>
      <c r="T1910">
        <v>8</v>
      </c>
      <c r="U1910">
        <f t="shared" ca="1" si="424"/>
        <v>0</v>
      </c>
      <c r="V1910" t="s">
        <v>93</v>
      </c>
      <c r="W1910">
        <f t="shared" ca="1" si="425"/>
        <v>0</v>
      </c>
    </row>
    <row r="1911" spans="1:23" x14ac:dyDescent="0.25">
      <c r="A1911">
        <v>1910</v>
      </c>
      <c r="B1911">
        <v>939</v>
      </c>
      <c r="C1911" t="str">
        <f t="shared" ca="1" si="418"/>
        <v>2015_10_NOR@WAS</v>
      </c>
      <c r="D1911">
        <f t="shared" ca="1" si="430"/>
        <v>0</v>
      </c>
      <c r="E1911">
        <f t="shared" ca="1" si="430"/>
        <v>0</v>
      </c>
      <c r="F1911">
        <f t="shared" ca="1" si="430"/>
        <v>47</v>
      </c>
      <c r="G1911">
        <f t="shared" ca="1" si="430"/>
        <v>14</v>
      </c>
      <c r="H1911">
        <f t="shared" ca="1" si="419"/>
        <v>2015</v>
      </c>
      <c r="I1911">
        <f t="shared" ca="1" si="420"/>
        <v>10</v>
      </c>
      <c r="J1911" t="str">
        <f t="shared" ca="1" si="421"/>
        <v>rs</v>
      </c>
      <c r="K1911" t="str">
        <f t="shared" ca="1" si="431"/>
        <v>WAS</v>
      </c>
      <c r="L1911" t="str">
        <f t="shared" ca="1" si="431"/>
        <v>WAS</v>
      </c>
      <c r="M1911">
        <f t="shared" ca="1" si="422"/>
        <v>0</v>
      </c>
      <c r="N1911" t="s">
        <v>18</v>
      </c>
      <c r="O1911">
        <v>3</v>
      </c>
      <c r="P1911">
        <f t="shared" ca="1" si="423"/>
        <v>3</v>
      </c>
      <c r="S1911" t="s">
        <v>96</v>
      </c>
      <c r="T1911">
        <v>7</v>
      </c>
      <c r="U1911">
        <f t="shared" ca="1" si="424"/>
        <v>1</v>
      </c>
      <c r="V1911" t="s">
        <v>96</v>
      </c>
      <c r="W1911">
        <f t="shared" ca="1" si="425"/>
        <v>1</v>
      </c>
    </row>
    <row r="1912" spans="1:23" x14ac:dyDescent="0.25">
      <c r="A1912">
        <v>1911</v>
      </c>
      <c r="B1912">
        <v>939</v>
      </c>
      <c r="C1912" t="str">
        <f t="shared" ca="1" si="418"/>
        <v>2015_10_NOR@WAS</v>
      </c>
      <c r="D1912">
        <f t="shared" ca="1" si="430"/>
        <v>0</v>
      </c>
      <c r="E1912">
        <f t="shared" ca="1" si="430"/>
        <v>0</v>
      </c>
      <c r="F1912">
        <f t="shared" ca="1" si="430"/>
        <v>47</v>
      </c>
      <c r="G1912">
        <f t="shared" ca="1" si="430"/>
        <v>14</v>
      </c>
      <c r="H1912">
        <f t="shared" ca="1" si="419"/>
        <v>2015</v>
      </c>
      <c r="I1912">
        <f t="shared" ca="1" si="420"/>
        <v>10</v>
      </c>
      <c r="J1912" t="str">
        <f t="shared" ca="1" si="421"/>
        <v>rs</v>
      </c>
      <c r="K1912" t="str">
        <f t="shared" ca="1" si="431"/>
        <v>WAS</v>
      </c>
      <c r="L1912" t="str">
        <f t="shared" ca="1" si="431"/>
        <v>WAS</v>
      </c>
      <c r="M1912">
        <f t="shared" ca="1" si="422"/>
        <v>0</v>
      </c>
      <c r="N1912" t="s">
        <v>16</v>
      </c>
      <c r="O1912">
        <v>1</v>
      </c>
      <c r="P1912">
        <f t="shared" ca="1" si="423"/>
        <v>1</v>
      </c>
      <c r="S1912" t="s">
        <v>96</v>
      </c>
      <c r="T1912">
        <v>3</v>
      </c>
      <c r="U1912">
        <f t="shared" ca="1" si="424"/>
        <v>1</v>
      </c>
      <c r="V1912" t="s">
        <v>96</v>
      </c>
      <c r="W1912">
        <f t="shared" ca="1" si="425"/>
        <v>1</v>
      </c>
    </row>
    <row r="1913" spans="1:23" x14ac:dyDescent="0.25">
      <c r="A1913">
        <v>1912</v>
      </c>
      <c r="B1913">
        <v>940</v>
      </c>
      <c r="C1913" t="str">
        <f t="shared" ca="1" si="418"/>
        <v>2015_10_MIA@PHI</v>
      </c>
      <c r="D1913">
        <f t="shared" ca="1" si="430"/>
        <v>-5.5</v>
      </c>
      <c r="E1913">
        <f t="shared" ca="1" si="430"/>
        <v>-6</v>
      </c>
      <c r="F1913">
        <f t="shared" ca="1" si="430"/>
        <v>19</v>
      </c>
      <c r="G1913">
        <f t="shared" ca="1" si="430"/>
        <v>20</v>
      </c>
      <c r="H1913">
        <f t="shared" ca="1" si="419"/>
        <v>2015</v>
      </c>
      <c r="I1913">
        <f t="shared" ca="1" si="420"/>
        <v>10</v>
      </c>
      <c r="J1913" t="str">
        <f t="shared" ca="1" si="421"/>
        <v>rs</v>
      </c>
      <c r="K1913" t="str">
        <f t="shared" ca="1" si="431"/>
        <v>MIA</v>
      </c>
      <c r="L1913" t="str">
        <f t="shared" ca="1" si="431"/>
        <v>MIA</v>
      </c>
      <c r="M1913">
        <f t="shared" ca="1" si="422"/>
        <v>0.5</v>
      </c>
      <c r="N1913" t="s">
        <v>18</v>
      </c>
      <c r="O1913">
        <v>-5.5</v>
      </c>
      <c r="P1913">
        <f t="shared" ca="1" si="423"/>
        <v>0</v>
      </c>
      <c r="S1913" t="s">
        <v>81</v>
      </c>
      <c r="T1913">
        <v>13</v>
      </c>
      <c r="U1913">
        <f t="shared" ca="1" si="424"/>
        <v>1</v>
      </c>
      <c r="V1913" t="s">
        <v>81</v>
      </c>
      <c r="W1913">
        <f t="shared" ca="1" si="425"/>
        <v>1</v>
      </c>
    </row>
    <row r="1914" spans="1:23" x14ac:dyDescent="0.25">
      <c r="A1914">
        <v>1913</v>
      </c>
      <c r="B1914">
        <v>940</v>
      </c>
      <c r="C1914" t="str">
        <f t="shared" ca="1" si="418"/>
        <v>2015_10_MIA@PHI</v>
      </c>
      <c r="D1914">
        <f t="shared" ca="1" si="430"/>
        <v>-5.5</v>
      </c>
      <c r="E1914">
        <f t="shared" ca="1" si="430"/>
        <v>-6</v>
      </c>
      <c r="F1914">
        <f t="shared" ca="1" si="430"/>
        <v>19</v>
      </c>
      <c r="G1914">
        <f t="shared" ca="1" si="430"/>
        <v>20</v>
      </c>
      <c r="H1914">
        <f t="shared" ca="1" si="419"/>
        <v>2015</v>
      </c>
      <c r="I1914">
        <f t="shared" ca="1" si="420"/>
        <v>10</v>
      </c>
      <c r="J1914" t="str">
        <f t="shared" ca="1" si="421"/>
        <v>rs</v>
      </c>
      <c r="K1914" t="str">
        <f t="shared" ca="1" si="431"/>
        <v>MIA</v>
      </c>
      <c r="L1914" t="str">
        <f t="shared" ca="1" si="431"/>
        <v>MIA</v>
      </c>
      <c r="M1914">
        <f t="shared" ca="1" si="422"/>
        <v>0.5</v>
      </c>
      <c r="N1914" t="s">
        <v>16</v>
      </c>
      <c r="O1914">
        <v>-6</v>
      </c>
      <c r="P1914">
        <f t="shared" ca="1" si="423"/>
        <v>0.5</v>
      </c>
      <c r="S1914" t="s">
        <v>88</v>
      </c>
      <c r="T1914">
        <v>10</v>
      </c>
      <c r="U1914">
        <f t="shared" ca="1" si="424"/>
        <v>0</v>
      </c>
      <c r="V1914" t="s">
        <v>88</v>
      </c>
      <c r="W1914">
        <f t="shared" ca="1" si="425"/>
        <v>0</v>
      </c>
    </row>
    <row r="1915" spans="1:23" x14ac:dyDescent="0.25">
      <c r="A1915">
        <v>1914</v>
      </c>
      <c r="B1915">
        <v>941</v>
      </c>
      <c r="C1915" t="str">
        <f t="shared" ca="1" si="418"/>
        <v>2015_10_CLE@PIT</v>
      </c>
      <c r="D1915">
        <f t="shared" ca="1" si="430"/>
        <v>-4.5</v>
      </c>
      <c r="E1915">
        <f t="shared" ca="1" si="430"/>
        <v>-6</v>
      </c>
      <c r="F1915">
        <f t="shared" ca="1" si="430"/>
        <v>30</v>
      </c>
      <c r="G1915">
        <f t="shared" ca="1" si="430"/>
        <v>9</v>
      </c>
      <c r="H1915">
        <f t="shared" ca="1" si="419"/>
        <v>2015</v>
      </c>
      <c r="I1915">
        <f t="shared" ca="1" si="420"/>
        <v>10</v>
      </c>
      <c r="J1915" t="str">
        <f t="shared" ca="1" si="421"/>
        <v>rs</v>
      </c>
      <c r="K1915" t="str">
        <f t="shared" ca="1" si="431"/>
        <v>PIT</v>
      </c>
      <c r="L1915" t="str">
        <f t="shared" ca="1" si="431"/>
        <v>PIT</v>
      </c>
      <c r="M1915">
        <f t="shared" ca="1" si="422"/>
        <v>1.5</v>
      </c>
      <c r="N1915" t="s">
        <v>18</v>
      </c>
      <c r="O1915">
        <v>-4</v>
      </c>
      <c r="P1915">
        <f t="shared" ca="1" si="423"/>
        <v>0.5</v>
      </c>
      <c r="S1915" t="s">
        <v>72</v>
      </c>
      <c r="T1915">
        <v>14</v>
      </c>
      <c r="U1915">
        <f t="shared" ca="1" si="424"/>
        <v>0</v>
      </c>
      <c r="V1915" t="s">
        <v>89</v>
      </c>
      <c r="W1915">
        <f t="shared" ca="1" si="425"/>
        <v>1</v>
      </c>
    </row>
    <row r="1916" spans="1:23" x14ac:dyDescent="0.25">
      <c r="A1916">
        <v>1915</v>
      </c>
      <c r="B1916">
        <v>941</v>
      </c>
      <c r="C1916" t="str">
        <f t="shared" ca="1" si="418"/>
        <v>2015_10_CLE@PIT</v>
      </c>
      <c r="D1916">
        <f t="shared" ca="1" si="430"/>
        <v>-4.5</v>
      </c>
      <c r="E1916">
        <f t="shared" ca="1" si="430"/>
        <v>-6</v>
      </c>
      <c r="F1916">
        <f t="shared" ca="1" si="430"/>
        <v>30</v>
      </c>
      <c r="G1916">
        <f t="shared" ca="1" si="430"/>
        <v>9</v>
      </c>
      <c r="H1916">
        <f t="shared" ca="1" si="419"/>
        <v>2015</v>
      </c>
      <c r="I1916">
        <f t="shared" ca="1" si="420"/>
        <v>10</v>
      </c>
      <c r="J1916" t="str">
        <f t="shared" ca="1" si="421"/>
        <v>rs</v>
      </c>
      <c r="K1916" t="str">
        <f t="shared" ca="1" si="431"/>
        <v>PIT</v>
      </c>
      <c r="L1916" t="str">
        <f t="shared" ca="1" si="431"/>
        <v>PIT</v>
      </c>
      <c r="M1916">
        <f t="shared" ca="1" si="422"/>
        <v>1.5</v>
      </c>
      <c r="N1916" t="s">
        <v>16</v>
      </c>
      <c r="O1916">
        <v>-3</v>
      </c>
      <c r="P1916">
        <f t="shared" ca="1" si="423"/>
        <v>1.5</v>
      </c>
      <c r="S1916" t="s">
        <v>72</v>
      </c>
      <c r="T1916">
        <v>4</v>
      </c>
      <c r="U1916">
        <f t="shared" ca="1" si="424"/>
        <v>0</v>
      </c>
      <c r="V1916" t="s">
        <v>72</v>
      </c>
      <c r="W1916">
        <f t="shared" ca="1" si="425"/>
        <v>0</v>
      </c>
    </row>
    <row r="1917" spans="1:23" x14ac:dyDescent="0.25">
      <c r="A1917">
        <v>1916</v>
      </c>
      <c r="B1917">
        <v>942</v>
      </c>
      <c r="C1917" t="str">
        <f t="shared" ca="1" si="418"/>
        <v>2015_10_JAX@BAL</v>
      </c>
      <c r="D1917">
        <f t="shared" ca="1" si="430"/>
        <v>-6.5</v>
      </c>
      <c r="E1917">
        <f t="shared" ca="1" si="430"/>
        <v>-5.5</v>
      </c>
      <c r="F1917">
        <f t="shared" ca="1" si="430"/>
        <v>20</v>
      </c>
      <c r="G1917">
        <f t="shared" ca="1" si="430"/>
        <v>22</v>
      </c>
      <c r="H1917">
        <f t="shared" ca="1" si="419"/>
        <v>2015</v>
      </c>
      <c r="I1917">
        <f t="shared" ca="1" si="420"/>
        <v>10</v>
      </c>
      <c r="J1917" t="str">
        <f t="shared" ca="1" si="421"/>
        <v>rs</v>
      </c>
      <c r="K1917" t="str">
        <f t="shared" ca="1" si="431"/>
        <v>JAX</v>
      </c>
      <c r="L1917" t="str">
        <f t="shared" ca="1" si="431"/>
        <v>JAX</v>
      </c>
      <c r="M1917">
        <f t="shared" ca="1" si="422"/>
        <v>-1</v>
      </c>
      <c r="N1917" t="s">
        <v>18</v>
      </c>
      <c r="O1917">
        <v>-5.5</v>
      </c>
      <c r="P1917">
        <f t="shared" ca="1" si="423"/>
        <v>1</v>
      </c>
      <c r="S1917" t="s">
        <v>79</v>
      </c>
      <c r="T1917">
        <v>10</v>
      </c>
      <c r="U1917">
        <f t="shared" ca="1" si="424"/>
        <v>1</v>
      </c>
      <c r="V1917" t="s">
        <v>79</v>
      </c>
      <c r="W1917">
        <f t="shared" ca="1" si="425"/>
        <v>1</v>
      </c>
    </row>
    <row r="1918" spans="1:23" x14ac:dyDescent="0.25">
      <c r="A1918">
        <v>1917</v>
      </c>
      <c r="B1918">
        <v>942</v>
      </c>
      <c r="C1918" t="str">
        <f t="shared" ca="1" si="418"/>
        <v>2015_10_JAX@BAL</v>
      </c>
      <c r="D1918">
        <f t="shared" ca="1" si="430"/>
        <v>-6.5</v>
      </c>
      <c r="E1918">
        <f t="shared" ca="1" si="430"/>
        <v>-5.5</v>
      </c>
      <c r="F1918">
        <f t="shared" ca="1" si="430"/>
        <v>20</v>
      </c>
      <c r="G1918">
        <f t="shared" ca="1" si="430"/>
        <v>22</v>
      </c>
      <c r="H1918">
        <f t="shared" ca="1" si="419"/>
        <v>2015</v>
      </c>
      <c r="I1918">
        <f t="shared" ca="1" si="420"/>
        <v>10</v>
      </c>
      <c r="J1918" t="str">
        <f t="shared" ca="1" si="421"/>
        <v>rs</v>
      </c>
      <c r="K1918" t="str">
        <f t="shared" ca="1" si="431"/>
        <v>JAX</v>
      </c>
      <c r="L1918" t="str">
        <f t="shared" ca="1" si="431"/>
        <v>JAX</v>
      </c>
      <c r="M1918">
        <f t="shared" ca="1" si="422"/>
        <v>-1</v>
      </c>
      <c r="N1918" t="s">
        <v>16</v>
      </c>
      <c r="O1918">
        <v>-3.5</v>
      </c>
      <c r="P1918">
        <f t="shared" ca="1" si="423"/>
        <v>3</v>
      </c>
      <c r="S1918" t="s">
        <v>79</v>
      </c>
      <c r="T1918">
        <v>5</v>
      </c>
      <c r="U1918">
        <f t="shared" ca="1" si="424"/>
        <v>1</v>
      </c>
      <c r="V1918" t="s">
        <v>79</v>
      </c>
      <c r="W1918">
        <f t="shared" ca="1" si="425"/>
        <v>1</v>
      </c>
    </row>
    <row r="1919" spans="1:23" x14ac:dyDescent="0.25">
      <c r="A1919">
        <v>1918</v>
      </c>
      <c r="B1919">
        <v>943</v>
      </c>
      <c r="C1919" t="str">
        <f t="shared" ca="1" si="418"/>
        <v>2015_10_MIN@OAK</v>
      </c>
      <c r="D1919">
        <f t="shared" ca="1" si="430"/>
        <v>-2.5</v>
      </c>
      <c r="E1919">
        <f t="shared" ca="1" si="430"/>
        <v>-3</v>
      </c>
      <c r="F1919">
        <f t="shared" ca="1" si="430"/>
        <v>14</v>
      </c>
      <c r="G1919">
        <f t="shared" ca="1" si="430"/>
        <v>30</v>
      </c>
      <c r="H1919">
        <f t="shared" ca="1" si="419"/>
        <v>2015</v>
      </c>
      <c r="I1919">
        <f t="shared" ca="1" si="420"/>
        <v>10</v>
      </c>
      <c r="J1919" t="str">
        <f t="shared" ca="1" si="421"/>
        <v>rs</v>
      </c>
      <c r="K1919" t="str">
        <f t="shared" ca="1" si="431"/>
        <v>MIN</v>
      </c>
      <c r="L1919" t="str">
        <f t="shared" ca="1" si="431"/>
        <v>MIN</v>
      </c>
      <c r="M1919">
        <f t="shared" ca="1" si="422"/>
        <v>0.5</v>
      </c>
      <c r="N1919" t="s">
        <v>18</v>
      </c>
      <c r="O1919">
        <v>-5</v>
      </c>
      <c r="P1919">
        <f t="shared" ca="1" si="423"/>
        <v>2.5</v>
      </c>
      <c r="S1919" t="s">
        <v>87</v>
      </c>
      <c r="T1919">
        <v>1</v>
      </c>
      <c r="U1919">
        <f t="shared" ca="1" si="424"/>
        <v>0</v>
      </c>
      <c r="V1919" t="s">
        <v>87</v>
      </c>
      <c r="W1919">
        <f t="shared" ca="1" si="425"/>
        <v>0</v>
      </c>
    </row>
    <row r="1920" spans="1:23" x14ac:dyDescent="0.25">
      <c r="A1920">
        <v>1919</v>
      </c>
      <c r="B1920">
        <v>943</v>
      </c>
      <c r="C1920" t="str">
        <f t="shared" ca="1" si="418"/>
        <v>2015_10_MIN@OAK</v>
      </c>
      <c r="D1920">
        <f t="shared" ca="1" si="430"/>
        <v>-2.5</v>
      </c>
      <c r="E1920">
        <f t="shared" ca="1" si="430"/>
        <v>-3</v>
      </c>
      <c r="F1920">
        <f t="shared" ca="1" si="430"/>
        <v>14</v>
      </c>
      <c r="G1920">
        <f t="shared" ca="1" si="430"/>
        <v>30</v>
      </c>
      <c r="H1920">
        <f t="shared" ca="1" si="419"/>
        <v>2015</v>
      </c>
      <c r="I1920">
        <f t="shared" ca="1" si="420"/>
        <v>10</v>
      </c>
      <c r="J1920" t="str">
        <f t="shared" ca="1" si="421"/>
        <v>rs</v>
      </c>
      <c r="K1920" t="str">
        <f t="shared" ca="1" si="431"/>
        <v>MIN</v>
      </c>
      <c r="L1920" t="str">
        <f t="shared" ca="1" si="431"/>
        <v>MIN</v>
      </c>
      <c r="M1920">
        <f t="shared" ca="1" si="422"/>
        <v>0.5</v>
      </c>
      <c r="N1920" t="s">
        <v>16</v>
      </c>
      <c r="O1920">
        <v>-3</v>
      </c>
      <c r="P1920">
        <f t="shared" ca="1" si="423"/>
        <v>0.5</v>
      </c>
      <c r="S1920" t="s">
        <v>87</v>
      </c>
      <c r="T1920">
        <v>11</v>
      </c>
      <c r="U1920">
        <f t="shared" ca="1" si="424"/>
        <v>0</v>
      </c>
      <c r="V1920" t="s">
        <v>87</v>
      </c>
      <c r="W1920">
        <f t="shared" ca="1" si="425"/>
        <v>0</v>
      </c>
    </row>
    <row r="1921" spans="1:23" x14ac:dyDescent="0.25">
      <c r="A1921">
        <v>1920</v>
      </c>
      <c r="B1921">
        <v>944</v>
      </c>
      <c r="C1921" t="str">
        <f t="shared" ca="1" si="418"/>
        <v>2015_10_NWE@NYG</v>
      </c>
      <c r="D1921">
        <f t="shared" ca="1" si="430"/>
        <v>7</v>
      </c>
      <c r="E1921">
        <f t="shared" ca="1" si="430"/>
        <v>7</v>
      </c>
      <c r="F1921">
        <f t="shared" ca="1" si="430"/>
        <v>26</v>
      </c>
      <c r="G1921">
        <f t="shared" ca="1" si="430"/>
        <v>27</v>
      </c>
      <c r="H1921">
        <f t="shared" ca="1" si="419"/>
        <v>2015</v>
      </c>
      <c r="I1921">
        <f t="shared" ca="1" si="420"/>
        <v>10</v>
      </c>
      <c r="J1921" t="str">
        <f t="shared" ca="1" si="421"/>
        <v>rs</v>
      </c>
      <c r="K1921" t="str">
        <f t="shared" ca="1" si="431"/>
        <v>NYG</v>
      </c>
      <c r="L1921" t="str">
        <f t="shared" ca="1" si="431"/>
        <v>NWE</v>
      </c>
      <c r="M1921">
        <f t="shared" ca="1" si="422"/>
        <v>0</v>
      </c>
      <c r="N1921" t="s">
        <v>18</v>
      </c>
      <c r="O1921">
        <v>6.5</v>
      </c>
      <c r="P1921">
        <f t="shared" ca="1" si="423"/>
        <v>0.5</v>
      </c>
      <c r="S1921" t="s">
        <v>85</v>
      </c>
      <c r="T1921">
        <v>11</v>
      </c>
      <c r="U1921">
        <f t="shared" ca="1" si="424"/>
        <v>1</v>
      </c>
      <c r="V1921" t="s">
        <v>337</v>
      </c>
      <c r="W1921">
        <f t="shared" ca="1" si="425"/>
        <v>1</v>
      </c>
    </row>
    <row r="1922" spans="1:23" x14ac:dyDescent="0.25">
      <c r="A1922">
        <v>1921</v>
      </c>
      <c r="B1922">
        <v>944</v>
      </c>
      <c r="C1922" t="str">
        <f t="shared" ref="C1922:C1985" ca="1" si="432">IFERROR(VLOOKUP($B1922,nfl_game_result,MATCH(C$1,nfl_game_result_header,0),FALSE),"error")</f>
        <v>2015_10_NWE@NYG</v>
      </c>
      <c r="D1922">
        <f t="shared" ref="D1922:G1941" ca="1" si="433">IFERROR(IF(ISBLANK(VLOOKUP($B1922,nfl_game_result,MATCH(D$1,nfl_game_result_header,0),FALSE)),"",VLOOKUP($B1922,nfl_game_result,MATCH(D$1,nfl_game_result_header,0),FALSE)),"error")</f>
        <v>7</v>
      </c>
      <c r="E1922">
        <f t="shared" ca="1" si="433"/>
        <v>7</v>
      </c>
      <c r="F1922">
        <f t="shared" ca="1" si="433"/>
        <v>26</v>
      </c>
      <c r="G1922">
        <f t="shared" ca="1" si="433"/>
        <v>27</v>
      </c>
      <c r="H1922">
        <f t="shared" ref="H1922:H1985" ca="1" si="434">VALUE(LEFT(C1922, 4))</f>
        <v>2015</v>
      </c>
      <c r="I1922">
        <f t="shared" ref="I1922:I1985" ca="1" si="435">VALUE(MID(C1922,6,FIND("_",C1922,6)-6))</f>
        <v>10</v>
      </c>
      <c r="J1922" t="str">
        <f t="shared" ref="J1922:J1985" ca="1" si="436">IF(I1922&lt;=17,"rs","plyff")</f>
        <v>rs</v>
      </c>
      <c r="K1922" t="str">
        <f t="shared" ref="K1922:L1941" ca="1" si="437">IFERROR(IF(ISBLANK(VLOOKUP($B1922,nfl_game_result,MATCH(K$1,nfl_game_result_header,0),FALSE)),"",VLOOKUP($B1922,nfl_game_result,MATCH(K$1,nfl_game_result_header,0),FALSE)),"error")</f>
        <v>NYG</v>
      </c>
      <c r="L1922" t="str">
        <f t="shared" ca="1" si="437"/>
        <v>NWE</v>
      </c>
      <c r="M1922">
        <f t="shared" ref="M1922:M1985" ca="1" si="438">IF(NOT(OR(ISBLANK(D1922),ISBLANK(E1922),D1922="",E1922="")),D1922-E1922,"")</f>
        <v>0</v>
      </c>
      <c r="N1922" t="s">
        <v>16</v>
      </c>
      <c r="O1922">
        <v>6</v>
      </c>
      <c r="P1922">
        <f t="shared" ref="P1922:P1985" ca="1" si="439">IF(OR(NOT(ISNUMBER(D1922)),ISBLANK(D1922),D1922="",ISBLANK(O1922)),"",ABS(D1922-O1922))</f>
        <v>1</v>
      </c>
      <c r="S1922" t="s">
        <v>85</v>
      </c>
      <c r="T1922">
        <v>7</v>
      </c>
      <c r="U1922">
        <f t="shared" ref="U1922:U1985" ca="1" si="440">IF(OR(ISBLANK(K1922),ISBLANK(S1922),K1922="",S1922=""),"",IF(K1922=S1922,1,0))</f>
        <v>1</v>
      </c>
      <c r="V1922" t="s">
        <v>337</v>
      </c>
      <c r="W1922">
        <f t="shared" ref="W1922:W1985" ca="1" si="441">IF(OR(ISBLANK(L1922),ISBLANK(V1922),L1922="",V1922=""),"",IF(L1922=V1922,1,0))</f>
        <v>1</v>
      </c>
    </row>
    <row r="1923" spans="1:23" x14ac:dyDescent="0.25">
      <c r="A1923">
        <v>1922</v>
      </c>
      <c r="B1923">
        <v>945</v>
      </c>
      <c r="C1923" t="str">
        <f t="shared" ca="1" si="432"/>
        <v>2015_10_KCY@DEN</v>
      </c>
      <c r="D1923">
        <f t="shared" ca="1" si="433"/>
        <v>-6.5</v>
      </c>
      <c r="E1923">
        <f t="shared" ca="1" si="433"/>
        <v>-4</v>
      </c>
      <c r="F1923">
        <f t="shared" ca="1" si="433"/>
        <v>13</v>
      </c>
      <c r="G1923">
        <f t="shared" ca="1" si="433"/>
        <v>29</v>
      </c>
      <c r="H1923">
        <f t="shared" ca="1" si="434"/>
        <v>2015</v>
      </c>
      <c r="I1923">
        <f t="shared" ca="1" si="435"/>
        <v>10</v>
      </c>
      <c r="J1923" t="str">
        <f t="shared" ca="1" si="436"/>
        <v>rs</v>
      </c>
      <c r="K1923" t="str">
        <f t="shared" ca="1" si="437"/>
        <v>KCY</v>
      </c>
      <c r="L1923" t="str">
        <f t="shared" ca="1" si="437"/>
        <v>KCY</v>
      </c>
      <c r="M1923">
        <f t="shared" ca="1" si="438"/>
        <v>-2.5</v>
      </c>
      <c r="N1923" t="s">
        <v>18</v>
      </c>
      <c r="O1923">
        <v>-6.5</v>
      </c>
      <c r="P1923">
        <f t="shared" ca="1" si="439"/>
        <v>0</v>
      </c>
      <c r="S1923" t="s">
        <v>74</v>
      </c>
      <c r="T1923">
        <v>3</v>
      </c>
      <c r="U1923">
        <f t="shared" ca="1" si="440"/>
        <v>0</v>
      </c>
      <c r="V1923" t="s">
        <v>74</v>
      </c>
      <c r="W1923">
        <f t="shared" ca="1" si="441"/>
        <v>0</v>
      </c>
    </row>
    <row r="1924" spans="1:23" x14ac:dyDescent="0.25">
      <c r="A1924">
        <v>1923</v>
      </c>
      <c r="B1924">
        <v>945</v>
      </c>
      <c r="C1924" t="str">
        <f t="shared" ca="1" si="432"/>
        <v>2015_10_KCY@DEN</v>
      </c>
      <c r="D1924">
        <f t="shared" ca="1" si="433"/>
        <v>-6.5</v>
      </c>
      <c r="E1924">
        <f t="shared" ca="1" si="433"/>
        <v>-4</v>
      </c>
      <c r="F1924">
        <f t="shared" ca="1" si="433"/>
        <v>13</v>
      </c>
      <c r="G1924">
        <f t="shared" ca="1" si="433"/>
        <v>29</v>
      </c>
      <c r="H1924">
        <f t="shared" ca="1" si="434"/>
        <v>2015</v>
      </c>
      <c r="I1924">
        <f t="shared" ca="1" si="435"/>
        <v>10</v>
      </c>
      <c r="J1924" t="str">
        <f t="shared" ca="1" si="436"/>
        <v>rs</v>
      </c>
      <c r="K1924" t="str">
        <f t="shared" ca="1" si="437"/>
        <v>KCY</v>
      </c>
      <c r="L1924" t="str">
        <f t="shared" ca="1" si="437"/>
        <v>KCY</v>
      </c>
      <c r="M1924">
        <f t="shared" ca="1" si="438"/>
        <v>-2.5</v>
      </c>
      <c r="N1924" t="s">
        <v>16</v>
      </c>
      <c r="O1924">
        <v>-7.5</v>
      </c>
      <c r="P1924">
        <f t="shared" ca="1" si="439"/>
        <v>1</v>
      </c>
      <c r="S1924" t="s">
        <v>336</v>
      </c>
      <c r="T1924">
        <v>6</v>
      </c>
      <c r="U1924">
        <f t="shared" ca="1" si="440"/>
        <v>1</v>
      </c>
      <c r="V1924" t="s">
        <v>336</v>
      </c>
      <c r="W1924">
        <f t="shared" ca="1" si="441"/>
        <v>1</v>
      </c>
    </row>
    <row r="1925" spans="1:23" x14ac:dyDescent="0.25">
      <c r="A1925">
        <v>1924</v>
      </c>
      <c r="B1925">
        <v>946</v>
      </c>
      <c r="C1925" t="str">
        <f t="shared" ca="1" si="432"/>
        <v>2015_10_ARI@SEA</v>
      </c>
      <c r="D1925">
        <f t="shared" ca="1" si="433"/>
        <v>-2.5</v>
      </c>
      <c r="E1925">
        <f t="shared" ca="1" si="433"/>
        <v>-3</v>
      </c>
      <c r="F1925">
        <f t="shared" ca="1" si="433"/>
        <v>32</v>
      </c>
      <c r="G1925">
        <f t="shared" ca="1" si="433"/>
        <v>39</v>
      </c>
      <c r="H1925">
        <f t="shared" ca="1" si="434"/>
        <v>2015</v>
      </c>
      <c r="I1925">
        <f t="shared" ca="1" si="435"/>
        <v>10</v>
      </c>
      <c r="J1925" t="str">
        <f t="shared" ca="1" si="436"/>
        <v>rs</v>
      </c>
      <c r="K1925" t="str">
        <f t="shared" ca="1" si="437"/>
        <v>ARI</v>
      </c>
      <c r="L1925" t="str">
        <f t="shared" ca="1" si="437"/>
        <v>ARI</v>
      </c>
      <c r="M1925">
        <f t="shared" ca="1" si="438"/>
        <v>0.5</v>
      </c>
      <c r="N1925" t="s">
        <v>18</v>
      </c>
      <c r="O1925">
        <v>-3</v>
      </c>
      <c r="P1925">
        <f t="shared" ca="1" si="439"/>
        <v>0.5</v>
      </c>
      <c r="S1925" t="s">
        <v>91</v>
      </c>
      <c r="T1925">
        <v>6</v>
      </c>
      <c r="U1925">
        <f t="shared" ca="1" si="440"/>
        <v>0</v>
      </c>
      <c r="V1925" t="s">
        <v>91</v>
      </c>
      <c r="W1925">
        <f t="shared" ca="1" si="441"/>
        <v>0</v>
      </c>
    </row>
    <row r="1926" spans="1:23" x14ac:dyDescent="0.25">
      <c r="A1926">
        <v>1925</v>
      </c>
      <c r="B1926">
        <v>946</v>
      </c>
      <c r="C1926" t="str">
        <f t="shared" ca="1" si="432"/>
        <v>2015_10_ARI@SEA</v>
      </c>
      <c r="D1926">
        <f t="shared" ca="1" si="433"/>
        <v>-2.5</v>
      </c>
      <c r="E1926">
        <f t="shared" ca="1" si="433"/>
        <v>-3</v>
      </c>
      <c r="F1926">
        <f t="shared" ca="1" si="433"/>
        <v>32</v>
      </c>
      <c r="G1926">
        <f t="shared" ca="1" si="433"/>
        <v>39</v>
      </c>
      <c r="H1926">
        <f t="shared" ca="1" si="434"/>
        <v>2015</v>
      </c>
      <c r="I1926">
        <f t="shared" ca="1" si="435"/>
        <v>10</v>
      </c>
      <c r="J1926" t="str">
        <f t="shared" ca="1" si="436"/>
        <v>rs</v>
      </c>
      <c r="K1926" t="str">
        <f t="shared" ca="1" si="437"/>
        <v>ARI</v>
      </c>
      <c r="L1926" t="str">
        <f t="shared" ca="1" si="437"/>
        <v>ARI</v>
      </c>
      <c r="M1926">
        <f t="shared" ca="1" si="438"/>
        <v>0.5</v>
      </c>
      <c r="N1926" t="s">
        <v>16</v>
      </c>
      <c r="O1926">
        <v>-4</v>
      </c>
      <c r="P1926">
        <f t="shared" ca="1" si="439"/>
        <v>1.5</v>
      </c>
      <c r="S1926" t="s">
        <v>66</v>
      </c>
      <c r="T1926">
        <v>13</v>
      </c>
      <c r="U1926">
        <f t="shared" ca="1" si="440"/>
        <v>1</v>
      </c>
      <c r="V1926" t="s">
        <v>66</v>
      </c>
      <c r="W1926">
        <f t="shared" ca="1" si="441"/>
        <v>1</v>
      </c>
    </row>
    <row r="1927" spans="1:23" x14ac:dyDescent="0.25">
      <c r="A1927">
        <v>1926</v>
      </c>
      <c r="B1927">
        <v>947</v>
      </c>
      <c r="C1927" t="str">
        <f t="shared" ca="1" si="432"/>
        <v>2015_10_HOU@CIN</v>
      </c>
      <c r="D1927">
        <f t="shared" ca="1" si="433"/>
        <v>-13</v>
      </c>
      <c r="E1927">
        <f t="shared" ca="1" si="433"/>
        <v>-11</v>
      </c>
      <c r="F1927">
        <f t="shared" ca="1" si="433"/>
        <v>6</v>
      </c>
      <c r="G1927">
        <f t="shared" ca="1" si="433"/>
        <v>10</v>
      </c>
      <c r="H1927">
        <f t="shared" ca="1" si="434"/>
        <v>2015</v>
      </c>
      <c r="I1927">
        <f t="shared" ca="1" si="435"/>
        <v>10</v>
      </c>
      <c r="J1927" t="str">
        <f t="shared" ca="1" si="436"/>
        <v>rs</v>
      </c>
      <c r="K1927" t="str">
        <f t="shared" ca="1" si="437"/>
        <v>HOU</v>
      </c>
      <c r="L1927" t="str">
        <f t="shared" ca="1" si="437"/>
        <v>HOU</v>
      </c>
      <c r="M1927">
        <f t="shared" ca="1" si="438"/>
        <v>-2</v>
      </c>
      <c r="N1927" t="s">
        <v>18</v>
      </c>
      <c r="O1927">
        <v>-11.5</v>
      </c>
      <c r="P1927">
        <f t="shared" ca="1" si="439"/>
        <v>1.5</v>
      </c>
      <c r="S1927" t="s">
        <v>71</v>
      </c>
      <c r="T1927">
        <v>2</v>
      </c>
      <c r="U1927">
        <f t="shared" ca="1" si="440"/>
        <v>0</v>
      </c>
      <c r="V1927" t="s">
        <v>71</v>
      </c>
      <c r="W1927">
        <f t="shared" ca="1" si="441"/>
        <v>0</v>
      </c>
    </row>
    <row r="1928" spans="1:23" x14ac:dyDescent="0.25">
      <c r="A1928">
        <v>1927</v>
      </c>
      <c r="B1928">
        <v>947</v>
      </c>
      <c r="C1928" t="str">
        <f t="shared" ca="1" si="432"/>
        <v>2015_10_HOU@CIN</v>
      </c>
      <c r="D1928">
        <f t="shared" ca="1" si="433"/>
        <v>-13</v>
      </c>
      <c r="E1928">
        <f t="shared" ca="1" si="433"/>
        <v>-11</v>
      </c>
      <c r="F1928">
        <f t="shared" ca="1" si="433"/>
        <v>6</v>
      </c>
      <c r="G1928">
        <f t="shared" ca="1" si="433"/>
        <v>10</v>
      </c>
      <c r="H1928">
        <f t="shared" ca="1" si="434"/>
        <v>2015</v>
      </c>
      <c r="I1928">
        <f t="shared" ca="1" si="435"/>
        <v>10</v>
      </c>
      <c r="J1928" t="str">
        <f t="shared" ca="1" si="436"/>
        <v>rs</v>
      </c>
      <c r="K1928" t="str">
        <f t="shared" ca="1" si="437"/>
        <v>HOU</v>
      </c>
      <c r="L1928" t="str">
        <f t="shared" ca="1" si="437"/>
        <v>HOU</v>
      </c>
      <c r="M1928">
        <f t="shared" ca="1" si="438"/>
        <v>-2</v>
      </c>
      <c r="N1928" t="s">
        <v>16</v>
      </c>
      <c r="O1928">
        <v>-10.5</v>
      </c>
      <c r="P1928">
        <f t="shared" ca="1" si="439"/>
        <v>2.5</v>
      </c>
      <c r="S1928" t="s">
        <v>77</v>
      </c>
      <c r="T1928">
        <v>12</v>
      </c>
      <c r="U1928">
        <f t="shared" ca="1" si="440"/>
        <v>1</v>
      </c>
      <c r="V1928" t="s">
        <v>71</v>
      </c>
      <c r="W1928">
        <f t="shared" ca="1" si="441"/>
        <v>0</v>
      </c>
    </row>
    <row r="1929" spans="1:23" x14ac:dyDescent="0.25">
      <c r="A1929">
        <v>1928</v>
      </c>
      <c r="B1929">
        <v>948</v>
      </c>
      <c r="C1929" t="str">
        <f t="shared" ca="1" si="432"/>
        <v>2015_11_TEN@JAX</v>
      </c>
      <c r="D1929">
        <f t="shared" ca="1" si="433"/>
        <v>-3</v>
      </c>
      <c r="E1929">
        <f t="shared" ca="1" si="433"/>
        <v>-3</v>
      </c>
      <c r="F1929">
        <f t="shared" ca="1" si="433"/>
        <v>19</v>
      </c>
      <c r="G1929">
        <f t="shared" ca="1" si="433"/>
        <v>13</v>
      </c>
      <c r="H1929">
        <f t="shared" ca="1" si="434"/>
        <v>2015</v>
      </c>
      <c r="I1929">
        <f t="shared" ca="1" si="435"/>
        <v>11</v>
      </c>
      <c r="J1929" t="str">
        <f t="shared" ca="1" si="436"/>
        <v>rs</v>
      </c>
      <c r="K1929" t="str">
        <f t="shared" ca="1" si="437"/>
        <v>JAX</v>
      </c>
      <c r="L1929" t="str">
        <f t="shared" ca="1" si="437"/>
        <v>JAX</v>
      </c>
      <c r="M1929">
        <f t="shared" ca="1" si="438"/>
        <v>0</v>
      </c>
      <c r="N1929" t="s">
        <v>18</v>
      </c>
      <c r="O1929">
        <v>-3</v>
      </c>
      <c r="P1929">
        <f t="shared" ca="1" si="439"/>
        <v>0</v>
      </c>
      <c r="S1929" t="s">
        <v>95</v>
      </c>
      <c r="T1929">
        <v>11</v>
      </c>
      <c r="U1929">
        <f t="shared" ca="1" si="440"/>
        <v>0</v>
      </c>
      <c r="V1929" t="s">
        <v>95</v>
      </c>
      <c r="W1929">
        <f t="shared" ca="1" si="441"/>
        <v>0</v>
      </c>
    </row>
    <row r="1930" spans="1:23" x14ac:dyDescent="0.25">
      <c r="A1930">
        <v>1929</v>
      </c>
      <c r="B1930">
        <v>948</v>
      </c>
      <c r="C1930" t="str">
        <f t="shared" ca="1" si="432"/>
        <v>2015_11_TEN@JAX</v>
      </c>
      <c r="D1930">
        <f t="shared" ca="1" si="433"/>
        <v>-3</v>
      </c>
      <c r="E1930">
        <f t="shared" ca="1" si="433"/>
        <v>-3</v>
      </c>
      <c r="F1930">
        <f t="shared" ca="1" si="433"/>
        <v>19</v>
      </c>
      <c r="G1930">
        <f t="shared" ca="1" si="433"/>
        <v>13</v>
      </c>
      <c r="H1930">
        <f t="shared" ca="1" si="434"/>
        <v>2015</v>
      </c>
      <c r="I1930">
        <f t="shared" ca="1" si="435"/>
        <v>11</v>
      </c>
      <c r="J1930" t="str">
        <f t="shared" ca="1" si="436"/>
        <v>rs</v>
      </c>
      <c r="K1930" t="str">
        <f t="shared" ca="1" si="437"/>
        <v>JAX</v>
      </c>
      <c r="L1930" t="str">
        <f t="shared" ca="1" si="437"/>
        <v>JAX</v>
      </c>
      <c r="M1930">
        <f t="shared" ca="1" si="438"/>
        <v>0</v>
      </c>
      <c r="N1930" t="s">
        <v>16</v>
      </c>
      <c r="O1930">
        <v>-3</v>
      </c>
      <c r="P1930">
        <f t="shared" ca="1" si="439"/>
        <v>0</v>
      </c>
      <c r="S1930" t="s">
        <v>79</v>
      </c>
      <c r="T1930">
        <v>14</v>
      </c>
      <c r="U1930">
        <f t="shared" ca="1" si="440"/>
        <v>1</v>
      </c>
      <c r="V1930" t="s">
        <v>79</v>
      </c>
      <c r="W1930">
        <f t="shared" ca="1" si="441"/>
        <v>1</v>
      </c>
    </row>
    <row r="1931" spans="1:23" x14ac:dyDescent="0.25">
      <c r="A1931">
        <v>1930</v>
      </c>
      <c r="B1931">
        <v>949</v>
      </c>
      <c r="C1931" t="str">
        <f t="shared" ca="1" si="432"/>
        <v>2015_11_DAL@MIA</v>
      </c>
      <c r="D1931">
        <f t="shared" ca="1" si="433"/>
        <v>-1</v>
      </c>
      <c r="E1931">
        <f t="shared" ca="1" si="433"/>
        <v>2</v>
      </c>
      <c r="F1931">
        <f t="shared" ca="1" si="433"/>
        <v>14</v>
      </c>
      <c r="G1931">
        <f t="shared" ca="1" si="433"/>
        <v>24</v>
      </c>
      <c r="H1931">
        <f t="shared" ca="1" si="434"/>
        <v>2015</v>
      </c>
      <c r="I1931">
        <f t="shared" ca="1" si="435"/>
        <v>11</v>
      </c>
      <c r="J1931" t="str">
        <f t="shared" ca="1" si="436"/>
        <v>rs</v>
      </c>
      <c r="K1931" t="str">
        <f t="shared" ca="1" si="437"/>
        <v>DAL</v>
      </c>
      <c r="L1931" t="str">
        <f t="shared" ca="1" si="437"/>
        <v>DAL</v>
      </c>
      <c r="M1931">
        <f t="shared" ca="1" si="438"/>
        <v>-3</v>
      </c>
      <c r="N1931" t="s">
        <v>18</v>
      </c>
      <c r="O1931">
        <v>-1</v>
      </c>
      <c r="P1931">
        <f t="shared" ca="1" si="439"/>
        <v>0</v>
      </c>
      <c r="S1931" t="s">
        <v>73</v>
      </c>
      <c r="T1931">
        <v>1</v>
      </c>
      <c r="U1931">
        <f t="shared" ca="1" si="440"/>
        <v>1</v>
      </c>
      <c r="V1931" t="s">
        <v>73</v>
      </c>
      <c r="W1931">
        <f t="shared" ca="1" si="441"/>
        <v>1</v>
      </c>
    </row>
    <row r="1932" spans="1:23" x14ac:dyDescent="0.25">
      <c r="A1932">
        <v>1931</v>
      </c>
      <c r="B1932">
        <v>949</v>
      </c>
      <c r="C1932" t="str">
        <f t="shared" ca="1" si="432"/>
        <v>2015_11_DAL@MIA</v>
      </c>
      <c r="D1932">
        <f t="shared" ca="1" si="433"/>
        <v>-1</v>
      </c>
      <c r="E1932">
        <f t="shared" ca="1" si="433"/>
        <v>2</v>
      </c>
      <c r="F1932">
        <f t="shared" ca="1" si="433"/>
        <v>14</v>
      </c>
      <c r="G1932">
        <f t="shared" ca="1" si="433"/>
        <v>24</v>
      </c>
      <c r="H1932">
        <f t="shared" ca="1" si="434"/>
        <v>2015</v>
      </c>
      <c r="I1932">
        <f t="shared" ca="1" si="435"/>
        <v>11</v>
      </c>
      <c r="J1932" t="str">
        <f t="shared" ca="1" si="436"/>
        <v>rs</v>
      </c>
      <c r="K1932" t="str">
        <f t="shared" ca="1" si="437"/>
        <v>DAL</v>
      </c>
      <c r="L1932" t="str">
        <f t="shared" ca="1" si="437"/>
        <v>DAL</v>
      </c>
      <c r="M1932">
        <f t="shared" ca="1" si="438"/>
        <v>-3</v>
      </c>
      <c r="N1932" t="s">
        <v>16</v>
      </c>
      <c r="O1932">
        <v>-3</v>
      </c>
      <c r="P1932">
        <f t="shared" ca="1" si="439"/>
        <v>2</v>
      </c>
      <c r="S1932" t="s">
        <v>81</v>
      </c>
      <c r="T1932">
        <v>13</v>
      </c>
      <c r="U1932">
        <f t="shared" ca="1" si="440"/>
        <v>0</v>
      </c>
      <c r="V1932" t="s">
        <v>81</v>
      </c>
      <c r="W1932">
        <f t="shared" ca="1" si="441"/>
        <v>0</v>
      </c>
    </row>
    <row r="1933" spans="1:23" x14ac:dyDescent="0.25">
      <c r="A1933">
        <v>1932</v>
      </c>
      <c r="B1933">
        <v>950</v>
      </c>
      <c r="C1933" t="str">
        <f t="shared" ca="1" si="432"/>
        <v>2015_11_OAK@DET</v>
      </c>
      <c r="D1933">
        <f t="shared" ca="1" si="433"/>
        <v>0</v>
      </c>
      <c r="E1933">
        <f t="shared" ca="1" si="433"/>
        <v>0</v>
      </c>
      <c r="F1933">
        <f t="shared" ca="1" si="433"/>
        <v>18</v>
      </c>
      <c r="G1933">
        <f t="shared" ca="1" si="433"/>
        <v>13</v>
      </c>
      <c r="H1933">
        <f t="shared" ca="1" si="434"/>
        <v>2015</v>
      </c>
      <c r="I1933">
        <f t="shared" ca="1" si="435"/>
        <v>11</v>
      </c>
      <c r="J1933" t="str">
        <f t="shared" ca="1" si="436"/>
        <v>rs</v>
      </c>
      <c r="K1933" t="str">
        <f t="shared" ca="1" si="437"/>
        <v>DET</v>
      </c>
      <c r="L1933" t="str">
        <f t="shared" ca="1" si="437"/>
        <v>DET</v>
      </c>
      <c r="M1933">
        <f t="shared" ca="1" si="438"/>
        <v>0</v>
      </c>
      <c r="N1933" t="s">
        <v>18</v>
      </c>
      <c r="O1933">
        <v>3.5</v>
      </c>
      <c r="P1933">
        <f t="shared" ca="1" si="439"/>
        <v>3.5</v>
      </c>
      <c r="S1933" t="s">
        <v>87</v>
      </c>
      <c r="T1933">
        <v>3</v>
      </c>
      <c r="U1933">
        <f t="shared" ca="1" si="440"/>
        <v>0</v>
      </c>
      <c r="V1933" t="s">
        <v>87</v>
      </c>
      <c r="W1933">
        <f t="shared" ca="1" si="441"/>
        <v>0</v>
      </c>
    </row>
    <row r="1934" spans="1:23" x14ac:dyDescent="0.25">
      <c r="A1934">
        <v>1933</v>
      </c>
      <c r="B1934">
        <v>950</v>
      </c>
      <c r="C1934" t="str">
        <f t="shared" ca="1" si="432"/>
        <v>2015_11_OAK@DET</v>
      </c>
      <c r="D1934">
        <f t="shared" ca="1" si="433"/>
        <v>0</v>
      </c>
      <c r="E1934">
        <f t="shared" ca="1" si="433"/>
        <v>0</v>
      </c>
      <c r="F1934">
        <f t="shared" ca="1" si="433"/>
        <v>18</v>
      </c>
      <c r="G1934">
        <f t="shared" ca="1" si="433"/>
        <v>13</v>
      </c>
      <c r="H1934">
        <f t="shared" ca="1" si="434"/>
        <v>2015</v>
      </c>
      <c r="I1934">
        <f t="shared" ca="1" si="435"/>
        <v>11</v>
      </c>
      <c r="J1934" t="str">
        <f t="shared" ca="1" si="436"/>
        <v>rs</v>
      </c>
      <c r="K1934" t="str">
        <f t="shared" ca="1" si="437"/>
        <v>DET</v>
      </c>
      <c r="L1934" t="str">
        <f t="shared" ca="1" si="437"/>
        <v>DET</v>
      </c>
      <c r="M1934">
        <f t="shared" ca="1" si="438"/>
        <v>0</v>
      </c>
      <c r="N1934" t="s">
        <v>16</v>
      </c>
      <c r="O1934">
        <v>-1</v>
      </c>
      <c r="P1934">
        <f t="shared" ca="1" si="439"/>
        <v>1</v>
      </c>
      <c r="S1934" t="s">
        <v>75</v>
      </c>
      <c r="T1934">
        <v>10</v>
      </c>
      <c r="U1934">
        <f t="shared" ca="1" si="440"/>
        <v>1</v>
      </c>
      <c r="V1934" t="s">
        <v>75</v>
      </c>
      <c r="W1934">
        <f t="shared" ca="1" si="441"/>
        <v>1</v>
      </c>
    </row>
    <row r="1935" spans="1:23" x14ac:dyDescent="0.25">
      <c r="A1935">
        <v>1934</v>
      </c>
      <c r="B1935">
        <v>951</v>
      </c>
      <c r="C1935" t="str">
        <f t="shared" ca="1" si="432"/>
        <v>2015_11_IND@ATL</v>
      </c>
      <c r="D1935">
        <f t="shared" ca="1" si="433"/>
        <v>-4</v>
      </c>
      <c r="E1935">
        <f t="shared" ca="1" si="433"/>
        <v>-4.5</v>
      </c>
      <c r="F1935">
        <f t="shared" ca="1" si="433"/>
        <v>21</v>
      </c>
      <c r="G1935">
        <f t="shared" ca="1" si="433"/>
        <v>24</v>
      </c>
      <c r="H1935">
        <f t="shared" ca="1" si="434"/>
        <v>2015</v>
      </c>
      <c r="I1935">
        <f t="shared" ca="1" si="435"/>
        <v>11</v>
      </c>
      <c r="J1935" t="str">
        <f t="shared" ca="1" si="436"/>
        <v>rs</v>
      </c>
      <c r="K1935" t="str">
        <f t="shared" ca="1" si="437"/>
        <v>IND</v>
      </c>
      <c r="L1935" t="str">
        <f t="shared" ca="1" si="437"/>
        <v>IND</v>
      </c>
      <c r="M1935">
        <f t="shared" ca="1" si="438"/>
        <v>0.5</v>
      </c>
      <c r="N1935" t="s">
        <v>18</v>
      </c>
      <c r="O1935">
        <v>-4</v>
      </c>
      <c r="P1935">
        <f t="shared" ca="1" si="439"/>
        <v>0</v>
      </c>
      <c r="S1935" t="s">
        <v>78</v>
      </c>
      <c r="T1935">
        <v>7</v>
      </c>
      <c r="U1935">
        <f t="shared" ca="1" si="440"/>
        <v>1</v>
      </c>
      <c r="V1935" t="s">
        <v>78</v>
      </c>
      <c r="W1935">
        <f t="shared" ca="1" si="441"/>
        <v>1</v>
      </c>
    </row>
    <row r="1936" spans="1:23" x14ac:dyDescent="0.25">
      <c r="A1936">
        <v>1935</v>
      </c>
      <c r="B1936">
        <v>951</v>
      </c>
      <c r="C1936" t="str">
        <f t="shared" ca="1" si="432"/>
        <v>2015_11_IND@ATL</v>
      </c>
      <c r="D1936">
        <f t="shared" ca="1" si="433"/>
        <v>-4</v>
      </c>
      <c r="E1936">
        <f t="shared" ca="1" si="433"/>
        <v>-4.5</v>
      </c>
      <c r="F1936">
        <f t="shared" ca="1" si="433"/>
        <v>21</v>
      </c>
      <c r="G1936">
        <f t="shared" ca="1" si="433"/>
        <v>24</v>
      </c>
      <c r="H1936">
        <f t="shared" ca="1" si="434"/>
        <v>2015</v>
      </c>
      <c r="I1936">
        <f t="shared" ca="1" si="435"/>
        <v>11</v>
      </c>
      <c r="J1936" t="str">
        <f t="shared" ca="1" si="436"/>
        <v>rs</v>
      </c>
      <c r="K1936" t="str">
        <f t="shared" ca="1" si="437"/>
        <v>IND</v>
      </c>
      <c r="L1936" t="str">
        <f t="shared" ca="1" si="437"/>
        <v>IND</v>
      </c>
      <c r="M1936">
        <f t="shared" ca="1" si="438"/>
        <v>0.5</v>
      </c>
      <c r="N1936" t="s">
        <v>16</v>
      </c>
      <c r="O1936">
        <v>-3.5</v>
      </c>
      <c r="P1936">
        <f t="shared" ca="1" si="439"/>
        <v>0.5</v>
      </c>
      <c r="S1936" t="s">
        <v>78</v>
      </c>
      <c r="T1936">
        <v>4</v>
      </c>
      <c r="U1936">
        <f t="shared" ca="1" si="440"/>
        <v>1</v>
      </c>
      <c r="V1936" t="s">
        <v>22</v>
      </c>
      <c r="W1936">
        <f t="shared" ca="1" si="441"/>
        <v>0</v>
      </c>
    </row>
    <row r="1937" spans="1:23" x14ac:dyDescent="0.25">
      <c r="A1937">
        <v>1936</v>
      </c>
      <c r="B1937">
        <v>952</v>
      </c>
      <c r="C1937" t="str">
        <f t="shared" ca="1" si="432"/>
        <v>2015_11_NYJ@HOU</v>
      </c>
      <c r="D1937">
        <f t="shared" ca="1" si="433"/>
        <v>2.5</v>
      </c>
      <c r="E1937">
        <f t="shared" ca="1" si="433"/>
        <v>3</v>
      </c>
      <c r="F1937">
        <f t="shared" ca="1" si="433"/>
        <v>24</v>
      </c>
      <c r="G1937">
        <f t="shared" ca="1" si="433"/>
        <v>17</v>
      </c>
      <c r="H1937">
        <f t="shared" ca="1" si="434"/>
        <v>2015</v>
      </c>
      <c r="I1937">
        <f t="shared" ca="1" si="435"/>
        <v>11</v>
      </c>
      <c r="J1937" t="str">
        <f t="shared" ca="1" si="436"/>
        <v>rs</v>
      </c>
      <c r="K1937" t="str">
        <f t="shared" ca="1" si="437"/>
        <v>HOU</v>
      </c>
      <c r="L1937" t="str">
        <f t="shared" ca="1" si="437"/>
        <v>HOU</v>
      </c>
      <c r="M1937">
        <f t="shared" ca="1" si="438"/>
        <v>-0.5</v>
      </c>
      <c r="N1937" t="s">
        <v>18</v>
      </c>
      <c r="O1937">
        <v>4</v>
      </c>
      <c r="P1937">
        <f t="shared" ca="1" si="439"/>
        <v>1.5</v>
      </c>
      <c r="S1937" t="s">
        <v>86</v>
      </c>
      <c r="T1937">
        <v>2</v>
      </c>
      <c r="U1937">
        <f t="shared" ca="1" si="440"/>
        <v>0</v>
      </c>
      <c r="V1937" t="s">
        <v>86</v>
      </c>
      <c r="W1937">
        <f t="shared" ca="1" si="441"/>
        <v>0</v>
      </c>
    </row>
    <row r="1938" spans="1:23" x14ac:dyDescent="0.25">
      <c r="A1938">
        <v>1937</v>
      </c>
      <c r="B1938">
        <v>952</v>
      </c>
      <c r="C1938" t="str">
        <f t="shared" ca="1" si="432"/>
        <v>2015_11_NYJ@HOU</v>
      </c>
      <c r="D1938">
        <f t="shared" ca="1" si="433"/>
        <v>2.5</v>
      </c>
      <c r="E1938">
        <f t="shared" ca="1" si="433"/>
        <v>3</v>
      </c>
      <c r="F1938">
        <f t="shared" ca="1" si="433"/>
        <v>24</v>
      </c>
      <c r="G1938">
        <f t="shared" ca="1" si="433"/>
        <v>17</v>
      </c>
      <c r="H1938">
        <f t="shared" ca="1" si="434"/>
        <v>2015</v>
      </c>
      <c r="I1938">
        <f t="shared" ca="1" si="435"/>
        <v>11</v>
      </c>
      <c r="J1938" t="str">
        <f t="shared" ca="1" si="436"/>
        <v>rs</v>
      </c>
      <c r="K1938" t="str">
        <f t="shared" ca="1" si="437"/>
        <v>HOU</v>
      </c>
      <c r="L1938" t="str">
        <f t="shared" ca="1" si="437"/>
        <v>HOU</v>
      </c>
      <c r="M1938">
        <f t="shared" ca="1" si="438"/>
        <v>-0.5</v>
      </c>
      <c r="N1938" t="s">
        <v>16</v>
      </c>
      <c r="O1938">
        <v>3</v>
      </c>
      <c r="P1938">
        <f t="shared" ca="1" si="439"/>
        <v>0.5</v>
      </c>
      <c r="S1938" t="s">
        <v>86</v>
      </c>
      <c r="T1938">
        <v>1</v>
      </c>
      <c r="U1938">
        <f t="shared" ca="1" si="440"/>
        <v>0</v>
      </c>
      <c r="V1938" t="s">
        <v>86</v>
      </c>
      <c r="W1938">
        <f t="shared" ca="1" si="441"/>
        <v>0</v>
      </c>
    </row>
    <row r="1939" spans="1:23" x14ac:dyDescent="0.25">
      <c r="A1939">
        <v>1938</v>
      </c>
      <c r="B1939">
        <v>953</v>
      </c>
      <c r="C1939" t="str">
        <f t="shared" ca="1" si="432"/>
        <v>2015_11_TBY@PHI</v>
      </c>
      <c r="D1939">
        <f t="shared" ca="1" si="433"/>
        <v>-7</v>
      </c>
      <c r="E1939">
        <f t="shared" ca="1" si="433"/>
        <v>-6</v>
      </c>
      <c r="F1939">
        <f t="shared" ca="1" si="433"/>
        <v>17</v>
      </c>
      <c r="G1939">
        <f t="shared" ca="1" si="433"/>
        <v>45</v>
      </c>
      <c r="H1939">
        <f t="shared" ca="1" si="434"/>
        <v>2015</v>
      </c>
      <c r="I1939">
        <f t="shared" ca="1" si="435"/>
        <v>11</v>
      </c>
      <c r="J1939" t="str">
        <f t="shared" ca="1" si="436"/>
        <v>rs</v>
      </c>
      <c r="K1939" t="str">
        <f t="shared" ca="1" si="437"/>
        <v>TBY</v>
      </c>
      <c r="L1939" t="str">
        <f t="shared" ca="1" si="437"/>
        <v>TBY</v>
      </c>
      <c r="M1939">
        <f t="shared" ca="1" si="438"/>
        <v>-1</v>
      </c>
      <c r="N1939" t="s">
        <v>18</v>
      </c>
      <c r="O1939">
        <v>-5</v>
      </c>
      <c r="P1939">
        <f t="shared" ca="1" si="439"/>
        <v>2</v>
      </c>
      <c r="S1939" t="s">
        <v>339</v>
      </c>
      <c r="T1939">
        <v>14</v>
      </c>
      <c r="U1939">
        <f t="shared" ca="1" si="440"/>
        <v>1</v>
      </c>
      <c r="V1939" t="s">
        <v>88</v>
      </c>
      <c r="W1939">
        <f t="shared" ca="1" si="441"/>
        <v>0</v>
      </c>
    </row>
    <row r="1940" spans="1:23" x14ac:dyDescent="0.25">
      <c r="A1940">
        <v>1939</v>
      </c>
      <c r="B1940">
        <v>953</v>
      </c>
      <c r="C1940" t="str">
        <f t="shared" ca="1" si="432"/>
        <v>2015_11_TBY@PHI</v>
      </c>
      <c r="D1940">
        <f t="shared" ca="1" si="433"/>
        <v>-7</v>
      </c>
      <c r="E1940">
        <f t="shared" ca="1" si="433"/>
        <v>-6</v>
      </c>
      <c r="F1940">
        <f t="shared" ca="1" si="433"/>
        <v>17</v>
      </c>
      <c r="G1940">
        <f t="shared" ca="1" si="433"/>
        <v>45</v>
      </c>
      <c r="H1940">
        <f t="shared" ca="1" si="434"/>
        <v>2015</v>
      </c>
      <c r="I1940">
        <f t="shared" ca="1" si="435"/>
        <v>11</v>
      </c>
      <c r="J1940" t="str">
        <f t="shared" ca="1" si="436"/>
        <v>rs</v>
      </c>
      <c r="K1940" t="str">
        <f t="shared" ca="1" si="437"/>
        <v>TBY</v>
      </c>
      <c r="L1940" t="str">
        <f t="shared" ca="1" si="437"/>
        <v>TBY</v>
      </c>
      <c r="M1940">
        <f t="shared" ca="1" si="438"/>
        <v>-1</v>
      </c>
      <c r="N1940" t="s">
        <v>16</v>
      </c>
      <c r="O1940">
        <v>-5.5</v>
      </c>
      <c r="P1940">
        <f t="shared" ca="1" si="439"/>
        <v>1.5</v>
      </c>
      <c r="S1940" t="s">
        <v>339</v>
      </c>
      <c r="T1940">
        <v>9</v>
      </c>
      <c r="U1940">
        <f t="shared" ca="1" si="440"/>
        <v>1</v>
      </c>
      <c r="V1940" t="s">
        <v>339</v>
      </c>
      <c r="W1940">
        <f t="shared" ca="1" si="441"/>
        <v>1</v>
      </c>
    </row>
    <row r="1941" spans="1:23" x14ac:dyDescent="0.25">
      <c r="A1941">
        <v>1940</v>
      </c>
      <c r="B1941">
        <v>954</v>
      </c>
      <c r="C1941" t="str">
        <f t="shared" ca="1" si="432"/>
        <v>2015_11_DEN@CHI</v>
      </c>
      <c r="D1941">
        <f t="shared" ca="1" si="433"/>
        <v>3</v>
      </c>
      <c r="E1941">
        <f t="shared" ca="1" si="433"/>
        <v>1</v>
      </c>
      <c r="F1941">
        <f t="shared" ca="1" si="433"/>
        <v>15</v>
      </c>
      <c r="G1941">
        <f t="shared" ca="1" si="433"/>
        <v>17</v>
      </c>
      <c r="H1941">
        <f t="shared" ca="1" si="434"/>
        <v>2015</v>
      </c>
      <c r="I1941">
        <f t="shared" ca="1" si="435"/>
        <v>11</v>
      </c>
      <c r="J1941" t="str">
        <f t="shared" ca="1" si="436"/>
        <v>rs</v>
      </c>
      <c r="K1941" t="str">
        <f t="shared" ca="1" si="437"/>
        <v>DEN</v>
      </c>
      <c r="L1941" t="str">
        <f t="shared" ca="1" si="437"/>
        <v>DEN</v>
      </c>
      <c r="M1941">
        <f t="shared" ca="1" si="438"/>
        <v>2</v>
      </c>
      <c r="N1941" t="s">
        <v>18</v>
      </c>
      <c r="O1941">
        <v>1</v>
      </c>
      <c r="P1941">
        <f t="shared" ca="1" si="439"/>
        <v>2</v>
      </c>
      <c r="S1941" t="s">
        <v>70</v>
      </c>
      <c r="T1941">
        <v>9</v>
      </c>
      <c r="U1941">
        <f t="shared" ca="1" si="440"/>
        <v>0</v>
      </c>
      <c r="V1941" t="s">
        <v>70</v>
      </c>
      <c r="W1941">
        <f t="shared" ca="1" si="441"/>
        <v>0</v>
      </c>
    </row>
    <row r="1942" spans="1:23" x14ac:dyDescent="0.25">
      <c r="A1942">
        <v>1941</v>
      </c>
      <c r="B1942">
        <v>954</v>
      </c>
      <c r="C1942" t="str">
        <f t="shared" ca="1" si="432"/>
        <v>2015_11_DEN@CHI</v>
      </c>
      <c r="D1942">
        <f t="shared" ref="D1942:G1961" ca="1" si="442">IFERROR(IF(ISBLANK(VLOOKUP($B1942,nfl_game_result,MATCH(D$1,nfl_game_result_header,0),FALSE)),"",VLOOKUP($B1942,nfl_game_result,MATCH(D$1,nfl_game_result_header,0),FALSE)),"error")</f>
        <v>3</v>
      </c>
      <c r="E1942">
        <f t="shared" ca="1" si="442"/>
        <v>1</v>
      </c>
      <c r="F1942">
        <f t="shared" ca="1" si="442"/>
        <v>15</v>
      </c>
      <c r="G1942">
        <f t="shared" ca="1" si="442"/>
        <v>17</v>
      </c>
      <c r="H1942">
        <f t="shared" ca="1" si="434"/>
        <v>2015</v>
      </c>
      <c r="I1942">
        <f t="shared" ca="1" si="435"/>
        <v>11</v>
      </c>
      <c r="J1942" t="str">
        <f t="shared" ca="1" si="436"/>
        <v>rs</v>
      </c>
      <c r="K1942" t="str">
        <f t="shared" ref="K1942:L1961" ca="1" si="443">IFERROR(IF(ISBLANK(VLOOKUP($B1942,nfl_game_result,MATCH(K$1,nfl_game_result_header,0),FALSE)),"",VLOOKUP($B1942,nfl_game_result,MATCH(K$1,nfl_game_result_header,0),FALSE)),"error")</f>
        <v>DEN</v>
      </c>
      <c r="L1942" t="str">
        <f t="shared" ca="1" si="443"/>
        <v>DEN</v>
      </c>
      <c r="M1942">
        <f t="shared" ca="1" si="438"/>
        <v>2</v>
      </c>
      <c r="N1942" t="s">
        <v>16</v>
      </c>
      <c r="O1942">
        <v>3.5</v>
      </c>
      <c r="P1942">
        <f t="shared" ca="1" si="439"/>
        <v>0.5</v>
      </c>
      <c r="S1942" t="s">
        <v>70</v>
      </c>
      <c r="T1942">
        <v>7</v>
      </c>
      <c r="U1942">
        <f t="shared" ca="1" si="440"/>
        <v>0</v>
      </c>
      <c r="V1942" t="s">
        <v>70</v>
      </c>
      <c r="W1942">
        <f t="shared" ca="1" si="441"/>
        <v>0</v>
      </c>
    </row>
    <row r="1943" spans="1:23" x14ac:dyDescent="0.25">
      <c r="A1943">
        <v>1942</v>
      </c>
      <c r="B1943">
        <v>955</v>
      </c>
      <c r="C1943" t="str">
        <f t="shared" ca="1" si="432"/>
        <v>2015_11_STL@BAL</v>
      </c>
      <c r="D1943">
        <f t="shared" ca="1" si="442"/>
        <v>0</v>
      </c>
      <c r="E1943">
        <f t="shared" ca="1" si="442"/>
        <v>-2.5</v>
      </c>
      <c r="F1943">
        <f t="shared" ca="1" si="442"/>
        <v>16</v>
      </c>
      <c r="G1943">
        <f t="shared" ca="1" si="442"/>
        <v>13</v>
      </c>
      <c r="H1943">
        <f t="shared" ca="1" si="434"/>
        <v>2015</v>
      </c>
      <c r="I1943">
        <f t="shared" ca="1" si="435"/>
        <v>11</v>
      </c>
      <c r="J1943" t="str">
        <f t="shared" ca="1" si="436"/>
        <v>rs</v>
      </c>
      <c r="K1943" t="str">
        <f t="shared" ca="1" si="443"/>
        <v>BAL</v>
      </c>
      <c r="L1943" t="str">
        <f t="shared" ca="1" si="443"/>
        <v>BAL</v>
      </c>
      <c r="M1943">
        <f t="shared" ca="1" si="438"/>
        <v>2.5</v>
      </c>
      <c r="N1943" t="s">
        <v>18</v>
      </c>
      <c r="O1943">
        <v>2.5</v>
      </c>
      <c r="P1943">
        <f t="shared" ca="1" si="439"/>
        <v>2.5</v>
      </c>
      <c r="S1943" t="s">
        <v>93</v>
      </c>
      <c r="T1943">
        <v>12</v>
      </c>
      <c r="U1943">
        <f t="shared" ca="1" si="440"/>
        <v>0</v>
      </c>
      <c r="V1943" t="s">
        <v>93</v>
      </c>
      <c r="W1943">
        <f t="shared" ca="1" si="441"/>
        <v>0</v>
      </c>
    </row>
    <row r="1944" spans="1:23" x14ac:dyDescent="0.25">
      <c r="A1944">
        <v>1943</v>
      </c>
      <c r="B1944">
        <v>955</v>
      </c>
      <c r="C1944" t="str">
        <f t="shared" ca="1" si="432"/>
        <v>2015_11_STL@BAL</v>
      </c>
      <c r="D1944">
        <f t="shared" ca="1" si="442"/>
        <v>0</v>
      </c>
      <c r="E1944">
        <f t="shared" ca="1" si="442"/>
        <v>-2.5</v>
      </c>
      <c r="F1944">
        <f t="shared" ca="1" si="442"/>
        <v>16</v>
      </c>
      <c r="G1944">
        <f t="shared" ca="1" si="442"/>
        <v>13</v>
      </c>
      <c r="H1944">
        <f t="shared" ca="1" si="434"/>
        <v>2015</v>
      </c>
      <c r="I1944">
        <f t="shared" ca="1" si="435"/>
        <v>11</v>
      </c>
      <c r="J1944" t="str">
        <f t="shared" ca="1" si="436"/>
        <v>rs</v>
      </c>
      <c r="K1944" t="str">
        <f t="shared" ca="1" si="443"/>
        <v>BAL</v>
      </c>
      <c r="L1944" t="str">
        <f t="shared" ca="1" si="443"/>
        <v>BAL</v>
      </c>
      <c r="M1944">
        <f t="shared" ca="1" si="438"/>
        <v>2.5</v>
      </c>
      <c r="N1944" t="s">
        <v>16</v>
      </c>
      <c r="O1944">
        <v>2.5</v>
      </c>
      <c r="P1944">
        <f t="shared" ca="1" si="439"/>
        <v>2.5</v>
      </c>
      <c r="S1944" t="s">
        <v>67</v>
      </c>
      <c r="T1944">
        <v>11</v>
      </c>
      <c r="U1944">
        <f t="shared" ca="1" si="440"/>
        <v>1</v>
      </c>
      <c r="V1944" t="s">
        <v>67</v>
      </c>
      <c r="W1944">
        <f t="shared" ca="1" si="441"/>
        <v>1</v>
      </c>
    </row>
    <row r="1945" spans="1:23" x14ac:dyDescent="0.25">
      <c r="A1945">
        <v>1944</v>
      </c>
      <c r="B1945">
        <v>956</v>
      </c>
      <c r="C1945" t="str">
        <f t="shared" ca="1" si="432"/>
        <v>2015_11_WAS@CAR</v>
      </c>
      <c r="D1945">
        <f t="shared" ca="1" si="442"/>
        <v>-7.5</v>
      </c>
      <c r="E1945">
        <f t="shared" ca="1" si="442"/>
        <v>-7</v>
      </c>
      <c r="F1945">
        <f t="shared" ca="1" si="442"/>
        <v>44</v>
      </c>
      <c r="G1945">
        <f t="shared" ca="1" si="442"/>
        <v>16</v>
      </c>
      <c r="H1945">
        <f t="shared" ca="1" si="434"/>
        <v>2015</v>
      </c>
      <c r="I1945">
        <f t="shared" ca="1" si="435"/>
        <v>11</v>
      </c>
      <c r="J1945" t="str">
        <f t="shared" ca="1" si="436"/>
        <v>rs</v>
      </c>
      <c r="K1945" t="str">
        <f t="shared" ca="1" si="443"/>
        <v>CAR</v>
      </c>
      <c r="L1945" t="str">
        <f t="shared" ca="1" si="443"/>
        <v>CAR</v>
      </c>
      <c r="M1945">
        <f t="shared" ca="1" si="438"/>
        <v>-0.5</v>
      </c>
      <c r="N1945" t="s">
        <v>18</v>
      </c>
      <c r="O1945">
        <v>-7</v>
      </c>
      <c r="P1945">
        <f t="shared" ca="1" si="439"/>
        <v>0.5</v>
      </c>
      <c r="S1945" t="s">
        <v>69</v>
      </c>
      <c r="T1945">
        <v>5</v>
      </c>
      <c r="U1945">
        <f t="shared" ca="1" si="440"/>
        <v>1</v>
      </c>
      <c r="V1945" t="s">
        <v>69</v>
      </c>
      <c r="W1945">
        <f t="shared" ca="1" si="441"/>
        <v>1</v>
      </c>
    </row>
    <row r="1946" spans="1:23" x14ac:dyDescent="0.25">
      <c r="A1946">
        <v>1945</v>
      </c>
      <c r="B1946">
        <v>956</v>
      </c>
      <c r="C1946" t="str">
        <f t="shared" ca="1" si="432"/>
        <v>2015_11_WAS@CAR</v>
      </c>
      <c r="D1946">
        <f t="shared" ca="1" si="442"/>
        <v>-7.5</v>
      </c>
      <c r="E1946">
        <f t="shared" ca="1" si="442"/>
        <v>-7</v>
      </c>
      <c r="F1946">
        <f t="shared" ca="1" si="442"/>
        <v>44</v>
      </c>
      <c r="G1946">
        <f t="shared" ca="1" si="442"/>
        <v>16</v>
      </c>
      <c r="H1946">
        <f t="shared" ca="1" si="434"/>
        <v>2015</v>
      </c>
      <c r="I1946">
        <f t="shared" ca="1" si="435"/>
        <v>11</v>
      </c>
      <c r="J1946" t="str">
        <f t="shared" ca="1" si="436"/>
        <v>rs</v>
      </c>
      <c r="K1946" t="str">
        <f t="shared" ca="1" si="443"/>
        <v>CAR</v>
      </c>
      <c r="L1946" t="str">
        <f t="shared" ca="1" si="443"/>
        <v>CAR</v>
      </c>
      <c r="M1946">
        <f t="shared" ca="1" si="438"/>
        <v>-0.5</v>
      </c>
      <c r="N1946" t="s">
        <v>16</v>
      </c>
      <c r="O1946">
        <v>-7.5</v>
      </c>
      <c r="P1946">
        <f t="shared" ca="1" si="439"/>
        <v>0</v>
      </c>
      <c r="S1946" t="s">
        <v>69</v>
      </c>
      <c r="T1946">
        <v>3</v>
      </c>
      <c r="U1946">
        <f t="shared" ca="1" si="440"/>
        <v>1</v>
      </c>
      <c r="V1946" t="s">
        <v>69</v>
      </c>
      <c r="W1946">
        <f t="shared" ca="1" si="441"/>
        <v>1</v>
      </c>
    </row>
    <row r="1947" spans="1:23" x14ac:dyDescent="0.25">
      <c r="A1947">
        <v>1946</v>
      </c>
      <c r="B1947">
        <v>957</v>
      </c>
      <c r="C1947" t="str">
        <f t="shared" ca="1" si="432"/>
        <v>2015_11_KCY@SD</v>
      </c>
      <c r="D1947">
        <f t="shared" ca="1" si="442"/>
        <v>3</v>
      </c>
      <c r="E1947">
        <f t="shared" ca="1" si="442"/>
        <v>3</v>
      </c>
      <c r="F1947">
        <f t="shared" ca="1" si="442"/>
        <v>3</v>
      </c>
      <c r="G1947">
        <f t="shared" ca="1" si="442"/>
        <v>33</v>
      </c>
      <c r="H1947">
        <f t="shared" ca="1" si="434"/>
        <v>2015</v>
      </c>
      <c r="I1947">
        <f t="shared" ca="1" si="435"/>
        <v>11</v>
      </c>
      <c r="J1947" t="str">
        <f t="shared" ca="1" si="436"/>
        <v>rs</v>
      </c>
      <c r="K1947" t="str">
        <f t="shared" ca="1" si="443"/>
        <v>KCY</v>
      </c>
      <c r="L1947" t="str">
        <f t="shared" ca="1" si="443"/>
        <v>KCY</v>
      </c>
      <c r="M1947">
        <f t="shared" ca="1" si="438"/>
        <v>0</v>
      </c>
      <c r="N1947" t="s">
        <v>18</v>
      </c>
      <c r="O1947">
        <v>4</v>
      </c>
      <c r="P1947">
        <f t="shared" ca="1" si="439"/>
        <v>1</v>
      </c>
      <c r="S1947" t="s">
        <v>336</v>
      </c>
      <c r="T1947">
        <v>13</v>
      </c>
      <c r="U1947">
        <f t="shared" ca="1" si="440"/>
        <v>1</v>
      </c>
      <c r="V1947" t="s">
        <v>336</v>
      </c>
      <c r="W1947">
        <f t="shared" ca="1" si="441"/>
        <v>1</v>
      </c>
    </row>
    <row r="1948" spans="1:23" x14ac:dyDescent="0.25">
      <c r="A1948">
        <v>1947</v>
      </c>
      <c r="B1948">
        <v>957</v>
      </c>
      <c r="C1948" t="str">
        <f t="shared" ca="1" si="432"/>
        <v>2015_11_KCY@SD</v>
      </c>
      <c r="D1948">
        <f t="shared" ca="1" si="442"/>
        <v>3</v>
      </c>
      <c r="E1948">
        <f t="shared" ca="1" si="442"/>
        <v>3</v>
      </c>
      <c r="F1948">
        <f t="shared" ca="1" si="442"/>
        <v>3</v>
      </c>
      <c r="G1948">
        <f t="shared" ca="1" si="442"/>
        <v>33</v>
      </c>
      <c r="H1948">
        <f t="shared" ca="1" si="434"/>
        <v>2015</v>
      </c>
      <c r="I1948">
        <f t="shared" ca="1" si="435"/>
        <v>11</v>
      </c>
      <c r="J1948" t="str">
        <f t="shared" ca="1" si="436"/>
        <v>rs</v>
      </c>
      <c r="K1948" t="str">
        <f t="shared" ca="1" si="443"/>
        <v>KCY</v>
      </c>
      <c r="L1948" t="str">
        <f t="shared" ca="1" si="443"/>
        <v>KCY</v>
      </c>
      <c r="M1948">
        <f t="shared" ca="1" si="438"/>
        <v>0</v>
      </c>
      <c r="N1948" t="s">
        <v>16</v>
      </c>
      <c r="O1948">
        <v>3</v>
      </c>
      <c r="P1948">
        <f t="shared" ca="1" si="439"/>
        <v>0</v>
      </c>
      <c r="S1948" t="s">
        <v>336</v>
      </c>
      <c r="T1948">
        <v>2</v>
      </c>
      <c r="U1948">
        <f t="shared" ca="1" si="440"/>
        <v>1</v>
      </c>
      <c r="V1948" t="s">
        <v>336</v>
      </c>
      <c r="W1948">
        <f t="shared" ca="1" si="441"/>
        <v>1</v>
      </c>
    </row>
    <row r="1949" spans="1:23" x14ac:dyDescent="0.25">
      <c r="A1949">
        <v>1948</v>
      </c>
      <c r="B1949">
        <v>958</v>
      </c>
      <c r="C1949" t="str">
        <f t="shared" ca="1" si="432"/>
        <v>2015_11_GBY@MIN</v>
      </c>
      <c r="D1949">
        <f t="shared" ca="1" si="442"/>
        <v>0</v>
      </c>
      <c r="E1949">
        <f t="shared" ca="1" si="442"/>
        <v>-1</v>
      </c>
      <c r="F1949">
        <f t="shared" ca="1" si="442"/>
        <v>13</v>
      </c>
      <c r="G1949">
        <f t="shared" ca="1" si="442"/>
        <v>30</v>
      </c>
      <c r="H1949">
        <f t="shared" ca="1" si="434"/>
        <v>2015</v>
      </c>
      <c r="I1949">
        <f t="shared" ca="1" si="435"/>
        <v>11</v>
      </c>
      <c r="J1949" t="str">
        <f t="shared" ca="1" si="436"/>
        <v>rs</v>
      </c>
      <c r="K1949" t="str">
        <f t="shared" ca="1" si="443"/>
        <v>GBY</v>
      </c>
      <c r="L1949" t="str">
        <f t="shared" ca="1" si="443"/>
        <v>GBY</v>
      </c>
      <c r="M1949">
        <f t="shared" ca="1" si="438"/>
        <v>1</v>
      </c>
      <c r="N1949" t="s">
        <v>18</v>
      </c>
      <c r="O1949">
        <v>-3</v>
      </c>
      <c r="P1949">
        <f t="shared" ca="1" si="439"/>
        <v>3</v>
      </c>
      <c r="S1949" t="s">
        <v>82</v>
      </c>
      <c r="T1949">
        <v>10</v>
      </c>
      <c r="U1949">
        <f t="shared" ca="1" si="440"/>
        <v>0</v>
      </c>
      <c r="V1949" t="s">
        <v>82</v>
      </c>
      <c r="W1949">
        <f t="shared" ca="1" si="441"/>
        <v>0</v>
      </c>
    </row>
    <row r="1950" spans="1:23" x14ac:dyDescent="0.25">
      <c r="A1950">
        <v>1949</v>
      </c>
      <c r="B1950">
        <v>958</v>
      </c>
      <c r="C1950" t="str">
        <f t="shared" ca="1" si="432"/>
        <v>2015_11_GBY@MIN</v>
      </c>
      <c r="D1950">
        <f t="shared" ca="1" si="442"/>
        <v>0</v>
      </c>
      <c r="E1950">
        <f t="shared" ca="1" si="442"/>
        <v>-1</v>
      </c>
      <c r="F1950">
        <f t="shared" ca="1" si="442"/>
        <v>13</v>
      </c>
      <c r="G1950">
        <f t="shared" ca="1" si="442"/>
        <v>30</v>
      </c>
      <c r="H1950">
        <f t="shared" ca="1" si="434"/>
        <v>2015</v>
      </c>
      <c r="I1950">
        <f t="shared" ca="1" si="435"/>
        <v>11</v>
      </c>
      <c r="J1950" t="str">
        <f t="shared" ca="1" si="436"/>
        <v>rs</v>
      </c>
      <c r="K1950" t="str">
        <f t="shared" ca="1" si="443"/>
        <v>GBY</v>
      </c>
      <c r="L1950" t="str">
        <f t="shared" ca="1" si="443"/>
        <v>GBY</v>
      </c>
      <c r="M1950">
        <f t="shared" ca="1" si="438"/>
        <v>1</v>
      </c>
      <c r="N1950" t="s">
        <v>16</v>
      </c>
      <c r="O1950">
        <v>1</v>
      </c>
      <c r="P1950">
        <f t="shared" ca="1" si="439"/>
        <v>1</v>
      </c>
      <c r="S1950" t="s">
        <v>82</v>
      </c>
      <c r="T1950">
        <v>12</v>
      </c>
      <c r="U1950">
        <f t="shared" ca="1" si="440"/>
        <v>0</v>
      </c>
      <c r="V1950" t="s">
        <v>82</v>
      </c>
      <c r="W1950">
        <f t="shared" ca="1" si="441"/>
        <v>0</v>
      </c>
    </row>
    <row r="1951" spans="1:23" x14ac:dyDescent="0.25">
      <c r="A1951">
        <v>1950</v>
      </c>
      <c r="B1951">
        <v>959</v>
      </c>
      <c r="C1951" t="str">
        <f t="shared" ca="1" si="432"/>
        <v>2015_11_SFO@SEA</v>
      </c>
      <c r="D1951">
        <f t="shared" ca="1" si="442"/>
        <v>-10</v>
      </c>
      <c r="E1951">
        <f t="shared" ca="1" si="442"/>
        <v>-13</v>
      </c>
      <c r="F1951">
        <f t="shared" ca="1" si="442"/>
        <v>29</v>
      </c>
      <c r="G1951">
        <f t="shared" ca="1" si="442"/>
        <v>13</v>
      </c>
      <c r="H1951">
        <f t="shared" ca="1" si="434"/>
        <v>2015</v>
      </c>
      <c r="I1951">
        <f t="shared" ca="1" si="435"/>
        <v>11</v>
      </c>
      <c r="J1951" t="str">
        <f t="shared" ca="1" si="436"/>
        <v>rs</v>
      </c>
      <c r="K1951" t="str">
        <f t="shared" ca="1" si="443"/>
        <v>SEA</v>
      </c>
      <c r="L1951" t="str">
        <f t="shared" ca="1" si="443"/>
        <v>SEA</v>
      </c>
      <c r="M1951">
        <f t="shared" ca="1" si="438"/>
        <v>3</v>
      </c>
      <c r="N1951" t="s">
        <v>18</v>
      </c>
      <c r="O1951">
        <v>-12.5</v>
      </c>
      <c r="P1951">
        <f t="shared" ca="1" si="439"/>
        <v>2.5</v>
      </c>
      <c r="S1951" t="s">
        <v>91</v>
      </c>
      <c r="T1951">
        <v>8</v>
      </c>
      <c r="U1951">
        <f t="shared" ca="1" si="440"/>
        <v>1</v>
      </c>
      <c r="V1951" t="s">
        <v>91</v>
      </c>
      <c r="W1951">
        <f t="shared" ca="1" si="441"/>
        <v>1</v>
      </c>
    </row>
    <row r="1952" spans="1:23" x14ac:dyDescent="0.25">
      <c r="A1952">
        <v>1951</v>
      </c>
      <c r="B1952">
        <v>959</v>
      </c>
      <c r="C1952" t="str">
        <f t="shared" ca="1" si="432"/>
        <v>2015_11_SFO@SEA</v>
      </c>
      <c r="D1952">
        <f t="shared" ca="1" si="442"/>
        <v>-10</v>
      </c>
      <c r="E1952">
        <f t="shared" ca="1" si="442"/>
        <v>-13</v>
      </c>
      <c r="F1952">
        <f t="shared" ca="1" si="442"/>
        <v>29</v>
      </c>
      <c r="G1952">
        <f t="shared" ca="1" si="442"/>
        <v>13</v>
      </c>
      <c r="H1952">
        <f t="shared" ca="1" si="434"/>
        <v>2015</v>
      </c>
      <c r="I1952">
        <f t="shared" ca="1" si="435"/>
        <v>11</v>
      </c>
      <c r="J1952" t="str">
        <f t="shared" ca="1" si="436"/>
        <v>rs</v>
      </c>
      <c r="K1952" t="str">
        <f t="shared" ca="1" si="443"/>
        <v>SEA</v>
      </c>
      <c r="L1952" t="str">
        <f t="shared" ca="1" si="443"/>
        <v>SEA</v>
      </c>
      <c r="M1952">
        <f t="shared" ca="1" si="438"/>
        <v>3</v>
      </c>
      <c r="N1952" t="s">
        <v>16</v>
      </c>
      <c r="O1952">
        <v>-9</v>
      </c>
      <c r="P1952">
        <f t="shared" ca="1" si="439"/>
        <v>1</v>
      </c>
      <c r="S1952" t="s">
        <v>91</v>
      </c>
      <c r="T1952">
        <v>6</v>
      </c>
      <c r="U1952">
        <f t="shared" ca="1" si="440"/>
        <v>1</v>
      </c>
      <c r="V1952" t="s">
        <v>91</v>
      </c>
      <c r="W1952">
        <f t="shared" ca="1" si="441"/>
        <v>1</v>
      </c>
    </row>
    <row r="1953" spans="1:23" x14ac:dyDescent="0.25">
      <c r="A1953">
        <v>1952</v>
      </c>
      <c r="B1953">
        <v>960</v>
      </c>
      <c r="C1953" t="str">
        <f t="shared" ca="1" si="432"/>
        <v>2015_11_CIN@ARI</v>
      </c>
      <c r="D1953">
        <f t="shared" ca="1" si="442"/>
        <v>-2.5</v>
      </c>
      <c r="E1953">
        <f t="shared" ca="1" si="442"/>
        <v>-5</v>
      </c>
      <c r="F1953">
        <f t="shared" ca="1" si="442"/>
        <v>34</v>
      </c>
      <c r="G1953">
        <f t="shared" ca="1" si="442"/>
        <v>31</v>
      </c>
      <c r="H1953">
        <f t="shared" ca="1" si="434"/>
        <v>2015</v>
      </c>
      <c r="I1953">
        <f t="shared" ca="1" si="435"/>
        <v>11</v>
      </c>
      <c r="J1953" t="str">
        <f t="shared" ca="1" si="436"/>
        <v>rs</v>
      </c>
      <c r="K1953" t="str">
        <f t="shared" ca="1" si="443"/>
        <v>CIN</v>
      </c>
      <c r="L1953" t="str">
        <f t="shared" ca="1" si="443"/>
        <v>ARI</v>
      </c>
      <c r="M1953">
        <f t="shared" ca="1" si="438"/>
        <v>2.5</v>
      </c>
      <c r="N1953" t="s">
        <v>18</v>
      </c>
      <c r="O1953">
        <v>-3</v>
      </c>
      <c r="P1953">
        <f t="shared" ca="1" si="439"/>
        <v>0.5</v>
      </c>
      <c r="S1953" t="s">
        <v>66</v>
      </c>
      <c r="T1953">
        <v>6</v>
      </c>
      <c r="U1953">
        <f t="shared" ca="1" si="440"/>
        <v>0</v>
      </c>
      <c r="V1953" t="s">
        <v>66</v>
      </c>
      <c r="W1953">
        <f t="shared" ca="1" si="441"/>
        <v>1</v>
      </c>
    </row>
    <row r="1954" spans="1:23" x14ac:dyDescent="0.25">
      <c r="A1954">
        <v>1953</v>
      </c>
      <c r="B1954">
        <v>960</v>
      </c>
      <c r="C1954" t="str">
        <f t="shared" ca="1" si="432"/>
        <v>2015_11_CIN@ARI</v>
      </c>
      <c r="D1954">
        <f t="shared" ca="1" si="442"/>
        <v>-2.5</v>
      </c>
      <c r="E1954">
        <f t="shared" ca="1" si="442"/>
        <v>-5</v>
      </c>
      <c r="F1954">
        <f t="shared" ca="1" si="442"/>
        <v>34</v>
      </c>
      <c r="G1954">
        <f t="shared" ca="1" si="442"/>
        <v>31</v>
      </c>
      <c r="H1954">
        <f t="shared" ca="1" si="434"/>
        <v>2015</v>
      </c>
      <c r="I1954">
        <f t="shared" ca="1" si="435"/>
        <v>11</v>
      </c>
      <c r="J1954" t="str">
        <f t="shared" ca="1" si="436"/>
        <v>rs</v>
      </c>
      <c r="K1954" t="str">
        <f t="shared" ca="1" si="443"/>
        <v>CIN</v>
      </c>
      <c r="L1954" t="str">
        <f t="shared" ca="1" si="443"/>
        <v>ARI</v>
      </c>
      <c r="M1954">
        <f t="shared" ca="1" si="438"/>
        <v>2.5</v>
      </c>
      <c r="N1954" t="s">
        <v>16</v>
      </c>
      <c r="O1954">
        <v>-3</v>
      </c>
      <c r="P1954">
        <f t="shared" ca="1" si="439"/>
        <v>0.5</v>
      </c>
      <c r="S1954" t="s">
        <v>66</v>
      </c>
      <c r="T1954">
        <v>5</v>
      </c>
      <c r="U1954">
        <f t="shared" ca="1" si="440"/>
        <v>0</v>
      </c>
      <c r="V1954" t="s">
        <v>66</v>
      </c>
      <c r="W1954">
        <f t="shared" ca="1" si="441"/>
        <v>1</v>
      </c>
    </row>
    <row r="1955" spans="1:23" x14ac:dyDescent="0.25">
      <c r="A1955">
        <v>1954</v>
      </c>
      <c r="B1955">
        <v>961</v>
      </c>
      <c r="C1955" t="str">
        <f t="shared" ca="1" si="432"/>
        <v>2015_11_BUF@NWE</v>
      </c>
      <c r="D1955">
        <f t="shared" ca="1" si="442"/>
        <v>-7.5</v>
      </c>
      <c r="E1955">
        <f t="shared" ca="1" si="442"/>
        <v>-7</v>
      </c>
      <c r="F1955">
        <f t="shared" ca="1" si="442"/>
        <v>20</v>
      </c>
      <c r="G1955">
        <f t="shared" ca="1" si="442"/>
        <v>13</v>
      </c>
      <c r="H1955">
        <f t="shared" ca="1" si="434"/>
        <v>2015</v>
      </c>
      <c r="I1955">
        <f t="shared" ca="1" si="435"/>
        <v>11</v>
      </c>
      <c r="J1955" t="str">
        <f t="shared" ca="1" si="436"/>
        <v>rs</v>
      </c>
      <c r="K1955" t="str">
        <f t="shared" ca="1" si="443"/>
        <v>na</v>
      </c>
      <c r="L1955" t="str">
        <f t="shared" ca="1" si="443"/>
        <v>NWE</v>
      </c>
      <c r="M1955">
        <f t="shared" ca="1" si="438"/>
        <v>-0.5</v>
      </c>
      <c r="N1955" t="s">
        <v>18</v>
      </c>
      <c r="O1955">
        <v>-7.5</v>
      </c>
      <c r="P1955">
        <f t="shared" ca="1" si="439"/>
        <v>0</v>
      </c>
      <c r="S1955" t="s">
        <v>68</v>
      </c>
      <c r="T1955">
        <v>4</v>
      </c>
      <c r="U1955">
        <f t="shared" ca="1" si="440"/>
        <v>0</v>
      </c>
      <c r="V1955" t="s">
        <v>337</v>
      </c>
      <c r="W1955">
        <f t="shared" ca="1" si="441"/>
        <v>1</v>
      </c>
    </row>
    <row r="1956" spans="1:23" x14ac:dyDescent="0.25">
      <c r="A1956">
        <v>1955</v>
      </c>
      <c r="B1956">
        <v>961</v>
      </c>
      <c r="C1956" t="str">
        <f t="shared" ca="1" si="432"/>
        <v>2015_11_BUF@NWE</v>
      </c>
      <c r="D1956">
        <f t="shared" ca="1" si="442"/>
        <v>-7.5</v>
      </c>
      <c r="E1956">
        <f t="shared" ca="1" si="442"/>
        <v>-7</v>
      </c>
      <c r="F1956">
        <f t="shared" ca="1" si="442"/>
        <v>20</v>
      </c>
      <c r="G1956">
        <f t="shared" ca="1" si="442"/>
        <v>13</v>
      </c>
      <c r="H1956">
        <f t="shared" ca="1" si="434"/>
        <v>2015</v>
      </c>
      <c r="I1956">
        <f t="shared" ca="1" si="435"/>
        <v>11</v>
      </c>
      <c r="J1956" t="str">
        <f t="shared" ca="1" si="436"/>
        <v>rs</v>
      </c>
      <c r="K1956" t="str">
        <f t="shared" ca="1" si="443"/>
        <v>na</v>
      </c>
      <c r="L1956" t="str">
        <f t="shared" ca="1" si="443"/>
        <v>NWE</v>
      </c>
      <c r="M1956">
        <f t="shared" ca="1" si="438"/>
        <v>-0.5</v>
      </c>
      <c r="N1956" t="s">
        <v>16</v>
      </c>
      <c r="O1956">
        <v>-7.5</v>
      </c>
      <c r="P1956">
        <f t="shared" ca="1" si="439"/>
        <v>0</v>
      </c>
      <c r="S1956" t="s">
        <v>68</v>
      </c>
      <c r="T1956">
        <v>8</v>
      </c>
      <c r="U1956">
        <f t="shared" ca="1" si="440"/>
        <v>0</v>
      </c>
      <c r="V1956" t="s">
        <v>337</v>
      </c>
      <c r="W1956">
        <f t="shared" ca="1" si="441"/>
        <v>1</v>
      </c>
    </row>
    <row r="1957" spans="1:23" x14ac:dyDescent="0.25">
      <c r="A1957">
        <v>1956</v>
      </c>
      <c r="B1957">
        <v>962</v>
      </c>
      <c r="C1957" t="str">
        <f t="shared" ca="1" si="432"/>
        <v>2015_12_PHI@DET</v>
      </c>
      <c r="D1957">
        <f t="shared" ca="1" si="442"/>
        <v>1</v>
      </c>
      <c r="E1957">
        <f t="shared" ca="1" si="442"/>
        <v>-2.5</v>
      </c>
      <c r="F1957">
        <f t="shared" ca="1" si="442"/>
        <v>45</v>
      </c>
      <c r="G1957">
        <f t="shared" ca="1" si="442"/>
        <v>14</v>
      </c>
      <c r="H1957">
        <f t="shared" ca="1" si="434"/>
        <v>2015</v>
      </c>
      <c r="I1957">
        <f t="shared" ca="1" si="435"/>
        <v>12</v>
      </c>
      <c r="J1957" t="str">
        <f t="shared" ca="1" si="436"/>
        <v>rs</v>
      </c>
      <c r="K1957" t="str">
        <f t="shared" ca="1" si="443"/>
        <v>DET</v>
      </c>
      <c r="L1957" t="str">
        <f t="shared" ca="1" si="443"/>
        <v>DET</v>
      </c>
      <c r="M1957">
        <f t="shared" ca="1" si="438"/>
        <v>3.5</v>
      </c>
      <c r="N1957" t="s">
        <v>18</v>
      </c>
      <c r="O1957">
        <v>-3</v>
      </c>
      <c r="P1957">
        <f t="shared" ca="1" si="439"/>
        <v>4</v>
      </c>
      <c r="S1957" t="s">
        <v>75</v>
      </c>
      <c r="T1957">
        <v>5</v>
      </c>
      <c r="U1957">
        <f t="shared" ca="1" si="440"/>
        <v>1</v>
      </c>
      <c r="V1957" t="s">
        <v>75</v>
      </c>
      <c r="W1957">
        <f t="shared" ca="1" si="441"/>
        <v>1</v>
      </c>
    </row>
    <row r="1958" spans="1:23" x14ac:dyDescent="0.25">
      <c r="A1958">
        <v>1957</v>
      </c>
      <c r="B1958">
        <v>962</v>
      </c>
      <c r="C1958" t="str">
        <f t="shared" ca="1" si="432"/>
        <v>2015_12_PHI@DET</v>
      </c>
      <c r="D1958">
        <f t="shared" ca="1" si="442"/>
        <v>1</v>
      </c>
      <c r="E1958">
        <f t="shared" ca="1" si="442"/>
        <v>-2.5</v>
      </c>
      <c r="F1958">
        <f t="shared" ca="1" si="442"/>
        <v>45</v>
      </c>
      <c r="G1958">
        <f t="shared" ca="1" si="442"/>
        <v>14</v>
      </c>
      <c r="H1958">
        <f t="shared" ca="1" si="434"/>
        <v>2015</v>
      </c>
      <c r="I1958">
        <f t="shared" ca="1" si="435"/>
        <v>12</v>
      </c>
      <c r="J1958" t="str">
        <f t="shared" ca="1" si="436"/>
        <v>rs</v>
      </c>
      <c r="K1958" t="str">
        <f t="shared" ca="1" si="443"/>
        <v>DET</v>
      </c>
      <c r="L1958" t="str">
        <f t="shared" ca="1" si="443"/>
        <v>DET</v>
      </c>
      <c r="M1958">
        <f t="shared" ca="1" si="438"/>
        <v>3.5</v>
      </c>
      <c r="N1958" t="s">
        <v>16</v>
      </c>
      <c r="O1958">
        <v>0</v>
      </c>
      <c r="P1958">
        <f t="shared" ca="1" si="439"/>
        <v>1</v>
      </c>
      <c r="S1958" t="s">
        <v>75</v>
      </c>
      <c r="T1958">
        <v>5</v>
      </c>
      <c r="U1958">
        <f t="shared" ca="1" si="440"/>
        <v>1</v>
      </c>
      <c r="V1958" t="s">
        <v>75</v>
      </c>
      <c r="W1958">
        <f t="shared" ca="1" si="441"/>
        <v>1</v>
      </c>
    </row>
    <row r="1959" spans="1:23" x14ac:dyDescent="0.25">
      <c r="A1959">
        <v>1958</v>
      </c>
      <c r="B1959">
        <v>963</v>
      </c>
      <c r="C1959" t="str">
        <f t="shared" ca="1" si="432"/>
        <v>2015_12_CAR@DAL</v>
      </c>
      <c r="D1959">
        <f t="shared" ca="1" si="442"/>
        <v>0</v>
      </c>
      <c r="E1959">
        <f t="shared" ca="1" si="442"/>
        <v>-1</v>
      </c>
      <c r="F1959">
        <f t="shared" ca="1" si="442"/>
        <v>14</v>
      </c>
      <c r="G1959">
        <f t="shared" ca="1" si="442"/>
        <v>33</v>
      </c>
      <c r="H1959">
        <f t="shared" ca="1" si="434"/>
        <v>2015</v>
      </c>
      <c r="I1959">
        <f t="shared" ca="1" si="435"/>
        <v>12</v>
      </c>
      <c r="J1959" t="str">
        <f t="shared" ca="1" si="436"/>
        <v>rs</v>
      </c>
      <c r="K1959" t="str">
        <f t="shared" ca="1" si="443"/>
        <v>CAR</v>
      </c>
      <c r="L1959" t="str">
        <f t="shared" ca="1" si="443"/>
        <v>CAR</v>
      </c>
      <c r="M1959">
        <f t="shared" ca="1" si="438"/>
        <v>1</v>
      </c>
      <c r="N1959" t="s">
        <v>18</v>
      </c>
      <c r="O1959">
        <v>-1</v>
      </c>
      <c r="P1959">
        <f t="shared" ca="1" si="439"/>
        <v>1</v>
      </c>
      <c r="S1959" t="s">
        <v>73</v>
      </c>
      <c r="T1959">
        <v>8</v>
      </c>
      <c r="U1959">
        <f t="shared" ca="1" si="440"/>
        <v>0</v>
      </c>
      <c r="V1959" t="s">
        <v>73</v>
      </c>
      <c r="W1959">
        <f t="shared" ca="1" si="441"/>
        <v>0</v>
      </c>
    </row>
    <row r="1960" spans="1:23" x14ac:dyDescent="0.25">
      <c r="A1960">
        <v>1959</v>
      </c>
      <c r="B1960">
        <v>963</v>
      </c>
      <c r="C1960" t="str">
        <f t="shared" ca="1" si="432"/>
        <v>2015_12_CAR@DAL</v>
      </c>
      <c r="D1960">
        <f t="shared" ca="1" si="442"/>
        <v>0</v>
      </c>
      <c r="E1960">
        <f t="shared" ca="1" si="442"/>
        <v>-1</v>
      </c>
      <c r="F1960">
        <f t="shared" ca="1" si="442"/>
        <v>14</v>
      </c>
      <c r="G1960">
        <f t="shared" ca="1" si="442"/>
        <v>33</v>
      </c>
      <c r="H1960">
        <f t="shared" ca="1" si="434"/>
        <v>2015</v>
      </c>
      <c r="I1960">
        <f t="shared" ca="1" si="435"/>
        <v>12</v>
      </c>
      <c r="J1960" t="str">
        <f t="shared" ca="1" si="436"/>
        <v>rs</v>
      </c>
      <c r="K1960" t="str">
        <f t="shared" ca="1" si="443"/>
        <v>CAR</v>
      </c>
      <c r="L1960" t="str">
        <f t="shared" ca="1" si="443"/>
        <v>CAR</v>
      </c>
      <c r="M1960">
        <f t="shared" ca="1" si="438"/>
        <v>1</v>
      </c>
      <c r="N1960" t="s">
        <v>16</v>
      </c>
      <c r="O1960">
        <v>1</v>
      </c>
      <c r="P1960">
        <f t="shared" ca="1" si="439"/>
        <v>1</v>
      </c>
      <c r="S1960" t="s">
        <v>69</v>
      </c>
      <c r="T1960">
        <v>15</v>
      </c>
      <c r="U1960">
        <f t="shared" ca="1" si="440"/>
        <v>1</v>
      </c>
      <c r="V1960" t="s">
        <v>69</v>
      </c>
      <c r="W1960">
        <f t="shared" ca="1" si="441"/>
        <v>1</v>
      </c>
    </row>
    <row r="1961" spans="1:23" x14ac:dyDescent="0.25">
      <c r="A1961">
        <v>1960</v>
      </c>
      <c r="B1961">
        <v>964</v>
      </c>
      <c r="C1961" t="str">
        <f t="shared" ca="1" si="432"/>
        <v>2015_12_CHI@GBY</v>
      </c>
      <c r="D1961">
        <f t="shared" ca="1" si="442"/>
        <v>-7</v>
      </c>
      <c r="E1961">
        <f t="shared" ca="1" si="442"/>
        <v>-8.5</v>
      </c>
      <c r="F1961">
        <f t="shared" ca="1" si="442"/>
        <v>13</v>
      </c>
      <c r="G1961">
        <f t="shared" ca="1" si="442"/>
        <v>17</v>
      </c>
      <c r="H1961">
        <f t="shared" ca="1" si="434"/>
        <v>2015</v>
      </c>
      <c r="I1961">
        <f t="shared" ca="1" si="435"/>
        <v>12</v>
      </c>
      <c r="J1961" t="str">
        <f t="shared" ca="1" si="436"/>
        <v>rs</v>
      </c>
      <c r="K1961" t="str">
        <f t="shared" ca="1" si="443"/>
        <v>CHI</v>
      </c>
      <c r="L1961" t="str">
        <f t="shared" ca="1" si="443"/>
        <v>CHI</v>
      </c>
      <c r="M1961">
        <f t="shared" ca="1" si="438"/>
        <v>1.5</v>
      </c>
      <c r="N1961" t="s">
        <v>18</v>
      </c>
      <c r="O1961">
        <v>-9.5</v>
      </c>
      <c r="P1961">
        <f t="shared" ca="1" si="439"/>
        <v>2.5</v>
      </c>
      <c r="S1961" t="s">
        <v>335</v>
      </c>
      <c r="T1961">
        <v>3</v>
      </c>
      <c r="U1961">
        <f t="shared" ca="1" si="440"/>
        <v>0</v>
      </c>
      <c r="V1961" t="s">
        <v>335</v>
      </c>
      <c r="W1961">
        <f t="shared" ca="1" si="441"/>
        <v>0</v>
      </c>
    </row>
    <row r="1962" spans="1:23" x14ac:dyDescent="0.25">
      <c r="A1962">
        <v>1961</v>
      </c>
      <c r="B1962">
        <v>964</v>
      </c>
      <c r="C1962" t="str">
        <f t="shared" ca="1" si="432"/>
        <v>2015_12_CHI@GBY</v>
      </c>
      <c r="D1962">
        <f t="shared" ref="D1962:G1981" ca="1" si="444">IFERROR(IF(ISBLANK(VLOOKUP($B1962,nfl_game_result,MATCH(D$1,nfl_game_result_header,0),FALSE)),"",VLOOKUP($B1962,nfl_game_result,MATCH(D$1,nfl_game_result_header,0),FALSE)),"error")</f>
        <v>-7</v>
      </c>
      <c r="E1962">
        <f t="shared" ca="1" si="444"/>
        <v>-8.5</v>
      </c>
      <c r="F1962">
        <f t="shared" ca="1" si="444"/>
        <v>13</v>
      </c>
      <c r="G1962">
        <f t="shared" ca="1" si="444"/>
        <v>17</v>
      </c>
      <c r="H1962">
        <f t="shared" ca="1" si="434"/>
        <v>2015</v>
      </c>
      <c r="I1962">
        <f t="shared" ca="1" si="435"/>
        <v>12</v>
      </c>
      <c r="J1962" t="str">
        <f t="shared" ca="1" si="436"/>
        <v>rs</v>
      </c>
      <c r="K1962" t="str">
        <f t="shared" ref="K1962:L1981" ca="1" si="445">IFERROR(IF(ISBLANK(VLOOKUP($B1962,nfl_game_result,MATCH(K$1,nfl_game_result_header,0),FALSE)),"",VLOOKUP($B1962,nfl_game_result,MATCH(K$1,nfl_game_result_header,0),FALSE)),"error")</f>
        <v>CHI</v>
      </c>
      <c r="L1962" t="str">
        <f t="shared" ca="1" si="445"/>
        <v>CHI</v>
      </c>
      <c r="M1962">
        <f t="shared" ca="1" si="438"/>
        <v>1.5</v>
      </c>
      <c r="N1962" t="s">
        <v>16</v>
      </c>
      <c r="O1962">
        <v>-9</v>
      </c>
      <c r="P1962">
        <f t="shared" ca="1" si="439"/>
        <v>2</v>
      </c>
      <c r="S1962" t="s">
        <v>335</v>
      </c>
      <c r="T1962">
        <v>3</v>
      </c>
      <c r="U1962">
        <f t="shared" ca="1" si="440"/>
        <v>0</v>
      </c>
      <c r="V1962" t="s">
        <v>335</v>
      </c>
      <c r="W1962">
        <f t="shared" ca="1" si="441"/>
        <v>0</v>
      </c>
    </row>
    <row r="1963" spans="1:23" x14ac:dyDescent="0.25">
      <c r="A1963">
        <v>1962</v>
      </c>
      <c r="B1963">
        <v>965</v>
      </c>
      <c r="C1963" t="str">
        <f t="shared" ca="1" si="432"/>
        <v>2015_12_OAK@TEN</v>
      </c>
      <c r="D1963">
        <f t="shared" ca="1" si="444"/>
        <v>2</v>
      </c>
      <c r="E1963">
        <f t="shared" ca="1" si="444"/>
        <v>1</v>
      </c>
      <c r="F1963">
        <f t="shared" ca="1" si="444"/>
        <v>21</v>
      </c>
      <c r="G1963">
        <f t="shared" ca="1" si="444"/>
        <v>24</v>
      </c>
      <c r="H1963">
        <f t="shared" ca="1" si="434"/>
        <v>2015</v>
      </c>
      <c r="I1963">
        <f t="shared" ca="1" si="435"/>
        <v>12</v>
      </c>
      <c r="J1963" t="str">
        <f t="shared" ca="1" si="436"/>
        <v>rs</v>
      </c>
      <c r="K1963" t="str">
        <f t="shared" ca="1" si="445"/>
        <v>OAK</v>
      </c>
      <c r="L1963" t="str">
        <f t="shared" ca="1" si="445"/>
        <v>OAK</v>
      </c>
      <c r="M1963">
        <f t="shared" ca="1" si="438"/>
        <v>1</v>
      </c>
      <c r="N1963" t="s">
        <v>18</v>
      </c>
      <c r="O1963">
        <v>3</v>
      </c>
      <c r="P1963">
        <f t="shared" ca="1" si="439"/>
        <v>1</v>
      </c>
      <c r="S1963" t="s">
        <v>87</v>
      </c>
      <c r="T1963">
        <v>13</v>
      </c>
      <c r="U1963">
        <f t="shared" ca="1" si="440"/>
        <v>1</v>
      </c>
      <c r="V1963" t="s">
        <v>87</v>
      </c>
      <c r="W1963">
        <f t="shared" ca="1" si="441"/>
        <v>1</v>
      </c>
    </row>
    <row r="1964" spans="1:23" x14ac:dyDescent="0.25">
      <c r="A1964">
        <v>1963</v>
      </c>
      <c r="B1964">
        <v>965</v>
      </c>
      <c r="C1964" t="str">
        <f t="shared" ca="1" si="432"/>
        <v>2015_12_OAK@TEN</v>
      </c>
      <c r="D1964">
        <f t="shared" ca="1" si="444"/>
        <v>2</v>
      </c>
      <c r="E1964">
        <f t="shared" ca="1" si="444"/>
        <v>1</v>
      </c>
      <c r="F1964">
        <f t="shared" ca="1" si="444"/>
        <v>21</v>
      </c>
      <c r="G1964">
        <f t="shared" ca="1" si="444"/>
        <v>24</v>
      </c>
      <c r="H1964">
        <f t="shared" ca="1" si="434"/>
        <v>2015</v>
      </c>
      <c r="I1964">
        <f t="shared" ca="1" si="435"/>
        <v>12</v>
      </c>
      <c r="J1964" t="str">
        <f t="shared" ca="1" si="436"/>
        <v>rs</v>
      </c>
      <c r="K1964" t="str">
        <f t="shared" ca="1" si="445"/>
        <v>OAK</v>
      </c>
      <c r="L1964" t="str">
        <f t="shared" ca="1" si="445"/>
        <v>OAK</v>
      </c>
      <c r="M1964">
        <f t="shared" ca="1" si="438"/>
        <v>1</v>
      </c>
      <c r="N1964" t="s">
        <v>16</v>
      </c>
      <c r="O1964">
        <v>-1</v>
      </c>
      <c r="P1964">
        <f t="shared" ca="1" si="439"/>
        <v>3</v>
      </c>
      <c r="S1964" t="s">
        <v>87</v>
      </c>
      <c r="T1964">
        <v>10</v>
      </c>
      <c r="U1964">
        <f t="shared" ca="1" si="440"/>
        <v>1</v>
      </c>
      <c r="V1964" t="s">
        <v>87</v>
      </c>
      <c r="W1964">
        <f t="shared" ca="1" si="441"/>
        <v>1</v>
      </c>
    </row>
    <row r="1965" spans="1:23" x14ac:dyDescent="0.25">
      <c r="A1965">
        <v>1964</v>
      </c>
      <c r="B1965">
        <v>966</v>
      </c>
      <c r="C1965" t="str">
        <f t="shared" ca="1" si="432"/>
        <v>2015_12_BUF@KCY</v>
      </c>
      <c r="D1965">
        <f t="shared" ca="1" si="444"/>
        <v>-3.5</v>
      </c>
      <c r="E1965">
        <f t="shared" ca="1" si="444"/>
        <v>-5.5</v>
      </c>
      <c r="F1965">
        <f t="shared" ca="1" si="444"/>
        <v>30</v>
      </c>
      <c r="G1965">
        <f t="shared" ca="1" si="444"/>
        <v>22</v>
      </c>
      <c r="H1965">
        <f t="shared" ca="1" si="434"/>
        <v>2015</v>
      </c>
      <c r="I1965">
        <f t="shared" ca="1" si="435"/>
        <v>12</v>
      </c>
      <c r="J1965" t="str">
        <f t="shared" ca="1" si="436"/>
        <v>rs</v>
      </c>
      <c r="K1965" t="str">
        <f t="shared" ca="1" si="445"/>
        <v>KCY</v>
      </c>
      <c r="L1965" t="str">
        <f t="shared" ca="1" si="445"/>
        <v>KCY</v>
      </c>
      <c r="M1965">
        <f t="shared" ca="1" si="438"/>
        <v>2</v>
      </c>
      <c r="N1965" t="s">
        <v>18</v>
      </c>
      <c r="O1965">
        <v>-3</v>
      </c>
      <c r="P1965">
        <f t="shared" ca="1" si="439"/>
        <v>0.5</v>
      </c>
      <c r="S1965" t="s">
        <v>336</v>
      </c>
      <c r="T1965">
        <v>12</v>
      </c>
      <c r="U1965">
        <f t="shared" ca="1" si="440"/>
        <v>1</v>
      </c>
      <c r="V1965" t="s">
        <v>336</v>
      </c>
      <c r="W1965">
        <f t="shared" ca="1" si="441"/>
        <v>1</v>
      </c>
    </row>
    <row r="1966" spans="1:23" x14ac:dyDescent="0.25">
      <c r="A1966">
        <v>1965</v>
      </c>
      <c r="B1966">
        <v>966</v>
      </c>
      <c r="C1966" t="str">
        <f t="shared" ca="1" si="432"/>
        <v>2015_12_BUF@KCY</v>
      </c>
      <c r="D1966">
        <f t="shared" ca="1" si="444"/>
        <v>-3.5</v>
      </c>
      <c r="E1966">
        <f t="shared" ca="1" si="444"/>
        <v>-5.5</v>
      </c>
      <c r="F1966">
        <f t="shared" ca="1" si="444"/>
        <v>30</v>
      </c>
      <c r="G1966">
        <f t="shared" ca="1" si="444"/>
        <v>22</v>
      </c>
      <c r="H1966">
        <f t="shared" ca="1" si="434"/>
        <v>2015</v>
      </c>
      <c r="I1966">
        <f t="shared" ca="1" si="435"/>
        <v>12</v>
      </c>
      <c r="J1966" t="str">
        <f t="shared" ca="1" si="436"/>
        <v>rs</v>
      </c>
      <c r="K1966" t="str">
        <f t="shared" ca="1" si="445"/>
        <v>KCY</v>
      </c>
      <c r="L1966" t="str">
        <f t="shared" ca="1" si="445"/>
        <v>KCY</v>
      </c>
      <c r="M1966">
        <f t="shared" ca="1" si="438"/>
        <v>2</v>
      </c>
      <c r="N1966" t="s">
        <v>16</v>
      </c>
      <c r="O1966">
        <v>-3</v>
      </c>
      <c r="P1966">
        <f t="shared" ca="1" si="439"/>
        <v>0.5</v>
      </c>
      <c r="S1966" t="s">
        <v>336</v>
      </c>
      <c r="T1966">
        <v>2</v>
      </c>
      <c r="U1966">
        <f t="shared" ca="1" si="440"/>
        <v>1</v>
      </c>
      <c r="V1966" t="s">
        <v>336</v>
      </c>
      <c r="W1966">
        <f t="shared" ca="1" si="441"/>
        <v>1</v>
      </c>
    </row>
    <row r="1967" spans="1:23" x14ac:dyDescent="0.25">
      <c r="A1967">
        <v>1966</v>
      </c>
      <c r="B1967">
        <v>967</v>
      </c>
      <c r="C1967" t="str">
        <f t="shared" ca="1" si="432"/>
        <v>2015_12_TBY@IND</v>
      </c>
      <c r="D1967">
        <f t="shared" ca="1" si="444"/>
        <v>-3</v>
      </c>
      <c r="E1967">
        <f t="shared" ca="1" si="444"/>
        <v>-3</v>
      </c>
      <c r="F1967">
        <f t="shared" ca="1" si="444"/>
        <v>25</v>
      </c>
      <c r="G1967">
        <f t="shared" ca="1" si="444"/>
        <v>12</v>
      </c>
      <c r="H1967">
        <f t="shared" ca="1" si="434"/>
        <v>2015</v>
      </c>
      <c r="I1967">
        <f t="shared" ca="1" si="435"/>
        <v>12</v>
      </c>
      <c r="J1967" t="str">
        <f t="shared" ca="1" si="436"/>
        <v>rs</v>
      </c>
      <c r="K1967" t="str">
        <f t="shared" ca="1" si="445"/>
        <v>IND</v>
      </c>
      <c r="L1967" t="str">
        <f t="shared" ca="1" si="445"/>
        <v>IND</v>
      </c>
      <c r="M1967">
        <f t="shared" ca="1" si="438"/>
        <v>0</v>
      </c>
      <c r="N1967" t="s">
        <v>18</v>
      </c>
      <c r="O1967">
        <v>-4.5</v>
      </c>
      <c r="P1967">
        <f t="shared" ca="1" si="439"/>
        <v>1.5</v>
      </c>
      <c r="S1967" t="s">
        <v>339</v>
      </c>
      <c r="T1967">
        <v>1</v>
      </c>
      <c r="U1967">
        <f t="shared" ca="1" si="440"/>
        <v>0</v>
      </c>
      <c r="V1967" t="s">
        <v>339</v>
      </c>
      <c r="W1967">
        <f t="shared" ca="1" si="441"/>
        <v>0</v>
      </c>
    </row>
    <row r="1968" spans="1:23" x14ac:dyDescent="0.25">
      <c r="A1968">
        <v>1967</v>
      </c>
      <c r="B1968">
        <v>967</v>
      </c>
      <c r="C1968" t="str">
        <f t="shared" ca="1" si="432"/>
        <v>2015_12_TBY@IND</v>
      </c>
      <c r="D1968">
        <f t="shared" ca="1" si="444"/>
        <v>-3</v>
      </c>
      <c r="E1968">
        <f t="shared" ca="1" si="444"/>
        <v>-3</v>
      </c>
      <c r="F1968">
        <f t="shared" ca="1" si="444"/>
        <v>25</v>
      </c>
      <c r="G1968">
        <f t="shared" ca="1" si="444"/>
        <v>12</v>
      </c>
      <c r="H1968">
        <f t="shared" ca="1" si="434"/>
        <v>2015</v>
      </c>
      <c r="I1968">
        <f t="shared" ca="1" si="435"/>
        <v>12</v>
      </c>
      <c r="J1968" t="str">
        <f t="shared" ca="1" si="436"/>
        <v>rs</v>
      </c>
      <c r="K1968" t="str">
        <f t="shared" ca="1" si="445"/>
        <v>IND</v>
      </c>
      <c r="L1968" t="str">
        <f t="shared" ca="1" si="445"/>
        <v>IND</v>
      </c>
      <c r="M1968">
        <f t="shared" ca="1" si="438"/>
        <v>0</v>
      </c>
      <c r="N1968" t="s">
        <v>16</v>
      </c>
      <c r="O1968">
        <v>-5.5</v>
      </c>
      <c r="P1968">
        <f t="shared" ca="1" si="439"/>
        <v>2.5</v>
      </c>
      <c r="S1968" t="s">
        <v>339</v>
      </c>
      <c r="T1968">
        <v>8</v>
      </c>
      <c r="U1968">
        <f t="shared" ca="1" si="440"/>
        <v>0</v>
      </c>
      <c r="V1968" t="s">
        <v>339</v>
      </c>
      <c r="W1968">
        <f t="shared" ca="1" si="441"/>
        <v>0</v>
      </c>
    </row>
    <row r="1969" spans="1:23" x14ac:dyDescent="0.25">
      <c r="A1969">
        <v>1968</v>
      </c>
      <c r="B1969">
        <v>968</v>
      </c>
      <c r="C1969" t="str">
        <f t="shared" ca="1" si="432"/>
        <v>2015_12_NYG@WAS</v>
      </c>
      <c r="D1969">
        <f t="shared" ca="1" si="444"/>
        <v>1.5</v>
      </c>
      <c r="E1969">
        <f t="shared" ca="1" si="444"/>
        <v>2.5</v>
      </c>
      <c r="F1969">
        <f t="shared" ca="1" si="444"/>
        <v>20</v>
      </c>
      <c r="G1969">
        <f t="shared" ca="1" si="444"/>
        <v>14</v>
      </c>
      <c r="H1969">
        <f t="shared" ca="1" si="434"/>
        <v>2015</v>
      </c>
      <c r="I1969">
        <f t="shared" ca="1" si="435"/>
        <v>12</v>
      </c>
      <c r="J1969" t="str">
        <f t="shared" ca="1" si="436"/>
        <v>rs</v>
      </c>
      <c r="K1969" t="str">
        <f t="shared" ca="1" si="445"/>
        <v>WAS</v>
      </c>
      <c r="L1969" t="str">
        <f t="shared" ca="1" si="445"/>
        <v>WAS</v>
      </c>
      <c r="M1969">
        <f t="shared" ca="1" si="438"/>
        <v>-1</v>
      </c>
      <c r="N1969" t="s">
        <v>18</v>
      </c>
      <c r="O1969">
        <v>2</v>
      </c>
      <c r="P1969">
        <f t="shared" ca="1" si="439"/>
        <v>0.5</v>
      </c>
      <c r="S1969" t="s">
        <v>85</v>
      </c>
      <c r="T1969">
        <v>11</v>
      </c>
      <c r="U1969">
        <f t="shared" ca="1" si="440"/>
        <v>0</v>
      </c>
      <c r="V1969" t="s">
        <v>85</v>
      </c>
      <c r="W1969">
        <f t="shared" ca="1" si="441"/>
        <v>0</v>
      </c>
    </row>
    <row r="1970" spans="1:23" x14ac:dyDescent="0.25">
      <c r="A1970">
        <v>1969</v>
      </c>
      <c r="B1970">
        <v>968</v>
      </c>
      <c r="C1970" t="str">
        <f t="shared" ca="1" si="432"/>
        <v>2015_12_NYG@WAS</v>
      </c>
      <c r="D1970">
        <f t="shared" ca="1" si="444"/>
        <v>1.5</v>
      </c>
      <c r="E1970">
        <f t="shared" ca="1" si="444"/>
        <v>2.5</v>
      </c>
      <c r="F1970">
        <f t="shared" ca="1" si="444"/>
        <v>20</v>
      </c>
      <c r="G1970">
        <f t="shared" ca="1" si="444"/>
        <v>14</v>
      </c>
      <c r="H1970">
        <f t="shared" ca="1" si="434"/>
        <v>2015</v>
      </c>
      <c r="I1970">
        <f t="shared" ca="1" si="435"/>
        <v>12</v>
      </c>
      <c r="J1970" t="str">
        <f t="shared" ca="1" si="436"/>
        <v>rs</v>
      </c>
      <c r="K1970" t="str">
        <f t="shared" ca="1" si="445"/>
        <v>WAS</v>
      </c>
      <c r="L1970" t="str">
        <f t="shared" ca="1" si="445"/>
        <v>WAS</v>
      </c>
      <c r="M1970">
        <f t="shared" ca="1" si="438"/>
        <v>-1</v>
      </c>
      <c r="N1970" t="s">
        <v>16</v>
      </c>
      <c r="O1970">
        <v>2.5</v>
      </c>
      <c r="P1970">
        <f t="shared" ca="1" si="439"/>
        <v>1</v>
      </c>
      <c r="S1970" t="s">
        <v>96</v>
      </c>
      <c r="T1970">
        <v>12</v>
      </c>
      <c r="U1970">
        <f t="shared" ca="1" si="440"/>
        <v>1</v>
      </c>
      <c r="V1970" t="s">
        <v>96</v>
      </c>
      <c r="W1970">
        <f t="shared" ca="1" si="441"/>
        <v>1</v>
      </c>
    </row>
    <row r="1971" spans="1:23" x14ac:dyDescent="0.25">
      <c r="A1971">
        <v>1970</v>
      </c>
      <c r="B1971">
        <v>969</v>
      </c>
      <c r="C1971" t="str">
        <f t="shared" ca="1" si="432"/>
        <v>2015_12_NOR@HOU</v>
      </c>
      <c r="D1971">
        <f t="shared" ca="1" si="444"/>
        <v>-3</v>
      </c>
      <c r="E1971">
        <f t="shared" ca="1" si="444"/>
        <v>-3</v>
      </c>
      <c r="F1971">
        <f t="shared" ca="1" si="444"/>
        <v>24</v>
      </c>
      <c r="G1971">
        <f t="shared" ca="1" si="444"/>
        <v>6</v>
      </c>
      <c r="H1971">
        <f t="shared" ca="1" si="434"/>
        <v>2015</v>
      </c>
      <c r="I1971">
        <f t="shared" ca="1" si="435"/>
        <v>12</v>
      </c>
      <c r="J1971" t="str">
        <f t="shared" ca="1" si="436"/>
        <v>rs</v>
      </c>
      <c r="K1971" t="str">
        <f t="shared" ca="1" si="445"/>
        <v>HOU</v>
      </c>
      <c r="L1971" t="str">
        <f t="shared" ca="1" si="445"/>
        <v>HOU</v>
      </c>
      <c r="M1971">
        <f t="shared" ca="1" si="438"/>
        <v>0</v>
      </c>
      <c r="N1971" t="s">
        <v>18</v>
      </c>
      <c r="O1971">
        <v>-2</v>
      </c>
      <c r="P1971">
        <f t="shared" ca="1" si="439"/>
        <v>1</v>
      </c>
      <c r="S1971" t="s">
        <v>77</v>
      </c>
      <c r="T1971">
        <v>10</v>
      </c>
      <c r="U1971">
        <f t="shared" ca="1" si="440"/>
        <v>1</v>
      </c>
      <c r="V1971" t="s">
        <v>77</v>
      </c>
      <c r="W1971">
        <f t="shared" ca="1" si="441"/>
        <v>1</v>
      </c>
    </row>
    <row r="1972" spans="1:23" x14ac:dyDescent="0.25">
      <c r="A1972">
        <v>1971</v>
      </c>
      <c r="B1972">
        <v>969</v>
      </c>
      <c r="C1972" t="str">
        <f t="shared" ca="1" si="432"/>
        <v>2015_12_NOR@HOU</v>
      </c>
      <c r="D1972">
        <f t="shared" ca="1" si="444"/>
        <v>-3</v>
      </c>
      <c r="E1972">
        <f t="shared" ca="1" si="444"/>
        <v>-3</v>
      </c>
      <c r="F1972">
        <f t="shared" ca="1" si="444"/>
        <v>24</v>
      </c>
      <c r="G1972">
        <f t="shared" ca="1" si="444"/>
        <v>6</v>
      </c>
      <c r="H1972">
        <f t="shared" ca="1" si="434"/>
        <v>2015</v>
      </c>
      <c r="I1972">
        <f t="shared" ca="1" si="435"/>
        <v>12</v>
      </c>
      <c r="J1972" t="str">
        <f t="shared" ca="1" si="436"/>
        <v>rs</v>
      </c>
      <c r="K1972" t="str">
        <f t="shared" ca="1" si="445"/>
        <v>HOU</v>
      </c>
      <c r="L1972" t="str">
        <f t="shared" ca="1" si="445"/>
        <v>HOU</v>
      </c>
      <c r="M1972">
        <f t="shared" ca="1" si="438"/>
        <v>0</v>
      </c>
      <c r="N1972" t="s">
        <v>16</v>
      </c>
      <c r="O1972">
        <v>0</v>
      </c>
      <c r="P1972">
        <f t="shared" ca="1" si="439"/>
        <v>3</v>
      </c>
      <c r="S1972" t="s">
        <v>77</v>
      </c>
      <c r="T1972">
        <v>13</v>
      </c>
      <c r="U1972">
        <f t="shared" ca="1" si="440"/>
        <v>1</v>
      </c>
      <c r="V1972" t="s">
        <v>77</v>
      </c>
      <c r="W1972">
        <f t="shared" ca="1" si="441"/>
        <v>1</v>
      </c>
    </row>
    <row r="1973" spans="1:23" x14ac:dyDescent="0.25">
      <c r="A1973">
        <v>1972</v>
      </c>
      <c r="B1973">
        <v>970</v>
      </c>
      <c r="C1973" t="str">
        <f t="shared" ca="1" si="432"/>
        <v>2015_12_MIN@ATL</v>
      </c>
      <c r="D1973">
        <f t="shared" ca="1" si="444"/>
        <v>-2.5</v>
      </c>
      <c r="E1973">
        <f t="shared" ca="1" si="444"/>
        <v>-2.5</v>
      </c>
      <c r="F1973">
        <f t="shared" ca="1" si="444"/>
        <v>10</v>
      </c>
      <c r="G1973">
        <f t="shared" ca="1" si="444"/>
        <v>20</v>
      </c>
      <c r="H1973">
        <f t="shared" ca="1" si="434"/>
        <v>2015</v>
      </c>
      <c r="I1973">
        <f t="shared" ca="1" si="435"/>
        <v>12</v>
      </c>
      <c r="J1973" t="str">
        <f t="shared" ca="1" si="436"/>
        <v>rs</v>
      </c>
      <c r="K1973" t="str">
        <f t="shared" ca="1" si="445"/>
        <v>MIN</v>
      </c>
      <c r="L1973" t="str">
        <f t="shared" ca="1" si="445"/>
        <v>MIN</v>
      </c>
      <c r="M1973">
        <f t="shared" ca="1" si="438"/>
        <v>0</v>
      </c>
      <c r="N1973" t="s">
        <v>18</v>
      </c>
      <c r="O1973">
        <v>-1</v>
      </c>
      <c r="P1973">
        <f t="shared" ca="1" si="439"/>
        <v>1.5</v>
      </c>
      <c r="S1973" t="s">
        <v>82</v>
      </c>
      <c r="T1973">
        <v>2</v>
      </c>
      <c r="U1973">
        <f t="shared" ca="1" si="440"/>
        <v>1</v>
      </c>
      <c r="V1973" t="s">
        <v>82</v>
      </c>
      <c r="W1973">
        <f t="shared" ca="1" si="441"/>
        <v>1</v>
      </c>
    </row>
    <row r="1974" spans="1:23" x14ac:dyDescent="0.25">
      <c r="A1974">
        <v>1973</v>
      </c>
      <c r="B1974">
        <v>970</v>
      </c>
      <c r="C1974" t="str">
        <f t="shared" ca="1" si="432"/>
        <v>2015_12_MIN@ATL</v>
      </c>
      <c r="D1974">
        <f t="shared" ca="1" si="444"/>
        <v>-2.5</v>
      </c>
      <c r="E1974">
        <f t="shared" ca="1" si="444"/>
        <v>-2.5</v>
      </c>
      <c r="F1974">
        <f t="shared" ca="1" si="444"/>
        <v>10</v>
      </c>
      <c r="G1974">
        <f t="shared" ca="1" si="444"/>
        <v>20</v>
      </c>
      <c r="H1974">
        <f t="shared" ca="1" si="434"/>
        <v>2015</v>
      </c>
      <c r="I1974">
        <f t="shared" ca="1" si="435"/>
        <v>12</v>
      </c>
      <c r="J1974" t="str">
        <f t="shared" ca="1" si="436"/>
        <v>rs</v>
      </c>
      <c r="K1974" t="str">
        <f t="shared" ca="1" si="445"/>
        <v>MIN</v>
      </c>
      <c r="L1974" t="str">
        <f t="shared" ca="1" si="445"/>
        <v>MIN</v>
      </c>
      <c r="M1974">
        <f t="shared" ca="1" si="438"/>
        <v>0</v>
      </c>
      <c r="N1974" t="s">
        <v>16</v>
      </c>
      <c r="O1974">
        <v>-1</v>
      </c>
      <c r="P1974">
        <f t="shared" ca="1" si="439"/>
        <v>1.5</v>
      </c>
      <c r="S1974" t="s">
        <v>22</v>
      </c>
      <c r="T1974">
        <v>16</v>
      </c>
      <c r="U1974">
        <f t="shared" ca="1" si="440"/>
        <v>0</v>
      </c>
      <c r="V1974" t="s">
        <v>22</v>
      </c>
      <c r="W1974">
        <f t="shared" ca="1" si="441"/>
        <v>0</v>
      </c>
    </row>
    <row r="1975" spans="1:23" x14ac:dyDescent="0.25">
      <c r="A1975">
        <v>1974</v>
      </c>
      <c r="B1975">
        <v>971</v>
      </c>
      <c r="C1975" t="str">
        <f t="shared" ca="1" si="432"/>
        <v>2015_12_STL@CIN</v>
      </c>
      <c r="D1975">
        <f t="shared" ca="1" si="444"/>
        <v>-7</v>
      </c>
      <c r="E1975">
        <f t="shared" ca="1" si="444"/>
        <v>-9</v>
      </c>
      <c r="F1975">
        <f t="shared" ca="1" si="444"/>
        <v>31</v>
      </c>
      <c r="G1975">
        <f t="shared" ca="1" si="444"/>
        <v>7</v>
      </c>
      <c r="H1975">
        <f t="shared" ca="1" si="434"/>
        <v>2015</v>
      </c>
      <c r="I1975">
        <f t="shared" ca="1" si="435"/>
        <v>12</v>
      </c>
      <c r="J1975" t="str">
        <f t="shared" ca="1" si="436"/>
        <v>rs</v>
      </c>
      <c r="K1975" t="str">
        <f t="shared" ca="1" si="445"/>
        <v>CIN</v>
      </c>
      <c r="L1975" t="str">
        <f t="shared" ca="1" si="445"/>
        <v>CIN</v>
      </c>
      <c r="M1975">
        <f t="shared" ca="1" si="438"/>
        <v>2</v>
      </c>
      <c r="N1975" t="s">
        <v>18</v>
      </c>
      <c r="O1975">
        <v>-6.5</v>
      </c>
      <c r="P1975">
        <f t="shared" ca="1" si="439"/>
        <v>0.5</v>
      </c>
      <c r="S1975" t="s">
        <v>71</v>
      </c>
      <c r="T1975">
        <v>7</v>
      </c>
      <c r="U1975">
        <f t="shared" ca="1" si="440"/>
        <v>1</v>
      </c>
      <c r="V1975" t="s">
        <v>71</v>
      </c>
      <c r="W1975">
        <f t="shared" ca="1" si="441"/>
        <v>1</v>
      </c>
    </row>
    <row r="1976" spans="1:23" x14ac:dyDescent="0.25">
      <c r="A1976">
        <v>1975</v>
      </c>
      <c r="B1976">
        <v>971</v>
      </c>
      <c r="C1976" t="str">
        <f t="shared" ca="1" si="432"/>
        <v>2015_12_STL@CIN</v>
      </c>
      <c r="D1976">
        <f t="shared" ca="1" si="444"/>
        <v>-7</v>
      </c>
      <c r="E1976">
        <f t="shared" ca="1" si="444"/>
        <v>-9</v>
      </c>
      <c r="F1976">
        <f t="shared" ca="1" si="444"/>
        <v>31</v>
      </c>
      <c r="G1976">
        <f t="shared" ca="1" si="444"/>
        <v>7</v>
      </c>
      <c r="H1976">
        <f t="shared" ca="1" si="434"/>
        <v>2015</v>
      </c>
      <c r="I1976">
        <f t="shared" ca="1" si="435"/>
        <v>12</v>
      </c>
      <c r="J1976" t="str">
        <f t="shared" ca="1" si="436"/>
        <v>rs</v>
      </c>
      <c r="K1976" t="str">
        <f t="shared" ca="1" si="445"/>
        <v>CIN</v>
      </c>
      <c r="L1976" t="str">
        <f t="shared" ca="1" si="445"/>
        <v>CIN</v>
      </c>
      <c r="M1976">
        <f t="shared" ca="1" si="438"/>
        <v>2</v>
      </c>
      <c r="N1976" t="s">
        <v>16</v>
      </c>
      <c r="O1976">
        <v>-9</v>
      </c>
      <c r="P1976">
        <f t="shared" ca="1" si="439"/>
        <v>2</v>
      </c>
      <c r="S1976" t="s">
        <v>71</v>
      </c>
      <c r="T1976">
        <v>4</v>
      </c>
      <c r="U1976">
        <f t="shared" ca="1" si="440"/>
        <v>1</v>
      </c>
      <c r="V1976" t="s">
        <v>71</v>
      </c>
      <c r="W1976">
        <f t="shared" ca="1" si="441"/>
        <v>1</v>
      </c>
    </row>
    <row r="1977" spans="1:23" x14ac:dyDescent="0.25">
      <c r="A1977">
        <v>1976</v>
      </c>
      <c r="B1977">
        <v>972</v>
      </c>
      <c r="C1977" t="str">
        <f t="shared" ca="1" si="432"/>
        <v>2015_12_SD@JAX</v>
      </c>
      <c r="D1977">
        <f t="shared" ca="1" si="444"/>
        <v>-4.5</v>
      </c>
      <c r="E1977">
        <f t="shared" ca="1" si="444"/>
        <v>-5</v>
      </c>
      <c r="F1977">
        <f t="shared" ca="1" si="444"/>
        <v>25</v>
      </c>
      <c r="G1977">
        <f t="shared" ca="1" si="444"/>
        <v>31</v>
      </c>
      <c r="H1977">
        <f t="shared" ca="1" si="434"/>
        <v>2015</v>
      </c>
      <c r="I1977">
        <f t="shared" ca="1" si="435"/>
        <v>12</v>
      </c>
      <c r="J1977" t="str">
        <f t="shared" ca="1" si="436"/>
        <v>rs</v>
      </c>
      <c r="K1977" t="str">
        <f t="shared" ca="1" si="445"/>
        <v>SD</v>
      </c>
      <c r="L1977" t="str">
        <f t="shared" ca="1" si="445"/>
        <v>SD</v>
      </c>
      <c r="M1977">
        <f t="shared" ca="1" si="438"/>
        <v>0.5</v>
      </c>
      <c r="N1977" t="s">
        <v>18</v>
      </c>
      <c r="O1977">
        <v>-4</v>
      </c>
      <c r="P1977">
        <f t="shared" ca="1" si="439"/>
        <v>0.5</v>
      </c>
      <c r="S1977" t="s">
        <v>79</v>
      </c>
      <c r="T1977">
        <v>9</v>
      </c>
      <c r="U1977">
        <f t="shared" ca="1" si="440"/>
        <v>0</v>
      </c>
      <c r="V1977" t="s">
        <v>79</v>
      </c>
      <c r="W1977">
        <f t="shared" ca="1" si="441"/>
        <v>0</v>
      </c>
    </row>
    <row r="1978" spans="1:23" x14ac:dyDescent="0.25">
      <c r="A1978">
        <v>1977</v>
      </c>
      <c r="B1978">
        <v>972</v>
      </c>
      <c r="C1978" t="str">
        <f t="shared" ca="1" si="432"/>
        <v>2015_12_SD@JAX</v>
      </c>
      <c r="D1978">
        <f t="shared" ca="1" si="444"/>
        <v>-4.5</v>
      </c>
      <c r="E1978">
        <f t="shared" ca="1" si="444"/>
        <v>-5</v>
      </c>
      <c r="F1978">
        <f t="shared" ca="1" si="444"/>
        <v>25</v>
      </c>
      <c r="G1978">
        <f t="shared" ca="1" si="444"/>
        <v>31</v>
      </c>
      <c r="H1978">
        <f t="shared" ca="1" si="434"/>
        <v>2015</v>
      </c>
      <c r="I1978">
        <f t="shared" ca="1" si="435"/>
        <v>12</v>
      </c>
      <c r="J1978" t="str">
        <f t="shared" ca="1" si="436"/>
        <v>rs</v>
      </c>
      <c r="K1978" t="str">
        <f t="shared" ca="1" si="445"/>
        <v>SD</v>
      </c>
      <c r="L1978" t="str">
        <f t="shared" ca="1" si="445"/>
        <v>SD</v>
      </c>
      <c r="M1978">
        <f t="shared" ca="1" si="438"/>
        <v>0.5</v>
      </c>
      <c r="N1978" t="s">
        <v>16</v>
      </c>
      <c r="O1978">
        <v>-3</v>
      </c>
      <c r="P1978">
        <f t="shared" ca="1" si="439"/>
        <v>1.5</v>
      </c>
      <c r="S1978" t="s">
        <v>79</v>
      </c>
      <c r="T1978">
        <v>9</v>
      </c>
      <c r="U1978">
        <f t="shared" ca="1" si="440"/>
        <v>0</v>
      </c>
      <c r="V1978" t="s">
        <v>79</v>
      </c>
      <c r="W1978">
        <f t="shared" ca="1" si="441"/>
        <v>0</v>
      </c>
    </row>
    <row r="1979" spans="1:23" x14ac:dyDescent="0.25">
      <c r="A1979">
        <v>1978</v>
      </c>
      <c r="B1979">
        <v>973</v>
      </c>
      <c r="C1979" t="str">
        <f t="shared" ca="1" si="432"/>
        <v>2015_12_MIA@NYJ</v>
      </c>
      <c r="D1979">
        <f t="shared" ca="1" si="444"/>
        <v>-4.5</v>
      </c>
      <c r="E1979">
        <f t="shared" ca="1" si="444"/>
        <v>-4</v>
      </c>
      <c r="F1979">
        <f t="shared" ca="1" si="444"/>
        <v>38</v>
      </c>
      <c r="G1979">
        <f t="shared" ca="1" si="444"/>
        <v>20</v>
      </c>
      <c r="H1979">
        <f t="shared" ca="1" si="434"/>
        <v>2015</v>
      </c>
      <c r="I1979">
        <f t="shared" ca="1" si="435"/>
        <v>12</v>
      </c>
      <c r="J1979" t="str">
        <f t="shared" ca="1" si="436"/>
        <v>rs</v>
      </c>
      <c r="K1979" t="str">
        <f t="shared" ca="1" si="445"/>
        <v>NYJ</v>
      </c>
      <c r="L1979" t="str">
        <f t="shared" ca="1" si="445"/>
        <v>NYJ</v>
      </c>
      <c r="M1979">
        <f t="shared" ca="1" si="438"/>
        <v>-0.5</v>
      </c>
      <c r="N1979" t="s">
        <v>18</v>
      </c>
      <c r="O1979">
        <v>-4</v>
      </c>
      <c r="P1979">
        <f t="shared" ca="1" si="439"/>
        <v>0.5</v>
      </c>
      <c r="S1979" t="s">
        <v>86</v>
      </c>
      <c r="T1979">
        <v>15</v>
      </c>
      <c r="U1979">
        <f t="shared" ca="1" si="440"/>
        <v>1</v>
      </c>
      <c r="V1979" t="s">
        <v>86</v>
      </c>
      <c r="W1979">
        <f t="shared" ca="1" si="441"/>
        <v>1</v>
      </c>
    </row>
    <row r="1980" spans="1:23" x14ac:dyDescent="0.25">
      <c r="A1980">
        <v>1979</v>
      </c>
      <c r="B1980">
        <v>973</v>
      </c>
      <c r="C1980" t="str">
        <f t="shared" ca="1" si="432"/>
        <v>2015_12_MIA@NYJ</v>
      </c>
      <c r="D1980">
        <f t="shared" ca="1" si="444"/>
        <v>-4.5</v>
      </c>
      <c r="E1980">
        <f t="shared" ca="1" si="444"/>
        <v>-4</v>
      </c>
      <c r="F1980">
        <f t="shared" ca="1" si="444"/>
        <v>38</v>
      </c>
      <c r="G1980">
        <f t="shared" ca="1" si="444"/>
        <v>20</v>
      </c>
      <c r="H1980">
        <f t="shared" ca="1" si="434"/>
        <v>2015</v>
      </c>
      <c r="I1980">
        <f t="shared" ca="1" si="435"/>
        <v>12</v>
      </c>
      <c r="J1980" t="str">
        <f t="shared" ca="1" si="436"/>
        <v>rs</v>
      </c>
      <c r="K1980" t="str">
        <f t="shared" ca="1" si="445"/>
        <v>NYJ</v>
      </c>
      <c r="L1980" t="str">
        <f t="shared" ca="1" si="445"/>
        <v>NYJ</v>
      </c>
      <c r="M1980">
        <f t="shared" ca="1" si="438"/>
        <v>-0.5</v>
      </c>
      <c r="N1980" t="s">
        <v>16</v>
      </c>
      <c r="O1980">
        <v>-5</v>
      </c>
      <c r="P1980">
        <f t="shared" ca="1" si="439"/>
        <v>0.5</v>
      </c>
      <c r="S1980" t="s">
        <v>86</v>
      </c>
      <c r="T1980">
        <v>6</v>
      </c>
      <c r="U1980">
        <f t="shared" ca="1" si="440"/>
        <v>1</v>
      </c>
      <c r="V1980" t="s">
        <v>86</v>
      </c>
      <c r="W1980">
        <f t="shared" ca="1" si="441"/>
        <v>1</v>
      </c>
    </row>
    <row r="1981" spans="1:23" x14ac:dyDescent="0.25">
      <c r="A1981">
        <v>1980</v>
      </c>
      <c r="B1981">
        <v>974</v>
      </c>
      <c r="C1981" t="str">
        <f t="shared" ca="1" si="432"/>
        <v>2015_12_ARI@SFO</v>
      </c>
      <c r="D1981">
        <f t="shared" ca="1" si="444"/>
        <v>8.5</v>
      </c>
      <c r="E1981">
        <f t="shared" ca="1" si="444"/>
        <v>10</v>
      </c>
      <c r="F1981">
        <f t="shared" ca="1" si="444"/>
        <v>13</v>
      </c>
      <c r="G1981">
        <f t="shared" ca="1" si="444"/>
        <v>19</v>
      </c>
      <c r="H1981">
        <f t="shared" ca="1" si="434"/>
        <v>2015</v>
      </c>
      <c r="I1981">
        <f t="shared" ca="1" si="435"/>
        <v>12</v>
      </c>
      <c r="J1981" t="str">
        <f t="shared" ca="1" si="436"/>
        <v>rs</v>
      </c>
      <c r="K1981" t="str">
        <f t="shared" ca="1" si="445"/>
        <v>SFO</v>
      </c>
      <c r="L1981" t="str">
        <f t="shared" ca="1" si="445"/>
        <v>ARI</v>
      </c>
      <c r="M1981">
        <f t="shared" ca="1" si="438"/>
        <v>-1.5</v>
      </c>
      <c r="N1981" t="s">
        <v>18</v>
      </c>
      <c r="O1981">
        <v>7</v>
      </c>
      <c r="P1981">
        <f t="shared" ca="1" si="439"/>
        <v>1.5</v>
      </c>
      <c r="S1981" t="s">
        <v>66</v>
      </c>
      <c r="T1981">
        <v>14</v>
      </c>
      <c r="U1981">
        <f t="shared" ca="1" si="440"/>
        <v>0</v>
      </c>
      <c r="V1981" t="s">
        <v>66</v>
      </c>
      <c r="W1981">
        <f t="shared" ca="1" si="441"/>
        <v>1</v>
      </c>
    </row>
    <row r="1982" spans="1:23" x14ac:dyDescent="0.25">
      <c r="A1982">
        <v>1981</v>
      </c>
      <c r="B1982">
        <v>974</v>
      </c>
      <c r="C1982" t="str">
        <f t="shared" ca="1" si="432"/>
        <v>2015_12_ARI@SFO</v>
      </c>
      <c r="D1982">
        <f t="shared" ref="D1982:G2001" ca="1" si="446">IFERROR(IF(ISBLANK(VLOOKUP($B1982,nfl_game_result,MATCH(D$1,nfl_game_result_header,0),FALSE)),"",VLOOKUP($B1982,nfl_game_result,MATCH(D$1,nfl_game_result_header,0),FALSE)),"error")</f>
        <v>8.5</v>
      </c>
      <c r="E1982">
        <f t="shared" ca="1" si="446"/>
        <v>10</v>
      </c>
      <c r="F1982">
        <f t="shared" ca="1" si="446"/>
        <v>13</v>
      </c>
      <c r="G1982">
        <f t="shared" ca="1" si="446"/>
        <v>19</v>
      </c>
      <c r="H1982">
        <f t="shared" ca="1" si="434"/>
        <v>2015</v>
      </c>
      <c r="I1982">
        <f t="shared" ca="1" si="435"/>
        <v>12</v>
      </c>
      <c r="J1982" t="str">
        <f t="shared" ca="1" si="436"/>
        <v>rs</v>
      </c>
      <c r="K1982" t="str">
        <f t="shared" ref="K1982:L2001" ca="1" si="447">IFERROR(IF(ISBLANK(VLOOKUP($B1982,nfl_game_result,MATCH(K$1,nfl_game_result_header,0),FALSE)),"",VLOOKUP($B1982,nfl_game_result,MATCH(K$1,nfl_game_result_header,0),FALSE)),"error")</f>
        <v>SFO</v>
      </c>
      <c r="L1982" t="str">
        <f t="shared" ca="1" si="447"/>
        <v>ARI</v>
      </c>
      <c r="M1982">
        <f t="shared" ca="1" si="438"/>
        <v>-1.5</v>
      </c>
      <c r="N1982" t="s">
        <v>16</v>
      </c>
      <c r="O1982">
        <v>7</v>
      </c>
      <c r="P1982">
        <f t="shared" ca="1" si="439"/>
        <v>1.5</v>
      </c>
      <c r="S1982" t="s">
        <v>66</v>
      </c>
      <c r="T1982">
        <v>1</v>
      </c>
      <c r="U1982">
        <f t="shared" ca="1" si="440"/>
        <v>0</v>
      </c>
      <c r="V1982" t="s">
        <v>66</v>
      </c>
      <c r="W1982">
        <f t="shared" ca="1" si="441"/>
        <v>1</v>
      </c>
    </row>
    <row r="1983" spans="1:23" x14ac:dyDescent="0.25">
      <c r="A1983">
        <v>1982</v>
      </c>
      <c r="B1983">
        <v>975</v>
      </c>
      <c r="C1983" t="str">
        <f t="shared" ca="1" si="432"/>
        <v>2015_12_PIT@SEA</v>
      </c>
      <c r="D1983">
        <f t="shared" ca="1" si="446"/>
        <v>-3.5</v>
      </c>
      <c r="E1983">
        <f t="shared" ca="1" si="446"/>
        <v>-3.5</v>
      </c>
      <c r="F1983">
        <f t="shared" ca="1" si="446"/>
        <v>39</v>
      </c>
      <c r="G1983">
        <f t="shared" ca="1" si="446"/>
        <v>30</v>
      </c>
      <c r="H1983">
        <f t="shared" ca="1" si="434"/>
        <v>2015</v>
      </c>
      <c r="I1983">
        <f t="shared" ca="1" si="435"/>
        <v>12</v>
      </c>
      <c r="J1983" t="str">
        <f t="shared" ca="1" si="436"/>
        <v>rs</v>
      </c>
      <c r="K1983" t="str">
        <f t="shared" ca="1" si="447"/>
        <v>SEA</v>
      </c>
      <c r="L1983" t="str">
        <f t="shared" ca="1" si="447"/>
        <v>SEA</v>
      </c>
      <c r="M1983">
        <f t="shared" ca="1" si="438"/>
        <v>0</v>
      </c>
      <c r="N1983" t="s">
        <v>18</v>
      </c>
      <c r="O1983">
        <v>-6</v>
      </c>
      <c r="P1983">
        <f t="shared" ca="1" si="439"/>
        <v>2.5</v>
      </c>
      <c r="S1983" t="s">
        <v>91</v>
      </c>
      <c r="T1983">
        <v>16</v>
      </c>
      <c r="U1983">
        <f t="shared" ca="1" si="440"/>
        <v>1</v>
      </c>
      <c r="V1983" t="s">
        <v>91</v>
      </c>
      <c r="W1983">
        <f t="shared" ca="1" si="441"/>
        <v>1</v>
      </c>
    </row>
    <row r="1984" spans="1:23" x14ac:dyDescent="0.25">
      <c r="A1984">
        <v>1983</v>
      </c>
      <c r="B1984">
        <v>975</v>
      </c>
      <c r="C1984" t="str">
        <f t="shared" ca="1" si="432"/>
        <v>2015_12_PIT@SEA</v>
      </c>
      <c r="D1984">
        <f t="shared" ca="1" si="446"/>
        <v>-3.5</v>
      </c>
      <c r="E1984">
        <f t="shared" ca="1" si="446"/>
        <v>-3.5</v>
      </c>
      <c r="F1984">
        <f t="shared" ca="1" si="446"/>
        <v>39</v>
      </c>
      <c r="G1984">
        <f t="shared" ca="1" si="446"/>
        <v>30</v>
      </c>
      <c r="H1984">
        <f t="shared" ca="1" si="434"/>
        <v>2015</v>
      </c>
      <c r="I1984">
        <f t="shared" ca="1" si="435"/>
        <v>12</v>
      </c>
      <c r="J1984" t="str">
        <f t="shared" ca="1" si="436"/>
        <v>rs</v>
      </c>
      <c r="K1984" t="str">
        <f t="shared" ca="1" si="447"/>
        <v>SEA</v>
      </c>
      <c r="L1984" t="str">
        <f t="shared" ca="1" si="447"/>
        <v>SEA</v>
      </c>
      <c r="M1984">
        <f t="shared" ca="1" si="438"/>
        <v>0</v>
      </c>
      <c r="N1984" t="s">
        <v>16</v>
      </c>
      <c r="O1984">
        <v>-5.5</v>
      </c>
      <c r="P1984">
        <f t="shared" ca="1" si="439"/>
        <v>2</v>
      </c>
      <c r="S1984" t="s">
        <v>91</v>
      </c>
      <c r="T1984">
        <v>11</v>
      </c>
      <c r="U1984">
        <f t="shared" ca="1" si="440"/>
        <v>1</v>
      </c>
      <c r="V1984" t="s">
        <v>91</v>
      </c>
      <c r="W1984">
        <f t="shared" ca="1" si="441"/>
        <v>1</v>
      </c>
    </row>
    <row r="1985" spans="1:23" x14ac:dyDescent="0.25">
      <c r="A1985">
        <v>1984</v>
      </c>
      <c r="B1985">
        <v>976</v>
      </c>
      <c r="C1985" t="str">
        <f t="shared" ca="1" si="432"/>
        <v>2015_12_NWE@DEN</v>
      </c>
      <c r="D1985">
        <f t="shared" ca="1" si="446"/>
        <v>5.5</v>
      </c>
      <c r="E1985">
        <f t="shared" ca="1" si="446"/>
        <v>3</v>
      </c>
      <c r="F1985">
        <f t="shared" ca="1" si="446"/>
        <v>30</v>
      </c>
      <c r="G1985">
        <f t="shared" ca="1" si="446"/>
        <v>24</v>
      </c>
      <c r="H1985">
        <f t="shared" ca="1" si="434"/>
        <v>2015</v>
      </c>
      <c r="I1985">
        <f t="shared" ca="1" si="435"/>
        <v>12</v>
      </c>
      <c r="J1985" t="str">
        <f t="shared" ca="1" si="436"/>
        <v>rs</v>
      </c>
      <c r="K1985" t="str">
        <f t="shared" ca="1" si="447"/>
        <v>DEN</v>
      </c>
      <c r="L1985" t="str">
        <f t="shared" ca="1" si="447"/>
        <v>DEN</v>
      </c>
      <c r="M1985">
        <f t="shared" ca="1" si="438"/>
        <v>2.5</v>
      </c>
      <c r="N1985" t="s">
        <v>18</v>
      </c>
      <c r="O1985">
        <v>6.5</v>
      </c>
      <c r="P1985">
        <f t="shared" ca="1" si="439"/>
        <v>1</v>
      </c>
      <c r="S1985" t="s">
        <v>74</v>
      </c>
      <c r="T1985">
        <v>6</v>
      </c>
      <c r="U1985">
        <f t="shared" ca="1" si="440"/>
        <v>1</v>
      </c>
      <c r="V1985" t="s">
        <v>74</v>
      </c>
      <c r="W1985">
        <f t="shared" ca="1" si="441"/>
        <v>1</v>
      </c>
    </row>
    <row r="1986" spans="1:23" x14ac:dyDescent="0.25">
      <c r="A1986">
        <v>1985</v>
      </c>
      <c r="B1986">
        <v>976</v>
      </c>
      <c r="C1986" t="str">
        <f t="shared" ref="C1986:C2049" ca="1" si="448">IFERROR(VLOOKUP($B1986,nfl_game_result,MATCH(C$1,nfl_game_result_header,0),FALSE),"error")</f>
        <v>2015_12_NWE@DEN</v>
      </c>
      <c r="D1986">
        <f t="shared" ca="1" si="446"/>
        <v>5.5</v>
      </c>
      <c r="E1986">
        <f t="shared" ca="1" si="446"/>
        <v>3</v>
      </c>
      <c r="F1986">
        <f t="shared" ca="1" si="446"/>
        <v>30</v>
      </c>
      <c r="G1986">
        <f t="shared" ca="1" si="446"/>
        <v>24</v>
      </c>
      <c r="H1986">
        <f t="shared" ref="H1986:H2049" ca="1" si="449">VALUE(LEFT(C1986, 4))</f>
        <v>2015</v>
      </c>
      <c r="I1986">
        <f t="shared" ref="I1986:I2049" ca="1" si="450">VALUE(MID(C1986,6,FIND("_",C1986,6)-6))</f>
        <v>12</v>
      </c>
      <c r="J1986" t="str">
        <f t="shared" ref="J1986:J2049" ca="1" si="451">IF(I1986&lt;=17,"rs","plyff")</f>
        <v>rs</v>
      </c>
      <c r="K1986" t="str">
        <f t="shared" ca="1" si="447"/>
        <v>DEN</v>
      </c>
      <c r="L1986" t="str">
        <f t="shared" ca="1" si="447"/>
        <v>DEN</v>
      </c>
      <c r="M1986">
        <f t="shared" ref="M1986:M2049" ca="1" si="452">IF(NOT(OR(ISBLANK(D1986),ISBLANK(E1986),D1986="",E1986="")),D1986-E1986,"")</f>
        <v>2.5</v>
      </c>
      <c r="N1986" t="s">
        <v>16</v>
      </c>
      <c r="O1986">
        <v>4</v>
      </c>
      <c r="P1986">
        <f t="shared" ref="P1986:P2049" ca="1" si="453">IF(OR(NOT(ISNUMBER(D1986)),ISBLANK(D1986),D1986="",ISBLANK(O1986)),"",ABS(D1986-O1986))</f>
        <v>1.5</v>
      </c>
      <c r="S1986" t="s">
        <v>74</v>
      </c>
      <c r="T1986">
        <v>7</v>
      </c>
      <c r="U1986">
        <f t="shared" ref="U1986:U2049" ca="1" si="454">IF(OR(ISBLANK(K1986),ISBLANK(S1986),K1986="",S1986=""),"",IF(K1986=S1986,1,0))</f>
        <v>1</v>
      </c>
      <c r="V1986" t="s">
        <v>74</v>
      </c>
      <c r="W1986">
        <f t="shared" ref="W1986:W2049" ca="1" si="455">IF(OR(ISBLANK(L1986),ISBLANK(V1986),L1986="",V1986=""),"",IF(L1986=V1986,1,0))</f>
        <v>1</v>
      </c>
    </row>
    <row r="1987" spans="1:23" x14ac:dyDescent="0.25">
      <c r="A1987">
        <v>1986</v>
      </c>
      <c r="B1987">
        <v>977</v>
      </c>
      <c r="C1987" t="str">
        <f t="shared" ca="1" si="448"/>
        <v>2015_12_BAL@CLE</v>
      </c>
      <c r="D1987">
        <f t="shared" ca="1" si="446"/>
        <v>0</v>
      </c>
      <c r="E1987">
        <f t="shared" ca="1" si="446"/>
        <v>-3.5</v>
      </c>
      <c r="F1987">
        <f t="shared" ca="1" si="446"/>
        <v>27</v>
      </c>
      <c r="G1987">
        <f t="shared" ca="1" si="446"/>
        <v>33</v>
      </c>
      <c r="H1987">
        <f t="shared" ca="1" si="449"/>
        <v>2015</v>
      </c>
      <c r="I1987">
        <f t="shared" ca="1" si="450"/>
        <v>12</v>
      </c>
      <c r="J1987" t="str">
        <f t="shared" ca="1" si="451"/>
        <v>rs</v>
      </c>
      <c r="K1987" t="str">
        <f t="shared" ca="1" si="447"/>
        <v>BAL</v>
      </c>
      <c r="L1987" t="str">
        <f t="shared" ca="1" si="447"/>
        <v>BAL</v>
      </c>
      <c r="M1987">
        <f t="shared" ca="1" si="452"/>
        <v>3.5</v>
      </c>
      <c r="N1987" t="s">
        <v>18</v>
      </c>
      <c r="O1987">
        <v>-4</v>
      </c>
      <c r="P1987">
        <f t="shared" ca="1" si="453"/>
        <v>4</v>
      </c>
      <c r="S1987" t="s">
        <v>72</v>
      </c>
      <c r="T1987">
        <v>4</v>
      </c>
      <c r="U1987">
        <f t="shared" ca="1" si="454"/>
        <v>0</v>
      </c>
      <c r="V1987" t="s">
        <v>72</v>
      </c>
      <c r="W1987">
        <f t="shared" ca="1" si="455"/>
        <v>0</v>
      </c>
    </row>
    <row r="1988" spans="1:23" x14ac:dyDescent="0.25">
      <c r="A1988">
        <v>1987</v>
      </c>
      <c r="B1988">
        <v>977</v>
      </c>
      <c r="C1988" t="str">
        <f t="shared" ca="1" si="448"/>
        <v>2015_12_BAL@CLE</v>
      </c>
      <c r="D1988">
        <f t="shared" ca="1" si="446"/>
        <v>0</v>
      </c>
      <c r="E1988">
        <f t="shared" ca="1" si="446"/>
        <v>-3.5</v>
      </c>
      <c r="F1988">
        <f t="shared" ca="1" si="446"/>
        <v>27</v>
      </c>
      <c r="G1988">
        <f t="shared" ca="1" si="446"/>
        <v>33</v>
      </c>
      <c r="H1988">
        <f t="shared" ca="1" si="449"/>
        <v>2015</v>
      </c>
      <c r="I1988">
        <f t="shared" ca="1" si="450"/>
        <v>12</v>
      </c>
      <c r="J1988" t="str">
        <f t="shared" ca="1" si="451"/>
        <v>rs</v>
      </c>
      <c r="K1988" t="str">
        <f t="shared" ca="1" si="447"/>
        <v>BAL</v>
      </c>
      <c r="L1988" t="str">
        <f t="shared" ca="1" si="447"/>
        <v>BAL</v>
      </c>
      <c r="M1988">
        <f t="shared" ca="1" si="452"/>
        <v>3.5</v>
      </c>
      <c r="N1988" t="s">
        <v>16</v>
      </c>
      <c r="O1988">
        <v>-3</v>
      </c>
      <c r="P1988">
        <f t="shared" ca="1" si="453"/>
        <v>3</v>
      </c>
      <c r="S1988" t="s">
        <v>72</v>
      </c>
      <c r="T1988">
        <v>14</v>
      </c>
      <c r="U1988">
        <f t="shared" ca="1" si="454"/>
        <v>0</v>
      </c>
      <c r="V1988" t="s">
        <v>72</v>
      </c>
      <c r="W1988">
        <f t="shared" ca="1" si="455"/>
        <v>0</v>
      </c>
    </row>
    <row r="1989" spans="1:23" x14ac:dyDescent="0.25">
      <c r="A1989">
        <v>1988</v>
      </c>
      <c r="B1989">
        <v>978</v>
      </c>
      <c r="C1989" t="str">
        <f t="shared" ca="1" si="448"/>
        <v>2015_13_GBY@DET</v>
      </c>
      <c r="D1989">
        <f t="shared" ca="1" si="446"/>
        <v>5.5</v>
      </c>
      <c r="E1989">
        <f t="shared" ca="1" si="446"/>
        <v>3</v>
      </c>
      <c r="F1989">
        <f t="shared" ca="1" si="446"/>
        <v>23</v>
      </c>
      <c r="G1989">
        <f t="shared" ca="1" si="446"/>
        <v>27</v>
      </c>
      <c r="H1989">
        <f t="shared" ca="1" si="449"/>
        <v>2015</v>
      </c>
      <c r="I1989">
        <f t="shared" ca="1" si="450"/>
        <v>13</v>
      </c>
      <c r="J1989" t="str">
        <f t="shared" ca="1" si="451"/>
        <v>rs</v>
      </c>
      <c r="K1989" t="str">
        <f t="shared" ca="1" si="447"/>
        <v>GBY</v>
      </c>
      <c r="L1989" t="str">
        <f t="shared" ca="1" si="447"/>
        <v>GBY</v>
      </c>
      <c r="M1989">
        <f t="shared" ca="1" si="452"/>
        <v>2.5</v>
      </c>
      <c r="N1989" t="s">
        <v>18</v>
      </c>
      <c r="O1989">
        <v>4</v>
      </c>
      <c r="P1989">
        <f t="shared" ca="1" si="453"/>
        <v>1.5</v>
      </c>
      <c r="S1989" t="s">
        <v>75</v>
      </c>
      <c r="T1989">
        <v>6</v>
      </c>
      <c r="U1989">
        <f t="shared" ca="1" si="454"/>
        <v>0</v>
      </c>
      <c r="V1989" t="s">
        <v>75</v>
      </c>
      <c r="W1989">
        <f t="shared" ca="1" si="455"/>
        <v>0</v>
      </c>
    </row>
    <row r="1990" spans="1:23" x14ac:dyDescent="0.25">
      <c r="A1990">
        <v>1989</v>
      </c>
      <c r="B1990">
        <v>978</v>
      </c>
      <c r="C1990" t="str">
        <f t="shared" ca="1" si="448"/>
        <v>2015_13_GBY@DET</v>
      </c>
      <c r="D1990">
        <f t="shared" ca="1" si="446"/>
        <v>5.5</v>
      </c>
      <c r="E1990">
        <f t="shared" ca="1" si="446"/>
        <v>3</v>
      </c>
      <c r="F1990">
        <f t="shared" ca="1" si="446"/>
        <v>23</v>
      </c>
      <c r="G1990">
        <f t="shared" ca="1" si="446"/>
        <v>27</v>
      </c>
      <c r="H1990">
        <f t="shared" ca="1" si="449"/>
        <v>2015</v>
      </c>
      <c r="I1990">
        <f t="shared" ca="1" si="450"/>
        <v>13</v>
      </c>
      <c r="J1990" t="str">
        <f t="shared" ca="1" si="451"/>
        <v>rs</v>
      </c>
      <c r="K1990" t="str">
        <f t="shared" ca="1" si="447"/>
        <v>GBY</v>
      </c>
      <c r="L1990" t="str">
        <f t="shared" ca="1" si="447"/>
        <v>GBY</v>
      </c>
      <c r="M1990">
        <f t="shared" ca="1" si="452"/>
        <v>2.5</v>
      </c>
      <c r="N1990" t="s">
        <v>16</v>
      </c>
      <c r="O1990">
        <v>3</v>
      </c>
      <c r="P1990">
        <f t="shared" ca="1" si="453"/>
        <v>2.5</v>
      </c>
      <c r="S1990" t="s">
        <v>75</v>
      </c>
      <c r="T1990">
        <v>10</v>
      </c>
      <c r="U1990">
        <f t="shared" ca="1" si="454"/>
        <v>0</v>
      </c>
      <c r="V1990" t="s">
        <v>75</v>
      </c>
      <c r="W1990">
        <f t="shared" ca="1" si="455"/>
        <v>0</v>
      </c>
    </row>
    <row r="1991" spans="1:23" x14ac:dyDescent="0.25">
      <c r="A1991">
        <v>1990</v>
      </c>
      <c r="B1991">
        <v>979</v>
      </c>
      <c r="C1991" t="str">
        <f t="shared" ca="1" si="448"/>
        <v>2015_13_NYJ@NYG</v>
      </c>
      <c r="D1991">
        <f t="shared" ca="1" si="446"/>
        <v>0</v>
      </c>
      <c r="E1991">
        <f t="shared" ca="1" si="446"/>
        <v>2.5</v>
      </c>
      <c r="F1991">
        <f t="shared" ca="1" si="446"/>
        <v>20</v>
      </c>
      <c r="G1991">
        <f t="shared" ca="1" si="446"/>
        <v>23</v>
      </c>
      <c r="H1991">
        <f t="shared" ca="1" si="449"/>
        <v>2015</v>
      </c>
      <c r="I1991">
        <f t="shared" ca="1" si="450"/>
        <v>13</v>
      </c>
      <c r="J1991" t="str">
        <f t="shared" ca="1" si="451"/>
        <v>rs</v>
      </c>
      <c r="K1991" t="str">
        <f t="shared" ca="1" si="447"/>
        <v>NYJ</v>
      </c>
      <c r="L1991" t="str">
        <f t="shared" ca="1" si="447"/>
        <v>NYJ</v>
      </c>
      <c r="M1991">
        <f t="shared" ca="1" si="452"/>
        <v>-2.5</v>
      </c>
      <c r="N1991" t="s">
        <v>18</v>
      </c>
      <c r="O1991">
        <v>3</v>
      </c>
      <c r="P1991">
        <f t="shared" ca="1" si="453"/>
        <v>3</v>
      </c>
      <c r="S1991" t="s">
        <v>85</v>
      </c>
      <c r="T1991">
        <v>15</v>
      </c>
      <c r="U1991">
        <f t="shared" ca="1" si="454"/>
        <v>0</v>
      </c>
      <c r="V1991" t="s">
        <v>85</v>
      </c>
      <c r="W1991">
        <f t="shared" ca="1" si="455"/>
        <v>0</v>
      </c>
    </row>
    <row r="1992" spans="1:23" x14ac:dyDescent="0.25">
      <c r="A1992">
        <v>1991</v>
      </c>
      <c r="B1992">
        <v>979</v>
      </c>
      <c r="C1992" t="str">
        <f t="shared" ca="1" si="448"/>
        <v>2015_13_NYJ@NYG</v>
      </c>
      <c r="D1992">
        <f t="shared" ca="1" si="446"/>
        <v>0</v>
      </c>
      <c r="E1992">
        <f t="shared" ca="1" si="446"/>
        <v>2.5</v>
      </c>
      <c r="F1992">
        <f t="shared" ca="1" si="446"/>
        <v>20</v>
      </c>
      <c r="G1992">
        <f t="shared" ca="1" si="446"/>
        <v>23</v>
      </c>
      <c r="H1992">
        <f t="shared" ca="1" si="449"/>
        <v>2015</v>
      </c>
      <c r="I1992">
        <f t="shared" ca="1" si="450"/>
        <v>13</v>
      </c>
      <c r="J1992" t="str">
        <f t="shared" ca="1" si="451"/>
        <v>rs</v>
      </c>
      <c r="K1992" t="str">
        <f t="shared" ca="1" si="447"/>
        <v>NYJ</v>
      </c>
      <c r="L1992" t="str">
        <f t="shared" ca="1" si="447"/>
        <v>NYJ</v>
      </c>
      <c r="M1992">
        <f t="shared" ca="1" si="452"/>
        <v>-2.5</v>
      </c>
      <c r="N1992" t="s">
        <v>16</v>
      </c>
      <c r="O1992">
        <v>-3</v>
      </c>
      <c r="P1992">
        <f t="shared" ca="1" si="453"/>
        <v>3</v>
      </c>
      <c r="S1992" t="s">
        <v>86</v>
      </c>
      <c r="T1992">
        <v>4</v>
      </c>
      <c r="U1992">
        <f t="shared" ca="1" si="454"/>
        <v>1</v>
      </c>
      <c r="V1992" t="s">
        <v>86</v>
      </c>
      <c r="W1992">
        <f t="shared" ca="1" si="455"/>
        <v>1</v>
      </c>
    </row>
    <row r="1993" spans="1:23" x14ac:dyDescent="0.25">
      <c r="A1993">
        <v>1992</v>
      </c>
      <c r="B1993">
        <v>980</v>
      </c>
      <c r="C1993" t="str">
        <f t="shared" ca="1" si="448"/>
        <v>2015_13_ARI@STL</v>
      </c>
      <c r="D1993">
        <f t="shared" ca="1" si="446"/>
        <v>5.5</v>
      </c>
      <c r="E1993">
        <f t="shared" ca="1" si="446"/>
        <v>4.5</v>
      </c>
      <c r="F1993">
        <f t="shared" ca="1" si="446"/>
        <v>3</v>
      </c>
      <c r="G1993">
        <f t="shared" ca="1" si="446"/>
        <v>27</v>
      </c>
      <c r="H1993">
        <f t="shared" ca="1" si="449"/>
        <v>2015</v>
      </c>
      <c r="I1993">
        <f t="shared" ca="1" si="450"/>
        <v>13</v>
      </c>
      <c r="J1993" t="str">
        <f t="shared" ca="1" si="451"/>
        <v>rs</v>
      </c>
      <c r="K1993" t="str">
        <f t="shared" ca="1" si="447"/>
        <v>ARI</v>
      </c>
      <c r="L1993" t="str">
        <f t="shared" ca="1" si="447"/>
        <v>ARI</v>
      </c>
      <c r="M1993">
        <f t="shared" ca="1" si="452"/>
        <v>1</v>
      </c>
      <c r="N1993" t="s">
        <v>18</v>
      </c>
      <c r="O1993">
        <v>6</v>
      </c>
      <c r="P1993">
        <f t="shared" ca="1" si="453"/>
        <v>0.5</v>
      </c>
      <c r="S1993" t="s">
        <v>66</v>
      </c>
      <c r="T1993">
        <v>12</v>
      </c>
      <c r="U1993">
        <f t="shared" ca="1" si="454"/>
        <v>1</v>
      </c>
      <c r="V1993" t="s">
        <v>66</v>
      </c>
      <c r="W1993">
        <f t="shared" ca="1" si="455"/>
        <v>1</v>
      </c>
    </row>
    <row r="1994" spans="1:23" x14ac:dyDescent="0.25">
      <c r="A1994">
        <v>1993</v>
      </c>
      <c r="B1994">
        <v>980</v>
      </c>
      <c r="C1994" t="str">
        <f t="shared" ca="1" si="448"/>
        <v>2015_13_ARI@STL</v>
      </c>
      <c r="D1994">
        <f t="shared" ca="1" si="446"/>
        <v>5.5</v>
      </c>
      <c r="E1994">
        <f t="shared" ca="1" si="446"/>
        <v>4.5</v>
      </c>
      <c r="F1994">
        <f t="shared" ca="1" si="446"/>
        <v>3</v>
      </c>
      <c r="G1994">
        <f t="shared" ca="1" si="446"/>
        <v>27</v>
      </c>
      <c r="H1994">
        <f t="shared" ca="1" si="449"/>
        <v>2015</v>
      </c>
      <c r="I1994">
        <f t="shared" ca="1" si="450"/>
        <v>13</v>
      </c>
      <c r="J1994" t="str">
        <f t="shared" ca="1" si="451"/>
        <v>rs</v>
      </c>
      <c r="K1994" t="str">
        <f t="shared" ca="1" si="447"/>
        <v>ARI</v>
      </c>
      <c r="L1994" t="str">
        <f t="shared" ca="1" si="447"/>
        <v>ARI</v>
      </c>
      <c r="M1994">
        <f t="shared" ca="1" si="452"/>
        <v>1</v>
      </c>
      <c r="N1994" t="s">
        <v>16</v>
      </c>
      <c r="O1994">
        <v>6</v>
      </c>
      <c r="P1994">
        <f t="shared" ca="1" si="453"/>
        <v>0.5</v>
      </c>
      <c r="S1994" t="s">
        <v>66</v>
      </c>
      <c r="T1994">
        <v>5</v>
      </c>
      <c r="U1994">
        <f t="shared" ca="1" si="454"/>
        <v>1</v>
      </c>
      <c r="V1994" t="s">
        <v>66</v>
      </c>
      <c r="W1994">
        <f t="shared" ca="1" si="455"/>
        <v>1</v>
      </c>
    </row>
    <row r="1995" spans="1:23" x14ac:dyDescent="0.25">
      <c r="A1995">
        <v>1994</v>
      </c>
      <c r="B1995">
        <v>981</v>
      </c>
      <c r="C1995" t="str">
        <f t="shared" ca="1" si="448"/>
        <v>2015_13_ATL@TBY</v>
      </c>
      <c r="D1995">
        <f t="shared" ca="1" si="446"/>
        <v>0</v>
      </c>
      <c r="E1995">
        <f t="shared" ca="1" si="446"/>
        <v>0</v>
      </c>
      <c r="F1995">
        <f t="shared" ca="1" si="446"/>
        <v>23</v>
      </c>
      <c r="G1995">
        <f t="shared" ca="1" si="446"/>
        <v>19</v>
      </c>
      <c r="H1995">
        <f t="shared" ca="1" si="449"/>
        <v>2015</v>
      </c>
      <c r="I1995">
        <f t="shared" ca="1" si="450"/>
        <v>13</v>
      </c>
      <c r="J1995" t="str">
        <f t="shared" ca="1" si="451"/>
        <v>rs</v>
      </c>
      <c r="K1995" t="str">
        <f t="shared" ca="1" si="447"/>
        <v>TBY</v>
      </c>
      <c r="L1995" t="str">
        <f t="shared" ca="1" si="447"/>
        <v>TBY</v>
      </c>
      <c r="M1995">
        <f t="shared" ca="1" si="452"/>
        <v>0</v>
      </c>
      <c r="N1995" t="s">
        <v>18</v>
      </c>
      <c r="O1995">
        <v>-3.5</v>
      </c>
      <c r="P1995">
        <f t="shared" ca="1" si="453"/>
        <v>3.5</v>
      </c>
      <c r="S1995" t="s">
        <v>339</v>
      </c>
      <c r="T1995">
        <v>7</v>
      </c>
      <c r="U1995">
        <f t="shared" ca="1" si="454"/>
        <v>1</v>
      </c>
      <c r="V1995" t="s">
        <v>339</v>
      </c>
      <c r="W1995">
        <f t="shared" ca="1" si="455"/>
        <v>1</v>
      </c>
    </row>
    <row r="1996" spans="1:23" x14ac:dyDescent="0.25">
      <c r="A1996">
        <v>1995</v>
      </c>
      <c r="B1996">
        <v>981</v>
      </c>
      <c r="C1996" t="str">
        <f t="shared" ca="1" si="448"/>
        <v>2015_13_ATL@TBY</v>
      </c>
      <c r="D1996">
        <f t="shared" ca="1" si="446"/>
        <v>0</v>
      </c>
      <c r="E1996">
        <f t="shared" ca="1" si="446"/>
        <v>0</v>
      </c>
      <c r="F1996">
        <f t="shared" ca="1" si="446"/>
        <v>23</v>
      </c>
      <c r="G1996">
        <f t="shared" ca="1" si="446"/>
        <v>19</v>
      </c>
      <c r="H1996">
        <f t="shared" ca="1" si="449"/>
        <v>2015</v>
      </c>
      <c r="I1996">
        <f t="shared" ca="1" si="450"/>
        <v>13</v>
      </c>
      <c r="J1996" t="str">
        <f t="shared" ca="1" si="451"/>
        <v>rs</v>
      </c>
      <c r="K1996" t="str">
        <f t="shared" ca="1" si="447"/>
        <v>TBY</v>
      </c>
      <c r="L1996" t="str">
        <f t="shared" ca="1" si="447"/>
        <v>TBY</v>
      </c>
      <c r="M1996">
        <f t="shared" ca="1" si="452"/>
        <v>0</v>
      </c>
      <c r="N1996" t="s">
        <v>16</v>
      </c>
      <c r="O1996">
        <v>-3</v>
      </c>
      <c r="P1996">
        <f t="shared" ca="1" si="453"/>
        <v>3</v>
      </c>
      <c r="S1996" t="s">
        <v>22</v>
      </c>
      <c r="T1996">
        <v>8</v>
      </c>
      <c r="U1996">
        <f t="shared" ca="1" si="454"/>
        <v>0</v>
      </c>
      <c r="V1996" t="s">
        <v>22</v>
      </c>
      <c r="W1996">
        <f t="shared" ca="1" si="455"/>
        <v>0</v>
      </c>
    </row>
    <row r="1997" spans="1:23" x14ac:dyDescent="0.25">
      <c r="A1997">
        <v>1996</v>
      </c>
      <c r="B1997">
        <v>982</v>
      </c>
      <c r="C1997" t="str">
        <f t="shared" ca="1" si="448"/>
        <v>2015_13_SEA@MIN</v>
      </c>
      <c r="D1997">
        <f t="shared" ca="1" si="446"/>
        <v>0</v>
      </c>
      <c r="E1997">
        <f t="shared" ca="1" si="446"/>
        <v>1.5</v>
      </c>
      <c r="F1997">
        <f t="shared" ca="1" si="446"/>
        <v>7</v>
      </c>
      <c r="G1997">
        <f t="shared" ca="1" si="446"/>
        <v>38</v>
      </c>
      <c r="H1997">
        <f t="shared" ca="1" si="449"/>
        <v>2015</v>
      </c>
      <c r="I1997">
        <f t="shared" ca="1" si="450"/>
        <v>13</v>
      </c>
      <c r="J1997" t="str">
        <f t="shared" ca="1" si="451"/>
        <v>rs</v>
      </c>
      <c r="K1997" t="str">
        <f t="shared" ca="1" si="447"/>
        <v>SEA</v>
      </c>
      <c r="L1997" t="str">
        <f t="shared" ca="1" si="447"/>
        <v>SEA</v>
      </c>
      <c r="M1997">
        <f t="shared" ca="1" si="452"/>
        <v>-1.5</v>
      </c>
      <c r="N1997" t="s">
        <v>18</v>
      </c>
      <c r="O1997">
        <v>-3</v>
      </c>
      <c r="P1997">
        <f t="shared" ca="1" si="453"/>
        <v>3</v>
      </c>
      <c r="S1997" t="s">
        <v>91</v>
      </c>
      <c r="T1997">
        <v>11</v>
      </c>
      <c r="U1997">
        <f t="shared" ca="1" si="454"/>
        <v>1</v>
      </c>
      <c r="V1997" t="s">
        <v>91</v>
      </c>
      <c r="W1997">
        <f t="shared" ca="1" si="455"/>
        <v>1</v>
      </c>
    </row>
    <row r="1998" spans="1:23" x14ac:dyDescent="0.25">
      <c r="A1998">
        <v>1997</v>
      </c>
      <c r="B1998">
        <v>982</v>
      </c>
      <c r="C1998" t="str">
        <f t="shared" ca="1" si="448"/>
        <v>2015_13_SEA@MIN</v>
      </c>
      <c r="D1998">
        <f t="shared" ca="1" si="446"/>
        <v>0</v>
      </c>
      <c r="E1998">
        <f t="shared" ca="1" si="446"/>
        <v>1.5</v>
      </c>
      <c r="F1998">
        <f t="shared" ca="1" si="446"/>
        <v>7</v>
      </c>
      <c r="G1998">
        <f t="shared" ca="1" si="446"/>
        <v>38</v>
      </c>
      <c r="H1998">
        <f t="shared" ca="1" si="449"/>
        <v>2015</v>
      </c>
      <c r="I1998">
        <f t="shared" ca="1" si="450"/>
        <v>13</v>
      </c>
      <c r="J1998" t="str">
        <f t="shared" ca="1" si="451"/>
        <v>rs</v>
      </c>
      <c r="K1998" t="str">
        <f t="shared" ca="1" si="447"/>
        <v>SEA</v>
      </c>
      <c r="L1998" t="str">
        <f t="shared" ca="1" si="447"/>
        <v>SEA</v>
      </c>
      <c r="M1998">
        <f t="shared" ca="1" si="452"/>
        <v>-1.5</v>
      </c>
      <c r="N1998" t="s">
        <v>16</v>
      </c>
      <c r="O1998">
        <v>-2.5</v>
      </c>
      <c r="P1998">
        <f t="shared" ca="1" si="453"/>
        <v>2.5</v>
      </c>
      <c r="S1998" t="s">
        <v>91</v>
      </c>
      <c r="T1998">
        <v>15</v>
      </c>
      <c r="U1998">
        <f t="shared" ca="1" si="454"/>
        <v>1</v>
      </c>
      <c r="V1998" t="s">
        <v>91</v>
      </c>
      <c r="W1998">
        <f t="shared" ca="1" si="455"/>
        <v>1</v>
      </c>
    </row>
    <row r="1999" spans="1:23" x14ac:dyDescent="0.25">
      <c r="A1999">
        <v>1998</v>
      </c>
      <c r="B1999">
        <v>983</v>
      </c>
      <c r="C1999" t="str">
        <f t="shared" ca="1" si="448"/>
        <v>2015_13_HOU@BUF</v>
      </c>
      <c r="D1999">
        <f t="shared" ca="1" si="446"/>
        <v>-3</v>
      </c>
      <c r="E1999">
        <f t="shared" ca="1" si="446"/>
        <v>-3.5</v>
      </c>
      <c r="F1999">
        <f t="shared" ca="1" si="446"/>
        <v>30</v>
      </c>
      <c r="G1999">
        <f t="shared" ca="1" si="446"/>
        <v>21</v>
      </c>
      <c r="H1999">
        <f t="shared" ca="1" si="449"/>
        <v>2015</v>
      </c>
      <c r="I1999">
        <f t="shared" ca="1" si="450"/>
        <v>13</v>
      </c>
      <c r="J1999" t="str">
        <f t="shared" ca="1" si="451"/>
        <v>rs</v>
      </c>
      <c r="K1999" t="str">
        <f t="shared" ca="1" si="447"/>
        <v>BUF</v>
      </c>
      <c r="L1999" t="str">
        <f t="shared" ca="1" si="447"/>
        <v>BUF</v>
      </c>
      <c r="M1999">
        <f t="shared" ca="1" si="452"/>
        <v>0.5</v>
      </c>
      <c r="N1999" t="s">
        <v>18</v>
      </c>
      <c r="O1999">
        <v>-4.5</v>
      </c>
      <c r="P1999">
        <f t="shared" ca="1" si="453"/>
        <v>1.5</v>
      </c>
      <c r="S1999" t="s">
        <v>77</v>
      </c>
      <c r="T1999">
        <v>14</v>
      </c>
      <c r="U1999">
        <f t="shared" ca="1" si="454"/>
        <v>0</v>
      </c>
      <c r="V1999" t="s">
        <v>77</v>
      </c>
      <c r="W1999">
        <f t="shared" ca="1" si="455"/>
        <v>0</v>
      </c>
    </row>
    <row r="2000" spans="1:23" x14ac:dyDescent="0.25">
      <c r="A2000">
        <v>1999</v>
      </c>
      <c r="B2000">
        <v>983</v>
      </c>
      <c r="C2000" t="str">
        <f t="shared" ca="1" si="448"/>
        <v>2015_13_HOU@BUF</v>
      </c>
      <c r="D2000">
        <f t="shared" ca="1" si="446"/>
        <v>-3</v>
      </c>
      <c r="E2000">
        <f t="shared" ca="1" si="446"/>
        <v>-3.5</v>
      </c>
      <c r="F2000">
        <f t="shared" ca="1" si="446"/>
        <v>30</v>
      </c>
      <c r="G2000">
        <f t="shared" ca="1" si="446"/>
        <v>21</v>
      </c>
      <c r="H2000">
        <f t="shared" ca="1" si="449"/>
        <v>2015</v>
      </c>
      <c r="I2000">
        <f t="shared" ca="1" si="450"/>
        <v>13</v>
      </c>
      <c r="J2000" t="str">
        <f t="shared" ca="1" si="451"/>
        <v>rs</v>
      </c>
      <c r="K2000" t="str">
        <f t="shared" ca="1" si="447"/>
        <v>BUF</v>
      </c>
      <c r="L2000" t="str">
        <f t="shared" ca="1" si="447"/>
        <v>BUF</v>
      </c>
      <c r="M2000">
        <f t="shared" ca="1" si="452"/>
        <v>0.5</v>
      </c>
      <c r="N2000" t="s">
        <v>16</v>
      </c>
      <c r="O2000">
        <v>-2.5</v>
      </c>
      <c r="P2000">
        <f t="shared" ca="1" si="453"/>
        <v>0.5</v>
      </c>
      <c r="S2000" t="s">
        <v>68</v>
      </c>
      <c r="T2000">
        <v>11</v>
      </c>
      <c r="U2000">
        <f t="shared" ca="1" si="454"/>
        <v>1</v>
      </c>
      <c r="V2000" t="s">
        <v>68</v>
      </c>
      <c r="W2000">
        <f t="shared" ca="1" si="455"/>
        <v>1</v>
      </c>
    </row>
    <row r="2001" spans="1:23" x14ac:dyDescent="0.25">
      <c r="A2001">
        <v>2000</v>
      </c>
      <c r="B2001">
        <v>984</v>
      </c>
      <c r="C2001" t="str">
        <f t="shared" ca="1" si="448"/>
        <v>2015_13_BAL@MIA</v>
      </c>
      <c r="D2001">
        <f t="shared" ca="1" si="446"/>
        <v>-4.5</v>
      </c>
      <c r="E2001">
        <f t="shared" ca="1" si="446"/>
        <v>-3.5</v>
      </c>
      <c r="F2001">
        <f t="shared" ca="1" si="446"/>
        <v>15</v>
      </c>
      <c r="G2001">
        <f t="shared" ca="1" si="446"/>
        <v>13</v>
      </c>
      <c r="H2001">
        <f t="shared" ca="1" si="449"/>
        <v>2015</v>
      </c>
      <c r="I2001">
        <f t="shared" ca="1" si="450"/>
        <v>13</v>
      </c>
      <c r="J2001" t="str">
        <f t="shared" ca="1" si="451"/>
        <v>rs</v>
      </c>
      <c r="K2001" t="str">
        <f t="shared" ca="1" si="447"/>
        <v>BAL</v>
      </c>
      <c r="L2001" t="str">
        <f t="shared" ca="1" si="447"/>
        <v>MIA</v>
      </c>
      <c r="M2001">
        <f t="shared" ca="1" si="452"/>
        <v>-1</v>
      </c>
      <c r="N2001" t="s">
        <v>18</v>
      </c>
      <c r="O2001">
        <v>-6</v>
      </c>
      <c r="P2001">
        <f t="shared" ca="1" si="453"/>
        <v>1.5</v>
      </c>
      <c r="S2001" t="s">
        <v>81</v>
      </c>
      <c r="T2001">
        <v>1</v>
      </c>
      <c r="U2001">
        <f t="shared" ca="1" si="454"/>
        <v>0</v>
      </c>
      <c r="V2001" t="s">
        <v>81</v>
      </c>
      <c r="W2001">
        <f t="shared" ca="1" si="455"/>
        <v>1</v>
      </c>
    </row>
    <row r="2002" spans="1:23" x14ac:dyDescent="0.25">
      <c r="A2002">
        <v>2001</v>
      </c>
      <c r="B2002">
        <v>984</v>
      </c>
      <c r="C2002" t="str">
        <f t="shared" ca="1" si="448"/>
        <v>2015_13_BAL@MIA</v>
      </c>
      <c r="D2002">
        <f t="shared" ref="D2002:G2021" ca="1" si="456">IFERROR(IF(ISBLANK(VLOOKUP($B2002,nfl_game_result,MATCH(D$1,nfl_game_result_header,0),FALSE)),"",VLOOKUP($B2002,nfl_game_result,MATCH(D$1,nfl_game_result_header,0),FALSE)),"error")</f>
        <v>-4.5</v>
      </c>
      <c r="E2002">
        <f t="shared" ca="1" si="456"/>
        <v>-3.5</v>
      </c>
      <c r="F2002">
        <f t="shared" ca="1" si="456"/>
        <v>15</v>
      </c>
      <c r="G2002">
        <f t="shared" ca="1" si="456"/>
        <v>13</v>
      </c>
      <c r="H2002">
        <f t="shared" ca="1" si="449"/>
        <v>2015</v>
      </c>
      <c r="I2002">
        <f t="shared" ca="1" si="450"/>
        <v>13</v>
      </c>
      <c r="J2002" t="str">
        <f t="shared" ca="1" si="451"/>
        <v>rs</v>
      </c>
      <c r="K2002" t="str">
        <f t="shared" ref="K2002:L2021" ca="1" si="457">IFERROR(IF(ISBLANK(VLOOKUP($B2002,nfl_game_result,MATCH(K$1,nfl_game_result_header,0),FALSE)),"",VLOOKUP($B2002,nfl_game_result,MATCH(K$1,nfl_game_result_header,0),FALSE)),"error")</f>
        <v>BAL</v>
      </c>
      <c r="L2002" t="str">
        <f t="shared" ca="1" si="457"/>
        <v>MIA</v>
      </c>
      <c r="M2002">
        <f t="shared" ca="1" si="452"/>
        <v>-1</v>
      </c>
      <c r="N2002" t="s">
        <v>16</v>
      </c>
      <c r="O2002">
        <v>-4</v>
      </c>
      <c r="P2002">
        <f t="shared" ca="1" si="453"/>
        <v>0.5</v>
      </c>
      <c r="S2002" t="s">
        <v>81</v>
      </c>
      <c r="T2002">
        <v>14</v>
      </c>
      <c r="U2002">
        <f t="shared" ca="1" si="454"/>
        <v>0</v>
      </c>
      <c r="V2002" t="s">
        <v>81</v>
      </c>
      <c r="W2002">
        <f t="shared" ca="1" si="455"/>
        <v>1</v>
      </c>
    </row>
    <row r="2003" spans="1:23" x14ac:dyDescent="0.25">
      <c r="A2003">
        <v>2002</v>
      </c>
      <c r="B2003">
        <v>985</v>
      </c>
      <c r="C2003" t="str">
        <f t="shared" ca="1" si="448"/>
        <v>2015_13_CIN@CLE</v>
      </c>
      <c r="D2003">
        <f t="shared" ca="1" si="456"/>
        <v>7.5</v>
      </c>
      <c r="E2003">
        <f t="shared" ca="1" si="456"/>
        <v>9</v>
      </c>
      <c r="F2003">
        <f t="shared" ca="1" si="456"/>
        <v>3</v>
      </c>
      <c r="G2003">
        <f t="shared" ca="1" si="456"/>
        <v>37</v>
      </c>
      <c r="H2003">
        <f t="shared" ca="1" si="449"/>
        <v>2015</v>
      </c>
      <c r="I2003">
        <f t="shared" ca="1" si="450"/>
        <v>13</v>
      </c>
      <c r="J2003" t="str">
        <f t="shared" ca="1" si="451"/>
        <v>rs</v>
      </c>
      <c r="K2003" t="str">
        <f t="shared" ca="1" si="457"/>
        <v>CIN</v>
      </c>
      <c r="L2003" t="str">
        <f t="shared" ca="1" si="457"/>
        <v>CIN</v>
      </c>
      <c r="M2003">
        <f t="shared" ca="1" si="452"/>
        <v>-1.5</v>
      </c>
      <c r="N2003" t="s">
        <v>18</v>
      </c>
      <c r="O2003">
        <v>8.5</v>
      </c>
      <c r="P2003">
        <f t="shared" ca="1" si="453"/>
        <v>1</v>
      </c>
      <c r="S2003" t="s">
        <v>71</v>
      </c>
      <c r="T2003">
        <v>4</v>
      </c>
      <c r="U2003">
        <f t="shared" ca="1" si="454"/>
        <v>1</v>
      </c>
      <c r="V2003" t="s">
        <v>71</v>
      </c>
      <c r="W2003">
        <f t="shared" ca="1" si="455"/>
        <v>1</v>
      </c>
    </row>
    <row r="2004" spans="1:23" x14ac:dyDescent="0.25">
      <c r="A2004">
        <v>2003</v>
      </c>
      <c r="B2004">
        <v>985</v>
      </c>
      <c r="C2004" t="str">
        <f t="shared" ca="1" si="448"/>
        <v>2015_13_CIN@CLE</v>
      </c>
      <c r="D2004">
        <f t="shared" ca="1" si="456"/>
        <v>7.5</v>
      </c>
      <c r="E2004">
        <f t="shared" ca="1" si="456"/>
        <v>9</v>
      </c>
      <c r="F2004">
        <f t="shared" ca="1" si="456"/>
        <v>3</v>
      </c>
      <c r="G2004">
        <f t="shared" ca="1" si="456"/>
        <v>37</v>
      </c>
      <c r="H2004">
        <f t="shared" ca="1" si="449"/>
        <v>2015</v>
      </c>
      <c r="I2004">
        <f t="shared" ca="1" si="450"/>
        <v>13</v>
      </c>
      <c r="J2004" t="str">
        <f t="shared" ca="1" si="451"/>
        <v>rs</v>
      </c>
      <c r="K2004" t="str">
        <f t="shared" ca="1" si="457"/>
        <v>CIN</v>
      </c>
      <c r="L2004" t="str">
        <f t="shared" ca="1" si="457"/>
        <v>CIN</v>
      </c>
      <c r="M2004">
        <f t="shared" ca="1" si="452"/>
        <v>-1.5</v>
      </c>
      <c r="N2004" t="s">
        <v>16</v>
      </c>
      <c r="O2004">
        <v>7</v>
      </c>
      <c r="P2004">
        <f t="shared" ca="1" si="453"/>
        <v>0.5</v>
      </c>
      <c r="S2004" t="s">
        <v>71</v>
      </c>
      <c r="T2004">
        <v>2</v>
      </c>
      <c r="U2004">
        <f t="shared" ca="1" si="454"/>
        <v>1</v>
      </c>
      <c r="V2004" t="s">
        <v>71</v>
      </c>
      <c r="W2004">
        <f t="shared" ca="1" si="455"/>
        <v>1</v>
      </c>
    </row>
    <row r="2005" spans="1:23" x14ac:dyDescent="0.25">
      <c r="A2005">
        <v>2004</v>
      </c>
      <c r="B2005">
        <v>986</v>
      </c>
      <c r="C2005" t="str">
        <f t="shared" ca="1" si="448"/>
        <v>2015_13_JAX@TEN</v>
      </c>
      <c r="D2005">
        <f t="shared" ca="1" si="456"/>
        <v>0</v>
      </c>
      <c r="E2005">
        <f t="shared" ca="1" si="456"/>
        <v>-2.5</v>
      </c>
      <c r="F2005">
        <f t="shared" ca="1" si="456"/>
        <v>42</v>
      </c>
      <c r="G2005">
        <f t="shared" ca="1" si="456"/>
        <v>39</v>
      </c>
      <c r="H2005">
        <f t="shared" ca="1" si="449"/>
        <v>2015</v>
      </c>
      <c r="I2005">
        <f t="shared" ca="1" si="450"/>
        <v>13</v>
      </c>
      <c r="J2005" t="str">
        <f t="shared" ca="1" si="451"/>
        <v>rs</v>
      </c>
      <c r="K2005" t="str">
        <f t="shared" ca="1" si="457"/>
        <v>TEN</v>
      </c>
      <c r="L2005" t="str">
        <f t="shared" ca="1" si="457"/>
        <v>TEN</v>
      </c>
      <c r="M2005">
        <f t="shared" ca="1" si="452"/>
        <v>2.5</v>
      </c>
      <c r="N2005" t="s">
        <v>18</v>
      </c>
      <c r="O2005">
        <v>-3</v>
      </c>
      <c r="P2005">
        <f t="shared" ca="1" si="453"/>
        <v>3</v>
      </c>
      <c r="S2005" t="s">
        <v>95</v>
      </c>
      <c r="T2005">
        <v>13</v>
      </c>
      <c r="U2005">
        <f t="shared" ca="1" si="454"/>
        <v>1</v>
      </c>
      <c r="V2005" t="s">
        <v>95</v>
      </c>
      <c r="W2005">
        <f t="shared" ca="1" si="455"/>
        <v>1</v>
      </c>
    </row>
    <row r="2006" spans="1:23" x14ac:dyDescent="0.25">
      <c r="A2006">
        <v>2005</v>
      </c>
      <c r="B2006">
        <v>986</v>
      </c>
      <c r="C2006" t="str">
        <f t="shared" ca="1" si="448"/>
        <v>2015_13_JAX@TEN</v>
      </c>
      <c r="D2006">
        <f t="shared" ca="1" si="456"/>
        <v>0</v>
      </c>
      <c r="E2006">
        <f t="shared" ca="1" si="456"/>
        <v>-2.5</v>
      </c>
      <c r="F2006">
        <f t="shared" ca="1" si="456"/>
        <v>42</v>
      </c>
      <c r="G2006">
        <f t="shared" ca="1" si="456"/>
        <v>39</v>
      </c>
      <c r="H2006">
        <f t="shared" ca="1" si="449"/>
        <v>2015</v>
      </c>
      <c r="I2006">
        <f t="shared" ca="1" si="450"/>
        <v>13</v>
      </c>
      <c r="J2006" t="str">
        <f t="shared" ca="1" si="451"/>
        <v>rs</v>
      </c>
      <c r="K2006" t="str">
        <f t="shared" ca="1" si="457"/>
        <v>TEN</v>
      </c>
      <c r="L2006" t="str">
        <f t="shared" ca="1" si="457"/>
        <v>TEN</v>
      </c>
      <c r="M2006">
        <f t="shared" ca="1" si="452"/>
        <v>2.5</v>
      </c>
      <c r="N2006" t="s">
        <v>16</v>
      </c>
      <c r="O2006">
        <v>-3</v>
      </c>
      <c r="P2006">
        <f t="shared" ca="1" si="453"/>
        <v>3</v>
      </c>
      <c r="S2006" t="s">
        <v>95</v>
      </c>
      <c r="T2006">
        <v>13</v>
      </c>
      <c r="U2006">
        <f t="shared" ca="1" si="454"/>
        <v>1</v>
      </c>
      <c r="V2006" t="s">
        <v>95</v>
      </c>
      <c r="W2006">
        <f t="shared" ca="1" si="455"/>
        <v>1</v>
      </c>
    </row>
    <row r="2007" spans="1:23" x14ac:dyDescent="0.25">
      <c r="A2007">
        <v>2006</v>
      </c>
      <c r="B2007">
        <v>987</v>
      </c>
      <c r="C2007" t="str">
        <f t="shared" ca="1" si="448"/>
        <v>2015_13_SFO@CHI</v>
      </c>
      <c r="D2007">
        <f t="shared" ca="1" si="456"/>
        <v>-6.5</v>
      </c>
      <c r="E2007">
        <f t="shared" ca="1" si="456"/>
        <v>-7</v>
      </c>
      <c r="F2007">
        <f t="shared" ca="1" si="456"/>
        <v>20</v>
      </c>
      <c r="G2007">
        <f t="shared" ca="1" si="456"/>
        <v>26</v>
      </c>
      <c r="H2007">
        <f t="shared" ca="1" si="449"/>
        <v>2015</v>
      </c>
      <c r="I2007">
        <f t="shared" ca="1" si="450"/>
        <v>13</v>
      </c>
      <c r="J2007" t="str">
        <f t="shared" ca="1" si="451"/>
        <v>rs</v>
      </c>
      <c r="K2007" t="str">
        <f t="shared" ca="1" si="457"/>
        <v>SFO</v>
      </c>
      <c r="L2007" t="str">
        <f t="shared" ca="1" si="457"/>
        <v>SFO</v>
      </c>
      <c r="M2007">
        <f t="shared" ca="1" si="452"/>
        <v>0.5</v>
      </c>
      <c r="N2007" t="s">
        <v>18</v>
      </c>
      <c r="O2007">
        <v>-5.5</v>
      </c>
      <c r="P2007">
        <f t="shared" ca="1" si="453"/>
        <v>1</v>
      </c>
      <c r="S2007" t="s">
        <v>338</v>
      </c>
      <c r="T2007">
        <v>8</v>
      </c>
      <c r="U2007">
        <f t="shared" ca="1" si="454"/>
        <v>1</v>
      </c>
      <c r="V2007" t="s">
        <v>70</v>
      </c>
      <c r="W2007">
        <f t="shared" ca="1" si="455"/>
        <v>0</v>
      </c>
    </row>
    <row r="2008" spans="1:23" x14ac:dyDescent="0.25">
      <c r="A2008">
        <v>2007</v>
      </c>
      <c r="B2008">
        <v>987</v>
      </c>
      <c r="C2008" t="str">
        <f t="shared" ca="1" si="448"/>
        <v>2015_13_SFO@CHI</v>
      </c>
      <c r="D2008">
        <f t="shared" ca="1" si="456"/>
        <v>-6.5</v>
      </c>
      <c r="E2008">
        <f t="shared" ca="1" si="456"/>
        <v>-7</v>
      </c>
      <c r="F2008">
        <f t="shared" ca="1" si="456"/>
        <v>20</v>
      </c>
      <c r="G2008">
        <f t="shared" ca="1" si="456"/>
        <v>26</v>
      </c>
      <c r="H2008">
        <f t="shared" ca="1" si="449"/>
        <v>2015</v>
      </c>
      <c r="I2008">
        <f t="shared" ca="1" si="450"/>
        <v>13</v>
      </c>
      <c r="J2008" t="str">
        <f t="shared" ca="1" si="451"/>
        <v>rs</v>
      </c>
      <c r="K2008" t="str">
        <f t="shared" ca="1" si="457"/>
        <v>SFO</v>
      </c>
      <c r="L2008" t="str">
        <f t="shared" ca="1" si="457"/>
        <v>SFO</v>
      </c>
      <c r="M2008">
        <f t="shared" ca="1" si="452"/>
        <v>0.5</v>
      </c>
      <c r="N2008" t="s">
        <v>16</v>
      </c>
      <c r="O2008">
        <v>-6</v>
      </c>
      <c r="P2008">
        <f t="shared" ca="1" si="453"/>
        <v>0.5</v>
      </c>
      <c r="S2008" t="s">
        <v>70</v>
      </c>
      <c r="T2008">
        <v>3</v>
      </c>
      <c r="U2008">
        <f t="shared" ca="1" si="454"/>
        <v>0</v>
      </c>
      <c r="V2008" t="s">
        <v>70</v>
      </c>
      <c r="W2008">
        <f t="shared" ca="1" si="455"/>
        <v>0</v>
      </c>
    </row>
    <row r="2009" spans="1:23" x14ac:dyDescent="0.25">
      <c r="A2009">
        <v>2008</v>
      </c>
      <c r="B2009">
        <v>988</v>
      </c>
      <c r="C2009" t="str">
        <f t="shared" ca="1" si="448"/>
        <v>2015_13_DEN@SD</v>
      </c>
      <c r="D2009">
        <f t="shared" ca="1" si="456"/>
        <v>3</v>
      </c>
      <c r="E2009">
        <f t="shared" ca="1" si="456"/>
        <v>4.5</v>
      </c>
      <c r="F2009">
        <f t="shared" ca="1" si="456"/>
        <v>3</v>
      </c>
      <c r="G2009">
        <f t="shared" ca="1" si="456"/>
        <v>17</v>
      </c>
      <c r="H2009">
        <f t="shared" ca="1" si="449"/>
        <v>2015</v>
      </c>
      <c r="I2009">
        <f t="shared" ca="1" si="450"/>
        <v>13</v>
      </c>
      <c r="J2009" t="str">
        <f t="shared" ca="1" si="451"/>
        <v>rs</v>
      </c>
      <c r="K2009" t="str">
        <f t="shared" ca="1" si="457"/>
        <v>DEN</v>
      </c>
      <c r="L2009" t="str">
        <f t="shared" ca="1" si="457"/>
        <v>DEN</v>
      </c>
      <c r="M2009">
        <f t="shared" ca="1" si="452"/>
        <v>-1.5</v>
      </c>
      <c r="N2009" t="s">
        <v>18</v>
      </c>
      <c r="O2009">
        <v>3.5</v>
      </c>
      <c r="P2009">
        <f t="shared" ca="1" si="453"/>
        <v>0.5</v>
      </c>
      <c r="S2009" t="s">
        <v>90</v>
      </c>
      <c r="T2009">
        <v>5</v>
      </c>
      <c r="U2009">
        <f t="shared" ca="1" si="454"/>
        <v>0</v>
      </c>
      <c r="V2009" t="s">
        <v>90</v>
      </c>
      <c r="W2009">
        <f t="shared" ca="1" si="455"/>
        <v>0</v>
      </c>
    </row>
    <row r="2010" spans="1:23" x14ac:dyDescent="0.25">
      <c r="A2010">
        <v>2009</v>
      </c>
      <c r="B2010">
        <v>988</v>
      </c>
      <c r="C2010" t="str">
        <f t="shared" ca="1" si="448"/>
        <v>2015_13_DEN@SD</v>
      </c>
      <c r="D2010">
        <f t="shared" ca="1" si="456"/>
        <v>3</v>
      </c>
      <c r="E2010">
        <f t="shared" ca="1" si="456"/>
        <v>4.5</v>
      </c>
      <c r="F2010">
        <f t="shared" ca="1" si="456"/>
        <v>3</v>
      </c>
      <c r="G2010">
        <f t="shared" ca="1" si="456"/>
        <v>17</v>
      </c>
      <c r="H2010">
        <f t="shared" ca="1" si="449"/>
        <v>2015</v>
      </c>
      <c r="I2010">
        <f t="shared" ca="1" si="450"/>
        <v>13</v>
      </c>
      <c r="J2010" t="str">
        <f t="shared" ca="1" si="451"/>
        <v>rs</v>
      </c>
      <c r="K2010" t="str">
        <f t="shared" ca="1" si="457"/>
        <v>DEN</v>
      </c>
      <c r="L2010" t="str">
        <f t="shared" ca="1" si="457"/>
        <v>DEN</v>
      </c>
      <c r="M2010">
        <f t="shared" ca="1" si="452"/>
        <v>-1.5</v>
      </c>
      <c r="N2010" t="s">
        <v>16</v>
      </c>
      <c r="O2010">
        <v>5</v>
      </c>
      <c r="P2010">
        <f t="shared" ca="1" si="453"/>
        <v>2</v>
      </c>
      <c r="S2010" t="s">
        <v>90</v>
      </c>
      <c r="T2010">
        <v>16</v>
      </c>
      <c r="U2010">
        <f t="shared" ca="1" si="454"/>
        <v>0</v>
      </c>
      <c r="V2010" t="s">
        <v>90</v>
      </c>
      <c r="W2010">
        <f t="shared" ca="1" si="455"/>
        <v>0</v>
      </c>
    </row>
    <row r="2011" spans="1:23" x14ac:dyDescent="0.25">
      <c r="A2011">
        <v>2010</v>
      </c>
      <c r="B2011">
        <v>989</v>
      </c>
      <c r="C2011" t="str">
        <f t="shared" ca="1" si="448"/>
        <v>2015_13_KCY@OAK</v>
      </c>
      <c r="D2011">
        <f t="shared" ca="1" si="456"/>
        <v>3</v>
      </c>
      <c r="E2011">
        <f t="shared" ca="1" si="456"/>
        <v>3</v>
      </c>
      <c r="F2011">
        <f t="shared" ca="1" si="456"/>
        <v>20</v>
      </c>
      <c r="G2011">
        <f t="shared" ca="1" si="456"/>
        <v>34</v>
      </c>
      <c r="H2011">
        <f t="shared" ca="1" si="449"/>
        <v>2015</v>
      </c>
      <c r="I2011">
        <f t="shared" ca="1" si="450"/>
        <v>13</v>
      </c>
      <c r="J2011" t="str">
        <f t="shared" ca="1" si="451"/>
        <v>rs</v>
      </c>
      <c r="K2011" t="str">
        <f t="shared" ca="1" si="457"/>
        <v>KCY</v>
      </c>
      <c r="L2011" t="str">
        <f t="shared" ca="1" si="457"/>
        <v>KCY</v>
      </c>
      <c r="M2011">
        <f t="shared" ca="1" si="452"/>
        <v>0</v>
      </c>
      <c r="N2011" t="s">
        <v>18</v>
      </c>
      <c r="O2011">
        <v>0.5</v>
      </c>
      <c r="P2011">
        <f t="shared" ca="1" si="453"/>
        <v>2.5</v>
      </c>
      <c r="S2011" t="s">
        <v>336</v>
      </c>
      <c r="T2011">
        <v>2</v>
      </c>
      <c r="U2011">
        <f t="shared" ca="1" si="454"/>
        <v>1</v>
      </c>
      <c r="V2011" t="s">
        <v>336</v>
      </c>
      <c r="W2011">
        <f t="shared" ca="1" si="455"/>
        <v>1</v>
      </c>
    </row>
    <row r="2012" spans="1:23" x14ac:dyDescent="0.25">
      <c r="A2012">
        <v>2011</v>
      </c>
      <c r="B2012">
        <v>989</v>
      </c>
      <c r="C2012" t="str">
        <f t="shared" ca="1" si="448"/>
        <v>2015_13_KCY@OAK</v>
      </c>
      <c r="D2012">
        <f t="shared" ca="1" si="456"/>
        <v>3</v>
      </c>
      <c r="E2012">
        <f t="shared" ca="1" si="456"/>
        <v>3</v>
      </c>
      <c r="F2012">
        <f t="shared" ca="1" si="456"/>
        <v>20</v>
      </c>
      <c r="G2012">
        <f t="shared" ca="1" si="456"/>
        <v>34</v>
      </c>
      <c r="H2012">
        <f t="shared" ca="1" si="449"/>
        <v>2015</v>
      </c>
      <c r="I2012">
        <f t="shared" ca="1" si="450"/>
        <v>13</v>
      </c>
      <c r="J2012" t="str">
        <f t="shared" ca="1" si="451"/>
        <v>rs</v>
      </c>
      <c r="K2012" t="str">
        <f t="shared" ca="1" si="457"/>
        <v>KCY</v>
      </c>
      <c r="L2012" t="str">
        <f t="shared" ca="1" si="457"/>
        <v>KCY</v>
      </c>
      <c r="M2012">
        <f t="shared" ca="1" si="452"/>
        <v>0</v>
      </c>
      <c r="N2012" t="s">
        <v>16</v>
      </c>
      <c r="O2012">
        <v>-2.5</v>
      </c>
      <c r="P2012">
        <f t="shared" ca="1" si="453"/>
        <v>5.5</v>
      </c>
      <c r="S2012" t="s">
        <v>87</v>
      </c>
      <c r="T2012">
        <v>12</v>
      </c>
      <c r="U2012">
        <f t="shared" ca="1" si="454"/>
        <v>0</v>
      </c>
      <c r="V2012" t="s">
        <v>87</v>
      </c>
      <c r="W2012">
        <f t="shared" ca="1" si="455"/>
        <v>0</v>
      </c>
    </row>
    <row r="2013" spans="1:23" x14ac:dyDescent="0.25">
      <c r="A2013">
        <v>2012</v>
      </c>
      <c r="B2013">
        <v>990</v>
      </c>
      <c r="C2013" t="str">
        <f t="shared" ca="1" si="448"/>
        <v>2015_13_CAR@NOR</v>
      </c>
      <c r="D2013">
        <f t="shared" ca="1" si="456"/>
        <v>7</v>
      </c>
      <c r="E2013">
        <f t="shared" ca="1" si="456"/>
        <v>6.5</v>
      </c>
      <c r="F2013">
        <f t="shared" ca="1" si="456"/>
        <v>38</v>
      </c>
      <c r="G2013">
        <f t="shared" ca="1" si="456"/>
        <v>41</v>
      </c>
      <c r="H2013">
        <f t="shared" ca="1" si="449"/>
        <v>2015</v>
      </c>
      <c r="I2013">
        <f t="shared" ca="1" si="450"/>
        <v>13</v>
      </c>
      <c r="J2013" t="str">
        <f t="shared" ca="1" si="451"/>
        <v>rs</v>
      </c>
      <c r="K2013" t="str">
        <f t="shared" ca="1" si="457"/>
        <v>NOR</v>
      </c>
      <c r="L2013" t="str">
        <f t="shared" ca="1" si="457"/>
        <v>CAR</v>
      </c>
      <c r="M2013">
        <f t="shared" ca="1" si="452"/>
        <v>0.5</v>
      </c>
      <c r="N2013" t="s">
        <v>18</v>
      </c>
      <c r="O2013">
        <v>5.5</v>
      </c>
      <c r="P2013">
        <f t="shared" ca="1" si="453"/>
        <v>1.5</v>
      </c>
      <c r="S2013" t="s">
        <v>69</v>
      </c>
      <c r="T2013">
        <v>9</v>
      </c>
      <c r="U2013">
        <f t="shared" ca="1" si="454"/>
        <v>0</v>
      </c>
      <c r="V2013" t="s">
        <v>69</v>
      </c>
      <c r="W2013">
        <f t="shared" ca="1" si="455"/>
        <v>1</v>
      </c>
    </row>
    <row r="2014" spans="1:23" x14ac:dyDescent="0.25">
      <c r="A2014">
        <v>2013</v>
      </c>
      <c r="B2014">
        <v>990</v>
      </c>
      <c r="C2014" t="str">
        <f t="shared" ca="1" si="448"/>
        <v>2015_13_CAR@NOR</v>
      </c>
      <c r="D2014">
        <f t="shared" ca="1" si="456"/>
        <v>7</v>
      </c>
      <c r="E2014">
        <f t="shared" ca="1" si="456"/>
        <v>6.5</v>
      </c>
      <c r="F2014">
        <f t="shared" ca="1" si="456"/>
        <v>38</v>
      </c>
      <c r="G2014">
        <f t="shared" ca="1" si="456"/>
        <v>41</v>
      </c>
      <c r="H2014">
        <f t="shared" ca="1" si="449"/>
        <v>2015</v>
      </c>
      <c r="I2014">
        <f t="shared" ca="1" si="450"/>
        <v>13</v>
      </c>
      <c r="J2014" t="str">
        <f t="shared" ca="1" si="451"/>
        <v>rs</v>
      </c>
      <c r="K2014" t="str">
        <f t="shared" ca="1" si="457"/>
        <v>NOR</v>
      </c>
      <c r="L2014" t="str">
        <f t="shared" ca="1" si="457"/>
        <v>CAR</v>
      </c>
      <c r="M2014">
        <f t="shared" ca="1" si="452"/>
        <v>0.5</v>
      </c>
      <c r="N2014" t="s">
        <v>16</v>
      </c>
      <c r="O2014">
        <v>7.5</v>
      </c>
      <c r="P2014">
        <f t="shared" ca="1" si="453"/>
        <v>0.5</v>
      </c>
      <c r="S2014" t="s">
        <v>340</v>
      </c>
      <c r="T2014">
        <v>7</v>
      </c>
      <c r="U2014">
        <f t="shared" ca="1" si="454"/>
        <v>1</v>
      </c>
      <c r="V2014" t="s">
        <v>340</v>
      </c>
      <c r="W2014">
        <f t="shared" ca="1" si="455"/>
        <v>0</v>
      </c>
    </row>
    <row r="2015" spans="1:23" x14ac:dyDescent="0.25">
      <c r="A2015">
        <v>2014</v>
      </c>
      <c r="B2015">
        <v>991</v>
      </c>
      <c r="C2015" t="str">
        <f t="shared" ca="1" si="448"/>
        <v>2015_13_PHI@NWE</v>
      </c>
      <c r="D2015">
        <f t="shared" ca="1" si="456"/>
        <v>-13</v>
      </c>
      <c r="E2015">
        <f t="shared" ca="1" si="456"/>
        <v>-8.5</v>
      </c>
      <c r="F2015">
        <f t="shared" ca="1" si="456"/>
        <v>28</v>
      </c>
      <c r="G2015">
        <f t="shared" ca="1" si="456"/>
        <v>35</v>
      </c>
      <c r="H2015">
        <f t="shared" ca="1" si="449"/>
        <v>2015</v>
      </c>
      <c r="I2015">
        <f t="shared" ca="1" si="450"/>
        <v>13</v>
      </c>
      <c r="J2015" t="str">
        <f t="shared" ca="1" si="451"/>
        <v>rs</v>
      </c>
      <c r="K2015" t="str">
        <f t="shared" ca="1" si="457"/>
        <v>PHI</v>
      </c>
      <c r="L2015" t="str">
        <f t="shared" ca="1" si="457"/>
        <v>PHI</v>
      </c>
      <c r="M2015">
        <f t="shared" ca="1" si="452"/>
        <v>-4.5</v>
      </c>
      <c r="N2015" t="s">
        <v>18</v>
      </c>
      <c r="O2015">
        <v>-9</v>
      </c>
      <c r="P2015">
        <f t="shared" ca="1" si="453"/>
        <v>4</v>
      </c>
      <c r="S2015" t="s">
        <v>88</v>
      </c>
      <c r="T2015">
        <v>10</v>
      </c>
      <c r="U2015">
        <f t="shared" ca="1" si="454"/>
        <v>1</v>
      </c>
      <c r="V2015" t="s">
        <v>337</v>
      </c>
      <c r="W2015">
        <f t="shared" ca="1" si="455"/>
        <v>0</v>
      </c>
    </row>
    <row r="2016" spans="1:23" x14ac:dyDescent="0.25">
      <c r="A2016">
        <v>2015</v>
      </c>
      <c r="B2016">
        <v>991</v>
      </c>
      <c r="C2016" t="str">
        <f t="shared" ca="1" si="448"/>
        <v>2015_13_PHI@NWE</v>
      </c>
      <c r="D2016">
        <f t="shared" ca="1" si="456"/>
        <v>-13</v>
      </c>
      <c r="E2016">
        <f t="shared" ca="1" si="456"/>
        <v>-8.5</v>
      </c>
      <c r="F2016">
        <f t="shared" ca="1" si="456"/>
        <v>28</v>
      </c>
      <c r="G2016">
        <f t="shared" ca="1" si="456"/>
        <v>35</v>
      </c>
      <c r="H2016">
        <f t="shared" ca="1" si="449"/>
        <v>2015</v>
      </c>
      <c r="I2016">
        <f t="shared" ca="1" si="450"/>
        <v>13</v>
      </c>
      <c r="J2016" t="str">
        <f t="shared" ca="1" si="451"/>
        <v>rs</v>
      </c>
      <c r="K2016" t="str">
        <f t="shared" ca="1" si="457"/>
        <v>PHI</v>
      </c>
      <c r="L2016" t="str">
        <f t="shared" ca="1" si="457"/>
        <v>PHI</v>
      </c>
      <c r="M2016">
        <f t="shared" ca="1" si="452"/>
        <v>-4.5</v>
      </c>
      <c r="N2016" t="s">
        <v>16</v>
      </c>
      <c r="O2016">
        <v>-9</v>
      </c>
      <c r="P2016">
        <f t="shared" ca="1" si="453"/>
        <v>4</v>
      </c>
      <c r="S2016" t="s">
        <v>337</v>
      </c>
      <c r="T2016">
        <v>12</v>
      </c>
      <c r="U2016">
        <f t="shared" ca="1" si="454"/>
        <v>0</v>
      </c>
      <c r="V2016" t="s">
        <v>337</v>
      </c>
      <c r="W2016">
        <f t="shared" ca="1" si="455"/>
        <v>0</v>
      </c>
    </row>
    <row r="2017" spans="1:23" x14ac:dyDescent="0.25">
      <c r="A2017">
        <v>2016</v>
      </c>
      <c r="B2017">
        <v>992</v>
      </c>
      <c r="C2017" t="str">
        <f t="shared" ca="1" si="448"/>
        <v>2015_13_IND@PIT</v>
      </c>
      <c r="D2017">
        <f t="shared" ca="1" si="456"/>
        <v>-6</v>
      </c>
      <c r="E2017">
        <f t="shared" ca="1" si="456"/>
        <v>-7.5</v>
      </c>
      <c r="F2017">
        <f t="shared" ca="1" si="456"/>
        <v>45</v>
      </c>
      <c r="G2017">
        <f t="shared" ca="1" si="456"/>
        <v>10</v>
      </c>
      <c r="H2017">
        <f t="shared" ca="1" si="449"/>
        <v>2015</v>
      </c>
      <c r="I2017">
        <f t="shared" ca="1" si="450"/>
        <v>13</v>
      </c>
      <c r="J2017" t="str">
        <f t="shared" ca="1" si="451"/>
        <v>rs</v>
      </c>
      <c r="K2017" t="str">
        <f t="shared" ca="1" si="457"/>
        <v>PIT</v>
      </c>
      <c r="L2017" t="str">
        <f t="shared" ca="1" si="457"/>
        <v>PIT</v>
      </c>
      <c r="M2017">
        <f t="shared" ca="1" si="452"/>
        <v>1.5</v>
      </c>
      <c r="N2017" t="s">
        <v>18</v>
      </c>
      <c r="O2017">
        <v>-4.5</v>
      </c>
      <c r="P2017">
        <f t="shared" ca="1" si="453"/>
        <v>1.5</v>
      </c>
      <c r="S2017" t="s">
        <v>89</v>
      </c>
      <c r="T2017">
        <v>16</v>
      </c>
      <c r="U2017">
        <f t="shared" ca="1" si="454"/>
        <v>1</v>
      </c>
      <c r="V2017" t="s">
        <v>89</v>
      </c>
      <c r="W2017">
        <f t="shared" ca="1" si="455"/>
        <v>1</v>
      </c>
    </row>
    <row r="2018" spans="1:23" x14ac:dyDescent="0.25">
      <c r="A2018">
        <v>2017</v>
      </c>
      <c r="B2018">
        <v>992</v>
      </c>
      <c r="C2018" t="str">
        <f t="shared" ca="1" si="448"/>
        <v>2015_13_IND@PIT</v>
      </c>
      <c r="D2018">
        <f t="shared" ca="1" si="456"/>
        <v>-6</v>
      </c>
      <c r="E2018">
        <f t="shared" ca="1" si="456"/>
        <v>-7.5</v>
      </c>
      <c r="F2018">
        <f t="shared" ca="1" si="456"/>
        <v>45</v>
      </c>
      <c r="G2018">
        <f t="shared" ca="1" si="456"/>
        <v>10</v>
      </c>
      <c r="H2018">
        <f t="shared" ca="1" si="449"/>
        <v>2015</v>
      </c>
      <c r="I2018">
        <f t="shared" ca="1" si="450"/>
        <v>13</v>
      </c>
      <c r="J2018" t="str">
        <f t="shared" ca="1" si="451"/>
        <v>rs</v>
      </c>
      <c r="K2018" t="str">
        <f t="shared" ca="1" si="457"/>
        <v>PIT</v>
      </c>
      <c r="L2018" t="str">
        <f t="shared" ca="1" si="457"/>
        <v>PIT</v>
      </c>
      <c r="M2018">
        <f t="shared" ca="1" si="452"/>
        <v>1.5</v>
      </c>
      <c r="N2018" t="s">
        <v>16</v>
      </c>
      <c r="O2018">
        <v>-4.5</v>
      </c>
      <c r="P2018">
        <f t="shared" ca="1" si="453"/>
        <v>1.5</v>
      </c>
      <c r="S2018" t="s">
        <v>89</v>
      </c>
      <c r="T2018">
        <v>6</v>
      </c>
      <c r="U2018">
        <f t="shared" ca="1" si="454"/>
        <v>1</v>
      </c>
      <c r="V2018" t="s">
        <v>89</v>
      </c>
      <c r="W2018">
        <f t="shared" ca="1" si="455"/>
        <v>1</v>
      </c>
    </row>
    <row r="2019" spans="1:23" x14ac:dyDescent="0.25">
      <c r="A2019">
        <v>2018</v>
      </c>
      <c r="B2019">
        <v>993</v>
      </c>
      <c r="C2019" t="str">
        <f t="shared" ca="1" si="448"/>
        <v>2015_13_DAL@WAS</v>
      </c>
      <c r="D2019">
        <f t="shared" ca="1" si="456"/>
        <v>-3</v>
      </c>
      <c r="E2019">
        <f t="shared" ca="1" si="456"/>
        <v>-4</v>
      </c>
      <c r="F2019">
        <f t="shared" ca="1" si="456"/>
        <v>16</v>
      </c>
      <c r="G2019">
        <f t="shared" ca="1" si="456"/>
        <v>19</v>
      </c>
      <c r="H2019">
        <f t="shared" ca="1" si="449"/>
        <v>2015</v>
      </c>
      <c r="I2019">
        <f t="shared" ca="1" si="450"/>
        <v>13</v>
      </c>
      <c r="J2019" t="str">
        <f t="shared" ca="1" si="451"/>
        <v>rs</v>
      </c>
      <c r="K2019" t="str">
        <f t="shared" ca="1" si="457"/>
        <v>DAL</v>
      </c>
      <c r="L2019" t="str">
        <f t="shared" ca="1" si="457"/>
        <v>DAL</v>
      </c>
      <c r="M2019">
        <f t="shared" ca="1" si="452"/>
        <v>1</v>
      </c>
      <c r="N2019" t="s">
        <v>18</v>
      </c>
      <c r="O2019">
        <v>-4</v>
      </c>
      <c r="P2019">
        <f t="shared" ca="1" si="453"/>
        <v>1</v>
      </c>
      <c r="S2019" t="s">
        <v>73</v>
      </c>
      <c r="T2019">
        <v>3</v>
      </c>
      <c r="U2019">
        <f t="shared" ca="1" si="454"/>
        <v>1</v>
      </c>
      <c r="V2019" t="s">
        <v>73</v>
      </c>
      <c r="W2019">
        <f t="shared" ca="1" si="455"/>
        <v>1</v>
      </c>
    </row>
    <row r="2020" spans="1:23" x14ac:dyDescent="0.25">
      <c r="A2020">
        <v>2019</v>
      </c>
      <c r="B2020">
        <v>993</v>
      </c>
      <c r="C2020" t="str">
        <f t="shared" ca="1" si="448"/>
        <v>2015_13_DAL@WAS</v>
      </c>
      <c r="D2020">
        <f t="shared" ca="1" si="456"/>
        <v>-3</v>
      </c>
      <c r="E2020">
        <f t="shared" ca="1" si="456"/>
        <v>-4</v>
      </c>
      <c r="F2020">
        <f t="shared" ca="1" si="456"/>
        <v>16</v>
      </c>
      <c r="G2020">
        <f t="shared" ca="1" si="456"/>
        <v>19</v>
      </c>
      <c r="H2020">
        <f t="shared" ca="1" si="449"/>
        <v>2015</v>
      </c>
      <c r="I2020">
        <f t="shared" ca="1" si="450"/>
        <v>13</v>
      </c>
      <c r="J2020" t="str">
        <f t="shared" ca="1" si="451"/>
        <v>rs</v>
      </c>
      <c r="K2020" t="str">
        <f t="shared" ca="1" si="457"/>
        <v>DAL</v>
      </c>
      <c r="L2020" t="str">
        <f t="shared" ca="1" si="457"/>
        <v>DAL</v>
      </c>
      <c r="M2020">
        <f t="shared" ca="1" si="452"/>
        <v>1</v>
      </c>
      <c r="N2020" t="s">
        <v>16</v>
      </c>
      <c r="O2020">
        <v>-4.5</v>
      </c>
      <c r="P2020">
        <f t="shared" ca="1" si="453"/>
        <v>1.5</v>
      </c>
      <c r="S2020" t="s">
        <v>96</v>
      </c>
      <c r="T2020">
        <v>1</v>
      </c>
      <c r="U2020">
        <f t="shared" ca="1" si="454"/>
        <v>0</v>
      </c>
      <c r="V2020" t="s">
        <v>96</v>
      </c>
      <c r="W2020">
        <f t="shared" ca="1" si="455"/>
        <v>0</v>
      </c>
    </row>
    <row r="2021" spans="1:23" x14ac:dyDescent="0.25">
      <c r="A2021">
        <v>2020</v>
      </c>
      <c r="B2021">
        <v>994</v>
      </c>
      <c r="C2021" t="str">
        <f t="shared" ca="1" si="448"/>
        <v>2015_14_MIN@ARI</v>
      </c>
      <c r="D2021">
        <f t="shared" ca="1" si="456"/>
        <v>-7.5</v>
      </c>
      <c r="E2021">
        <f t="shared" ca="1" si="456"/>
        <v>-8.5</v>
      </c>
      <c r="F2021">
        <f t="shared" ca="1" si="456"/>
        <v>23</v>
      </c>
      <c r="G2021">
        <f t="shared" ca="1" si="456"/>
        <v>20</v>
      </c>
      <c r="H2021">
        <f t="shared" ca="1" si="449"/>
        <v>2015</v>
      </c>
      <c r="I2021">
        <f t="shared" ca="1" si="450"/>
        <v>14</v>
      </c>
      <c r="J2021" t="str">
        <f t="shared" ca="1" si="451"/>
        <v>rs</v>
      </c>
      <c r="K2021" t="str">
        <f t="shared" ca="1" si="457"/>
        <v>MIN</v>
      </c>
      <c r="L2021" t="str">
        <f t="shared" ca="1" si="457"/>
        <v>ARI</v>
      </c>
      <c r="M2021">
        <f t="shared" ca="1" si="452"/>
        <v>1</v>
      </c>
      <c r="N2021" t="s">
        <v>18</v>
      </c>
      <c r="O2021">
        <v>-6.5</v>
      </c>
      <c r="P2021">
        <f t="shared" ca="1" si="453"/>
        <v>1</v>
      </c>
      <c r="S2021" t="s">
        <v>66</v>
      </c>
      <c r="T2021">
        <v>1</v>
      </c>
      <c r="U2021">
        <f t="shared" ca="1" si="454"/>
        <v>0</v>
      </c>
      <c r="V2021" t="s">
        <v>66</v>
      </c>
      <c r="W2021">
        <f t="shared" ca="1" si="455"/>
        <v>1</v>
      </c>
    </row>
    <row r="2022" spans="1:23" x14ac:dyDescent="0.25">
      <c r="A2022">
        <v>2021</v>
      </c>
      <c r="B2022">
        <v>994</v>
      </c>
      <c r="C2022" t="str">
        <f t="shared" ca="1" si="448"/>
        <v>2015_14_MIN@ARI</v>
      </c>
      <c r="D2022">
        <f t="shared" ref="D2022:G2041" ca="1" si="458">IFERROR(IF(ISBLANK(VLOOKUP($B2022,nfl_game_result,MATCH(D$1,nfl_game_result_header,0),FALSE)),"",VLOOKUP($B2022,nfl_game_result,MATCH(D$1,nfl_game_result_header,0),FALSE)),"error")</f>
        <v>-7.5</v>
      </c>
      <c r="E2022">
        <f t="shared" ca="1" si="458"/>
        <v>-8.5</v>
      </c>
      <c r="F2022">
        <f t="shared" ca="1" si="458"/>
        <v>23</v>
      </c>
      <c r="G2022">
        <f t="shared" ca="1" si="458"/>
        <v>20</v>
      </c>
      <c r="H2022">
        <f t="shared" ca="1" si="449"/>
        <v>2015</v>
      </c>
      <c r="I2022">
        <f t="shared" ca="1" si="450"/>
        <v>14</v>
      </c>
      <c r="J2022" t="str">
        <f t="shared" ca="1" si="451"/>
        <v>rs</v>
      </c>
      <c r="K2022" t="str">
        <f t="shared" ref="K2022:L2041" ca="1" si="459">IFERROR(IF(ISBLANK(VLOOKUP($B2022,nfl_game_result,MATCH(K$1,nfl_game_result_header,0),FALSE)),"",VLOOKUP($B2022,nfl_game_result,MATCH(K$1,nfl_game_result_header,0),FALSE)),"error")</f>
        <v>MIN</v>
      </c>
      <c r="L2022" t="str">
        <f t="shared" ca="1" si="459"/>
        <v>ARI</v>
      </c>
      <c r="M2022">
        <f t="shared" ca="1" si="452"/>
        <v>1</v>
      </c>
      <c r="N2022" t="s">
        <v>16</v>
      </c>
      <c r="O2022">
        <v>-7</v>
      </c>
      <c r="P2022">
        <f t="shared" ca="1" si="453"/>
        <v>0.5</v>
      </c>
      <c r="S2022" t="s">
        <v>82</v>
      </c>
      <c r="T2022">
        <v>16</v>
      </c>
      <c r="U2022">
        <f t="shared" ca="1" si="454"/>
        <v>1</v>
      </c>
      <c r="V2022" t="s">
        <v>82</v>
      </c>
      <c r="W2022">
        <f t="shared" ca="1" si="455"/>
        <v>0</v>
      </c>
    </row>
    <row r="2023" spans="1:23" x14ac:dyDescent="0.25">
      <c r="A2023">
        <v>2022</v>
      </c>
      <c r="B2023">
        <v>995</v>
      </c>
      <c r="C2023" t="str">
        <f t="shared" ca="1" si="448"/>
        <v>2015_14_BUF@PHI</v>
      </c>
      <c r="D2023">
        <f t="shared" ca="1" si="458"/>
        <v>-2</v>
      </c>
      <c r="E2023">
        <f t="shared" ca="1" si="458"/>
        <v>0</v>
      </c>
      <c r="F2023">
        <f t="shared" ca="1" si="458"/>
        <v>23</v>
      </c>
      <c r="G2023">
        <f t="shared" ca="1" si="458"/>
        <v>20</v>
      </c>
      <c r="H2023">
        <f t="shared" ca="1" si="449"/>
        <v>2015</v>
      </c>
      <c r="I2023">
        <f t="shared" ca="1" si="450"/>
        <v>14</v>
      </c>
      <c r="J2023" t="str">
        <f t="shared" ca="1" si="451"/>
        <v>rs</v>
      </c>
      <c r="K2023" t="str">
        <f t="shared" ca="1" si="459"/>
        <v>PHI</v>
      </c>
      <c r="L2023" t="str">
        <f t="shared" ca="1" si="459"/>
        <v>PHI</v>
      </c>
      <c r="M2023">
        <f t="shared" ca="1" si="452"/>
        <v>-2</v>
      </c>
      <c r="N2023" t="s">
        <v>18</v>
      </c>
      <c r="O2023">
        <v>1</v>
      </c>
      <c r="P2023">
        <f t="shared" ca="1" si="453"/>
        <v>3</v>
      </c>
      <c r="S2023" t="s">
        <v>68</v>
      </c>
      <c r="T2023">
        <v>3</v>
      </c>
      <c r="U2023">
        <f t="shared" ca="1" si="454"/>
        <v>0</v>
      </c>
      <c r="V2023" t="s">
        <v>68</v>
      </c>
      <c r="W2023">
        <f t="shared" ca="1" si="455"/>
        <v>0</v>
      </c>
    </row>
    <row r="2024" spans="1:23" x14ac:dyDescent="0.25">
      <c r="A2024">
        <v>2023</v>
      </c>
      <c r="B2024">
        <v>995</v>
      </c>
      <c r="C2024" t="str">
        <f t="shared" ca="1" si="448"/>
        <v>2015_14_BUF@PHI</v>
      </c>
      <c r="D2024">
        <f t="shared" ca="1" si="458"/>
        <v>-2</v>
      </c>
      <c r="E2024">
        <f t="shared" ca="1" si="458"/>
        <v>0</v>
      </c>
      <c r="F2024">
        <f t="shared" ca="1" si="458"/>
        <v>23</v>
      </c>
      <c r="G2024">
        <f t="shared" ca="1" si="458"/>
        <v>20</v>
      </c>
      <c r="H2024">
        <f t="shared" ca="1" si="449"/>
        <v>2015</v>
      </c>
      <c r="I2024">
        <f t="shared" ca="1" si="450"/>
        <v>14</v>
      </c>
      <c r="J2024" t="str">
        <f t="shared" ca="1" si="451"/>
        <v>rs</v>
      </c>
      <c r="K2024" t="str">
        <f t="shared" ca="1" si="459"/>
        <v>PHI</v>
      </c>
      <c r="L2024" t="str">
        <f t="shared" ca="1" si="459"/>
        <v>PHI</v>
      </c>
      <c r="M2024">
        <f t="shared" ca="1" si="452"/>
        <v>-2</v>
      </c>
      <c r="N2024" t="s">
        <v>16</v>
      </c>
      <c r="O2024">
        <v>-4</v>
      </c>
      <c r="P2024">
        <f t="shared" ca="1" si="453"/>
        <v>2</v>
      </c>
      <c r="S2024" t="s">
        <v>68</v>
      </c>
      <c r="T2024">
        <v>10</v>
      </c>
      <c r="U2024">
        <f t="shared" ca="1" si="454"/>
        <v>0</v>
      </c>
      <c r="V2024" t="s">
        <v>68</v>
      </c>
      <c r="W2024">
        <f t="shared" ca="1" si="455"/>
        <v>0</v>
      </c>
    </row>
    <row r="2025" spans="1:23" x14ac:dyDescent="0.25">
      <c r="A2025">
        <v>2024</v>
      </c>
      <c r="B2025">
        <v>996</v>
      </c>
      <c r="C2025" t="str">
        <f t="shared" ca="1" si="448"/>
        <v>2015_14_SFO@CLE</v>
      </c>
      <c r="D2025">
        <f t="shared" ca="1" si="458"/>
        <v>-1</v>
      </c>
      <c r="E2025">
        <f t="shared" ca="1" si="458"/>
        <v>-1.5</v>
      </c>
      <c r="F2025">
        <f t="shared" ca="1" si="458"/>
        <v>24</v>
      </c>
      <c r="G2025">
        <f t="shared" ca="1" si="458"/>
        <v>10</v>
      </c>
      <c r="H2025">
        <f t="shared" ca="1" si="449"/>
        <v>2015</v>
      </c>
      <c r="I2025">
        <f t="shared" ca="1" si="450"/>
        <v>14</v>
      </c>
      <c r="J2025" t="str">
        <f t="shared" ca="1" si="451"/>
        <v>rs</v>
      </c>
      <c r="K2025" t="str">
        <f t="shared" ca="1" si="459"/>
        <v>CLE</v>
      </c>
      <c r="L2025" t="str">
        <f t="shared" ca="1" si="459"/>
        <v>CLE</v>
      </c>
      <c r="M2025">
        <f t="shared" ca="1" si="452"/>
        <v>0.5</v>
      </c>
      <c r="N2025" t="s">
        <v>18</v>
      </c>
      <c r="O2025">
        <v>1.5</v>
      </c>
      <c r="P2025">
        <f t="shared" ca="1" si="453"/>
        <v>2.5</v>
      </c>
      <c r="S2025" t="s">
        <v>338</v>
      </c>
      <c r="T2025">
        <v>14</v>
      </c>
      <c r="U2025">
        <f t="shared" ca="1" si="454"/>
        <v>0</v>
      </c>
      <c r="V2025" t="s">
        <v>338</v>
      </c>
      <c r="W2025">
        <f t="shared" ca="1" si="455"/>
        <v>0</v>
      </c>
    </row>
    <row r="2026" spans="1:23" x14ac:dyDescent="0.25">
      <c r="A2026">
        <v>2025</v>
      </c>
      <c r="B2026">
        <v>996</v>
      </c>
      <c r="C2026" t="str">
        <f t="shared" ca="1" si="448"/>
        <v>2015_14_SFO@CLE</v>
      </c>
      <c r="D2026">
        <f t="shared" ca="1" si="458"/>
        <v>-1</v>
      </c>
      <c r="E2026">
        <f t="shared" ca="1" si="458"/>
        <v>-1.5</v>
      </c>
      <c r="F2026">
        <f t="shared" ca="1" si="458"/>
        <v>24</v>
      </c>
      <c r="G2026">
        <f t="shared" ca="1" si="458"/>
        <v>10</v>
      </c>
      <c r="H2026">
        <f t="shared" ca="1" si="449"/>
        <v>2015</v>
      </c>
      <c r="I2026">
        <f t="shared" ca="1" si="450"/>
        <v>14</v>
      </c>
      <c r="J2026" t="str">
        <f t="shared" ca="1" si="451"/>
        <v>rs</v>
      </c>
      <c r="K2026" t="str">
        <f t="shared" ca="1" si="459"/>
        <v>CLE</v>
      </c>
      <c r="L2026" t="str">
        <f t="shared" ca="1" si="459"/>
        <v>CLE</v>
      </c>
      <c r="M2026">
        <f t="shared" ca="1" si="452"/>
        <v>0.5</v>
      </c>
      <c r="N2026" t="s">
        <v>16</v>
      </c>
      <c r="O2026">
        <v>-2</v>
      </c>
      <c r="P2026">
        <f t="shared" ca="1" si="453"/>
        <v>1</v>
      </c>
      <c r="S2026" t="s">
        <v>72</v>
      </c>
      <c r="T2026">
        <v>13</v>
      </c>
      <c r="U2026">
        <f t="shared" ca="1" si="454"/>
        <v>1</v>
      </c>
      <c r="V2026" t="s">
        <v>72</v>
      </c>
      <c r="W2026">
        <f t="shared" ca="1" si="455"/>
        <v>1</v>
      </c>
    </row>
    <row r="2027" spans="1:23" x14ac:dyDescent="0.25">
      <c r="A2027">
        <v>2026</v>
      </c>
      <c r="B2027">
        <v>997</v>
      </c>
      <c r="C2027" t="str">
        <f t="shared" ca="1" si="448"/>
        <v>2015_14_DET@STL</v>
      </c>
      <c r="D2027">
        <f t="shared" ca="1" si="458"/>
        <v>-1</v>
      </c>
      <c r="E2027">
        <f t="shared" ca="1" si="458"/>
        <v>3</v>
      </c>
      <c r="F2027">
        <f t="shared" ca="1" si="458"/>
        <v>21</v>
      </c>
      <c r="G2027">
        <f t="shared" ca="1" si="458"/>
        <v>14</v>
      </c>
      <c r="H2027">
        <f t="shared" ca="1" si="449"/>
        <v>2015</v>
      </c>
      <c r="I2027">
        <f t="shared" ca="1" si="450"/>
        <v>14</v>
      </c>
      <c r="J2027" t="str">
        <f t="shared" ca="1" si="451"/>
        <v>rs</v>
      </c>
      <c r="K2027" t="str">
        <f t="shared" ca="1" si="459"/>
        <v>STL</v>
      </c>
      <c r="L2027" t="str">
        <f t="shared" ca="1" si="459"/>
        <v>STL</v>
      </c>
      <c r="M2027">
        <f t="shared" ca="1" si="452"/>
        <v>-4</v>
      </c>
      <c r="N2027" t="s">
        <v>18</v>
      </c>
      <c r="O2027">
        <v>-2</v>
      </c>
      <c r="P2027">
        <f t="shared" ca="1" si="453"/>
        <v>1</v>
      </c>
      <c r="S2027" t="s">
        <v>75</v>
      </c>
      <c r="T2027">
        <v>5</v>
      </c>
      <c r="U2027">
        <f t="shared" ca="1" si="454"/>
        <v>0</v>
      </c>
      <c r="V2027" t="s">
        <v>75</v>
      </c>
      <c r="W2027">
        <f t="shared" ca="1" si="455"/>
        <v>0</v>
      </c>
    </row>
    <row r="2028" spans="1:23" x14ac:dyDescent="0.25">
      <c r="A2028">
        <v>2027</v>
      </c>
      <c r="B2028">
        <v>997</v>
      </c>
      <c r="C2028" t="str">
        <f t="shared" ca="1" si="448"/>
        <v>2015_14_DET@STL</v>
      </c>
      <c r="D2028">
        <f t="shared" ca="1" si="458"/>
        <v>-1</v>
      </c>
      <c r="E2028">
        <f t="shared" ca="1" si="458"/>
        <v>3</v>
      </c>
      <c r="F2028">
        <f t="shared" ca="1" si="458"/>
        <v>21</v>
      </c>
      <c r="G2028">
        <f t="shared" ca="1" si="458"/>
        <v>14</v>
      </c>
      <c r="H2028">
        <f t="shared" ca="1" si="449"/>
        <v>2015</v>
      </c>
      <c r="I2028">
        <f t="shared" ca="1" si="450"/>
        <v>14</v>
      </c>
      <c r="J2028" t="str">
        <f t="shared" ca="1" si="451"/>
        <v>rs</v>
      </c>
      <c r="K2028" t="str">
        <f t="shared" ca="1" si="459"/>
        <v>STL</v>
      </c>
      <c r="L2028" t="str">
        <f t="shared" ca="1" si="459"/>
        <v>STL</v>
      </c>
      <c r="M2028">
        <f t="shared" ca="1" si="452"/>
        <v>-4</v>
      </c>
      <c r="N2028" t="s">
        <v>16</v>
      </c>
      <c r="O2028">
        <v>0</v>
      </c>
      <c r="P2028">
        <f t="shared" ca="1" si="453"/>
        <v>1</v>
      </c>
      <c r="S2028" t="s">
        <v>75</v>
      </c>
      <c r="T2028">
        <v>1</v>
      </c>
      <c r="U2028">
        <f t="shared" ca="1" si="454"/>
        <v>0</v>
      </c>
      <c r="V2028" t="s">
        <v>75</v>
      </c>
      <c r="W2028">
        <f t="shared" ca="1" si="455"/>
        <v>0</v>
      </c>
    </row>
    <row r="2029" spans="1:23" x14ac:dyDescent="0.25">
      <c r="A2029">
        <v>2028</v>
      </c>
      <c r="B2029">
        <v>998</v>
      </c>
      <c r="C2029" t="str">
        <f t="shared" ca="1" si="448"/>
        <v>2015_14_NOR@TBY</v>
      </c>
      <c r="D2029">
        <f t="shared" ca="1" si="458"/>
        <v>-4</v>
      </c>
      <c r="E2029">
        <f t="shared" ca="1" si="458"/>
        <v>-4</v>
      </c>
      <c r="F2029">
        <f t="shared" ca="1" si="458"/>
        <v>17</v>
      </c>
      <c r="G2029">
        <f t="shared" ca="1" si="458"/>
        <v>24</v>
      </c>
      <c r="H2029">
        <f t="shared" ca="1" si="449"/>
        <v>2015</v>
      </c>
      <c r="I2029">
        <f t="shared" ca="1" si="450"/>
        <v>14</v>
      </c>
      <c r="J2029" t="str">
        <f t="shared" ca="1" si="451"/>
        <v>rs</v>
      </c>
      <c r="K2029" t="str">
        <f t="shared" ca="1" si="459"/>
        <v>NOR</v>
      </c>
      <c r="L2029" t="str">
        <f t="shared" ca="1" si="459"/>
        <v>NOR</v>
      </c>
      <c r="M2029">
        <f t="shared" ca="1" si="452"/>
        <v>0</v>
      </c>
      <c r="N2029" t="s">
        <v>18</v>
      </c>
      <c r="O2029">
        <v>-4</v>
      </c>
      <c r="P2029">
        <f t="shared" ca="1" si="453"/>
        <v>0</v>
      </c>
      <c r="S2029" t="s">
        <v>339</v>
      </c>
      <c r="T2029">
        <v>9</v>
      </c>
      <c r="U2029">
        <f t="shared" ca="1" si="454"/>
        <v>0</v>
      </c>
      <c r="V2029" t="s">
        <v>339</v>
      </c>
      <c r="W2029">
        <f t="shared" ca="1" si="455"/>
        <v>0</v>
      </c>
    </row>
    <row r="2030" spans="1:23" x14ac:dyDescent="0.25">
      <c r="A2030">
        <v>2029</v>
      </c>
      <c r="B2030">
        <v>998</v>
      </c>
      <c r="C2030" t="str">
        <f t="shared" ca="1" si="448"/>
        <v>2015_14_NOR@TBY</v>
      </c>
      <c r="D2030">
        <f t="shared" ca="1" si="458"/>
        <v>-4</v>
      </c>
      <c r="E2030">
        <f t="shared" ca="1" si="458"/>
        <v>-4</v>
      </c>
      <c r="F2030">
        <f t="shared" ca="1" si="458"/>
        <v>17</v>
      </c>
      <c r="G2030">
        <f t="shared" ca="1" si="458"/>
        <v>24</v>
      </c>
      <c r="H2030">
        <f t="shared" ca="1" si="449"/>
        <v>2015</v>
      </c>
      <c r="I2030">
        <f t="shared" ca="1" si="450"/>
        <v>14</v>
      </c>
      <c r="J2030" t="str">
        <f t="shared" ca="1" si="451"/>
        <v>rs</v>
      </c>
      <c r="K2030" t="str">
        <f t="shared" ca="1" si="459"/>
        <v>NOR</v>
      </c>
      <c r="L2030" t="str">
        <f t="shared" ca="1" si="459"/>
        <v>NOR</v>
      </c>
      <c r="M2030">
        <f t="shared" ca="1" si="452"/>
        <v>0</v>
      </c>
      <c r="N2030" t="s">
        <v>16</v>
      </c>
      <c r="O2030">
        <v>-3</v>
      </c>
      <c r="P2030">
        <f t="shared" ca="1" si="453"/>
        <v>1</v>
      </c>
      <c r="S2030" t="s">
        <v>339</v>
      </c>
      <c r="T2030">
        <v>2</v>
      </c>
      <c r="U2030">
        <f t="shared" ca="1" si="454"/>
        <v>0</v>
      </c>
      <c r="V2030" t="s">
        <v>339</v>
      </c>
      <c r="W2030">
        <f t="shared" ca="1" si="455"/>
        <v>0</v>
      </c>
    </row>
    <row r="2031" spans="1:23" x14ac:dyDescent="0.25">
      <c r="A2031">
        <v>2030</v>
      </c>
      <c r="B2031">
        <v>999</v>
      </c>
      <c r="C2031" t="str">
        <f t="shared" ca="1" si="448"/>
        <v>2015_14_TEN@NYJ</v>
      </c>
      <c r="D2031">
        <f t="shared" ca="1" si="458"/>
        <v>-7</v>
      </c>
      <c r="E2031">
        <f t="shared" ca="1" si="458"/>
        <v>-7</v>
      </c>
      <c r="F2031">
        <f t="shared" ca="1" si="458"/>
        <v>30</v>
      </c>
      <c r="G2031">
        <f t="shared" ca="1" si="458"/>
        <v>8</v>
      </c>
      <c r="H2031">
        <f t="shared" ca="1" si="449"/>
        <v>2015</v>
      </c>
      <c r="I2031">
        <f t="shared" ca="1" si="450"/>
        <v>14</v>
      </c>
      <c r="J2031" t="str">
        <f t="shared" ca="1" si="451"/>
        <v>rs</v>
      </c>
      <c r="K2031" t="str">
        <f t="shared" ca="1" si="459"/>
        <v>NYJ</v>
      </c>
      <c r="L2031" t="str">
        <f t="shared" ca="1" si="459"/>
        <v>NYJ</v>
      </c>
      <c r="M2031">
        <f t="shared" ca="1" si="452"/>
        <v>0</v>
      </c>
      <c r="N2031" t="s">
        <v>18</v>
      </c>
      <c r="O2031">
        <v>-6</v>
      </c>
      <c r="P2031">
        <f t="shared" ca="1" si="453"/>
        <v>1</v>
      </c>
      <c r="S2031" t="s">
        <v>95</v>
      </c>
      <c r="T2031">
        <v>13</v>
      </c>
      <c r="U2031">
        <f t="shared" ca="1" si="454"/>
        <v>0</v>
      </c>
      <c r="V2031" t="s">
        <v>86</v>
      </c>
      <c r="W2031">
        <f t="shared" ca="1" si="455"/>
        <v>1</v>
      </c>
    </row>
    <row r="2032" spans="1:23" x14ac:dyDescent="0.25">
      <c r="A2032">
        <v>2031</v>
      </c>
      <c r="B2032">
        <v>999</v>
      </c>
      <c r="C2032" t="str">
        <f t="shared" ca="1" si="448"/>
        <v>2015_14_TEN@NYJ</v>
      </c>
      <c r="D2032">
        <f t="shared" ca="1" si="458"/>
        <v>-7</v>
      </c>
      <c r="E2032">
        <f t="shared" ca="1" si="458"/>
        <v>-7</v>
      </c>
      <c r="F2032">
        <f t="shared" ca="1" si="458"/>
        <v>30</v>
      </c>
      <c r="G2032">
        <f t="shared" ca="1" si="458"/>
        <v>8</v>
      </c>
      <c r="H2032">
        <f t="shared" ca="1" si="449"/>
        <v>2015</v>
      </c>
      <c r="I2032">
        <f t="shared" ca="1" si="450"/>
        <v>14</v>
      </c>
      <c r="J2032" t="str">
        <f t="shared" ca="1" si="451"/>
        <v>rs</v>
      </c>
      <c r="K2032" t="str">
        <f t="shared" ca="1" si="459"/>
        <v>NYJ</v>
      </c>
      <c r="L2032" t="str">
        <f t="shared" ca="1" si="459"/>
        <v>NYJ</v>
      </c>
      <c r="M2032">
        <f t="shared" ca="1" si="452"/>
        <v>0</v>
      </c>
      <c r="N2032" t="s">
        <v>16</v>
      </c>
      <c r="O2032">
        <v>-6</v>
      </c>
      <c r="P2032">
        <f t="shared" ca="1" si="453"/>
        <v>1</v>
      </c>
      <c r="S2032" t="s">
        <v>95</v>
      </c>
      <c r="T2032">
        <v>7</v>
      </c>
      <c r="U2032">
        <f t="shared" ca="1" si="454"/>
        <v>0</v>
      </c>
      <c r="V2032" t="s">
        <v>86</v>
      </c>
      <c r="W2032">
        <f t="shared" ca="1" si="455"/>
        <v>1</v>
      </c>
    </row>
    <row r="2033" spans="1:23" x14ac:dyDescent="0.25">
      <c r="A2033">
        <v>2032</v>
      </c>
      <c r="B2033">
        <v>1000</v>
      </c>
      <c r="C2033" t="str">
        <f t="shared" ca="1" si="448"/>
        <v>2015_14_PIT@CIN</v>
      </c>
      <c r="D2033">
        <f t="shared" ca="1" si="458"/>
        <v>-3.5</v>
      </c>
      <c r="E2033">
        <f t="shared" ca="1" si="458"/>
        <v>-3</v>
      </c>
      <c r="F2033">
        <f t="shared" ca="1" si="458"/>
        <v>20</v>
      </c>
      <c r="G2033">
        <f t="shared" ca="1" si="458"/>
        <v>33</v>
      </c>
      <c r="H2033">
        <f t="shared" ca="1" si="449"/>
        <v>2015</v>
      </c>
      <c r="I2033">
        <f t="shared" ca="1" si="450"/>
        <v>14</v>
      </c>
      <c r="J2033" t="str">
        <f t="shared" ca="1" si="451"/>
        <v>rs</v>
      </c>
      <c r="K2033" t="str">
        <f t="shared" ca="1" si="459"/>
        <v>PIT</v>
      </c>
      <c r="L2033" t="str">
        <f t="shared" ca="1" si="459"/>
        <v>PIT</v>
      </c>
      <c r="M2033">
        <f t="shared" ca="1" si="452"/>
        <v>-0.5</v>
      </c>
      <c r="N2033" t="s">
        <v>18</v>
      </c>
      <c r="O2033">
        <v>-3</v>
      </c>
      <c r="P2033">
        <f t="shared" ca="1" si="453"/>
        <v>0.5</v>
      </c>
      <c r="S2033" t="s">
        <v>89</v>
      </c>
      <c r="T2033">
        <v>8</v>
      </c>
      <c r="U2033">
        <f t="shared" ca="1" si="454"/>
        <v>1</v>
      </c>
      <c r="V2033" t="s">
        <v>89</v>
      </c>
      <c r="W2033">
        <f t="shared" ca="1" si="455"/>
        <v>1</v>
      </c>
    </row>
    <row r="2034" spans="1:23" x14ac:dyDescent="0.25">
      <c r="A2034">
        <v>2033</v>
      </c>
      <c r="B2034">
        <v>1000</v>
      </c>
      <c r="C2034" t="str">
        <f t="shared" ca="1" si="448"/>
        <v>2015_14_PIT@CIN</v>
      </c>
      <c r="D2034">
        <f t="shared" ca="1" si="458"/>
        <v>-3.5</v>
      </c>
      <c r="E2034">
        <f t="shared" ca="1" si="458"/>
        <v>-3</v>
      </c>
      <c r="F2034">
        <f t="shared" ca="1" si="458"/>
        <v>20</v>
      </c>
      <c r="G2034">
        <f t="shared" ca="1" si="458"/>
        <v>33</v>
      </c>
      <c r="H2034">
        <f t="shared" ca="1" si="449"/>
        <v>2015</v>
      </c>
      <c r="I2034">
        <f t="shared" ca="1" si="450"/>
        <v>14</v>
      </c>
      <c r="J2034" t="str">
        <f t="shared" ca="1" si="451"/>
        <v>rs</v>
      </c>
      <c r="K2034" t="str">
        <f t="shared" ca="1" si="459"/>
        <v>PIT</v>
      </c>
      <c r="L2034" t="str">
        <f t="shared" ca="1" si="459"/>
        <v>PIT</v>
      </c>
      <c r="M2034">
        <f t="shared" ca="1" si="452"/>
        <v>-0.5</v>
      </c>
      <c r="N2034" t="s">
        <v>16</v>
      </c>
      <c r="O2034">
        <v>-6</v>
      </c>
      <c r="P2034">
        <f t="shared" ca="1" si="453"/>
        <v>2.5</v>
      </c>
      <c r="S2034" t="s">
        <v>71</v>
      </c>
      <c r="T2034">
        <v>9</v>
      </c>
      <c r="U2034">
        <f t="shared" ca="1" si="454"/>
        <v>0</v>
      </c>
      <c r="V2034" t="s">
        <v>71</v>
      </c>
      <c r="W2034">
        <f t="shared" ca="1" si="455"/>
        <v>0</v>
      </c>
    </row>
    <row r="2035" spans="1:23" x14ac:dyDescent="0.25">
      <c r="A2035">
        <v>2034</v>
      </c>
      <c r="B2035">
        <v>1001</v>
      </c>
      <c r="C2035" t="str">
        <f t="shared" ca="1" si="448"/>
        <v>2015_14_IND@JAX</v>
      </c>
      <c r="D2035">
        <f t="shared" ca="1" si="458"/>
        <v>0</v>
      </c>
      <c r="E2035">
        <f t="shared" ca="1" si="458"/>
        <v>0</v>
      </c>
      <c r="F2035">
        <f t="shared" ca="1" si="458"/>
        <v>51</v>
      </c>
      <c r="G2035">
        <f t="shared" ca="1" si="458"/>
        <v>16</v>
      </c>
      <c r="H2035">
        <f t="shared" ca="1" si="449"/>
        <v>2015</v>
      </c>
      <c r="I2035">
        <f t="shared" ca="1" si="450"/>
        <v>14</v>
      </c>
      <c r="J2035" t="str">
        <f t="shared" ca="1" si="451"/>
        <v>rs</v>
      </c>
      <c r="K2035" t="str">
        <f t="shared" ca="1" si="459"/>
        <v>JAX</v>
      </c>
      <c r="L2035" t="str">
        <f t="shared" ca="1" si="459"/>
        <v>JAX</v>
      </c>
      <c r="M2035">
        <f t="shared" ca="1" si="452"/>
        <v>0</v>
      </c>
      <c r="N2035" t="s">
        <v>18</v>
      </c>
      <c r="O2035">
        <v>0</v>
      </c>
      <c r="P2035">
        <f t="shared" ca="1" si="453"/>
        <v>0</v>
      </c>
      <c r="S2035" t="s">
        <v>79</v>
      </c>
      <c r="T2035">
        <v>12</v>
      </c>
      <c r="U2035">
        <f t="shared" ca="1" si="454"/>
        <v>1</v>
      </c>
      <c r="V2035" t="s">
        <v>79</v>
      </c>
      <c r="W2035">
        <f t="shared" ca="1" si="455"/>
        <v>1</v>
      </c>
    </row>
    <row r="2036" spans="1:23" x14ac:dyDescent="0.25">
      <c r="A2036">
        <v>2035</v>
      </c>
      <c r="B2036">
        <v>1001</v>
      </c>
      <c r="C2036" t="str">
        <f t="shared" ca="1" si="448"/>
        <v>2015_14_IND@JAX</v>
      </c>
      <c r="D2036">
        <f t="shared" ca="1" si="458"/>
        <v>0</v>
      </c>
      <c r="E2036">
        <f t="shared" ca="1" si="458"/>
        <v>0</v>
      </c>
      <c r="F2036">
        <f t="shared" ca="1" si="458"/>
        <v>51</v>
      </c>
      <c r="G2036">
        <f t="shared" ca="1" si="458"/>
        <v>16</v>
      </c>
      <c r="H2036">
        <f t="shared" ca="1" si="449"/>
        <v>2015</v>
      </c>
      <c r="I2036">
        <f t="shared" ca="1" si="450"/>
        <v>14</v>
      </c>
      <c r="J2036" t="str">
        <f t="shared" ca="1" si="451"/>
        <v>rs</v>
      </c>
      <c r="K2036" t="str">
        <f t="shared" ca="1" si="459"/>
        <v>JAX</v>
      </c>
      <c r="L2036" t="str">
        <f t="shared" ca="1" si="459"/>
        <v>JAX</v>
      </c>
      <c r="M2036">
        <f t="shared" ca="1" si="452"/>
        <v>0</v>
      </c>
      <c r="N2036" t="s">
        <v>16</v>
      </c>
      <c r="O2036">
        <v>3</v>
      </c>
      <c r="P2036">
        <f t="shared" ca="1" si="453"/>
        <v>3</v>
      </c>
      <c r="S2036" t="s">
        <v>79</v>
      </c>
      <c r="T2036">
        <v>12</v>
      </c>
      <c r="U2036">
        <f t="shared" ca="1" si="454"/>
        <v>1</v>
      </c>
      <c r="V2036" t="s">
        <v>79</v>
      </c>
      <c r="W2036">
        <f t="shared" ca="1" si="455"/>
        <v>1</v>
      </c>
    </row>
    <row r="2037" spans="1:23" x14ac:dyDescent="0.25">
      <c r="A2037">
        <v>2036</v>
      </c>
      <c r="B2037">
        <v>1002</v>
      </c>
      <c r="C2037" t="str">
        <f t="shared" ca="1" si="448"/>
        <v>2015_14_SD@KCY</v>
      </c>
      <c r="D2037">
        <f t="shared" ca="1" si="458"/>
        <v>-10</v>
      </c>
      <c r="E2037">
        <f t="shared" ca="1" si="458"/>
        <v>-10.5</v>
      </c>
      <c r="F2037">
        <f t="shared" ca="1" si="458"/>
        <v>10</v>
      </c>
      <c r="G2037">
        <f t="shared" ca="1" si="458"/>
        <v>3</v>
      </c>
      <c r="H2037">
        <f t="shared" ca="1" si="449"/>
        <v>2015</v>
      </c>
      <c r="I2037">
        <f t="shared" ca="1" si="450"/>
        <v>14</v>
      </c>
      <c r="J2037" t="str">
        <f t="shared" ca="1" si="451"/>
        <v>rs</v>
      </c>
      <c r="K2037" t="str">
        <f t="shared" ca="1" si="459"/>
        <v>SD</v>
      </c>
      <c r="L2037" t="str">
        <f t="shared" ca="1" si="459"/>
        <v>KCY</v>
      </c>
      <c r="M2037">
        <f t="shared" ca="1" si="452"/>
        <v>0.5</v>
      </c>
      <c r="N2037" t="s">
        <v>18</v>
      </c>
      <c r="O2037">
        <v>-10</v>
      </c>
      <c r="P2037">
        <f t="shared" ca="1" si="453"/>
        <v>0</v>
      </c>
      <c r="S2037" t="s">
        <v>336</v>
      </c>
      <c r="T2037">
        <v>4</v>
      </c>
      <c r="U2037">
        <f t="shared" ca="1" si="454"/>
        <v>0</v>
      </c>
      <c r="V2037" t="s">
        <v>336</v>
      </c>
      <c r="W2037">
        <f t="shared" ca="1" si="455"/>
        <v>1</v>
      </c>
    </row>
    <row r="2038" spans="1:23" x14ac:dyDescent="0.25">
      <c r="A2038">
        <v>2037</v>
      </c>
      <c r="B2038">
        <v>1002</v>
      </c>
      <c r="C2038" t="str">
        <f t="shared" ca="1" si="448"/>
        <v>2015_14_SD@KCY</v>
      </c>
      <c r="D2038">
        <f t="shared" ca="1" si="458"/>
        <v>-10</v>
      </c>
      <c r="E2038">
        <f t="shared" ca="1" si="458"/>
        <v>-10.5</v>
      </c>
      <c r="F2038">
        <f t="shared" ca="1" si="458"/>
        <v>10</v>
      </c>
      <c r="G2038">
        <f t="shared" ca="1" si="458"/>
        <v>3</v>
      </c>
      <c r="H2038">
        <f t="shared" ca="1" si="449"/>
        <v>2015</v>
      </c>
      <c r="I2038">
        <f t="shared" ca="1" si="450"/>
        <v>14</v>
      </c>
      <c r="J2038" t="str">
        <f t="shared" ca="1" si="451"/>
        <v>rs</v>
      </c>
      <c r="K2038" t="str">
        <f t="shared" ca="1" si="459"/>
        <v>SD</v>
      </c>
      <c r="L2038" t="str">
        <f t="shared" ca="1" si="459"/>
        <v>KCY</v>
      </c>
      <c r="M2038">
        <f t="shared" ca="1" si="452"/>
        <v>0.5</v>
      </c>
      <c r="N2038" t="s">
        <v>16</v>
      </c>
      <c r="O2038">
        <v>-8</v>
      </c>
      <c r="P2038">
        <f t="shared" ca="1" si="453"/>
        <v>2</v>
      </c>
      <c r="S2038" t="s">
        <v>90</v>
      </c>
      <c r="T2038">
        <v>6</v>
      </c>
      <c r="U2038">
        <f t="shared" ca="1" si="454"/>
        <v>1</v>
      </c>
      <c r="V2038" t="s">
        <v>336</v>
      </c>
      <c r="W2038">
        <f t="shared" ca="1" si="455"/>
        <v>1</v>
      </c>
    </row>
    <row r="2039" spans="1:23" x14ac:dyDescent="0.25">
      <c r="A2039">
        <v>2038</v>
      </c>
      <c r="B2039">
        <v>1003</v>
      </c>
      <c r="C2039" t="str">
        <f t="shared" ca="1" si="448"/>
        <v>2015_14_WAS@CHI</v>
      </c>
      <c r="D2039">
        <f t="shared" ca="1" si="458"/>
        <v>-3</v>
      </c>
      <c r="E2039">
        <f t="shared" ca="1" si="458"/>
        <v>-3.5</v>
      </c>
      <c r="F2039">
        <f t="shared" ca="1" si="458"/>
        <v>21</v>
      </c>
      <c r="G2039">
        <f t="shared" ca="1" si="458"/>
        <v>24</v>
      </c>
      <c r="H2039">
        <f t="shared" ca="1" si="449"/>
        <v>2015</v>
      </c>
      <c r="I2039">
        <f t="shared" ca="1" si="450"/>
        <v>14</v>
      </c>
      <c r="J2039" t="str">
        <f t="shared" ca="1" si="451"/>
        <v>rs</v>
      </c>
      <c r="K2039" t="str">
        <f t="shared" ca="1" si="459"/>
        <v>WAS</v>
      </c>
      <c r="L2039" t="str">
        <f t="shared" ca="1" si="459"/>
        <v>WAS</v>
      </c>
      <c r="M2039">
        <f t="shared" ca="1" si="452"/>
        <v>0.5</v>
      </c>
      <c r="N2039" t="s">
        <v>18</v>
      </c>
      <c r="O2039">
        <v>-3</v>
      </c>
      <c r="P2039">
        <f t="shared" ca="1" si="453"/>
        <v>0</v>
      </c>
      <c r="S2039" t="s">
        <v>70</v>
      </c>
      <c r="T2039">
        <v>15</v>
      </c>
      <c r="U2039">
        <f t="shared" ca="1" si="454"/>
        <v>0</v>
      </c>
      <c r="V2039" t="s">
        <v>70</v>
      </c>
      <c r="W2039">
        <f t="shared" ca="1" si="455"/>
        <v>0</v>
      </c>
    </row>
    <row r="2040" spans="1:23" x14ac:dyDescent="0.25">
      <c r="A2040">
        <v>2039</v>
      </c>
      <c r="B2040">
        <v>1003</v>
      </c>
      <c r="C2040" t="str">
        <f t="shared" ca="1" si="448"/>
        <v>2015_14_WAS@CHI</v>
      </c>
      <c r="D2040">
        <f t="shared" ca="1" si="458"/>
        <v>-3</v>
      </c>
      <c r="E2040">
        <f t="shared" ca="1" si="458"/>
        <v>-3.5</v>
      </c>
      <c r="F2040">
        <f t="shared" ca="1" si="458"/>
        <v>21</v>
      </c>
      <c r="G2040">
        <f t="shared" ca="1" si="458"/>
        <v>24</v>
      </c>
      <c r="H2040">
        <f t="shared" ca="1" si="449"/>
        <v>2015</v>
      </c>
      <c r="I2040">
        <f t="shared" ca="1" si="450"/>
        <v>14</v>
      </c>
      <c r="J2040" t="str">
        <f t="shared" ca="1" si="451"/>
        <v>rs</v>
      </c>
      <c r="K2040" t="str">
        <f t="shared" ca="1" si="459"/>
        <v>WAS</v>
      </c>
      <c r="L2040" t="str">
        <f t="shared" ca="1" si="459"/>
        <v>WAS</v>
      </c>
      <c r="M2040">
        <f t="shared" ca="1" si="452"/>
        <v>0.5</v>
      </c>
      <c r="N2040" t="s">
        <v>16</v>
      </c>
      <c r="O2040">
        <v>-3</v>
      </c>
      <c r="P2040">
        <f t="shared" ca="1" si="453"/>
        <v>0</v>
      </c>
      <c r="S2040" t="s">
        <v>96</v>
      </c>
      <c r="T2040">
        <v>8</v>
      </c>
      <c r="U2040">
        <f t="shared" ca="1" si="454"/>
        <v>1</v>
      </c>
      <c r="V2040" t="s">
        <v>96</v>
      </c>
      <c r="W2040">
        <f t="shared" ca="1" si="455"/>
        <v>1</v>
      </c>
    </row>
    <row r="2041" spans="1:23" x14ac:dyDescent="0.25">
      <c r="A2041">
        <v>2040</v>
      </c>
      <c r="B2041">
        <v>1004</v>
      </c>
      <c r="C2041" t="str">
        <f t="shared" ca="1" si="448"/>
        <v>2015_14_ATL@CAR</v>
      </c>
      <c r="D2041">
        <f t="shared" ca="1" si="458"/>
        <v>-7.5</v>
      </c>
      <c r="E2041">
        <f t="shared" ca="1" si="458"/>
        <v>-8.5</v>
      </c>
      <c r="F2041">
        <f t="shared" ca="1" si="458"/>
        <v>38</v>
      </c>
      <c r="G2041">
        <f t="shared" ca="1" si="458"/>
        <v>0</v>
      </c>
      <c r="H2041">
        <f t="shared" ca="1" si="449"/>
        <v>2015</v>
      </c>
      <c r="I2041">
        <f t="shared" ca="1" si="450"/>
        <v>14</v>
      </c>
      <c r="J2041" t="str">
        <f t="shared" ca="1" si="451"/>
        <v>rs</v>
      </c>
      <c r="K2041" t="str">
        <f t="shared" ca="1" si="459"/>
        <v>CAR</v>
      </c>
      <c r="L2041" t="str">
        <f t="shared" ca="1" si="459"/>
        <v>CAR</v>
      </c>
      <c r="M2041">
        <f t="shared" ca="1" si="452"/>
        <v>1</v>
      </c>
      <c r="N2041" t="s">
        <v>18</v>
      </c>
      <c r="O2041">
        <v>-8</v>
      </c>
      <c r="P2041">
        <f t="shared" ca="1" si="453"/>
        <v>0.5</v>
      </c>
      <c r="S2041" t="s">
        <v>69</v>
      </c>
      <c r="T2041">
        <v>11</v>
      </c>
      <c r="U2041">
        <f t="shared" ca="1" si="454"/>
        <v>1</v>
      </c>
      <c r="V2041" t="s">
        <v>69</v>
      </c>
      <c r="W2041">
        <f t="shared" ca="1" si="455"/>
        <v>1</v>
      </c>
    </row>
    <row r="2042" spans="1:23" x14ac:dyDescent="0.25">
      <c r="A2042">
        <v>2041</v>
      </c>
      <c r="B2042">
        <v>1004</v>
      </c>
      <c r="C2042" t="str">
        <f t="shared" ca="1" si="448"/>
        <v>2015_14_ATL@CAR</v>
      </c>
      <c r="D2042">
        <f t="shared" ref="D2042:G2061" ca="1" si="460">IFERROR(IF(ISBLANK(VLOOKUP($B2042,nfl_game_result,MATCH(D$1,nfl_game_result_header,0),FALSE)),"",VLOOKUP($B2042,nfl_game_result,MATCH(D$1,nfl_game_result_header,0),FALSE)),"error")</f>
        <v>-7.5</v>
      </c>
      <c r="E2042">
        <f t="shared" ca="1" si="460"/>
        <v>-8.5</v>
      </c>
      <c r="F2042">
        <f t="shared" ca="1" si="460"/>
        <v>38</v>
      </c>
      <c r="G2042">
        <f t="shared" ca="1" si="460"/>
        <v>0</v>
      </c>
      <c r="H2042">
        <f t="shared" ca="1" si="449"/>
        <v>2015</v>
      </c>
      <c r="I2042">
        <f t="shared" ca="1" si="450"/>
        <v>14</v>
      </c>
      <c r="J2042" t="str">
        <f t="shared" ca="1" si="451"/>
        <v>rs</v>
      </c>
      <c r="K2042" t="str">
        <f t="shared" ref="K2042:L2061" ca="1" si="461">IFERROR(IF(ISBLANK(VLOOKUP($B2042,nfl_game_result,MATCH(K$1,nfl_game_result_header,0),FALSE)),"",VLOOKUP($B2042,nfl_game_result,MATCH(K$1,nfl_game_result_header,0),FALSE)),"error")</f>
        <v>CAR</v>
      </c>
      <c r="L2042" t="str">
        <f t="shared" ca="1" si="461"/>
        <v>CAR</v>
      </c>
      <c r="M2042">
        <f t="shared" ca="1" si="452"/>
        <v>1</v>
      </c>
      <c r="N2042" t="s">
        <v>16</v>
      </c>
      <c r="O2042">
        <v>-8</v>
      </c>
      <c r="P2042">
        <f t="shared" ca="1" si="453"/>
        <v>0.5</v>
      </c>
      <c r="S2042" t="s">
        <v>69</v>
      </c>
      <c r="T2042">
        <v>3</v>
      </c>
      <c r="U2042">
        <f t="shared" ca="1" si="454"/>
        <v>1</v>
      </c>
      <c r="V2042" t="s">
        <v>69</v>
      </c>
      <c r="W2042">
        <f t="shared" ca="1" si="455"/>
        <v>1</v>
      </c>
    </row>
    <row r="2043" spans="1:23" x14ac:dyDescent="0.25">
      <c r="A2043">
        <v>2042</v>
      </c>
      <c r="B2043">
        <v>1005</v>
      </c>
      <c r="C2043" t="str">
        <f t="shared" ca="1" si="448"/>
        <v>2015_14_SEA@BAL</v>
      </c>
      <c r="D2043">
        <f t="shared" ca="1" si="460"/>
        <v>6</v>
      </c>
      <c r="E2043">
        <f t="shared" ca="1" si="460"/>
        <v>10</v>
      </c>
      <c r="F2043">
        <f t="shared" ca="1" si="460"/>
        <v>6</v>
      </c>
      <c r="G2043">
        <f t="shared" ca="1" si="460"/>
        <v>35</v>
      </c>
      <c r="H2043">
        <f t="shared" ca="1" si="449"/>
        <v>2015</v>
      </c>
      <c r="I2043">
        <f t="shared" ca="1" si="450"/>
        <v>14</v>
      </c>
      <c r="J2043" t="str">
        <f t="shared" ca="1" si="451"/>
        <v>rs</v>
      </c>
      <c r="K2043" t="str">
        <f t="shared" ca="1" si="461"/>
        <v>SEA</v>
      </c>
      <c r="L2043" t="str">
        <f t="shared" ca="1" si="461"/>
        <v>SEA</v>
      </c>
      <c r="M2043">
        <f t="shared" ca="1" si="452"/>
        <v>-4</v>
      </c>
      <c r="N2043" t="s">
        <v>18</v>
      </c>
      <c r="O2043">
        <v>7</v>
      </c>
      <c r="P2043">
        <f t="shared" ca="1" si="453"/>
        <v>1</v>
      </c>
      <c r="S2043" t="s">
        <v>91</v>
      </c>
      <c r="T2043">
        <v>2</v>
      </c>
      <c r="U2043">
        <f t="shared" ca="1" si="454"/>
        <v>1</v>
      </c>
      <c r="V2043" t="s">
        <v>91</v>
      </c>
      <c r="W2043">
        <f t="shared" ca="1" si="455"/>
        <v>1</v>
      </c>
    </row>
    <row r="2044" spans="1:23" x14ac:dyDescent="0.25">
      <c r="A2044">
        <v>2043</v>
      </c>
      <c r="B2044">
        <v>1005</v>
      </c>
      <c r="C2044" t="str">
        <f t="shared" ca="1" si="448"/>
        <v>2015_14_SEA@BAL</v>
      </c>
      <c r="D2044">
        <f t="shared" ca="1" si="460"/>
        <v>6</v>
      </c>
      <c r="E2044">
        <f t="shared" ca="1" si="460"/>
        <v>10</v>
      </c>
      <c r="F2044">
        <f t="shared" ca="1" si="460"/>
        <v>6</v>
      </c>
      <c r="G2044">
        <f t="shared" ca="1" si="460"/>
        <v>35</v>
      </c>
      <c r="H2044">
        <f t="shared" ca="1" si="449"/>
        <v>2015</v>
      </c>
      <c r="I2044">
        <f t="shared" ca="1" si="450"/>
        <v>14</v>
      </c>
      <c r="J2044" t="str">
        <f t="shared" ca="1" si="451"/>
        <v>rs</v>
      </c>
      <c r="K2044" t="str">
        <f t="shared" ca="1" si="461"/>
        <v>SEA</v>
      </c>
      <c r="L2044" t="str">
        <f t="shared" ca="1" si="461"/>
        <v>SEA</v>
      </c>
      <c r="M2044">
        <f t="shared" ca="1" si="452"/>
        <v>-4</v>
      </c>
      <c r="N2044" t="s">
        <v>16</v>
      </c>
      <c r="O2044">
        <v>7</v>
      </c>
      <c r="P2044">
        <f t="shared" ca="1" si="453"/>
        <v>1</v>
      </c>
      <c r="S2044" t="s">
        <v>67</v>
      </c>
      <c r="T2044">
        <v>14</v>
      </c>
      <c r="U2044">
        <f t="shared" ca="1" si="454"/>
        <v>0</v>
      </c>
      <c r="V2044" t="s">
        <v>91</v>
      </c>
      <c r="W2044">
        <f t="shared" ca="1" si="455"/>
        <v>1</v>
      </c>
    </row>
    <row r="2045" spans="1:23" x14ac:dyDescent="0.25">
      <c r="A2045">
        <v>2044</v>
      </c>
      <c r="B2045">
        <v>1006</v>
      </c>
      <c r="C2045" t="str">
        <f t="shared" ca="1" si="448"/>
        <v>2015_14_OAK@DEN</v>
      </c>
      <c r="D2045">
        <f t="shared" ca="1" si="460"/>
        <v>-7.5</v>
      </c>
      <c r="E2045">
        <f t="shared" ca="1" si="460"/>
        <v>-7</v>
      </c>
      <c r="F2045">
        <f t="shared" ca="1" si="460"/>
        <v>12</v>
      </c>
      <c r="G2045">
        <f t="shared" ca="1" si="460"/>
        <v>15</v>
      </c>
      <c r="H2045">
        <f t="shared" ca="1" si="449"/>
        <v>2015</v>
      </c>
      <c r="I2045">
        <f t="shared" ca="1" si="450"/>
        <v>14</v>
      </c>
      <c r="J2045" t="str">
        <f t="shared" ca="1" si="451"/>
        <v>rs</v>
      </c>
      <c r="K2045" t="str">
        <f t="shared" ca="1" si="461"/>
        <v>OAK</v>
      </c>
      <c r="L2045" t="str">
        <f t="shared" ca="1" si="461"/>
        <v>OAK</v>
      </c>
      <c r="M2045">
        <f t="shared" ca="1" si="452"/>
        <v>-0.5</v>
      </c>
      <c r="N2045" t="s">
        <v>18</v>
      </c>
      <c r="O2045">
        <v>-6</v>
      </c>
      <c r="P2045">
        <f t="shared" ca="1" si="453"/>
        <v>1.5</v>
      </c>
      <c r="S2045" t="s">
        <v>74</v>
      </c>
      <c r="T2045">
        <v>10</v>
      </c>
      <c r="U2045">
        <f t="shared" ca="1" si="454"/>
        <v>0</v>
      </c>
      <c r="V2045" t="s">
        <v>74</v>
      </c>
      <c r="W2045">
        <f t="shared" ca="1" si="455"/>
        <v>0</v>
      </c>
    </row>
    <row r="2046" spans="1:23" x14ac:dyDescent="0.25">
      <c r="A2046">
        <v>2045</v>
      </c>
      <c r="B2046">
        <v>1006</v>
      </c>
      <c r="C2046" t="str">
        <f t="shared" ca="1" si="448"/>
        <v>2015_14_OAK@DEN</v>
      </c>
      <c r="D2046">
        <f t="shared" ca="1" si="460"/>
        <v>-7.5</v>
      </c>
      <c r="E2046">
        <f t="shared" ca="1" si="460"/>
        <v>-7</v>
      </c>
      <c r="F2046">
        <f t="shared" ca="1" si="460"/>
        <v>12</v>
      </c>
      <c r="G2046">
        <f t="shared" ca="1" si="460"/>
        <v>15</v>
      </c>
      <c r="H2046">
        <f t="shared" ca="1" si="449"/>
        <v>2015</v>
      </c>
      <c r="I2046">
        <f t="shared" ca="1" si="450"/>
        <v>14</v>
      </c>
      <c r="J2046" t="str">
        <f t="shared" ca="1" si="451"/>
        <v>rs</v>
      </c>
      <c r="K2046" t="str">
        <f t="shared" ca="1" si="461"/>
        <v>OAK</v>
      </c>
      <c r="L2046" t="str">
        <f t="shared" ca="1" si="461"/>
        <v>OAK</v>
      </c>
      <c r="M2046">
        <f t="shared" ca="1" si="452"/>
        <v>-0.5</v>
      </c>
      <c r="N2046" t="s">
        <v>16</v>
      </c>
      <c r="O2046">
        <v>-9</v>
      </c>
      <c r="P2046">
        <f t="shared" ca="1" si="453"/>
        <v>1.5</v>
      </c>
      <c r="S2046" t="s">
        <v>87</v>
      </c>
      <c r="T2046">
        <v>11</v>
      </c>
      <c r="U2046">
        <f t="shared" ca="1" si="454"/>
        <v>1</v>
      </c>
      <c r="V2046" t="s">
        <v>87</v>
      </c>
      <c r="W2046">
        <f t="shared" ca="1" si="455"/>
        <v>1</v>
      </c>
    </row>
    <row r="2047" spans="1:23" x14ac:dyDescent="0.25">
      <c r="A2047">
        <v>2046</v>
      </c>
      <c r="B2047">
        <v>1007</v>
      </c>
      <c r="C2047" t="str">
        <f t="shared" ca="1" si="448"/>
        <v>2015_14_DAL@GBY</v>
      </c>
      <c r="D2047">
        <f t="shared" ca="1" si="460"/>
        <v>-7.5</v>
      </c>
      <c r="E2047">
        <f t="shared" ca="1" si="460"/>
        <v>-7</v>
      </c>
      <c r="F2047">
        <f t="shared" ca="1" si="460"/>
        <v>28</v>
      </c>
      <c r="G2047">
        <f t="shared" ca="1" si="460"/>
        <v>7</v>
      </c>
      <c r="H2047">
        <f t="shared" ca="1" si="449"/>
        <v>2015</v>
      </c>
      <c r="I2047">
        <f t="shared" ca="1" si="450"/>
        <v>14</v>
      </c>
      <c r="J2047" t="str">
        <f t="shared" ca="1" si="451"/>
        <v>rs</v>
      </c>
      <c r="K2047" t="str">
        <f t="shared" ca="1" si="461"/>
        <v>GBY</v>
      </c>
      <c r="L2047" t="str">
        <f t="shared" ca="1" si="461"/>
        <v>GBY</v>
      </c>
      <c r="M2047">
        <f t="shared" ca="1" si="452"/>
        <v>-0.5</v>
      </c>
      <c r="N2047" t="s">
        <v>18</v>
      </c>
      <c r="O2047">
        <v>-7</v>
      </c>
      <c r="P2047">
        <f t="shared" ca="1" si="453"/>
        <v>0.5</v>
      </c>
      <c r="S2047" t="s">
        <v>73</v>
      </c>
      <c r="T2047">
        <v>6</v>
      </c>
      <c r="U2047">
        <f t="shared" ca="1" si="454"/>
        <v>0</v>
      </c>
      <c r="V2047" t="s">
        <v>335</v>
      </c>
      <c r="W2047">
        <f t="shared" ca="1" si="455"/>
        <v>1</v>
      </c>
    </row>
    <row r="2048" spans="1:23" x14ac:dyDescent="0.25">
      <c r="A2048">
        <v>2047</v>
      </c>
      <c r="B2048">
        <v>1007</v>
      </c>
      <c r="C2048" t="str">
        <f t="shared" ca="1" si="448"/>
        <v>2015_14_DAL@GBY</v>
      </c>
      <c r="D2048">
        <f t="shared" ca="1" si="460"/>
        <v>-7.5</v>
      </c>
      <c r="E2048">
        <f t="shared" ca="1" si="460"/>
        <v>-7</v>
      </c>
      <c r="F2048">
        <f t="shared" ca="1" si="460"/>
        <v>28</v>
      </c>
      <c r="G2048">
        <f t="shared" ca="1" si="460"/>
        <v>7</v>
      </c>
      <c r="H2048">
        <f t="shared" ca="1" si="449"/>
        <v>2015</v>
      </c>
      <c r="I2048">
        <f t="shared" ca="1" si="450"/>
        <v>14</v>
      </c>
      <c r="J2048" t="str">
        <f t="shared" ca="1" si="451"/>
        <v>rs</v>
      </c>
      <c r="K2048" t="str">
        <f t="shared" ca="1" si="461"/>
        <v>GBY</v>
      </c>
      <c r="L2048" t="str">
        <f t="shared" ca="1" si="461"/>
        <v>GBY</v>
      </c>
      <c r="M2048">
        <f t="shared" ca="1" si="452"/>
        <v>-0.5</v>
      </c>
      <c r="N2048" t="s">
        <v>16</v>
      </c>
      <c r="O2048">
        <v>-10</v>
      </c>
      <c r="P2048">
        <f t="shared" ca="1" si="453"/>
        <v>2.5</v>
      </c>
      <c r="S2048" t="s">
        <v>335</v>
      </c>
      <c r="T2048">
        <v>4</v>
      </c>
      <c r="U2048">
        <f t="shared" ca="1" si="454"/>
        <v>1</v>
      </c>
      <c r="V2048" t="s">
        <v>335</v>
      </c>
      <c r="W2048">
        <f t="shared" ca="1" si="455"/>
        <v>1</v>
      </c>
    </row>
    <row r="2049" spans="1:23" x14ac:dyDescent="0.25">
      <c r="A2049">
        <v>2048</v>
      </c>
      <c r="B2049">
        <v>1008</v>
      </c>
      <c r="C2049" t="str">
        <f t="shared" ca="1" si="448"/>
        <v>2015_14_NWE@HOU</v>
      </c>
      <c r="D2049">
        <f t="shared" ca="1" si="460"/>
        <v>3.5</v>
      </c>
      <c r="E2049">
        <f t="shared" ca="1" si="460"/>
        <v>3.5</v>
      </c>
      <c r="F2049">
        <f t="shared" ca="1" si="460"/>
        <v>6</v>
      </c>
      <c r="G2049">
        <f t="shared" ca="1" si="460"/>
        <v>27</v>
      </c>
      <c r="H2049">
        <f t="shared" ca="1" si="449"/>
        <v>2015</v>
      </c>
      <c r="I2049">
        <f t="shared" ca="1" si="450"/>
        <v>14</v>
      </c>
      <c r="J2049" t="str">
        <f t="shared" ca="1" si="451"/>
        <v>rs</v>
      </c>
      <c r="K2049" t="str">
        <f t="shared" ca="1" si="461"/>
        <v>NWE</v>
      </c>
      <c r="L2049" t="str">
        <f t="shared" ca="1" si="461"/>
        <v>NWE</v>
      </c>
      <c r="M2049">
        <f t="shared" ca="1" si="452"/>
        <v>0</v>
      </c>
      <c r="N2049" t="s">
        <v>18</v>
      </c>
      <c r="O2049">
        <v>3</v>
      </c>
      <c r="P2049">
        <f t="shared" ca="1" si="453"/>
        <v>0.5</v>
      </c>
      <c r="S2049" t="s">
        <v>337</v>
      </c>
      <c r="T2049">
        <v>7</v>
      </c>
      <c r="U2049">
        <f t="shared" ca="1" si="454"/>
        <v>1</v>
      </c>
      <c r="V2049" t="s">
        <v>337</v>
      </c>
      <c r="W2049">
        <f t="shared" ca="1" si="455"/>
        <v>1</v>
      </c>
    </row>
    <row r="2050" spans="1:23" x14ac:dyDescent="0.25">
      <c r="A2050">
        <v>2049</v>
      </c>
      <c r="B2050">
        <v>1008</v>
      </c>
      <c r="C2050" t="str">
        <f t="shared" ref="C2050:C2113" ca="1" si="462">IFERROR(VLOOKUP($B2050,nfl_game_result,MATCH(C$1,nfl_game_result_header,0),FALSE),"error")</f>
        <v>2015_14_NWE@HOU</v>
      </c>
      <c r="D2050">
        <f t="shared" ca="1" si="460"/>
        <v>3.5</v>
      </c>
      <c r="E2050">
        <f t="shared" ca="1" si="460"/>
        <v>3.5</v>
      </c>
      <c r="F2050">
        <f t="shared" ca="1" si="460"/>
        <v>6</v>
      </c>
      <c r="G2050">
        <f t="shared" ca="1" si="460"/>
        <v>27</v>
      </c>
      <c r="H2050">
        <f t="shared" ref="H2050:H2113" ca="1" si="463">VALUE(LEFT(C2050, 4))</f>
        <v>2015</v>
      </c>
      <c r="I2050">
        <f t="shared" ref="I2050:I2113" ca="1" si="464">VALUE(MID(C2050,6,FIND("_",C2050,6)-6))</f>
        <v>14</v>
      </c>
      <c r="J2050" t="str">
        <f t="shared" ref="J2050:J2113" ca="1" si="465">IF(I2050&lt;=17,"rs","plyff")</f>
        <v>rs</v>
      </c>
      <c r="K2050" t="str">
        <f t="shared" ca="1" si="461"/>
        <v>NWE</v>
      </c>
      <c r="L2050" t="str">
        <f t="shared" ca="1" si="461"/>
        <v>NWE</v>
      </c>
      <c r="M2050">
        <f t="shared" ref="M2050:M2113" ca="1" si="466">IF(NOT(OR(ISBLANK(D2050),ISBLANK(E2050),D2050="",E2050="")),D2050-E2050,"")</f>
        <v>0</v>
      </c>
      <c r="N2050" t="s">
        <v>16</v>
      </c>
      <c r="O2050">
        <v>3</v>
      </c>
      <c r="P2050">
        <f t="shared" ref="P2050:P2113" ca="1" si="467">IF(OR(NOT(ISNUMBER(D2050)),ISBLANK(D2050),D2050="",ISBLANK(O2050)),"",ABS(D2050-O2050))</f>
        <v>0.5</v>
      </c>
      <c r="S2050" t="s">
        <v>337</v>
      </c>
      <c r="T2050">
        <v>5</v>
      </c>
      <c r="U2050">
        <f t="shared" ref="U2050:U2113" ca="1" si="468">IF(OR(ISBLANK(K2050),ISBLANK(S2050),K2050="",S2050=""),"",IF(K2050=S2050,1,0))</f>
        <v>1</v>
      </c>
      <c r="V2050" t="s">
        <v>337</v>
      </c>
      <c r="W2050">
        <f t="shared" ref="W2050:W2113" ca="1" si="469">IF(OR(ISBLANK(L2050),ISBLANK(V2050),L2050="",V2050=""),"",IF(L2050=V2050,1,0))</f>
        <v>1</v>
      </c>
    </row>
    <row r="2051" spans="1:23" x14ac:dyDescent="0.25">
      <c r="A2051">
        <v>2050</v>
      </c>
      <c r="B2051">
        <v>1009</v>
      </c>
      <c r="C2051" t="str">
        <f t="shared" ca="1" si="462"/>
        <v>2015_14_NYG@MIA</v>
      </c>
      <c r="D2051">
        <f t="shared" ca="1" si="460"/>
        <v>0</v>
      </c>
      <c r="E2051">
        <f t="shared" ca="1" si="460"/>
        <v>1</v>
      </c>
      <c r="F2051">
        <f t="shared" ca="1" si="460"/>
        <v>24</v>
      </c>
      <c r="G2051">
        <f t="shared" ca="1" si="460"/>
        <v>31</v>
      </c>
      <c r="H2051">
        <f t="shared" ca="1" si="463"/>
        <v>2015</v>
      </c>
      <c r="I2051">
        <f t="shared" ca="1" si="464"/>
        <v>14</v>
      </c>
      <c r="J2051" t="str">
        <f t="shared" ca="1" si="465"/>
        <v>rs</v>
      </c>
      <c r="K2051" t="str">
        <f t="shared" ca="1" si="461"/>
        <v>NYG</v>
      </c>
      <c r="L2051" t="str">
        <f t="shared" ca="1" si="461"/>
        <v>NYG</v>
      </c>
      <c r="M2051">
        <f t="shared" ca="1" si="466"/>
        <v>-1</v>
      </c>
      <c r="N2051" t="s">
        <v>18</v>
      </c>
      <c r="O2051">
        <v>-3</v>
      </c>
      <c r="P2051">
        <f t="shared" ca="1" si="467"/>
        <v>3</v>
      </c>
      <c r="S2051" t="s">
        <v>85</v>
      </c>
      <c r="T2051">
        <v>16</v>
      </c>
      <c r="U2051">
        <f t="shared" ca="1" si="468"/>
        <v>1</v>
      </c>
      <c r="V2051" t="s">
        <v>85</v>
      </c>
      <c r="W2051">
        <f t="shared" ca="1" si="469"/>
        <v>1</v>
      </c>
    </row>
    <row r="2052" spans="1:23" x14ac:dyDescent="0.25">
      <c r="A2052">
        <v>2051</v>
      </c>
      <c r="B2052">
        <v>1009</v>
      </c>
      <c r="C2052" t="str">
        <f t="shared" ca="1" si="462"/>
        <v>2015_14_NYG@MIA</v>
      </c>
      <c r="D2052">
        <f t="shared" ca="1" si="460"/>
        <v>0</v>
      </c>
      <c r="E2052">
        <f t="shared" ca="1" si="460"/>
        <v>1</v>
      </c>
      <c r="F2052">
        <f t="shared" ca="1" si="460"/>
        <v>24</v>
      </c>
      <c r="G2052">
        <f t="shared" ca="1" si="460"/>
        <v>31</v>
      </c>
      <c r="H2052">
        <f t="shared" ca="1" si="463"/>
        <v>2015</v>
      </c>
      <c r="I2052">
        <f t="shared" ca="1" si="464"/>
        <v>14</v>
      </c>
      <c r="J2052" t="str">
        <f t="shared" ca="1" si="465"/>
        <v>rs</v>
      </c>
      <c r="K2052" t="str">
        <f t="shared" ca="1" si="461"/>
        <v>NYG</v>
      </c>
      <c r="L2052" t="str">
        <f t="shared" ca="1" si="461"/>
        <v>NYG</v>
      </c>
      <c r="M2052">
        <f t="shared" ca="1" si="466"/>
        <v>-1</v>
      </c>
      <c r="N2052" t="s">
        <v>16</v>
      </c>
      <c r="O2052">
        <v>-2.5</v>
      </c>
      <c r="P2052">
        <f t="shared" ca="1" si="467"/>
        <v>2.5</v>
      </c>
      <c r="S2052" t="s">
        <v>81</v>
      </c>
      <c r="T2052">
        <v>15</v>
      </c>
      <c r="U2052">
        <f t="shared" ca="1" si="468"/>
        <v>0</v>
      </c>
      <c r="V2052" t="s">
        <v>81</v>
      </c>
      <c r="W2052">
        <f t="shared" ca="1" si="469"/>
        <v>0</v>
      </c>
    </row>
    <row r="2053" spans="1:23" x14ac:dyDescent="0.25">
      <c r="A2053">
        <v>2052</v>
      </c>
      <c r="B2053">
        <v>1010</v>
      </c>
      <c r="C2053" t="str">
        <f t="shared" ca="1" si="462"/>
        <v>2015_15_TBY@STL</v>
      </c>
      <c r="D2053">
        <f t="shared" ca="1" si="460"/>
        <v>0</v>
      </c>
      <c r="E2053">
        <f t="shared" ca="1" si="460"/>
        <v>-1</v>
      </c>
      <c r="F2053">
        <f t="shared" ca="1" si="460"/>
        <v>31</v>
      </c>
      <c r="G2053">
        <f t="shared" ca="1" si="460"/>
        <v>23</v>
      </c>
      <c r="H2053">
        <f t="shared" ca="1" si="463"/>
        <v>2015</v>
      </c>
      <c r="I2053">
        <f t="shared" ca="1" si="464"/>
        <v>15</v>
      </c>
      <c r="J2053" t="str">
        <f t="shared" ca="1" si="465"/>
        <v>rs</v>
      </c>
      <c r="K2053" t="str">
        <f t="shared" ca="1" si="461"/>
        <v>STL</v>
      </c>
      <c r="L2053" t="str">
        <f t="shared" ca="1" si="461"/>
        <v>STL</v>
      </c>
      <c r="M2053">
        <f t="shared" ca="1" si="466"/>
        <v>1</v>
      </c>
      <c r="N2053" t="s">
        <v>18</v>
      </c>
      <c r="O2053">
        <v>-3</v>
      </c>
      <c r="P2053">
        <f t="shared" ca="1" si="467"/>
        <v>3</v>
      </c>
      <c r="S2053" t="s">
        <v>339</v>
      </c>
      <c r="T2053">
        <v>14</v>
      </c>
      <c r="U2053">
        <f t="shared" ca="1" si="468"/>
        <v>0</v>
      </c>
      <c r="V2053" t="s">
        <v>339</v>
      </c>
      <c r="W2053">
        <f t="shared" ca="1" si="469"/>
        <v>0</v>
      </c>
    </row>
    <row r="2054" spans="1:23" x14ac:dyDescent="0.25">
      <c r="A2054">
        <v>2053</v>
      </c>
      <c r="B2054">
        <v>1010</v>
      </c>
      <c r="C2054" t="str">
        <f t="shared" ca="1" si="462"/>
        <v>2015_15_TBY@STL</v>
      </c>
      <c r="D2054">
        <f t="shared" ca="1" si="460"/>
        <v>0</v>
      </c>
      <c r="E2054">
        <f t="shared" ca="1" si="460"/>
        <v>-1</v>
      </c>
      <c r="F2054">
        <f t="shared" ca="1" si="460"/>
        <v>31</v>
      </c>
      <c r="G2054">
        <f t="shared" ca="1" si="460"/>
        <v>23</v>
      </c>
      <c r="H2054">
        <f t="shared" ca="1" si="463"/>
        <v>2015</v>
      </c>
      <c r="I2054">
        <f t="shared" ca="1" si="464"/>
        <v>15</v>
      </c>
      <c r="J2054" t="str">
        <f t="shared" ca="1" si="465"/>
        <v>rs</v>
      </c>
      <c r="K2054" t="str">
        <f t="shared" ca="1" si="461"/>
        <v>STL</v>
      </c>
      <c r="L2054" t="str">
        <f t="shared" ca="1" si="461"/>
        <v>STL</v>
      </c>
      <c r="M2054">
        <f t="shared" ca="1" si="466"/>
        <v>1</v>
      </c>
      <c r="N2054" t="s">
        <v>16</v>
      </c>
      <c r="O2054">
        <v>-3</v>
      </c>
      <c r="P2054">
        <f t="shared" ca="1" si="467"/>
        <v>3</v>
      </c>
      <c r="S2054" t="s">
        <v>93</v>
      </c>
      <c r="T2054">
        <v>16</v>
      </c>
      <c r="U2054">
        <f t="shared" ca="1" si="468"/>
        <v>1</v>
      </c>
      <c r="V2054" t="s">
        <v>93</v>
      </c>
      <c r="W2054">
        <f t="shared" ca="1" si="469"/>
        <v>1</v>
      </c>
    </row>
    <row r="2055" spans="1:23" x14ac:dyDescent="0.25">
      <c r="A2055">
        <v>2054</v>
      </c>
      <c r="B2055">
        <v>1011</v>
      </c>
      <c r="C2055" t="str">
        <f t="shared" ca="1" si="462"/>
        <v>2015_15_NYJ@DAL</v>
      </c>
      <c r="D2055">
        <f t="shared" ca="1" si="460"/>
        <v>3</v>
      </c>
      <c r="E2055">
        <f t="shared" ca="1" si="460"/>
        <v>3.5</v>
      </c>
      <c r="F2055">
        <f t="shared" ca="1" si="460"/>
        <v>16</v>
      </c>
      <c r="G2055">
        <f t="shared" ca="1" si="460"/>
        <v>19</v>
      </c>
      <c r="H2055">
        <f t="shared" ca="1" si="463"/>
        <v>2015</v>
      </c>
      <c r="I2055">
        <f t="shared" ca="1" si="464"/>
        <v>15</v>
      </c>
      <c r="J2055" t="str">
        <f t="shared" ca="1" si="465"/>
        <v>rs</v>
      </c>
      <c r="K2055" t="str">
        <f t="shared" ca="1" si="461"/>
        <v>DAL</v>
      </c>
      <c r="L2055" t="str">
        <f t="shared" ca="1" si="461"/>
        <v>NYJ</v>
      </c>
      <c r="M2055">
        <f t="shared" ca="1" si="466"/>
        <v>-0.5</v>
      </c>
      <c r="N2055" t="s">
        <v>18</v>
      </c>
      <c r="O2055">
        <v>3</v>
      </c>
      <c r="P2055">
        <f t="shared" ca="1" si="467"/>
        <v>0</v>
      </c>
      <c r="S2055" t="s">
        <v>86</v>
      </c>
      <c r="T2055">
        <v>7</v>
      </c>
      <c r="U2055">
        <f t="shared" ca="1" si="468"/>
        <v>0</v>
      </c>
      <c r="V2055" t="s">
        <v>86</v>
      </c>
      <c r="W2055">
        <f t="shared" ca="1" si="469"/>
        <v>1</v>
      </c>
    </row>
    <row r="2056" spans="1:23" x14ac:dyDescent="0.25">
      <c r="A2056">
        <v>2055</v>
      </c>
      <c r="B2056">
        <v>1011</v>
      </c>
      <c r="C2056" t="str">
        <f t="shared" ca="1" si="462"/>
        <v>2015_15_NYJ@DAL</v>
      </c>
      <c r="D2056">
        <f t="shared" ca="1" si="460"/>
        <v>3</v>
      </c>
      <c r="E2056">
        <f t="shared" ca="1" si="460"/>
        <v>3.5</v>
      </c>
      <c r="F2056">
        <f t="shared" ca="1" si="460"/>
        <v>16</v>
      </c>
      <c r="G2056">
        <f t="shared" ca="1" si="460"/>
        <v>19</v>
      </c>
      <c r="H2056">
        <f t="shared" ca="1" si="463"/>
        <v>2015</v>
      </c>
      <c r="I2056">
        <f t="shared" ca="1" si="464"/>
        <v>15</v>
      </c>
      <c r="J2056" t="str">
        <f t="shared" ca="1" si="465"/>
        <v>rs</v>
      </c>
      <c r="K2056" t="str">
        <f t="shared" ca="1" si="461"/>
        <v>DAL</v>
      </c>
      <c r="L2056" t="str">
        <f t="shared" ca="1" si="461"/>
        <v>NYJ</v>
      </c>
      <c r="M2056">
        <f t="shared" ca="1" si="466"/>
        <v>-0.5</v>
      </c>
      <c r="N2056" t="s">
        <v>16</v>
      </c>
      <c r="O2056">
        <v>3</v>
      </c>
      <c r="P2056">
        <f t="shared" ca="1" si="467"/>
        <v>0</v>
      </c>
      <c r="S2056" t="s">
        <v>86</v>
      </c>
      <c r="T2056">
        <v>10</v>
      </c>
      <c r="U2056">
        <f t="shared" ca="1" si="468"/>
        <v>0</v>
      </c>
      <c r="V2056" t="s">
        <v>86</v>
      </c>
      <c r="W2056">
        <f t="shared" ca="1" si="469"/>
        <v>1</v>
      </c>
    </row>
    <row r="2057" spans="1:23" x14ac:dyDescent="0.25">
      <c r="A2057">
        <v>2056</v>
      </c>
      <c r="B2057">
        <v>1012</v>
      </c>
      <c r="C2057" t="str">
        <f t="shared" ca="1" si="462"/>
        <v>2015_15_CHI@MIN</v>
      </c>
      <c r="D2057">
        <f t="shared" ca="1" si="460"/>
        <v>-5</v>
      </c>
      <c r="E2057">
        <f t="shared" ca="1" si="460"/>
        <v>-5.5</v>
      </c>
      <c r="F2057">
        <f t="shared" ca="1" si="460"/>
        <v>38</v>
      </c>
      <c r="G2057">
        <f t="shared" ca="1" si="460"/>
        <v>17</v>
      </c>
      <c r="H2057">
        <f t="shared" ca="1" si="463"/>
        <v>2015</v>
      </c>
      <c r="I2057">
        <f t="shared" ca="1" si="464"/>
        <v>15</v>
      </c>
      <c r="J2057" t="str">
        <f t="shared" ca="1" si="465"/>
        <v>rs</v>
      </c>
      <c r="K2057" t="str">
        <f t="shared" ca="1" si="461"/>
        <v>MIN</v>
      </c>
      <c r="L2057" t="str">
        <f t="shared" ca="1" si="461"/>
        <v>MIN</v>
      </c>
      <c r="M2057">
        <f t="shared" ca="1" si="466"/>
        <v>0.5</v>
      </c>
      <c r="N2057" t="s">
        <v>18</v>
      </c>
      <c r="O2057">
        <v>-6.5</v>
      </c>
      <c r="P2057">
        <f t="shared" ca="1" si="467"/>
        <v>1.5</v>
      </c>
      <c r="S2057" t="s">
        <v>70</v>
      </c>
      <c r="T2057">
        <v>8</v>
      </c>
      <c r="U2057">
        <f t="shared" ca="1" si="468"/>
        <v>0</v>
      </c>
      <c r="V2057" t="s">
        <v>82</v>
      </c>
      <c r="W2057">
        <f t="shared" ca="1" si="469"/>
        <v>1</v>
      </c>
    </row>
    <row r="2058" spans="1:23" x14ac:dyDescent="0.25">
      <c r="A2058">
        <v>2057</v>
      </c>
      <c r="B2058">
        <v>1012</v>
      </c>
      <c r="C2058" t="str">
        <f t="shared" ca="1" si="462"/>
        <v>2015_15_CHI@MIN</v>
      </c>
      <c r="D2058">
        <f t="shared" ca="1" si="460"/>
        <v>-5</v>
      </c>
      <c r="E2058">
        <f t="shared" ca="1" si="460"/>
        <v>-5.5</v>
      </c>
      <c r="F2058">
        <f t="shared" ca="1" si="460"/>
        <v>38</v>
      </c>
      <c r="G2058">
        <f t="shared" ca="1" si="460"/>
        <v>17</v>
      </c>
      <c r="H2058">
        <f t="shared" ca="1" si="463"/>
        <v>2015</v>
      </c>
      <c r="I2058">
        <f t="shared" ca="1" si="464"/>
        <v>15</v>
      </c>
      <c r="J2058" t="str">
        <f t="shared" ca="1" si="465"/>
        <v>rs</v>
      </c>
      <c r="K2058" t="str">
        <f t="shared" ca="1" si="461"/>
        <v>MIN</v>
      </c>
      <c r="L2058" t="str">
        <f t="shared" ca="1" si="461"/>
        <v>MIN</v>
      </c>
      <c r="M2058">
        <f t="shared" ca="1" si="466"/>
        <v>0.5</v>
      </c>
      <c r="N2058" t="s">
        <v>16</v>
      </c>
      <c r="O2058">
        <v>-6.5</v>
      </c>
      <c r="P2058">
        <f t="shared" ca="1" si="467"/>
        <v>1.5</v>
      </c>
      <c r="S2058" t="s">
        <v>70</v>
      </c>
      <c r="T2058">
        <v>12</v>
      </c>
      <c r="U2058">
        <f t="shared" ca="1" si="468"/>
        <v>0</v>
      </c>
      <c r="V2058" t="s">
        <v>70</v>
      </c>
      <c r="W2058">
        <f t="shared" ca="1" si="469"/>
        <v>0</v>
      </c>
    </row>
    <row r="2059" spans="1:23" x14ac:dyDescent="0.25">
      <c r="A2059">
        <v>2058</v>
      </c>
      <c r="B2059">
        <v>1013</v>
      </c>
      <c r="C2059" t="str">
        <f t="shared" ca="1" si="462"/>
        <v>2015_15_ATL@JAX</v>
      </c>
      <c r="D2059">
        <f t="shared" ca="1" si="460"/>
        <v>-3</v>
      </c>
      <c r="E2059">
        <f t="shared" ca="1" si="460"/>
        <v>-3</v>
      </c>
      <c r="F2059">
        <f t="shared" ca="1" si="460"/>
        <v>17</v>
      </c>
      <c r="G2059">
        <f t="shared" ca="1" si="460"/>
        <v>23</v>
      </c>
      <c r="H2059">
        <f t="shared" ca="1" si="463"/>
        <v>2015</v>
      </c>
      <c r="I2059">
        <f t="shared" ca="1" si="464"/>
        <v>15</v>
      </c>
      <c r="J2059" t="str">
        <f t="shared" ca="1" si="465"/>
        <v>rs</v>
      </c>
      <c r="K2059" t="str">
        <f t="shared" ca="1" si="461"/>
        <v>ATL</v>
      </c>
      <c r="L2059" t="str">
        <f t="shared" ca="1" si="461"/>
        <v>ATL</v>
      </c>
      <c r="M2059">
        <f t="shared" ca="1" si="466"/>
        <v>0</v>
      </c>
      <c r="N2059" t="s">
        <v>18</v>
      </c>
      <c r="O2059">
        <v>-3</v>
      </c>
      <c r="P2059">
        <f t="shared" ca="1" si="467"/>
        <v>0</v>
      </c>
      <c r="S2059" t="s">
        <v>79</v>
      </c>
      <c r="T2059">
        <v>3</v>
      </c>
      <c r="U2059">
        <f t="shared" ca="1" si="468"/>
        <v>0</v>
      </c>
      <c r="V2059" t="s">
        <v>79</v>
      </c>
      <c r="W2059">
        <f t="shared" ca="1" si="469"/>
        <v>0</v>
      </c>
    </row>
    <row r="2060" spans="1:23" x14ac:dyDescent="0.25">
      <c r="A2060">
        <v>2059</v>
      </c>
      <c r="B2060">
        <v>1013</v>
      </c>
      <c r="C2060" t="str">
        <f t="shared" ca="1" si="462"/>
        <v>2015_15_ATL@JAX</v>
      </c>
      <c r="D2060">
        <f t="shared" ca="1" si="460"/>
        <v>-3</v>
      </c>
      <c r="E2060">
        <f t="shared" ca="1" si="460"/>
        <v>-3</v>
      </c>
      <c r="F2060">
        <f t="shared" ca="1" si="460"/>
        <v>17</v>
      </c>
      <c r="G2060">
        <f t="shared" ca="1" si="460"/>
        <v>23</v>
      </c>
      <c r="H2060">
        <f t="shared" ca="1" si="463"/>
        <v>2015</v>
      </c>
      <c r="I2060">
        <f t="shared" ca="1" si="464"/>
        <v>15</v>
      </c>
      <c r="J2060" t="str">
        <f t="shared" ca="1" si="465"/>
        <v>rs</v>
      </c>
      <c r="K2060" t="str">
        <f t="shared" ca="1" si="461"/>
        <v>ATL</v>
      </c>
      <c r="L2060" t="str">
        <f t="shared" ca="1" si="461"/>
        <v>ATL</v>
      </c>
      <c r="M2060">
        <f t="shared" ca="1" si="466"/>
        <v>0</v>
      </c>
      <c r="N2060" t="s">
        <v>16</v>
      </c>
      <c r="O2060">
        <v>-4.5</v>
      </c>
      <c r="P2060">
        <f t="shared" ca="1" si="467"/>
        <v>1.5</v>
      </c>
      <c r="S2060" t="s">
        <v>22</v>
      </c>
      <c r="T2060">
        <v>14</v>
      </c>
      <c r="U2060">
        <f t="shared" ca="1" si="468"/>
        <v>1</v>
      </c>
      <c r="V2060" t="s">
        <v>22</v>
      </c>
      <c r="W2060">
        <f t="shared" ca="1" si="469"/>
        <v>1</v>
      </c>
    </row>
    <row r="2061" spans="1:23" x14ac:dyDescent="0.25">
      <c r="A2061">
        <v>2060</v>
      </c>
      <c r="B2061">
        <v>1014</v>
      </c>
      <c r="C2061" t="str">
        <f t="shared" ca="1" si="462"/>
        <v>2015_15_HOU@IND</v>
      </c>
      <c r="D2061">
        <f t="shared" ca="1" si="460"/>
        <v>0</v>
      </c>
      <c r="E2061">
        <f t="shared" ca="1" si="460"/>
        <v>-1</v>
      </c>
      <c r="F2061">
        <f t="shared" ca="1" si="460"/>
        <v>10</v>
      </c>
      <c r="G2061">
        <f t="shared" ca="1" si="460"/>
        <v>16</v>
      </c>
      <c r="H2061">
        <f t="shared" ca="1" si="463"/>
        <v>2015</v>
      </c>
      <c r="I2061">
        <f t="shared" ca="1" si="464"/>
        <v>15</v>
      </c>
      <c r="J2061" t="str">
        <f t="shared" ca="1" si="465"/>
        <v>rs</v>
      </c>
      <c r="K2061" t="str">
        <f t="shared" ca="1" si="461"/>
        <v>HOU</v>
      </c>
      <c r="L2061" t="str">
        <f t="shared" ca="1" si="461"/>
        <v>HOU</v>
      </c>
      <c r="M2061">
        <f t="shared" ca="1" si="466"/>
        <v>1</v>
      </c>
      <c r="N2061" t="s">
        <v>18</v>
      </c>
      <c r="O2061">
        <v>-3</v>
      </c>
      <c r="P2061">
        <f t="shared" ca="1" si="467"/>
        <v>3</v>
      </c>
      <c r="S2061" t="s">
        <v>77</v>
      </c>
      <c r="T2061">
        <v>4</v>
      </c>
      <c r="U2061">
        <f t="shared" ca="1" si="468"/>
        <v>1</v>
      </c>
      <c r="V2061" t="s">
        <v>77</v>
      </c>
      <c r="W2061">
        <f t="shared" ca="1" si="469"/>
        <v>1</v>
      </c>
    </row>
    <row r="2062" spans="1:23" x14ac:dyDescent="0.25">
      <c r="A2062">
        <v>2061</v>
      </c>
      <c r="B2062">
        <v>1014</v>
      </c>
      <c r="C2062" t="str">
        <f t="shared" ca="1" si="462"/>
        <v>2015_15_HOU@IND</v>
      </c>
      <c r="D2062">
        <f t="shared" ref="D2062:G2081" ca="1" si="470">IFERROR(IF(ISBLANK(VLOOKUP($B2062,nfl_game_result,MATCH(D$1,nfl_game_result_header,0),FALSE)),"",VLOOKUP($B2062,nfl_game_result,MATCH(D$1,nfl_game_result_header,0),FALSE)),"error")</f>
        <v>0</v>
      </c>
      <c r="E2062">
        <f t="shared" ca="1" si="470"/>
        <v>-1</v>
      </c>
      <c r="F2062">
        <f t="shared" ca="1" si="470"/>
        <v>10</v>
      </c>
      <c r="G2062">
        <f t="shared" ca="1" si="470"/>
        <v>16</v>
      </c>
      <c r="H2062">
        <f t="shared" ca="1" si="463"/>
        <v>2015</v>
      </c>
      <c r="I2062">
        <f t="shared" ca="1" si="464"/>
        <v>15</v>
      </c>
      <c r="J2062" t="str">
        <f t="shared" ca="1" si="465"/>
        <v>rs</v>
      </c>
      <c r="K2062" t="str">
        <f t="shared" ref="K2062:L2081" ca="1" si="471">IFERROR(IF(ISBLANK(VLOOKUP($B2062,nfl_game_result,MATCH(K$1,nfl_game_result_header,0),FALSE)),"",VLOOKUP($B2062,nfl_game_result,MATCH(K$1,nfl_game_result_header,0),FALSE)),"error")</f>
        <v>HOU</v>
      </c>
      <c r="L2062" t="str">
        <f t="shared" ca="1" si="471"/>
        <v>HOU</v>
      </c>
      <c r="M2062">
        <f t="shared" ca="1" si="466"/>
        <v>1</v>
      </c>
      <c r="N2062" t="s">
        <v>16</v>
      </c>
      <c r="O2062">
        <v>-3</v>
      </c>
      <c r="P2062">
        <f t="shared" ca="1" si="467"/>
        <v>3</v>
      </c>
      <c r="S2062" t="s">
        <v>77</v>
      </c>
      <c r="T2062">
        <v>13</v>
      </c>
      <c r="U2062">
        <f t="shared" ca="1" si="468"/>
        <v>1</v>
      </c>
      <c r="V2062" t="s">
        <v>77</v>
      </c>
      <c r="W2062">
        <f t="shared" ca="1" si="469"/>
        <v>1</v>
      </c>
    </row>
    <row r="2063" spans="1:23" x14ac:dyDescent="0.25">
      <c r="A2063">
        <v>2062</v>
      </c>
      <c r="B2063">
        <v>1015</v>
      </c>
      <c r="C2063" t="str">
        <f t="shared" ca="1" si="462"/>
        <v>2015_15_CAR@NYG</v>
      </c>
      <c r="D2063">
        <f t="shared" ca="1" si="470"/>
        <v>4</v>
      </c>
      <c r="E2063">
        <f t="shared" ca="1" si="470"/>
        <v>4.5</v>
      </c>
      <c r="F2063">
        <f t="shared" ca="1" si="470"/>
        <v>35</v>
      </c>
      <c r="G2063">
        <f t="shared" ca="1" si="470"/>
        <v>38</v>
      </c>
      <c r="H2063">
        <f t="shared" ca="1" si="463"/>
        <v>2015</v>
      </c>
      <c r="I2063">
        <f t="shared" ca="1" si="464"/>
        <v>15</v>
      </c>
      <c r="J2063" t="str">
        <f t="shared" ca="1" si="465"/>
        <v>rs</v>
      </c>
      <c r="K2063" t="str">
        <f t="shared" ca="1" si="471"/>
        <v>NYG</v>
      </c>
      <c r="L2063" t="str">
        <f t="shared" ca="1" si="471"/>
        <v>CAR</v>
      </c>
      <c r="M2063">
        <f t="shared" ca="1" si="466"/>
        <v>-0.5</v>
      </c>
      <c r="N2063" t="s">
        <v>18</v>
      </c>
      <c r="O2063">
        <v>4.5</v>
      </c>
      <c r="P2063">
        <f t="shared" ca="1" si="467"/>
        <v>0.5</v>
      </c>
      <c r="S2063" t="s">
        <v>69</v>
      </c>
      <c r="T2063">
        <v>5</v>
      </c>
      <c r="U2063">
        <f t="shared" ca="1" si="468"/>
        <v>0</v>
      </c>
      <c r="V2063" t="s">
        <v>69</v>
      </c>
      <c r="W2063">
        <f t="shared" ca="1" si="469"/>
        <v>1</v>
      </c>
    </row>
    <row r="2064" spans="1:23" x14ac:dyDescent="0.25">
      <c r="A2064">
        <v>2063</v>
      </c>
      <c r="B2064">
        <v>1015</v>
      </c>
      <c r="C2064" t="str">
        <f t="shared" ca="1" si="462"/>
        <v>2015_15_CAR@NYG</v>
      </c>
      <c r="D2064">
        <f t="shared" ca="1" si="470"/>
        <v>4</v>
      </c>
      <c r="E2064">
        <f t="shared" ca="1" si="470"/>
        <v>4.5</v>
      </c>
      <c r="F2064">
        <f t="shared" ca="1" si="470"/>
        <v>35</v>
      </c>
      <c r="G2064">
        <f t="shared" ca="1" si="470"/>
        <v>38</v>
      </c>
      <c r="H2064">
        <f t="shared" ca="1" si="463"/>
        <v>2015</v>
      </c>
      <c r="I2064">
        <f t="shared" ca="1" si="464"/>
        <v>15</v>
      </c>
      <c r="J2064" t="str">
        <f t="shared" ca="1" si="465"/>
        <v>rs</v>
      </c>
      <c r="K2064" t="str">
        <f t="shared" ca="1" si="471"/>
        <v>NYG</v>
      </c>
      <c r="L2064" t="str">
        <f t="shared" ca="1" si="471"/>
        <v>CAR</v>
      </c>
      <c r="M2064">
        <f t="shared" ca="1" si="466"/>
        <v>-0.5</v>
      </c>
      <c r="N2064" t="s">
        <v>16</v>
      </c>
      <c r="O2064">
        <v>4</v>
      </c>
      <c r="P2064">
        <f t="shared" ca="1" si="467"/>
        <v>0</v>
      </c>
      <c r="S2064" t="s">
        <v>69</v>
      </c>
      <c r="T2064">
        <v>8</v>
      </c>
      <c r="U2064">
        <f t="shared" ca="1" si="468"/>
        <v>0</v>
      </c>
      <c r="V2064" t="s">
        <v>69</v>
      </c>
      <c r="W2064">
        <f t="shared" ca="1" si="469"/>
        <v>1</v>
      </c>
    </row>
    <row r="2065" spans="1:23" x14ac:dyDescent="0.25">
      <c r="A2065">
        <v>2064</v>
      </c>
      <c r="B2065">
        <v>1016</v>
      </c>
      <c r="C2065" t="str">
        <f t="shared" ca="1" si="462"/>
        <v>2015_15_TEN@NWE</v>
      </c>
      <c r="D2065">
        <f t="shared" ca="1" si="470"/>
        <v>-13.5</v>
      </c>
      <c r="E2065">
        <f t="shared" ca="1" si="470"/>
        <v>-14</v>
      </c>
      <c r="F2065">
        <f t="shared" ca="1" si="470"/>
        <v>33</v>
      </c>
      <c r="G2065">
        <f t="shared" ca="1" si="470"/>
        <v>16</v>
      </c>
      <c r="H2065">
        <f t="shared" ca="1" si="463"/>
        <v>2015</v>
      </c>
      <c r="I2065">
        <f t="shared" ca="1" si="464"/>
        <v>15</v>
      </c>
      <c r="J2065" t="str">
        <f t="shared" ca="1" si="465"/>
        <v>rs</v>
      </c>
      <c r="K2065" t="str">
        <f t="shared" ca="1" si="471"/>
        <v>NWE</v>
      </c>
      <c r="L2065" t="str">
        <f t="shared" ca="1" si="471"/>
        <v>NWE</v>
      </c>
      <c r="M2065">
        <f t="shared" ca="1" si="466"/>
        <v>0.5</v>
      </c>
      <c r="N2065" t="s">
        <v>18</v>
      </c>
      <c r="O2065">
        <v>-13</v>
      </c>
      <c r="P2065">
        <f t="shared" ca="1" si="467"/>
        <v>0.5</v>
      </c>
      <c r="S2065" t="s">
        <v>337</v>
      </c>
      <c r="T2065">
        <v>6</v>
      </c>
      <c r="U2065">
        <f t="shared" ca="1" si="468"/>
        <v>1</v>
      </c>
      <c r="V2065" t="s">
        <v>337</v>
      </c>
      <c r="W2065">
        <f t="shared" ca="1" si="469"/>
        <v>1</v>
      </c>
    </row>
    <row r="2066" spans="1:23" x14ac:dyDescent="0.25">
      <c r="A2066">
        <v>2065</v>
      </c>
      <c r="B2066">
        <v>1016</v>
      </c>
      <c r="C2066" t="str">
        <f t="shared" ca="1" si="462"/>
        <v>2015_15_TEN@NWE</v>
      </c>
      <c r="D2066">
        <f t="shared" ca="1" si="470"/>
        <v>-13.5</v>
      </c>
      <c r="E2066">
        <f t="shared" ca="1" si="470"/>
        <v>-14</v>
      </c>
      <c r="F2066">
        <f t="shared" ca="1" si="470"/>
        <v>33</v>
      </c>
      <c r="G2066">
        <f t="shared" ca="1" si="470"/>
        <v>16</v>
      </c>
      <c r="H2066">
        <f t="shared" ca="1" si="463"/>
        <v>2015</v>
      </c>
      <c r="I2066">
        <f t="shared" ca="1" si="464"/>
        <v>15</v>
      </c>
      <c r="J2066" t="str">
        <f t="shared" ca="1" si="465"/>
        <v>rs</v>
      </c>
      <c r="K2066" t="str">
        <f t="shared" ca="1" si="471"/>
        <v>NWE</v>
      </c>
      <c r="L2066" t="str">
        <f t="shared" ca="1" si="471"/>
        <v>NWE</v>
      </c>
      <c r="M2066">
        <f t="shared" ca="1" si="466"/>
        <v>0.5</v>
      </c>
      <c r="N2066" t="s">
        <v>16</v>
      </c>
      <c r="O2066">
        <v>-12</v>
      </c>
      <c r="P2066">
        <f t="shared" ca="1" si="467"/>
        <v>1.5</v>
      </c>
      <c r="S2066" t="s">
        <v>337</v>
      </c>
      <c r="T2066">
        <v>5</v>
      </c>
      <c r="U2066">
        <f t="shared" ca="1" si="468"/>
        <v>1</v>
      </c>
      <c r="V2066" t="s">
        <v>337</v>
      </c>
      <c r="W2066">
        <f t="shared" ca="1" si="469"/>
        <v>1</v>
      </c>
    </row>
    <row r="2067" spans="1:23" x14ac:dyDescent="0.25">
      <c r="A2067">
        <v>2066</v>
      </c>
      <c r="B2067">
        <v>1017</v>
      </c>
      <c r="C2067" t="str">
        <f t="shared" ca="1" si="462"/>
        <v>2015_15_BUF@WAS</v>
      </c>
      <c r="D2067">
        <f t="shared" ca="1" si="470"/>
        <v>0</v>
      </c>
      <c r="E2067">
        <f t="shared" ca="1" si="470"/>
        <v>2.5</v>
      </c>
      <c r="F2067">
        <f t="shared" ca="1" si="470"/>
        <v>35</v>
      </c>
      <c r="G2067">
        <f t="shared" ca="1" si="470"/>
        <v>25</v>
      </c>
      <c r="H2067">
        <f t="shared" ca="1" si="463"/>
        <v>2015</v>
      </c>
      <c r="I2067">
        <f t="shared" ca="1" si="464"/>
        <v>15</v>
      </c>
      <c r="J2067" t="str">
        <f t="shared" ca="1" si="465"/>
        <v>rs</v>
      </c>
      <c r="K2067" t="str">
        <f t="shared" ca="1" si="471"/>
        <v>WAS</v>
      </c>
      <c r="L2067" t="str">
        <f t="shared" ca="1" si="471"/>
        <v>WAS</v>
      </c>
      <c r="M2067">
        <f t="shared" ca="1" si="466"/>
        <v>-2.5</v>
      </c>
      <c r="N2067" t="s">
        <v>18</v>
      </c>
      <c r="O2067">
        <v>-3</v>
      </c>
      <c r="P2067">
        <f t="shared" ca="1" si="467"/>
        <v>3</v>
      </c>
      <c r="S2067" t="s">
        <v>68</v>
      </c>
      <c r="T2067">
        <v>11</v>
      </c>
      <c r="U2067">
        <f t="shared" ca="1" si="468"/>
        <v>0</v>
      </c>
      <c r="V2067" t="s">
        <v>68</v>
      </c>
      <c r="W2067">
        <f t="shared" ca="1" si="469"/>
        <v>0</v>
      </c>
    </row>
    <row r="2068" spans="1:23" x14ac:dyDescent="0.25">
      <c r="A2068">
        <v>2067</v>
      </c>
      <c r="B2068">
        <v>1017</v>
      </c>
      <c r="C2068" t="str">
        <f t="shared" ca="1" si="462"/>
        <v>2015_15_BUF@WAS</v>
      </c>
      <c r="D2068">
        <f t="shared" ca="1" si="470"/>
        <v>0</v>
      </c>
      <c r="E2068">
        <f t="shared" ca="1" si="470"/>
        <v>2.5</v>
      </c>
      <c r="F2068">
        <f t="shared" ca="1" si="470"/>
        <v>35</v>
      </c>
      <c r="G2068">
        <f t="shared" ca="1" si="470"/>
        <v>25</v>
      </c>
      <c r="H2068">
        <f t="shared" ca="1" si="463"/>
        <v>2015</v>
      </c>
      <c r="I2068">
        <f t="shared" ca="1" si="464"/>
        <v>15</v>
      </c>
      <c r="J2068" t="str">
        <f t="shared" ca="1" si="465"/>
        <v>rs</v>
      </c>
      <c r="K2068" t="str">
        <f t="shared" ca="1" si="471"/>
        <v>WAS</v>
      </c>
      <c r="L2068" t="str">
        <f t="shared" ca="1" si="471"/>
        <v>WAS</v>
      </c>
      <c r="M2068">
        <f t="shared" ca="1" si="466"/>
        <v>-2.5</v>
      </c>
      <c r="N2068" t="s">
        <v>16</v>
      </c>
      <c r="O2068">
        <v>-3</v>
      </c>
      <c r="P2068">
        <f t="shared" ca="1" si="467"/>
        <v>3</v>
      </c>
      <c r="S2068" t="s">
        <v>68</v>
      </c>
      <c r="T2068">
        <v>11</v>
      </c>
      <c r="U2068">
        <f t="shared" ca="1" si="468"/>
        <v>0</v>
      </c>
      <c r="V2068" t="s">
        <v>68</v>
      </c>
      <c r="W2068">
        <f t="shared" ca="1" si="469"/>
        <v>0</v>
      </c>
    </row>
    <row r="2069" spans="1:23" x14ac:dyDescent="0.25">
      <c r="A2069">
        <v>2068</v>
      </c>
      <c r="B2069">
        <v>1018</v>
      </c>
      <c r="C2069" t="str">
        <f t="shared" ca="1" si="462"/>
        <v>2015_15_KCY@BAL</v>
      </c>
      <c r="D2069">
        <f t="shared" ca="1" si="470"/>
        <v>7</v>
      </c>
      <c r="E2069">
        <f t="shared" ca="1" si="470"/>
        <v>6.5</v>
      </c>
      <c r="F2069">
        <f t="shared" ca="1" si="470"/>
        <v>14</v>
      </c>
      <c r="G2069">
        <f t="shared" ca="1" si="470"/>
        <v>34</v>
      </c>
      <c r="H2069">
        <f t="shared" ca="1" si="463"/>
        <v>2015</v>
      </c>
      <c r="I2069">
        <f t="shared" ca="1" si="464"/>
        <v>15</v>
      </c>
      <c r="J2069" t="str">
        <f t="shared" ca="1" si="465"/>
        <v>rs</v>
      </c>
      <c r="K2069" t="str">
        <f t="shared" ca="1" si="471"/>
        <v>KCY</v>
      </c>
      <c r="L2069" t="str">
        <f t="shared" ca="1" si="471"/>
        <v>KCY</v>
      </c>
      <c r="M2069">
        <f t="shared" ca="1" si="466"/>
        <v>0.5</v>
      </c>
      <c r="N2069" t="s">
        <v>18</v>
      </c>
      <c r="O2069">
        <v>5</v>
      </c>
      <c r="P2069">
        <f t="shared" ca="1" si="467"/>
        <v>2</v>
      </c>
      <c r="S2069" t="s">
        <v>336</v>
      </c>
      <c r="T2069">
        <v>2</v>
      </c>
      <c r="U2069">
        <f t="shared" ca="1" si="468"/>
        <v>1</v>
      </c>
      <c r="V2069" t="s">
        <v>336</v>
      </c>
      <c r="W2069">
        <f t="shared" ca="1" si="469"/>
        <v>1</v>
      </c>
    </row>
    <row r="2070" spans="1:23" x14ac:dyDescent="0.25">
      <c r="A2070">
        <v>2069</v>
      </c>
      <c r="B2070">
        <v>1018</v>
      </c>
      <c r="C2070" t="str">
        <f t="shared" ca="1" si="462"/>
        <v>2015_15_KCY@BAL</v>
      </c>
      <c r="D2070">
        <f t="shared" ca="1" si="470"/>
        <v>7</v>
      </c>
      <c r="E2070">
        <f t="shared" ca="1" si="470"/>
        <v>6.5</v>
      </c>
      <c r="F2070">
        <f t="shared" ca="1" si="470"/>
        <v>14</v>
      </c>
      <c r="G2070">
        <f t="shared" ca="1" si="470"/>
        <v>34</v>
      </c>
      <c r="H2070">
        <f t="shared" ca="1" si="463"/>
        <v>2015</v>
      </c>
      <c r="I2070">
        <f t="shared" ca="1" si="464"/>
        <v>15</v>
      </c>
      <c r="J2070" t="str">
        <f t="shared" ca="1" si="465"/>
        <v>rs</v>
      </c>
      <c r="K2070" t="str">
        <f t="shared" ca="1" si="471"/>
        <v>KCY</v>
      </c>
      <c r="L2070" t="str">
        <f t="shared" ca="1" si="471"/>
        <v>KCY</v>
      </c>
      <c r="M2070">
        <f t="shared" ca="1" si="466"/>
        <v>0.5</v>
      </c>
      <c r="N2070" t="s">
        <v>16</v>
      </c>
      <c r="O2070">
        <v>6</v>
      </c>
      <c r="P2070">
        <f t="shared" ca="1" si="467"/>
        <v>1</v>
      </c>
      <c r="S2070" t="s">
        <v>336</v>
      </c>
      <c r="T2070">
        <v>3</v>
      </c>
      <c r="U2070">
        <f t="shared" ca="1" si="468"/>
        <v>1</v>
      </c>
      <c r="V2070" t="s">
        <v>336</v>
      </c>
      <c r="W2070">
        <f t="shared" ca="1" si="469"/>
        <v>1</v>
      </c>
    </row>
    <row r="2071" spans="1:23" x14ac:dyDescent="0.25">
      <c r="A2071">
        <v>2070</v>
      </c>
      <c r="B2071">
        <v>1019</v>
      </c>
      <c r="C2071" t="str">
        <f t="shared" ca="1" si="462"/>
        <v>2015_15_CLE@SEA</v>
      </c>
      <c r="D2071">
        <f t="shared" ca="1" si="470"/>
        <v>-14</v>
      </c>
      <c r="E2071">
        <f t="shared" ca="1" si="470"/>
        <v>-14.5</v>
      </c>
      <c r="F2071">
        <f t="shared" ca="1" si="470"/>
        <v>30</v>
      </c>
      <c r="G2071">
        <f t="shared" ca="1" si="470"/>
        <v>13</v>
      </c>
      <c r="H2071">
        <f t="shared" ca="1" si="463"/>
        <v>2015</v>
      </c>
      <c r="I2071">
        <f t="shared" ca="1" si="464"/>
        <v>15</v>
      </c>
      <c r="J2071" t="str">
        <f t="shared" ca="1" si="465"/>
        <v>rs</v>
      </c>
      <c r="K2071" t="str">
        <f t="shared" ca="1" si="471"/>
        <v>SEA</v>
      </c>
      <c r="L2071" t="str">
        <f t="shared" ca="1" si="471"/>
        <v>SEA</v>
      </c>
      <c r="M2071">
        <f t="shared" ca="1" si="466"/>
        <v>0.5</v>
      </c>
      <c r="N2071" t="s">
        <v>18</v>
      </c>
      <c r="O2071">
        <v>-12</v>
      </c>
      <c r="P2071">
        <f t="shared" ca="1" si="467"/>
        <v>2</v>
      </c>
      <c r="S2071" t="s">
        <v>72</v>
      </c>
      <c r="T2071">
        <v>16</v>
      </c>
      <c r="U2071">
        <f t="shared" ca="1" si="468"/>
        <v>0</v>
      </c>
      <c r="V2071" t="s">
        <v>91</v>
      </c>
      <c r="W2071">
        <f t="shared" ca="1" si="469"/>
        <v>1</v>
      </c>
    </row>
    <row r="2072" spans="1:23" x14ac:dyDescent="0.25">
      <c r="A2072">
        <v>2071</v>
      </c>
      <c r="B2072">
        <v>1019</v>
      </c>
      <c r="C2072" t="str">
        <f t="shared" ca="1" si="462"/>
        <v>2015_15_CLE@SEA</v>
      </c>
      <c r="D2072">
        <f t="shared" ca="1" si="470"/>
        <v>-14</v>
      </c>
      <c r="E2072">
        <f t="shared" ca="1" si="470"/>
        <v>-14.5</v>
      </c>
      <c r="F2072">
        <f t="shared" ca="1" si="470"/>
        <v>30</v>
      </c>
      <c r="G2072">
        <f t="shared" ca="1" si="470"/>
        <v>13</v>
      </c>
      <c r="H2072">
        <f t="shared" ca="1" si="463"/>
        <v>2015</v>
      </c>
      <c r="I2072">
        <f t="shared" ca="1" si="464"/>
        <v>15</v>
      </c>
      <c r="J2072" t="str">
        <f t="shared" ca="1" si="465"/>
        <v>rs</v>
      </c>
      <c r="K2072" t="str">
        <f t="shared" ca="1" si="471"/>
        <v>SEA</v>
      </c>
      <c r="L2072" t="str">
        <f t="shared" ca="1" si="471"/>
        <v>SEA</v>
      </c>
      <c r="M2072">
        <f t="shared" ca="1" si="466"/>
        <v>0.5</v>
      </c>
      <c r="N2072" t="s">
        <v>16</v>
      </c>
      <c r="O2072">
        <v>-13</v>
      </c>
      <c r="P2072">
        <f t="shared" ca="1" si="467"/>
        <v>1</v>
      </c>
      <c r="S2072" t="s">
        <v>91</v>
      </c>
      <c r="T2072">
        <v>4</v>
      </c>
      <c r="U2072">
        <f t="shared" ca="1" si="468"/>
        <v>1</v>
      </c>
      <c r="V2072" t="s">
        <v>91</v>
      </c>
      <c r="W2072">
        <f t="shared" ca="1" si="469"/>
        <v>1</v>
      </c>
    </row>
    <row r="2073" spans="1:23" x14ac:dyDescent="0.25">
      <c r="A2073">
        <v>2072</v>
      </c>
      <c r="B2073">
        <v>1020</v>
      </c>
      <c r="C2073" t="str">
        <f t="shared" ca="1" si="462"/>
        <v>2015_15_GBY@OAK</v>
      </c>
      <c r="D2073">
        <f t="shared" ca="1" si="470"/>
        <v>3</v>
      </c>
      <c r="E2073">
        <f t="shared" ca="1" si="470"/>
        <v>4</v>
      </c>
      <c r="F2073">
        <f t="shared" ca="1" si="470"/>
        <v>20</v>
      </c>
      <c r="G2073">
        <f t="shared" ca="1" si="470"/>
        <v>30</v>
      </c>
      <c r="H2073">
        <f t="shared" ca="1" si="463"/>
        <v>2015</v>
      </c>
      <c r="I2073">
        <f t="shared" ca="1" si="464"/>
        <v>15</v>
      </c>
      <c r="J2073" t="str">
        <f t="shared" ca="1" si="465"/>
        <v>rs</v>
      </c>
      <c r="K2073" t="str">
        <f t="shared" ca="1" si="471"/>
        <v>GBY</v>
      </c>
      <c r="L2073" t="str">
        <f t="shared" ca="1" si="471"/>
        <v>GBY</v>
      </c>
      <c r="M2073">
        <f t="shared" ca="1" si="466"/>
        <v>-1</v>
      </c>
      <c r="N2073" t="s">
        <v>18</v>
      </c>
      <c r="O2073">
        <v>3.5</v>
      </c>
      <c r="P2073">
        <f t="shared" ca="1" si="467"/>
        <v>0.5</v>
      </c>
      <c r="S2073" t="s">
        <v>335</v>
      </c>
      <c r="T2073">
        <v>12</v>
      </c>
      <c r="U2073">
        <f t="shared" ca="1" si="468"/>
        <v>1</v>
      </c>
      <c r="V2073" t="s">
        <v>335</v>
      </c>
      <c r="W2073">
        <f t="shared" ca="1" si="469"/>
        <v>1</v>
      </c>
    </row>
    <row r="2074" spans="1:23" x14ac:dyDescent="0.25">
      <c r="A2074">
        <v>2073</v>
      </c>
      <c r="B2074">
        <v>1020</v>
      </c>
      <c r="C2074" t="str">
        <f t="shared" ca="1" si="462"/>
        <v>2015_15_GBY@OAK</v>
      </c>
      <c r="D2074">
        <f t="shared" ca="1" si="470"/>
        <v>3</v>
      </c>
      <c r="E2074">
        <f t="shared" ca="1" si="470"/>
        <v>4</v>
      </c>
      <c r="F2074">
        <f t="shared" ca="1" si="470"/>
        <v>20</v>
      </c>
      <c r="G2074">
        <f t="shared" ca="1" si="470"/>
        <v>30</v>
      </c>
      <c r="H2074">
        <f t="shared" ca="1" si="463"/>
        <v>2015</v>
      </c>
      <c r="I2074">
        <f t="shared" ca="1" si="464"/>
        <v>15</v>
      </c>
      <c r="J2074" t="str">
        <f t="shared" ca="1" si="465"/>
        <v>rs</v>
      </c>
      <c r="K2074" t="str">
        <f t="shared" ca="1" si="471"/>
        <v>GBY</v>
      </c>
      <c r="L2074" t="str">
        <f t="shared" ca="1" si="471"/>
        <v>GBY</v>
      </c>
      <c r="M2074">
        <f t="shared" ca="1" si="466"/>
        <v>-1</v>
      </c>
      <c r="N2074" t="s">
        <v>16</v>
      </c>
      <c r="O2074">
        <v>5</v>
      </c>
      <c r="P2074">
        <f t="shared" ca="1" si="467"/>
        <v>2</v>
      </c>
      <c r="S2074" t="s">
        <v>87</v>
      </c>
      <c r="T2074">
        <v>9</v>
      </c>
      <c r="U2074">
        <f t="shared" ca="1" si="468"/>
        <v>0</v>
      </c>
      <c r="V2074" t="s">
        <v>87</v>
      </c>
      <c r="W2074">
        <f t="shared" ca="1" si="469"/>
        <v>0</v>
      </c>
    </row>
    <row r="2075" spans="1:23" x14ac:dyDescent="0.25">
      <c r="A2075">
        <v>2074</v>
      </c>
      <c r="B2075">
        <v>1021</v>
      </c>
      <c r="C2075" t="str">
        <f t="shared" ca="1" si="462"/>
        <v>2015_15_DEN@PIT</v>
      </c>
      <c r="D2075">
        <f t="shared" ca="1" si="470"/>
        <v>-5.5</v>
      </c>
      <c r="E2075">
        <f t="shared" ca="1" si="470"/>
        <v>-6.5</v>
      </c>
      <c r="F2075">
        <f t="shared" ca="1" si="470"/>
        <v>34</v>
      </c>
      <c r="G2075">
        <f t="shared" ca="1" si="470"/>
        <v>27</v>
      </c>
      <c r="H2075">
        <f t="shared" ca="1" si="463"/>
        <v>2015</v>
      </c>
      <c r="I2075">
        <f t="shared" ca="1" si="464"/>
        <v>15</v>
      </c>
      <c r="J2075" t="str">
        <f t="shared" ca="1" si="465"/>
        <v>rs</v>
      </c>
      <c r="K2075" t="str">
        <f t="shared" ca="1" si="471"/>
        <v>PIT</v>
      </c>
      <c r="L2075" t="str">
        <f t="shared" ca="1" si="471"/>
        <v>PIT</v>
      </c>
      <c r="M2075">
        <f t="shared" ca="1" si="466"/>
        <v>1</v>
      </c>
      <c r="N2075" t="s">
        <v>18</v>
      </c>
      <c r="O2075">
        <v>-6</v>
      </c>
      <c r="P2075">
        <f t="shared" ca="1" si="467"/>
        <v>0.5</v>
      </c>
      <c r="S2075" t="s">
        <v>89</v>
      </c>
      <c r="T2075">
        <v>13</v>
      </c>
      <c r="U2075">
        <f t="shared" ca="1" si="468"/>
        <v>1</v>
      </c>
      <c r="V2075" t="s">
        <v>89</v>
      </c>
      <c r="W2075">
        <f t="shared" ca="1" si="469"/>
        <v>1</v>
      </c>
    </row>
    <row r="2076" spans="1:23" x14ac:dyDescent="0.25">
      <c r="A2076">
        <v>2075</v>
      </c>
      <c r="B2076">
        <v>1021</v>
      </c>
      <c r="C2076" t="str">
        <f t="shared" ca="1" si="462"/>
        <v>2015_15_DEN@PIT</v>
      </c>
      <c r="D2076">
        <f t="shared" ca="1" si="470"/>
        <v>-5.5</v>
      </c>
      <c r="E2076">
        <f t="shared" ca="1" si="470"/>
        <v>-6.5</v>
      </c>
      <c r="F2076">
        <f t="shared" ca="1" si="470"/>
        <v>34</v>
      </c>
      <c r="G2076">
        <f t="shared" ca="1" si="470"/>
        <v>27</v>
      </c>
      <c r="H2076">
        <f t="shared" ca="1" si="463"/>
        <v>2015</v>
      </c>
      <c r="I2076">
        <f t="shared" ca="1" si="464"/>
        <v>15</v>
      </c>
      <c r="J2076" t="str">
        <f t="shared" ca="1" si="465"/>
        <v>rs</v>
      </c>
      <c r="K2076" t="str">
        <f t="shared" ca="1" si="471"/>
        <v>PIT</v>
      </c>
      <c r="L2076" t="str">
        <f t="shared" ca="1" si="471"/>
        <v>PIT</v>
      </c>
      <c r="M2076">
        <f t="shared" ca="1" si="466"/>
        <v>1</v>
      </c>
      <c r="N2076" t="s">
        <v>16</v>
      </c>
      <c r="O2076">
        <v>-4.5</v>
      </c>
      <c r="P2076">
        <f t="shared" ca="1" si="467"/>
        <v>1</v>
      </c>
      <c r="S2076" t="s">
        <v>89</v>
      </c>
      <c r="T2076">
        <v>7</v>
      </c>
      <c r="U2076">
        <f t="shared" ca="1" si="468"/>
        <v>1</v>
      </c>
      <c r="V2076" t="s">
        <v>89</v>
      </c>
      <c r="W2076">
        <f t="shared" ca="1" si="469"/>
        <v>1</v>
      </c>
    </row>
    <row r="2077" spans="1:23" x14ac:dyDescent="0.25">
      <c r="A2077">
        <v>2076</v>
      </c>
      <c r="B2077">
        <v>1022</v>
      </c>
      <c r="C2077" t="str">
        <f t="shared" ca="1" si="462"/>
        <v>2015_15_MIA@SD</v>
      </c>
      <c r="D2077">
        <f t="shared" ca="1" si="470"/>
        <v>0</v>
      </c>
      <c r="E2077">
        <f t="shared" ca="1" si="470"/>
        <v>-2.5</v>
      </c>
      <c r="F2077">
        <f t="shared" ca="1" si="470"/>
        <v>30</v>
      </c>
      <c r="G2077">
        <f t="shared" ca="1" si="470"/>
        <v>14</v>
      </c>
      <c r="H2077">
        <f t="shared" ca="1" si="463"/>
        <v>2015</v>
      </c>
      <c r="I2077">
        <f t="shared" ca="1" si="464"/>
        <v>15</v>
      </c>
      <c r="J2077" t="str">
        <f t="shared" ca="1" si="465"/>
        <v>rs</v>
      </c>
      <c r="K2077" t="str">
        <f t="shared" ca="1" si="471"/>
        <v>SD</v>
      </c>
      <c r="L2077" t="str">
        <f t="shared" ca="1" si="471"/>
        <v>SD</v>
      </c>
      <c r="M2077">
        <f t="shared" ca="1" si="466"/>
        <v>2.5</v>
      </c>
      <c r="N2077" t="s">
        <v>18</v>
      </c>
      <c r="O2077">
        <v>1</v>
      </c>
      <c r="P2077">
        <f t="shared" ca="1" si="467"/>
        <v>1</v>
      </c>
      <c r="S2077" t="s">
        <v>81</v>
      </c>
      <c r="T2077">
        <v>10</v>
      </c>
      <c r="U2077">
        <f t="shared" ca="1" si="468"/>
        <v>0</v>
      </c>
      <c r="V2077" t="s">
        <v>81</v>
      </c>
      <c r="W2077">
        <f t="shared" ca="1" si="469"/>
        <v>0</v>
      </c>
    </row>
    <row r="2078" spans="1:23" x14ac:dyDescent="0.25">
      <c r="A2078">
        <v>2077</v>
      </c>
      <c r="B2078">
        <v>1022</v>
      </c>
      <c r="C2078" t="str">
        <f t="shared" ca="1" si="462"/>
        <v>2015_15_MIA@SD</v>
      </c>
      <c r="D2078">
        <f t="shared" ca="1" si="470"/>
        <v>0</v>
      </c>
      <c r="E2078">
        <f t="shared" ca="1" si="470"/>
        <v>-2.5</v>
      </c>
      <c r="F2078">
        <f t="shared" ca="1" si="470"/>
        <v>30</v>
      </c>
      <c r="G2078">
        <f t="shared" ca="1" si="470"/>
        <v>14</v>
      </c>
      <c r="H2078">
        <f t="shared" ca="1" si="463"/>
        <v>2015</v>
      </c>
      <c r="I2078">
        <f t="shared" ca="1" si="464"/>
        <v>15</v>
      </c>
      <c r="J2078" t="str">
        <f t="shared" ca="1" si="465"/>
        <v>rs</v>
      </c>
      <c r="K2078" t="str">
        <f t="shared" ca="1" si="471"/>
        <v>SD</v>
      </c>
      <c r="L2078" t="str">
        <f t="shared" ca="1" si="471"/>
        <v>SD</v>
      </c>
      <c r="M2078">
        <f t="shared" ca="1" si="466"/>
        <v>2.5</v>
      </c>
      <c r="N2078" t="s">
        <v>16</v>
      </c>
      <c r="O2078">
        <v>-1</v>
      </c>
      <c r="P2078">
        <f t="shared" ca="1" si="467"/>
        <v>1</v>
      </c>
      <c r="S2078" t="s">
        <v>90</v>
      </c>
      <c r="T2078">
        <v>15</v>
      </c>
      <c r="U2078">
        <f t="shared" ca="1" si="468"/>
        <v>1</v>
      </c>
      <c r="V2078" t="s">
        <v>90</v>
      </c>
      <c r="W2078">
        <f t="shared" ca="1" si="469"/>
        <v>1</v>
      </c>
    </row>
    <row r="2079" spans="1:23" x14ac:dyDescent="0.25">
      <c r="A2079">
        <v>2078</v>
      </c>
      <c r="B2079">
        <v>1023</v>
      </c>
      <c r="C2079" t="str">
        <f t="shared" ca="1" si="462"/>
        <v>2015_15_CIN@SFO</v>
      </c>
      <c r="D2079">
        <f t="shared" ca="1" si="470"/>
        <v>4</v>
      </c>
      <c r="E2079">
        <f t="shared" ca="1" si="470"/>
        <v>6.5</v>
      </c>
      <c r="F2079">
        <f t="shared" ca="1" si="470"/>
        <v>14</v>
      </c>
      <c r="G2079">
        <f t="shared" ca="1" si="470"/>
        <v>24</v>
      </c>
      <c r="H2079">
        <f t="shared" ca="1" si="463"/>
        <v>2015</v>
      </c>
      <c r="I2079">
        <f t="shared" ca="1" si="464"/>
        <v>15</v>
      </c>
      <c r="J2079" t="str">
        <f t="shared" ca="1" si="465"/>
        <v>rs</v>
      </c>
      <c r="K2079" t="str">
        <f t="shared" ca="1" si="471"/>
        <v>CIN</v>
      </c>
      <c r="L2079" t="str">
        <f t="shared" ca="1" si="471"/>
        <v>CIN</v>
      </c>
      <c r="M2079">
        <f t="shared" ca="1" si="466"/>
        <v>-2.5</v>
      </c>
      <c r="N2079" t="s">
        <v>18</v>
      </c>
      <c r="O2079">
        <v>3</v>
      </c>
      <c r="P2079">
        <f t="shared" ca="1" si="467"/>
        <v>1</v>
      </c>
      <c r="S2079" t="s">
        <v>71</v>
      </c>
      <c r="T2079">
        <v>15</v>
      </c>
      <c r="U2079">
        <f t="shared" ca="1" si="468"/>
        <v>1</v>
      </c>
      <c r="V2079" t="s">
        <v>71</v>
      </c>
      <c r="W2079">
        <f t="shared" ca="1" si="469"/>
        <v>1</v>
      </c>
    </row>
    <row r="2080" spans="1:23" x14ac:dyDescent="0.25">
      <c r="A2080">
        <v>2079</v>
      </c>
      <c r="B2080">
        <v>1023</v>
      </c>
      <c r="C2080" t="str">
        <f t="shared" ca="1" si="462"/>
        <v>2015_15_CIN@SFO</v>
      </c>
      <c r="D2080">
        <f t="shared" ca="1" si="470"/>
        <v>4</v>
      </c>
      <c r="E2080">
        <f t="shared" ca="1" si="470"/>
        <v>6.5</v>
      </c>
      <c r="F2080">
        <f t="shared" ca="1" si="470"/>
        <v>14</v>
      </c>
      <c r="G2080">
        <f t="shared" ca="1" si="470"/>
        <v>24</v>
      </c>
      <c r="H2080">
        <f t="shared" ca="1" si="463"/>
        <v>2015</v>
      </c>
      <c r="I2080">
        <f t="shared" ca="1" si="464"/>
        <v>15</v>
      </c>
      <c r="J2080" t="str">
        <f t="shared" ca="1" si="465"/>
        <v>rs</v>
      </c>
      <c r="K2080" t="str">
        <f t="shared" ca="1" si="471"/>
        <v>CIN</v>
      </c>
      <c r="L2080" t="str">
        <f t="shared" ca="1" si="471"/>
        <v>CIN</v>
      </c>
      <c r="M2080">
        <f t="shared" ca="1" si="466"/>
        <v>-2.5</v>
      </c>
      <c r="N2080" t="s">
        <v>16</v>
      </c>
      <c r="O2080">
        <v>6</v>
      </c>
      <c r="P2080">
        <f t="shared" ca="1" si="467"/>
        <v>2</v>
      </c>
      <c r="S2080" t="s">
        <v>71</v>
      </c>
      <c r="T2080">
        <v>6</v>
      </c>
      <c r="U2080">
        <f t="shared" ca="1" si="468"/>
        <v>1</v>
      </c>
      <c r="V2080" t="s">
        <v>71</v>
      </c>
      <c r="W2080">
        <f t="shared" ca="1" si="469"/>
        <v>1</v>
      </c>
    </row>
    <row r="2081" spans="1:23" x14ac:dyDescent="0.25">
      <c r="A2081">
        <v>2080</v>
      </c>
      <c r="B2081">
        <v>1024</v>
      </c>
      <c r="C2081" t="str">
        <f t="shared" ca="1" si="462"/>
        <v>2015_15_ARI@PHI</v>
      </c>
      <c r="D2081">
        <f t="shared" ca="1" si="470"/>
        <v>3.5</v>
      </c>
      <c r="E2081">
        <f t="shared" ca="1" si="470"/>
        <v>4</v>
      </c>
      <c r="F2081">
        <f t="shared" ca="1" si="470"/>
        <v>17</v>
      </c>
      <c r="G2081">
        <f t="shared" ca="1" si="470"/>
        <v>40</v>
      </c>
      <c r="H2081">
        <f t="shared" ca="1" si="463"/>
        <v>2015</v>
      </c>
      <c r="I2081">
        <f t="shared" ca="1" si="464"/>
        <v>15</v>
      </c>
      <c r="J2081" t="str">
        <f t="shared" ca="1" si="465"/>
        <v>rs</v>
      </c>
      <c r="K2081" t="str">
        <f t="shared" ca="1" si="471"/>
        <v>ARI</v>
      </c>
      <c r="L2081" t="str">
        <f t="shared" ca="1" si="471"/>
        <v>ARI</v>
      </c>
      <c r="M2081">
        <f t="shared" ca="1" si="466"/>
        <v>-0.5</v>
      </c>
      <c r="N2081" t="s">
        <v>18</v>
      </c>
      <c r="O2081">
        <v>3</v>
      </c>
      <c r="P2081">
        <f t="shared" ca="1" si="467"/>
        <v>0.5</v>
      </c>
      <c r="S2081" t="s">
        <v>66</v>
      </c>
      <c r="T2081">
        <v>9</v>
      </c>
      <c r="U2081">
        <f t="shared" ca="1" si="468"/>
        <v>1</v>
      </c>
      <c r="V2081" t="s">
        <v>66</v>
      </c>
      <c r="W2081">
        <f t="shared" ca="1" si="469"/>
        <v>1</v>
      </c>
    </row>
    <row r="2082" spans="1:23" x14ac:dyDescent="0.25">
      <c r="A2082">
        <v>2081</v>
      </c>
      <c r="B2082">
        <v>1024</v>
      </c>
      <c r="C2082" t="str">
        <f t="shared" ca="1" si="462"/>
        <v>2015_15_ARI@PHI</v>
      </c>
      <c r="D2082">
        <f t="shared" ref="D2082:G2101" ca="1" si="472">IFERROR(IF(ISBLANK(VLOOKUP($B2082,nfl_game_result,MATCH(D$1,nfl_game_result_header,0),FALSE)),"",VLOOKUP($B2082,nfl_game_result,MATCH(D$1,nfl_game_result_header,0),FALSE)),"error")</f>
        <v>3.5</v>
      </c>
      <c r="E2082">
        <f t="shared" ca="1" si="472"/>
        <v>4</v>
      </c>
      <c r="F2082">
        <f t="shared" ca="1" si="472"/>
        <v>17</v>
      </c>
      <c r="G2082">
        <f t="shared" ca="1" si="472"/>
        <v>40</v>
      </c>
      <c r="H2082">
        <f t="shared" ca="1" si="463"/>
        <v>2015</v>
      </c>
      <c r="I2082">
        <f t="shared" ca="1" si="464"/>
        <v>15</v>
      </c>
      <c r="J2082" t="str">
        <f t="shared" ca="1" si="465"/>
        <v>rs</v>
      </c>
      <c r="K2082" t="str">
        <f t="shared" ref="K2082:L2101" ca="1" si="473">IFERROR(IF(ISBLANK(VLOOKUP($B2082,nfl_game_result,MATCH(K$1,nfl_game_result_header,0),FALSE)),"",VLOOKUP($B2082,nfl_game_result,MATCH(K$1,nfl_game_result_header,0),FALSE)),"error")</f>
        <v>ARI</v>
      </c>
      <c r="L2082" t="str">
        <f t="shared" ca="1" si="473"/>
        <v>ARI</v>
      </c>
      <c r="M2082">
        <f t="shared" ca="1" si="466"/>
        <v>-0.5</v>
      </c>
      <c r="N2082" t="s">
        <v>16</v>
      </c>
      <c r="O2082">
        <v>1</v>
      </c>
      <c r="P2082">
        <f t="shared" ca="1" si="467"/>
        <v>2.5</v>
      </c>
      <c r="S2082" t="s">
        <v>66</v>
      </c>
      <c r="T2082">
        <v>2</v>
      </c>
      <c r="U2082">
        <f t="shared" ca="1" si="468"/>
        <v>1</v>
      </c>
      <c r="V2082" t="s">
        <v>66</v>
      </c>
      <c r="W2082">
        <f t="shared" ca="1" si="469"/>
        <v>1</v>
      </c>
    </row>
    <row r="2083" spans="1:23" x14ac:dyDescent="0.25">
      <c r="A2083">
        <v>2082</v>
      </c>
      <c r="B2083">
        <v>1025</v>
      </c>
      <c r="C2083" t="str">
        <f t="shared" ca="1" si="462"/>
        <v>2015_15_DET@NOR</v>
      </c>
      <c r="D2083">
        <f t="shared" ca="1" si="472"/>
        <v>-3</v>
      </c>
      <c r="E2083">
        <f t="shared" ca="1" si="472"/>
        <v>-3</v>
      </c>
      <c r="F2083">
        <f t="shared" ca="1" si="472"/>
        <v>27</v>
      </c>
      <c r="G2083">
        <f t="shared" ca="1" si="472"/>
        <v>35</v>
      </c>
      <c r="H2083">
        <f t="shared" ca="1" si="463"/>
        <v>2015</v>
      </c>
      <c r="I2083">
        <f t="shared" ca="1" si="464"/>
        <v>15</v>
      </c>
      <c r="J2083" t="str">
        <f t="shared" ca="1" si="465"/>
        <v>rs</v>
      </c>
      <c r="K2083" t="str">
        <f t="shared" ca="1" si="473"/>
        <v>DET</v>
      </c>
      <c r="L2083" t="str">
        <f t="shared" ca="1" si="473"/>
        <v>DET</v>
      </c>
      <c r="M2083">
        <f t="shared" ca="1" si="466"/>
        <v>0</v>
      </c>
      <c r="N2083" t="s">
        <v>18</v>
      </c>
      <c r="O2083">
        <v>-6</v>
      </c>
      <c r="P2083">
        <f t="shared" ca="1" si="467"/>
        <v>3</v>
      </c>
      <c r="S2083" t="s">
        <v>340</v>
      </c>
      <c r="T2083">
        <v>1</v>
      </c>
      <c r="U2083">
        <f t="shared" ca="1" si="468"/>
        <v>0</v>
      </c>
      <c r="V2083" t="s">
        <v>340</v>
      </c>
      <c r="W2083">
        <f t="shared" ca="1" si="469"/>
        <v>0</v>
      </c>
    </row>
    <row r="2084" spans="1:23" x14ac:dyDescent="0.25">
      <c r="A2084">
        <v>2083</v>
      </c>
      <c r="B2084">
        <v>1025</v>
      </c>
      <c r="C2084" t="str">
        <f t="shared" ca="1" si="462"/>
        <v>2015_15_DET@NOR</v>
      </c>
      <c r="D2084">
        <f t="shared" ca="1" si="472"/>
        <v>-3</v>
      </c>
      <c r="E2084">
        <f t="shared" ca="1" si="472"/>
        <v>-3</v>
      </c>
      <c r="F2084">
        <f t="shared" ca="1" si="472"/>
        <v>27</v>
      </c>
      <c r="G2084">
        <f t="shared" ca="1" si="472"/>
        <v>35</v>
      </c>
      <c r="H2084">
        <f t="shared" ca="1" si="463"/>
        <v>2015</v>
      </c>
      <c r="I2084">
        <f t="shared" ca="1" si="464"/>
        <v>15</v>
      </c>
      <c r="J2084" t="str">
        <f t="shared" ca="1" si="465"/>
        <v>rs</v>
      </c>
      <c r="K2084" t="str">
        <f t="shared" ca="1" si="473"/>
        <v>DET</v>
      </c>
      <c r="L2084" t="str">
        <f t="shared" ca="1" si="473"/>
        <v>DET</v>
      </c>
      <c r="M2084">
        <f t="shared" ca="1" si="466"/>
        <v>0</v>
      </c>
      <c r="N2084" t="s">
        <v>16</v>
      </c>
      <c r="O2084">
        <v>-5</v>
      </c>
      <c r="P2084">
        <f t="shared" ca="1" si="467"/>
        <v>2</v>
      </c>
      <c r="S2084" t="s">
        <v>340</v>
      </c>
      <c r="T2084">
        <v>1</v>
      </c>
      <c r="U2084">
        <f t="shared" ca="1" si="468"/>
        <v>0</v>
      </c>
      <c r="V2084" t="s">
        <v>340</v>
      </c>
      <c r="W2084">
        <f t="shared" ca="1" si="469"/>
        <v>0</v>
      </c>
    </row>
    <row r="2085" spans="1:23" x14ac:dyDescent="0.25">
      <c r="A2085">
        <v>2084</v>
      </c>
      <c r="B2085">
        <v>1026</v>
      </c>
      <c r="C2085" t="str">
        <f t="shared" ca="1" si="462"/>
        <v>2015_16_SD@OAK</v>
      </c>
      <c r="D2085">
        <f t="shared" ca="1" si="472"/>
        <v>-5.5</v>
      </c>
      <c r="E2085">
        <f t="shared" ca="1" si="472"/>
        <v>-6</v>
      </c>
      <c r="F2085">
        <f t="shared" ca="1" si="472"/>
        <v>23</v>
      </c>
      <c r="G2085">
        <f t="shared" ca="1" si="472"/>
        <v>20</v>
      </c>
      <c r="H2085">
        <f t="shared" ca="1" si="463"/>
        <v>2015</v>
      </c>
      <c r="I2085">
        <f t="shared" ca="1" si="464"/>
        <v>16</v>
      </c>
      <c r="J2085" t="str">
        <f t="shared" ca="1" si="465"/>
        <v>rs</v>
      </c>
      <c r="K2085" t="str">
        <f t="shared" ca="1" si="473"/>
        <v>SD</v>
      </c>
      <c r="L2085" t="str">
        <f t="shared" ca="1" si="473"/>
        <v>OAK</v>
      </c>
      <c r="M2085">
        <f t="shared" ca="1" si="466"/>
        <v>0.5</v>
      </c>
      <c r="N2085" t="s">
        <v>18</v>
      </c>
      <c r="O2085">
        <v>-5</v>
      </c>
      <c r="P2085">
        <f t="shared" ca="1" si="467"/>
        <v>0.5</v>
      </c>
      <c r="S2085" t="s">
        <v>87</v>
      </c>
      <c r="T2085">
        <v>13</v>
      </c>
      <c r="U2085">
        <f t="shared" ca="1" si="468"/>
        <v>0</v>
      </c>
      <c r="V2085" t="s">
        <v>87</v>
      </c>
      <c r="W2085">
        <f t="shared" ca="1" si="469"/>
        <v>1</v>
      </c>
    </row>
    <row r="2086" spans="1:23" x14ac:dyDescent="0.25">
      <c r="A2086">
        <v>2085</v>
      </c>
      <c r="B2086">
        <v>1026</v>
      </c>
      <c r="C2086" t="str">
        <f t="shared" ca="1" si="462"/>
        <v>2015_16_SD@OAK</v>
      </c>
      <c r="D2086">
        <f t="shared" ca="1" si="472"/>
        <v>-5.5</v>
      </c>
      <c r="E2086">
        <f t="shared" ca="1" si="472"/>
        <v>-6</v>
      </c>
      <c r="F2086">
        <f t="shared" ca="1" si="472"/>
        <v>23</v>
      </c>
      <c r="G2086">
        <f t="shared" ca="1" si="472"/>
        <v>20</v>
      </c>
      <c r="H2086">
        <f t="shared" ca="1" si="463"/>
        <v>2015</v>
      </c>
      <c r="I2086">
        <f t="shared" ca="1" si="464"/>
        <v>16</v>
      </c>
      <c r="J2086" t="str">
        <f t="shared" ca="1" si="465"/>
        <v>rs</v>
      </c>
      <c r="K2086" t="str">
        <f t="shared" ca="1" si="473"/>
        <v>SD</v>
      </c>
      <c r="L2086" t="str">
        <f t="shared" ca="1" si="473"/>
        <v>OAK</v>
      </c>
      <c r="M2086">
        <f t="shared" ca="1" si="466"/>
        <v>0.5</v>
      </c>
      <c r="N2086" t="s">
        <v>16</v>
      </c>
      <c r="O2086">
        <v>-4</v>
      </c>
      <c r="P2086">
        <f t="shared" ca="1" si="467"/>
        <v>1.5</v>
      </c>
      <c r="S2086" t="s">
        <v>87</v>
      </c>
      <c r="T2086">
        <v>16</v>
      </c>
      <c r="U2086">
        <f t="shared" ca="1" si="468"/>
        <v>0</v>
      </c>
      <c r="V2086" t="s">
        <v>87</v>
      </c>
      <c r="W2086">
        <f t="shared" ca="1" si="469"/>
        <v>1</v>
      </c>
    </row>
    <row r="2087" spans="1:23" x14ac:dyDescent="0.25">
      <c r="A2087">
        <v>2086</v>
      </c>
      <c r="B2087">
        <v>1027</v>
      </c>
      <c r="C2087" t="str">
        <f t="shared" ca="1" si="462"/>
        <v>2015_16_WAS@PHI</v>
      </c>
      <c r="D2087">
        <f t="shared" ca="1" si="472"/>
        <v>-3.5</v>
      </c>
      <c r="E2087">
        <f t="shared" ca="1" si="472"/>
        <v>-3</v>
      </c>
      <c r="F2087">
        <f t="shared" ca="1" si="472"/>
        <v>24</v>
      </c>
      <c r="G2087">
        <f t="shared" ca="1" si="472"/>
        <v>38</v>
      </c>
      <c r="H2087">
        <f t="shared" ca="1" si="463"/>
        <v>2015</v>
      </c>
      <c r="I2087">
        <f t="shared" ca="1" si="464"/>
        <v>16</v>
      </c>
      <c r="J2087" t="str">
        <f t="shared" ca="1" si="465"/>
        <v>rs</v>
      </c>
      <c r="K2087" t="str">
        <f t="shared" ca="1" si="473"/>
        <v>WAS</v>
      </c>
      <c r="L2087" t="str">
        <f t="shared" ca="1" si="473"/>
        <v>WAS</v>
      </c>
      <c r="M2087">
        <f t="shared" ca="1" si="466"/>
        <v>-0.5</v>
      </c>
      <c r="N2087" t="s">
        <v>18</v>
      </c>
      <c r="O2087">
        <v>-3</v>
      </c>
      <c r="P2087">
        <f t="shared" ca="1" si="467"/>
        <v>0.5</v>
      </c>
      <c r="S2087" t="s">
        <v>88</v>
      </c>
      <c r="T2087">
        <v>10</v>
      </c>
      <c r="U2087">
        <f t="shared" ca="1" si="468"/>
        <v>0</v>
      </c>
      <c r="V2087" t="s">
        <v>88</v>
      </c>
      <c r="W2087">
        <f t="shared" ca="1" si="469"/>
        <v>0</v>
      </c>
    </row>
    <row r="2088" spans="1:23" x14ac:dyDescent="0.25">
      <c r="A2088">
        <v>2087</v>
      </c>
      <c r="B2088">
        <v>1027</v>
      </c>
      <c r="C2088" t="str">
        <f t="shared" ca="1" si="462"/>
        <v>2015_16_WAS@PHI</v>
      </c>
      <c r="D2088">
        <f t="shared" ca="1" si="472"/>
        <v>-3.5</v>
      </c>
      <c r="E2088">
        <f t="shared" ca="1" si="472"/>
        <v>-3</v>
      </c>
      <c r="F2088">
        <f t="shared" ca="1" si="472"/>
        <v>24</v>
      </c>
      <c r="G2088">
        <f t="shared" ca="1" si="472"/>
        <v>38</v>
      </c>
      <c r="H2088">
        <f t="shared" ca="1" si="463"/>
        <v>2015</v>
      </c>
      <c r="I2088">
        <f t="shared" ca="1" si="464"/>
        <v>16</v>
      </c>
      <c r="J2088" t="str">
        <f t="shared" ca="1" si="465"/>
        <v>rs</v>
      </c>
      <c r="K2088" t="str">
        <f t="shared" ca="1" si="473"/>
        <v>WAS</v>
      </c>
      <c r="L2088" t="str">
        <f t="shared" ca="1" si="473"/>
        <v>WAS</v>
      </c>
      <c r="M2088">
        <f t="shared" ca="1" si="466"/>
        <v>-0.5</v>
      </c>
      <c r="N2088" t="s">
        <v>16</v>
      </c>
      <c r="O2088">
        <v>-3</v>
      </c>
      <c r="P2088">
        <f t="shared" ca="1" si="467"/>
        <v>0.5</v>
      </c>
      <c r="S2088" t="s">
        <v>96</v>
      </c>
      <c r="T2088">
        <v>15</v>
      </c>
      <c r="U2088">
        <f t="shared" ca="1" si="468"/>
        <v>1</v>
      </c>
      <c r="V2088" t="s">
        <v>96</v>
      </c>
      <c r="W2088">
        <f t="shared" ca="1" si="469"/>
        <v>1</v>
      </c>
    </row>
    <row r="2089" spans="1:23" x14ac:dyDescent="0.25">
      <c r="A2089">
        <v>2088</v>
      </c>
      <c r="B2089">
        <v>1028</v>
      </c>
      <c r="C2089" t="str">
        <f t="shared" ca="1" si="462"/>
        <v>2015_16_DAL@BUF</v>
      </c>
      <c r="D2089">
        <f t="shared" ca="1" si="472"/>
        <v>-6</v>
      </c>
      <c r="E2089">
        <f t="shared" ca="1" si="472"/>
        <v>-6.5</v>
      </c>
      <c r="F2089">
        <f t="shared" ca="1" si="472"/>
        <v>16</v>
      </c>
      <c r="G2089">
        <f t="shared" ca="1" si="472"/>
        <v>6</v>
      </c>
      <c r="H2089">
        <f t="shared" ca="1" si="463"/>
        <v>2015</v>
      </c>
      <c r="I2089">
        <f t="shared" ca="1" si="464"/>
        <v>16</v>
      </c>
      <c r="J2089" t="str">
        <f t="shared" ca="1" si="465"/>
        <v>rs</v>
      </c>
      <c r="K2089" t="str">
        <f t="shared" ca="1" si="473"/>
        <v>BUF</v>
      </c>
      <c r="L2089" t="str">
        <f t="shared" ca="1" si="473"/>
        <v>BUF</v>
      </c>
      <c r="M2089">
        <f t="shared" ca="1" si="466"/>
        <v>0.5</v>
      </c>
      <c r="N2089" t="s">
        <v>18</v>
      </c>
      <c r="O2089">
        <v>-4</v>
      </c>
      <c r="P2089">
        <f t="shared" ca="1" si="467"/>
        <v>2</v>
      </c>
      <c r="S2089" t="s">
        <v>68</v>
      </c>
      <c r="T2089">
        <v>9</v>
      </c>
      <c r="U2089">
        <f t="shared" ca="1" si="468"/>
        <v>1</v>
      </c>
      <c r="V2089" t="s">
        <v>68</v>
      </c>
      <c r="W2089">
        <f t="shared" ca="1" si="469"/>
        <v>1</v>
      </c>
    </row>
    <row r="2090" spans="1:23" x14ac:dyDescent="0.25">
      <c r="A2090">
        <v>2089</v>
      </c>
      <c r="B2090">
        <v>1028</v>
      </c>
      <c r="C2090" t="str">
        <f t="shared" ca="1" si="462"/>
        <v>2015_16_DAL@BUF</v>
      </c>
      <c r="D2090">
        <f t="shared" ca="1" si="472"/>
        <v>-6</v>
      </c>
      <c r="E2090">
        <f t="shared" ca="1" si="472"/>
        <v>-6.5</v>
      </c>
      <c r="F2090">
        <f t="shared" ca="1" si="472"/>
        <v>16</v>
      </c>
      <c r="G2090">
        <f t="shared" ca="1" si="472"/>
        <v>6</v>
      </c>
      <c r="H2090">
        <f t="shared" ca="1" si="463"/>
        <v>2015</v>
      </c>
      <c r="I2090">
        <f t="shared" ca="1" si="464"/>
        <v>16</v>
      </c>
      <c r="J2090" t="str">
        <f t="shared" ca="1" si="465"/>
        <v>rs</v>
      </c>
      <c r="K2090" t="str">
        <f t="shared" ca="1" si="473"/>
        <v>BUF</v>
      </c>
      <c r="L2090" t="str">
        <f t="shared" ca="1" si="473"/>
        <v>BUF</v>
      </c>
      <c r="M2090">
        <f t="shared" ca="1" si="466"/>
        <v>0.5</v>
      </c>
      <c r="N2090" t="s">
        <v>16</v>
      </c>
      <c r="O2090">
        <v>-3</v>
      </c>
      <c r="P2090">
        <f t="shared" ca="1" si="467"/>
        <v>3</v>
      </c>
      <c r="S2090" t="s">
        <v>68</v>
      </c>
      <c r="T2090">
        <v>5</v>
      </c>
      <c r="U2090">
        <f t="shared" ca="1" si="468"/>
        <v>1</v>
      </c>
      <c r="V2090" t="s">
        <v>68</v>
      </c>
      <c r="W2090">
        <f t="shared" ca="1" si="469"/>
        <v>1</v>
      </c>
    </row>
    <row r="2091" spans="1:23" x14ac:dyDescent="0.25">
      <c r="A2091">
        <v>2090</v>
      </c>
      <c r="B2091">
        <v>1029</v>
      </c>
      <c r="C2091" t="str">
        <f t="shared" ca="1" si="462"/>
        <v>2015_16_NWE@NYJ</v>
      </c>
      <c r="D2091">
        <f t="shared" ca="1" si="472"/>
        <v>3</v>
      </c>
      <c r="E2091">
        <f t="shared" ca="1" si="472"/>
        <v>3</v>
      </c>
      <c r="F2091">
        <f t="shared" ca="1" si="472"/>
        <v>26</v>
      </c>
      <c r="G2091">
        <f t="shared" ca="1" si="472"/>
        <v>20</v>
      </c>
      <c r="H2091">
        <f t="shared" ca="1" si="463"/>
        <v>2015</v>
      </c>
      <c r="I2091">
        <f t="shared" ca="1" si="464"/>
        <v>16</v>
      </c>
      <c r="J2091" t="str">
        <f t="shared" ca="1" si="465"/>
        <v>rs</v>
      </c>
      <c r="K2091" t="str">
        <f t="shared" ca="1" si="473"/>
        <v>NYJ</v>
      </c>
      <c r="L2091" t="str">
        <f t="shared" ca="1" si="473"/>
        <v>NYJ</v>
      </c>
      <c r="M2091">
        <f t="shared" ca="1" si="466"/>
        <v>0</v>
      </c>
      <c r="N2091" t="s">
        <v>18</v>
      </c>
      <c r="O2091">
        <v>6</v>
      </c>
      <c r="P2091">
        <f t="shared" ca="1" si="467"/>
        <v>3</v>
      </c>
      <c r="S2091" t="s">
        <v>337</v>
      </c>
      <c r="T2091">
        <v>3</v>
      </c>
      <c r="U2091">
        <f t="shared" ca="1" si="468"/>
        <v>0</v>
      </c>
      <c r="V2091" t="s">
        <v>337</v>
      </c>
      <c r="W2091">
        <f t="shared" ca="1" si="469"/>
        <v>0</v>
      </c>
    </row>
    <row r="2092" spans="1:23" x14ac:dyDescent="0.25">
      <c r="A2092">
        <v>2091</v>
      </c>
      <c r="B2092">
        <v>1029</v>
      </c>
      <c r="C2092" t="str">
        <f t="shared" ca="1" si="462"/>
        <v>2015_16_NWE@NYJ</v>
      </c>
      <c r="D2092">
        <f t="shared" ca="1" si="472"/>
        <v>3</v>
      </c>
      <c r="E2092">
        <f t="shared" ca="1" si="472"/>
        <v>3</v>
      </c>
      <c r="F2092">
        <f t="shared" ca="1" si="472"/>
        <v>26</v>
      </c>
      <c r="G2092">
        <f t="shared" ca="1" si="472"/>
        <v>20</v>
      </c>
      <c r="H2092">
        <f t="shared" ca="1" si="463"/>
        <v>2015</v>
      </c>
      <c r="I2092">
        <f t="shared" ca="1" si="464"/>
        <v>16</v>
      </c>
      <c r="J2092" t="str">
        <f t="shared" ca="1" si="465"/>
        <v>rs</v>
      </c>
      <c r="K2092" t="str">
        <f t="shared" ca="1" si="473"/>
        <v>NYJ</v>
      </c>
      <c r="L2092" t="str">
        <f t="shared" ca="1" si="473"/>
        <v>NYJ</v>
      </c>
      <c r="M2092">
        <f t="shared" ca="1" si="466"/>
        <v>0</v>
      </c>
      <c r="N2092" t="s">
        <v>16</v>
      </c>
      <c r="O2092">
        <v>5</v>
      </c>
      <c r="P2092">
        <f t="shared" ca="1" si="467"/>
        <v>2</v>
      </c>
      <c r="S2092" t="s">
        <v>86</v>
      </c>
      <c r="T2092">
        <v>9</v>
      </c>
      <c r="U2092">
        <f t="shared" ca="1" si="468"/>
        <v>1</v>
      </c>
      <c r="V2092" t="s">
        <v>86</v>
      </c>
      <c r="W2092">
        <f t="shared" ca="1" si="469"/>
        <v>1</v>
      </c>
    </row>
    <row r="2093" spans="1:23" x14ac:dyDescent="0.25">
      <c r="A2093">
        <v>2092</v>
      </c>
      <c r="B2093">
        <v>1030</v>
      </c>
      <c r="C2093" t="str">
        <f t="shared" ca="1" si="462"/>
        <v>2015_16_HOU@TEN</v>
      </c>
      <c r="D2093">
        <f t="shared" ca="1" si="472"/>
        <v>0</v>
      </c>
      <c r="E2093">
        <f t="shared" ca="1" si="472"/>
        <v>3.5</v>
      </c>
      <c r="F2093">
        <f t="shared" ca="1" si="472"/>
        <v>6</v>
      </c>
      <c r="G2093">
        <f t="shared" ca="1" si="472"/>
        <v>34</v>
      </c>
      <c r="H2093">
        <f t="shared" ca="1" si="463"/>
        <v>2015</v>
      </c>
      <c r="I2093">
        <f t="shared" ca="1" si="464"/>
        <v>16</v>
      </c>
      <c r="J2093" t="str">
        <f t="shared" ca="1" si="465"/>
        <v>rs</v>
      </c>
      <c r="K2093" t="str">
        <f t="shared" ca="1" si="473"/>
        <v>HOU</v>
      </c>
      <c r="L2093" t="str">
        <f t="shared" ca="1" si="473"/>
        <v>HOU</v>
      </c>
      <c r="M2093">
        <f t="shared" ca="1" si="466"/>
        <v>-3.5</v>
      </c>
      <c r="N2093" t="s">
        <v>18</v>
      </c>
      <c r="O2093">
        <v>4</v>
      </c>
      <c r="P2093">
        <f t="shared" ca="1" si="467"/>
        <v>4</v>
      </c>
      <c r="S2093" t="s">
        <v>77</v>
      </c>
      <c r="T2093">
        <v>2</v>
      </c>
      <c r="U2093">
        <f t="shared" ca="1" si="468"/>
        <v>1</v>
      </c>
      <c r="V2093" t="s">
        <v>77</v>
      </c>
      <c r="W2093">
        <f t="shared" ca="1" si="469"/>
        <v>1</v>
      </c>
    </row>
    <row r="2094" spans="1:23" x14ac:dyDescent="0.25">
      <c r="A2094">
        <v>2093</v>
      </c>
      <c r="B2094">
        <v>1030</v>
      </c>
      <c r="C2094" t="str">
        <f t="shared" ca="1" si="462"/>
        <v>2015_16_HOU@TEN</v>
      </c>
      <c r="D2094">
        <f t="shared" ca="1" si="472"/>
        <v>0</v>
      </c>
      <c r="E2094">
        <f t="shared" ca="1" si="472"/>
        <v>3.5</v>
      </c>
      <c r="F2094">
        <f t="shared" ca="1" si="472"/>
        <v>6</v>
      </c>
      <c r="G2094">
        <f t="shared" ca="1" si="472"/>
        <v>34</v>
      </c>
      <c r="H2094">
        <f t="shared" ca="1" si="463"/>
        <v>2015</v>
      </c>
      <c r="I2094">
        <f t="shared" ca="1" si="464"/>
        <v>16</v>
      </c>
      <c r="J2094" t="str">
        <f t="shared" ca="1" si="465"/>
        <v>rs</v>
      </c>
      <c r="K2094" t="str">
        <f t="shared" ca="1" si="473"/>
        <v>HOU</v>
      </c>
      <c r="L2094" t="str">
        <f t="shared" ca="1" si="473"/>
        <v>HOU</v>
      </c>
      <c r="M2094">
        <f t="shared" ca="1" si="466"/>
        <v>-3.5</v>
      </c>
      <c r="N2094" t="s">
        <v>16</v>
      </c>
      <c r="O2094">
        <v>0</v>
      </c>
      <c r="P2094">
        <f t="shared" ca="1" si="467"/>
        <v>0</v>
      </c>
      <c r="S2094" t="s">
        <v>77</v>
      </c>
      <c r="T2094">
        <v>2</v>
      </c>
      <c r="U2094">
        <f t="shared" ca="1" si="468"/>
        <v>1</v>
      </c>
      <c r="V2094" t="s">
        <v>77</v>
      </c>
      <c r="W2094">
        <f t="shared" ca="1" si="469"/>
        <v>1</v>
      </c>
    </row>
    <row r="2095" spans="1:23" x14ac:dyDescent="0.25">
      <c r="A2095">
        <v>2094</v>
      </c>
      <c r="B2095">
        <v>1031</v>
      </c>
      <c r="C2095" t="str">
        <f t="shared" ca="1" si="462"/>
        <v>2015_16_CLE@KCY</v>
      </c>
      <c r="D2095">
        <f t="shared" ca="1" si="472"/>
        <v>-12.5</v>
      </c>
      <c r="E2095">
        <f t="shared" ca="1" si="472"/>
        <v>-11</v>
      </c>
      <c r="F2095">
        <f t="shared" ca="1" si="472"/>
        <v>17</v>
      </c>
      <c r="G2095">
        <f t="shared" ca="1" si="472"/>
        <v>13</v>
      </c>
      <c r="H2095">
        <f t="shared" ca="1" si="463"/>
        <v>2015</v>
      </c>
      <c r="I2095">
        <f t="shared" ca="1" si="464"/>
        <v>16</v>
      </c>
      <c r="J2095" t="str">
        <f t="shared" ca="1" si="465"/>
        <v>rs</v>
      </c>
      <c r="K2095" t="str">
        <f t="shared" ca="1" si="473"/>
        <v>CLE</v>
      </c>
      <c r="L2095" t="str">
        <f t="shared" ca="1" si="473"/>
        <v>KCY</v>
      </c>
      <c r="M2095">
        <f t="shared" ca="1" si="466"/>
        <v>-1.5</v>
      </c>
      <c r="N2095" t="s">
        <v>18</v>
      </c>
      <c r="O2095">
        <v>-9</v>
      </c>
      <c r="P2095">
        <f t="shared" ca="1" si="467"/>
        <v>3.5</v>
      </c>
      <c r="S2095" t="s">
        <v>72</v>
      </c>
      <c r="T2095">
        <v>15</v>
      </c>
      <c r="U2095">
        <f t="shared" ca="1" si="468"/>
        <v>1</v>
      </c>
      <c r="V2095" t="s">
        <v>336</v>
      </c>
      <c r="W2095">
        <f t="shared" ca="1" si="469"/>
        <v>1</v>
      </c>
    </row>
    <row r="2096" spans="1:23" x14ac:dyDescent="0.25">
      <c r="A2096">
        <v>2095</v>
      </c>
      <c r="B2096">
        <v>1031</v>
      </c>
      <c r="C2096" t="str">
        <f t="shared" ca="1" si="462"/>
        <v>2015_16_CLE@KCY</v>
      </c>
      <c r="D2096">
        <f t="shared" ca="1" si="472"/>
        <v>-12.5</v>
      </c>
      <c r="E2096">
        <f t="shared" ca="1" si="472"/>
        <v>-11</v>
      </c>
      <c r="F2096">
        <f t="shared" ca="1" si="472"/>
        <v>17</v>
      </c>
      <c r="G2096">
        <f t="shared" ca="1" si="472"/>
        <v>13</v>
      </c>
      <c r="H2096">
        <f t="shared" ca="1" si="463"/>
        <v>2015</v>
      </c>
      <c r="I2096">
        <f t="shared" ca="1" si="464"/>
        <v>16</v>
      </c>
      <c r="J2096" t="str">
        <f t="shared" ca="1" si="465"/>
        <v>rs</v>
      </c>
      <c r="K2096" t="str">
        <f t="shared" ca="1" si="473"/>
        <v>CLE</v>
      </c>
      <c r="L2096" t="str">
        <f t="shared" ca="1" si="473"/>
        <v>KCY</v>
      </c>
      <c r="M2096">
        <f t="shared" ca="1" si="466"/>
        <v>-1.5</v>
      </c>
      <c r="N2096" t="s">
        <v>16</v>
      </c>
      <c r="O2096">
        <v>-9</v>
      </c>
      <c r="P2096">
        <f t="shared" ca="1" si="467"/>
        <v>3.5</v>
      </c>
      <c r="S2096" t="s">
        <v>336</v>
      </c>
      <c r="T2096">
        <v>7</v>
      </c>
      <c r="U2096">
        <f t="shared" ca="1" si="468"/>
        <v>0</v>
      </c>
      <c r="V2096" t="s">
        <v>336</v>
      </c>
      <c r="W2096">
        <f t="shared" ca="1" si="469"/>
        <v>1</v>
      </c>
    </row>
    <row r="2097" spans="1:23" x14ac:dyDescent="0.25">
      <c r="A2097">
        <v>2096</v>
      </c>
      <c r="B2097">
        <v>1032</v>
      </c>
      <c r="C2097" t="str">
        <f t="shared" ca="1" si="462"/>
        <v>2015_16_IND@MIA</v>
      </c>
      <c r="D2097">
        <f t="shared" ca="1" si="472"/>
        <v>-1</v>
      </c>
      <c r="E2097">
        <f t="shared" ca="1" si="472"/>
        <v>-2.5</v>
      </c>
      <c r="F2097">
        <f t="shared" ca="1" si="472"/>
        <v>12</v>
      </c>
      <c r="G2097">
        <f t="shared" ca="1" si="472"/>
        <v>18</v>
      </c>
      <c r="H2097">
        <f t="shared" ca="1" si="463"/>
        <v>2015</v>
      </c>
      <c r="I2097">
        <f t="shared" ca="1" si="464"/>
        <v>16</v>
      </c>
      <c r="J2097" t="str">
        <f t="shared" ca="1" si="465"/>
        <v>rs</v>
      </c>
      <c r="K2097" t="str">
        <f t="shared" ca="1" si="473"/>
        <v>IND</v>
      </c>
      <c r="L2097" t="str">
        <f t="shared" ca="1" si="473"/>
        <v>IND</v>
      </c>
      <c r="M2097">
        <f t="shared" ca="1" si="466"/>
        <v>1.5</v>
      </c>
      <c r="N2097" t="s">
        <v>18</v>
      </c>
      <c r="O2097">
        <v>1</v>
      </c>
      <c r="P2097">
        <f t="shared" ca="1" si="467"/>
        <v>2</v>
      </c>
      <c r="S2097" t="s">
        <v>81</v>
      </c>
      <c r="T2097">
        <v>14</v>
      </c>
      <c r="U2097">
        <f t="shared" ca="1" si="468"/>
        <v>0</v>
      </c>
      <c r="V2097" t="s">
        <v>81</v>
      </c>
      <c r="W2097">
        <f t="shared" ca="1" si="469"/>
        <v>0</v>
      </c>
    </row>
    <row r="2098" spans="1:23" x14ac:dyDescent="0.25">
      <c r="A2098">
        <v>2097</v>
      </c>
      <c r="B2098">
        <v>1032</v>
      </c>
      <c r="C2098" t="str">
        <f t="shared" ca="1" si="462"/>
        <v>2015_16_IND@MIA</v>
      </c>
      <c r="D2098">
        <f t="shared" ca="1" si="472"/>
        <v>-1</v>
      </c>
      <c r="E2098">
        <f t="shared" ca="1" si="472"/>
        <v>-2.5</v>
      </c>
      <c r="F2098">
        <f t="shared" ca="1" si="472"/>
        <v>12</v>
      </c>
      <c r="G2098">
        <f t="shared" ca="1" si="472"/>
        <v>18</v>
      </c>
      <c r="H2098">
        <f t="shared" ca="1" si="463"/>
        <v>2015</v>
      </c>
      <c r="I2098">
        <f t="shared" ca="1" si="464"/>
        <v>16</v>
      </c>
      <c r="J2098" t="str">
        <f t="shared" ca="1" si="465"/>
        <v>rs</v>
      </c>
      <c r="K2098" t="str">
        <f t="shared" ca="1" si="473"/>
        <v>IND</v>
      </c>
      <c r="L2098" t="str">
        <f t="shared" ca="1" si="473"/>
        <v>IND</v>
      </c>
      <c r="M2098">
        <f t="shared" ca="1" si="466"/>
        <v>1.5</v>
      </c>
      <c r="N2098" t="s">
        <v>16</v>
      </c>
      <c r="O2098">
        <v>-3</v>
      </c>
      <c r="P2098">
        <f t="shared" ca="1" si="467"/>
        <v>2</v>
      </c>
      <c r="S2098" t="s">
        <v>78</v>
      </c>
      <c r="T2098">
        <v>13</v>
      </c>
      <c r="U2098">
        <f t="shared" ca="1" si="468"/>
        <v>1</v>
      </c>
      <c r="V2098" t="s">
        <v>78</v>
      </c>
      <c r="W2098">
        <f t="shared" ca="1" si="469"/>
        <v>1</v>
      </c>
    </row>
    <row r="2099" spans="1:23" x14ac:dyDescent="0.25">
      <c r="A2099">
        <v>2098</v>
      </c>
      <c r="B2099">
        <v>1033</v>
      </c>
      <c r="C2099" t="str">
        <f t="shared" ca="1" si="462"/>
        <v>2015_16_SFO@DET</v>
      </c>
      <c r="D2099">
        <f t="shared" ca="1" si="472"/>
        <v>-8.5</v>
      </c>
      <c r="E2099">
        <f t="shared" ca="1" si="472"/>
        <v>-10</v>
      </c>
      <c r="F2099">
        <f t="shared" ca="1" si="472"/>
        <v>32</v>
      </c>
      <c r="G2099">
        <f t="shared" ca="1" si="472"/>
        <v>17</v>
      </c>
      <c r="H2099">
        <f t="shared" ca="1" si="463"/>
        <v>2015</v>
      </c>
      <c r="I2099">
        <f t="shared" ca="1" si="464"/>
        <v>16</v>
      </c>
      <c r="J2099" t="str">
        <f t="shared" ca="1" si="465"/>
        <v>rs</v>
      </c>
      <c r="K2099" t="str">
        <f t="shared" ca="1" si="473"/>
        <v>DET</v>
      </c>
      <c r="L2099" t="str">
        <f t="shared" ca="1" si="473"/>
        <v>DET</v>
      </c>
      <c r="M2099">
        <f t="shared" ca="1" si="466"/>
        <v>1.5</v>
      </c>
      <c r="N2099" t="s">
        <v>18</v>
      </c>
      <c r="O2099">
        <v>-4.5</v>
      </c>
      <c r="P2099">
        <f t="shared" ca="1" si="467"/>
        <v>4</v>
      </c>
      <c r="S2099" t="s">
        <v>75</v>
      </c>
      <c r="T2099">
        <v>6</v>
      </c>
      <c r="U2099">
        <f t="shared" ca="1" si="468"/>
        <v>1</v>
      </c>
      <c r="V2099" t="s">
        <v>75</v>
      </c>
      <c r="W2099">
        <f t="shared" ca="1" si="469"/>
        <v>1</v>
      </c>
    </row>
    <row r="2100" spans="1:23" x14ac:dyDescent="0.25">
      <c r="A2100">
        <v>2099</v>
      </c>
      <c r="B2100">
        <v>1033</v>
      </c>
      <c r="C2100" t="str">
        <f t="shared" ca="1" si="462"/>
        <v>2015_16_SFO@DET</v>
      </c>
      <c r="D2100">
        <f t="shared" ca="1" si="472"/>
        <v>-8.5</v>
      </c>
      <c r="E2100">
        <f t="shared" ca="1" si="472"/>
        <v>-10</v>
      </c>
      <c r="F2100">
        <f t="shared" ca="1" si="472"/>
        <v>32</v>
      </c>
      <c r="G2100">
        <f t="shared" ca="1" si="472"/>
        <v>17</v>
      </c>
      <c r="H2100">
        <f t="shared" ca="1" si="463"/>
        <v>2015</v>
      </c>
      <c r="I2100">
        <f t="shared" ca="1" si="464"/>
        <v>16</v>
      </c>
      <c r="J2100" t="str">
        <f t="shared" ca="1" si="465"/>
        <v>rs</v>
      </c>
      <c r="K2100" t="str">
        <f t="shared" ca="1" si="473"/>
        <v>DET</v>
      </c>
      <c r="L2100" t="str">
        <f t="shared" ca="1" si="473"/>
        <v>DET</v>
      </c>
      <c r="M2100">
        <f t="shared" ca="1" si="466"/>
        <v>1.5</v>
      </c>
      <c r="N2100" t="s">
        <v>16</v>
      </c>
      <c r="O2100">
        <v>-5.5</v>
      </c>
      <c r="P2100">
        <f t="shared" ca="1" si="467"/>
        <v>3</v>
      </c>
      <c r="S2100" t="s">
        <v>338</v>
      </c>
      <c r="T2100">
        <v>10</v>
      </c>
      <c r="U2100">
        <f t="shared" ca="1" si="468"/>
        <v>0</v>
      </c>
      <c r="V2100" t="s">
        <v>75</v>
      </c>
      <c r="W2100">
        <f t="shared" ca="1" si="469"/>
        <v>1</v>
      </c>
    </row>
    <row r="2101" spans="1:23" x14ac:dyDescent="0.25">
      <c r="A2101">
        <v>2100</v>
      </c>
      <c r="B2101">
        <v>1034</v>
      </c>
      <c r="C2101" t="str">
        <f t="shared" ca="1" si="462"/>
        <v>2015_16_CHI@TBY</v>
      </c>
      <c r="D2101">
        <f t="shared" ca="1" si="472"/>
        <v>-3</v>
      </c>
      <c r="E2101">
        <f t="shared" ca="1" si="472"/>
        <v>-3.5</v>
      </c>
      <c r="F2101">
        <f t="shared" ca="1" si="472"/>
        <v>21</v>
      </c>
      <c r="G2101">
        <f t="shared" ca="1" si="472"/>
        <v>26</v>
      </c>
      <c r="H2101">
        <f t="shared" ca="1" si="463"/>
        <v>2015</v>
      </c>
      <c r="I2101">
        <f t="shared" ca="1" si="464"/>
        <v>16</v>
      </c>
      <c r="J2101" t="str">
        <f t="shared" ca="1" si="465"/>
        <v>rs</v>
      </c>
      <c r="K2101" t="str">
        <f t="shared" ca="1" si="473"/>
        <v>CHI</v>
      </c>
      <c r="L2101" t="str">
        <f t="shared" ca="1" si="473"/>
        <v>CHI</v>
      </c>
      <c r="M2101">
        <f t="shared" ca="1" si="466"/>
        <v>0.5</v>
      </c>
      <c r="N2101" t="s">
        <v>18</v>
      </c>
      <c r="O2101">
        <v>-3</v>
      </c>
      <c r="P2101">
        <f t="shared" ca="1" si="467"/>
        <v>0</v>
      </c>
      <c r="S2101" t="s">
        <v>339</v>
      </c>
      <c r="T2101">
        <v>12</v>
      </c>
      <c r="U2101">
        <f t="shared" ca="1" si="468"/>
        <v>0</v>
      </c>
      <c r="V2101" t="s">
        <v>339</v>
      </c>
      <c r="W2101">
        <f t="shared" ca="1" si="469"/>
        <v>0</v>
      </c>
    </row>
    <row r="2102" spans="1:23" x14ac:dyDescent="0.25">
      <c r="A2102">
        <v>2101</v>
      </c>
      <c r="B2102">
        <v>1034</v>
      </c>
      <c r="C2102" t="str">
        <f t="shared" ca="1" si="462"/>
        <v>2015_16_CHI@TBY</v>
      </c>
      <c r="D2102">
        <f t="shared" ref="D2102:G2121" ca="1" si="474">IFERROR(IF(ISBLANK(VLOOKUP($B2102,nfl_game_result,MATCH(D$1,nfl_game_result_header,0),FALSE)),"",VLOOKUP($B2102,nfl_game_result,MATCH(D$1,nfl_game_result_header,0),FALSE)),"error")</f>
        <v>-3</v>
      </c>
      <c r="E2102">
        <f t="shared" ca="1" si="474"/>
        <v>-3.5</v>
      </c>
      <c r="F2102">
        <f t="shared" ca="1" si="474"/>
        <v>21</v>
      </c>
      <c r="G2102">
        <f t="shared" ca="1" si="474"/>
        <v>26</v>
      </c>
      <c r="H2102">
        <f t="shared" ca="1" si="463"/>
        <v>2015</v>
      </c>
      <c r="I2102">
        <f t="shared" ca="1" si="464"/>
        <v>16</v>
      </c>
      <c r="J2102" t="str">
        <f t="shared" ca="1" si="465"/>
        <v>rs</v>
      </c>
      <c r="K2102" t="str">
        <f t="shared" ref="K2102:L2121" ca="1" si="475">IFERROR(IF(ISBLANK(VLOOKUP($B2102,nfl_game_result,MATCH(K$1,nfl_game_result_header,0),FALSE)),"",VLOOKUP($B2102,nfl_game_result,MATCH(K$1,nfl_game_result_header,0),FALSE)),"error")</f>
        <v>CHI</v>
      </c>
      <c r="L2102" t="str">
        <f t="shared" ca="1" si="475"/>
        <v>CHI</v>
      </c>
      <c r="M2102">
        <f t="shared" ca="1" si="466"/>
        <v>0.5</v>
      </c>
      <c r="N2102" t="s">
        <v>16</v>
      </c>
      <c r="O2102">
        <v>-3</v>
      </c>
      <c r="P2102">
        <f t="shared" ca="1" si="467"/>
        <v>0</v>
      </c>
      <c r="S2102" t="s">
        <v>70</v>
      </c>
      <c r="T2102">
        <v>4</v>
      </c>
      <c r="U2102">
        <f t="shared" ca="1" si="468"/>
        <v>1</v>
      </c>
      <c r="V2102" t="s">
        <v>70</v>
      </c>
      <c r="W2102">
        <f t="shared" ca="1" si="469"/>
        <v>1</v>
      </c>
    </row>
    <row r="2103" spans="1:23" x14ac:dyDescent="0.25">
      <c r="A2103">
        <v>2102</v>
      </c>
      <c r="B2103">
        <v>1035</v>
      </c>
      <c r="C2103" t="str">
        <f t="shared" ca="1" si="462"/>
        <v>2015_16_CAR@ATL</v>
      </c>
      <c r="D2103">
        <f t="shared" ca="1" si="474"/>
        <v>7</v>
      </c>
      <c r="E2103">
        <f t="shared" ca="1" si="474"/>
        <v>6.5</v>
      </c>
      <c r="F2103">
        <f t="shared" ca="1" si="474"/>
        <v>20</v>
      </c>
      <c r="G2103">
        <f t="shared" ca="1" si="474"/>
        <v>13</v>
      </c>
      <c r="H2103">
        <f t="shared" ca="1" si="463"/>
        <v>2015</v>
      </c>
      <c r="I2103">
        <f t="shared" ca="1" si="464"/>
        <v>16</v>
      </c>
      <c r="J2103" t="str">
        <f t="shared" ca="1" si="465"/>
        <v>rs</v>
      </c>
      <c r="K2103" t="str">
        <f t="shared" ca="1" si="475"/>
        <v>ATL</v>
      </c>
      <c r="L2103" t="str">
        <f t="shared" ca="1" si="475"/>
        <v>ATL</v>
      </c>
      <c r="M2103">
        <f t="shared" ca="1" si="466"/>
        <v>0.5</v>
      </c>
      <c r="N2103" t="s">
        <v>18</v>
      </c>
      <c r="O2103">
        <v>6</v>
      </c>
      <c r="P2103">
        <f t="shared" ca="1" si="467"/>
        <v>1</v>
      </c>
      <c r="S2103" t="s">
        <v>69</v>
      </c>
      <c r="T2103">
        <v>7</v>
      </c>
      <c r="U2103">
        <f t="shared" ca="1" si="468"/>
        <v>0</v>
      </c>
      <c r="V2103" t="s">
        <v>69</v>
      </c>
      <c r="W2103">
        <f t="shared" ca="1" si="469"/>
        <v>0</v>
      </c>
    </row>
    <row r="2104" spans="1:23" x14ac:dyDescent="0.25">
      <c r="A2104">
        <v>2103</v>
      </c>
      <c r="B2104">
        <v>1035</v>
      </c>
      <c r="C2104" t="str">
        <f t="shared" ca="1" si="462"/>
        <v>2015_16_CAR@ATL</v>
      </c>
      <c r="D2104">
        <f t="shared" ca="1" si="474"/>
        <v>7</v>
      </c>
      <c r="E2104">
        <f t="shared" ca="1" si="474"/>
        <v>6.5</v>
      </c>
      <c r="F2104">
        <f t="shared" ca="1" si="474"/>
        <v>20</v>
      </c>
      <c r="G2104">
        <f t="shared" ca="1" si="474"/>
        <v>13</v>
      </c>
      <c r="H2104">
        <f t="shared" ca="1" si="463"/>
        <v>2015</v>
      </c>
      <c r="I2104">
        <f t="shared" ca="1" si="464"/>
        <v>16</v>
      </c>
      <c r="J2104" t="str">
        <f t="shared" ca="1" si="465"/>
        <v>rs</v>
      </c>
      <c r="K2104" t="str">
        <f t="shared" ca="1" si="475"/>
        <v>ATL</v>
      </c>
      <c r="L2104" t="str">
        <f t="shared" ca="1" si="475"/>
        <v>ATL</v>
      </c>
      <c r="M2104">
        <f t="shared" ca="1" si="466"/>
        <v>0.5</v>
      </c>
      <c r="N2104" t="s">
        <v>16</v>
      </c>
      <c r="O2104">
        <v>7</v>
      </c>
      <c r="P2104">
        <f t="shared" ca="1" si="467"/>
        <v>0</v>
      </c>
      <c r="S2104" t="s">
        <v>22</v>
      </c>
      <c r="T2104">
        <v>11</v>
      </c>
      <c r="U2104">
        <f t="shared" ca="1" si="468"/>
        <v>1</v>
      </c>
      <c r="V2104" t="s">
        <v>69</v>
      </c>
      <c r="W2104">
        <f t="shared" ca="1" si="469"/>
        <v>0</v>
      </c>
    </row>
    <row r="2105" spans="1:23" x14ac:dyDescent="0.25">
      <c r="A2105">
        <v>2104</v>
      </c>
      <c r="B2105">
        <v>1036</v>
      </c>
      <c r="C2105" t="str">
        <f t="shared" ca="1" si="462"/>
        <v>2015_16_PIT@BAL</v>
      </c>
      <c r="D2105">
        <f t="shared" ca="1" si="474"/>
        <v>10</v>
      </c>
      <c r="E2105">
        <f t="shared" ca="1" si="474"/>
        <v>10</v>
      </c>
      <c r="F2105">
        <f t="shared" ca="1" si="474"/>
        <v>20</v>
      </c>
      <c r="G2105">
        <f t="shared" ca="1" si="474"/>
        <v>17</v>
      </c>
      <c r="H2105">
        <f t="shared" ca="1" si="463"/>
        <v>2015</v>
      </c>
      <c r="I2105">
        <f t="shared" ca="1" si="464"/>
        <v>16</v>
      </c>
      <c r="J2105" t="str">
        <f t="shared" ca="1" si="465"/>
        <v>rs</v>
      </c>
      <c r="K2105" t="str">
        <f t="shared" ca="1" si="475"/>
        <v>BAL</v>
      </c>
      <c r="L2105" t="str">
        <f t="shared" ca="1" si="475"/>
        <v>BAL</v>
      </c>
      <c r="M2105">
        <f t="shared" ca="1" si="466"/>
        <v>0</v>
      </c>
      <c r="N2105" t="s">
        <v>18</v>
      </c>
      <c r="O2105">
        <v>10.5</v>
      </c>
      <c r="P2105">
        <f t="shared" ca="1" si="467"/>
        <v>0.5</v>
      </c>
      <c r="S2105" t="s">
        <v>89</v>
      </c>
      <c r="T2105">
        <v>1</v>
      </c>
      <c r="U2105">
        <f t="shared" ca="1" si="468"/>
        <v>0</v>
      </c>
      <c r="V2105" t="s">
        <v>89</v>
      </c>
      <c r="W2105">
        <f t="shared" ca="1" si="469"/>
        <v>0</v>
      </c>
    </row>
    <row r="2106" spans="1:23" x14ac:dyDescent="0.25">
      <c r="A2106">
        <v>2105</v>
      </c>
      <c r="B2106">
        <v>1036</v>
      </c>
      <c r="C2106" t="str">
        <f t="shared" ca="1" si="462"/>
        <v>2015_16_PIT@BAL</v>
      </c>
      <c r="D2106">
        <f t="shared" ca="1" si="474"/>
        <v>10</v>
      </c>
      <c r="E2106">
        <f t="shared" ca="1" si="474"/>
        <v>10</v>
      </c>
      <c r="F2106">
        <f t="shared" ca="1" si="474"/>
        <v>20</v>
      </c>
      <c r="G2106">
        <f t="shared" ca="1" si="474"/>
        <v>17</v>
      </c>
      <c r="H2106">
        <f t="shared" ca="1" si="463"/>
        <v>2015</v>
      </c>
      <c r="I2106">
        <f t="shared" ca="1" si="464"/>
        <v>16</v>
      </c>
      <c r="J2106" t="str">
        <f t="shared" ca="1" si="465"/>
        <v>rs</v>
      </c>
      <c r="K2106" t="str">
        <f t="shared" ca="1" si="475"/>
        <v>BAL</v>
      </c>
      <c r="L2106" t="str">
        <f t="shared" ca="1" si="475"/>
        <v>BAL</v>
      </c>
      <c r="M2106">
        <f t="shared" ca="1" si="466"/>
        <v>0</v>
      </c>
      <c r="N2106" t="s">
        <v>16</v>
      </c>
      <c r="O2106">
        <v>7</v>
      </c>
      <c r="P2106">
        <f t="shared" ca="1" si="467"/>
        <v>3</v>
      </c>
      <c r="S2106" t="s">
        <v>89</v>
      </c>
      <c r="T2106">
        <v>1</v>
      </c>
      <c r="U2106">
        <f t="shared" ca="1" si="468"/>
        <v>0</v>
      </c>
      <c r="V2106" t="s">
        <v>89</v>
      </c>
      <c r="W2106">
        <f t="shared" ca="1" si="469"/>
        <v>0</v>
      </c>
    </row>
    <row r="2107" spans="1:23" x14ac:dyDescent="0.25">
      <c r="A2107">
        <v>2106</v>
      </c>
      <c r="B2107">
        <v>1037</v>
      </c>
      <c r="C2107" t="str">
        <f t="shared" ca="1" si="462"/>
        <v>2015_16_JAX@NOR</v>
      </c>
      <c r="D2107">
        <f t="shared" ca="1" si="474"/>
        <v>-3.5</v>
      </c>
      <c r="E2107">
        <f t="shared" ca="1" si="474"/>
        <v>-3</v>
      </c>
      <c r="F2107">
        <f t="shared" ca="1" si="474"/>
        <v>38</v>
      </c>
      <c r="G2107">
        <f t="shared" ca="1" si="474"/>
        <v>27</v>
      </c>
      <c r="H2107">
        <f t="shared" ca="1" si="463"/>
        <v>2015</v>
      </c>
      <c r="I2107">
        <f t="shared" ca="1" si="464"/>
        <v>16</v>
      </c>
      <c r="J2107" t="str">
        <f t="shared" ca="1" si="465"/>
        <v>rs</v>
      </c>
      <c r="K2107" t="str">
        <f t="shared" ca="1" si="475"/>
        <v>NOR</v>
      </c>
      <c r="L2107" t="str">
        <f t="shared" ca="1" si="475"/>
        <v>NOR</v>
      </c>
      <c r="M2107">
        <f t="shared" ca="1" si="466"/>
        <v>-0.5</v>
      </c>
      <c r="N2107" t="s">
        <v>18</v>
      </c>
      <c r="O2107">
        <v>-6</v>
      </c>
      <c r="P2107">
        <f t="shared" ca="1" si="467"/>
        <v>2.5</v>
      </c>
      <c r="S2107" t="s">
        <v>340</v>
      </c>
      <c r="T2107">
        <v>8</v>
      </c>
      <c r="U2107">
        <f t="shared" ca="1" si="468"/>
        <v>1</v>
      </c>
      <c r="V2107" t="s">
        <v>340</v>
      </c>
      <c r="W2107">
        <f t="shared" ca="1" si="469"/>
        <v>1</v>
      </c>
    </row>
    <row r="2108" spans="1:23" x14ac:dyDescent="0.25">
      <c r="A2108">
        <v>2107</v>
      </c>
      <c r="B2108">
        <v>1037</v>
      </c>
      <c r="C2108" t="str">
        <f t="shared" ca="1" si="462"/>
        <v>2015_16_JAX@NOR</v>
      </c>
      <c r="D2108">
        <f t="shared" ca="1" si="474"/>
        <v>-3.5</v>
      </c>
      <c r="E2108">
        <f t="shared" ca="1" si="474"/>
        <v>-3</v>
      </c>
      <c r="F2108">
        <f t="shared" ca="1" si="474"/>
        <v>38</v>
      </c>
      <c r="G2108">
        <f t="shared" ca="1" si="474"/>
        <v>27</v>
      </c>
      <c r="H2108">
        <f t="shared" ca="1" si="463"/>
        <v>2015</v>
      </c>
      <c r="I2108">
        <f t="shared" ca="1" si="464"/>
        <v>16</v>
      </c>
      <c r="J2108" t="str">
        <f t="shared" ca="1" si="465"/>
        <v>rs</v>
      </c>
      <c r="K2108" t="str">
        <f t="shared" ca="1" si="475"/>
        <v>NOR</v>
      </c>
      <c r="L2108" t="str">
        <f t="shared" ca="1" si="475"/>
        <v>NOR</v>
      </c>
      <c r="M2108">
        <f t="shared" ca="1" si="466"/>
        <v>-0.5</v>
      </c>
      <c r="N2108" t="s">
        <v>16</v>
      </c>
      <c r="O2108">
        <v>-5.5</v>
      </c>
      <c r="P2108">
        <f t="shared" ca="1" si="467"/>
        <v>2</v>
      </c>
      <c r="S2108" t="s">
        <v>79</v>
      </c>
      <c r="T2108">
        <v>14</v>
      </c>
      <c r="U2108">
        <f t="shared" ca="1" si="468"/>
        <v>0</v>
      </c>
      <c r="V2108" t="s">
        <v>79</v>
      </c>
      <c r="W2108">
        <f t="shared" ca="1" si="469"/>
        <v>0</v>
      </c>
    </row>
    <row r="2109" spans="1:23" x14ac:dyDescent="0.25">
      <c r="A2109">
        <v>2108</v>
      </c>
      <c r="B2109">
        <v>1038</v>
      </c>
      <c r="C2109" t="str">
        <f t="shared" ca="1" si="462"/>
        <v>2015_16_STL@SEA</v>
      </c>
      <c r="D2109">
        <f t="shared" ca="1" si="474"/>
        <v>-13.5</v>
      </c>
      <c r="E2109">
        <f t="shared" ca="1" si="474"/>
        <v>-12</v>
      </c>
      <c r="F2109">
        <f t="shared" ca="1" si="474"/>
        <v>17</v>
      </c>
      <c r="G2109">
        <f t="shared" ca="1" si="474"/>
        <v>23</v>
      </c>
      <c r="H2109">
        <f t="shared" ca="1" si="463"/>
        <v>2015</v>
      </c>
      <c r="I2109">
        <f t="shared" ca="1" si="464"/>
        <v>16</v>
      </c>
      <c r="J2109" t="str">
        <f t="shared" ca="1" si="465"/>
        <v>rs</v>
      </c>
      <c r="K2109" t="str">
        <f t="shared" ca="1" si="475"/>
        <v>STL</v>
      </c>
      <c r="L2109" t="str">
        <f t="shared" ca="1" si="475"/>
        <v>STL</v>
      </c>
      <c r="M2109">
        <f t="shared" ca="1" si="466"/>
        <v>-1.5</v>
      </c>
      <c r="N2109" t="s">
        <v>18</v>
      </c>
      <c r="O2109">
        <v>-14</v>
      </c>
      <c r="P2109">
        <f t="shared" ca="1" si="467"/>
        <v>0.5</v>
      </c>
      <c r="S2109" t="s">
        <v>93</v>
      </c>
      <c r="T2109">
        <v>4</v>
      </c>
      <c r="U2109">
        <f t="shared" ca="1" si="468"/>
        <v>1</v>
      </c>
      <c r="V2109" t="s">
        <v>91</v>
      </c>
      <c r="W2109">
        <f t="shared" ca="1" si="469"/>
        <v>0</v>
      </c>
    </row>
    <row r="2110" spans="1:23" x14ac:dyDescent="0.25">
      <c r="A2110">
        <v>2109</v>
      </c>
      <c r="B2110">
        <v>1038</v>
      </c>
      <c r="C2110" t="str">
        <f t="shared" ca="1" si="462"/>
        <v>2015_16_STL@SEA</v>
      </c>
      <c r="D2110">
        <f t="shared" ca="1" si="474"/>
        <v>-13.5</v>
      </c>
      <c r="E2110">
        <f t="shared" ca="1" si="474"/>
        <v>-12</v>
      </c>
      <c r="F2110">
        <f t="shared" ca="1" si="474"/>
        <v>17</v>
      </c>
      <c r="G2110">
        <f t="shared" ca="1" si="474"/>
        <v>23</v>
      </c>
      <c r="H2110">
        <f t="shared" ca="1" si="463"/>
        <v>2015</v>
      </c>
      <c r="I2110">
        <f t="shared" ca="1" si="464"/>
        <v>16</v>
      </c>
      <c r="J2110" t="str">
        <f t="shared" ca="1" si="465"/>
        <v>rs</v>
      </c>
      <c r="K2110" t="str">
        <f t="shared" ca="1" si="475"/>
        <v>STL</v>
      </c>
      <c r="L2110" t="str">
        <f t="shared" ca="1" si="475"/>
        <v>STL</v>
      </c>
      <c r="M2110">
        <f t="shared" ca="1" si="466"/>
        <v>-1.5</v>
      </c>
      <c r="N2110" t="s">
        <v>16</v>
      </c>
      <c r="O2110">
        <v>-9.5</v>
      </c>
      <c r="P2110">
        <f t="shared" ca="1" si="467"/>
        <v>4</v>
      </c>
      <c r="S2110" t="s">
        <v>93</v>
      </c>
      <c r="T2110">
        <v>8</v>
      </c>
      <c r="U2110">
        <f t="shared" ca="1" si="468"/>
        <v>1</v>
      </c>
      <c r="V2110" t="s">
        <v>91</v>
      </c>
      <c r="W2110">
        <f t="shared" ca="1" si="469"/>
        <v>0</v>
      </c>
    </row>
    <row r="2111" spans="1:23" x14ac:dyDescent="0.25">
      <c r="A2111">
        <v>2110</v>
      </c>
      <c r="B2111">
        <v>1039</v>
      </c>
      <c r="C2111" t="str">
        <f t="shared" ca="1" si="462"/>
        <v>2015_16_GBY@ARI</v>
      </c>
      <c r="D2111">
        <f t="shared" ca="1" si="474"/>
        <v>-4</v>
      </c>
      <c r="E2111">
        <f t="shared" ca="1" si="474"/>
        <v>-4.5</v>
      </c>
      <c r="F2111">
        <f t="shared" ca="1" si="474"/>
        <v>38</v>
      </c>
      <c r="G2111">
        <f t="shared" ca="1" si="474"/>
        <v>8</v>
      </c>
      <c r="H2111">
        <f t="shared" ca="1" si="463"/>
        <v>2015</v>
      </c>
      <c r="I2111">
        <f t="shared" ca="1" si="464"/>
        <v>16</v>
      </c>
      <c r="J2111" t="str">
        <f t="shared" ca="1" si="465"/>
        <v>rs</v>
      </c>
      <c r="K2111" t="str">
        <f t="shared" ca="1" si="475"/>
        <v>ARI</v>
      </c>
      <c r="L2111" t="str">
        <f t="shared" ca="1" si="475"/>
        <v>ARI</v>
      </c>
      <c r="M2111">
        <f t="shared" ca="1" si="466"/>
        <v>0.5</v>
      </c>
      <c r="N2111" t="s">
        <v>18</v>
      </c>
      <c r="O2111">
        <v>-4.5</v>
      </c>
      <c r="P2111">
        <f t="shared" ca="1" si="467"/>
        <v>0.5</v>
      </c>
      <c r="S2111" t="s">
        <v>66</v>
      </c>
      <c r="T2111">
        <v>5</v>
      </c>
      <c r="U2111">
        <f t="shared" ca="1" si="468"/>
        <v>1</v>
      </c>
      <c r="V2111" t="s">
        <v>66</v>
      </c>
      <c r="W2111">
        <f t="shared" ca="1" si="469"/>
        <v>1</v>
      </c>
    </row>
    <row r="2112" spans="1:23" x14ac:dyDescent="0.25">
      <c r="A2112">
        <v>2111</v>
      </c>
      <c r="B2112">
        <v>1039</v>
      </c>
      <c r="C2112" t="str">
        <f t="shared" ca="1" si="462"/>
        <v>2015_16_GBY@ARI</v>
      </c>
      <c r="D2112">
        <f t="shared" ca="1" si="474"/>
        <v>-4</v>
      </c>
      <c r="E2112">
        <f t="shared" ca="1" si="474"/>
        <v>-4.5</v>
      </c>
      <c r="F2112">
        <f t="shared" ca="1" si="474"/>
        <v>38</v>
      </c>
      <c r="G2112">
        <f t="shared" ca="1" si="474"/>
        <v>8</v>
      </c>
      <c r="H2112">
        <f t="shared" ca="1" si="463"/>
        <v>2015</v>
      </c>
      <c r="I2112">
        <f t="shared" ca="1" si="464"/>
        <v>16</v>
      </c>
      <c r="J2112" t="str">
        <f t="shared" ca="1" si="465"/>
        <v>rs</v>
      </c>
      <c r="K2112" t="str">
        <f t="shared" ca="1" si="475"/>
        <v>ARI</v>
      </c>
      <c r="L2112" t="str">
        <f t="shared" ca="1" si="475"/>
        <v>ARI</v>
      </c>
      <c r="M2112">
        <f t="shared" ca="1" si="466"/>
        <v>0.5</v>
      </c>
      <c r="N2112" t="s">
        <v>16</v>
      </c>
      <c r="O2112">
        <v>-4.5</v>
      </c>
      <c r="P2112">
        <f t="shared" ca="1" si="467"/>
        <v>0.5</v>
      </c>
      <c r="S2112" t="s">
        <v>66</v>
      </c>
      <c r="T2112">
        <v>6</v>
      </c>
      <c r="U2112">
        <f t="shared" ca="1" si="468"/>
        <v>1</v>
      </c>
      <c r="V2112" t="s">
        <v>66</v>
      </c>
      <c r="W2112">
        <f t="shared" ca="1" si="469"/>
        <v>1</v>
      </c>
    </row>
    <row r="2113" spans="1:23" x14ac:dyDescent="0.25">
      <c r="A2113">
        <v>2112</v>
      </c>
      <c r="B2113">
        <v>1040</v>
      </c>
      <c r="C2113" t="str">
        <f t="shared" ca="1" si="462"/>
        <v>2015_16_NYG@MIN</v>
      </c>
      <c r="D2113">
        <f t="shared" ca="1" si="474"/>
        <v>-4</v>
      </c>
      <c r="E2113">
        <f t="shared" ca="1" si="474"/>
        <v>-7</v>
      </c>
      <c r="F2113">
        <f t="shared" ca="1" si="474"/>
        <v>49</v>
      </c>
      <c r="G2113">
        <f t="shared" ca="1" si="474"/>
        <v>17</v>
      </c>
      <c r="H2113">
        <f t="shared" ca="1" si="463"/>
        <v>2015</v>
      </c>
      <c r="I2113">
        <f t="shared" ca="1" si="464"/>
        <v>16</v>
      </c>
      <c r="J2113" t="str">
        <f t="shared" ca="1" si="465"/>
        <v>rs</v>
      </c>
      <c r="K2113" t="str">
        <f t="shared" ca="1" si="475"/>
        <v>MIN</v>
      </c>
      <c r="L2113" t="str">
        <f t="shared" ca="1" si="475"/>
        <v>MIN</v>
      </c>
      <c r="M2113">
        <f t="shared" ca="1" si="466"/>
        <v>3</v>
      </c>
      <c r="N2113" t="s">
        <v>18</v>
      </c>
      <c r="O2113">
        <v>-4</v>
      </c>
      <c r="P2113">
        <f t="shared" ca="1" si="467"/>
        <v>0</v>
      </c>
      <c r="S2113" t="s">
        <v>82</v>
      </c>
      <c r="T2113">
        <v>11</v>
      </c>
      <c r="U2113">
        <f t="shared" ca="1" si="468"/>
        <v>1</v>
      </c>
      <c r="V2113" t="s">
        <v>82</v>
      </c>
      <c r="W2113">
        <f t="shared" ca="1" si="469"/>
        <v>1</v>
      </c>
    </row>
    <row r="2114" spans="1:23" x14ac:dyDescent="0.25">
      <c r="A2114">
        <v>2113</v>
      </c>
      <c r="B2114">
        <v>1040</v>
      </c>
      <c r="C2114" t="str">
        <f t="shared" ref="C2114:C2177" ca="1" si="476">IFERROR(VLOOKUP($B2114,nfl_game_result,MATCH(C$1,nfl_game_result_header,0),FALSE),"error")</f>
        <v>2015_16_NYG@MIN</v>
      </c>
      <c r="D2114">
        <f t="shared" ca="1" si="474"/>
        <v>-4</v>
      </c>
      <c r="E2114">
        <f t="shared" ca="1" si="474"/>
        <v>-7</v>
      </c>
      <c r="F2114">
        <f t="shared" ca="1" si="474"/>
        <v>49</v>
      </c>
      <c r="G2114">
        <f t="shared" ca="1" si="474"/>
        <v>17</v>
      </c>
      <c r="H2114">
        <f t="shared" ref="H2114:H2177" ca="1" si="477">VALUE(LEFT(C2114, 4))</f>
        <v>2015</v>
      </c>
      <c r="I2114">
        <f t="shared" ref="I2114:I2177" ca="1" si="478">VALUE(MID(C2114,6,FIND("_",C2114,6)-6))</f>
        <v>16</v>
      </c>
      <c r="J2114" t="str">
        <f t="shared" ref="J2114:J2177" ca="1" si="479">IF(I2114&lt;=17,"rs","plyff")</f>
        <v>rs</v>
      </c>
      <c r="K2114" t="str">
        <f t="shared" ca="1" si="475"/>
        <v>MIN</v>
      </c>
      <c r="L2114" t="str">
        <f t="shared" ca="1" si="475"/>
        <v>MIN</v>
      </c>
      <c r="M2114">
        <f t="shared" ref="M2114:M2177" ca="1" si="480">IF(NOT(OR(ISBLANK(D2114),ISBLANK(E2114),D2114="",E2114="")),D2114-E2114,"")</f>
        <v>3</v>
      </c>
      <c r="N2114" t="s">
        <v>16</v>
      </c>
      <c r="O2114">
        <v>-4</v>
      </c>
      <c r="P2114">
        <f t="shared" ref="P2114:P2177" ca="1" si="481">IF(OR(NOT(ISNUMBER(D2114)),ISBLANK(D2114),D2114="",ISBLANK(O2114)),"",ABS(D2114-O2114))</f>
        <v>0</v>
      </c>
      <c r="S2114" t="s">
        <v>82</v>
      </c>
      <c r="T2114">
        <v>3</v>
      </c>
      <c r="U2114">
        <f t="shared" ref="U2114:U2177" ca="1" si="482">IF(OR(ISBLANK(K2114),ISBLANK(S2114),K2114="",S2114=""),"",IF(K2114=S2114,1,0))</f>
        <v>1</v>
      </c>
      <c r="V2114" t="s">
        <v>82</v>
      </c>
      <c r="W2114">
        <f t="shared" ref="W2114:W2177" ca="1" si="483">IF(OR(ISBLANK(L2114),ISBLANK(V2114),L2114="",V2114=""),"",IF(L2114=V2114,1,0))</f>
        <v>1</v>
      </c>
    </row>
    <row r="2115" spans="1:23" x14ac:dyDescent="0.25">
      <c r="A2115">
        <v>2114</v>
      </c>
      <c r="B2115">
        <v>1041</v>
      </c>
      <c r="C2115" t="str">
        <f t="shared" ca="1" si="476"/>
        <v>2015_16_CIN@DEN</v>
      </c>
      <c r="D2115">
        <f t="shared" ca="1" si="474"/>
        <v>-3.5</v>
      </c>
      <c r="E2115">
        <f t="shared" ca="1" si="474"/>
        <v>-3.5</v>
      </c>
      <c r="F2115">
        <f t="shared" ca="1" si="474"/>
        <v>20</v>
      </c>
      <c r="G2115">
        <f t="shared" ca="1" si="474"/>
        <v>17</v>
      </c>
      <c r="H2115">
        <f t="shared" ca="1" si="477"/>
        <v>2015</v>
      </c>
      <c r="I2115">
        <f t="shared" ca="1" si="478"/>
        <v>16</v>
      </c>
      <c r="J2115" t="str">
        <f t="shared" ca="1" si="479"/>
        <v>rs</v>
      </c>
      <c r="K2115" t="str">
        <f t="shared" ca="1" si="475"/>
        <v>CIN</v>
      </c>
      <c r="L2115" t="str">
        <f t="shared" ca="1" si="475"/>
        <v>DEN</v>
      </c>
      <c r="M2115">
        <f t="shared" ca="1" si="480"/>
        <v>0</v>
      </c>
      <c r="N2115" t="s">
        <v>18</v>
      </c>
      <c r="O2115">
        <v>-4</v>
      </c>
      <c r="P2115">
        <f t="shared" ca="1" si="481"/>
        <v>0.5</v>
      </c>
      <c r="S2115" t="s">
        <v>74</v>
      </c>
      <c r="T2115">
        <v>16</v>
      </c>
      <c r="U2115">
        <f t="shared" ca="1" si="482"/>
        <v>0</v>
      </c>
      <c r="V2115" t="s">
        <v>74</v>
      </c>
      <c r="W2115">
        <f t="shared" ca="1" si="483"/>
        <v>1</v>
      </c>
    </row>
    <row r="2116" spans="1:23" x14ac:dyDescent="0.25">
      <c r="A2116">
        <v>2115</v>
      </c>
      <c r="B2116">
        <v>1041</v>
      </c>
      <c r="C2116" t="str">
        <f t="shared" ca="1" si="476"/>
        <v>2015_16_CIN@DEN</v>
      </c>
      <c r="D2116">
        <f t="shared" ca="1" si="474"/>
        <v>-3.5</v>
      </c>
      <c r="E2116">
        <f t="shared" ca="1" si="474"/>
        <v>-3.5</v>
      </c>
      <c r="F2116">
        <f t="shared" ca="1" si="474"/>
        <v>20</v>
      </c>
      <c r="G2116">
        <f t="shared" ca="1" si="474"/>
        <v>17</v>
      </c>
      <c r="H2116">
        <f t="shared" ca="1" si="477"/>
        <v>2015</v>
      </c>
      <c r="I2116">
        <f t="shared" ca="1" si="478"/>
        <v>16</v>
      </c>
      <c r="J2116" t="str">
        <f t="shared" ca="1" si="479"/>
        <v>rs</v>
      </c>
      <c r="K2116" t="str">
        <f t="shared" ca="1" si="475"/>
        <v>CIN</v>
      </c>
      <c r="L2116" t="str">
        <f t="shared" ca="1" si="475"/>
        <v>DEN</v>
      </c>
      <c r="M2116">
        <f t="shared" ca="1" si="480"/>
        <v>0</v>
      </c>
      <c r="N2116" t="s">
        <v>16</v>
      </c>
      <c r="O2116">
        <v>-3</v>
      </c>
      <c r="P2116">
        <f t="shared" ca="1" si="481"/>
        <v>0.5</v>
      </c>
      <c r="S2116" t="s">
        <v>71</v>
      </c>
      <c r="T2116">
        <v>12</v>
      </c>
      <c r="U2116">
        <f t="shared" ca="1" si="482"/>
        <v>1</v>
      </c>
      <c r="V2116" t="s">
        <v>71</v>
      </c>
      <c r="W2116">
        <f t="shared" ca="1" si="483"/>
        <v>0</v>
      </c>
    </row>
    <row r="2117" spans="1:23" x14ac:dyDescent="0.25">
      <c r="A2117">
        <v>2116</v>
      </c>
      <c r="B2117">
        <v>1042</v>
      </c>
      <c r="C2117" t="str">
        <f t="shared" ca="1" si="476"/>
        <v>2015_17_NYJ@BUF</v>
      </c>
      <c r="D2117">
        <f t="shared" ca="1" si="474"/>
        <v>3</v>
      </c>
      <c r="E2117">
        <f t="shared" ca="1" si="474"/>
        <v>3</v>
      </c>
      <c r="F2117">
        <f t="shared" ca="1" si="474"/>
        <v>22</v>
      </c>
      <c r="G2117">
        <f t="shared" ca="1" si="474"/>
        <v>17</v>
      </c>
      <c r="H2117">
        <f t="shared" ca="1" si="477"/>
        <v>2015</v>
      </c>
      <c r="I2117">
        <f t="shared" ca="1" si="478"/>
        <v>17</v>
      </c>
      <c r="J2117" t="str">
        <f t="shared" ca="1" si="479"/>
        <v>rs</v>
      </c>
      <c r="K2117" t="str">
        <f t="shared" ca="1" si="475"/>
        <v>BUF</v>
      </c>
      <c r="L2117" t="str">
        <f t="shared" ca="1" si="475"/>
        <v>BUF</v>
      </c>
      <c r="M2117">
        <f t="shared" ca="1" si="480"/>
        <v>0</v>
      </c>
      <c r="N2117" t="s">
        <v>18</v>
      </c>
      <c r="O2117">
        <v>3.5</v>
      </c>
      <c r="P2117">
        <f t="shared" ca="1" si="481"/>
        <v>0.5</v>
      </c>
      <c r="S2117" t="s">
        <v>86</v>
      </c>
      <c r="T2117">
        <v>6</v>
      </c>
      <c r="U2117">
        <f t="shared" ca="1" si="482"/>
        <v>0</v>
      </c>
      <c r="V2117" t="s">
        <v>86</v>
      </c>
      <c r="W2117">
        <f t="shared" ca="1" si="483"/>
        <v>0</v>
      </c>
    </row>
    <row r="2118" spans="1:23" x14ac:dyDescent="0.25">
      <c r="A2118">
        <v>2117</v>
      </c>
      <c r="B2118">
        <v>1042</v>
      </c>
      <c r="C2118" t="str">
        <f t="shared" ca="1" si="476"/>
        <v>2015_17_NYJ@BUF</v>
      </c>
      <c r="D2118">
        <f t="shared" ca="1" si="474"/>
        <v>3</v>
      </c>
      <c r="E2118">
        <f t="shared" ca="1" si="474"/>
        <v>3</v>
      </c>
      <c r="F2118">
        <f t="shared" ca="1" si="474"/>
        <v>22</v>
      </c>
      <c r="G2118">
        <f t="shared" ca="1" si="474"/>
        <v>17</v>
      </c>
      <c r="H2118">
        <f t="shared" ca="1" si="477"/>
        <v>2015</v>
      </c>
      <c r="I2118">
        <f t="shared" ca="1" si="478"/>
        <v>17</v>
      </c>
      <c r="J2118" t="str">
        <f t="shared" ca="1" si="479"/>
        <v>rs</v>
      </c>
      <c r="K2118" t="str">
        <f t="shared" ca="1" si="475"/>
        <v>BUF</v>
      </c>
      <c r="L2118" t="str">
        <f t="shared" ca="1" si="475"/>
        <v>BUF</v>
      </c>
      <c r="M2118">
        <f t="shared" ca="1" si="480"/>
        <v>0</v>
      </c>
      <c r="N2118" t="s">
        <v>16</v>
      </c>
      <c r="O2118">
        <v>3</v>
      </c>
      <c r="P2118">
        <f t="shared" ca="1" si="481"/>
        <v>0</v>
      </c>
      <c r="S2118" t="s">
        <v>86</v>
      </c>
      <c r="T2118">
        <v>5</v>
      </c>
      <c r="U2118">
        <f t="shared" ca="1" si="482"/>
        <v>0</v>
      </c>
      <c r="V2118" t="s">
        <v>86</v>
      </c>
      <c r="W2118">
        <f t="shared" ca="1" si="483"/>
        <v>0</v>
      </c>
    </row>
    <row r="2119" spans="1:23" x14ac:dyDescent="0.25">
      <c r="A2119">
        <v>2118</v>
      </c>
      <c r="B2119">
        <v>1043</v>
      </c>
      <c r="C2119" t="str">
        <f t="shared" ca="1" si="476"/>
        <v>2015_17_NWE@MIA</v>
      </c>
      <c r="D2119">
        <f t="shared" ca="1" si="474"/>
        <v>9</v>
      </c>
      <c r="E2119">
        <f t="shared" ca="1" si="474"/>
        <v>10</v>
      </c>
      <c r="F2119">
        <f t="shared" ca="1" si="474"/>
        <v>20</v>
      </c>
      <c r="G2119">
        <f t="shared" ca="1" si="474"/>
        <v>10</v>
      </c>
      <c r="H2119">
        <f t="shared" ca="1" si="477"/>
        <v>2015</v>
      </c>
      <c r="I2119">
        <f t="shared" ca="1" si="478"/>
        <v>17</v>
      </c>
      <c r="J2119" t="str">
        <f t="shared" ca="1" si="479"/>
        <v>rs</v>
      </c>
      <c r="K2119" t="str">
        <f t="shared" ca="1" si="475"/>
        <v>MIA</v>
      </c>
      <c r="L2119" t="str">
        <f t="shared" ca="1" si="475"/>
        <v>MIA</v>
      </c>
      <c r="M2119">
        <f t="shared" ca="1" si="480"/>
        <v>-1</v>
      </c>
      <c r="N2119" t="s">
        <v>18</v>
      </c>
      <c r="O2119">
        <v>7</v>
      </c>
      <c r="P2119">
        <f t="shared" ca="1" si="481"/>
        <v>2</v>
      </c>
      <c r="S2119" t="s">
        <v>337</v>
      </c>
      <c r="T2119">
        <v>11</v>
      </c>
      <c r="U2119">
        <f t="shared" ca="1" si="482"/>
        <v>0</v>
      </c>
      <c r="V2119" t="s">
        <v>337</v>
      </c>
      <c r="W2119">
        <f t="shared" ca="1" si="483"/>
        <v>0</v>
      </c>
    </row>
    <row r="2120" spans="1:23" x14ac:dyDescent="0.25">
      <c r="A2120">
        <v>2119</v>
      </c>
      <c r="B2120">
        <v>1043</v>
      </c>
      <c r="C2120" t="str">
        <f t="shared" ca="1" si="476"/>
        <v>2015_17_NWE@MIA</v>
      </c>
      <c r="D2120">
        <f t="shared" ca="1" si="474"/>
        <v>9</v>
      </c>
      <c r="E2120">
        <f t="shared" ca="1" si="474"/>
        <v>10</v>
      </c>
      <c r="F2120">
        <f t="shared" ca="1" si="474"/>
        <v>20</v>
      </c>
      <c r="G2120">
        <f t="shared" ca="1" si="474"/>
        <v>10</v>
      </c>
      <c r="H2120">
        <f t="shared" ca="1" si="477"/>
        <v>2015</v>
      </c>
      <c r="I2120">
        <f t="shared" ca="1" si="478"/>
        <v>17</v>
      </c>
      <c r="J2120" t="str">
        <f t="shared" ca="1" si="479"/>
        <v>rs</v>
      </c>
      <c r="K2120" t="str">
        <f t="shared" ca="1" si="475"/>
        <v>MIA</v>
      </c>
      <c r="L2120" t="str">
        <f t="shared" ca="1" si="475"/>
        <v>MIA</v>
      </c>
      <c r="M2120">
        <f t="shared" ca="1" si="480"/>
        <v>-1</v>
      </c>
      <c r="N2120" t="s">
        <v>16</v>
      </c>
      <c r="O2120">
        <v>4.5</v>
      </c>
      <c r="P2120">
        <f t="shared" ca="1" si="481"/>
        <v>4.5</v>
      </c>
      <c r="S2120" t="s">
        <v>337</v>
      </c>
      <c r="T2120">
        <v>10</v>
      </c>
      <c r="U2120">
        <f t="shared" ca="1" si="482"/>
        <v>0</v>
      </c>
      <c r="V2120" t="s">
        <v>337</v>
      </c>
      <c r="W2120">
        <f t="shared" ca="1" si="483"/>
        <v>0</v>
      </c>
    </row>
    <row r="2121" spans="1:23" x14ac:dyDescent="0.25">
      <c r="A2121">
        <v>2120</v>
      </c>
      <c r="B2121">
        <v>1044</v>
      </c>
      <c r="C2121" t="str">
        <f t="shared" ca="1" si="476"/>
        <v>2015_17_TBY@CAR</v>
      </c>
      <c r="D2121">
        <f t="shared" ca="1" si="474"/>
        <v>-10.5</v>
      </c>
      <c r="E2121">
        <f t="shared" ca="1" si="474"/>
        <v>-10.5</v>
      </c>
      <c r="F2121">
        <f t="shared" ca="1" si="474"/>
        <v>38</v>
      </c>
      <c r="G2121">
        <f t="shared" ca="1" si="474"/>
        <v>10</v>
      </c>
      <c r="H2121">
        <f t="shared" ca="1" si="477"/>
        <v>2015</v>
      </c>
      <c r="I2121">
        <f t="shared" ca="1" si="478"/>
        <v>17</v>
      </c>
      <c r="J2121" t="str">
        <f t="shared" ca="1" si="479"/>
        <v>rs</v>
      </c>
      <c r="K2121" t="str">
        <f t="shared" ca="1" si="475"/>
        <v>CAR</v>
      </c>
      <c r="L2121" t="str">
        <f t="shared" ca="1" si="475"/>
        <v>CAR</v>
      </c>
      <c r="M2121">
        <f t="shared" ca="1" si="480"/>
        <v>0</v>
      </c>
      <c r="N2121" t="s">
        <v>18</v>
      </c>
      <c r="O2121">
        <v>-7.5</v>
      </c>
      <c r="P2121">
        <f t="shared" ca="1" si="481"/>
        <v>3</v>
      </c>
      <c r="S2121" t="s">
        <v>69</v>
      </c>
      <c r="T2121">
        <v>15</v>
      </c>
      <c r="U2121">
        <f t="shared" ca="1" si="482"/>
        <v>1</v>
      </c>
      <c r="V2121" t="s">
        <v>69</v>
      </c>
      <c r="W2121">
        <f t="shared" ca="1" si="483"/>
        <v>1</v>
      </c>
    </row>
    <row r="2122" spans="1:23" x14ac:dyDescent="0.25">
      <c r="A2122">
        <v>2121</v>
      </c>
      <c r="B2122">
        <v>1044</v>
      </c>
      <c r="C2122" t="str">
        <f t="shared" ca="1" si="476"/>
        <v>2015_17_TBY@CAR</v>
      </c>
      <c r="D2122">
        <f t="shared" ref="D2122:G2141" ca="1" si="484">IFERROR(IF(ISBLANK(VLOOKUP($B2122,nfl_game_result,MATCH(D$1,nfl_game_result_header,0),FALSE)),"",VLOOKUP($B2122,nfl_game_result,MATCH(D$1,nfl_game_result_header,0),FALSE)),"error")</f>
        <v>-10.5</v>
      </c>
      <c r="E2122">
        <f t="shared" ca="1" si="484"/>
        <v>-10.5</v>
      </c>
      <c r="F2122">
        <f t="shared" ca="1" si="484"/>
        <v>38</v>
      </c>
      <c r="G2122">
        <f t="shared" ca="1" si="484"/>
        <v>10</v>
      </c>
      <c r="H2122">
        <f t="shared" ca="1" si="477"/>
        <v>2015</v>
      </c>
      <c r="I2122">
        <f t="shared" ca="1" si="478"/>
        <v>17</v>
      </c>
      <c r="J2122" t="str">
        <f t="shared" ca="1" si="479"/>
        <v>rs</v>
      </c>
      <c r="K2122" t="str">
        <f t="shared" ref="K2122:L2141" ca="1" si="485">IFERROR(IF(ISBLANK(VLOOKUP($B2122,nfl_game_result,MATCH(K$1,nfl_game_result_header,0),FALSE)),"",VLOOKUP($B2122,nfl_game_result,MATCH(K$1,nfl_game_result_header,0),FALSE)),"error")</f>
        <v>CAR</v>
      </c>
      <c r="L2122" t="str">
        <f t="shared" ca="1" si="485"/>
        <v>CAR</v>
      </c>
      <c r="M2122">
        <f t="shared" ca="1" si="480"/>
        <v>0</v>
      </c>
      <c r="N2122" t="s">
        <v>16</v>
      </c>
      <c r="O2122">
        <v>-10</v>
      </c>
      <c r="P2122">
        <f t="shared" ca="1" si="481"/>
        <v>0.5</v>
      </c>
      <c r="S2122" t="s">
        <v>339</v>
      </c>
      <c r="T2122">
        <v>3</v>
      </c>
      <c r="U2122">
        <f t="shared" ca="1" si="482"/>
        <v>0</v>
      </c>
      <c r="V2122" t="s">
        <v>69</v>
      </c>
      <c r="W2122">
        <f t="shared" ca="1" si="483"/>
        <v>1</v>
      </c>
    </row>
    <row r="2123" spans="1:23" x14ac:dyDescent="0.25">
      <c r="A2123">
        <v>2122</v>
      </c>
      <c r="B2123">
        <v>1045</v>
      </c>
      <c r="C2123" t="str">
        <f t="shared" ca="1" si="476"/>
        <v>2015_17_NOR@ATL</v>
      </c>
      <c r="D2123">
        <f t="shared" ca="1" si="484"/>
        <v>-2</v>
      </c>
      <c r="E2123">
        <f t="shared" ca="1" si="484"/>
        <v>-6</v>
      </c>
      <c r="F2123">
        <f t="shared" ca="1" si="484"/>
        <v>17</v>
      </c>
      <c r="G2123">
        <f t="shared" ca="1" si="484"/>
        <v>20</v>
      </c>
      <c r="H2123">
        <f t="shared" ca="1" si="477"/>
        <v>2015</v>
      </c>
      <c r="I2123">
        <f t="shared" ca="1" si="478"/>
        <v>17</v>
      </c>
      <c r="J2123" t="str">
        <f t="shared" ca="1" si="479"/>
        <v>rs</v>
      </c>
      <c r="K2123" t="str">
        <f t="shared" ca="1" si="485"/>
        <v>NOR</v>
      </c>
      <c r="L2123" t="str">
        <f t="shared" ca="1" si="485"/>
        <v>NOR</v>
      </c>
      <c r="M2123">
        <f t="shared" ca="1" si="480"/>
        <v>4</v>
      </c>
      <c r="N2123" t="s">
        <v>18</v>
      </c>
      <c r="O2123">
        <v>-4.5</v>
      </c>
      <c r="P2123">
        <f t="shared" ca="1" si="481"/>
        <v>2.5</v>
      </c>
      <c r="S2123" t="s">
        <v>340</v>
      </c>
      <c r="T2123">
        <v>7</v>
      </c>
      <c r="U2123">
        <f t="shared" ca="1" si="482"/>
        <v>1</v>
      </c>
      <c r="V2123" t="s">
        <v>22</v>
      </c>
      <c r="W2123">
        <f t="shared" ca="1" si="483"/>
        <v>0</v>
      </c>
    </row>
    <row r="2124" spans="1:23" x14ac:dyDescent="0.25">
      <c r="A2124">
        <v>2123</v>
      </c>
      <c r="B2124">
        <v>1045</v>
      </c>
      <c r="C2124" t="str">
        <f t="shared" ca="1" si="476"/>
        <v>2015_17_NOR@ATL</v>
      </c>
      <c r="D2124">
        <f t="shared" ca="1" si="484"/>
        <v>-2</v>
      </c>
      <c r="E2124">
        <f t="shared" ca="1" si="484"/>
        <v>-6</v>
      </c>
      <c r="F2124">
        <f t="shared" ca="1" si="484"/>
        <v>17</v>
      </c>
      <c r="G2124">
        <f t="shared" ca="1" si="484"/>
        <v>20</v>
      </c>
      <c r="H2124">
        <f t="shared" ca="1" si="477"/>
        <v>2015</v>
      </c>
      <c r="I2124">
        <f t="shared" ca="1" si="478"/>
        <v>17</v>
      </c>
      <c r="J2124" t="str">
        <f t="shared" ca="1" si="479"/>
        <v>rs</v>
      </c>
      <c r="K2124" t="str">
        <f t="shared" ca="1" si="485"/>
        <v>NOR</v>
      </c>
      <c r="L2124" t="str">
        <f t="shared" ca="1" si="485"/>
        <v>NOR</v>
      </c>
      <c r="M2124">
        <f t="shared" ca="1" si="480"/>
        <v>4</v>
      </c>
      <c r="N2124" t="s">
        <v>16</v>
      </c>
      <c r="O2124">
        <v>-7.5</v>
      </c>
      <c r="P2124">
        <f t="shared" ca="1" si="481"/>
        <v>5.5</v>
      </c>
      <c r="S2124" t="s">
        <v>22</v>
      </c>
      <c r="T2124">
        <v>12</v>
      </c>
      <c r="U2124">
        <f t="shared" ca="1" si="482"/>
        <v>0</v>
      </c>
      <c r="V2124" t="s">
        <v>22</v>
      </c>
      <c r="W2124">
        <f t="shared" ca="1" si="483"/>
        <v>0</v>
      </c>
    </row>
    <row r="2125" spans="1:23" x14ac:dyDescent="0.25">
      <c r="A2125">
        <v>2124</v>
      </c>
      <c r="B2125">
        <v>1046</v>
      </c>
      <c r="C2125" t="str">
        <f t="shared" ca="1" si="476"/>
        <v>2015_17_BAL@CIN</v>
      </c>
      <c r="D2125">
        <f t="shared" ca="1" si="484"/>
        <v>-7</v>
      </c>
      <c r="E2125">
        <f t="shared" ca="1" si="484"/>
        <v>-9.5</v>
      </c>
      <c r="F2125">
        <f t="shared" ca="1" si="484"/>
        <v>24</v>
      </c>
      <c r="G2125">
        <f t="shared" ca="1" si="484"/>
        <v>16</v>
      </c>
      <c r="H2125">
        <f t="shared" ca="1" si="477"/>
        <v>2015</v>
      </c>
      <c r="I2125">
        <f t="shared" ca="1" si="478"/>
        <v>17</v>
      </c>
      <c r="J2125" t="str">
        <f t="shared" ca="1" si="479"/>
        <v>rs</v>
      </c>
      <c r="K2125" t="str">
        <f t="shared" ca="1" si="485"/>
        <v>BAL</v>
      </c>
      <c r="L2125" t="str">
        <f t="shared" ca="1" si="485"/>
        <v>CIN</v>
      </c>
      <c r="M2125">
        <f t="shared" ca="1" si="480"/>
        <v>2.5</v>
      </c>
      <c r="N2125" t="s">
        <v>18</v>
      </c>
      <c r="O2125">
        <v>-7.5</v>
      </c>
      <c r="P2125">
        <f t="shared" ca="1" si="481"/>
        <v>0.5</v>
      </c>
      <c r="S2125" t="s">
        <v>67</v>
      </c>
      <c r="T2125">
        <v>12</v>
      </c>
      <c r="U2125">
        <f t="shared" ca="1" si="482"/>
        <v>1</v>
      </c>
      <c r="V2125" t="s">
        <v>71</v>
      </c>
      <c r="W2125">
        <f t="shared" ca="1" si="483"/>
        <v>1</v>
      </c>
    </row>
    <row r="2126" spans="1:23" x14ac:dyDescent="0.25">
      <c r="A2126">
        <v>2125</v>
      </c>
      <c r="B2126">
        <v>1046</v>
      </c>
      <c r="C2126" t="str">
        <f t="shared" ca="1" si="476"/>
        <v>2015_17_BAL@CIN</v>
      </c>
      <c r="D2126">
        <f t="shared" ca="1" si="484"/>
        <v>-7</v>
      </c>
      <c r="E2126">
        <f t="shared" ca="1" si="484"/>
        <v>-9.5</v>
      </c>
      <c r="F2126">
        <f t="shared" ca="1" si="484"/>
        <v>24</v>
      </c>
      <c r="G2126">
        <f t="shared" ca="1" si="484"/>
        <v>16</v>
      </c>
      <c r="H2126">
        <f t="shared" ca="1" si="477"/>
        <v>2015</v>
      </c>
      <c r="I2126">
        <f t="shared" ca="1" si="478"/>
        <v>17</v>
      </c>
      <c r="J2126" t="str">
        <f t="shared" ca="1" si="479"/>
        <v>rs</v>
      </c>
      <c r="K2126" t="str">
        <f t="shared" ca="1" si="485"/>
        <v>BAL</v>
      </c>
      <c r="L2126" t="str">
        <f t="shared" ca="1" si="485"/>
        <v>CIN</v>
      </c>
      <c r="M2126">
        <f t="shared" ca="1" si="480"/>
        <v>2.5</v>
      </c>
      <c r="N2126" t="s">
        <v>16</v>
      </c>
      <c r="O2126">
        <v>-8</v>
      </c>
      <c r="P2126">
        <f t="shared" ca="1" si="481"/>
        <v>1</v>
      </c>
      <c r="S2126" t="s">
        <v>71</v>
      </c>
      <c r="T2126">
        <v>11</v>
      </c>
      <c r="U2126">
        <f t="shared" ca="1" si="482"/>
        <v>0</v>
      </c>
      <c r="V2126" t="s">
        <v>71</v>
      </c>
      <c r="W2126">
        <f t="shared" ca="1" si="483"/>
        <v>1</v>
      </c>
    </row>
    <row r="2127" spans="1:23" x14ac:dyDescent="0.25">
      <c r="A2127">
        <v>2126</v>
      </c>
      <c r="B2127">
        <v>1047</v>
      </c>
      <c r="C2127" t="str">
        <f t="shared" ca="1" si="476"/>
        <v>2015_17_PIT@CLE</v>
      </c>
      <c r="D2127">
        <f t="shared" ca="1" si="484"/>
        <v>10</v>
      </c>
      <c r="E2127">
        <f t="shared" ca="1" si="484"/>
        <v>11</v>
      </c>
      <c r="F2127">
        <f t="shared" ca="1" si="484"/>
        <v>12</v>
      </c>
      <c r="G2127">
        <f t="shared" ca="1" si="484"/>
        <v>28</v>
      </c>
      <c r="H2127">
        <f t="shared" ca="1" si="477"/>
        <v>2015</v>
      </c>
      <c r="I2127">
        <f t="shared" ca="1" si="478"/>
        <v>17</v>
      </c>
      <c r="J2127" t="str">
        <f t="shared" ca="1" si="479"/>
        <v>rs</v>
      </c>
      <c r="K2127" t="str">
        <f t="shared" ca="1" si="485"/>
        <v>PIT</v>
      </c>
      <c r="L2127" t="str">
        <f t="shared" ca="1" si="485"/>
        <v>PIT</v>
      </c>
      <c r="M2127">
        <f t="shared" ca="1" si="480"/>
        <v>-1</v>
      </c>
      <c r="N2127" t="s">
        <v>18</v>
      </c>
      <c r="O2127">
        <v>9</v>
      </c>
      <c r="P2127">
        <f t="shared" ca="1" si="481"/>
        <v>1</v>
      </c>
      <c r="S2127" t="s">
        <v>89</v>
      </c>
      <c r="T2127">
        <v>3</v>
      </c>
      <c r="U2127">
        <f t="shared" ca="1" si="482"/>
        <v>1</v>
      </c>
      <c r="V2127" t="s">
        <v>89</v>
      </c>
      <c r="W2127">
        <f t="shared" ca="1" si="483"/>
        <v>1</v>
      </c>
    </row>
    <row r="2128" spans="1:23" x14ac:dyDescent="0.25">
      <c r="A2128">
        <v>2127</v>
      </c>
      <c r="B2128">
        <v>1047</v>
      </c>
      <c r="C2128" t="str">
        <f t="shared" ca="1" si="476"/>
        <v>2015_17_PIT@CLE</v>
      </c>
      <c r="D2128">
        <f t="shared" ca="1" si="484"/>
        <v>10</v>
      </c>
      <c r="E2128">
        <f t="shared" ca="1" si="484"/>
        <v>11</v>
      </c>
      <c r="F2128">
        <f t="shared" ca="1" si="484"/>
        <v>12</v>
      </c>
      <c r="G2128">
        <f t="shared" ca="1" si="484"/>
        <v>28</v>
      </c>
      <c r="H2128">
        <f t="shared" ca="1" si="477"/>
        <v>2015</v>
      </c>
      <c r="I2128">
        <f t="shared" ca="1" si="478"/>
        <v>17</v>
      </c>
      <c r="J2128" t="str">
        <f t="shared" ca="1" si="479"/>
        <v>rs</v>
      </c>
      <c r="K2128" t="str">
        <f t="shared" ca="1" si="485"/>
        <v>PIT</v>
      </c>
      <c r="L2128" t="str">
        <f t="shared" ca="1" si="485"/>
        <v>PIT</v>
      </c>
      <c r="M2128">
        <f t="shared" ca="1" si="480"/>
        <v>-1</v>
      </c>
      <c r="N2128" t="s">
        <v>16</v>
      </c>
      <c r="O2128">
        <v>7</v>
      </c>
      <c r="P2128">
        <f t="shared" ca="1" si="481"/>
        <v>3</v>
      </c>
      <c r="S2128" t="s">
        <v>89</v>
      </c>
      <c r="T2128">
        <v>6</v>
      </c>
      <c r="U2128">
        <f t="shared" ca="1" si="482"/>
        <v>1</v>
      </c>
      <c r="V2128" t="s">
        <v>89</v>
      </c>
      <c r="W2128">
        <f t="shared" ca="1" si="483"/>
        <v>1</v>
      </c>
    </row>
    <row r="2129" spans="1:23" x14ac:dyDescent="0.25">
      <c r="A2129">
        <v>2128</v>
      </c>
      <c r="B2129">
        <v>1048</v>
      </c>
      <c r="C2129" t="str">
        <f t="shared" ca="1" si="476"/>
        <v>2015_17_JAX@HOU</v>
      </c>
      <c r="D2129">
        <f t="shared" ca="1" si="484"/>
        <v>-5.5</v>
      </c>
      <c r="E2129">
        <f t="shared" ca="1" si="484"/>
        <v>-6.5</v>
      </c>
      <c r="F2129">
        <f t="shared" ca="1" si="484"/>
        <v>30</v>
      </c>
      <c r="G2129">
        <f t="shared" ca="1" si="484"/>
        <v>6</v>
      </c>
      <c r="H2129">
        <f t="shared" ca="1" si="477"/>
        <v>2015</v>
      </c>
      <c r="I2129">
        <f t="shared" ca="1" si="478"/>
        <v>17</v>
      </c>
      <c r="J2129" t="str">
        <f t="shared" ca="1" si="479"/>
        <v>rs</v>
      </c>
      <c r="K2129" t="str">
        <f t="shared" ca="1" si="485"/>
        <v>HOU</v>
      </c>
      <c r="L2129" t="str">
        <f t="shared" ca="1" si="485"/>
        <v>HOU</v>
      </c>
      <c r="M2129">
        <f t="shared" ca="1" si="480"/>
        <v>1</v>
      </c>
      <c r="N2129" t="s">
        <v>18</v>
      </c>
      <c r="O2129">
        <v>-4.5</v>
      </c>
      <c r="P2129">
        <f t="shared" ca="1" si="481"/>
        <v>1</v>
      </c>
      <c r="S2129" t="s">
        <v>79</v>
      </c>
      <c r="T2129">
        <v>8</v>
      </c>
      <c r="U2129">
        <f t="shared" ca="1" si="482"/>
        <v>0</v>
      </c>
      <c r="V2129" t="s">
        <v>77</v>
      </c>
      <c r="W2129">
        <f t="shared" ca="1" si="483"/>
        <v>1</v>
      </c>
    </row>
    <row r="2130" spans="1:23" x14ac:dyDescent="0.25">
      <c r="A2130">
        <v>2129</v>
      </c>
      <c r="B2130">
        <v>1048</v>
      </c>
      <c r="C2130" t="str">
        <f t="shared" ca="1" si="476"/>
        <v>2015_17_JAX@HOU</v>
      </c>
      <c r="D2130">
        <f t="shared" ca="1" si="484"/>
        <v>-5.5</v>
      </c>
      <c r="E2130">
        <f t="shared" ca="1" si="484"/>
        <v>-6.5</v>
      </c>
      <c r="F2130">
        <f t="shared" ca="1" si="484"/>
        <v>30</v>
      </c>
      <c r="G2130">
        <f t="shared" ca="1" si="484"/>
        <v>6</v>
      </c>
      <c r="H2130">
        <f t="shared" ca="1" si="477"/>
        <v>2015</v>
      </c>
      <c r="I2130">
        <f t="shared" ca="1" si="478"/>
        <v>17</v>
      </c>
      <c r="J2130" t="str">
        <f t="shared" ca="1" si="479"/>
        <v>rs</v>
      </c>
      <c r="K2130" t="str">
        <f t="shared" ca="1" si="485"/>
        <v>HOU</v>
      </c>
      <c r="L2130" t="str">
        <f t="shared" ca="1" si="485"/>
        <v>HOU</v>
      </c>
      <c r="M2130">
        <f t="shared" ca="1" si="480"/>
        <v>1</v>
      </c>
      <c r="N2130" t="s">
        <v>16</v>
      </c>
      <c r="O2130">
        <v>-7</v>
      </c>
      <c r="P2130">
        <f t="shared" ca="1" si="481"/>
        <v>1.5</v>
      </c>
      <c r="S2130" t="s">
        <v>77</v>
      </c>
      <c r="T2130">
        <v>4</v>
      </c>
      <c r="U2130">
        <f t="shared" ca="1" si="482"/>
        <v>1</v>
      </c>
      <c r="V2130" t="s">
        <v>77</v>
      </c>
      <c r="W2130">
        <f t="shared" ca="1" si="483"/>
        <v>1</v>
      </c>
    </row>
    <row r="2131" spans="1:23" x14ac:dyDescent="0.25">
      <c r="A2131">
        <v>2130</v>
      </c>
      <c r="B2131">
        <v>1049</v>
      </c>
      <c r="C2131" t="str">
        <f t="shared" ca="1" si="476"/>
        <v>2015_17_TEN@IND</v>
      </c>
      <c r="D2131">
        <f t="shared" ca="1" si="484"/>
        <v>-6</v>
      </c>
      <c r="E2131">
        <f t="shared" ca="1" si="484"/>
        <v>-3.5</v>
      </c>
      <c r="F2131">
        <f t="shared" ca="1" si="484"/>
        <v>30</v>
      </c>
      <c r="G2131">
        <f t="shared" ca="1" si="484"/>
        <v>24</v>
      </c>
      <c r="H2131">
        <f t="shared" ca="1" si="477"/>
        <v>2015</v>
      </c>
      <c r="I2131">
        <f t="shared" ca="1" si="478"/>
        <v>17</v>
      </c>
      <c r="J2131" t="str">
        <f t="shared" ca="1" si="479"/>
        <v>rs</v>
      </c>
      <c r="K2131" t="str">
        <f t="shared" ca="1" si="485"/>
        <v>IND</v>
      </c>
      <c r="L2131" t="str">
        <f t="shared" ca="1" si="485"/>
        <v>IND</v>
      </c>
      <c r="M2131">
        <f t="shared" ca="1" si="480"/>
        <v>-2.5</v>
      </c>
      <c r="N2131" t="s">
        <v>18</v>
      </c>
      <c r="O2131">
        <v>-6</v>
      </c>
      <c r="P2131">
        <f t="shared" ca="1" si="481"/>
        <v>0</v>
      </c>
      <c r="S2131" t="s">
        <v>95</v>
      </c>
      <c r="T2131">
        <v>13</v>
      </c>
      <c r="U2131">
        <f t="shared" ca="1" si="482"/>
        <v>0</v>
      </c>
      <c r="V2131" t="s">
        <v>95</v>
      </c>
      <c r="W2131">
        <f t="shared" ca="1" si="483"/>
        <v>0</v>
      </c>
    </row>
    <row r="2132" spans="1:23" x14ac:dyDescent="0.25">
      <c r="A2132">
        <v>2131</v>
      </c>
      <c r="B2132">
        <v>1049</v>
      </c>
      <c r="C2132" t="str">
        <f t="shared" ca="1" si="476"/>
        <v>2015_17_TEN@IND</v>
      </c>
      <c r="D2132">
        <f t="shared" ca="1" si="484"/>
        <v>-6</v>
      </c>
      <c r="E2132">
        <f t="shared" ca="1" si="484"/>
        <v>-3.5</v>
      </c>
      <c r="F2132">
        <f t="shared" ca="1" si="484"/>
        <v>30</v>
      </c>
      <c r="G2132">
        <f t="shared" ca="1" si="484"/>
        <v>24</v>
      </c>
      <c r="H2132">
        <f t="shared" ca="1" si="477"/>
        <v>2015</v>
      </c>
      <c r="I2132">
        <f t="shared" ca="1" si="478"/>
        <v>17</v>
      </c>
      <c r="J2132" t="str">
        <f t="shared" ca="1" si="479"/>
        <v>rs</v>
      </c>
      <c r="K2132" t="str">
        <f t="shared" ca="1" si="485"/>
        <v>IND</v>
      </c>
      <c r="L2132" t="str">
        <f t="shared" ca="1" si="485"/>
        <v>IND</v>
      </c>
      <c r="M2132">
        <f t="shared" ca="1" si="480"/>
        <v>-2.5</v>
      </c>
      <c r="N2132" t="s">
        <v>16</v>
      </c>
      <c r="O2132">
        <v>-6</v>
      </c>
      <c r="P2132">
        <f t="shared" ca="1" si="481"/>
        <v>0</v>
      </c>
      <c r="S2132" t="s">
        <v>95</v>
      </c>
      <c r="T2132">
        <v>16</v>
      </c>
      <c r="U2132">
        <f t="shared" ca="1" si="482"/>
        <v>0</v>
      </c>
      <c r="V2132" t="s">
        <v>95</v>
      </c>
      <c r="W2132">
        <f t="shared" ca="1" si="483"/>
        <v>0</v>
      </c>
    </row>
    <row r="2133" spans="1:23" x14ac:dyDescent="0.25">
      <c r="A2133">
        <v>2132</v>
      </c>
      <c r="B2133">
        <v>1050</v>
      </c>
      <c r="C2133" t="str">
        <f t="shared" ca="1" si="476"/>
        <v>2015_17_OAK@KCY</v>
      </c>
      <c r="D2133">
        <f t="shared" ca="1" si="484"/>
        <v>-6.5</v>
      </c>
      <c r="E2133">
        <f t="shared" ca="1" si="484"/>
        <v>-7</v>
      </c>
      <c r="F2133">
        <f t="shared" ca="1" si="484"/>
        <v>23</v>
      </c>
      <c r="G2133">
        <f t="shared" ca="1" si="484"/>
        <v>17</v>
      </c>
      <c r="H2133">
        <f t="shared" ca="1" si="477"/>
        <v>2015</v>
      </c>
      <c r="I2133">
        <f t="shared" ca="1" si="478"/>
        <v>17</v>
      </c>
      <c r="J2133" t="str">
        <f t="shared" ca="1" si="479"/>
        <v>rs</v>
      </c>
      <c r="K2133" t="str">
        <f t="shared" ca="1" si="485"/>
        <v>OAK</v>
      </c>
      <c r="L2133" t="str">
        <f t="shared" ca="1" si="485"/>
        <v>KCY</v>
      </c>
      <c r="M2133">
        <f t="shared" ca="1" si="480"/>
        <v>0.5</v>
      </c>
      <c r="N2133" t="s">
        <v>18</v>
      </c>
      <c r="O2133">
        <v>-7</v>
      </c>
      <c r="P2133">
        <f t="shared" ca="1" si="481"/>
        <v>0.5</v>
      </c>
      <c r="S2133" t="s">
        <v>87</v>
      </c>
      <c r="T2133">
        <v>9</v>
      </c>
      <c r="U2133">
        <f t="shared" ca="1" si="482"/>
        <v>1</v>
      </c>
      <c r="V2133" t="s">
        <v>336</v>
      </c>
      <c r="W2133">
        <f t="shared" ca="1" si="483"/>
        <v>1</v>
      </c>
    </row>
    <row r="2134" spans="1:23" x14ac:dyDescent="0.25">
      <c r="A2134">
        <v>2133</v>
      </c>
      <c r="B2134">
        <v>1050</v>
      </c>
      <c r="C2134" t="str">
        <f t="shared" ca="1" si="476"/>
        <v>2015_17_OAK@KCY</v>
      </c>
      <c r="D2134">
        <f t="shared" ca="1" si="484"/>
        <v>-6.5</v>
      </c>
      <c r="E2134">
        <f t="shared" ca="1" si="484"/>
        <v>-7</v>
      </c>
      <c r="F2134">
        <f t="shared" ca="1" si="484"/>
        <v>23</v>
      </c>
      <c r="G2134">
        <f t="shared" ca="1" si="484"/>
        <v>17</v>
      </c>
      <c r="H2134">
        <f t="shared" ca="1" si="477"/>
        <v>2015</v>
      </c>
      <c r="I2134">
        <f t="shared" ca="1" si="478"/>
        <v>17</v>
      </c>
      <c r="J2134" t="str">
        <f t="shared" ca="1" si="479"/>
        <v>rs</v>
      </c>
      <c r="K2134" t="str">
        <f t="shared" ca="1" si="485"/>
        <v>OAK</v>
      </c>
      <c r="L2134" t="str">
        <f t="shared" ca="1" si="485"/>
        <v>KCY</v>
      </c>
      <c r="M2134">
        <f t="shared" ca="1" si="480"/>
        <v>0.5</v>
      </c>
      <c r="N2134" t="s">
        <v>16</v>
      </c>
      <c r="O2134">
        <v>-7</v>
      </c>
      <c r="P2134">
        <f t="shared" ca="1" si="481"/>
        <v>0.5</v>
      </c>
      <c r="S2134" t="s">
        <v>336</v>
      </c>
      <c r="T2134">
        <v>7</v>
      </c>
      <c r="U2134">
        <f t="shared" ca="1" si="482"/>
        <v>0</v>
      </c>
      <c r="V2134" t="s">
        <v>336</v>
      </c>
      <c r="W2134">
        <f t="shared" ca="1" si="483"/>
        <v>1</v>
      </c>
    </row>
    <row r="2135" spans="1:23" x14ac:dyDescent="0.25">
      <c r="A2135">
        <v>2134</v>
      </c>
      <c r="B2135">
        <v>1051</v>
      </c>
      <c r="C2135" t="str">
        <f t="shared" ca="1" si="476"/>
        <v>2015_17_PHI@NYG</v>
      </c>
      <c r="D2135">
        <f t="shared" ca="1" si="484"/>
        <v>-3.5</v>
      </c>
      <c r="E2135">
        <f t="shared" ca="1" si="484"/>
        <v>-5.5</v>
      </c>
      <c r="F2135">
        <f t="shared" ca="1" si="484"/>
        <v>30</v>
      </c>
      <c r="G2135">
        <f t="shared" ca="1" si="484"/>
        <v>35</v>
      </c>
      <c r="H2135">
        <f t="shared" ca="1" si="477"/>
        <v>2015</v>
      </c>
      <c r="I2135">
        <f t="shared" ca="1" si="478"/>
        <v>17</v>
      </c>
      <c r="J2135" t="str">
        <f t="shared" ca="1" si="479"/>
        <v>rs</v>
      </c>
      <c r="K2135" t="str">
        <f t="shared" ca="1" si="485"/>
        <v>PHI</v>
      </c>
      <c r="L2135" t="str">
        <f t="shared" ca="1" si="485"/>
        <v>PHI</v>
      </c>
      <c r="M2135">
        <f t="shared" ca="1" si="480"/>
        <v>2</v>
      </c>
      <c r="N2135" t="s">
        <v>18</v>
      </c>
      <c r="O2135">
        <v>-4</v>
      </c>
      <c r="P2135">
        <f t="shared" ca="1" si="481"/>
        <v>0.5</v>
      </c>
      <c r="S2135" t="s">
        <v>88</v>
      </c>
      <c r="T2135">
        <v>1</v>
      </c>
      <c r="U2135">
        <f t="shared" ca="1" si="482"/>
        <v>1</v>
      </c>
      <c r="V2135" t="s">
        <v>88</v>
      </c>
      <c r="W2135">
        <f t="shared" ca="1" si="483"/>
        <v>1</v>
      </c>
    </row>
    <row r="2136" spans="1:23" x14ac:dyDescent="0.25">
      <c r="A2136">
        <v>2135</v>
      </c>
      <c r="B2136">
        <v>1051</v>
      </c>
      <c r="C2136" t="str">
        <f t="shared" ca="1" si="476"/>
        <v>2015_17_PHI@NYG</v>
      </c>
      <c r="D2136">
        <f t="shared" ca="1" si="484"/>
        <v>-3.5</v>
      </c>
      <c r="E2136">
        <f t="shared" ca="1" si="484"/>
        <v>-5.5</v>
      </c>
      <c r="F2136">
        <f t="shared" ca="1" si="484"/>
        <v>30</v>
      </c>
      <c r="G2136">
        <f t="shared" ca="1" si="484"/>
        <v>35</v>
      </c>
      <c r="H2136">
        <f t="shared" ca="1" si="477"/>
        <v>2015</v>
      </c>
      <c r="I2136">
        <f t="shared" ca="1" si="478"/>
        <v>17</v>
      </c>
      <c r="J2136" t="str">
        <f t="shared" ca="1" si="479"/>
        <v>rs</v>
      </c>
      <c r="K2136" t="str">
        <f t="shared" ca="1" si="485"/>
        <v>PHI</v>
      </c>
      <c r="L2136" t="str">
        <f t="shared" ca="1" si="485"/>
        <v>PHI</v>
      </c>
      <c r="M2136">
        <f t="shared" ca="1" si="480"/>
        <v>2</v>
      </c>
      <c r="N2136" t="s">
        <v>16</v>
      </c>
      <c r="O2136">
        <v>-3</v>
      </c>
      <c r="P2136">
        <f t="shared" ca="1" si="481"/>
        <v>0.5</v>
      </c>
      <c r="S2136" t="s">
        <v>88</v>
      </c>
      <c r="T2136">
        <v>2</v>
      </c>
      <c r="U2136">
        <f t="shared" ca="1" si="482"/>
        <v>1</v>
      </c>
      <c r="V2136" t="s">
        <v>88</v>
      </c>
      <c r="W2136">
        <f t="shared" ca="1" si="483"/>
        <v>1</v>
      </c>
    </row>
    <row r="2137" spans="1:23" x14ac:dyDescent="0.25">
      <c r="A2137">
        <v>2136</v>
      </c>
      <c r="B2137">
        <v>1052</v>
      </c>
      <c r="C2137" t="str">
        <f t="shared" ca="1" si="476"/>
        <v>2015_17_WAS@DAL</v>
      </c>
      <c r="D2137">
        <f t="shared" ca="1" si="484"/>
        <v>-3</v>
      </c>
      <c r="E2137">
        <f t="shared" ca="1" si="484"/>
        <v>-4</v>
      </c>
      <c r="F2137">
        <f t="shared" ca="1" si="484"/>
        <v>23</v>
      </c>
      <c r="G2137">
        <f t="shared" ca="1" si="484"/>
        <v>34</v>
      </c>
      <c r="H2137">
        <f t="shared" ca="1" si="477"/>
        <v>2015</v>
      </c>
      <c r="I2137">
        <f t="shared" ca="1" si="478"/>
        <v>17</v>
      </c>
      <c r="J2137" t="str">
        <f t="shared" ca="1" si="479"/>
        <v>rs</v>
      </c>
      <c r="K2137" t="str">
        <f t="shared" ca="1" si="485"/>
        <v>WAS</v>
      </c>
      <c r="L2137" t="str">
        <f t="shared" ca="1" si="485"/>
        <v>WAS</v>
      </c>
      <c r="M2137">
        <f t="shared" ca="1" si="480"/>
        <v>1</v>
      </c>
      <c r="N2137" t="s">
        <v>18</v>
      </c>
      <c r="O2137">
        <v>2</v>
      </c>
      <c r="P2137">
        <f t="shared" ca="1" si="481"/>
        <v>5</v>
      </c>
      <c r="S2137" t="s">
        <v>73</v>
      </c>
      <c r="T2137">
        <v>14</v>
      </c>
      <c r="U2137">
        <f t="shared" ca="1" si="482"/>
        <v>0</v>
      </c>
      <c r="V2137" t="s">
        <v>73</v>
      </c>
      <c r="W2137">
        <f t="shared" ca="1" si="483"/>
        <v>0</v>
      </c>
    </row>
    <row r="2138" spans="1:23" x14ac:dyDescent="0.25">
      <c r="A2138">
        <v>2137</v>
      </c>
      <c r="B2138">
        <v>1052</v>
      </c>
      <c r="C2138" t="str">
        <f t="shared" ca="1" si="476"/>
        <v>2015_17_WAS@DAL</v>
      </c>
      <c r="D2138">
        <f t="shared" ca="1" si="484"/>
        <v>-3</v>
      </c>
      <c r="E2138">
        <f t="shared" ca="1" si="484"/>
        <v>-4</v>
      </c>
      <c r="F2138">
        <f t="shared" ca="1" si="484"/>
        <v>23</v>
      </c>
      <c r="G2138">
        <f t="shared" ca="1" si="484"/>
        <v>34</v>
      </c>
      <c r="H2138">
        <f t="shared" ca="1" si="477"/>
        <v>2015</v>
      </c>
      <c r="I2138">
        <f t="shared" ca="1" si="478"/>
        <v>17</v>
      </c>
      <c r="J2138" t="str">
        <f t="shared" ca="1" si="479"/>
        <v>rs</v>
      </c>
      <c r="K2138" t="str">
        <f t="shared" ca="1" si="485"/>
        <v>WAS</v>
      </c>
      <c r="L2138" t="str">
        <f t="shared" ca="1" si="485"/>
        <v>WAS</v>
      </c>
      <c r="M2138">
        <f t="shared" ca="1" si="480"/>
        <v>1</v>
      </c>
      <c r="N2138" t="s">
        <v>16</v>
      </c>
      <c r="O2138">
        <v>2</v>
      </c>
      <c r="P2138">
        <f t="shared" ca="1" si="481"/>
        <v>5</v>
      </c>
      <c r="S2138" t="s">
        <v>73</v>
      </c>
      <c r="T2138">
        <v>15</v>
      </c>
      <c r="U2138">
        <f t="shared" ca="1" si="482"/>
        <v>0</v>
      </c>
      <c r="V2138" t="s">
        <v>73</v>
      </c>
      <c r="W2138">
        <f t="shared" ca="1" si="483"/>
        <v>0</v>
      </c>
    </row>
    <row r="2139" spans="1:23" x14ac:dyDescent="0.25">
      <c r="A2139">
        <v>2138</v>
      </c>
      <c r="B2139">
        <v>1053</v>
      </c>
      <c r="C2139" t="str">
        <f t="shared" ca="1" si="476"/>
        <v>2015_17_DET@CHI</v>
      </c>
      <c r="D2139">
        <f t="shared" ca="1" si="484"/>
        <v>-1</v>
      </c>
      <c r="E2139">
        <f t="shared" ca="1" si="484"/>
        <v>1</v>
      </c>
      <c r="F2139">
        <f t="shared" ca="1" si="484"/>
        <v>20</v>
      </c>
      <c r="G2139">
        <f t="shared" ca="1" si="484"/>
        <v>24</v>
      </c>
      <c r="H2139">
        <f t="shared" ca="1" si="477"/>
        <v>2015</v>
      </c>
      <c r="I2139">
        <f t="shared" ca="1" si="478"/>
        <v>17</v>
      </c>
      <c r="J2139" t="str">
        <f t="shared" ca="1" si="479"/>
        <v>rs</v>
      </c>
      <c r="K2139" t="str">
        <f t="shared" ca="1" si="485"/>
        <v>DET</v>
      </c>
      <c r="L2139" t="str">
        <f t="shared" ca="1" si="485"/>
        <v>DET</v>
      </c>
      <c r="M2139">
        <f t="shared" ca="1" si="480"/>
        <v>-2</v>
      </c>
      <c r="N2139" t="s">
        <v>18</v>
      </c>
      <c r="O2139">
        <v>-3</v>
      </c>
      <c r="P2139">
        <f t="shared" ca="1" si="481"/>
        <v>2</v>
      </c>
      <c r="S2139" t="s">
        <v>75</v>
      </c>
      <c r="T2139">
        <v>2</v>
      </c>
      <c r="U2139">
        <f t="shared" ca="1" si="482"/>
        <v>1</v>
      </c>
      <c r="V2139" t="s">
        <v>75</v>
      </c>
      <c r="W2139">
        <f t="shared" ca="1" si="483"/>
        <v>1</v>
      </c>
    </row>
    <row r="2140" spans="1:23" x14ac:dyDescent="0.25">
      <c r="A2140">
        <v>2139</v>
      </c>
      <c r="B2140">
        <v>1053</v>
      </c>
      <c r="C2140" t="str">
        <f t="shared" ca="1" si="476"/>
        <v>2015_17_DET@CHI</v>
      </c>
      <c r="D2140">
        <f t="shared" ca="1" si="484"/>
        <v>-1</v>
      </c>
      <c r="E2140">
        <f t="shared" ca="1" si="484"/>
        <v>1</v>
      </c>
      <c r="F2140">
        <f t="shared" ca="1" si="484"/>
        <v>20</v>
      </c>
      <c r="G2140">
        <f t="shared" ca="1" si="484"/>
        <v>24</v>
      </c>
      <c r="H2140">
        <f t="shared" ca="1" si="477"/>
        <v>2015</v>
      </c>
      <c r="I2140">
        <f t="shared" ca="1" si="478"/>
        <v>17</v>
      </c>
      <c r="J2140" t="str">
        <f t="shared" ca="1" si="479"/>
        <v>rs</v>
      </c>
      <c r="K2140" t="str">
        <f t="shared" ca="1" si="485"/>
        <v>DET</v>
      </c>
      <c r="L2140" t="str">
        <f t="shared" ca="1" si="485"/>
        <v>DET</v>
      </c>
      <c r="M2140">
        <f t="shared" ca="1" si="480"/>
        <v>-2</v>
      </c>
      <c r="N2140" t="s">
        <v>16</v>
      </c>
      <c r="O2140">
        <v>3</v>
      </c>
      <c r="P2140">
        <f t="shared" ca="1" si="481"/>
        <v>4</v>
      </c>
      <c r="S2140" t="s">
        <v>70</v>
      </c>
      <c r="T2140">
        <v>14</v>
      </c>
      <c r="U2140">
        <f t="shared" ca="1" si="482"/>
        <v>0</v>
      </c>
      <c r="V2140" t="s">
        <v>70</v>
      </c>
      <c r="W2140">
        <f t="shared" ca="1" si="483"/>
        <v>0</v>
      </c>
    </row>
    <row r="2141" spans="1:23" x14ac:dyDescent="0.25">
      <c r="A2141">
        <v>2140</v>
      </c>
      <c r="B2141">
        <v>1054</v>
      </c>
      <c r="C2141" t="str">
        <f t="shared" ca="1" si="476"/>
        <v>2015_17_MIN@GBY</v>
      </c>
      <c r="D2141">
        <f t="shared" ca="1" si="484"/>
        <v>-3</v>
      </c>
      <c r="E2141">
        <f t="shared" ca="1" si="484"/>
        <v>-3</v>
      </c>
      <c r="F2141">
        <f t="shared" ca="1" si="484"/>
        <v>13</v>
      </c>
      <c r="G2141">
        <f t="shared" ca="1" si="484"/>
        <v>20</v>
      </c>
      <c r="H2141">
        <f t="shared" ca="1" si="477"/>
        <v>2015</v>
      </c>
      <c r="I2141">
        <f t="shared" ca="1" si="478"/>
        <v>17</v>
      </c>
      <c r="J2141" t="str">
        <f t="shared" ca="1" si="479"/>
        <v>rs</v>
      </c>
      <c r="K2141" t="str">
        <f t="shared" ca="1" si="485"/>
        <v>MIN</v>
      </c>
      <c r="L2141" t="str">
        <f t="shared" ca="1" si="485"/>
        <v>MIN</v>
      </c>
      <c r="M2141">
        <f t="shared" ca="1" si="480"/>
        <v>0</v>
      </c>
      <c r="N2141" t="s">
        <v>18</v>
      </c>
      <c r="O2141">
        <v>-4.5</v>
      </c>
      <c r="P2141">
        <f t="shared" ca="1" si="481"/>
        <v>1.5</v>
      </c>
      <c r="S2141" t="s">
        <v>82</v>
      </c>
      <c r="T2141">
        <v>10</v>
      </c>
      <c r="U2141">
        <f t="shared" ca="1" si="482"/>
        <v>1</v>
      </c>
      <c r="V2141" t="s">
        <v>82</v>
      </c>
      <c r="W2141">
        <f t="shared" ca="1" si="483"/>
        <v>1</v>
      </c>
    </row>
    <row r="2142" spans="1:23" x14ac:dyDescent="0.25">
      <c r="A2142">
        <v>2141</v>
      </c>
      <c r="B2142">
        <v>1054</v>
      </c>
      <c r="C2142" t="str">
        <f t="shared" ca="1" si="476"/>
        <v>2015_17_MIN@GBY</v>
      </c>
      <c r="D2142">
        <f t="shared" ref="D2142:G2161" ca="1" si="486">IFERROR(IF(ISBLANK(VLOOKUP($B2142,nfl_game_result,MATCH(D$1,nfl_game_result_header,0),FALSE)),"",VLOOKUP($B2142,nfl_game_result,MATCH(D$1,nfl_game_result_header,0),FALSE)),"error")</f>
        <v>-3</v>
      </c>
      <c r="E2142">
        <f t="shared" ca="1" si="486"/>
        <v>-3</v>
      </c>
      <c r="F2142">
        <f t="shared" ca="1" si="486"/>
        <v>13</v>
      </c>
      <c r="G2142">
        <f t="shared" ca="1" si="486"/>
        <v>20</v>
      </c>
      <c r="H2142">
        <f t="shared" ca="1" si="477"/>
        <v>2015</v>
      </c>
      <c r="I2142">
        <f t="shared" ca="1" si="478"/>
        <v>17</v>
      </c>
      <c r="J2142" t="str">
        <f t="shared" ca="1" si="479"/>
        <v>rs</v>
      </c>
      <c r="K2142" t="str">
        <f t="shared" ref="K2142:L2161" ca="1" si="487">IFERROR(IF(ISBLANK(VLOOKUP($B2142,nfl_game_result,MATCH(K$1,nfl_game_result_header,0),FALSE)),"",VLOOKUP($B2142,nfl_game_result,MATCH(K$1,nfl_game_result_header,0),FALSE)),"error")</f>
        <v>MIN</v>
      </c>
      <c r="L2142" t="str">
        <f t="shared" ca="1" si="487"/>
        <v>MIN</v>
      </c>
      <c r="M2142">
        <f t="shared" ca="1" si="480"/>
        <v>0</v>
      </c>
      <c r="N2142" t="s">
        <v>16</v>
      </c>
      <c r="O2142">
        <v>-3.5</v>
      </c>
      <c r="P2142">
        <f t="shared" ca="1" si="481"/>
        <v>0.5</v>
      </c>
      <c r="S2142" t="s">
        <v>82</v>
      </c>
      <c r="T2142">
        <v>9</v>
      </c>
      <c r="U2142">
        <f t="shared" ca="1" si="482"/>
        <v>1</v>
      </c>
      <c r="V2142" t="s">
        <v>82</v>
      </c>
      <c r="W2142">
        <f t="shared" ca="1" si="483"/>
        <v>1</v>
      </c>
    </row>
    <row r="2143" spans="1:23" x14ac:dyDescent="0.25">
      <c r="A2143">
        <v>2142</v>
      </c>
      <c r="B2143">
        <v>1055</v>
      </c>
      <c r="C2143" t="str">
        <f t="shared" ca="1" si="476"/>
        <v>2015_17_SD@DEN</v>
      </c>
      <c r="D2143">
        <f t="shared" ca="1" si="486"/>
        <v>-7.5</v>
      </c>
      <c r="E2143">
        <f t="shared" ca="1" si="486"/>
        <v>-9.5</v>
      </c>
      <c r="F2143">
        <f t="shared" ca="1" si="486"/>
        <v>27</v>
      </c>
      <c r="G2143">
        <f t="shared" ca="1" si="486"/>
        <v>20</v>
      </c>
      <c r="H2143">
        <f t="shared" ca="1" si="477"/>
        <v>2015</v>
      </c>
      <c r="I2143">
        <f t="shared" ca="1" si="478"/>
        <v>17</v>
      </c>
      <c r="J2143" t="str">
        <f t="shared" ca="1" si="479"/>
        <v>rs</v>
      </c>
      <c r="K2143" t="str">
        <f t="shared" ca="1" si="487"/>
        <v>SD</v>
      </c>
      <c r="L2143" t="str">
        <f t="shared" ca="1" si="487"/>
        <v>DEN</v>
      </c>
      <c r="M2143">
        <f t="shared" ca="1" si="480"/>
        <v>2</v>
      </c>
      <c r="N2143" t="s">
        <v>18</v>
      </c>
      <c r="O2143">
        <v>-6.5</v>
      </c>
      <c r="P2143">
        <f t="shared" ca="1" si="481"/>
        <v>1</v>
      </c>
      <c r="S2143" t="s">
        <v>90</v>
      </c>
      <c r="T2143">
        <v>4</v>
      </c>
      <c r="U2143">
        <f t="shared" ca="1" si="482"/>
        <v>1</v>
      </c>
      <c r="V2143" t="s">
        <v>74</v>
      </c>
      <c r="W2143">
        <f t="shared" ca="1" si="483"/>
        <v>1</v>
      </c>
    </row>
    <row r="2144" spans="1:23" x14ac:dyDescent="0.25">
      <c r="A2144">
        <v>2143</v>
      </c>
      <c r="B2144">
        <v>1055</v>
      </c>
      <c r="C2144" t="str">
        <f t="shared" ca="1" si="476"/>
        <v>2015_17_SD@DEN</v>
      </c>
      <c r="D2144">
        <f t="shared" ca="1" si="486"/>
        <v>-7.5</v>
      </c>
      <c r="E2144">
        <f t="shared" ca="1" si="486"/>
        <v>-9.5</v>
      </c>
      <c r="F2144">
        <f t="shared" ca="1" si="486"/>
        <v>27</v>
      </c>
      <c r="G2144">
        <f t="shared" ca="1" si="486"/>
        <v>20</v>
      </c>
      <c r="H2144">
        <f t="shared" ca="1" si="477"/>
        <v>2015</v>
      </c>
      <c r="I2144">
        <f t="shared" ca="1" si="478"/>
        <v>17</v>
      </c>
      <c r="J2144" t="str">
        <f t="shared" ca="1" si="479"/>
        <v>rs</v>
      </c>
      <c r="K2144" t="str">
        <f t="shared" ca="1" si="487"/>
        <v>SD</v>
      </c>
      <c r="L2144" t="str">
        <f t="shared" ca="1" si="487"/>
        <v>DEN</v>
      </c>
      <c r="M2144">
        <f t="shared" ca="1" si="480"/>
        <v>2</v>
      </c>
      <c r="N2144" t="s">
        <v>16</v>
      </c>
      <c r="O2144">
        <v>-7.5</v>
      </c>
      <c r="P2144">
        <f t="shared" ca="1" si="481"/>
        <v>0</v>
      </c>
      <c r="S2144" t="s">
        <v>90</v>
      </c>
      <c r="T2144">
        <v>13</v>
      </c>
      <c r="U2144">
        <f t="shared" ca="1" si="482"/>
        <v>1</v>
      </c>
      <c r="V2144" t="s">
        <v>74</v>
      </c>
      <c r="W2144">
        <f t="shared" ca="1" si="483"/>
        <v>1</v>
      </c>
    </row>
    <row r="2145" spans="1:23" x14ac:dyDescent="0.25">
      <c r="A2145">
        <v>2144</v>
      </c>
      <c r="B2145">
        <v>1056</v>
      </c>
      <c r="C2145" t="str">
        <f t="shared" ca="1" si="476"/>
        <v>2015_17_SEA@ARI</v>
      </c>
      <c r="D2145">
        <f t="shared" ca="1" si="486"/>
        <v>-3.5</v>
      </c>
      <c r="E2145">
        <f t="shared" ca="1" si="486"/>
        <v>-6.5</v>
      </c>
      <c r="F2145">
        <f t="shared" ca="1" si="486"/>
        <v>6</v>
      </c>
      <c r="G2145">
        <f t="shared" ca="1" si="486"/>
        <v>36</v>
      </c>
      <c r="H2145">
        <f t="shared" ca="1" si="477"/>
        <v>2015</v>
      </c>
      <c r="I2145">
        <f t="shared" ca="1" si="478"/>
        <v>17</v>
      </c>
      <c r="J2145" t="str">
        <f t="shared" ca="1" si="479"/>
        <v>rs</v>
      </c>
      <c r="K2145" t="str">
        <f t="shared" ca="1" si="487"/>
        <v>SEA</v>
      </c>
      <c r="L2145" t="str">
        <f t="shared" ca="1" si="487"/>
        <v>SEA</v>
      </c>
      <c r="M2145">
        <f t="shared" ca="1" si="480"/>
        <v>3</v>
      </c>
      <c r="N2145" t="s">
        <v>18</v>
      </c>
      <c r="O2145">
        <v>-6</v>
      </c>
      <c r="P2145">
        <f t="shared" ca="1" si="481"/>
        <v>2.5</v>
      </c>
      <c r="S2145" t="s">
        <v>91</v>
      </c>
      <c r="T2145">
        <v>16</v>
      </c>
      <c r="U2145">
        <f t="shared" ca="1" si="482"/>
        <v>1</v>
      </c>
      <c r="V2145" t="s">
        <v>66</v>
      </c>
      <c r="W2145">
        <f t="shared" ca="1" si="483"/>
        <v>0</v>
      </c>
    </row>
    <row r="2146" spans="1:23" x14ac:dyDescent="0.25">
      <c r="A2146">
        <v>2145</v>
      </c>
      <c r="B2146">
        <v>1056</v>
      </c>
      <c r="C2146" t="str">
        <f t="shared" ca="1" si="476"/>
        <v>2015_17_SEA@ARI</v>
      </c>
      <c r="D2146">
        <f t="shared" ca="1" si="486"/>
        <v>-3.5</v>
      </c>
      <c r="E2146">
        <f t="shared" ca="1" si="486"/>
        <v>-6.5</v>
      </c>
      <c r="F2146">
        <f t="shared" ca="1" si="486"/>
        <v>6</v>
      </c>
      <c r="G2146">
        <f t="shared" ca="1" si="486"/>
        <v>36</v>
      </c>
      <c r="H2146">
        <f t="shared" ca="1" si="477"/>
        <v>2015</v>
      </c>
      <c r="I2146">
        <f t="shared" ca="1" si="478"/>
        <v>17</v>
      </c>
      <c r="J2146" t="str">
        <f t="shared" ca="1" si="479"/>
        <v>rs</v>
      </c>
      <c r="K2146" t="str">
        <f t="shared" ca="1" si="487"/>
        <v>SEA</v>
      </c>
      <c r="L2146" t="str">
        <f t="shared" ca="1" si="487"/>
        <v>SEA</v>
      </c>
      <c r="M2146">
        <f t="shared" ca="1" si="480"/>
        <v>3</v>
      </c>
      <c r="N2146" t="s">
        <v>16</v>
      </c>
      <c r="O2146">
        <v>-4</v>
      </c>
      <c r="P2146">
        <f t="shared" ca="1" si="481"/>
        <v>0.5</v>
      </c>
      <c r="S2146" t="s">
        <v>66</v>
      </c>
      <c r="T2146">
        <v>8</v>
      </c>
      <c r="U2146">
        <f t="shared" ca="1" si="482"/>
        <v>0</v>
      </c>
      <c r="V2146" t="s">
        <v>66</v>
      </c>
      <c r="W2146">
        <f t="shared" ca="1" si="483"/>
        <v>0</v>
      </c>
    </row>
    <row r="2147" spans="1:23" x14ac:dyDescent="0.25">
      <c r="A2147">
        <v>2146</v>
      </c>
      <c r="B2147">
        <v>1057</v>
      </c>
      <c r="C2147" t="str">
        <f t="shared" ca="1" si="476"/>
        <v>2015_17_STL@SFO</v>
      </c>
      <c r="D2147">
        <f t="shared" ca="1" si="486"/>
        <v>3.5</v>
      </c>
      <c r="E2147">
        <f t="shared" ca="1" si="486"/>
        <v>3.5</v>
      </c>
      <c r="F2147">
        <f t="shared" ca="1" si="486"/>
        <v>19</v>
      </c>
      <c r="G2147">
        <f t="shared" ca="1" si="486"/>
        <v>16</v>
      </c>
      <c r="H2147">
        <f t="shared" ca="1" si="477"/>
        <v>2015</v>
      </c>
      <c r="I2147">
        <f t="shared" ca="1" si="478"/>
        <v>17</v>
      </c>
      <c r="J2147" t="str">
        <f t="shared" ca="1" si="479"/>
        <v>rs</v>
      </c>
      <c r="K2147" t="str">
        <f t="shared" ca="1" si="487"/>
        <v>SFO</v>
      </c>
      <c r="L2147" t="str">
        <f t="shared" ca="1" si="487"/>
        <v>SFO</v>
      </c>
      <c r="M2147">
        <f t="shared" ca="1" si="480"/>
        <v>0</v>
      </c>
      <c r="N2147" t="s">
        <v>18</v>
      </c>
      <c r="O2147">
        <v>4</v>
      </c>
      <c r="P2147">
        <f t="shared" ca="1" si="481"/>
        <v>0.5</v>
      </c>
      <c r="S2147" t="s">
        <v>93</v>
      </c>
      <c r="T2147">
        <v>5</v>
      </c>
      <c r="U2147">
        <f t="shared" ca="1" si="482"/>
        <v>0</v>
      </c>
      <c r="V2147" t="s">
        <v>93</v>
      </c>
      <c r="W2147">
        <f t="shared" ca="1" si="483"/>
        <v>0</v>
      </c>
    </row>
    <row r="2148" spans="1:23" x14ac:dyDescent="0.25">
      <c r="A2148">
        <v>2147</v>
      </c>
      <c r="B2148">
        <v>1057</v>
      </c>
      <c r="C2148" t="str">
        <f t="shared" ca="1" si="476"/>
        <v>2015_17_STL@SFO</v>
      </c>
      <c r="D2148">
        <f t="shared" ca="1" si="486"/>
        <v>3.5</v>
      </c>
      <c r="E2148">
        <f t="shared" ca="1" si="486"/>
        <v>3.5</v>
      </c>
      <c r="F2148">
        <f t="shared" ca="1" si="486"/>
        <v>19</v>
      </c>
      <c r="G2148">
        <f t="shared" ca="1" si="486"/>
        <v>16</v>
      </c>
      <c r="H2148">
        <f t="shared" ca="1" si="477"/>
        <v>2015</v>
      </c>
      <c r="I2148">
        <f t="shared" ca="1" si="478"/>
        <v>17</v>
      </c>
      <c r="J2148" t="str">
        <f t="shared" ca="1" si="479"/>
        <v>rs</v>
      </c>
      <c r="K2148" t="str">
        <f t="shared" ca="1" si="487"/>
        <v>SFO</v>
      </c>
      <c r="L2148" t="str">
        <f t="shared" ca="1" si="487"/>
        <v>SFO</v>
      </c>
      <c r="M2148">
        <f t="shared" ca="1" si="480"/>
        <v>0</v>
      </c>
      <c r="N2148" t="s">
        <v>16</v>
      </c>
      <c r="O2148">
        <v>2</v>
      </c>
      <c r="P2148">
        <f t="shared" ca="1" si="481"/>
        <v>1.5</v>
      </c>
      <c r="S2148" t="s">
        <v>338</v>
      </c>
      <c r="T2148">
        <v>1</v>
      </c>
      <c r="U2148">
        <f t="shared" ca="1" si="482"/>
        <v>1</v>
      </c>
      <c r="V2148" t="s">
        <v>338</v>
      </c>
      <c r="W2148">
        <f t="shared" ca="1" si="483"/>
        <v>1</v>
      </c>
    </row>
    <row r="2149" spans="1:23" x14ac:dyDescent="0.25">
      <c r="A2149">
        <v>2148</v>
      </c>
      <c r="B2149">
        <v>1058</v>
      </c>
      <c r="C2149" t="str">
        <f t="shared" ca="1" si="476"/>
        <v>2015_18_KCY@HOU</v>
      </c>
      <c r="D2149">
        <f t="shared" ca="1" si="486"/>
        <v>3.5</v>
      </c>
      <c r="E2149">
        <f t="shared" ca="1" si="486"/>
        <v>3</v>
      </c>
      <c r="F2149">
        <f t="shared" ca="1" si="486"/>
        <v>0</v>
      </c>
      <c r="G2149">
        <f t="shared" ca="1" si="486"/>
        <v>30</v>
      </c>
      <c r="H2149">
        <f t="shared" ca="1" si="477"/>
        <v>2015</v>
      </c>
      <c r="I2149">
        <f t="shared" ca="1" si="478"/>
        <v>18</v>
      </c>
      <c r="J2149" t="str">
        <f t="shared" ca="1" si="479"/>
        <v>plyff</v>
      </c>
      <c r="K2149" t="str">
        <f t="shared" ca="1" si="487"/>
        <v>KCY</v>
      </c>
      <c r="L2149" t="str">
        <f t="shared" ca="1" si="487"/>
        <v>KCY</v>
      </c>
      <c r="M2149">
        <f t="shared" ca="1" si="480"/>
        <v>0.5</v>
      </c>
      <c r="N2149" t="s">
        <v>18</v>
      </c>
      <c r="O2149">
        <v>3</v>
      </c>
      <c r="P2149">
        <f t="shared" ca="1" si="481"/>
        <v>0.5</v>
      </c>
      <c r="S2149" t="s">
        <v>336</v>
      </c>
      <c r="T2149">
        <v>3</v>
      </c>
      <c r="U2149">
        <f t="shared" ca="1" si="482"/>
        <v>1</v>
      </c>
      <c r="V2149" t="s">
        <v>336</v>
      </c>
      <c r="W2149">
        <f t="shared" ca="1" si="483"/>
        <v>1</v>
      </c>
    </row>
    <row r="2150" spans="1:23" x14ac:dyDescent="0.25">
      <c r="A2150">
        <v>2149</v>
      </c>
      <c r="B2150">
        <v>1058</v>
      </c>
      <c r="C2150" t="str">
        <f t="shared" ca="1" si="476"/>
        <v>2015_18_KCY@HOU</v>
      </c>
      <c r="D2150">
        <f t="shared" ca="1" si="486"/>
        <v>3.5</v>
      </c>
      <c r="E2150">
        <f t="shared" ca="1" si="486"/>
        <v>3</v>
      </c>
      <c r="F2150">
        <f t="shared" ca="1" si="486"/>
        <v>0</v>
      </c>
      <c r="G2150">
        <f t="shared" ca="1" si="486"/>
        <v>30</v>
      </c>
      <c r="H2150">
        <f t="shared" ca="1" si="477"/>
        <v>2015</v>
      </c>
      <c r="I2150">
        <f t="shared" ca="1" si="478"/>
        <v>18</v>
      </c>
      <c r="J2150" t="str">
        <f t="shared" ca="1" si="479"/>
        <v>plyff</v>
      </c>
      <c r="K2150" t="str">
        <f t="shared" ca="1" si="487"/>
        <v>KCY</v>
      </c>
      <c r="L2150" t="str">
        <f t="shared" ca="1" si="487"/>
        <v>KCY</v>
      </c>
      <c r="M2150">
        <f t="shared" ca="1" si="480"/>
        <v>0.5</v>
      </c>
      <c r="N2150" t="s">
        <v>20</v>
      </c>
      <c r="P2150" t="str">
        <f t="shared" ca="1" si="481"/>
        <v/>
      </c>
      <c r="S2150" t="s">
        <v>336</v>
      </c>
      <c r="T2150">
        <v>2</v>
      </c>
      <c r="U2150">
        <f t="shared" ca="1" si="482"/>
        <v>1</v>
      </c>
      <c r="V2150" t="s">
        <v>336</v>
      </c>
      <c r="W2150">
        <f t="shared" ca="1" si="483"/>
        <v>1</v>
      </c>
    </row>
    <row r="2151" spans="1:23" x14ac:dyDescent="0.25">
      <c r="A2151">
        <v>2150</v>
      </c>
      <c r="B2151">
        <v>1058</v>
      </c>
      <c r="C2151" t="str">
        <f t="shared" ca="1" si="476"/>
        <v>2015_18_KCY@HOU</v>
      </c>
      <c r="D2151">
        <f t="shared" ca="1" si="486"/>
        <v>3.5</v>
      </c>
      <c r="E2151">
        <f t="shared" ca="1" si="486"/>
        <v>3</v>
      </c>
      <c r="F2151">
        <f t="shared" ca="1" si="486"/>
        <v>0</v>
      </c>
      <c r="G2151">
        <f t="shared" ca="1" si="486"/>
        <v>30</v>
      </c>
      <c r="H2151">
        <f t="shared" ca="1" si="477"/>
        <v>2015</v>
      </c>
      <c r="I2151">
        <f t="shared" ca="1" si="478"/>
        <v>18</v>
      </c>
      <c r="J2151" t="str">
        <f t="shared" ca="1" si="479"/>
        <v>plyff</v>
      </c>
      <c r="K2151" t="str">
        <f t="shared" ca="1" si="487"/>
        <v>KCY</v>
      </c>
      <c r="L2151" t="str">
        <f t="shared" ca="1" si="487"/>
        <v>KCY</v>
      </c>
      <c r="M2151">
        <f t="shared" ca="1" si="480"/>
        <v>0.5</v>
      </c>
      <c r="N2151" t="s">
        <v>16</v>
      </c>
      <c r="O2151">
        <v>3</v>
      </c>
      <c r="P2151">
        <f t="shared" ca="1" si="481"/>
        <v>0.5</v>
      </c>
      <c r="S2151" t="s">
        <v>77</v>
      </c>
      <c r="T2151">
        <v>1</v>
      </c>
      <c r="U2151">
        <f t="shared" ca="1" si="482"/>
        <v>0</v>
      </c>
      <c r="V2151" t="s">
        <v>336</v>
      </c>
      <c r="W2151">
        <f t="shared" ca="1" si="483"/>
        <v>1</v>
      </c>
    </row>
    <row r="2152" spans="1:23" x14ac:dyDescent="0.25">
      <c r="A2152">
        <v>2151</v>
      </c>
      <c r="B2152">
        <v>1059</v>
      </c>
      <c r="C2152" t="str">
        <f t="shared" ca="1" si="476"/>
        <v>2015_18_PIT@CIN</v>
      </c>
      <c r="D2152">
        <f t="shared" ca="1" si="486"/>
        <v>3</v>
      </c>
      <c r="E2152">
        <f t="shared" ca="1" si="486"/>
        <v>3</v>
      </c>
      <c r="F2152">
        <f t="shared" ca="1" si="486"/>
        <v>16</v>
      </c>
      <c r="G2152">
        <f t="shared" ca="1" si="486"/>
        <v>18</v>
      </c>
      <c r="H2152">
        <f t="shared" ca="1" si="477"/>
        <v>2015</v>
      </c>
      <c r="I2152">
        <f t="shared" ca="1" si="478"/>
        <v>18</v>
      </c>
      <c r="J2152" t="str">
        <f t="shared" ca="1" si="479"/>
        <v>plyff</v>
      </c>
      <c r="K2152" t="str">
        <f t="shared" ca="1" si="487"/>
        <v>CIN</v>
      </c>
      <c r="L2152" t="str">
        <f t="shared" ca="1" si="487"/>
        <v>PIT</v>
      </c>
      <c r="M2152">
        <f t="shared" ca="1" si="480"/>
        <v>0</v>
      </c>
      <c r="N2152" t="s">
        <v>18</v>
      </c>
      <c r="O2152">
        <v>3</v>
      </c>
      <c r="P2152">
        <f t="shared" ca="1" si="481"/>
        <v>0</v>
      </c>
      <c r="S2152" t="s">
        <v>89</v>
      </c>
      <c r="T2152">
        <v>1</v>
      </c>
      <c r="U2152">
        <f t="shared" ca="1" si="482"/>
        <v>0</v>
      </c>
      <c r="V2152" t="s">
        <v>89</v>
      </c>
      <c r="W2152">
        <f t="shared" ca="1" si="483"/>
        <v>1</v>
      </c>
    </row>
    <row r="2153" spans="1:23" x14ac:dyDescent="0.25">
      <c r="A2153">
        <v>2152</v>
      </c>
      <c r="B2153">
        <v>1059</v>
      </c>
      <c r="C2153" t="str">
        <f t="shared" ca="1" si="476"/>
        <v>2015_18_PIT@CIN</v>
      </c>
      <c r="D2153">
        <f t="shared" ca="1" si="486"/>
        <v>3</v>
      </c>
      <c r="E2153">
        <f t="shared" ca="1" si="486"/>
        <v>3</v>
      </c>
      <c r="F2153">
        <f t="shared" ca="1" si="486"/>
        <v>16</v>
      </c>
      <c r="G2153">
        <f t="shared" ca="1" si="486"/>
        <v>18</v>
      </c>
      <c r="H2153">
        <f t="shared" ca="1" si="477"/>
        <v>2015</v>
      </c>
      <c r="I2153">
        <f t="shared" ca="1" si="478"/>
        <v>18</v>
      </c>
      <c r="J2153" t="str">
        <f t="shared" ca="1" si="479"/>
        <v>plyff</v>
      </c>
      <c r="K2153" t="str">
        <f t="shared" ca="1" si="487"/>
        <v>CIN</v>
      </c>
      <c r="L2153" t="str">
        <f t="shared" ca="1" si="487"/>
        <v>PIT</v>
      </c>
      <c r="M2153">
        <f t="shared" ca="1" si="480"/>
        <v>0</v>
      </c>
      <c r="N2153" t="s">
        <v>20</v>
      </c>
      <c r="P2153" t="str">
        <f t="shared" ca="1" si="481"/>
        <v/>
      </c>
      <c r="S2153" t="s">
        <v>89</v>
      </c>
      <c r="T2153">
        <v>1</v>
      </c>
      <c r="U2153">
        <f t="shared" ca="1" si="482"/>
        <v>0</v>
      </c>
      <c r="V2153" t="s">
        <v>89</v>
      </c>
      <c r="W2153">
        <f t="shared" ca="1" si="483"/>
        <v>1</v>
      </c>
    </row>
    <row r="2154" spans="1:23" x14ac:dyDescent="0.25">
      <c r="A2154">
        <v>2153</v>
      </c>
      <c r="B2154">
        <v>1059</v>
      </c>
      <c r="C2154" t="str">
        <f t="shared" ca="1" si="476"/>
        <v>2015_18_PIT@CIN</v>
      </c>
      <c r="D2154">
        <f t="shared" ca="1" si="486"/>
        <v>3</v>
      </c>
      <c r="E2154">
        <f t="shared" ca="1" si="486"/>
        <v>3</v>
      </c>
      <c r="F2154">
        <f t="shared" ca="1" si="486"/>
        <v>16</v>
      </c>
      <c r="G2154">
        <f t="shared" ca="1" si="486"/>
        <v>18</v>
      </c>
      <c r="H2154">
        <f t="shared" ca="1" si="477"/>
        <v>2015</v>
      </c>
      <c r="I2154">
        <f t="shared" ca="1" si="478"/>
        <v>18</v>
      </c>
      <c r="J2154" t="str">
        <f t="shared" ca="1" si="479"/>
        <v>plyff</v>
      </c>
      <c r="K2154" t="str">
        <f t="shared" ca="1" si="487"/>
        <v>CIN</v>
      </c>
      <c r="L2154" t="str">
        <f t="shared" ca="1" si="487"/>
        <v>PIT</v>
      </c>
      <c r="M2154">
        <f t="shared" ca="1" si="480"/>
        <v>0</v>
      </c>
      <c r="N2154" t="s">
        <v>16</v>
      </c>
      <c r="O2154">
        <v>3</v>
      </c>
      <c r="P2154">
        <f t="shared" ca="1" si="481"/>
        <v>0</v>
      </c>
      <c r="S2154" t="s">
        <v>71</v>
      </c>
      <c r="T2154">
        <v>4</v>
      </c>
      <c r="U2154">
        <f t="shared" ca="1" si="482"/>
        <v>1</v>
      </c>
      <c r="V2154" t="s">
        <v>71</v>
      </c>
      <c r="W2154">
        <f t="shared" ca="1" si="483"/>
        <v>0</v>
      </c>
    </row>
    <row r="2155" spans="1:23" x14ac:dyDescent="0.25">
      <c r="A2155">
        <v>2154</v>
      </c>
      <c r="B2155">
        <v>1060</v>
      </c>
      <c r="C2155" t="str">
        <f t="shared" ca="1" si="476"/>
        <v>2015_18_SEA@MIN</v>
      </c>
      <c r="D2155">
        <f t="shared" ca="1" si="486"/>
        <v>3.5</v>
      </c>
      <c r="E2155">
        <f t="shared" ca="1" si="486"/>
        <v>5</v>
      </c>
      <c r="F2155">
        <f t="shared" ca="1" si="486"/>
        <v>9</v>
      </c>
      <c r="G2155">
        <f t="shared" ca="1" si="486"/>
        <v>10</v>
      </c>
      <c r="H2155">
        <f t="shared" ca="1" si="477"/>
        <v>2015</v>
      </c>
      <c r="I2155">
        <f t="shared" ca="1" si="478"/>
        <v>18</v>
      </c>
      <c r="J2155" t="str">
        <f t="shared" ca="1" si="479"/>
        <v>plyff</v>
      </c>
      <c r="K2155" t="str">
        <f t="shared" ca="1" si="487"/>
        <v>MIN</v>
      </c>
      <c r="L2155" t="str">
        <f t="shared" ca="1" si="487"/>
        <v>SEA</v>
      </c>
      <c r="M2155">
        <f t="shared" ca="1" si="480"/>
        <v>-1.5</v>
      </c>
      <c r="N2155" t="s">
        <v>18</v>
      </c>
      <c r="O2155">
        <v>4.5</v>
      </c>
      <c r="P2155">
        <f t="shared" ca="1" si="481"/>
        <v>1</v>
      </c>
      <c r="S2155" t="s">
        <v>82</v>
      </c>
      <c r="T2155">
        <v>4</v>
      </c>
      <c r="U2155">
        <f t="shared" ca="1" si="482"/>
        <v>1</v>
      </c>
      <c r="V2155" t="s">
        <v>91</v>
      </c>
      <c r="W2155">
        <f t="shared" ca="1" si="483"/>
        <v>1</v>
      </c>
    </row>
    <row r="2156" spans="1:23" x14ac:dyDescent="0.25">
      <c r="A2156">
        <v>2155</v>
      </c>
      <c r="B2156">
        <v>1060</v>
      </c>
      <c r="C2156" t="str">
        <f t="shared" ca="1" si="476"/>
        <v>2015_18_SEA@MIN</v>
      </c>
      <c r="D2156">
        <f t="shared" ca="1" si="486"/>
        <v>3.5</v>
      </c>
      <c r="E2156">
        <f t="shared" ca="1" si="486"/>
        <v>5</v>
      </c>
      <c r="F2156">
        <f t="shared" ca="1" si="486"/>
        <v>9</v>
      </c>
      <c r="G2156">
        <f t="shared" ca="1" si="486"/>
        <v>10</v>
      </c>
      <c r="H2156">
        <f t="shared" ca="1" si="477"/>
        <v>2015</v>
      </c>
      <c r="I2156">
        <f t="shared" ca="1" si="478"/>
        <v>18</v>
      </c>
      <c r="J2156" t="str">
        <f t="shared" ca="1" si="479"/>
        <v>plyff</v>
      </c>
      <c r="K2156" t="str">
        <f t="shared" ca="1" si="487"/>
        <v>MIN</v>
      </c>
      <c r="L2156" t="str">
        <f t="shared" ca="1" si="487"/>
        <v>SEA</v>
      </c>
      <c r="M2156">
        <f t="shared" ca="1" si="480"/>
        <v>-1.5</v>
      </c>
      <c r="N2156" t="s">
        <v>20</v>
      </c>
      <c r="P2156" t="str">
        <f t="shared" ca="1" si="481"/>
        <v/>
      </c>
      <c r="S2156" t="s">
        <v>91</v>
      </c>
      <c r="T2156">
        <v>3</v>
      </c>
      <c r="U2156">
        <f t="shared" ca="1" si="482"/>
        <v>0</v>
      </c>
      <c r="V2156" t="s">
        <v>91</v>
      </c>
      <c r="W2156">
        <f t="shared" ca="1" si="483"/>
        <v>1</v>
      </c>
    </row>
    <row r="2157" spans="1:23" x14ac:dyDescent="0.25">
      <c r="A2157">
        <v>2156</v>
      </c>
      <c r="B2157">
        <v>1060</v>
      </c>
      <c r="C2157" t="str">
        <f t="shared" ca="1" si="476"/>
        <v>2015_18_SEA@MIN</v>
      </c>
      <c r="D2157">
        <f t="shared" ca="1" si="486"/>
        <v>3.5</v>
      </c>
      <c r="E2157">
        <f t="shared" ca="1" si="486"/>
        <v>5</v>
      </c>
      <c r="F2157">
        <f t="shared" ca="1" si="486"/>
        <v>9</v>
      </c>
      <c r="G2157">
        <f t="shared" ca="1" si="486"/>
        <v>10</v>
      </c>
      <c r="H2157">
        <f t="shared" ca="1" si="477"/>
        <v>2015</v>
      </c>
      <c r="I2157">
        <f t="shared" ca="1" si="478"/>
        <v>18</v>
      </c>
      <c r="J2157" t="str">
        <f t="shared" ca="1" si="479"/>
        <v>plyff</v>
      </c>
      <c r="K2157" t="str">
        <f t="shared" ca="1" si="487"/>
        <v>MIN</v>
      </c>
      <c r="L2157" t="str">
        <f t="shared" ca="1" si="487"/>
        <v>SEA</v>
      </c>
      <c r="M2157">
        <f t="shared" ca="1" si="480"/>
        <v>-1.5</v>
      </c>
      <c r="N2157" t="s">
        <v>16</v>
      </c>
      <c r="O2157">
        <v>4.5</v>
      </c>
      <c r="P2157">
        <f t="shared" ca="1" si="481"/>
        <v>1</v>
      </c>
      <c r="S2157" t="s">
        <v>82</v>
      </c>
      <c r="T2157">
        <v>3</v>
      </c>
      <c r="U2157">
        <f t="shared" ca="1" si="482"/>
        <v>1</v>
      </c>
      <c r="V2157" t="s">
        <v>82</v>
      </c>
      <c r="W2157">
        <f t="shared" ca="1" si="483"/>
        <v>0</v>
      </c>
    </row>
    <row r="2158" spans="1:23" x14ac:dyDescent="0.25">
      <c r="A2158">
        <v>2157</v>
      </c>
      <c r="B2158">
        <v>1061</v>
      </c>
      <c r="C2158" t="str">
        <f t="shared" ca="1" si="476"/>
        <v>2015_18_GBY@WAS</v>
      </c>
      <c r="D2158">
        <f t="shared" ca="1" si="486"/>
        <v>-1</v>
      </c>
      <c r="E2158">
        <f t="shared" ca="1" si="486"/>
        <v>-1</v>
      </c>
      <c r="F2158">
        <f t="shared" ca="1" si="486"/>
        <v>18</v>
      </c>
      <c r="G2158">
        <f t="shared" ca="1" si="486"/>
        <v>35</v>
      </c>
      <c r="H2158">
        <f t="shared" ca="1" si="477"/>
        <v>2015</v>
      </c>
      <c r="I2158">
        <f t="shared" ca="1" si="478"/>
        <v>18</v>
      </c>
      <c r="J2158" t="str">
        <f t="shared" ca="1" si="479"/>
        <v>plyff</v>
      </c>
      <c r="K2158" t="str">
        <f t="shared" ca="1" si="487"/>
        <v>GBY</v>
      </c>
      <c r="L2158" t="str">
        <f t="shared" ca="1" si="487"/>
        <v>GBY</v>
      </c>
      <c r="M2158">
        <f t="shared" ca="1" si="480"/>
        <v>0</v>
      </c>
      <c r="N2158" t="s">
        <v>18</v>
      </c>
      <c r="O2158">
        <v>3</v>
      </c>
      <c r="P2158">
        <f t="shared" ca="1" si="481"/>
        <v>4</v>
      </c>
      <c r="S2158" t="s">
        <v>96</v>
      </c>
      <c r="T2158">
        <v>2</v>
      </c>
      <c r="U2158">
        <f t="shared" ca="1" si="482"/>
        <v>0</v>
      </c>
      <c r="V2158" t="s">
        <v>335</v>
      </c>
      <c r="W2158">
        <f t="shared" ca="1" si="483"/>
        <v>1</v>
      </c>
    </row>
    <row r="2159" spans="1:23" x14ac:dyDescent="0.25">
      <c r="A2159">
        <v>2158</v>
      </c>
      <c r="B2159">
        <v>1061</v>
      </c>
      <c r="C2159" t="str">
        <f t="shared" ca="1" si="476"/>
        <v>2015_18_GBY@WAS</v>
      </c>
      <c r="D2159">
        <f t="shared" ca="1" si="486"/>
        <v>-1</v>
      </c>
      <c r="E2159">
        <f t="shared" ca="1" si="486"/>
        <v>-1</v>
      </c>
      <c r="F2159">
        <f t="shared" ca="1" si="486"/>
        <v>18</v>
      </c>
      <c r="G2159">
        <f t="shared" ca="1" si="486"/>
        <v>35</v>
      </c>
      <c r="H2159">
        <f t="shared" ca="1" si="477"/>
        <v>2015</v>
      </c>
      <c r="I2159">
        <f t="shared" ca="1" si="478"/>
        <v>18</v>
      </c>
      <c r="J2159" t="str">
        <f t="shared" ca="1" si="479"/>
        <v>plyff</v>
      </c>
      <c r="K2159" t="str">
        <f t="shared" ca="1" si="487"/>
        <v>GBY</v>
      </c>
      <c r="L2159" t="str">
        <f t="shared" ca="1" si="487"/>
        <v>GBY</v>
      </c>
      <c r="M2159">
        <f t="shared" ca="1" si="480"/>
        <v>0</v>
      </c>
      <c r="N2159" t="s">
        <v>20</v>
      </c>
      <c r="P2159" t="str">
        <f t="shared" ca="1" si="481"/>
        <v/>
      </c>
      <c r="S2159" t="s">
        <v>96</v>
      </c>
      <c r="T2159">
        <v>4</v>
      </c>
      <c r="U2159">
        <f t="shared" ca="1" si="482"/>
        <v>0</v>
      </c>
      <c r="V2159" t="s">
        <v>96</v>
      </c>
      <c r="W2159">
        <f t="shared" ca="1" si="483"/>
        <v>0</v>
      </c>
    </row>
    <row r="2160" spans="1:23" x14ac:dyDescent="0.25">
      <c r="A2160">
        <v>2159</v>
      </c>
      <c r="B2160">
        <v>1061</v>
      </c>
      <c r="C2160" t="str">
        <f t="shared" ca="1" si="476"/>
        <v>2015_18_GBY@WAS</v>
      </c>
      <c r="D2160">
        <f t="shared" ca="1" si="486"/>
        <v>-1</v>
      </c>
      <c r="E2160">
        <f t="shared" ca="1" si="486"/>
        <v>-1</v>
      </c>
      <c r="F2160">
        <f t="shared" ca="1" si="486"/>
        <v>18</v>
      </c>
      <c r="G2160">
        <f t="shared" ca="1" si="486"/>
        <v>35</v>
      </c>
      <c r="H2160">
        <f t="shared" ca="1" si="477"/>
        <v>2015</v>
      </c>
      <c r="I2160">
        <f t="shared" ca="1" si="478"/>
        <v>18</v>
      </c>
      <c r="J2160" t="str">
        <f t="shared" ca="1" si="479"/>
        <v>plyff</v>
      </c>
      <c r="K2160" t="str">
        <f t="shared" ca="1" si="487"/>
        <v>GBY</v>
      </c>
      <c r="L2160" t="str">
        <f t="shared" ca="1" si="487"/>
        <v>GBY</v>
      </c>
      <c r="M2160">
        <f t="shared" ca="1" si="480"/>
        <v>0</v>
      </c>
      <c r="N2160" t="s">
        <v>16</v>
      </c>
      <c r="O2160">
        <v>3</v>
      </c>
      <c r="P2160">
        <f t="shared" ca="1" si="481"/>
        <v>4</v>
      </c>
      <c r="S2160" t="s">
        <v>335</v>
      </c>
      <c r="T2160">
        <v>2</v>
      </c>
      <c r="U2160">
        <f t="shared" ca="1" si="482"/>
        <v>1</v>
      </c>
      <c r="V2160" t="s">
        <v>335</v>
      </c>
      <c r="W2160">
        <f t="shared" ca="1" si="483"/>
        <v>1</v>
      </c>
    </row>
    <row r="2161" spans="1:23" x14ac:dyDescent="0.25">
      <c r="A2161">
        <v>2160</v>
      </c>
      <c r="B2161">
        <v>1062</v>
      </c>
      <c r="C2161" t="str">
        <f t="shared" ca="1" si="476"/>
        <v>2015_19_KCY@NWE</v>
      </c>
      <c r="D2161">
        <f t="shared" ca="1" si="486"/>
        <v>-4.5</v>
      </c>
      <c r="E2161">
        <f t="shared" ca="1" si="486"/>
        <v>-4.5</v>
      </c>
      <c r="F2161">
        <f t="shared" ca="1" si="486"/>
        <v>27</v>
      </c>
      <c r="G2161">
        <f t="shared" ca="1" si="486"/>
        <v>20</v>
      </c>
      <c r="H2161">
        <f t="shared" ca="1" si="477"/>
        <v>2015</v>
      </c>
      <c r="I2161">
        <f t="shared" ca="1" si="478"/>
        <v>19</v>
      </c>
      <c r="J2161" t="str">
        <f t="shared" ca="1" si="479"/>
        <v>plyff</v>
      </c>
      <c r="K2161" t="str">
        <f t="shared" ca="1" si="487"/>
        <v>NWE</v>
      </c>
      <c r="L2161" t="str">
        <f t="shared" ca="1" si="487"/>
        <v>NWE</v>
      </c>
      <c r="M2161">
        <f t="shared" ca="1" si="480"/>
        <v>0</v>
      </c>
      <c r="N2161" t="s">
        <v>18</v>
      </c>
      <c r="O2161">
        <v>-5.5</v>
      </c>
      <c r="P2161">
        <f t="shared" ca="1" si="481"/>
        <v>1</v>
      </c>
      <c r="S2161" t="s">
        <v>336</v>
      </c>
      <c r="T2161">
        <v>1</v>
      </c>
      <c r="U2161">
        <f t="shared" ca="1" si="482"/>
        <v>0</v>
      </c>
      <c r="V2161" t="s">
        <v>336</v>
      </c>
      <c r="W2161">
        <f t="shared" ca="1" si="483"/>
        <v>0</v>
      </c>
    </row>
    <row r="2162" spans="1:23" x14ac:dyDescent="0.25">
      <c r="A2162">
        <v>2161</v>
      </c>
      <c r="B2162">
        <v>1062</v>
      </c>
      <c r="C2162" t="str">
        <f t="shared" ca="1" si="476"/>
        <v>2015_19_KCY@NWE</v>
      </c>
      <c r="D2162">
        <f t="shared" ref="D2162:G2181" ca="1" si="488">IFERROR(IF(ISBLANK(VLOOKUP($B2162,nfl_game_result,MATCH(D$1,nfl_game_result_header,0),FALSE)),"",VLOOKUP($B2162,nfl_game_result,MATCH(D$1,nfl_game_result_header,0),FALSE)),"error")</f>
        <v>-4.5</v>
      </c>
      <c r="E2162">
        <f t="shared" ca="1" si="488"/>
        <v>-4.5</v>
      </c>
      <c r="F2162">
        <f t="shared" ca="1" si="488"/>
        <v>27</v>
      </c>
      <c r="G2162">
        <f t="shared" ca="1" si="488"/>
        <v>20</v>
      </c>
      <c r="H2162">
        <f t="shared" ca="1" si="477"/>
        <v>2015</v>
      </c>
      <c r="I2162">
        <f t="shared" ca="1" si="478"/>
        <v>19</v>
      </c>
      <c r="J2162" t="str">
        <f t="shared" ca="1" si="479"/>
        <v>plyff</v>
      </c>
      <c r="K2162" t="str">
        <f t="shared" ref="K2162:L2181" ca="1" si="489">IFERROR(IF(ISBLANK(VLOOKUP($B2162,nfl_game_result,MATCH(K$1,nfl_game_result_header,0),FALSE)),"",VLOOKUP($B2162,nfl_game_result,MATCH(K$1,nfl_game_result_header,0),FALSE)),"error")</f>
        <v>NWE</v>
      </c>
      <c r="L2162" t="str">
        <f t="shared" ca="1" si="489"/>
        <v>NWE</v>
      </c>
      <c r="M2162">
        <f t="shared" ca="1" si="480"/>
        <v>0</v>
      </c>
      <c r="N2162" t="s">
        <v>20</v>
      </c>
      <c r="P2162" t="str">
        <f t="shared" ca="1" si="481"/>
        <v/>
      </c>
      <c r="S2162" t="s">
        <v>337</v>
      </c>
      <c r="T2162">
        <v>2</v>
      </c>
      <c r="U2162">
        <f t="shared" ca="1" si="482"/>
        <v>1</v>
      </c>
      <c r="V2162" t="s">
        <v>337</v>
      </c>
      <c r="W2162">
        <f t="shared" ca="1" si="483"/>
        <v>1</v>
      </c>
    </row>
    <row r="2163" spans="1:23" x14ac:dyDescent="0.25">
      <c r="A2163">
        <v>2162</v>
      </c>
      <c r="B2163">
        <v>1062</v>
      </c>
      <c r="C2163" t="str">
        <f t="shared" ca="1" si="476"/>
        <v>2015_19_KCY@NWE</v>
      </c>
      <c r="D2163">
        <f t="shared" ca="1" si="488"/>
        <v>-4.5</v>
      </c>
      <c r="E2163">
        <f t="shared" ca="1" si="488"/>
        <v>-4.5</v>
      </c>
      <c r="F2163">
        <f t="shared" ca="1" si="488"/>
        <v>27</v>
      </c>
      <c r="G2163">
        <f t="shared" ca="1" si="488"/>
        <v>20</v>
      </c>
      <c r="H2163">
        <f t="shared" ca="1" si="477"/>
        <v>2015</v>
      </c>
      <c r="I2163">
        <f t="shared" ca="1" si="478"/>
        <v>19</v>
      </c>
      <c r="J2163" t="str">
        <f t="shared" ca="1" si="479"/>
        <v>plyff</v>
      </c>
      <c r="K2163" t="str">
        <f t="shared" ca="1" si="489"/>
        <v>NWE</v>
      </c>
      <c r="L2163" t="str">
        <f t="shared" ca="1" si="489"/>
        <v>NWE</v>
      </c>
      <c r="M2163">
        <f t="shared" ca="1" si="480"/>
        <v>0</v>
      </c>
      <c r="N2163" t="s">
        <v>16</v>
      </c>
      <c r="O2163">
        <v>-5</v>
      </c>
      <c r="P2163">
        <f t="shared" ca="1" si="481"/>
        <v>0.5</v>
      </c>
      <c r="S2163" t="s">
        <v>336</v>
      </c>
      <c r="T2163">
        <v>3</v>
      </c>
      <c r="U2163">
        <f t="shared" ca="1" si="482"/>
        <v>0</v>
      </c>
      <c r="V2163" t="s">
        <v>337</v>
      </c>
      <c r="W2163">
        <f t="shared" ca="1" si="483"/>
        <v>1</v>
      </c>
    </row>
    <row r="2164" spans="1:23" x14ac:dyDescent="0.25">
      <c r="A2164">
        <v>2163</v>
      </c>
      <c r="B2164">
        <v>1063</v>
      </c>
      <c r="C2164" t="str">
        <f t="shared" ca="1" si="476"/>
        <v>2015_19_GBY@ARI</v>
      </c>
      <c r="D2164">
        <f t="shared" ca="1" si="488"/>
        <v>-7</v>
      </c>
      <c r="E2164">
        <f t="shared" ca="1" si="488"/>
        <v>-7</v>
      </c>
      <c r="F2164">
        <f t="shared" ca="1" si="488"/>
        <v>26</v>
      </c>
      <c r="G2164">
        <f t="shared" ca="1" si="488"/>
        <v>20</v>
      </c>
      <c r="H2164">
        <f t="shared" ca="1" si="477"/>
        <v>2015</v>
      </c>
      <c r="I2164">
        <f t="shared" ca="1" si="478"/>
        <v>19</v>
      </c>
      <c r="J2164" t="str">
        <f t="shared" ca="1" si="479"/>
        <v>plyff</v>
      </c>
      <c r="K2164" t="str">
        <f t="shared" ca="1" si="489"/>
        <v>GBY</v>
      </c>
      <c r="L2164" t="str">
        <f t="shared" ca="1" si="489"/>
        <v>ARI</v>
      </c>
      <c r="M2164">
        <f t="shared" ca="1" si="480"/>
        <v>0</v>
      </c>
      <c r="N2164" t="s">
        <v>18</v>
      </c>
      <c r="O2164">
        <v>-4</v>
      </c>
      <c r="P2164">
        <f t="shared" ca="1" si="481"/>
        <v>3</v>
      </c>
      <c r="S2164" t="s">
        <v>66</v>
      </c>
      <c r="T2164">
        <v>3</v>
      </c>
      <c r="U2164">
        <f t="shared" ca="1" si="482"/>
        <v>0</v>
      </c>
      <c r="V2164" t="s">
        <v>66</v>
      </c>
      <c r="W2164">
        <f t="shared" ca="1" si="483"/>
        <v>1</v>
      </c>
    </row>
    <row r="2165" spans="1:23" x14ac:dyDescent="0.25">
      <c r="A2165">
        <v>2164</v>
      </c>
      <c r="B2165">
        <v>1063</v>
      </c>
      <c r="C2165" t="str">
        <f t="shared" ca="1" si="476"/>
        <v>2015_19_GBY@ARI</v>
      </c>
      <c r="D2165">
        <f t="shared" ca="1" si="488"/>
        <v>-7</v>
      </c>
      <c r="E2165">
        <f t="shared" ca="1" si="488"/>
        <v>-7</v>
      </c>
      <c r="F2165">
        <f t="shared" ca="1" si="488"/>
        <v>26</v>
      </c>
      <c r="G2165">
        <f t="shared" ca="1" si="488"/>
        <v>20</v>
      </c>
      <c r="H2165">
        <f t="shared" ca="1" si="477"/>
        <v>2015</v>
      </c>
      <c r="I2165">
        <f t="shared" ca="1" si="478"/>
        <v>19</v>
      </c>
      <c r="J2165" t="str">
        <f t="shared" ca="1" si="479"/>
        <v>plyff</v>
      </c>
      <c r="K2165" t="str">
        <f t="shared" ca="1" si="489"/>
        <v>GBY</v>
      </c>
      <c r="L2165" t="str">
        <f t="shared" ca="1" si="489"/>
        <v>ARI</v>
      </c>
      <c r="M2165">
        <f t="shared" ca="1" si="480"/>
        <v>0</v>
      </c>
      <c r="N2165" t="s">
        <v>20</v>
      </c>
      <c r="P2165" t="str">
        <f t="shared" ca="1" si="481"/>
        <v/>
      </c>
      <c r="S2165" t="s">
        <v>66</v>
      </c>
      <c r="T2165">
        <v>3</v>
      </c>
      <c r="U2165">
        <f t="shared" ca="1" si="482"/>
        <v>0</v>
      </c>
      <c r="V2165" t="s">
        <v>66</v>
      </c>
      <c r="W2165">
        <f t="shared" ca="1" si="483"/>
        <v>1</v>
      </c>
    </row>
    <row r="2166" spans="1:23" x14ac:dyDescent="0.25">
      <c r="A2166">
        <v>2165</v>
      </c>
      <c r="B2166">
        <v>1063</v>
      </c>
      <c r="C2166" t="str">
        <f t="shared" ca="1" si="476"/>
        <v>2015_19_GBY@ARI</v>
      </c>
      <c r="D2166">
        <f t="shared" ca="1" si="488"/>
        <v>-7</v>
      </c>
      <c r="E2166">
        <f t="shared" ca="1" si="488"/>
        <v>-7</v>
      </c>
      <c r="F2166">
        <f t="shared" ca="1" si="488"/>
        <v>26</v>
      </c>
      <c r="G2166">
        <f t="shared" ca="1" si="488"/>
        <v>20</v>
      </c>
      <c r="H2166">
        <f t="shared" ca="1" si="477"/>
        <v>2015</v>
      </c>
      <c r="I2166">
        <f t="shared" ca="1" si="478"/>
        <v>19</v>
      </c>
      <c r="J2166" t="str">
        <f t="shared" ca="1" si="479"/>
        <v>plyff</v>
      </c>
      <c r="K2166" t="str">
        <f t="shared" ca="1" si="489"/>
        <v>GBY</v>
      </c>
      <c r="L2166" t="str">
        <f t="shared" ca="1" si="489"/>
        <v>ARI</v>
      </c>
      <c r="M2166">
        <f t="shared" ca="1" si="480"/>
        <v>0</v>
      </c>
      <c r="N2166" t="s">
        <v>16</v>
      </c>
      <c r="O2166">
        <v>-4</v>
      </c>
      <c r="P2166">
        <f t="shared" ca="1" si="481"/>
        <v>3</v>
      </c>
      <c r="S2166" t="s">
        <v>66</v>
      </c>
      <c r="T2166">
        <v>1</v>
      </c>
      <c r="U2166">
        <f t="shared" ca="1" si="482"/>
        <v>0</v>
      </c>
      <c r="V2166" t="s">
        <v>66</v>
      </c>
      <c r="W2166">
        <f t="shared" ca="1" si="483"/>
        <v>1</v>
      </c>
    </row>
    <row r="2167" spans="1:23" x14ac:dyDescent="0.25">
      <c r="A2167">
        <v>2166</v>
      </c>
      <c r="B2167">
        <v>1064</v>
      </c>
      <c r="C2167" t="str">
        <f t="shared" ca="1" si="476"/>
        <v>2015_19_SEA@CAR</v>
      </c>
      <c r="D2167">
        <f t="shared" ca="1" si="488"/>
        <v>-3</v>
      </c>
      <c r="E2167">
        <f t="shared" ca="1" si="488"/>
        <v>-2</v>
      </c>
      <c r="F2167">
        <f t="shared" ca="1" si="488"/>
        <v>31</v>
      </c>
      <c r="G2167">
        <f t="shared" ca="1" si="488"/>
        <v>24</v>
      </c>
      <c r="H2167">
        <f t="shared" ca="1" si="477"/>
        <v>2015</v>
      </c>
      <c r="I2167">
        <f t="shared" ca="1" si="478"/>
        <v>19</v>
      </c>
      <c r="J2167" t="str">
        <f t="shared" ca="1" si="479"/>
        <v>plyff</v>
      </c>
      <c r="K2167" t="str">
        <f t="shared" ca="1" si="489"/>
        <v>CAR</v>
      </c>
      <c r="L2167" t="str">
        <f t="shared" ca="1" si="489"/>
        <v>CAR</v>
      </c>
      <c r="M2167">
        <f t="shared" ca="1" si="480"/>
        <v>-1</v>
      </c>
      <c r="N2167" t="s">
        <v>18</v>
      </c>
      <c r="O2167">
        <v>-3</v>
      </c>
      <c r="P2167">
        <f t="shared" ca="1" si="481"/>
        <v>0</v>
      </c>
      <c r="S2167" t="s">
        <v>69</v>
      </c>
      <c r="T2167">
        <v>2</v>
      </c>
      <c r="U2167">
        <f t="shared" ca="1" si="482"/>
        <v>1</v>
      </c>
      <c r="V2167" t="s">
        <v>69</v>
      </c>
      <c r="W2167">
        <f t="shared" ca="1" si="483"/>
        <v>1</v>
      </c>
    </row>
    <row r="2168" spans="1:23" x14ac:dyDescent="0.25">
      <c r="A2168">
        <v>2167</v>
      </c>
      <c r="B2168">
        <v>1064</v>
      </c>
      <c r="C2168" t="str">
        <f t="shared" ca="1" si="476"/>
        <v>2015_19_SEA@CAR</v>
      </c>
      <c r="D2168">
        <f t="shared" ca="1" si="488"/>
        <v>-3</v>
      </c>
      <c r="E2168">
        <f t="shared" ca="1" si="488"/>
        <v>-2</v>
      </c>
      <c r="F2168">
        <f t="shared" ca="1" si="488"/>
        <v>31</v>
      </c>
      <c r="G2168">
        <f t="shared" ca="1" si="488"/>
        <v>24</v>
      </c>
      <c r="H2168">
        <f t="shared" ca="1" si="477"/>
        <v>2015</v>
      </c>
      <c r="I2168">
        <f t="shared" ca="1" si="478"/>
        <v>19</v>
      </c>
      <c r="J2168" t="str">
        <f t="shared" ca="1" si="479"/>
        <v>plyff</v>
      </c>
      <c r="K2168" t="str">
        <f t="shared" ca="1" si="489"/>
        <v>CAR</v>
      </c>
      <c r="L2168" t="str">
        <f t="shared" ca="1" si="489"/>
        <v>CAR</v>
      </c>
      <c r="M2168">
        <f t="shared" ca="1" si="480"/>
        <v>-1</v>
      </c>
      <c r="N2168" t="s">
        <v>20</v>
      </c>
      <c r="P2168" t="str">
        <f t="shared" ca="1" si="481"/>
        <v/>
      </c>
      <c r="S2168" t="s">
        <v>69</v>
      </c>
      <c r="T2168">
        <v>1</v>
      </c>
      <c r="U2168">
        <f t="shared" ca="1" si="482"/>
        <v>1</v>
      </c>
      <c r="V2168" t="s">
        <v>69</v>
      </c>
      <c r="W2168">
        <f t="shared" ca="1" si="483"/>
        <v>1</v>
      </c>
    </row>
    <row r="2169" spans="1:23" x14ac:dyDescent="0.25">
      <c r="A2169">
        <v>2168</v>
      </c>
      <c r="B2169">
        <v>1064</v>
      </c>
      <c r="C2169" t="str">
        <f t="shared" ca="1" si="476"/>
        <v>2015_19_SEA@CAR</v>
      </c>
      <c r="D2169">
        <f t="shared" ca="1" si="488"/>
        <v>-3</v>
      </c>
      <c r="E2169">
        <f t="shared" ca="1" si="488"/>
        <v>-2</v>
      </c>
      <c r="F2169">
        <f t="shared" ca="1" si="488"/>
        <v>31</v>
      </c>
      <c r="G2169">
        <f t="shared" ca="1" si="488"/>
        <v>24</v>
      </c>
      <c r="H2169">
        <f t="shared" ca="1" si="477"/>
        <v>2015</v>
      </c>
      <c r="I2169">
        <f t="shared" ca="1" si="478"/>
        <v>19</v>
      </c>
      <c r="J2169" t="str">
        <f t="shared" ca="1" si="479"/>
        <v>plyff</v>
      </c>
      <c r="K2169" t="str">
        <f t="shared" ca="1" si="489"/>
        <v>CAR</v>
      </c>
      <c r="L2169" t="str">
        <f t="shared" ca="1" si="489"/>
        <v>CAR</v>
      </c>
      <c r="M2169">
        <f t="shared" ca="1" si="480"/>
        <v>-1</v>
      </c>
      <c r="N2169" t="s">
        <v>16</v>
      </c>
      <c r="O2169">
        <v>-3</v>
      </c>
      <c r="P2169">
        <f t="shared" ca="1" si="481"/>
        <v>0</v>
      </c>
      <c r="S2169" t="s">
        <v>91</v>
      </c>
      <c r="T2169">
        <v>2</v>
      </c>
      <c r="U2169">
        <f t="shared" ca="1" si="482"/>
        <v>0</v>
      </c>
      <c r="V2169" t="s">
        <v>91</v>
      </c>
      <c r="W2169">
        <f t="shared" ca="1" si="483"/>
        <v>0</v>
      </c>
    </row>
    <row r="2170" spans="1:23" x14ac:dyDescent="0.25">
      <c r="A2170">
        <v>2169</v>
      </c>
      <c r="B2170">
        <v>1065</v>
      </c>
      <c r="C2170" t="str">
        <f t="shared" ca="1" si="476"/>
        <v>2015_19_PIT@DEN</v>
      </c>
      <c r="D2170">
        <f t="shared" ca="1" si="488"/>
        <v>-6</v>
      </c>
      <c r="E2170">
        <f t="shared" ca="1" si="488"/>
        <v>-7.5</v>
      </c>
      <c r="F2170">
        <f t="shared" ca="1" si="488"/>
        <v>23</v>
      </c>
      <c r="G2170">
        <f t="shared" ca="1" si="488"/>
        <v>16</v>
      </c>
      <c r="H2170">
        <f t="shared" ca="1" si="477"/>
        <v>2015</v>
      </c>
      <c r="I2170">
        <f t="shared" ca="1" si="478"/>
        <v>19</v>
      </c>
      <c r="J2170" t="str">
        <f t="shared" ca="1" si="479"/>
        <v>plyff</v>
      </c>
      <c r="K2170" t="str">
        <f t="shared" ca="1" si="489"/>
        <v>PIT</v>
      </c>
      <c r="L2170" t="str">
        <f t="shared" ca="1" si="489"/>
        <v>DEN</v>
      </c>
      <c r="M2170">
        <f t="shared" ca="1" si="480"/>
        <v>1.5</v>
      </c>
      <c r="N2170" t="s">
        <v>18</v>
      </c>
      <c r="O2170">
        <v>-4.5</v>
      </c>
      <c r="P2170">
        <f t="shared" ca="1" si="481"/>
        <v>1.5</v>
      </c>
      <c r="S2170" t="s">
        <v>74</v>
      </c>
      <c r="T2170">
        <v>4</v>
      </c>
      <c r="U2170">
        <f t="shared" ca="1" si="482"/>
        <v>0</v>
      </c>
      <c r="V2170" t="s">
        <v>74</v>
      </c>
      <c r="W2170">
        <f t="shared" ca="1" si="483"/>
        <v>1</v>
      </c>
    </row>
    <row r="2171" spans="1:23" x14ac:dyDescent="0.25">
      <c r="A2171">
        <v>2170</v>
      </c>
      <c r="B2171">
        <v>1065</v>
      </c>
      <c r="C2171" t="str">
        <f t="shared" ca="1" si="476"/>
        <v>2015_19_PIT@DEN</v>
      </c>
      <c r="D2171">
        <f t="shared" ca="1" si="488"/>
        <v>-6</v>
      </c>
      <c r="E2171">
        <f t="shared" ca="1" si="488"/>
        <v>-7.5</v>
      </c>
      <c r="F2171">
        <f t="shared" ca="1" si="488"/>
        <v>23</v>
      </c>
      <c r="G2171">
        <f t="shared" ca="1" si="488"/>
        <v>16</v>
      </c>
      <c r="H2171">
        <f t="shared" ca="1" si="477"/>
        <v>2015</v>
      </c>
      <c r="I2171">
        <f t="shared" ca="1" si="478"/>
        <v>19</v>
      </c>
      <c r="J2171" t="str">
        <f t="shared" ca="1" si="479"/>
        <v>plyff</v>
      </c>
      <c r="K2171" t="str">
        <f t="shared" ca="1" si="489"/>
        <v>PIT</v>
      </c>
      <c r="L2171" t="str">
        <f t="shared" ca="1" si="489"/>
        <v>DEN</v>
      </c>
      <c r="M2171">
        <f t="shared" ca="1" si="480"/>
        <v>1.5</v>
      </c>
      <c r="N2171" t="s">
        <v>20</v>
      </c>
      <c r="P2171" t="str">
        <f t="shared" ca="1" si="481"/>
        <v/>
      </c>
      <c r="S2171" t="s">
        <v>74</v>
      </c>
      <c r="T2171">
        <v>4</v>
      </c>
      <c r="U2171">
        <f t="shared" ca="1" si="482"/>
        <v>0</v>
      </c>
      <c r="V2171" t="s">
        <v>74</v>
      </c>
      <c r="W2171">
        <f t="shared" ca="1" si="483"/>
        <v>1</v>
      </c>
    </row>
    <row r="2172" spans="1:23" x14ac:dyDescent="0.25">
      <c r="A2172">
        <v>2171</v>
      </c>
      <c r="B2172">
        <v>1065</v>
      </c>
      <c r="C2172" t="str">
        <f t="shared" ca="1" si="476"/>
        <v>2015_19_PIT@DEN</v>
      </c>
      <c r="D2172">
        <f t="shared" ca="1" si="488"/>
        <v>-6</v>
      </c>
      <c r="E2172">
        <f t="shared" ca="1" si="488"/>
        <v>-7.5</v>
      </c>
      <c r="F2172">
        <f t="shared" ca="1" si="488"/>
        <v>23</v>
      </c>
      <c r="G2172">
        <f t="shared" ca="1" si="488"/>
        <v>16</v>
      </c>
      <c r="H2172">
        <f t="shared" ca="1" si="477"/>
        <v>2015</v>
      </c>
      <c r="I2172">
        <f t="shared" ca="1" si="478"/>
        <v>19</v>
      </c>
      <c r="J2172" t="str">
        <f t="shared" ca="1" si="479"/>
        <v>plyff</v>
      </c>
      <c r="K2172" t="str">
        <f t="shared" ca="1" si="489"/>
        <v>PIT</v>
      </c>
      <c r="L2172" t="str">
        <f t="shared" ca="1" si="489"/>
        <v>DEN</v>
      </c>
      <c r="M2172">
        <f t="shared" ca="1" si="480"/>
        <v>1.5</v>
      </c>
      <c r="N2172" t="s">
        <v>16</v>
      </c>
      <c r="O2172">
        <v>-4</v>
      </c>
      <c r="P2172">
        <f t="shared" ca="1" si="481"/>
        <v>2</v>
      </c>
      <c r="S2172" t="s">
        <v>74</v>
      </c>
      <c r="T2172">
        <v>4</v>
      </c>
      <c r="U2172">
        <f t="shared" ca="1" si="482"/>
        <v>0</v>
      </c>
      <c r="V2172" t="s">
        <v>74</v>
      </c>
      <c r="W2172">
        <f t="shared" ca="1" si="483"/>
        <v>1</v>
      </c>
    </row>
    <row r="2173" spans="1:23" x14ac:dyDescent="0.25">
      <c r="A2173">
        <v>2172</v>
      </c>
      <c r="B2173">
        <v>1066</v>
      </c>
      <c r="C2173" t="str">
        <f t="shared" ca="1" si="476"/>
        <v>2015_20_NWE@DEN</v>
      </c>
      <c r="D2173">
        <f t="shared" ca="1" si="488"/>
        <v>3</v>
      </c>
      <c r="E2173">
        <f t="shared" ca="1" si="488"/>
        <v>3</v>
      </c>
      <c r="F2173">
        <f t="shared" ca="1" si="488"/>
        <v>20</v>
      </c>
      <c r="G2173">
        <f t="shared" ca="1" si="488"/>
        <v>18</v>
      </c>
      <c r="H2173">
        <f t="shared" ca="1" si="477"/>
        <v>2015</v>
      </c>
      <c r="I2173">
        <f t="shared" ca="1" si="478"/>
        <v>20</v>
      </c>
      <c r="J2173" t="str">
        <f t="shared" ca="1" si="479"/>
        <v>plyff</v>
      </c>
      <c r="K2173" t="str">
        <f t="shared" ca="1" si="489"/>
        <v>DEN</v>
      </c>
      <c r="L2173" t="str">
        <f t="shared" ca="1" si="489"/>
        <v>DEN</v>
      </c>
      <c r="M2173">
        <f t="shared" ca="1" si="480"/>
        <v>0</v>
      </c>
      <c r="N2173" t="s">
        <v>18</v>
      </c>
      <c r="O2173">
        <v>1.5</v>
      </c>
      <c r="P2173">
        <f t="shared" ca="1" si="481"/>
        <v>1.5</v>
      </c>
      <c r="S2173" t="s">
        <v>337</v>
      </c>
      <c r="T2173">
        <v>1</v>
      </c>
      <c r="U2173">
        <f t="shared" ca="1" si="482"/>
        <v>0</v>
      </c>
      <c r="V2173" t="s">
        <v>337</v>
      </c>
      <c r="W2173">
        <f t="shared" ca="1" si="483"/>
        <v>0</v>
      </c>
    </row>
    <row r="2174" spans="1:23" x14ac:dyDescent="0.25">
      <c r="A2174">
        <v>2173</v>
      </c>
      <c r="B2174">
        <v>1066</v>
      </c>
      <c r="C2174" t="str">
        <f t="shared" ca="1" si="476"/>
        <v>2015_20_NWE@DEN</v>
      </c>
      <c r="D2174">
        <f t="shared" ca="1" si="488"/>
        <v>3</v>
      </c>
      <c r="E2174">
        <f t="shared" ca="1" si="488"/>
        <v>3</v>
      </c>
      <c r="F2174">
        <f t="shared" ca="1" si="488"/>
        <v>20</v>
      </c>
      <c r="G2174">
        <f t="shared" ca="1" si="488"/>
        <v>18</v>
      </c>
      <c r="H2174">
        <f t="shared" ca="1" si="477"/>
        <v>2015</v>
      </c>
      <c r="I2174">
        <f t="shared" ca="1" si="478"/>
        <v>20</v>
      </c>
      <c r="J2174" t="str">
        <f t="shared" ca="1" si="479"/>
        <v>plyff</v>
      </c>
      <c r="K2174" t="str">
        <f t="shared" ca="1" si="489"/>
        <v>DEN</v>
      </c>
      <c r="L2174" t="str">
        <f t="shared" ca="1" si="489"/>
        <v>DEN</v>
      </c>
      <c r="M2174">
        <f t="shared" ca="1" si="480"/>
        <v>0</v>
      </c>
      <c r="N2174" t="s">
        <v>20</v>
      </c>
      <c r="P2174" t="str">
        <f t="shared" ca="1" si="481"/>
        <v/>
      </c>
      <c r="S2174" t="s">
        <v>337</v>
      </c>
      <c r="T2174">
        <v>1</v>
      </c>
      <c r="U2174">
        <f t="shared" ca="1" si="482"/>
        <v>0</v>
      </c>
      <c r="V2174" t="s">
        <v>337</v>
      </c>
      <c r="W2174">
        <f t="shared" ca="1" si="483"/>
        <v>0</v>
      </c>
    </row>
    <row r="2175" spans="1:23" x14ac:dyDescent="0.25">
      <c r="A2175">
        <v>2174</v>
      </c>
      <c r="B2175">
        <v>1066</v>
      </c>
      <c r="C2175" t="str">
        <f t="shared" ca="1" si="476"/>
        <v>2015_20_NWE@DEN</v>
      </c>
      <c r="D2175">
        <f t="shared" ca="1" si="488"/>
        <v>3</v>
      </c>
      <c r="E2175">
        <f t="shared" ca="1" si="488"/>
        <v>3</v>
      </c>
      <c r="F2175">
        <f t="shared" ca="1" si="488"/>
        <v>20</v>
      </c>
      <c r="G2175">
        <f t="shared" ca="1" si="488"/>
        <v>18</v>
      </c>
      <c r="H2175">
        <f t="shared" ca="1" si="477"/>
        <v>2015</v>
      </c>
      <c r="I2175">
        <f t="shared" ca="1" si="478"/>
        <v>20</v>
      </c>
      <c r="J2175" t="str">
        <f t="shared" ca="1" si="479"/>
        <v>plyff</v>
      </c>
      <c r="K2175" t="str">
        <f t="shared" ca="1" si="489"/>
        <v>DEN</v>
      </c>
      <c r="L2175" t="str">
        <f t="shared" ca="1" si="489"/>
        <v>DEN</v>
      </c>
      <c r="M2175">
        <f t="shared" ca="1" si="480"/>
        <v>0</v>
      </c>
      <c r="N2175" t="s">
        <v>16</v>
      </c>
      <c r="O2175">
        <v>1</v>
      </c>
      <c r="P2175">
        <f t="shared" ca="1" si="481"/>
        <v>2</v>
      </c>
      <c r="S2175" t="s">
        <v>74</v>
      </c>
      <c r="T2175">
        <v>1</v>
      </c>
      <c r="U2175">
        <f t="shared" ca="1" si="482"/>
        <v>1</v>
      </c>
      <c r="V2175" t="s">
        <v>337</v>
      </c>
      <c r="W2175">
        <f t="shared" ca="1" si="483"/>
        <v>0</v>
      </c>
    </row>
    <row r="2176" spans="1:23" x14ac:dyDescent="0.25">
      <c r="A2176">
        <v>2175</v>
      </c>
      <c r="B2176">
        <v>1067</v>
      </c>
      <c r="C2176" t="str">
        <f t="shared" ca="1" si="476"/>
        <v>2015_20_ARI@CAR</v>
      </c>
      <c r="D2176">
        <f t="shared" ca="1" si="488"/>
        <v>-3</v>
      </c>
      <c r="E2176">
        <f t="shared" ca="1" si="488"/>
        <v>-3</v>
      </c>
      <c r="F2176">
        <f t="shared" ca="1" si="488"/>
        <v>49</v>
      </c>
      <c r="G2176">
        <f t="shared" ca="1" si="488"/>
        <v>15</v>
      </c>
      <c r="H2176">
        <f t="shared" ca="1" si="477"/>
        <v>2015</v>
      </c>
      <c r="I2176">
        <f t="shared" ca="1" si="478"/>
        <v>20</v>
      </c>
      <c r="J2176" t="str">
        <f t="shared" ca="1" si="479"/>
        <v>plyff</v>
      </c>
      <c r="K2176" t="str">
        <f t="shared" ca="1" si="489"/>
        <v>CAR</v>
      </c>
      <c r="L2176" t="str">
        <f t="shared" ca="1" si="489"/>
        <v>CAR</v>
      </c>
      <c r="M2176">
        <f t="shared" ca="1" si="480"/>
        <v>0</v>
      </c>
      <c r="N2176" t="s">
        <v>18</v>
      </c>
      <c r="O2176">
        <v>-3</v>
      </c>
      <c r="P2176">
        <f t="shared" ca="1" si="481"/>
        <v>0</v>
      </c>
      <c r="S2176" t="s">
        <v>66</v>
      </c>
      <c r="T2176">
        <v>2</v>
      </c>
      <c r="U2176">
        <f t="shared" ca="1" si="482"/>
        <v>0</v>
      </c>
      <c r="V2176" t="s">
        <v>66</v>
      </c>
      <c r="W2176">
        <f t="shared" ca="1" si="483"/>
        <v>0</v>
      </c>
    </row>
    <row r="2177" spans="1:23" x14ac:dyDescent="0.25">
      <c r="A2177">
        <v>2176</v>
      </c>
      <c r="B2177">
        <v>1067</v>
      </c>
      <c r="C2177" t="str">
        <f t="shared" ca="1" si="476"/>
        <v>2015_20_ARI@CAR</v>
      </c>
      <c r="D2177">
        <f t="shared" ca="1" si="488"/>
        <v>-3</v>
      </c>
      <c r="E2177">
        <f t="shared" ca="1" si="488"/>
        <v>-3</v>
      </c>
      <c r="F2177">
        <f t="shared" ca="1" si="488"/>
        <v>49</v>
      </c>
      <c r="G2177">
        <f t="shared" ca="1" si="488"/>
        <v>15</v>
      </c>
      <c r="H2177">
        <f t="shared" ca="1" si="477"/>
        <v>2015</v>
      </c>
      <c r="I2177">
        <f t="shared" ca="1" si="478"/>
        <v>20</v>
      </c>
      <c r="J2177" t="str">
        <f t="shared" ca="1" si="479"/>
        <v>plyff</v>
      </c>
      <c r="K2177" t="str">
        <f t="shared" ca="1" si="489"/>
        <v>CAR</v>
      </c>
      <c r="L2177" t="str">
        <f t="shared" ca="1" si="489"/>
        <v>CAR</v>
      </c>
      <c r="M2177">
        <f t="shared" ca="1" si="480"/>
        <v>0</v>
      </c>
      <c r="N2177" t="s">
        <v>20</v>
      </c>
      <c r="P2177" t="str">
        <f t="shared" ca="1" si="481"/>
        <v/>
      </c>
      <c r="S2177" t="s">
        <v>69</v>
      </c>
      <c r="T2177">
        <v>2</v>
      </c>
      <c r="U2177">
        <f t="shared" ca="1" si="482"/>
        <v>1</v>
      </c>
      <c r="V2177" t="s">
        <v>69</v>
      </c>
      <c r="W2177">
        <f t="shared" ca="1" si="483"/>
        <v>1</v>
      </c>
    </row>
    <row r="2178" spans="1:23" x14ac:dyDescent="0.25">
      <c r="A2178">
        <v>2177</v>
      </c>
      <c r="B2178">
        <v>1067</v>
      </c>
      <c r="C2178" t="str">
        <f t="shared" ref="C2178:C2241" ca="1" si="490">IFERROR(VLOOKUP($B2178,nfl_game_result,MATCH(C$1,nfl_game_result_header,0),FALSE),"error")</f>
        <v>2015_20_ARI@CAR</v>
      </c>
      <c r="D2178">
        <f t="shared" ca="1" si="488"/>
        <v>-3</v>
      </c>
      <c r="E2178">
        <f t="shared" ca="1" si="488"/>
        <v>-3</v>
      </c>
      <c r="F2178">
        <f t="shared" ca="1" si="488"/>
        <v>49</v>
      </c>
      <c r="G2178">
        <f t="shared" ca="1" si="488"/>
        <v>15</v>
      </c>
      <c r="H2178">
        <f t="shared" ref="H2178:H2241" ca="1" si="491">VALUE(LEFT(C2178, 4))</f>
        <v>2015</v>
      </c>
      <c r="I2178">
        <f t="shared" ref="I2178:I2241" ca="1" si="492">VALUE(MID(C2178,6,FIND("_",C2178,6)-6))</f>
        <v>20</v>
      </c>
      <c r="J2178" t="str">
        <f t="shared" ref="J2178:J2241" ca="1" si="493">IF(I2178&lt;=17,"rs","plyff")</f>
        <v>plyff</v>
      </c>
      <c r="K2178" t="str">
        <f t="shared" ca="1" si="489"/>
        <v>CAR</v>
      </c>
      <c r="L2178" t="str">
        <f t="shared" ca="1" si="489"/>
        <v>CAR</v>
      </c>
      <c r="M2178">
        <f t="shared" ref="M2178:M2241" ca="1" si="494">IF(NOT(OR(ISBLANK(D2178),ISBLANK(E2178),D2178="",E2178="")),D2178-E2178,"")</f>
        <v>0</v>
      </c>
      <c r="N2178" t="s">
        <v>16</v>
      </c>
      <c r="O2178">
        <v>-2.5</v>
      </c>
      <c r="P2178">
        <f t="shared" ref="P2178:P2241" ca="1" si="495">IF(OR(NOT(ISNUMBER(D2178)),ISBLANK(D2178),D2178="",ISBLANK(O2178)),"",ABS(D2178-O2178))</f>
        <v>0.5</v>
      </c>
      <c r="S2178" t="s">
        <v>69</v>
      </c>
      <c r="T2178">
        <v>2</v>
      </c>
      <c r="U2178">
        <f t="shared" ref="U2178:U2241" ca="1" si="496">IF(OR(ISBLANK(K2178),ISBLANK(S2178),K2178="",S2178=""),"",IF(K2178=S2178,1,0))</f>
        <v>1</v>
      </c>
      <c r="V2178" t="s">
        <v>69</v>
      </c>
      <c r="W2178">
        <f t="shared" ref="W2178:W2241" ca="1" si="497">IF(OR(ISBLANK(L2178),ISBLANK(V2178),L2178="",V2178=""),"",IF(L2178=V2178,1,0))</f>
        <v>1</v>
      </c>
    </row>
    <row r="2179" spans="1:23" x14ac:dyDescent="0.25">
      <c r="A2179">
        <v>2178</v>
      </c>
      <c r="B2179">
        <v>1068</v>
      </c>
      <c r="C2179" t="str">
        <f t="shared" ca="1" si="490"/>
        <v>2015_21_DEN@CAR</v>
      </c>
      <c r="D2179">
        <f t="shared" ca="1" si="488"/>
        <v>-4</v>
      </c>
      <c r="E2179">
        <f t="shared" ca="1" si="488"/>
        <v>-5</v>
      </c>
      <c r="F2179">
        <f t="shared" ca="1" si="488"/>
        <v>10</v>
      </c>
      <c r="G2179">
        <f t="shared" ca="1" si="488"/>
        <v>24</v>
      </c>
      <c r="H2179">
        <f t="shared" ca="1" si="491"/>
        <v>2015</v>
      </c>
      <c r="I2179">
        <f t="shared" ca="1" si="492"/>
        <v>21</v>
      </c>
      <c r="J2179" t="str">
        <f t="shared" ca="1" si="493"/>
        <v>plyff</v>
      </c>
      <c r="K2179" t="str">
        <f t="shared" ca="1" si="489"/>
        <v>DEN</v>
      </c>
      <c r="L2179" t="str">
        <f t="shared" ca="1" si="489"/>
        <v>DEN</v>
      </c>
      <c r="M2179">
        <f t="shared" ca="1" si="494"/>
        <v>1</v>
      </c>
      <c r="N2179" t="s">
        <v>18</v>
      </c>
      <c r="O2179">
        <v>-5</v>
      </c>
      <c r="P2179">
        <f t="shared" ca="1" si="495"/>
        <v>1</v>
      </c>
      <c r="S2179" t="s">
        <v>74</v>
      </c>
      <c r="U2179">
        <f t="shared" ca="1" si="496"/>
        <v>1</v>
      </c>
      <c r="V2179" t="s">
        <v>69</v>
      </c>
      <c r="W2179">
        <f t="shared" ca="1" si="497"/>
        <v>0</v>
      </c>
    </row>
    <row r="2180" spans="1:23" x14ac:dyDescent="0.25">
      <c r="A2180">
        <v>2179</v>
      </c>
      <c r="B2180">
        <v>1068</v>
      </c>
      <c r="C2180" t="str">
        <f t="shared" ca="1" si="490"/>
        <v>2015_21_DEN@CAR</v>
      </c>
      <c r="D2180">
        <f t="shared" ca="1" si="488"/>
        <v>-4</v>
      </c>
      <c r="E2180">
        <f t="shared" ca="1" si="488"/>
        <v>-5</v>
      </c>
      <c r="F2180">
        <f t="shared" ca="1" si="488"/>
        <v>10</v>
      </c>
      <c r="G2180">
        <f t="shared" ca="1" si="488"/>
        <v>24</v>
      </c>
      <c r="H2180">
        <f t="shared" ca="1" si="491"/>
        <v>2015</v>
      </c>
      <c r="I2180">
        <f t="shared" ca="1" si="492"/>
        <v>21</v>
      </c>
      <c r="J2180" t="str">
        <f t="shared" ca="1" si="493"/>
        <v>plyff</v>
      </c>
      <c r="K2180" t="str">
        <f t="shared" ca="1" si="489"/>
        <v>DEN</v>
      </c>
      <c r="L2180" t="str">
        <f t="shared" ca="1" si="489"/>
        <v>DEN</v>
      </c>
      <c r="M2180">
        <f t="shared" ca="1" si="494"/>
        <v>1</v>
      </c>
      <c r="N2180" t="s">
        <v>20</v>
      </c>
      <c r="P2180" t="str">
        <f t="shared" ca="1" si="495"/>
        <v/>
      </c>
      <c r="S2180" t="s">
        <v>69</v>
      </c>
      <c r="T2180">
        <v>1</v>
      </c>
      <c r="U2180">
        <f t="shared" ca="1" si="496"/>
        <v>0</v>
      </c>
      <c r="V2180" t="s">
        <v>69</v>
      </c>
      <c r="W2180">
        <f t="shared" ca="1" si="497"/>
        <v>0</v>
      </c>
    </row>
    <row r="2181" spans="1:23" x14ac:dyDescent="0.25">
      <c r="A2181">
        <v>2180</v>
      </c>
      <c r="B2181">
        <v>1068</v>
      </c>
      <c r="C2181" t="str">
        <f t="shared" ca="1" si="490"/>
        <v>2015_21_DEN@CAR</v>
      </c>
      <c r="D2181">
        <f t="shared" ca="1" si="488"/>
        <v>-4</v>
      </c>
      <c r="E2181">
        <f t="shared" ca="1" si="488"/>
        <v>-5</v>
      </c>
      <c r="F2181">
        <f t="shared" ca="1" si="488"/>
        <v>10</v>
      </c>
      <c r="G2181">
        <f t="shared" ca="1" si="488"/>
        <v>24</v>
      </c>
      <c r="H2181">
        <f t="shared" ca="1" si="491"/>
        <v>2015</v>
      </c>
      <c r="I2181">
        <f t="shared" ca="1" si="492"/>
        <v>21</v>
      </c>
      <c r="J2181" t="str">
        <f t="shared" ca="1" si="493"/>
        <v>plyff</v>
      </c>
      <c r="K2181" t="str">
        <f t="shared" ca="1" si="489"/>
        <v>DEN</v>
      </c>
      <c r="L2181" t="str">
        <f t="shared" ca="1" si="489"/>
        <v>DEN</v>
      </c>
      <c r="M2181">
        <f t="shared" ca="1" si="494"/>
        <v>1</v>
      </c>
      <c r="N2181" t="s">
        <v>16</v>
      </c>
      <c r="O2181">
        <v>-5.5</v>
      </c>
      <c r="P2181">
        <f t="shared" ca="1" si="495"/>
        <v>1.5</v>
      </c>
      <c r="S2181" t="s">
        <v>74</v>
      </c>
      <c r="T2181">
        <v>1</v>
      </c>
      <c r="U2181">
        <f t="shared" ca="1" si="496"/>
        <v>1</v>
      </c>
      <c r="V2181" t="s">
        <v>69</v>
      </c>
      <c r="W2181">
        <f t="shared" ca="1" si="497"/>
        <v>0</v>
      </c>
    </row>
    <row r="2182" spans="1:23" x14ac:dyDescent="0.25">
      <c r="A2182">
        <v>2181</v>
      </c>
      <c r="B2182">
        <v>1069</v>
      </c>
      <c r="C2182" t="str">
        <f t="shared" ca="1" si="490"/>
        <v>2016_01_CAR@DEN</v>
      </c>
      <c r="D2182">
        <f t="shared" ref="D2182:G2201" ca="1" si="498">IFERROR(IF(ISBLANK(VLOOKUP($B2182,nfl_game_result,MATCH(D$1,nfl_game_result_header,0),FALSE)),"",VLOOKUP($B2182,nfl_game_result,MATCH(D$1,nfl_game_result_header,0),FALSE)),"error")</f>
        <v>1</v>
      </c>
      <c r="E2182">
        <f t="shared" ca="1" si="498"/>
        <v>3</v>
      </c>
      <c r="F2182">
        <f t="shared" ca="1" si="498"/>
        <v>21</v>
      </c>
      <c r="G2182">
        <f t="shared" ca="1" si="498"/>
        <v>20</v>
      </c>
      <c r="H2182">
        <f t="shared" ca="1" si="491"/>
        <v>2016</v>
      </c>
      <c r="I2182">
        <f t="shared" ca="1" si="492"/>
        <v>1</v>
      </c>
      <c r="J2182" t="str">
        <f t="shared" ca="1" si="493"/>
        <v>rs</v>
      </c>
      <c r="K2182" t="str">
        <f t="shared" ref="K2182:L2201" ca="1" si="499">IFERROR(IF(ISBLANK(VLOOKUP($B2182,nfl_game_result,MATCH(K$1,nfl_game_result_header,0),FALSE)),"",VLOOKUP($B2182,nfl_game_result,MATCH(K$1,nfl_game_result_header,0),FALSE)),"error")</f>
        <v>DEN</v>
      </c>
      <c r="L2182" t="str">
        <f t="shared" ca="1" si="499"/>
        <v>DEN</v>
      </c>
      <c r="M2182">
        <f t="shared" ca="1" si="494"/>
        <v>-2</v>
      </c>
      <c r="N2182" t="s">
        <v>18</v>
      </c>
      <c r="O2182">
        <v>3</v>
      </c>
      <c r="P2182">
        <f t="shared" ca="1" si="495"/>
        <v>2</v>
      </c>
      <c r="S2182" t="s">
        <v>69</v>
      </c>
      <c r="T2182">
        <v>12</v>
      </c>
      <c r="U2182">
        <f t="shared" ca="1" si="496"/>
        <v>0</v>
      </c>
      <c r="W2182" t="str">
        <f t="shared" ca="1" si="497"/>
        <v/>
      </c>
    </row>
    <row r="2183" spans="1:23" x14ac:dyDescent="0.25">
      <c r="A2183">
        <v>2182</v>
      </c>
      <c r="B2183">
        <v>1069</v>
      </c>
      <c r="C2183" t="str">
        <f t="shared" ca="1" si="490"/>
        <v>2016_01_CAR@DEN</v>
      </c>
      <c r="D2183">
        <f t="shared" ca="1" si="498"/>
        <v>1</v>
      </c>
      <c r="E2183">
        <f t="shared" ca="1" si="498"/>
        <v>3</v>
      </c>
      <c r="F2183">
        <f t="shared" ca="1" si="498"/>
        <v>21</v>
      </c>
      <c r="G2183">
        <f t="shared" ca="1" si="498"/>
        <v>20</v>
      </c>
      <c r="H2183">
        <f t="shared" ca="1" si="491"/>
        <v>2016</v>
      </c>
      <c r="I2183">
        <f t="shared" ca="1" si="492"/>
        <v>1</v>
      </c>
      <c r="J2183" t="str">
        <f t="shared" ca="1" si="493"/>
        <v>rs</v>
      </c>
      <c r="K2183" t="str">
        <f t="shared" ca="1" si="499"/>
        <v>DEN</v>
      </c>
      <c r="L2183" t="str">
        <f t="shared" ca="1" si="499"/>
        <v>DEN</v>
      </c>
      <c r="M2183">
        <f t="shared" ca="1" si="494"/>
        <v>-2</v>
      </c>
      <c r="N2183" t="s">
        <v>16</v>
      </c>
      <c r="O2183">
        <v>3</v>
      </c>
      <c r="P2183">
        <f t="shared" ca="1" si="495"/>
        <v>2</v>
      </c>
      <c r="S2183" t="s">
        <v>74</v>
      </c>
      <c r="T2183">
        <v>16</v>
      </c>
      <c r="U2183">
        <f t="shared" ca="1" si="496"/>
        <v>1</v>
      </c>
      <c r="V2183" t="s">
        <v>74</v>
      </c>
      <c r="W2183">
        <f t="shared" ca="1" si="497"/>
        <v>1</v>
      </c>
    </row>
    <row r="2184" spans="1:23" x14ac:dyDescent="0.25">
      <c r="A2184">
        <v>2183</v>
      </c>
      <c r="B2184">
        <v>1070</v>
      </c>
      <c r="C2184" t="str">
        <f t="shared" ca="1" si="490"/>
        <v>2016_01_GBY@JAX</v>
      </c>
      <c r="D2184">
        <f t="shared" ca="1" si="498"/>
        <v>4.5</v>
      </c>
      <c r="E2184">
        <f t="shared" ca="1" si="498"/>
        <v>3.5</v>
      </c>
      <c r="F2184">
        <f t="shared" ca="1" si="498"/>
        <v>23</v>
      </c>
      <c r="G2184">
        <f t="shared" ca="1" si="498"/>
        <v>27</v>
      </c>
      <c r="H2184">
        <f t="shared" ca="1" si="491"/>
        <v>2016</v>
      </c>
      <c r="I2184">
        <f t="shared" ca="1" si="492"/>
        <v>1</v>
      </c>
      <c r="J2184" t="str">
        <f t="shared" ca="1" si="493"/>
        <v>rs</v>
      </c>
      <c r="K2184" t="str">
        <f t="shared" ca="1" si="499"/>
        <v>GBY</v>
      </c>
      <c r="L2184" t="str">
        <f t="shared" ca="1" si="499"/>
        <v>GBY</v>
      </c>
      <c r="M2184">
        <f t="shared" ca="1" si="494"/>
        <v>1</v>
      </c>
      <c r="N2184" t="s">
        <v>18</v>
      </c>
      <c r="O2184">
        <v>7</v>
      </c>
      <c r="P2184">
        <f t="shared" ca="1" si="495"/>
        <v>2.5</v>
      </c>
      <c r="S2184" t="s">
        <v>335</v>
      </c>
      <c r="T2184">
        <v>4</v>
      </c>
      <c r="U2184">
        <f t="shared" ca="1" si="496"/>
        <v>1</v>
      </c>
      <c r="W2184" t="str">
        <f t="shared" ca="1" si="497"/>
        <v/>
      </c>
    </row>
    <row r="2185" spans="1:23" x14ac:dyDescent="0.25">
      <c r="A2185">
        <v>2184</v>
      </c>
      <c r="B2185">
        <v>1070</v>
      </c>
      <c r="C2185" t="str">
        <f t="shared" ca="1" si="490"/>
        <v>2016_01_GBY@JAX</v>
      </c>
      <c r="D2185">
        <f t="shared" ca="1" si="498"/>
        <v>4.5</v>
      </c>
      <c r="E2185">
        <f t="shared" ca="1" si="498"/>
        <v>3.5</v>
      </c>
      <c r="F2185">
        <f t="shared" ca="1" si="498"/>
        <v>23</v>
      </c>
      <c r="G2185">
        <f t="shared" ca="1" si="498"/>
        <v>27</v>
      </c>
      <c r="H2185">
        <f t="shared" ca="1" si="491"/>
        <v>2016</v>
      </c>
      <c r="I2185">
        <f t="shared" ca="1" si="492"/>
        <v>1</v>
      </c>
      <c r="J2185" t="str">
        <f t="shared" ca="1" si="493"/>
        <v>rs</v>
      </c>
      <c r="K2185" t="str">
        <f t="shared" ca="1" si="499"/>
        <v>GBY</v>
      </c>
      <c r="L2185" t="str">
        <f t="shared" ca="1" si="499"/>
        <v>GBY</v>
      </c>
      <c r="M2185">
        <f t="shared" ca="1" si="494"/>
        <v>1</v>
      </c>
      <c r="N2185" t="s">
        <v>16</v>
      </c>
      <c r="O2185">
        <v>7</v>
      </c>
      <c r="P2185">
        <f t="shared" ca="1" si="495"/>
        <v>2.5</v>
      </c>
      <c r="S2185" t="s">
        <v>79</v>
      </c>
      <c r="T2185">
        <v>14</v>
      </c>
      <c r="U2185">
        <f t="shared" ca="1" si="496"/>
        <v>0</v>
      </c>
      <c r="V2185" t="s">
        <v>335</v>
      </c>
      <c r="W2185">
        <f t="shared" ca="1" si="497"/>
        <v>1</v>
      </c>
    </row>
    <row r="2186" spans="1:23" x14ac:dyDescent="0.25">
      <c r="A2186">
        <v>2185</v>
      </c>
      <c r="B2186">
        <v>1071</v>
      </c>
      <c r="C2186" t="str">
        <f t="shared" ca="1" si="490"/>
        <v>2016_01_BUF@BAL</v>
      </c>
      <c r="D2186">
        <f t="shared" ca="1" si="498"/>
        <v>-3</v>
      </c>
      <c r="E2186">
        <f t="shared" ca="1" si="498"/>
        <v>-3</v>
      </c>
      <c r="F2186">
        <f t="shared" ca="1" si="498"/>
        <v>13</v>
      </c>
      <c r="G2186">
        <f t="shared" ca="1" si="498"/>
        <v>7</v>
      </c>
      <c r="H2186">
        <f t="shared" ca="1" si="491"/>
        <v>2016</v>
      </c>
      <c r="I2186">
        <f t="shared" ca="1" si="492"/>
        <v>1</v>
      </c>
      <c r="J2186" t="str">
        <f t="shared" ca="1" si="493"/>
        <v>rs</v>
      </c>
      <c r="K2186" t="str">
        <f t="shared" ca="1" si="499"/>
        <v>BAL</v>
      </c>
      <c r="L2186" t="str">
        <f t="shared" ca="1" si="499"/>
        <v>BAL</v>
      </c>
      <c r="M2186">
        <f t="shared" ca="1" si="494"/>
        <v>0</v>
      </c>
      <c r="N2186" t="s">
        <v>18</v>
      </c>
      <c r="O2186">
        <v>-4.5</v>
      </c>
      <c r="P2186">
        <f t="shared" ca="1" si="495"/>
        <v>1.5</v>
      </c>
      <c r="S2186" t="s">
        <v>67</v>
      </c>
      <c r="T2186">
        <v>10</v>
      </c>
      <c r="U2186">
        <f t="shared" ca="1" si="496"/>
        <v>1</v>
      </c>
      <c r="W2186" t="str">
        <f t="shared" ca="1" si="497"/>
        <v/>
      </c>
    </row>
    <row r="2187" spans="1:23" x14ac:dyDescent="0.25">
      <c r="A2187">
        <v>2186</v>
      </c>
      <c r="B2187">
        <v>1071</v>
      </c>
      <c r="C2187" t="str">
        <f t="shared" ca="1" si="490"/>
        <v>2016_01_BUF@BAL</v>
      </c>
      <c r="D2187">
        <f t="shared" ca="1" si="498"/>
        <v>-3</v>
      </c>
      <c r="E2187">
        <f t="shared" ca="1" si="498"/>
        <v>-3</v>
      </c>
      <c r="F2187">
        <f t="shared" ca="1" si="498"/>
        <v>13</v>
      </c>
      <c r="G2187">
        <f t="shared" ca="1" si="498"/>
        <v>7</v>
      </c>
      <c r="H2187">
        <f t="shared" ca="1" si="491"/>
        <v>2016</v>
      </c>
      <c r="I2187">
        <f t="shared" ca="1" si="492"/>
        <v>1</v>
      </c>
      <c r="J2187" t="str">
        <f t="shared" ca="1" si="493"/>
        <v>rs</v>
      </c>
      <c r="K2187" t="str">
        <f t="shared" ca="1" si="499"/>
        <v>BAL</v>
      </c>
      <c r="L2187" t="str">
        <f t="shared" ca="1" si="499"/>
        <v>BAL</v>
      </c>
      <c r="M2187">
        <f t="shared" ca="1" si="494"/>
        <v>0</v>
      </c>
      <c r="N2187" t="s">
        <v>16</v>
      </c>
      <c r="O2187">
        <v>-3</v>
      </c>
      <c r="P2187">
        <f t="shared" ca="1" si="495"/>
        <v>0</v>
      </c>
      <c r="S2187" t="s">
        <v>67</v>
      </c>
      <c r="T2187">
        <v>13</v>
      </c>
      <c r="U2187">
        <f t="shared" ca="1" si="496"/>
        <v>1</v>
      </c>
      <c r="V2187" t="s">
        <v>67</v>
      </c>
      <c r="W2187">
        <f t="shared" ca="1" si="497"/>
        <v>1</v>
      </c>
    </row>
    <row r="2188" spans="1:23" x14ac:dyDescent="0.25">
      <c r="A2188">
        <v>2187</v>
      </c>
      <c r="B2188">
        <v>1072</v>
      </c>
      <c r="C2188" t="str">
        <f t="shared" ca="1" si="490"/>
        <v>2016_01_CHI@HOU</v>
      </c>
      <c r="D2188">
        <f t="shared" ca="1" si="498"/>
        <v>-10</v>
      </c>
      <c r="E2188">
        <f t="shared" ca="1" si="498"/>
        <v>-5.5</v>
      </c>
      <c r="F2188">
        <f t="shared" ca="1" si="498"/>
        <v>23</v>
      </c>
      <c r="G2188">
        <f t="shared" ca="1" si="498"/>
        <v>14</v>
      </c>
      <c r="H2188">
        <f t="shared" ca="1" si="491"/>
        <v>2016</v>
      </c>
      <c r="I2188">
        <f t="shared" ca="1" si="492"/>
        <v>1</v>
      </c>
      <c r="J2188" t="str">
        <f t="shared" ca="1" si="493"/>
        <v>rs</v>
      </c>
      <c r="K2188" t="str">
        <f t="shared" ca="1" si="499"/>
        <v>HOU</v>
      </c>
      <c r="L2188" t="str">
        <f t="shared" ca="1" si="499"/>
        <v>HOU</v>
      </c>
      <c r="M2188">
        <f t="shared" ca="1" si="494"/>
        <v>-4.5</v>
      </c>
      <c r="N2188" t="s">
        <v>18</v>
      </c>
      <c r="O2188">
        <v>-5</v>
      </c>
      <c r="P2188">
        <f t="shared" ca="1" si="495"/>
        <v>5</v>
      </c>
      <c r="S2188" t="s">
        <v>77</v>
      </c>
      <c r="T2188">
        <v>16</v>
      </c>
      <c r="U2188">
        <f t="shared" ca="1" si="496"/>
        <v>1</v>
      </c>
      <c r="W2188" t="str">
        <f t="shared" ca="1" si="497"/>
        <v/>
      </c>
    </row>
    <row r="2189" spans="1:23" x14ac:dyDescent="0.25">
      <c r="A2189">
        <v>2188</v>
      </c>
      <c r="B2189">
        <v>1072</v>
      </c>
      <c r="C2189" t="str">
        <f t="shared" ca="1" si="490"/>
        <v>2016_01_CHI@HOU</v>
      </c>
      <c r="D2189">
        <f t="shared" ca="1" si="498"/>
        <v>-10</v>
      </c>
      <c r="E2189">
        <f t="shared" ca="1" si="498"/>
        <v>-5.5</v>
      </c>
      <c r="F2189">
        <f t="shared" ca="1" si="498"/>
        <v>23</v>
      </c>
      <c r="G2189">
        <f t="shared" ca="1" si="498"/>
        <v>14</v>
      </c>
      <c r="H2189">
        <f t="shared" ca="1" si="491"/>
        <v>2016</v>
      </c>
      <c r="I2189">
        <f t="shared" ca="1" si="492"/>
        <v>1</v>
      </c>
      <c r="J2189" t="str">
        <f t="shared" ca="1" si="493"/>
        <v>rs</v>
      </c>
      <c r="K2189" t="str">
        <f t="shared" ca="1" si="499"/>
        <v>HOU</v>
      </c>
      <c r="L2189" t="str">
        <f t="shared" ca="1" si="499"/>
        <v>HOU</v>
      </c>
      <c r="M2189">
        <f t="shared" ca="1" si="494"/>
        <v>-4.5</v>
      </c>
      <c r="N2189" t="s">
        <v>16</v>
      </c>
      <c r="O2189">
        <v>-5</v>
      </c>
      <c r="P2189">
        <f t="shared" ca="1" si="495"/>
        <v>5</v>
      </c>
      <c r="S2189" t="s">
        <v>77</v>
      </c>
      <c r="T2189">
        <v>2</v>
      </c>
      <c r="U2189">
        <f t="shared" ca="1" si="496"/>
        <v>1</v>
      </c>
      <c r="V2189" t="s">
        <v>77</v>
      </c>
      <c r="W2189">
        <f t="shared" ca="1" si="497"/>
        <v>1</v>
      </c>
    </row>
    <row r="2190" spans="1:23" x14ac:dyDescent="0.25">
      <c r="A2190">
        <v>2189</v>
      </c>
      <c r="B2190">
        <v>1073</v>
      </c>
      <c r="C2190" t="str">
        <f t="shared" ca="1" si="490"/>
        <v>2016_01_CLE@PHI</v>
      </c>
      <c r="D2190">
        <f t="shared" ca="1" si="498"/>
        <v>-7.5</v>
      </c>
      <c r="E2190">
        <f t="shared" ca="1" si="498"/>
        <v>-3.5</v>
      </c>
      <c r="F2190">
        <f t="shared" ca="1" si="498"/>
        <v>29</v>
      </c>
      <c r="G2190">
        <f t="shared" ca="1" si="498"/>
        <v>10</v>
      </c>
      <c r="H2190">
        <f t="shared" ca="1" si="491"/>
        <v>2016</v>
      </c>
      <c r="I2190">
        <f t="shared" ca="1" si="492"/>
        <v>1</v>
      </c>
      <c r="J2190" t="str">
        <f t="shared" ca="1" si="493"/>
        <v>rs</v>
      </c>
      <c r="K2190" t="str">
        <f t="shared" ca="1" si="499"/>
        <v>PHI</v>
      </c>
      <c r="L2190" t="str">
        <f t="shared" ca="1" si="499"/>
        <v>PHI</v>
      </c>
      <c r="M2190">
        <f t="shared" ca="1" si="494"/>
        <v>-4</v>
      </c>
      <c r="N2190" t="s">
        <v>18</v>
      </c>
      <c r="O2190">
        <v>-3</v>
      </c>
      <c r="P2190">
        <f t="shared" ca="1" si="495"/>
        <v>4.5</v>
      </c>
      <c r="S2190" t="s">
        <v>72</v>
      </c>
      <c r="T2190">
        <v>8</v>
      </c>
      <c r="U2190">
        <f t="shared" ca="1" si="496"/>
        <v>0</v>
      </c>
      <c r="W2190" t="str">
        <f t="shared" ca="1" si="497"/>
        <v/>
      </c>
    </row>
    <row r="2191" spans="1:23" x14ac:dyDescent="0.25">
      <c r="A2191">
        <v>2190</v>
      </c>
      <c r="B2191">
        <v>1073</v>
      </c>
      <c r="C2191" t="str">
        <f t="shared" ca="1" si="490"/>
        <v>2016_01_CLE@PHI</v>
      </c>
      <c r="D2191">
        <f t="shared" ca="1" si="498"/>
        <v>-7.5</v>
      </c>
      <c r="E2191">
        <f t="shared" ca="1" si="498"/>
        <v>-3.5</v>
      </c>
      <c r="F2191">
        <f t="shared" ca="1" si="498"/>
        <v>29</v>
      </c>
      <c r="G2191">
        <f t="shared" ca="1" si="498"/>
        <v>10</v>
      </c>
      <c r="H2191">
        <f t="shared" ca="1" si="491"/>
        <v>2016</v>
      </c>
      <c r="I2191">
        <f t="shared" ca="1" si="492"/>
        <v>1</v>
      </c>
      <c r="J2191" t="str">
        <f t="shared" ca="1" si="493"/>
        <v>rs</v>
      </c>
      <c r="K2191" t="str">
        <f t="shared" ca="1" si="499"/>
        <v>PHI</v>
      </c>
      <c r="L2191" t="str">
        <f t="shared" ca="1" si="499"/>
        <v>PHI</v>
      </c>
      <c r="M2191">
        <f t="shared" ca="1" si="494"/>
        <v>-4</v>
      </c>
      <c r="N2191" t="s">
        <v>16</v>
      </c>
      <c r="O2191">
        <v>-3</v>
      </c>
      <c r="P2191">
        <f t="shared" ca="1" si="495"/>
        <v>4.5</v>
      </c>
      <c r="S2191" t="s">
        <v>72</v>
      </c>
      <c r="T2191">
        <v>10</v>
      </c>
      <c r="U2191">
        <f t="shared" ca="1" si="496"/>
        <v>0</v>
      </c>
      <c r="V2191" t="s">
        <v>72</v>
      </c>
      <c r="W2191">
        <f t="shared" ca="1" si="497"/>
        <v>0</v>
      </c>
    </row>
    <row r="2192" spans="1:23" x14ac:dyDescent="0.25">
      <c r="A2192">
        <v>2191</v>
      </c>
      <c r="B2192">
        <v>1074</v>
      </c>
      <c r="C2192" t="str">
        <f t="shared" ca="1" si="490"/>
        <v>2016_01_TBY@ATL</v>
      </c>
      <c r="D2192">
        <f t="shared" ca="1" si="498"/>
        <v>-3</v>
      </c>
      <c r="E2192">
        <f t="shared" ca="1" si="498"/>
        <v>-2.5</v>
      </c>
      <c r="F2192">
        <f t="shared" ca="1" si="498"/>
        <v>24</v>
      </c>
      <c r="G2192">
        <f t="shared" ca="1" si="498"/>
        <v>31</v>
      </c>
      <c r="H2192">
        <f t="shared" ca="1" si="491"/>
        <v>2016</v>
      </c>
      <c r="I2192">
        <f t="shared" ca="1" si="492"/>
        <v>1</v>
      </c>
      <c r="J2192" t="str">
        <f t="shared" ca="1" si="493"/>
        <v>rs</v>
      </c>
      <c r="K2192" t="str">
        <f t="shared" ca="1" si="499"/>
        <v>TBY</v>
      </c>
      <c r="L2192" t="str">
        <f t="shared" ca="1" si="499"/>
        <v>TBY</v>
      </c>
      <c r="M2192">
        <f t="shared" ca="1" si="494"/>
        <v>-0.5</v>
      </c>
      <c r="N2192" t="s">
        <v>18</v>
      </c>
      <c r="O2192">
        <v>-4</v>
      </c>
      <c r="P2192">
        <f t="shared" ca="1" si="495"/>
        <v>1</v>
      </c>
      <c r="S2192" t="s">
        <v>339</v>
      </c>
      <c r="T2192">
        <v>11</v>
      </c>
      <c r="U2192">
        <f t="shared" ca="1" si="496"/>
        <v>1</v>
      </c>
      <c r="W2192" t="str">
        <f t="shared" ca="1" si="497"/>
        <v/>
      </c>
    </row>
    <row r="2193" spans="1:23" x14ac:dyDescent="0.25">
      <c r="A2193">
        <v>2192</v>
      </c>
      <c r="B2193">
        <v>1074</v>
      </c>
      <c r="C2193" t="str">
        <f t="shared" ca="1" si="490"/>
        <v>2016_01_TBY@ATL</v>
      </c>
      <c r="D2193">
        <f t="shared" ca="1" si="498"/>
        <v>-3</v>
      </c>
      <c r="E2193">
        <f t="shared" ca="1" si="498"/>
        <v>-2.5</v>
      </c>
      <c r="F2193">
        <f t="shared" ca="1" si="498"/>
        <v>24</v>
      </c>
      <c r="G2193">
        <f t="shared" ca="1" si="498"/>
        <v>31</v>
      </c>
      <c r="H2193">
        <f t="shared" ca="1" si="491"/>
        <v>2016</v>
      </c>
      <c r="I2193">
        <f t="shared" ca="1" si="492"/>
        <v>1</v>
      </c>
      <c r="J2193" t="str">
        <f t="shared" ca="1" si="493"/>
        <v>rs</v>
      </c>
      <c r="K2193" t="str">
        <f t="shared" ca="1" si="499"/>
        <v>TBY</v>
      </c>
      <c r="L2193" t="str">
        <f t="shared" ca="1" si="499"/>
        <v>TBY</v>
      </c>
      <c r="M2193">
        <f t="shared" ca="1" si="494"/>
        <v>-0.5</v>
      </c>
      <c r="N2193" t="s">
        <v>16</v>
      </c>
      <c r="O2193">
        <v>-3</v>
      </c>
      <c r="P2193">
        <f t="shared" ca="1" si="495"/>
        <v>0</v>
      </c>
      <c r="S2193" t="s">
        <v>22</v>
      </c>
      <c r="T2193">
        <v>3</v>
      </c>
      <c r="U2193">
        <f t="shared" ca="1" si="496"/>
        <v>0</v>
      </c>
      <c r="V2193" t="s">
        <v>22</v>
      </c>
      <c r="W2193">
        <f t="shared" ca="1" si="497"/>
        <v>0</v>
      </c>
    </row>
    <row r="2194" spans="1:23" x14ac:dyDescent="0.25">
      <c r="A2194">
        <v>2193</v>
      </c>
      <c r="B2194">
        <v>1075</v>
      </c>
      <c r="C2194" t="str">
        <f t="shared" ca="1" si="490"/>
        <v>2016_01_MIN@TEN</v>
      </c>
      <c r="D2194">
        <f t="shared" ca="1" si="498"/>
        <v>3</v>
      </c>
      <c r="E2194">
        <f t="shared" ca="1" si="498"/>
        <v>2.5</v>
      </c>
      <c r="F2194">
        <f t="shared" ca="1" si="498"/>
        <v>16</v>
      </c>
      <c r="G2194">
        <f t="shared" ca="1" si="498"/>
        <v>25</v>
      </c>
      <c r="H2194">
        <f t="shared" ca="1" si="491"/>
        <v>2016</v>
      </c>
      <c r="I2194">
        <f t="shared" ca="1" si="492"/>
        <v>1</v>
      </c>
      <c r="J2194" t="str">
        <f t="shared" ca="1" si="493"/>
        <v>rs</v>
      </c>
      <c r="K2194" t="str">
        <f t="shared" ca="1" si="499"/>
        <v>MIN</v>
      </c>
      <c r="L2194" t="str">
        <f t="shared" ca="1" si="499"/>
        <v>MIN</v>
      </c>
      <c r="M2194">
        <f t="shared" ca="1" si="494"/>
        <v>0.5</v>
      </c>
      <c r="N2194" t="s">
        <v>18</v>
      </c>
      <c r="O2194">
        <v>-4</v>
      </c>
      <c r="P2194">
        <f t="shared" ca="1" si="495"/>
        <v>7</v>
      </c>
      <c r="S2194" t="s">
        <v>95</v>
      </c>
      <c r="T2194">
        <v>1</v>
      </c>
      <c r="U2194">
        <f t="shared" ca="1" si="496"/>
        <v>0</v>
      </c>
      <c r="W2194" t="str">
        <f t="shared" ca="1" si="497"/>
        <v/>
      </c>
    </row>
    <row r="2195" spans="1:23" x14ac:dyDescent="0.25">
      <c r="A2195">
        <v>2194</v>
      </c>
      <c r="B2195">
        <v>1075</v>
      </c>
      <c r="C2195" t="str">
        <f t="shared" ca="1" si="490"/>
        <v>2016_01_MIN@TEN</v>
      </c>
      <c r="D2195">
        <f t="shared" ca="1" si="498"/>
        <v>3</v>
      </c>
      <c r="E2195">
        <f t="shared" ca="1" si="498"/>
        <v>2.5</v>
      </c>
      <c r="F2195">
        <f t="shared" ca="1" si="498"/>
        <v>16</v>
      </c>
      <c r="G2195">
        <f t="shared" ca="1" si="498"/>
        <v>25</v>
      </c>
      <c r="H2195">
        <f t="shared" ca="1" si="491"/>
        <v>2016</v>
      </c>
      <c r="I2195">
        <f t="shared" ca="1" si="492"/>
        <v>1</v>
      </c>
      <c r="J2195" t="str">
        <f t="shared" ca="1" si="493"/>
        <v>rs</v>
      </c>
      <c r="K2195" t="str">
        <f t="shared" ca="1" si="499"/>
        <v>MIN</v>
      </c>
      <c r="L2195" t="str">
        <f t="shared" ca="1" si="499"/>
        <v>MIN</v>
      </c>
      <c r="M2195">
        <f t="shared" ca="1" si="494"/>
        <v>0.5</v>
      </c>
      <c r="N2195" t="s">
        <v>16</v>
      </c>
      <c r="O2195">
        <v>0</v>
      </c>
      <c r="P2195">
        <f t="shared" ca="1" si="495"/>
        <v>3</v>
      </c>
      <c r="S2195" t="s">
        <v>95</v>
      </c>
      <c r="T2195">
        <v>6</v>
      </c>
      <c r="U2195">
        <f t="shared" ca="1" si="496"/>
        <v>0</v>
      </c>
      <c r="V2195" t="s">
        <v>95</v>
      </c>
      <c r="W2195">
        <f t="shared" ca="1" si="497"/>
        <v>0</v>
      </c>
    </row>
    <row r="2196" spans="1:23" x14ac:dyDescent="0.25">
      <c r="A2196">
        <v>2195</v>
      </c>
      <c r="B2196">
        <v>1076</v>
      </c>
      <c r="C2196" t="str">
        <f t="shared" ca="1" si="490"/>
        <v>2016_01_CIN@NYJ</v>
      </c>
      <c r="D2196">
        <f t="shared" ca="1" si="498"/>
        <v>0</v>
      </c>
      <c r="E2196">
        <f t="shared" ca="1" si="498"/>
        <v>1</v>
      </c>
      <c r="F2196">
        <f t="shared" ca="1" si="498"/>
        <v>22</v>
      </c>
      <c r="G2196">
        <f t="shared" ca="1" si="498"/>
        <v>23</v>
      </c>
      <c r="H2196">
        <f t="shared" ca="1" si="491"/>
        <v>2016</v>
      </c>
      <c r="I2196">
        <f t="shared" ca="1" si="492"/>
        <v>1</v>
      </c>
      <c r="J2196" t="str">
        <f t="shared" ca="1" si="493"/>
        <v>rs</v>
      </c>
      <c r="K2196" t="str">
        <f t="shared" ca="1" si="499"/>
        <v>na</v>
      </c>
      <c r="L2196" t="str">
        <f t="shared" ca="1" si="499"/>
        <v>CIN</v>
      </c>
      <c r="M2196">
        <f t="shared" ca="1" si="494"/>
        <v>-1</v>
      </c>
      <c r="N2196" t="s">
        <v>18</v>
      </c>
      <c r="O2196">
        <v>-1</v>
      </c>
      <c r="P2196">
        <f t="shared" ca="1" si="495"/>
        <v>1</v>
      </c>
      <c r="S2196" t="s">
        <v>86</v>
      </c>
      <c r="T2196">
        <v>9</v>
      </c>
      <c r="U2196">
        <f t="shared" ca="1" si="496"/>
        <v>0</v>
      </c>
      <c r="W2196" t="str">
        <f t="shared" ca="1" si="497"/>
        <v/>
      </c>
    </row>
    <row r="2197" spans="1:23" x14ac:dyDescent="0.25">
      <c r="A2197">
        <v>2196</v>
      </c>
      <c r="B2197">
        <v>1076</v>
      </c>
      <c r="C2197" t="str">
        <f t="shared" ca="1" si="490"/>
        <v>2016_01_CIN@NYJ</v>
      </c>
      <c r="D2197">
        <f t="shared" ca="1" si="498"/>
        <v>0</v>
      </c>
      <c r="E2197">
        <f t="shared" ca="1" si="498"/>
        <v>1</v>
      </c>
      <c r="F2197">
        <f t="shared" ca="1" si="498"/>
        <v>22</v>
      </c>
      <c r="G2197">
        <f t="shared" ca="1" si="498"/>
        <v>23</v>
      </c>
      <c r="H2197">
        <f t="shared" ca="1" si="491"/>
        <v>2016</v>
      </c>
      <c r="I2197">
        <f t="shared" ca="1" si="492"/>
        <v>1</v>
      </c>
      <c r="J2197" t="str">
        <f t="shared" ca="1" si="493"/>
        <v>rs</v>
      </c>
      <c r="K2197" t="str">
        <f t="shared" ca="1" si="499"/>
        <v>na</v>
      </c>
      <c r="L2197" t="str">
        <f t="shared" ca="1" si="499"/>
        <v>CIN</v>
      </c>
      <c r="M2197">
        <f t="shared" ca="1" si="494"/>
        <v>-1</v>
      </c>
      <c r="N2197" t="s">
        <v>16</v>
      </c>
      <c r="O2197">
        <v>-2.5</v>
      </c>
      <c r="P2197">
        <f t="shared" ca="1" si="495"/>
        <v>2.5</v>
      </c>
      <c r="S2197" t="s">
        <v>86</v>
      </c>
      <c r="T2197">
        <v>7</v>
      </c>
      <c r="U2197">
        <f t="shared" ca="1" si="496"/>
        <v>0</v>
      </c>
      <c r="V2197" t="s">
        <v>86</v>
      </c>
      <c r="W2197">
        <f t="shared" ca="1" si="497"/>
        <v>0</v>
      </c>
    </row>
    <row r="2198" spans="1:23" x14ac:dyDescent="0.25">
      <c r="A2198">
        <v>2197</v>
      </c>
      <c r="B2198">
        <v>1077</v>
      </c>
      <c r="C2198" t="str">
        <f t="shared" ca="1" si="490"/>
        <v>2016_01_OAK@NOR</v>
      </c>
      <c r="D2198">
        <f t="shared" ca="1" si="498"/>
        <v>0</v>
      </c>
      <c r="E2198">
        <f t="shared" ca="1" si="498"/>
        <v>-3</v>
      </c>
      <c r="F2198">
        <f t="shared" ca="1" si="498"/>
        <v>34</v>
      </c>
      <c r="G2198">
        <f t="shared" ca="1" si="498"/>
        <v>35</v>
      </c>
      <c r="H2198">
        <f t="shared" ca="1" si="491"/>
        <v>2016</v>
      </c>
      <c r="I2198">
        <f t="shared" ca="1" si="492"/>
        <v>1</v>
      </c>
      <c r="J2198" t="str">
        <f t="shared" ca="1" si="493"/>
        <v>rs</v>
      </c>
      <c r="K2198" t="str">
        <f t="shared" ca="1" si="499"/>
        <v>OAK</v>
      </c>
      <c r="L2198" t="str">
        <f t="shared" ca="1" si="499"/>
        <v>OAK</v>
      </c>
      <c r="M2198">
        <f t="shared" ca="1" si="494"/>
        <v>3</v>
      </c>
      <c r="N2198" t="s">
        <v>18</v>
      </c>
      <c r="O2198">
        <v>-4.5</v>
      </c>
      <c r="P2198">
        <f t="shared" ca="1" si="495"/>
        <v>4.5</v>
      </c>
      <c r="S2198" t="s">
        <v>340</v>
      </c>
      <c r="T2198">
        <v>14</v>
      </c>
      <c r="U2198">
        <f t="shared" ca="1" si="496"/>
        <v>0</v>
      </c>
      <c r="W2198" t="str">
        <f t="shared" ca="1" si="497"/>
        <v/>
      </c>
    </row>
    <row r="2199" spans="1:23" x14ac:dyDescent="0.25">
      <c r="A2199">
        <v>2198</v>
      </c>
      <c r="B2199">
        <v>1077</v>
      </c>
      <c r="C2199" t="str">
        <f t="shared" ca="1" si="490"/>
        <v>2016_01_OAK@NOR</v>
      </c>
      <c r="D2199">
        <f t="shared" ca="1" si="498"/>
        <v>0</v>
      </c>
      <c r="E2199">
        <f t="shared" ca="1" si="498"/>
        <v>-3</v>
      </c>
      <c r="F2199">
        <f t="shared" ca="1" si="498"/>
        <v>34</v>
      </c>
      <c r="G2199">
        <f t="shared" ca="1" si="498"/>
        <v>35</v>
      </c>
      <c r="H2199">
        <f t="shared" ca="1" si="491"/>
        <v>2016</v>
      </c>
      <c r="I2199">
        <f t="shared" ca="1" si="492"/>
        <v>1</v>
      </c>
      <c r="J2199" t="str">
        <f t="shared" ca="1" si="493"/>
        <v>rs</v>
      </c>
      <c r="K2199" t="str">
        <f t="shared" ca="1" si="499"/>
        <v>OAK</v>
      </c>
      <c r="L2199" t="str">
        <f t="shared" ca="1" si="499"/>
        <v>OAK</v>
      </c>
      <c r="M2199">
        <f t="shared" ca="1" si="494"/>
        <v>3</v>
      </c>
      <c r="N2199" t="s">
        <v>16</v>
      </c>
      <c r="O2199">
        <v>-3</v>
      </c>
      <c r="P2199">
        <f t="shared" ca="1" si="495"/>
        <v>3</v>
      </c>
      <c r="S2199" t="s">
        <v>340</v>
      </c>
      <c r="T2199">
        <v>9</v>
      </c>
      <c r="U2199">
        <f t="shared" ca="1" si="496"/>
        <v>0</v>
      </c>
      <c r="V2199" t="s">
        <v>340</v>
      </c>
      <c r="W2199">
        <f t="shared" ca="1" si="497"/>
        <v>0</v>
      </c>
    </row>
    <row r="2200" spans="1:23" x14ac:dyDescent="0.25">
      <c r="A2200">
        <v>2199</v>
      </c>
      <c r="B2200">
        <v>1078</v>
      </c>
      <c r="C2200" t="str">
        <f t="shared" ca="1" si="490"/>
        <v>2016_01_SD@KCY</v>
      </c>
      <c r="D2200">
        <f t="shared" ca="1" si="498"/>
        <v>-7.5</v>
      </c>
      <c r="E2200">
        <f t="shared" ca="1" si="498"/>
        <v>-6.5</v>
      </c>
      <c r="F2200">
        <f t="shared" ca="1" si="498"/>
        <v>33</v>
      </c>
      <c r="G2200">
        <f t="shared" ca="1" si="498"/>
        <v>27</v>
      </c>
      <c r="H2200">
        <f t="shared" ca="1" si="491"/>
        <v>2016</v>
      </c>
      <c r="I2200">
        <f t="shared" ca="1" si="492"/>
        <v>1</v>
      </c>
      <c r="J2200" t="str">
        <f t="shared" ca="1" si="493"/>
        <v>rs</v>
      </c>
      <c r="K2200" t="str">
        <f t="shared" ca="1" si="499"/>
        <v>SD</v>
      </c>
      <c r="L2200" t="str">
        <f t="shared" ca="1" si="499"/>
        <v>KCY</v>
      </c>
      <c r="M2200">
        <f t="shared" ca="1" si="494"/>
        <v>-1</v>
      </c>
      <c r="N2200" t="s">
        <v>18</v>
      </c>
      <c r="O2200">
        <v>-6</v>
      </c>
      <c r="P2200">
        <f t="shared" ca="1" si="495"/>
        <v>1.5</v>
      </c>
      <c r="S2200" t="s">
        <v>336</v>
      </c>
      <c r="T2200">
        <v>3</v>
      </c>
      <c r="U2200">
        <f t="shared" ca="1" si="496"/>
        <v>0</v>
      </c>
      <c r="W2200" t="str">
        <f t="shared" ca="1" si="497"/>
        <v/>
      </c>
    </row>
    <row r="2201" spans="1:23" x14ac:dyDescent="0.25">
      <c r="A2201">
        <v>2200</v>
      </c>
      <c r="B2201">
        <v>1078</v>
      </c>
      <c r="C2201" t="str">
        <f t="shared" ca="1" si="490"/>
        <v>2016_01_SD@KCY</v>
      </c>
      <c r="D2201">
        <f t="shared" ca="1" si="498"/>
        <v>-7.5</v>
      </c>
      <c r="E2201">
        <f t="shared" ca="1" si="498"/>
        <v>-6.5</v>
      </c>
      <c r="F2201">
        <f t="shared" ca="1" si="498"/>
        <v>33</v>
      </c>
      <c r="G2201">
        <f t="shared" ca="1" si="498"/>
        <v>27</v>
      </c>
      <c r="H2201">
        <f t="shared" ca="1" si="491"/>
        <v>2016</v>
      </c>
      <c r="I2201">
        <f t="shared" ca="1" si="492"/>
        <v>1</v>
      </c>
      <c r="J2201" t="str">
        <f t="shared" ca="1" si="493"/>
        <v>rs</v>
      </c>
      <c r="K2201" t="str">
        <f t="shared" ca="1" si="499"/>
        <v>SD</v>
      </c>
      <c r="L2201" t="str">
        <f t="shared" ca="1" si="499"/>
        <v>KCY</v>
      </c>
      <c r="M2201">
        <f t="shared" ca="1" si="494"/>
        <v>-1</v>
      </c>
      <c r="N2201" t="s">
        <v>16</v>
      </c>
      <c r="O2201">
        <v>-4</v>
      </c>
      <c r="P2201">
        <f t="shared" ca="1" si="495"/>
        <v>3.5</v>
      </c>
      <c r="S2201" t="s">
        <v>336</v>
      </c>
      <c r="T2201">
        <v>11</v>
      </c>
      <c r="U2201">
        <f t="shared" ca="1" si="496"/>
        <v>0</v>
      </c>
      <c r="V2201" t="s">
        <v>336</v>
      </c>
      <c r="W2201">
        <f t="shared" ca="1" si="497"/>
        <v>1</v>
      </c>
    </row>
    <row r="2202" spans="1:23" x14ac:dyDescent="0.25">
      <c r="A2202">
        <v>2201</v>
      </c>
      <c r="B2202">
        <v>1079</v>
      </c>
      <c r="C2202" t="str">
        <f t="shared" ca="1" si="490"/>
        <v>2016_01_MIA@SEA</v>
      </c>
      <c r="D2202">
        <f t="shared" ref="D2202:G2221" ca="1" si="500">IFERROR(IF(ISBLANK(VLOOKUP($B2202,nfl_game_result,MATCH(D$1,nfl_game_result_header,0),FALSE)),"",VLOOKUP($B2202,nfl_game_result,MATCH(D$1,nfl_game_result_header,0),FALSE)),"error")</f>
        <v>-7.5</v>
      </c>
      <c r="E2202">
        <f t="shared" ca="1" si="500"/>
        <v>-10.5</v>
      </c>
      <c r="F2202">
        <f t="shared" ca="1" si="500"/>
        <v>12</v>
      </c>
      <c r="G2202">
        <f t="shared" ca="1" si="500"/>
        <v>10</v>
      </c>
      <c r="H2202">
        <f t="shared" ca="1" si="491"/>
        <v>2016</v>
      </c>
      <c r="I2202">
        <f t="shared" ca="1" si="492"/>
        <v>1</v>
      </c>
      <c r="J2202" t="str">
        <f t="shared" ca="1" si="493"/>
        <v>rs</v>
      </c>
      <c r="K2202" t="str">
        <f t="shared" ref="K2202:L2221" ca="1" si="501">IFERROR(IF(ISBLANK(VLOOKUP($B2202,nfl_game_result,MATCH(K$1,nfl_game_result_header,0),FALSE)),"",VLOOKUP($B2202,nfl_game_result,MATCH(K$1,nfl_game_result_header,0),FALSE)),"error")</f>
        <v>MIA</v>
      </c>
      <c r="L2202" t="str">
        <f t="shared" ca="1" si="501"/>
        <v>SEA</v>
      </c>
      <c r="M2202">
        <f t="shared" ca="1" si="494"/>
        <v>3</v>
      </c>
      <c r="N2202" t="s">
        <v>18</v>
      </c>
      <c r="O2202">
        <v>-9.5</v>
      </c>
      <c r="P2202">
        <f t="shared" ca="1" si="495"/>
        <v>2</v>
      </c>
      <c r="S2202" t="s">
        <v>91</v>
      </c>
      <c r="T2202">
        <v>5</v>
      </c>
      <c r="U2202">
        <f t="shared" ca="1" si="496"/>
        <v>0</v>
      </c>
      <c r="W2202" t="str">
        <f t="shared" ca="1" si="497"/>
        <v/>
      </c>
    </row>
    <row r="2203" spans="1:23" x14ac:dyDescent="0.25">
      <c r="A2203">
        <v>2202</v>
      </c>
      <c r="B2203">
        <v>1079</v>
      </c>
      <c r="C2203" t="str">
        <f t="shared" ca="1" si="490"/>
        <v>2016_01_MIA@SEA</v>
      </c>
      <c r="D2203">
        <f t="shared" ca="1" si="500"/>
        <v>-7.5</v>
      </c>
      <c r="E2203">
        <f t="shared" ca="1" si="500"/>
        <v>-10.5</v>
      </c>
      <c r="F2203">
        <f t="shared" ca="1" si="500"/>
        <v>12</v>
      </c>
      <c r="G2203">
        <f t="shared" ca="1" si="500"/>
        <v>10</v>
      </c>
      <c r="H2203">
        <f t="shared" ca="1" si="491"/>
        <v>2016</v>
      </c>
      <c r="I2203">
        <f t="shared" ca="1" si="492"/>
        <v>1</v>
      </c>
      <c r="J2203" t="str">
        <f t="shared" ca="1" si="493"/>
        <v>rs</v>
      </c>
      <c r="K2203" t="str">
        <f t="shared" ca="1" si="501"/>
        <v>MIA</v>
      </c>
      <c r="L2203" t="str">
        <f t="shared" ca="1" si="501"/>
        <v>SEA</v>
      </c>
      <c r="M2203">
        <f t="shared" ca="1" si="494"/>
        <v>3</v>
      </c>
      <c r="N2203" t="s">
        <v>16</v>
      </c>
      <c r="O2203">
        <v>-9</v>
      </c>
      <c r="P2203">
        <f t="shared" ca="1" si="495"/>
        <v>1.5</v>
      </c>
      <c r="S2203" t="s">
        <v>81</v>
      </c>
      <c r="T2203">
        <v>15</v>
      </c>
      <c r="U2203">
        <f t="shared" ca="1" si="496"/>
        <v>1</v>
      </c>
      <c r="V2203" t="s">
        <v>81</v>
      </c>
      <c r="W2203">
        <f t="shared" ca="1" si="497"/>
        <v>0</v>
      </c>
    </row>
    <row r="2204" spans="1:23" x14ac:dyDescent="0.25">
      <c r="A2204">
        <v>2203</v>
      </c>
      <c r="B2204">
        <v>1080</v>
      </c>
      <c r="C2204" t="str">
        <f t="shared" ca="1" si="490"/>
        <v>2016_01_DET@IND</v>
      </c>
      <c r="D2204">
        <f t="shared" ca="1" si="500"/>
        <v>-6</v>
      </c>
      <c r="E2204">
        <f t="shared" ca="1" si="500"/>
        <v>-2.5</v>
      </c>
      <c r="F2204">
        <f t="shared" ca="1" si="500"/>
        <v>35</v>
      </c>
      <c r="G2204">
        <f t="shared" ca="1" si="500"/>
        <v>39</v>
      </c>
      <c r="H2204">
        <f t="shared" ca="1" si="491"/>
        <v>2016</v>
      </c>
      <c r="I2204">
        <f t="shared" ca="1" si="492"/>
        <v>1</v>
      </c>
      <c r="J2204" t="str">
        <f t="shared" ca="1" si="493"/>
        <v>rs</v>
      </c>
      <c r="K2204" t="str">
        <f t="shared" ca="1" si="501"/>
        <v>DET</v>
      </c>
      <c r="L2204" t="str">
        <f t="shared" ca="1" si="501"/>
        <v>DET</v>
      </c>
      <c r="M2204">
        <f t="shared" ca="1" si="494"/>
        <v>-3.5</v>
      </c>
      <c r="N2204" t="s">
        <v>18</v>
      </c>
      <c r="O2204">
        <v>-4.5</v>
      </c>
      <c r="P2204">
        <f t="shared" ca="1" si="495"/>
        <v>1.5</v>
      </c>
      <c r="S2204" t="s">
        <v>75</v>
      </c>
      <c r="T2204">
        <v>7</v>
      </c>
      <c r="U2204">
        <f t="shared" ca="1" si="496"/>
        <v>1</v>
      </c>
      <c r="W2204" t="str">
        <f t="shared" ca="1" si="497"/>
        <v/>
      </c>
    </row>
    <row r="2205" spans="1:23" x14ac:dyDescent="0.25">
      <c r="A2205">
        <v>2204</v>
      </c>
      <c r="B2205">
        <v>1080</v>
      </c>
      <c r="C2205" t="str">
        <f t="shared" ca="1" si="490"/>
        <v>2016_01_DET@IND</v>
      </c>
      <c r="D2205">
        <f t="shared" ca="1" si="500"/>
        <v>-6</v>
      </c>
      <c r="E2205">
        <f t="shared" ca="1" si="500"/>
        <v>-2.5</v>
      </c>
      <c r="F2205">
        <f t="shared" ca="1" si="500"/>
        <v>35</v>
      </c>
      <c r="G2205">
        <f t="shared" ca="1" si="500"/>
        <v>39</v>
      </c>
      <c r="H2205">
        <f t="shared" ca="1" si="491"/>
        <v>2016</v>
      </c>
      <c r="I2205">
        <f t="shared" ca="1" si="492"/>
        <v>1</v>
      </c>
      <c r="J2205" t="str">
        <f t="shared" ca="1" si="493"/>
        <v>rs</v>
      </c>
      <c r="K2205" t="str">
        <f t="shared" ca="1" si="501"/>
        <v>DET</v>
      </c>
      <c r="L2205" t="str">
        <f t="shared" ca="1" si="501"/>
        <v>DET</v>
      </c>
      <c r="M2205">
        <f t="shared" ca="1" si="494"/>
        <v>-3.5</v>
      </c>
      <c r="N2205" t="s">
        <v>16</v>
      </c>
      <c r="O2205">
        <v>-5.5</v>
      </c>
      <c r="P2205">
        <f t="shared" ca="1" si="495"/>
        <v>0.5</v>
      </c>
      <c r="S2205" t="s">
        <v>75</v>
      </c>
      <c r="T2205">
        <v>12</v>
      </c>
      <c r="U2205">
        <f t="shared" ca="1" si="496"/>
        <v>1</v>
      </c>
      <c r="V2205" t="s">
        <v>75</v>
      </c>
      <c r="W2205">
        <f t="shared" ca="1" si="497"/>
        <v>1</v>
      </c>
    </row>
    <row r="2206" spans="1:23" x14ac:dyDescent="0.25">
      <c r="A2206">
        <v>2205</v>
      </c>
      <c r="B2206">
        <v>1081</v>
      </c>
      <c r="C2206" t="str">
        <f t="shared" ca="1" si="490"/>
        <v>2016_01_NYG@DAL</v>
      </c>
      <c r="D2206">
        <f t="shared" ca="1" si="500"/>
        <v>-4</v>
      </c>
      <c r="E2206">
        <f t="shared" ca="1" si="500"/>
        <v>1</v>
      </c>
      <c r="F2206">
        <f t="shared" ca="1" si="500"/>
        <v>19</v>
      </c>
      <c r="G2206">
        <f t="shared" ca="1" si="500"/>
        <v>20</v>
      </c>
      <c r="H2206">
        <f t="shared" ca="1" si="491"/>
        <v>2016</v>
      </c>
      <c r="I2206">
        <f t="shared" ca="1" si="492"/>
        <v>1</v>
      </c>
      <c r="J2206" t="str">
        <f t="shared" ca="1" si="493"/>
        <v>rs</v>
      </c>
      <c r="K2206" t="str">
        <f t="shared" ca="1" si="501"/>
        <v>na</v>
      </c>
      <c r="L2206" t="str">
        <f t="shared" ca="1" si="501"/>
        <v>NYG</v>
      </c>
      <c r="M2206">
        <f t="shared" ca="1" si="494"/>
        <v>-5</v>
      </c>
      <c r="N2206" t="s">
        <v>18</v>
      </c>
      <c r="O2206">
        <v>-3</v>
      </c>
      <c r="P2206">
        <f t="shared" ca="1" si="495"/>
        <v>1</v>
      </c>
      <c r="S2206" t="s">
        <v>85</v>
      </c>
      <c r="T2206">
        <v>6</v>
      </c>
      <c r="U2206">
        <f t="shared" ca="1" si="496"/>
        <v>0</v>
      </c>
      <c r="W2206" t="str">
        <f t="shared" ca="1" si="497"/>
        <v/>
      </c>
    </row>
    <row r="2207" spans="1:23" x14ac:dyDescent="0.25">
      <c r="A2207">
        <v>2206</v>
      </c>
      <c r="B2207">
        <v>1081</v>
      </c>
      <c r="C2207" t="str">
        <f t="shared" ca="1" si="490"/>
        <v>2016_01_NYG@DAL</v>
      </c>
      <c r="D2207">
        <f t="shared" ca="1" si="500"/>
        <v>-4</v>
      </c>
      <c r="E2207">
        <f t="shared" ca="1" si="500"/>
        <v>1</v>
      </c>
      <c r="F2207">
        <f t="shared" ca="1" si="500"/>
        <v>19</v>
      </c>
      <c r="G2207">
        <f t="shared" ca="1" si="500"/>
        <v>20</v>
      </c>
      <c r="H2207">
        <f t="shared" ca="1" si="491"/>
        <v>2016</v>
      </c>
      <c r="I2207">
        <f t="shared" ca="1" si="492"/>
        <v>1</v>
      </c>
      <c r="J2207" t="str">
        <f t="shared" ca="1" si="493"/>
        <v>rs</v>
      </c>
      <c r="K2207" t="str">
        <f t="shared" ca="1" si="501"/>
        <v>na</v>
      </c>
      <c r="L2207" t="str">
        <f t="shared" ca="1" si="501"/>
        <v>NYG</v>
      </c>
      <c r="M2207">
        <f t="shared" ca="1" si="494"/>
        <v>-5</v>
      </c>
      <c r="N2207" t="s">
        <v>16</v>
      </c>
      <c r="O2207">
        <v>-2.5</v>
      </c>
      <c r="P2207">
        <f t="shared" ca="1" si="495"/>
        <v>1.5</v>
      </c>
      <c r="S2207" t="s">
        <v>85</v>
      </c>
      <c r="T2207">
        <v>4</v>
      </c>
      <c r="U2207">
        <f t="shared" ca="1" si="496"/>
        <v>0</v>
      </c>
      <c r="V2207" t="s">
        <v>85</v>
      </c>
      <c r="W2207">
        <f t="shared" ca="1" si="497"/>
        <v>1</v>
      </c>
    </row>
    <row r="2208" spans="1:23" x14ac:dyDescent="0.25">
      <c r="A2208">
        <v>2207</v>
      </c>
      <c r="B2208">
        <v>1082</v>
      </c>
      <c r="C2208" t="str">
        <f t="shared" ca="1" si="490"/>
        <v>2016_01_NWE@ARI</v>
      </c>
      <c r="D2208">
        <f t="shared" ca="1" si="500"/>
        <v>1</v>
      </c>
      <c r="E2208">
        <f t="shared" ca="1" si="500"/>
        <v>-8.5</v>
      </c>
      <c r="F2208">
        <f t="shared" ca="1" si="500"/>
        <v>21</v>
      </c>
      <c r="G2208">
        <f t="shared" ca="1" si="500"/>
        <v>23</v>
      </c>
      <c r="H2208">
        <f t="shared" ca="1" si="491"/>
        <v>2016</v>
      </c>
      <c r="I2208">
        <f t="shared" ca="1" si="492"/>
        <v>1</v>
      </c>
      <c r="J2208" t="str">
        <f t="shared" ca="1" si="493"/>
        <v>rs</v>
      </c>
      <c r="K2208" t="str">
        <f t="shared" ca="1" si="501"/>
        <v>NWE</v>
      </c>
      <c r="L2208" t="str">
        <f t="shared" ca="1" si="501"/>
        <v>NWE</v>
      </c>
      <c r="M2208">
        <f t="shared" ca="1" si="494"/>
        <v>9.5</v>
      </c>
      <c r="N2208" t="s">
        <v>18</v>
      </c>
      <c r="O2208">
        <v>-7.5</v>
      </c>
      <c r="P2208">
        <f t="shared" ca="1" si="495"/>
        <v>8.5</v>
      </c>
      <c r="S2208" t="s">
        <v>66</v>
      </c>
      <c r="T2208">
        <v>13</v>
      </c>
      <c r="U2208">
        <f t="shared" ca="1" si="496"/>
        <v>0</v>
      </c>
      <c r="W2208" t="str">
        <f t="shared" ca="1" si="497"/>
        <v/>
      </c>
    </row>
    <row r="2209" spans="1:23" x14ac:dyDescent="0.25">
      <c r="A2209">
        <v>2208</v>
      </c>
      <c r="B2209">
        <v>1082</v>
      </c>
      <c r="C2209" t="str">
        <f t="shared" ca="1" si="490"/>
        <v>2016_01_NWE@ARI</v>
      </c>
      <c r="D2209">
        <f t="shared" ca="1" si="500"/>
        <v>1</v>
      </c>
      <c r="E2209">
        <f t="shared" ca="1" si="500"/>
        <v>-8.5</v>
      </c>
      <c r="F2209">
        <f t="shared" ca="1" si="500"/>
        <v>21</v>
      </c>
      <c r="G2209">
        <f t="shared" ca="1" si="500"/>
        <v>23</v>
      </c>
      <c r="H2209">
        <f t="shared" ca="1" si="491"/>
        <v>2016</v>
      </c>
      <c r="I2209">
        <f t="shared" ca="1" si="492"/>
        <v>1</v>
      </c>
      <c r="J2209" t="str">
        <f t="shared" ca="1" si="493"/>
        <v>rs</v>
      </c>
      <c r="K2209" t="str">
        <f t="shared" ca="1" si="501"/>
        <v>NWE</v>
      </c>
      <c r="L2209" t="str">
        <f t="shared" ca="1" si="501"/>
        <v>NWE</v>
      </c>
      <c r="M2209">
        <f t="shared" ca="1" si="494"/>
        <v>9.5</v>
      </c>
      <c r="N2209" t="s">
        <v>16</v>
      </c>
      <c r="O2209">
        <v>-5.5</v>
      </c>
      <c r="P2209">
        <f t="shared" ca="1" si="495"/>
        <v>6.5</v>
      </c>
      <c r="S2209" t="s">
        <v>66</v>
      </c>
      <c r="T2209">
        <v>1</v>
      </c>
      <c r="U2209">
        <f t="shared" ca="1" si="496"/>
        <v>0</v>
      </c>
      <c r="V2209" t="s">
        <v>66</v>
      </c>
      <c r="W2209">
        <f t="shared" ca="1" si="497"/>
        <v>0</v>
      </c>
    </row>
    <row r="2210" spans="1:23" x14ac:dyDescent="0.25">
      <c r="A2210">
        <v>2209</v>
      </c>
      <c r="B2210">
        <v>1083</v>
      </c>
      <c r="C2210" t="str">
        <f t="shared" ca="1" si="490"/>
        <v>2016_01_PIT@WAS</v>
      </c>
      <c r="D2210">
        <f t="shared" ca="1" si="500"/>
        <v>3</v>
      </c>
      <c r="E2210">
        <f t="shared" ca="1" si="500"/>
        <v>2.5</v>
      </c>
      <c r="F2210">
        <f t="shared" ca="1" si="500"/>
        <v>16</v>
      </c>
      <c r="G2210">
        <f t="shared" ca="1" si="500"/>
        <v>38</v>
      </c>
      <c r="H2210">
        <f t="shared" ca="1" si="491"/>
        <v>2016</v>
      </c>
      <c r="I2210">
        <f t="shared" ca="1" si="492"/>
        <v>1</v>
      </c>
      <c r="J2210" t="str">
        <f t="shared" ca="1" si="493"/>
        <v>rs</v>
      </c>
      <c r="K2210" t="str">
        <f t="shared" ca="1" si="501"/>
        <v>PIT</v>
      </c>
      <c r="L2210" t="str">
        <f t="shared" ca="1" si="501"/>
        <v>PIT</v>
      </c>
      <c r="M2210">
        <f t="shared" ca="1" si="494"/>
        <v>0.5</v>
      </c>
      <c r="N2210" t="s">
        <v>18</v>
      </c>
      <c r="O2210">
        <v>3</v>
      </c>
      <c r="P2210">
        <f t="shared" ca="1" si="495"/>
        <v>0</v>
      </c>
      <c r="S2210" t="s">
        <v>89</v>
      </c>
      <c r="T2210">
        <v>15</v>
      </c>
      <c r="U2210">
        <f t="shared" ca="1" si="496"/>
        <v>1</v>
      </c>
      <c r="W2210" t="str">
        <f t="shared" ca="1" si="497"/>
        <v/>
      </c>
    </row>
    <row r="2211" spans="1:23" x14ac:dyDescent="0.25">
      <c r="A2211">
        <v>2210</v>
      </c>
      <c r="B2211">
        <v>1083</v>
      </c>
      <c r="C2211" t="str">
        <f t="shared" ca="1" si="490"/>
        <v>2016_01_PIT@WAS</v>
      </c>
      <c r="D2211">
        <f t="shared" ca="1" si="500"/>
        <v>3</v>
      </c>
      <c r="E2211">
        <f t="shared" ca="1" si="500"/>
        <v>2.5</v>
      </c>
      <c r="F2211">
        <f t="shared" ca="1" si="500"/>
        <v>16</v>
      </c>
      <c r="G2211">
        <f t="shared" ca="1" si="500"/>
        <v>38</v>
      </c>
      <c r="H2211">
        <f t="shared" ca="1" si="491"/>
        <v>2016</v>
      </c>
      <c r="I2211">
        <f t="shared" ca="1" si="492"/>
        <v>1</v>
      </c>
      <c r="J2211" t="str">
        <f t="shared" ca="1" si="493"/>
        <v>rs</v>
      </c>
      <c r="K2211" t="str">
        <f t="shared" ca="1" si="501"/>
        <v>PIT</v>
      </c>
      <c r="L2211" t="str">
        <f t="shared" ca="1" si="501"/>
        <v>PIT</v>
      </c>
      <c r="M2211">
        <f t="shared" ca="1" si="494"/>
        <v>0.5</v>
      </c>
      <c r="N2211" t="s">
        <v>16</v>
      </c>
      <c r="O2211">
        <v>3</v>
      </c>
      <c r="P2211">
        <f t="shared" ca="1" si="495"/>
        <v>0</v>
      </c>
      <c r="S2211" t="s">
        <v>96</v>
      </c>
      <c r="T2211">
        <v>5</v>
      </c>
      <c r="U2211">
        <f t="shared" ca="1" si="496"/>
        <v>0</v>
      </c>
      <c r="V2211" t="s">
        <v>96</v>
      </c>
      <c r="W2211">
        <f t="shared" ca="1" si="497"/>
        <v>0</v>
      </c>
    </row>
    <row r="2212" spans="1:23" x14ac:dyDescent="0.25">
      <c r="A2212">
        <v>2211</v>
      </c>
      <c r="B2212">
        <v>1084</v>
      </c>
      <c r="C2212" t="str">
        <f t="shared" ca="1" si="490"/>
        <v>2016_01_LAR@SFO</v>
      </c>
      <c r="D2212">
        <f t="shared" ca="1" si="500"/>
        <v>1</v>
      </c>
      <c r="E2212">
        <f t="shared" ca="1" si="500"/>
        <v>2.5</v>
      </c>
      <c r="F2212">
        <f t="shared" ca="1" si="500"/>
        <v>28</v>
      </c>
      <c r="G2212">
        <f t="shared" ca="1" si="500"/>
        <v>0</v>
      </c>
      <c r="H2212">
        <f t="shared" ca="1" si="491"/>
        <v>2016</v>
      </c>
      <c r="I2212">
        <f t="shared" ca="1" si="492"/>
        <v>1</v>
      </c>
      <c r="J2212" t="str">
        <f t="shared" ca="1" si="493"/>
        <v>rs</v>
      </c>
      <c r="K2212" t="str">
        <f t="shared" ca="1" si="501"/>
        <v>SFO</v>
      </c>
      <c r="L2212" t="str">
        <f t="shared" ca="1" si="501"/>
        <v>SFO</v>
      </c>
      <c r="M2212">
        <f t="shared" ca="1" si="494"/>
        <v>-1.5</v>
      </c>
      <c r="N2212" t="s">
        <v>18</v>
      </c>
      <c r="O2212">
        <v>4</v>
      </c>
      <c r="P2212">
        <f t="shared" ca="1" si="495"/>
        <v>3</v>
      </c>
      <c r="S2212" t="s">
        <v>125</v>
      </c>
      <c r="T2212">
        <v>2</v>
      </c>
      <c r="U2212">
        <f t="shared" ca="1" si="496"/>
        <v>0</v>
      </c>
      <c r="W2212" t="str">
        <f t="shared" ca="1" si="497"/>
        <v/>
      </c>
    </row>
    <row r="2213" spans="1:23" x14ac:dyDescent="0.25">
      <c r="A2213">
        <v>2212</v>
      </c>
      <c r="B2213">
        <v>1084</v>
      </c>
      <c r="C2213" t="str">
        <f t="shared" ca="1" si="490"/>
        <v>2016_01_LAR@SFO</v>
      </c>
      <c r="D2213">
        <f t="shared" ca="1" si="500"/>
        <v>1</v>
      </c>
      <c r="E2213">
        <f t="shared" ca="1" si="500"/>
        <v>2.5</v>
      </c>
      <c r="F2213">
        <f t="shared" ca="1" si="500"/>
        <v>28</v>
      </c>
      <c r="G2213">
        <f t="shared" ca="1" si="500"/>
        <v>0</v>
      </c>
      <c r="H2213">
        <f t="shared" ca="1" si="491"/>
        <v>2016</v>
      </c>
      <c r="I2213">
        <f t="shared" ca="1" si="492"/>
        <v>1</v>
      </c>
      <c r="J2213" t="str">
        <f t="shared" ca="1" si="493"/>
        <v>rs</v>
      </c>
      <c r="K2213" t="str">
        <f t="shared" ca="1" si="501"/>
        <v>SFO</v>
      </c>
      <c r="L2213" t="str">
        <f t="shared" ca="1" si="501"/>
        <v>SFO</v>
      </c>
      <c r="M2213">
        <f t="shared" ca="1" si="494"/>
        <v>-1.5</v>
      </c>
      <c r="N2213" t="s">
        <v>16</v>
      </c>
      <c r="O2213">
        <v>-3</v>
      </c>
      <c r="P2213">
        <f t="shared" ca="1" si="495"/>
        <v>4</v>
      </c>
      <c r="S2213" t="s">
        <v>338</v>
      </c>
      <c r="T2213">
        <v>8</v>
      </c>
      <c r="U2213">
        <f t="shared" ca="1" si="496"/>
        <v>1</v>
      </c>
      <c r="V2213" t="s">
        <v>338</v>
      </c>
      <c r="W2213">
        <f t="shared" ca="1" si="497"/>
        <v>1</v>
      </c>
    </row>
    <row r="2214" spans="1:23" x14ac:dyDescent="0.25">
      <c r="A2214">
        <v>2213</v>
      </c>
      <c r="B2214">
        <v>1085</v>
      </c>
      <c r="C2214" t="str">
        <f t="shared" ca="1" si="490"/>
        <v>2016_02_NYJ@BUF</v>
      </c>
      <c r="D2214">
        <f t="shared" ca="1" si="500"/>
        <v>1</v>
      </c>
      <c r="E2214">
        <f t="shared" ca="1" si="500"/>
        <v>0</v>
      </c>
      <c r="F2214">
        <f t="shared" ca="1" si="500"/>
        <v>31</v>
      </c>
      <c r="G2214">
        <f t="shared" ca="1" si="500"/>
        <v>37</v>
      </c>
      <c r="H2214">
        <f t="shared" ca="1" si="491"/>
        <v>2016</v>
      </c>
      <c r="I2214">
        <f t="shared" ca="1" si="492"/>
        <v>2</v>
      </c>
      <c r="J2214" t="str">
        <f t="shared" ca="1" si="493"/>
        <v>rs</v>
      </c>
      <c r="K2214" t="str">
        <f t="shared" ca="1" si="501"/>
        <v>NYJ</v>
      </c>
      <c r="L2214" t="str">
        <f t="shared" ca="1" si="501"/>
        <v>NYJ</v>
      </c>
      <c r="M2214">
        <f t="shared" ca="1" si="494"/>
        <v>1</v>
      </c>
      <c r="N2214" t="s">
        <v>18</v>
      </c>
      <c r="O2214">
        <v>-3</v>
      </c>
      <c r="P2214">
        <f t="shared" ca="1" si="495"/>
        <v>4</v>
      </c>
      <c r="S2214" t="s">
        <v>86</v>
      </c>
      <c r="T2214">
        <v>9</v>
      </c>
      <c r="U2214">
        <f t="shared" ca="1" si="496"/>
        <v>1</v>
      </c>
      <c r="W2214" t="str">
        <f t="shared" ca="1" si="497"/>
        <v/>
      </c>
    </row>
    <row r="2215" spans="1:23" x14ac:dyDescent="0.25">
      <c r="A2215">
        <v>2214</v>
      </c>
      <c r="B2215">
        <v>1085</v>
      </c>
      <c r="C2215" t="str">
        <f t="shared" ca="1" si="490"/>
        <v>2016_02_NYJ@BUF</v>
      </c>
      <c r="D2215">
        <f t="shared" ca="1" si="500"/>
        <v>1</v>
      </c>
      <c r="E2215">
        <f t="shared" ca="1" si="500"/>
        <v>0</v>
      </c>
      <c r="F2215">
        <f t="shared" ca="1" si="500"/>
        <v>31</v>
      </c>
      <c r="G2215">
        <f t="shared" ca="1" si="500"/>
        <v>37</v>
      </c>
      <c r="H2215">
        <f t="shared" ca="1" si="491"/>
        <v>2016</v>
      </c>
      <c r="I2215">
        <f t="shared" ca="1" si="492"/>
        <v>2</v>
      </c>
      <c r="J2215" t="str">
        <f t="shared" ca="1" si="493"/>
        <v>rs</v>
      </c>
      <c r="K2215" t="str">
        <f t="shared" ca="1" si="501"/>
        <v>NYJ</v>
      </c>
      <c r="L2215" t="str">
        <f t="shared" ca="1" si="501"/>
        <v>NYJ</v>
      </c>
      <c r="M2215">
        <f t="shared" ca="1" si="494"/>
        <v>1</v>
      </c>
      <c r="N2215" t="s">
        <v>16</v>
      </c>
      <c r="O2215">
        <v>-2.5</v>
      </c>
      <c r="P2215">
        <f t="shared" ca="1" si="495"/>
        <v>3.5</v>
      </c>
      <c r="S2215" t="s">
        <v>86</v>
      </c>
      <c r="T2215">
        <v>16</v>
      </c>
      <c r="U2215">
        <f t="shared" ca="1" si="496"/>
        <v>1</v>
      </c>
      <c r="V2215" t="s">
        <v>86</v>
      </c>
      <c r="W2215">
        <f t="shared" ca="1" si="497"/>
        <v>1</v>
      </c>
    </row>
    <row r="2216" spans="1:23" x14ac:dyDescent="0.25">
      <c r="A2216">
        <v>2215</v>
      </c>
      <c r="B2216">
        <v>1086</v>
      </c>
      <c r="C2216" t="str">
        <f t="shared" ca="1" si="490"/>
        <v>2016_02_CIN@PIT</v>
      </c>
      <c r="D2216">
        <f t="shared" ca="1" si="500"/>
        <v>-3.5</v>
      </c>
      <c r="E2216">
        <f t="shared" ca="1" si="500"/>
        <v>-3.5</v>
      </c>
      <c r="F2216">
        <f t="shared" ca="1" si="500"/>
        <v>24</v>
      </c>
      <c r="G2216">
        <f t="shared" ca="1" si="500"/>
        <v>16</v>
      </c>
      <c r="H2216">
        <f t="shared" ca="1" si="491"/>
        <v>2016</v>
      </c>
      <c r="I2216">
        <f t="shared" ca="1" si="492"/>
        <v>2</v>
      </c>
      <c r="J2216" t="str">
        <f t="shared" ca="1" si="493"/>
        <v>rs</v>
      </c>
      <c r="K2216" t="str">
        <f t="shared" ca="1" si="501"/>
        <v>PIT</v>
      </c>
      <c r="L2216" t="str">
        <f t="shared" ca="1" si="501"/>
        <v>PIT</v>
      </c>
      <c r="M2216">
        <f t="shared" ca="1" si="494"/>
        <v>0</v>
      </c>
      <c r="N2216" t="s">
        <v>18</v>
      </c>
      <c r="O2216">
        <v>-4.5</v>
      </c>
      <c r="P2216">
        <f t="shared" ca="1" si="495"/>
        <v>1</v>
      </c>
      <c r="S2216" t="s">
        <v>71</v>
      </c>
      <c r="T2216">
        <v>16</v>
      </c>
      <c r="U2216">
        <f t="shared" ca="1" si="496"/>
        <v>0</v>
      </c>
      <c r="W2216" t="str">
        <f t="shared" ca="1" si="497"/>
        <v/>
      </c>
    </row>
    <row r="2217" spans="1:23" x14ac:dyDescent="0.25">
      <c r="A2217">
        <v>2216</v>
      </c>
      <c r="B2217">
        <v>1086</v>
      </c>
      <c r="C2217" t="str">
        <f t="shared" ca="1" si="490"/>
        <v>2016_02_CIN@PIT</v>
      </c>
      <c r="D2217">
        <f t="shared" ca="1" si="500"/>
        <v>-3.5</v>
      </c>
      <c r="E2217">
        <f t="shared" ca="1" si="500"/>
        <v>-3.5</v>
      </c>
      <c r="F2217">
        <f t="shared" ca="1" si="500"/>
        <v>24</v>
      </c>
      <c r="G2217">
        <f t="shared" ca="1" si="500"/>
        <v>16</v>
      </c>
      <c r="H2217">
        <f t="shared" ca="1" si="491"/>
        <v>2016</v>
      </c>
      <c r="I2217">
        <f t="shared" ca="1" si="492"/>
        <v>2</v>
      </c>
      <c r="J2217" t="str">
        <f t="shared" ca="1" si="493"/>
        <v>rs</v>
      </c>
      <c r="K2217" t="str">
        <f t="shared" ca="1" si="501"/>
        <v>PIT</v>
      </c>
      <c r="L2217" t="str">
        <f t="shared" ca="1" si="501"/>
        <v>PIT</v>
      </c>
      <c r="M2217">
        <f t="shared" ca="1" si="494"/>
        <v>0</v>
      </c>
      <c r="N2217" t="s">
        <v>16</v>
      </c>
      <c r="O2217">
        <v>-4</v>
      </c>
      <c r="P2217">
        <f t="shared" ca="1" si="495"/>
        <v>0.5</v>
      </c>
      <c r="S2217" t="s">
        <v>71</v>
      </c>
      <c r="T2217">
        <v>14</v>
      </c>
      <c r="U2217">
        <f t="shared" ca="1" si="496"/>
        <v>0</v>
      </c>
      <c r="V2217" t="s">
        <v>71</v>
      </c>
      <c r="W2217">
        <f t="shared" ca="1" si="497"/>
        <v>0</v>
      </c>
    </row>
    <row r="2218" spans="1:23" x14ac:dyDescent="0.25">
      <c r="A2218">
        <v>2217</v>
      </c>
      <c r="B2218">
        <v>1087</v>
      </c>
      <c r="C2218" t="str">
        <f t="shared" ca="1" si="490"/>
        <v>2016_02_TEN@DET</v>
      </c>
      <c r="D2218">
        <f t="shared" ca="1" si="500"/>
        <v>-5.5</v>
      </c>
      <c r="E2218">
        <f t="shared" ca="1" si="500"/>
        <v>-6</v>
      </c>
      <c r="F2218">
        <f t="shared" ca="1" si="500"/>
        <v>15</v>
      </c>
      <c r="G2218">
        <f t="shared" ca="1" si="500"/>
        <v>16</v>
      </c>
      <c r="H2218">
        <f t="shared" ca="1" si="491"/>
        <v>2016</v>
      </c>
      <c r="I2218">
        <f t="shared" ca="1" si="492"/>
        <v>2</v>
      </c>
      <c r="J2218" t="str">
        <f t="shared" ca="1" si="493"/>
        <v>rs</v>
      </c>
      <c r="K2218" t="str">
        <f t="shared" ca="1" si="501"/>
        <v>TEN</v>
      </c>
      <c r="L2218" t="str">
        <f t="shared" ca="1" si="501"/>
        <v>TEN</v>
      </c>
      <c r="M2218">
        <f t="shared" ca="1" si="494"/>
        <v>0.5</v>
      </c>
      <c r="N2218" t="s">
        <v>18</v>
      </c>
      <c r="O2218">
        <v>-6</v>
      </c>
      <c r="P2218">
        <f t="shared" ca="1" si="495"/>
        <v>0.5</v>
      </c>
      <c r="S2218" t="s">
        <v>95</v>
      </c>
      <c r="T2218">
        <v>4</v>
      </c>
      <c r="U2218">
        <f t="shared" ca="1" si="496"/>
        <v>1</v>
      </c>
      <c r="W2218" t="str">
        <f t="shared" ca="1" si="497"/>
        <v/>
      </c>
    </row>
    <row r="2219" spans="1:23" x14ac:dyDescent="0.25">
      <c r="A2219">
        <v>2218</v>
      </c>
      <c r="B2219">
        <v>1087</v>
      </c>
      <c r="C2219" t="str">
        <f t="shared" ca="1" si="490"/>
        <v>2016_02_TEN@DET</v>
      </c>
      <c r="D2219">
        <f t="shared" ca="1" si="500"/>
        <v>-5.5</v>
      </c>
      <c r="E2219">
        <f t="shared" ca="1" si="500"/>
        <v>-6</v>
      </c>
      <c r="F2219">
        <f t="shared" ca="1" si="500"/>
        <v>15</v>
      </c>
      <c r="G2219">
        <f t="shared" ca="1" si="500"/>
        <v>16</v>
      </c>
      <c r="H2219">
        <f t="shared" ca="1" si="491"/>
        <v>2016</v>
      </c>
      <c r="I2219">
        <f t="shared" ca="1" si="492"/>
        <v>2</v>
      </c>
      <c r="J2219" t="str">
        <f t="shared" ca="1" si="493"/>
        <v>rs</v>
      </c>
      <c r="K2219" t="str">
        <f t="shared" ca="1" si="501"/>
        <v>TEN</v>
      </c>
      <c r="L2219" t="str">
        <f t="shared" ca="1" si="501"/>
        <v>TEN</v>
      </c>
      <c r="M2219">
        <f t="shared" ca="1" si="494"/>
        <v>0.5</v>
      </c>
      <c r="N2219" t="s">
        <v>16</v>
      </c>
      <c r="O2219">
        <v>-4.5</v>
      </c>
      <c r="P2219">
        <f t="shared" ca="1" si="495"/>
        <v>1</v>
      </c>
      <c r="S2219" t="s">
        <v>95</v>
      </c>
      <c r="T2219">
        <v>15</v>
      </c>
      <c r="U2219">
        <f t="shared" ca="1" si="496"/>
        <v>1</v>
      </c>
      <c r="V2219" t="s">
        <v>95</v>
      </c>
      <c r="W2219">
        <f t="shared" ca="1" si="497"/>
        <v>1</v>
      </c>
    </row>
    <row r="2220" spans="1:23" x14ac:dyDescent="0.25">
      <c r="A2220">
        <v>2219</v>
      </c>
      <c r="B2220">
        <v>1088</v>
      </c>
      <c r="C2220" t="str">
        <f t="shared" ca="1" si="490"/>
        <v>2016_02_BAL@CLE</v>
      </c>
      <c r="D2220">
        <f t="shared" ca="1" si="500"/>
        <v>2.5</v>
      </c>
      <c r="E2220">
        <f t="shared" ca="1" si="500"/>
        <v>6.5</v>
      </c>
      <c r="F2220">
        <f t="shared" ca="1" si="500"/>
        <v>20</v>
      </c>
      <c r="G2220">
        <f t="shared" ca="1" si="500"/>
        <v>25</v>
      </c>
      <c r="H2220">
        <f t="shared" ca="1" si="491"/>
        <v>2016</v>
      </c>
      <c r="I2220">
        <f t="shared" ca="1" si="492"/>
        <v>2</v>
      </c>
      <c r="J2220" t="str">
        <f t="shared" ca="1" si="493"/>
        <v>rs</v>
      </c>
      <c r="K2220" t="str">
        <f t="shared" ca="1" si="501"/>
        <v>CLE</v>
      </c>
      <c r="L2220" t="str">
        <f t="shared" ca="1" si="501"/>
        <v>BAL</v>
      </c>
      <c r="M2220">
        <f t="shared" ca="1" si="494"/>
        <v>-4</v>
      </c>
      <c r="N2220" t="s">
        <v>18</v>
      </c>
      <c r="O2220">
        <v>5</v>
      </c>
      <c r="P2220">
        <f t="shared" ca="1" si="495"/>
        <v>2.5</v>
      </c>
      <c r="S2220" t="s">
        <v>67</v>
      </c>
      <c r="T2220">
        <v>11</v>
      </c>
      <c r="U2220">
        <f t="shared" ca="1" si="496"/>
        <v>0</v>
      </c>
      <c r="W2220" t="str">
        <f t="shared" ca="1" si="497"/>
        <v/>
      </c>
    </row>
    <row r="2221" spans="1:23" x14ac:dyDescent="0.25">
      <c r="A2221">
        <v>2220</v>
      </c>
      <c r="B2221">
        <v>1088</v>
      </c>
      <c r="C2221" t="str">
        <f t="shared" ca="1" si="490"/>
        <v>2016_02_BAL@CLE</v>
      </c>
      <c r="D2221">
        <f t="shared" ca="1" si="500"/>
        <v>2.5</v>
      </c>
      <c r="E2221">
        <f t="shared" ca="1" si="500"/>
        <v>6.5</v>
      </c>
      <c r="F2221">
        <f t="shared" ca="1" si="500"/>
        <v>20</v>
      </c>
      <c r="G2221">
        <f t="shared" ca="1" si="500"/>
        <v>25</v>
      </c>
      <c r="H2221">
        <f t="shared" ca="1" si="491"/>
        <v>2016</v>
      </c>
      <c r="I2221">
        <f t="shared" ca="1" si="492"/>
        <v>2</v>
      </c>
      <c r="J2221" t="str">
        <f t="shared" ca="1" si="493"/>
        <v>rs</v>
      </c>
      <c r="K2221" t="str">
        <f t="shared" ca="1" si="501"/>
        <v>CLE</v>
      </c>
      <c r="L2221" t="str">
        <f t="shared" ca="1" si="501"/>
        <v>BAL</v>
      </c>
      <c r="M2221">
        <f t="shared" ca="1" si="494"/>
        <v>-4</v>
      </c>
      <c r="N2221" t="s">
        <v>16</v>
      </c>
      <c r="O2221">
        <v>3</v>
      </c>
      <c r="P2221">
        <f t="shared" ca="1" si="495"/>
        <v>0.5</v>
      </c>
      <c r="S2221" t="s">
        <v>67</v>
      </c>
      <c r="T2221">
        <v>2</v>
      </c>
      <c r="U2221">
        <f t="shared" ca="1" si="496"/>
        <v>0</v>
      </c>
      <c r="V2221" t="s">
        <v>67</v>
      </c>
      <c r="W2221">
        <f t="shared" ca="1" si="497"/>
        <v>1</v>
      </c>
    </row>
    <row r="2222" spans="1:23" x14ac:dyDescent="0.25">
      <c r="A2222">
        <v>2221</v>
      </c>
      <c r="B2222">
        <v>1089</v>
      </c>
      <c r="C2222" t="str">
        <f t="shared" ca="1" si="490"/>
        <v>2016_02_DAL@WAS</v>
      </c>
      <c r="D2222">
        <f t="shared" ref="D2222:G2241" ca="1" si="502">IFERROR(IF(ISBLANK(VLOOKUP($B2222,nfl_game_result,MATCH(D$1,nfl_game_result_header,0),FALSE)),"",VLOOKUP($B2222,nfl_game_result,MATCH(D$1,nfl_game_result_header,0),FALSE)),"error")</f>
        <v>-3.5</v>
      </c>
      <c r="E2222">
        <f t="shared" ca="1" si="502"/>
        <v>-2.5</v>
      </c>
      <c r="F2222">
        <f t="shared" ca="1" si="502"/>
        <v>23</v>
      </c>
      <c r="G2222">
        <f t="shared" ca="1" si="502"/>
        <v>27</v>
      </c>
      <c r="H2222">
        <f t="shared" ca="1" si="491"/>
        <v>2016</v>
      </c>
      <c r="I2222">
        <f t="shared" ca="1" si="492"/>
        <v>2</v>
      </c>
      <c r="J2222" t="str">
        <f t="shared" ca="1" si="493"/>
        <v>rs</v>
      </c>
      <c r="K2222" t="str">
        <f t="shared" ref="K2222:L2241" ca="1" si="503">IFERROR(IF(ISBLANK(VLOOKUP($B2222,nfl_game_result,MATCH(K$1,nfl_game_result_header,0),FALSE)),"",VLOOKUP($B2222,nfl_game_result,MATCH(K$1,nfl_game_result_header,0),FALSE)),"error")</f>
        <v>DAL</v>
      </c>
      <c r="L2222" t="str">
        <f t="shared" ca="1" si="503"/>
        <v>DAL</v>
      </c>
      <c r="M2222">
        <f t="shared" ca="1" si="494"/>
        <v>-1</v>
      </c>
      <c r="N2222" t="s">
        <v>18</v>
      </c>
      <c r="O2222">
        <v>-3.5</v>
      </c>
      <c r="P2222">
        <f t="shared" ca="1" si="495"/>
        <v>0</v>
      </c>
      <c r="S2222" t="s">
        <v>96</v>
      </c>
      <c r="T2222">
        <v>6</v>
      </c>
      <c r="U2222">
        <f t="shared" ca="1" si="496"/>
        <v>0</v>
      </c>
      <c r="W2222" t="str">
        <f t="shared" ca="1" si="497"/>
        <v/>
      </c>
    </row>
    <row r="2223" spans="1:23" x14ac:dyDescent="0.25">
      <c r="A2223">
        <v>2222</v>
      </c>
      <c r="B2223">
        <v>1089</v>
      </c>
      <c r="C2223" t="str">
        <f t="shared" ca="1" si="490"/>
        <v>2016_02_DAL@WAS</v>
      </c>
      <c r="D2223">
        <f t="shared" ca="1" si="502"/>
        <v>-3.5</v>
      </c>
      <c r="E2223">
        <f t="shared" ca="1" si="502"/>
        <v>-2.5</v>
      </c>
      <c r="F2223">
        <f t="shared" ca="1" si="502"/>
        <v>23</v>
      </c>
      <c r="G2223">
        <f t="shared" ca="1" si="502"/>
        <v>27</v>
      </c>
      <c r="H2223">
        <f t="shared" ca="1" si="491"/>
        <v>2016</v>
      </c>
      <c r="I2223">
        <f t="shared" ca="1" si="492"/>
        <v>2</v>
      </c>
      <c r="J2223" t="str">
        <f t="shared" ca="1" si="493"/>
        <v>rs</v>
      </c>
      <c r="K2223" t="str">
        <f t="shared" ca="1" si="503"/>
        <v>DAL</v>
      </c>
      <c r="L2223" t="str">
        <f t="shared" ca="1" si="503"/>
        <v>DAL</v>
      </c>
      <c r="M2223">
        <f t="shared" ca="1" si="494"/>
        <v>-1</v>
      </c>
      <c r="N2223" t="s">
        <v>16</v>
      </c>
      <c r="O2223">
        <v>-3.5</v>
      </c>
      <c r="P2223">
        <f t="shared" ca="1" si="495"/>
        <v>0</v>
      </c>
      <c r="S2223" t="s">
        <v>96</v>
      </c>
      <c r="T2223">
        <v>8</v>
      </c>
      <c r="U2223">
        <f t="shared" ca="1" si="496"/>
        <v>0</v>
      </c>
      <c r="V2223" t="s">
        <v>96</v>
      </c>
      <c r="W2223">
        <f t="shared" ca="1" si="497"/>
        <v>0</v>
      </c>
    </row>
    <row r="2224" spans="1:23" x14ac:dyDescent="0.25">
      <c r="A2224">
        <v>2223</v>
      </c>
      <c r="B2224">
        <v>1090</v>
      </c>
      <c r="C2224" t="str">
        <f t="shared" ca="1" si="490"/>
        <v>2016_02_NOR@NYG</v>
      </c>
      <c r="D2224">
        <f t="shared" ca="1" si="502"/>
        <v>-4</v>
      </c>
      <c r="E2224">
        <f t="shared" ca="1" si="502"/>
        <v>-5</v>
      </c>
      <c r="F2224">
        <f t="shared" ca="1" si="502"/>
        <v>16</v>
      </c>
      <c r="G2224">
        <f t="shared" ca="1" si="502"/>
        <v>13</v>
      </c>
      <c r="H2224">
        <f t="shared" ca="1" si="491"/>
        <v>2016</v>
      </c>
      <c r="I2224">
        <f t="shared" ca="1" si="492"/>
        <v>2</v>
      </c>
      <c r="J2224" t="str">
        <f t="shared" ca="1" si="493"/>
        <v>rs</v>
      </c>
      <c r="K2224" t="str">
        <f t="shared" ca="1" si="503"/>
        <v>NOR</v>
      </c>
      <c r="L2224" t="str">
        <f t="shared" ca="1" si="503"/>
        <v>NYG</v>
      </c>
      <c r="M2224">
        <f t="shared" ca="1" si="494"/>
        <v>1</v>
      </c>
      <c r="N2224" t="s">
        <v>18</v>
      </c>
      <c r="O2224">
        <v>-3.5</v>
      </c>
      <c r="P2224">
        <f t="shared" ca="1" si="495"/>
        <v>0.5</v>
      </c>
      <c r="S2224" t="s">
        <v>85</v>
      </c>
      <c r="T2224">
        <v>1</v>
      </c>
      <c r="U2224">
        <f t="shared" ca="1" si="496"/>
        <v>0</v>
      </c>
      <c r="W2224" t="str">
        <f t="shared" ca="1" si="497"/>
        <v/>
      </c>
    </row>
    <row r="2225" spans="1:23" x14ac:dyDescent="0.25">
      <c r="A2225">
        <v>2224</v>
      </c>
      <c r="B2225">
        <v>1090</v>
      </c>
      <c r="C2225" t="str">
        <f t="shared" ca="1" si="490"/>
        <v>2016_02_NOR@NYG</v>
      </c>
      <c r="D2225">
        <f t="shared" ca="1" si="502"/>
        <v>-4</v>
      </c>
      <c r="E2225">
        <f t="shared" ca="1" si="502"/>
        <v>-5</v>
      </c>
      <c r="F2225">
        <f t="shared" ca="1" si="502"/>
        <v>16</v>
      </c>
      <c r="G2225">
        <f t="shared" ca="1" si="502"/>
        <v>13</v>
      </c>
      <c r="H2225">
        <f t="shared" ca="1" si="491"/>
        <v>2016</v>
      </c>
      <c r="I2225">
        <f t="shared" ca="1" si="492"/>
        <v>2</v>
      </c>
      <c r="J2225" t="str">
        <f t="shared" ca="1" si="493"/>
        <v>rs</v>
      </c>
      <c r="K2225" t="str">
        <f t="shared" ca="1" si="503"/>
        <v>NOR</v>
      </c>
      <c r="L2225" t="str">
        <f t="shared" ca="1" si="503"/>
        <v>NYG</v>
      </c>
      <c r="M2225">
        <f t="shared" ca="1" si="494"/>
        <v>1</v>
      </c>
      <c r="N2225" t="s">
        <v>16</v>
      </c>
      <c r="O2225">
        <v>-4.5</v>
      </c>
      <c r="P2225">
        <f t="shared" ca="1" si="495"/>
        <v>0.5</v>
      </c>
      <c r="S2225" t="s">
        <v>85</v>
      </c>
      <c r="T2225">
        <v>9</v>
      </c>
      <c r="U2225">
        <f t="shared" ca="1" si="496"/>
        <v>0</v>
      </c>
      <c r="V2225" t="s">
        <v>85</v>
      </c>
      <c r="W2225">
        <f t="shared" ca="1" si="497"/>
        <v>1</v>
      </c>
    </row>
    <row r="2226" spans="1:23" x14ac:dyDescent="0.25">
      <c r="A2226">
        <v>2225</v>
      </c>
      <c r="B2226">
        <v>1091</v>
      </c>
      <c r="C2226" t="str">
        <f t="shared" ca="1" si="490"/>
        <v>2016_02_SFO@CAR</v>
      </c>
      <c r="D2226">
        <f t="shared" ca="1" si="502"/>
        <v>-13.5</v>
      </c>
      <c r="E2226">
        <f t="shared" ca="1" si="502"/>
        <v>-13.5</v>
      </c>
      <c r="F2226">
        <f t="shared" ca="1" si="502"/>
        <v>46</v>
      </c>
      <c r="G2226">
        <f t="shared" ca="1" si="502"/>
        <v>27</v>
      </c>
      <c r="H2226">
        <f t="shared" ca="1" si="491"/>
        <v>2016</v>
      </c>
      <c r="I2226">
        <f t="shared" ca="1" si="492"/>
        <v>2</v>
      </c>
      <c r="J2226" t="str">
        <f t="shared" ca="1" si="493"/>
        <v>rs</v>
      </c>
      <c r="K2226" t="str">
        <f t="shared" ca="1" si="503"/>
        <v>CAR</v>
      </c>
      <c r="L2226" t="str">
        <f t="shared" ca="1" si="503"/>
        <v>CAR</v>
      </c>
      <c r="M2226">
        <f t="shared" ca="1" si="494"/>
        <v>0</v>
      </c>
      <c r="N2226" t="s">
        <v>18</v>
      </c>
      <c r="O2226">
        <v>-10.5</v>
      </c>
      <c r="P2226">
        <f t="shared" ca="1" si="495"/>
        <v>3</v>
      </c>
      <c r="S2226" t="s">
        <v>69</v>
      </c>
      <c r="T2226">
        <v>7</v>
      </c>
      <c r="U2226">
        <f t="shared" ca="1" si="496"/>
        <v>1</v>
      </c>
      <c r="W2226" t="str">
        <f t="shared" ca="1" si="497"/>
        <v/>
      </c>
    </row>
    <row r="2227" spans="1:23" x14ac:dyDescent="0.25">
      <c r="A2227">
        <v>2226</v>
      </c>
      <c r="B2227">
        <v>1091</v>
      </c>
      <c r="C2227" t="str">
        <f t="shared" ca="1" si="490"/>
        <v>2016_02_SFO@CAR</v>
      </c>
      <c r="D2227">
        <f t="shared" ca="1" si="502"/>
        <v>-13.5</v>
      </c>
      <c r="E2227">
        <f t="shared" ca="1" si="502"/>
        <v>-13.5</v>
      </c>
      <c r="F2227">
        <f t="shared" ca="1" si="502"/>
        <v>46</v>
      </c>
      <c r="G2227">
        <f t="shared" ca="1" si="502"/>
        <v>27</v>
      </c>
      <c r="H2227">
        <f t="shared" ca="1" si="491"/>
        <v>2016</v>
      </c>
      <c r="I2227">
        <f t="shared" ca="1" si="492"/>
        <v>2</v>
      </c>
      <c r="J2227" t="str">
        <f t="shared" ca="1" si="493"/>
        <v>rs</v>
      </c>
      <c r="K2227" t="str">
        <f t="shared" ca="1" si="503"/>
        <v>CAR</v>
      </c>
      <c r="L2227" t="str">
        <f t="shared" ca="1" si="503"/>
        <v>CAR</v>
      </c>
      <c r="M2227">
        <f t="shared" ca="1" si="494"/>
        <v>0</v>
      </c>
      <c r="N2227" t="s">
        <v>16</v>
      </c>
      <c r="O2227">
        <v>-10</v>
      </c>
      <c r="P2227">
        <f t="shared" ca="1" si="495"/>
        <v>3.5</v>
      </c>
      <c r="S2227" t="s">
        <v>338</v>
      </c>
      <c r="T2227">
        <v>11</v>
      </c>
      <c r="U2227">
        <f t="shared" ca="1" si="496"/>
        <v>0</v>
      </c>
      <c r="V2227" t="s">
        <v>69</v>
      </c>
      <c r="W2227">
        <f t="shared" ca="1" si="497"/>
        <v>1</v>
      </c>
    </row>
    <row r="2228" spans="1:23" x14ac:dyDescent="0.25">
      <c r="A2228">
        <v>2227</v>
      </c>
      <c r="B2228">
        <v>1092</v>
      </c>
      <c r="C2228" t="str">
        <f t="shared" ca="1" si="490"/>
        <v>2016_02_MIA@NWE</v>
      </c>
      <c r="D2228">
        <f t="shared" ca="1" si="502"/>
        <v>-5</v>
      </c>
      <c r="E2228">
        <f t="shared" ca="1" si="502"/>
        <v>-6.5</v>
      </c>
      <c r="F2228">
        <f t="shared" ca="1" si="502"/>
        <v>31</v>
      </c>
      <c r="G2228">
        <f t="shared" ca="1" si="502"/>
        <v>24</v>
      </c>
      <c r="H2228">
        <f t="shared" ca="1" si="491"/>
        <v>2016</v>
      </c>
      <c r="I2228">
        <f t="shared" ca="1" si="492"/>
        <v>2</v>
      </c>
      <c r="J2228" t="str">
        <f t="shared" ca="1" si="493"/>
        <v>rs</v>
      </c>
      <c r="K2228" t="str">
        <f t="shared" ca="1" si="503"/>
        <v>NWE</v>
      </c>
      <c r="L2228" t="str">
        <f t="shared" ca="1" si="503"/>
        <v>NWE</v>
      </c>
      <c r="M2228">
        <f t="shared" ca="1" si="494"/>
        <v>1.5</v>
      </c>
      <c r="N2228" t="s">
        <v>18</v>
      </c>
      <c r="O2228">
        <v>-4</v>
      </c>
      <c r="P2228">
        <f t="shared" ca="1" si="495"/>
        <v>1</v>
      </c>
      <c r="S2228" t="s">
        <v>81</v>
      </c>
      <c r="T2228">
        <v>5</v>
      </c>
      <c r="U2228">
        <f t="shared" ca="1" si="496"/>
        <v>0</v>
      </c>
      <c r="W2228" t="str">
        <f t="shared" ca="1" si="497"/>
        <v/>
      </c>
    </row>
    <row r="2229" spans="1:23" x14ac:dyDescent="0.25">
      <c r="A2229">
        <v>2228</v>
      </c>
      <c r="B2229">
        <v>1092</v>
      </c>
      <c r="C2229" t="str">
        <f t="shared" ca="1" si="490"/>
        <v>2016_02_MIA@NWE</v>
      </c>
      <c r="D2229">
        <f t="shared" ca="1" si="502"/>
        <v>-5</v>
      </c>
      <c r="E2229">
        <f t="shared" ca="1" si="502"/>
        <v>-6.5</v>
      </c>
      <c r="F2229">
        <f t="shared" ca="1" si="502"/>
        <v>31</v>
      </c>
      <c r="G2229">
        <f t="shared" ca="1" si="502"/>
        <v>24</v>
      </c>
      <c r="H2229">
        <f t="shared" ca="1" si="491"/>
        <v>2016</v>
      </c>
      <c r="I2229">
        <f t="shared" ca="1" si="492"/>
        <v>2</v>
      </c>
      <c r="J2229" t="str">
        <f t="shared" ca="1" si="493"/>
        <v>rs</v>
      </c>
      <c r="K2229" t="str">
        <f t="shared" ca="1" si="503"/>
        <v>NWE</v>
      </c>
      <c r="L2229" t="str">
        <f t="shared" ca="1" si="503"/>
        <v>NWE</v>
      </c>
      <c r="M2229">
        <f t="shared" ca="1" si="494"/>
        <v>1.5</v>
      </c>
      <c r="N2229" t="s">
        <v>16</v>
      </c>
      <c r="O2229">
        <v>-7</v>
      </c>
      <c r="P2229">
        <f t="shared" ca="1" si="495"/>
        <v>2</v>
      </c>
      <c r="S2229" t="s">
        <v>81</v>
      </c>
      <c r="T2229">
        <v>12</v>
      </c>
      <c r="U2229">
        <f t="shared" ca="1" si="496"/>
        <v>0</v>
      </c>
      <c r="V2229" t="s">
        <v>337</v>
      </c>
      <c r="W2229">
        <f t="shared" ca="1" si="497"/>
        <v>1</v>
      </c>
    </row>
    <row r="2230" spans="1:23" x14ac:dyDescent="0.25">
      <c r="A2230">
        <v>2229</v>
      </c>
      <c r="B2230">
        <v>1093</v>
      </c>
      <c r="C2230" t="str">
        <f t="shared" ca="1" si="490"/>
        <v>2016_02_KCY@HOU</v>
      </c>
      <c r="D2230">
        <f t="shared" ca="1" si="502"/>
        <v>0</v>
      </c>
      <c r="E2230">
        <f t="shared" ca="1" si="502"/>
        <v>-2.5</v>
      </c>
      <c r="F2230">
        <f t="shared" ca="1" si="502"/>
        <v>19</v>
      </c>
      <c r="G2230">
        <f t="shared" ca="1" si="502"/>
        <v>12</v>
      </c>
      <c r="H2230">
        <f t="shared" ca="1" si="491"/>
        <v>2016</v>
      </c>
      <c r="I2230">
        <f t="shared" ca="1" si="492"/>
        <v>2</v>
      </c>
      <c r="J2230" t="str">
        <f t="shared" ca="1" si="493"/>
        <v>rs</v>
      </c>
      <c r="K2230" t="str">
        <f t="shared" ca="1" si="503"/>
        <v>HOU</v>
      </c>
      <c r="L2230" t="str">
        <f t="shared" ca="1" si="503"/>
        <v>HOU</v>
      </c>
      <c r="M2230">
        <f t="shared" ca="1" si="494"/>
        <v>2.5</v>
      </c>
      <c r="N2230" t="s">
        <v>18</v>
      </c>
      <c r="O2230">
        <v>-3</v>
      </c>
      <c r="P2230">
        <f t="shared" ca="1" si="495"/>
        <v>3</v>
      </c>
      <c r="S2230" t="s">
        <v>77</v>
      </c>
      <c r="T2230">
        <v>3</v>
      </c>
      <c r="U2230">
        <f t="shared" ca="1" si="496"/>
        <v>1</v>
      </c>
      <c r="W2230" t="str">
        <f t="shared" ca="1" si="497"/>
        <v/>
      </c>
    </row>
    <row r="2231" spans="1:23" x14ac:dyDescent="0.25">
      <c r="A2231">
        <v>2230</v>
      </c>
      <c r="B2231">
        <v>1093</v>
      </c>
      <c r="C2231" t="str">
        <f t="shared" ca="1" si="490"/>
        <v>2016_02_KCY@HOU</v>
      </c>
      <c r="D2231">
        <f t="shared" ca="1" si="502"/>
        <v>0</v>
      </c>
      <c r="E2231">
        <f t="shared" ca="1" si="502"/>
        <v>-2.5</v>
      </c>
      <c r="F2231">
        <f t="shared" ca="1" si="502"/>
        <v>19</v>
      </c>
      <c r="G2231">
        <f t="shared" ca="1" si="502"/>
        <v>12</v>
      </c>
      <c r="H2231">
        <f t="shared" ca="1" si="491"/>
        <v>2016</v>
      </c>
      <c r="I2231">
        <f t="shared" ca="1" si="492"/>
        <v>2</v>
      </c>
      <c r="J2231" t="str">
        <f t="shared" ca="1" si="493"/>
        <v>rs</v>
      </c>
      <c r="K2231" t="str">
        <f t="shared" ca="1" si="503"/>
        <v>HOU</v>
      </c>
      <c r="L2231" t="str">
        <f t="shared" ca="1" si="503"/>
        <v>HOU</v>
      </c>
      <c r="M2231">
        <f t="shared" ca="1" si="494"/>
        <v>2.5</v>
      </c>
      <c r="N2231" t="s">
        <v>16</v>
      </c>
      <c r="O2231">
        <v>-2.5</v>
      </c>
      <c r="P2231">
        <f t="shared" ca="1" si="495"/>
        <v>2.5</v>
      </c>
      <c r="S2231" t="s">
        <v>77</v>
      </c>
      <c r="T2231">
        <v>7</v>
      </c>
      <c r="U2231">
        <f t="shared" ca="1" si="496"/>
        <v>1</v>
      </c>
      <c r="V2231" t="s">
        <v>77</v>
      </c>
      <c r="W2231">
        <f t="shared" ca="1" si="497"/>
        <v>1</v>
      </c>
    </row>
    <row r="2232" spans="1:23" x14ac:dyDescent="0.25">
      <c r="A2232">
        <v>2231</v>
      </c>
      <c r="B2232">
        <v>1094</v>
      </c>
      <c r="C2232" t="str">
        <f t="shared" ca="1" si="490"/>
        <v>2016_02_SEA@LAR</v>
      </c>
      <c r="D2232">
        <f t="shared" ca="1" si="502"/>
        <v>3.5</v>
      </c>
      <c r="E2232">
        <f t="shared" ca="1" si="502"/>
        <v>6.5</v>
      </c>
      <c r="F2232">
        <f t="shared" ca="1" si="502"/>
        <v>9</v>
      </c>
      <c r="G2232">
        <f t="shared" ca="1" si="502"/>
        <v>3</v>
      </c>
      <c r="H2232">
        <f t="shared" ca="1" si="491"/>
        <v>2016</v>
      </c>
      <c r="I2232">
        <f t="shared" ca="1" si="492"/>
        <v>2</v>
      </c>
      <c r="J2232" t="str">
        <f t="shared" ca="1" si="493"/>
        <v>rs</v>
      </c>
      <c r="K2232" t="str">
        <f t="shared" ca="1" si="503"/>
        <v>LAR</v>
      </c>
      <c r="L2232" t="str">
        <f t="shared" ca="1" si="503"/>
        <v>LAR</v>
      </c>
      <c r="M2232">
        <f t="shared" ca="1" si="494"/>
        <v>-3</v>
      </c>
      <c r="N2232" t="s">
        <v>18</v>
      </c>
      <c r="O2232">
        <v>3</v>
      </c>
      <c r="P2232">
        <f t="shared" ca="1" si="495"/>
        <v>0.5</v>
      </c>
      <c r="S2232" t="s">
        <v>125</v>
      </c>
      <c r="T2232">
        <v>12</v>
      </c>
      <c r="U2232">
        <f t="shared" ca="1" si="496"/>
        <v>1</v>
      </c>
      <c r="W2232" t="str">
        <f t="shared" ca="1" si="497"/>
        <v/>
      </c>
    </row>
    <row r="2233" spans="1:23" x14ac:dyDescent="0.25">
      <c r="A2233">
        <v>2232</v>
      </c>
      <c r="B2233">
        <v>1094</v>
      </c>
      <c r="C2233" t="str">
        <f t="shared" ca="1" si="490"/>
        <v>2016_02_SEA@LAR</v>
      </c>
      <c r="D2233">
        <f t="shared" ca="1" si="502"/>
        <v>3.5</v>
      </c>
      <c r="E2233">
        <f t="shared" ca="1" si="502"/>
        <v>6.5</v>
      </c>
      <c r="F2233">
        <f t="shared" ca="1" si="502"/>
        <v>9</v>
      </c>
      <c r="G2233">
        <f t="shared" ca="1" si="502"/>
        <v>3</v>
      </c>
      <c r="H2233">
        <f t="shared" ca="1" si="491"/>
        <v>2016</v>
      </c>
      <c r="I2233">
        <f t="shared" ca="1" si="492"/>
        <v>2</v>
      </c>
      <c r="J2233" t="str">
        <f t="shared" ca="1" si="493"/>
        <v>rs</v>
      </c>
      <c r="K2233" t="str">
        <f t="shared" ca="1" si="503"/>
        <v>LAR</v>
      </c>
      <c r="L2233" t="str">
        <f t="shared" ca="1" si="503"/>
        <v>LAR</v>
      </c>
      <c r="M2233">
        <f t="shared" ca="1" si="494"/>
        <v>-3</v>
      </c>
      <c r="N2233" t="s">
        <v>16</v>
      </c>
      <c r="O2233">
        <v>7</v>
      </c>
      <c r="P2233">
        <f t="shared" ca="1" si="495"/>
        <v>3.5</v>
      </c>
      <c r="S2233" t="s">
        <v>91</v>
      </c>
      <c r="T2233">
        <v>13</v>
      </c>
      <c r="U2233">
        <f t="shared" ca="1" si="496"/>
        <v>0</v>
      </c>
      <c r="V2233" t="s">
        <v>91</v>
      </c>
      <c r="W2233">
        <f t="shared" ca="1" si="497"/>
        <v>0</v>
      </c>
    </row>
    <row r="2234" spans="1:23" x14ac:dyDescent="0.25">
      <c r="A2234">
        <v>2233</v>
      </c>
      <c r="B2234">
        <v>1095</v>
      </c>
      <c r="C2234" t="str">
        <f t="shared" ca="1" si="490"/>
        <v>2016_02_TBY@ARI</v>
      </c>
      <c r="D2234">
        <f t="shared" ca="1" si="502"/>
        <v>-7.5</v>
      </c>
      <c r="E2234">
        <f t="shared" ca="1" si="502"/>
        <v>-7</v>
      </c>
      <c r="F2234">
        <f t="shared" ca="1" si="502"/>
        <v>40</v>
      </c>
      <c r="G2234">
        <f t="shared" ca="1" si="502"/>
        <v>7</v>
      </c>
      <c r="H2234">
        <f t="shared" ca="1" si="491"/>
        <v>2016</v>
      </c>
      <c r="I2234">
        <f t="shared" ca="1" si="492"/>
        <v>2</v>
      </c>
      <c r="J2234" t="str">
        <f t="shared" ca="1" si="493"/>
        <v>rs</v>
      </c>
      <c r="K2234" t="str">
        <f t="shared" ca="1" si="503"/>
        <v>ARI</v>
      </c>
      <c r="L2234" t="str">
        <f t="shared" ca="1" si="503"/>
        <v>ARI</v>
      </c>
      <c r="M2234">
        <f t="shared" ca="1" si="494"/>
        <v>-0.5</v>
      </c>
      <c r="N2234" t="s">
        <v>18</v>
      </c>
      <c r="O2234">
        <v>-5.5</v>
      </c>
      <c r="P2234">
        <f t="shared" ca="1" si="495"/>
        <v>2</v>
      </c>
      <c r="S2234" t="s">
        <v>339</v>
      </c>
      <c r="T2234">
        <v>2</v>
      </c>
      <c r="U2234">
        <f t="shared" ca="1" si="496"/>
        <v>0</v>
      </c>
      <c r="W2234" t="str">
        <f t="shared" ca="1" si="497"/>
        <v/>
      </c>
    </row>
    <row r="2235" spans="1:23" x14ac:dyDescent="0.25">
      <c r="A2235">
        <v>2234</v>
      </c>
      <c r="B2235">
        <v>1095</v>
      </c>
      <c r="C2235" t="str">
        <f t="shared" ca="1" si="490"/>
        <v>2016_02_TBY@ARI</v>
      </c>
      <c r="D2235">
        <f t="shared" ca="1" si="502"/>
        <v>-7.5</v>
      </c>
      <c r="E2235">
        <f t="shared" ca="1" si="502"/>
        <v>-7</v>
      </c>
      <c r="F2235">
        <f t="shared" ca="1" si="502"/>
        <v>40</v>
      </c>
      <c r="G2235">
        <f t="shared" ca="1" si="502"/>
        <v>7</v>
      </c>
      <c r="H2235">
        <f t="shared" ca="1" si="491"/>
        <v>2016</v>
      </c>
      <c r="I2235">
        <f t="shared" ca="1" si="492"/>
        <v>2</v>
      </c>
      <c r="J2235" t="str">
        <f t="shared" ca="1" si="493"/>
        <v>rs</v>
      </c>
      <c r="K2235" t="str">
        <f t="shared" ca="1" si="503"/>
        <v>ARI</v>
      </c>
      <c r="L2235" t="str">
        <f t="shared" ca="1" si="503"/>
        <v>ARI</v>
      </c>
      <c r="M2235">
        <f t="shared" ca="1" si="494"/>
        <v>-0.5</v>
      </c>
      <c r="N2235" t="s">
        <v>16</v>
      </c>
      <c r="O2235">
        <v>-3.5</v>
      </c>
      <c r="P2235">
        <f t="shared" ca="1" si="495"/>
        <v>4</v>
      </c>
      <c r="S2235" t="s">
        <v>66</v>
      </c>
      <c r="T2235">
        <v>1</v>
      </c>
      <c r="U2235">
        <f t="shared" ca="1" si="496"/>
        <v>1</v>
      </c>
      <c r="V2235" t="s">
        <v>66</v>
      </c>
      <c r="W2235">
        <f t="shared" ca="1" si="497"/>
        <v>1</v>
      </c>
    </row>
    <row r="2236" spans="1:23" x14ac:dyDescent="0.25">
      <c r="A2236">
        <v>2235</v>
      </c>
      <c r="B2236">
        <v>1096</v>
      </c>
      <c r="C2236" t="str">
        <f t="shared" ca="1" si="490"/>
        <v>2016_02_JAX@SD</v>
      </c>
      <c r="D2236">
        <f t="shared" ca="1" si="502"/>
        <v>-2.5</v>
      </c>
      <c r="E2236">
        <f t="shared" ca="1" si="502"/>
        <v>-3</v>
      </c>
      <c r="F2236">
        <f t="shared" ca="1" si="502"/>
        <v>38</v>
      </c>
      <c r="G2236">
        <f t="shared" ca="1" si="502"/>
        <v>14</v>
      </c>
      <c r="H2236">
        <f t="shared" ca="1" si="491"/>
        <v>2016</v>
      </c>
      <c r="I2236">
        <f t="shared" ca="1" si="492"/>
        <v>2</v>
      </c>
      <c r="J2236" t="str">
        <f t="shared" ca="1" si="493"/>
        <v>rs</v>
      </c>
      <c r="K2236" t="str">
        <f t="shared" ca="1" si="503"/>
        <v>SD</v>
      </c>
      <c r="L2236" t="str">
        <f t="shared" ca="1" si="503"/>
        <v>SD</v>
      </c>
      <c r="M2236">
        <f t="shared" ca="1" si="494"/>
        <v>0.5</v>
      </c>
      <c r="N2236" t="s">
        <v>18</v>
      </c>
      <c r="O2236">
        <v>-3</v>
      </c>
      <c r="P2236">
        <f t="shared" ca="1" si="495"/>
        <v>0.5</v>
      </c>
      <c r="S2236" t="s">
        <v>79</v>
      </c>
      <c r="T2236">
        <v>13</v>
      </c>
      <c r="U2236">
        <f t="shared" ca="1" si="496"/>
        <v>0</v>
      </c>
      <c r="W2236" t="str">
        <f t="shared" ca="1" si="497"/>
        <v/>
      </c>
    </row>
    <row r="2237" spans="1:23" x14ac:dyDescent="0.25">
      <c r="A2237">
        <v>2236</v>
      </c>
      <c r="B2237">
        <v>1096</v>
      </c>
      <c r="C2237" t="str">
        <f t="shared" ca="1" si="490"/>
        <v>2016_02_JAX@SD</v>
      </c>
      <c r="D2237">
        <f t="shared" ca="1" si="502"/>
        <v>-2.5</v>
      </c>
      <c r="E2237">
        <f t="shared" ca="1" si="502"/>
        <v>-3</v>
      </c>
      <c r="F2237">
        <f t="shared" ca="1" si="502"/>
        <v>38</v>
      </c>
      <c r="G2237">
        <f t="shared" ca="1" si="502"/>
        <v>14</v>
      </c>
      <c r="H2237">
        <f t="shared" ca="1" si="491"/>
        <v>2016</v>
      </c>
      <c r="I2237">
        <f t="shared" ca="1" si="492"/>
        <v>2</v>
      </c>
      <c r="J2237" t="str">
        <f t="shared" ca="1" si="493"/>
        <v>rs</v>
      </c>
      <c r="K2237" t="str">
        <f t="shared" ca="1" si="503"/>
        <v>SD</v>
      </c>
      <c r="L2237" t="str">
        <f t="shared" ca="1" si="503"/>
        <v>SD</v>
      </c>
      <c r="M2237">
        <f t="shared" ca="1" si="494"/>
        <v>0.5</v>
      </c>
      <c r="N2237" t="s">
        <v>16</v>
      </c>
      <c r="O2237">
        <v>-3</v>
      </c>
      <c r="P2237">
        <f t="shared" ca="1" si="495"/>
        <v>0.5</v>
      </c>
      <c r="S2237" t="s">
        <v>79</v>
      </c>
      <c r="T2237">
        <v>6</v>
      </c>
      <c r="U2237">
        <f t="shared" ca="1" si="496"/>
        <v>0</v>
      </c>
      <c r="V2237" t="s">
        <v>79</v>
      </c>
      <c r="W2237">
        <f t="shared" ca="1" si="497"/>
        <v>0</v>
      </c>
    </row>
    <row r="2238" spans="1:23" x14ac:dyDescent="0.25">
      <c r="A2238">
        <v>2237</v>
      </c>
      <c r="B2238">
        <v>1097</v>
      </c>
      <c r="C2238" t="str">
        <f t="shared" ca="1" si="490"/>
        <v>2016_02_ATL@OAK</v>
      </c>
      <c r="D2238">
        <f t="shared" ca="1" si="502"/>
        <v>-6.5</v>
      </c>
      <c r="E2238">
        <f t="shared" ca="1" si="502"/>
        <v>-4.5</v>
      </c>
      <c r="F2238">
        <f t="shared" ca="1" si="502"/>
        <v>28</v>
      </c>
      <c r="G2238">
        <f t="shared" ca="1" si="502"/>
        <v>35</v>
      </c>
      <c r="H2238">
        <f t="shared" ca="1" si="491"/>
        <v>2016</v>
      </c>
      <c r="I2238">
        <f t="shared" ca="1" si="492"/>
        <v>2</v>
      </c>
      <c r="J2238" t="str">
        <f t="shared" ca="1" si="493"/>
        <v>rs</v>
      </c>
      <c r="K2238" t="str">
        <f t="shared" ca="1" si="503"/>
        <v>ATL</v>
      </c>
      <c r="L2238" t="str">
        <f t="shared" ca="1" si="503"/>
        <v>ATL</v>
      </c>
      <c r="M2238">
        <f t="shared" ca="1" si="494"/>
        <v>-2</v>
      </c>
      <c r="N2238" t="s">
        <v>18</v>
      </c>
      <c r="O2238">
        <v>-4</v>
      </c>
      <c r="P2238">
        <f t="shared" ca="1" si="495"/>
        <v>2.5</v>
      </c>
      <c r="S2238" t="s">
        <v>22</v>
      </c>
      <c r="T2238">
        <v>15</v>
      </c>
      <c r="U2238">
        <f t="shared" ca="1" si="496"/>
        <v>1</v>
      </c>
      <c r="W2238" t="str">
        <f t="shared" ca="1" si="497"/>
        <v/>
      </c>
    </row>
    <row r="2239" spans="1:23" x14ac:dyDescent="0.25">
      <c r="A2239">
        <v>2238</v>
      </c>
      <c r="B2239">
        <v>1097</v>
      </c>
      <c r="C2239" t="str">
        <f t="shared" ca="1" si="490"/>
        <v>2016_02_ATL@OAK</v>
      </c>
      <c r="D2239">
        <f t="shared" ca="1" si="502"/>
        <v>-6.5</v>
      </c>
      <c r="E2239">
        <f t="shared" ca="1" si="502"/>
        <v>-4.5</v>
      </c>
      <c r="F2239">
        <f t="shared" ca="1" si="502"/>
        <v>28</v>
      </c>
      <c r="G2239">
        <f t="shared" ca="1" si="502"/>
        <v>35</v>
      </c>
      <c r="H2239">
        <f t="shared" ca="1" si="491"/>
        <v>2016</v>
      </c>
      <c r="I2239">
        <f t="shared" ca="1" si="492"/>
        <v>2</v>
      </c>
      <c r="J2239" t="str">
        <f t="shared" ca="1" si="493"/>
        <v>rs</v>
      </c>
      <c r="K2239" t="str">
        <f t="shared" ca="1" si="503"/>
        <v>ATL</v>
      </c>
      <c r="L2239" t="str">
        <f t="shared" ca="1" si="503"/>
        <v>ATL</v>
      </c>
      <c r="M2239">
        <f t="shared" ca="1" si="494"/>
        <v>-2</v>
      </c>
      <c r="N2239" t="s">
        <v>16</v>
      </c>
      <c r="O2239">
        <v>-6</v>
      </c>
      <c r="P2239">
        <f t="shared" ca="1" si="495"/>
        <v>0.5</v>
      </c>
      <c r="S2239" t="s">
        <v>87</v>
      </c>
      <c r="T2239">
        <v>5</v>
      </c>
      <c r="U2239">
        <f t="shared" ca="1" si="496"/>
        <v>0</v>
      </c>
      <c r="V2239" t="s">
        <v>87</v>
      </c>
      <c r="W2239">
        <f t="shared" ca="1" si="497"/>
        <v>0</v>
      </c>
    </row>
    <row r="2240" spans="1:23" x14ac:dyDescent="0.25">
      <c r="A2240">
        <v>2239</v>
      </c>
      <c r="B2240">
        <v>1098</v>
      </c>
      <c r="C2240" t="str">
        <f t="shared" ca="1" si="490"/>
        <v>2016_02_IND@DEN</v>
      </c>
      <c r="D2240">
        <f t="shared" ca="1" si="502"/>
        <v>-4</v>
      </c>
      <c r="E2240">
        <f t="shared" ca="1" si="502"/>
        <v>-6</v>
      </c>
      <c r="F2240">
        <f t="shared" ca="1" si="502"/>
        <v>34</v>
      </c>
      <c r="G2240">
        <f t="shared" ca="1" si="502"/>
        <v>20</v>
      </c>
      <c r="H2240">
        <f t="shared" ca="1" si="491"/>
        <v>2016</v>
      </c>
      <c r="I2240">
        <f t="shared" ca="1" si="492"/>
        <v>2</v>
      </c>
      <c r="J2240" t="str">
        <f t="shared" ca="1" si="493"/>
        <v>rs</v>
      </c>
      <c r="K2240" t="str">
        <f t="shared" ca="1" si="503"/>
        <v>DEN</v>
      </c>
      <c r="L2240" t="str">
        <f t="shared" ca="1" si="503"/>
        <v>DEN</v>
      </c>
      <c r="M2240">
        <f t="shared" ca="1" si="494"/>
        <v>2</v>
      </c>
      <c r="N2240" t="s">
        <v>18</v>
      </c>
      <c r="O2240">
        <v>-4</v>
      </c>
      <c r="P2240">
        <f t="shared" ca="1" si="495"/>
        <v>0</v>
      </c>
      <c r="S2240" t="s">
        <v>74</v>
      </c>
      <c r="T2240">
        <v>10</v>
      </c>
      <c r="U2240">
        <f t="shared" ca="1" si="496"/>
        <v>1</v>
      </c>
      <c r="W2240" t="str">
        <f t="shared" ca="1" si="497"/>
        <v/>
      </c>
    </row>
    <row r="2241" spans="1:23" x14ac:dyDescent="0.25">
      <c r="A2241">
        <v>2240</v>
      </c>
      <c r="B2241">
        <v>1098</v>
      </c>
      <c r="C2241" t="str">
        <f t="shared" ca="1" si="490"/>
        <v>2016_02_IND@DEN</v>
      </c>
      <c r="D2241">
        <f t="shared" ca="1" si="502"/>
        <v>-4</v>
      </c>
      <c r="E2241">
        <f t="shared" ca="1" si="502"/>
        <v>-6</v>
      </c>
      <c r="F2241">
        <f t="shared" ca="1" si="502"/>
        <v>34</v>
      </c>
      <c r="G2241">
        <f t="shared" ca="1" si="502"/>
        <v>20</v>
      </c>
      <c r="H2241">
        <f t="shared" ca="1" si="491"/>
        <v>2016</v>
      </c>
      <c r="I2241">
        <f t="shared" ca="1" si="492"/>
        <v>2</v>
      </c>
      <c r="J2241" t="str">
        <f t="shared" ca="1" si="493"/>
        <v>rs</v>
      </c>
      <c r="K2241" t="str">
        <f t="shared" ca="1" si="503"/>
        <v>DEN</v>
      </c>
      <c r="L2241" t="str">
        <f t="shared" ca="1" si="503"/>
        <v>DEN</v>
      </c>
      <c r="M2241">
        <f t="shared" ca="1" si="494"/>
        <v>2</v>
      </c>
      <c r="N2241" t="s">
        <v>16</v>
      </c>
      <c r="O2241">
        <v>-6</v>
      </c>
      <c r="P2241">
        <f t="shared" ca="1" si="495"/>
        <v>2</v>
      </c>
      <c r="S2241" t="s">
        <v>74</v>
      </c>
      <c r="T2241">
        <v>3</v>
      </c>
      <c r="U2241">
        <f t="shared" ca="1" si="496"/>
        <v>1</v>
      </c>
      <c r="V2241" t="s">
        <v>74</v>
      </c>
      <c r="W2241">
        <f t="shared" ca="1" si="497"/>
        <v>1</v>
      </c>
    </row>
    <row r="2242" spans="1:23" x14ac:dyDescent="0.25">
      <c r="A2242">
        <v>2241</v>
      </c>
      <c r="B2242">
        <v>1099</v>
      </c>
      <c r="C2242" t="str">
        <f t="shared" ref="C2242:C2305" ca="1" si="504">IFERROR(VLOOKUP($B2242,nfl_game_result,MATCH(C$1,nfl_game_result_header,0),FALSE),"error")</f>
        <v>2016_02_GBY@MIN</v>
      </c>
      <c r="D2242">
        <f t="shared" ref="D2242:G2261" ca="1" si="505">IFERROR(IF(ISBLANK(VLOOKUP($B2242,nfl_game_result,MATCH(D$1,nfl_game_result_header,0),FALSE)),"",VLOOKUP($B2242,nfl_game_result,MATCH(D$1,nfl_game_result_header,0),FALSE)),"error")</f>
        <v>3.5</v>
      </c>
      <c r="E2242">
        <f t="shared" ca="1" si="505"/>
        <v>2.5</v>
      </c>
      <c r="F2242">
        <f t="shared" ca="1" si="505"/>
        <v>17</v>
      </c>
      <c r="G2242">
        <f t="shared" ca="1" si="505"/>
        <v>14</v>
      </c>
      <c r="H2242">
        <f t="shared" ref="H2242:H2305" ca="1" si="506">VALUE(LEFT(C2242, 4))</f>
        <v>2016</v>
      </c>
      <c r="I2242">
        <f t="shared" ref="I2242:I2305" ca="1" si="507">VALUE(MID(C2242,6,FIND("_",C2242,6)-6))</f>
        <v>2</v>
      </c>
      <c r="J2242" t="str">
        <f t="shared" ref="J2242:J2305" ca="1" si="508">IF(I2242&lt;=17,"rs","plyff")</f>
        <v>rs</v>
      </c>
      <c r="K2242" t="str">
        <f t="shared" ref="K2242:L2261" ca="1" si="509">IFERROR(IF(ISBLANK(VLOOKUP($B2242,nfl_game_result,MATCH(K$1,nfl_game_result_header,0),FALSE)),"",VLOOKUP($B2242,nfl_game_result,MATCH(K$1,nfl_game_result_header,0),FALSE)),"error")</f>
        <v>MIN</v>
      </c>
      <c r="L2242" t="str">
        <f t="shared" ca="1" si="509"/>
        <v>MIN</v>
      </c>
      <c r="M2242">
        <f t="shared" ref="M2242:M2305" ca="1" si="510">IF(NOT(OR(ISBLANK(D2242),ISBLANK(E2242),D2242="",E2242="")),D2242-E2242,"")</f>
        <v>1</v>
      </c>
      <c r="N2242" t="s">
        <v>18</v>
      </c>
      <c r="O2242">
        <v>3.5</v>
      </c>
      <c r="P2242">
        <f t="shared" ref="P2242:P2305" ca="1" si="511">IF(OR(NOT(ISNUMBER(D2242)),ISBLANK(D2242),D2242="",ISBLANK(O2242)),"",ABS(D2242-O2242))</f>
        <v>0</v>
      </c>
      <c r="S2242" t="s">
        <v>335</v>
      </c>
      <c r="T2242">
        <v>14</v>
      </c>
      <c r="U2242">
        <f t="shared" ref="U2242:U2305" ca="1" si="512">IF(OR(ISBLANK(K2242),ISBLANK(S2242),K2242="",S2242=""),"",IF(K2242=S2242,1,0))</f>
        <v>0</v>
      </c>
      <c r="W2242" t="str">
        <f t="shared" ref="W2242:W2305" ca="1" si="513">IF(OR(ISBLANK(L2242),ISBLANK(V2242),L2242="",V2242=""),"",IF(L2242=V2242,1,0))</f>
        <v/>
      </c>
    </row>
    <row r="2243" spans="1:23" x14ac:dyDescent="0.25">
      <c r="A2243">
        <v>2242</v>
      </c>
      <c r="B2243">
        <v>1099</v>
      </c>
      <c r="C2243" t="str">
        <f t="shared" ca="1" si="504"/>
        <v>2016_02_GBY@MIN</v>
      </c>
      <c r="D2243">
        <f t="shared" ca="1" si="505"/>
        <v>3.5</v>
      </c>
      <c r="E2243">
        <f t="shared" ca="1" si="505"/>
        <v>2.5</v>
      </c>
      <c r="F2243">
        <f t="shared" ca="1" si="505"/>
        <v>17</v>
      </c>
      <c r="G2243">
        <f t="shared" ca="1" si="505"/>
        <v>14</v>
      </c>
      <c r="H2243">
        <f t="shared" ca="1" si="506"/>
        <v>2016</v>
      </c>
      <c r="I2243">
        <f t="shared" ca="1" si="507"/>
        <v>2</v>
      </c>
      <c r="J2243" t="str">
        <f t="shared" ca="1" si="508"/>
        <v>rs</v>
      </c>
      <c r="K2243" t="str">
        <f t="shared" ca="1" si="509"/>
        <v>MIN</v>
      </c>
      <c r="L2243" t="str">
        <f t="shared" ca="1" si="509"/>
        <v>MIN</v>
      </c>
      <c r="M2243">
        <f t="shared" ca="1" si="510"/>
        <v>1</v>
      </c>
      <c r="N2243" t="s">
        <v>16</v>
      </c>
      <c r="O2243">
        <v>3</v>
      </c>
      <c r="P2243">
        <f t="shared" ca="1" si="511"/>
        <v>0.5</v>
      </c>
      <c r="S2243" t="s">
        <v>82</v>
      </c>
      <c r="T2243">
        <v>10</v>
      </c>
      <c r="U2243">
        <f t="shared" ca="1" si="512"/>
        <v>1</v>
      </c>
      <c r="V2243" t="s">
        <v>82</v>
      </c>
      <c r="W2243">
        <f t="shared" ca="1" si="513"/>
        <v>1</v>
      </c>
    </row>
    <row r="2244" spans="1:23" x14ac:dyDescent="0.25">
      <c r="A2244">
        <v>2243</v>
      </c>
      <c r="B2244">
        <v>1100</v>
      </c>
      <c r="C2244" t="str">
        <f t="shared" ca="1" si="504"/>
        <v>2016_02_PHI@CHI</v>
      </c>
      <c r="D2244">
        <f t="shared" ca="1" si="505"/>
        <v>-1</v>
      </c>
      <c r="E2244">
        <f t="shared" ca="1" si="505"/>
        <v>-3</v>
      </c>
      <c r="F2244">
        <f t="shared" ca="1" si="505"/>
        <v>14</v>
      </c>
      <c r="G2244">
        <f t="shared" ca="1" si="505"/>
        <v>29</v>
      </c>
      <c r="H2244">
        <f t="shared" ca="1" si="506"/>
        <v>2016</v>
      </c>
      <c r="I2244">
        <f t="shared" ca="1" si="507"/>
        <v>2</v>
      </c>
      <c r="J2244" t="str">
        <f t="shared" ca="1" si="508"/>
        <v>rs</v>
      </c>
      <c r="K2244" t="str">
        <f t="shared" ca="1" si="509"/>
        <v>PHI</v>
      </c>
      <c r="L2244" t="str">
        <f t="shared" ca="1" si="509"/>
        <v>PHI</v>
      </c>
      <c r="M2244">
        <f t="shared" ca="1" si="510"/>
        <v>2</v>
      </c>
      <c r="N2244" t="s">
        <v>18</v>
      </c>
      <c r="O2244">
        <v>-3</v>
      </c>
      <c r="P2244">
        <f t="shared" ca="1" si="511"/>
        <v>2</v>
      </c>
      <c r="S2244" t="s">
        <v>70</v>
      </c>
      <c r="T2244">
        <v>8</v>
      </c>
      <c r="U2244">
        <f t="shared" ca="1" si="512"/>
        <v>0</v>
      </c>
      <c r="W2244" t="str">
        <f t="shared" ca="1" si="513"/>
        <v/>
      </c>
    </row>
    <row r="2245" spans="1:23" x14ac:dyDescent="0.25">
      <c r="A2245">
        <v>2244</v>
      </c>
      <c r="B2245">
        <v>1100</v>
      </c>
      <c r="C2245" t="str">
        <f t="shared" ca="1" si="504"/>
        <v>2016_02_PHI@CHI</v>
      </c>
      <c r="D2245">
        <f t="shared" ca="1" si="505"/>
        <v>-1</v>
      </c>
      <c r="E2245">
        <f t="shared" ca="1" si="505"/>
        <v>-3</v>
      </c>
      <c r="F2245">
        <f t="shared" ca="1" si="505"/>
        <v>14</v>
      </c>
      <c r="G2245">
        <f t="shared" ca="1" si="505"/>
        <v>29</v>
      </c>
      <c r="H2245">
        <f t="shared" ca="1" si="506"/>
        <v>2016</v>
      </c>
      <c r="I2245">
        <f t="shared" ca="1" si="507"/>
        <v>2</v>
      </c>
      <c r="J2245" t="str">
        <f t="shared" ca="1" si="508"/>
        <v>rs</v>
      </c>
      <c r="K2245" t="str">
        <f t="shared" ca="1" si="509"/>
        <v>PHI</v>
      </c>
      <c r="L2245" t="str">
        <f t="shared" ca="1" si="509"/>
        <v>PHI</v>
      </c>
      <c r="M2245">
        <f t="shared" ca="1" si="510"/>
        <v>2</v>
      </c>
      <c r="N2245" t="s">
        <v>16</v>
      </c>
      <c r="O2245">
        <v>-1</v>
      </c>
      <c r="P2245">
        <f t="shared" ca="1" si="511"/>
        <v>0</v>
      </c>
      <c r="S2245" t="s">
        <v>70</v>
      </c>
      <c r="T2245">
        <v>4</v>
      </c>
      <c r="U2245">
        <f t="shared" ca="1" si="512"/>
        <v>0</v>
      </c>
      <c r="V2245" t="s">
        <v>70</v>
      </c>
      <c r="W2245">
        <f t="shared" ca="1" si="513"/>
        <v>0</v>
      </c>
    </row>
    <row r="2246" spans="1:23" x14ac:dyDescent="0.25">
      <c r="A2246">
        <v>2245</v>
      </c>
      <c r="B2246">
        <v>1101</v>
      </c>
      <c r="C2246" t="str">
        <f t="shared" ca="1" si="504"/>
        <v>2016_03_HOU@NWE</v>
      </c>
      <c r="D2246">
        <f t="shared" ca="1" si="505"/>
        <v>2.5</v>
      </c>
      <c r="E2246">
        <f t="shared" ca="1" si="505"/>
        <v>-1</v>
      </c>
      <c r="F2246">
        <f t="shared" ca="1" si="505"/>
        <v>27</v>
      </c>
      <c r="G2246">
        <f t="shared" ca="1" si="505"/>
        <v>0</v>
      </c>
      <c r="H2246">
        <f t="shared" ca="1" si="506"/>
        <v>2016</v>
      </c>
      <c r="I2246">
        <f t="shared" ca="1" si="507"/>
        <v>3</v>
      </c>
      <c r="J2246" t="str">
        <f t="shared" ca="1" si="508"/>
        <v>rs</v>
      </c>
      <c r="K2246" t="str">
        <f t="shared" ca="1" si="509"/>
        <v>NWE</v>
      </c>
      <c r="L2246" t="str">
        <f t="shared" ca="1" si="509"/>
        <v>NWE</v>
      </c>
      <c r="M2246">
        <f t="shared" ca="1" si="510"/>
        <v>3.5</v>
      </c>
      <c r="N2246" t="s">
        <v>18</v>
      </c>
      <c r="O2246">
        <v>2</v>
      </c>
      <c r="P2246">
        <f t="shared" ca="1" si="511"/>
        <v>0.5</v>
      </c>
      <c r="S2246" t="s">
        <v>77</v>
      </c>
      <c r="T2246">
        <v>8</v>
      </c>
      <c r="U2246">
        <f t="shared" ca="1" si="512"/>
        <v>0</v>
      </c>
      <c r="W2246" t="str">
        <f t="shared" ca="1" si="513"/>
        <v/>
      </c>
    </row>
    <row r="2247" spans="1:23" x14ac:dyDescent="0.25">
      <c r="A2247">
        <v>2246</v>
      </c>
      <c r="B2247">
        <v>1101</v>
      </c>
      <c r="C2247" t="str">
        <f t="shared" ca="1" si="504"/>
        <v>2016_03_HOU@NWE</v>
      </c>
      <c r="D2247">
        <f t="shared" ca="1" si="505"/>
        <v>2.5</v>
      </c>
      <c r="E2247">
        <f t="shared" ca="1" si="505"/>
        <v>-1</v>
      </c>
      <c r="F2247">
        <f t="shared" ca="1" si="505"/>
        <v>27</v>
      </c>
      <c r="G2247">
        <f t="shared" ca="1" si="505"/>
        <v>0</v>
      </c>
      <c r="H2247">
        <f t="shared" ca="1" si="506"/>
        <v>2016</v>
      </c>
      <c r="I2247">
        <f t="shared" ca="1" si="507"/>
        <v>3</v>
      </c>
      <c r="J2247" t="str">
        <f t="shared" ca="1" si="508"/>
        <v>rs</v>
      </c>
      <c r="K2247" t="str">
        <f t="shared" ca="1" si="509"/>
        <v>NWE</v>
      </c>
      <c r="L2247" t="str">
        <f t="shared" ca="1" si="509"/>
        <v>NWE</v>
      </c>
      <c r="M2247">
        <f t="shared" ca="1" si="510"/>
        <v>3.5</v>
      </c>
      <c r="N2247" t="s">
        <v>16</v>
      </c>
      <c r="O2247">
        <v>0</v>
      </c>
      <c r="P2247">
        <f t="shared" ca="1" si="511"/>
        <v>2.5</v>
      </c>
      <c r="S2247" t="s">
        <v>77</v>
      </c>
      <c r="T2247">
        <v>8</v>
      </c>
      <c r="U2247">
        <f t="shared" ca="1" si="512"/>
        <v>0</v>
      </c>
      <c r="V2247" t="s">
        <v>77</v>
      </c>
      <c r="W2247">
        <f t="shared" ca="1" si="513"/>
        <v>0</v>
      </c>
    </row>
    <row r="2248" spans="1:23" x14ac:dyDescent="0.25">
      <c r="A2248">
        <v>2247</v>
      </c>
      <c r="B2248">
        <v>1102</v>
      </c>
      <c r="C2248" t="str">
        <f t="shared" ca="1" si="504"/>
        <v>2016_03_BAL@JAX</v>
      </c>
      <c r="D2248">
        <f t="shared" ca="1" si="505"/>
        <v>0</v>
      </c>
      <c r="E2248">
        <f t="shared" ca="1" si="505"/>
        <v>1</v>
      </c>
      <c r="F2248">
        <f t="shared" ca="1" si="505"/>
        <v>17</v>
      </c>
      <c r="G2248">
        <f t="shared" ca="1" si="505"/>
        <v>19</v>
      </c>
      <c r="H2248">
        <f t="shared" ca="1" si="506"/>
        <v>2016</v>
      </c>
      <c r="I2248">
        <f t="shared" ca="1" si="507"/>
        <v>3</v>
      </c>
      <c r="J2248" t="str">
        <f t="shared" ca="1" si="508"/>
        <v>rs</v>
      </c>
      <c r="K2248" t="str">
        <f t="shared" ca="1" si="509"/>
        <v>BAL</v>
      </c>
      <c r="L2248" t="str">
        <f t="shared" ca="1" si="509"/>
        <v>BAL</v>
      </c>
      <c r="M2248">
        <f t="shared" ca="1" si="510"/>
        <v>-1</v>
      </c>
      <c r="N2248" t="s">
        <v>18</v>
      </c>
      <c r="O2248">
        <v>1</v>
      </c>
      <c r="P2248">
        <f t="shared" ca="1" si="511"/>
        <v>1</v>
      </c>
      <c r="S2248" t="s">
        <v>79</v>
      </c>
      <c r="T2248">
        <v>7</v>
      </c>
      <c r="U2248">
        <f t="shared" ca="1" si="512"/>
        <v>0</v>
      </c>
      <c r="W2248" t="str">
        <f t="shared" ca="1" si="513"/>
        <v/>
      </c>
    </row>
    <row r="2249" spans="1:23" x14ac:dyDescent="0.25">
      <c r="A2249">
        <v>2248</v>
      </c>
      <c r="B2249">
        <v>1102</v>
      </c>
      <c r="C2249" t="str">
        <f t="shared" ca="1" si="504"/>
        <v>2016_03_BAL@JAX</v>
      </c>
      <c r="D2249">
        <f t="shared" ca="1" si="505"/>
        <v>0</v>
      </c>
      <c r="E2249">
        <f t="shared" ca="1" si="505"/>
        <v>1</v>
      </c>
      <c r="F2249">
        <f t="shared" ca="1" si="505"/>
        <v>17</v>
      </c>
      <c r="G2249">
        <f t="shared" ca="1" si="505"/>
        <v>19</v>
      </c>
      <c r="H2249">
        <f t="shared" ca="1" si="506"/>
        <v>2016</v>
      </c>
      <c r="I2249">
        <f t="shared" ca="1" si="507"/>
        <v>3</v>
      </c>
      <c r="J2249" t="str">
        <f t="shared" ca="1" si="508"/>
        <v>rs</v>
      </c>
      <c r="K2249" t="str">
        <f t="shared" ca="1" si="509"/>
        <v>BAL</v>
      </c>
      <c r="L2249" t="str">
        <f t="shared" ca="1" si="509"/>
        <v>BAL</v>
      </c>
      <c r="M2249">
        <f t="shared" ca="1" si="510"/>
        <v>-1</v>
      </c>
      <c r="N2249" t="s">
        <v>16</v>
      </c>
      <c r="O2249">
        <v>2.5</v>
      </c>
      <c r="P2249">
        <f t="shared" ca="1" si="511"/>
        <v>2.5</v>
      </c>
      <c r="S2249" t="s">
        <v>67</v>
      </c>
      <c r="T2249">
        <v>12</v>
      </c>
      <c r="U2249">
        <f t="shared" ca="1" si="512"/>
        <v>1</v>
      </c>
      <c r="V2249" t="s">
        <v>67</v>
      </c>
      <c r="W2249">
        <f t="shared" ca="1" si="513"/>
        <v>1</v>
      </c>
    </row>
    <row r="2250" spans="1:23" x14ac:dyDescent="0.25">
      <c r="A2250">
        <v>2249</v>
      </c>
      <c r="B2250">
        <v>1103</v>
      </c>
      <c r="C2250" t="str">
        <f t="shared" ca="1" si="504"/>
        <v>2016_03_WAS@NYG</v>
      </c>
      <c r="D2250">
        <f t="shared" ca="1" si="505"/>
        <v>-4.5</v>
      </c>
      <c r="E2250">
        <f t="shared" ca="1" si="505"/>
        <v>-3.5</v>
      </c>
      <c r="F2250">
        <f t="shared" ca="1" si="505"/>
        <v>27</v>
      </c>
      <c r="G2250">
        <f t="shared" ca="1" si="505"/>
        <v>29</v>
      </c>
      <c r="H2250">
        <f t="shared" ca="1" si="506"/>
        <v>2016</v>
      </c>
      <c r="I2250">
        <f t="shared" ca="1" si="507"/>
        <v>3</v>
      </c>
      <c r="J2250" t="str">
        <f t="shared" ca="1" si="508"/>
        <v>rs</v>
      </c>
      <c r="K2250" t="str">
        <f t="shared" ca="1" si="509"/>
        <v>WAS</v>
      </c>
      <c r="L2250" t="str">
        <f t="shared" ca="1" si="509"/>
        <v>WAS</v>
      </c>
      <c r="M2250">
        <f t="shared" ca="1" si="510"/>
        <v>-1</v>
      </c>
      <c r="N2250" t="s">
        <v>18</v>
      </c>
      <c r="O2250">
        <v>-4.5</v>
      </c>
      <c r="P2250">
        <f t="shared" ca="1" si="511"/>
        <v>0</v>
      </c>
      <c r="S2250" t="s">
        <v>85</v>
      </c>
      <c r="T2250">
        <v>12</v>
      </c>
      <c r="U2250">
        <f t="shared" ca="1" si="512"/>
        <v>0</v>
      </c>
      <c r="W2250" t="str">
        <f t="shared" ca="1" si="513"/>
        <v/>
      </c>
    </row>
    <row r="2251" spans="1:23" x14ac:dyDescent="0.25">
      <c r="A2251">
        <v>2250</v>
      </c>
      <c r="B2251">
        <v>1103</v>
      </c>
      <c r="C2251" t="str">
        <f t="shared" ca="1" si="504"/>
        <v>2016_03_WAS@NYG</v>
      </c>
      <c r="D2251">
        <f t="shared" ca="1" si="505"/>
        <v>-4.5</v>
      </c>
      <c r="E2251">
        <f t="shared" ca="1" si="505"/>
        <v>-3.5</v>
      </c>
      <c r="F2251">
        <f t="shared" ca="1" si="505"/>
        <v>27</v>
      </c>
      <c r="G2251">
        <f t="shared" ca="1" si="505"/>
        <v>29</v>
      </c>
      <c r="H2251">
        <f t="shared" ca="1" si="506"/>
        <v>2016</v>
      </c>
      <c r="I2251">
        <f t="shared" ca="1" si="507"/>
        <v>3</v>
      </c>
      <c r="J2251" t="str">
        <f t="shared" ca="1" si="508"/>
        <v>rs</v>
      </c>
      <c r="K2251" t="str">
        <f t="shared" ca="1" si="509"/>
        <v>WAS</v>
      </c>
      <c r="L2251" t="str">
        <f t="shared" ca="1" si="509"/>
        <v>WAS</v>
      </c>
      <c r="M2251">
        <f t="shared" ca="1" si="510"/>
        <v>-1</v>
      </c>
      <c r="N2251" t="s">
        <v>16</v>
      </c>
      <c r="O2251">
        <v>-6</v>
      </c>
      <c r="P2251">
        <f t="shared" ca="1" si="511"/>
        <v>1.5</v>
      </c>
      <c r="S2251" t="s">
        <v>96</v>
      </c>
      <c r="T2251">
        <v>16</v>
      </c>
      <c r="U2251">
        <f t="shared" ca="1" si="512"/>
        <v>1</v>
      </c>
      <c r="V2251" t="s">
        <v>96</v>
      </c>
      <c r="W2251">
        <f t="shared" ca="1" si="513"/>
        <v>1</v>
      </c>
    </row>
    <row r="2252" spans="1:23" x14ac:dyDescent="0.25">
      <c r="A2252">
        <v>2251</v>
      </c>
      <c r="B2252">
        <v>1104</v>
      </c>
      <c r="C2252" t="str">
        <f t="shared" ca="1" si="504"/>
        <v>2016_03_DET@GBY</v>
      </c>
      <c r="D2252">
        <f t="shared" ca="1" si="505"/>
        <v>-8</v>
      </c>
      <c r="E2252">
        <f t="shared" ca="1" si="505"/>
        <v>-7</v>
      </c>
      <c r="F2252">
        <f t="shared" ca="1" si="505"/>
        <v>34</v>
      </c>
      <c r="G2252">
        <f t="shared" ca="1" si="505"/>
        <v>27</v>
      </c>
      <c r="H2252">
        <f t="shared" ca="1" si="506"/>
        <v>2016</v>
      </c>
      <c r="I2252">
        <f t="shared" ca="1" si="507"/>
        <v>3</v>
      </c>
      <c r="J2252" t="str">
        <f t="shared" ca="1" si="508"/>
        <v>rs</v>
      </c>
      <c r="K2252" t="str">
        <f t="shared" ca="1" si="509"/>
        <v>na</v>
      </c>
      <c r="L2252" t="str">
        <f t="shared" ca="1" si="509"/>
        <v>GBY</v>
      </c>
      <c r="M2252">
        <f t="shared" ca="1" si="510"/>
        <v>-1</v>
      </c>
      <c r="N2252" t="s">
        <v>18</v>
      </c>
      <c r="O2252">
        <v>-6.5</v>
      </c>
      <c r="P2252">
        <f t="shared" ca="1" si="511"/>
        <v>1.5</v>
      </c>
      <c r="S2252" t="s">
        <v>335</v>
      </c>
      <c r="T2252">
        <v>9</v>
      </c>
      <c r="U2252">
        <f t="shared" ca="1" si="512"/>
        <v>0</v>
      </c>
      <c r="W2252" t="str">
        <f t="shared" ca="1" si="513"/>
        <v/>
      </c>
    </row>
    <row r="2253" spans="1:23" x14ac:dyDescent="0.25">
      <c r="A2253">
        <v>2252</v>
      </c>
      <c r="B2253">
        <v>1104</v>
      </c>
      <c r="C2253" t="str">
        <f t="shared" ca="1" si="504"/>
        <v>2016_03_DET@GBY</v>
      </c>
      <c r="D2253">
        <f t="shared" ca="1" si="505"/>
        <v>-8</v>
      </c>
      <c r="E2253">
        <f t="shared" ca="1" si="505"/>
        <v>-7</v>
      </c>
      <c r="F2253">
        <f t="shared" ca="1" si="505"/>
        <v>34</v>
      </c>
      <c r="G2253">
        <f t="shared" ca="1" si="505"/>
        <v>27</v>
      </c>
      <c r="H2253">
        <f t="shared" ca="1" si="506"/>
        <v>2016</v>
      </c>
      <c r="I2253">
        <f t="shared" ca="1" si="507"/>
        <v>3</v>
      </c>
      <c r="J2253" t="str">
        <f t="shared" ca="1" si="508"/>
        <v>rs</v>
      </c>
      <c r="K2253" t="str">
        <f t="shared" ca="1" si="509"/>
        <v>na</v>
      </c>
      <c r="L2253" t="str">
        <f t="shared" ca="1" si="509"/>
        <v>GBY</v>
      </c>
      <c r="M2253">
        <f t="shared" ca="1" si="510"/>
        <v>-1</v>
      </c>
      <c r="N2253" t="s">
        <v>16</v>
      </c>
      <c r="O2253">
        <v>-7</v>
      </c>
      <c r="P2253">
        <f t="shared" ca="1" si="511"/>
        <v>1</v>
      </c>
      <c r="S2253" t="s">
        <v>335</v>
      </c>
      <c r="T2253">
        <v>4</v>
      </c>
      <c r="U2253">
        <f t="shared" ca="1" si="512"/>
        <v>0</v>
      </c>
      <c r="V2253" t="s">
        <v>335</v>
      </c>
      <c r="W2253">
        <f t="shared" ca="1" si="513"/>
        <v>1</v>
      </c>
    </row>
    <row r="2254" spans="1:23" x14ac:dyDescent="0.25">
      <c r="A2254">
        <v>2253</v>
      </c>
      <c r="B2254">
        <v>1105</v>
      </c>
      <c r="C2254" t="str">
        <f t="shared" ca="1" si="504"/>
        <v>2016_03_CLE@MIA</v>
      </c>
      <c r="D2254">
        <f t="shared" ca="1" si="505"/>
        <v>-7</v>
      </c>
      <c r="E2254">
        <f t="shared" ca="1" si="505"/>
        <v>-9.5</v>
      </c>
      <c r="F2254">
        <f t="shared" ca="1" si="505"/>
        <v>30</v>
      </c>
      <c r="G2254">
        <f t="shared" ca="1" si="505"/>
        <v>24</v>
      </c>
      <c r="H2254">
        <f t="shared" ca="1" si="506"/>
        <v>2016</v>
      </c>
      <c r="I2254">
        <f t="shared" ca="1" si="507"/>
        <v>3</v>
      </c>
      <c r="J2254" t="str">
        <f t="shared" ca="1" si="508"/>
        <v>rs</v>
      </c>
      <c r="K2254" t="str">
        <f t="shared" ca="1" si="509"/>
        <v>CLE</v>
      </c>
      <c r="L2254" t="str">
        <f t="shared" ca="1" si="509"/>
        <v>MIA</v>
      </c>
      <c r="M2254">
        <f t="shared" ca="1" si="510"/>
        <v>2.5</v>
      </c>
      <c r="N2254" t="s">
        <v>18</v>
      </c>
      <c r="O2254">
        <v>-5.5</v>
      </c>
      <c r="P2254">
        <f t="shared" ca="1" si="511"/>
        <v>1.5</v>
      </c>
      <c r="S2254" t="s">
        <v>72</v>
      </c>
      <c r="T2254">
        <v>15</v>
      </c>
      <c r="U2254">
        <f t="shared" ca="1" si="512"/>
        <v>1</v>
      </c>
      <c r="W2254" t="str">
        <f t="shared" ca="1" si="513"/>
        <v/>
      </c>
    </row>
    <row r="2255" spans="1:23" x14ac:dyDescent="0.25">
      <c r="A2255">
        <v>2254</v>
      </c>
      <c r="B2255">
        <v>1105</v>
      </c>
      <c r="C2255" t="str">
        <f t="shared" ca="1" si="504"/>
        <v>2016_03_CLE@MIA</v>
      </c>
      <c r="D2255">
        <f t="shared" ca="1" si="505"/>
        <v>-7</v>
      </c>
      <c r="E2255">
        <f t="shared" ca="1" si="505"/>
        <v>-9.5</v>
      </c>
      <c r="F2255">
        <f t="shared" ca="1" si="505"/>
        <v>30</v>
      </c>
      <c r="G2255">
        <f t="shared" ca="1" si="505"/>
        <v>24</v>
      </c>
      <c r="H2255">
        <f t="shared" ca="1" si="506"/>
        <v>2016</v>
      </c>
      <c r="I2255">
        <f t="shared" ca="1" si="507"/>
        <v>3</v>
      </c>
      <c r="J2255" t="str">
        <f t="shared" ca="1" si="508"/>
        <v>rs</v>
      </c>
      <c r="K2255" t="str">
        <f t="shared" ca="1" si="509"/>
        <v>CLE</v>
      </c>
      <c r="L2255" t="str">
        <f t="shared" ca="1" si="509"/>
        <v>MIA</v>
      </c>
      <c r="M2255">
        <f t="shared" ca="1" si="510"/>
        <v>2.5</v>
      </c>
      <c r="N2255" t="s">
        <v>16</v>
      </c>
      <c r="O2255">
        <v>-7</v>
      </c>
      <c r="P2255">
        <f t="shared" ca="1" si="511"/>
        <v>0</v>
      </c>
      <c r="S2255" t="s">
        <v>81</v>
      </c>
      <c r="T2255">
        <v>5</v>
      </c>
      <c r="U2255">
        <f t="shared" ca="1" si="512"/>
        <v>0</v>
      </c>
      <c r="V2255" t="s">
        <v>81</v>
      </c>
      <c r="W2255">
        <f t="shared" ca="1" si="513"/>
        <v>1</v>
      </c>
    </row>
    <row r="2256" spans="1:23" x14ac:dyDescent="0.25">
      <c r="A2256">
        <v>2255</v>
      </c>
      <c r="B2256">
        <v>1106</v>
      </c>
      <c r="C2256" t="str">
        <f t="shared" ca="1" si="504"/>
        <v>2016_03_MIN@CAR</v>
      </c>
      <c r="D2256">
        <f t="shared" ca="1" si="505"/>
        <v>-6.5</v>
      </c>
      <c r="E2256">
        <f t="shared" ca="1" si="505"/>
        <v>-7</v>
      </c>
      <c r="F2256">
        <f t="shared" ca="1" si="505"/>
        <v>10</v>
      </c>
      <c r="G2256">
        <f t="shared" ca="1" si="505"/>
        <v>22</v>
      </c>
      <c r="H2256">
        <f t="shared" ca="1" si="506"/>
        <v>2016</v>
      </c>
      <c r="I2256">
        <f t="shared" ca="1" si="507"/>
        <v>3</v>
      </c>
      <c r="J2256" t="str">
        <f t="shared" ca="1" si="508"/>
        <v>rs</v>
      </c>
      <c r="K2256" t="str">
        <f t="shared" ca="1" si="509"/>
        <v>MIN</v>
      </c>
      <c r="L2256" t="str">
        <f t="shared" ca="1" si="509"/>
        <v>MIN</v>
      </c>
      <c r="M2256">
        <f t="shared" ca="1" si="510"/>
        <v>0.5</v>
      </c>
      <c r="N2256" t="s">
        <v>18</v>
      </c>
      <c r="O2256">
        <v>-4.5</v>
      </c>
      <c r="P2256">
        <f t="shared" ca="1" si="511"/>
        <v>2</v>
      </c>
      <c r="S2256" t="s">
        <v>69</v>
      </c>
      <c r="T2256">
        <v>11</v>
      </c>
      <c r="U2256">
        <f t="shared" ca="1" si="512"/>
        <v>0</v>
      </c>
      <c r="W2256" t="str">
        <f t="shared" ca="1" si="513"/>
        <v/>
      </c>
    </row>
    <row r="2257" spans="1:23" x14ac:dyDescent="0.25">
      <c r="A2257">
        <v>2256</v>
      </c>
      <c r="B2257">
        <v>1106</v>
      </c>
      <c r="C2257" t="str">
        <f t="shared" ca="1" si="504"/>
        <v>2016_03_MIN@CAR</v>
      </c>
      <c r="D2257">
        <f t="shared" ca="1" si="505"/>
        <v>-6.5</v>
      </c>
      <c r="E2257">
        <f t="shared" ca="1" si="505"/>
        <v>-7</v>
      </c>
      <c r="F2257">
        <f t="shared" ca="1" si="505"/>
        <v>10</v>
      </c>
      <c r="G2257">
        <f t="shared" ca="1" si="505"/>
        <v>22</v>
      </c>
      <c r="H2257">
        <f t="shared" ca="1" si="506"/>
        <v>2016</v>
      </c>
      <c r="I2257">
        <f t="shared" ca="1" si="507"/>
        <v>3</v>
      </c>
      <c r="J2257" t="str">
        <f t="shared" ca="1" si="508"/>
        <v>rs</v>
      </c>
      <c r="K2257" t="str">
        <f t="shared" ca="1" si="509"/>
        <v>MIN</v>
      </c>
      <c r="L2257" t="str">
        <f t="shared" ca="1" si="509"/>
        <v>MIN</v>
      </c>
      <c r="M2257">
        <f t="shared" ca="1" si="510"/>
        <v>0.5</v>
      </c>
      <c r="N2257" t="s">
        <v>16</v>
      </c>
      <c r="O2257">
        <v>-3</v>
      </c>
      <c r="P2257">
        <f t="shared" ca="1" si="511"/>
        <v>3.5</v>
      </c>
      <c r="S2257" t="s">
        <v>69</v>
      </c>
      <c r="T2257">
        <v>9</v>
      </c>
      <c r="U2257">
        <f t="shared" ca="1" si="512"/>
        <v>0</v>
      </c>
      <c r="V2257" t="s">
        <v>69</v>
      </c>
      <c r="W2257">
        <f t="shared" ca="1" si="513"/>
        <v>0</v>
      </c>
    </row>
    <row r="2258" spans="1:23" x14ac:dyDescent="0.25">
      <c r="A2258">
        <v>2257</v>
      </c>
      <c r="B2258">
        <v>1107</v>
      </c>
      <c r="C2258" t="str">
        <f t="shared" ca="1" si="504"/>
        <v>2016_03_DEN@CIN</v>
      </c>
      <c r="D2258">
        <f t="shared" ca="1" si="505"/>
        <v>-3.5</v>
      </c>
      <c r="E2258">
        <f t="shared" ca="1" si="505"/>
        <v>-3.5</v>
      </c>
      <c r="F2258">
        <f t="shared" ca="1" si="505"/>
        <v>17</v>
      </c>
      <c r="G2258">
        <f t="shared" ca="1" si="505"/>
        <v>29</v>
      </c>
      <c r="H2258">
        <f t="shared" ca="1" si="506"/>
        <v>2016</v>
      </c>
      <c r="I2258">
        <f t="shared" ca="1" si="507"/>
        <v>3</v>
      </c>
      <c r="J2258" t="str">
        <f t="shared" ca="1" si="508"/>
        <v>rs</v>
      </c>
      <c r="K2258" t="str">
        <f t="shared" ca="1" si="509"/>
        <v>DEN</v>
      </c>
      <c r="L2258" t="str">
        <f t="shared" ca="1" si="509"/>
        <v>DEN</v>
      </c>
      <c r="M2258">
        <f t="shared" ca="1" si="510"/>
        <v>0</v>
      </c>
      <c r="N2258" t="s">
        <v>18</v>
      </c>
      <c r="O2258">
        <v>-3</v>
      </c>
      <c r="P2258">
        <f t="shared" ca="1" si="511"/>
        <v>0.5</v>
      </c>
      <c r="S2258" t="s">
        <v>74</v>
      </c>
      <c r="T2258">
        <v>14</v>
      </c>
      <c r="U2258">
        <f t="shared" ca="1" si="512"/>
        <v>1</v>
      </c>
      <c r="W2258" t="str">
        <f t="shared" ca="1" si="513"/>
        <v/>
      </c>
    </row>
    <row r="2259" spans="1:23" x14ac:dyDescent="0.25">
      <c r="A2259">
        <v>2258</v>
      </c>
      <c r="B2259">
        <v>1107</v>
      </c>
      <c r="C2259" t="str">
        <f t="shared" ca="1" si="504"/>
        <v>2016_03_DEN@CIN</v>
      </c>
      <c r="D2259">
        <f t="shared" ca="1" si="505"/>
        <v>-3.5</v>
      </c>
      <c r="E2259">
        <f t="shared" ca="1" si="505"/>
        <v>-3.5</v>
      </c>
      <c r="F2259">
        <f t="shared" ca="1" si="505"/>
        <v>17</v>
      </c>
      <c r="G2259">
        <f t="shared" ca="1" si="505"/>
        <v>29</v>
      </c>
      <c r="H2259">
        <f t="shared" ca="1" si="506"/>
        <v>2016</v>
      </c>
      <c r="I2259">
        <f t="shared" ca="1" si="507"/>
        <v>3</v>
      </c>
      <c r="J2259" t="str">
        <f t="shared" ca="1" si="508"/>
        <v>rs</v>
      </c>
      <c r="K2259" t="str">
        <f t="shared" ca="1" si="509"/>
        <v>DEN</v>
      </c>
      <c r="L2259" t="str">
        <f t="shared" ca="1" si="509"/>
        <v>DEN</v>
      </c>
      <c r="M2259">
        <f t="shared" ca="1" si="510"/>
        <v>0</v>
      </c>
      <c r="N2259" t="s">
        <v>16</v>
      </c>
      <c r="O2259">
        <v>0</v>
      </c>
      <c r="P2259">
        <f t="shared" ca="1" si="511"/>
        <v>3.5</v>
      </c>
      <c r="S2259" t="s">
        <v>71</v>
      </c>
      <c r="T2259">
        <v>14</v>
      </c>
      <c r="U2259">
        <f t="shared" ca="1" si="512"/>
        <v>0</v>
      </c>
      <c r="V2259" t="s">
        <v>71</v>
      </c>
      <c r="W2259">
        <f t="shared" ca="1" si="513"/>
        <v>0</v>
      </c>
    </row>
    <row r="2260" spans="1:23" x14ac:dyDescent="0.25">
      <c r="A2260">
        <v>2259</v>
      </c>
      <c r="B2260">
        <v>1108</v>
      </c>
      <c r="C2260" t="str">
        <f t="shared" ca="1" si="504"/>
        <v>2016_03_ARI@BUF</v>
      </c>
      <c r="D2260">
        <f t="shared" ca="1" si="505"/>
        <v>6.5</v>
      </c>
      <c r="E2260">
        <f t="shared" ca="1" si="505"/>
        <v>4</v>
      </c>
      <c r="F2260">
        <f t="shared" ca="1" si="505"/>
        <v>33</v>
      </c>
      <c r="G2260">
        <f t="shared" ca="1" si="505"/>
        <v>18</v>
      </c>
      <c r="H2260">
        <f t="shared" ca="1" si="506"/>
        <v>2016</v>
      </c>
      <c r="I2260">
        <f t="shared" ca="1" si="507"/>
        <v>3</v>
      </c>
      <c r="J2260" t="str">
        <f t="shared" ca="1" si="508"/>
        <v>rs</v>
      </c>
      <c r="K2260" t="str">
        <f t="shared" ca="1" si="509"/>
        <v>BUF</v>
      </c>
      <c r="L2260" t="str">
        <f t="shared" ca="1" si="509"/>
        <v>BUF</v>
      </c>
      <c r="M2260">
        <f t="shared" ca="1" si="510"/>
        <v>2.5</v>
      </c>
      <c r="N2260" t="s">
        <v>18</v>
      </c>
      <c r="O2260">
        <v>4</v>
      </c>
      <c r="P2260">
        <f t="shared" ca="1" si="511"/>
        <v>2.5</v>
      </c>
      <c r="S2260" t="s">
        <v>68</v>
      </c>
      <c r="T2260">
        <v>5</v>
      </c>
      <c r="U2260">
        <f t="shared" ca="1" si="512"/>
        <v>1</v>
      </c>
      <c r="W2260" t="str">
        <f t="shared" ca="1" si="513"/>
        <v/>
      </c>
    </row>
    <row r="2261" spans="1:23" x14ac:dyDescent="0.25">
      <c r="A2261">
        <v>2260</v>
      </c>
      <c r="B2261">
        <v>1108</v>
      </c>
      <c r="C2261" t="str">
        <f t="shared" ca="1" si="504"/>
        <v>2016_03_ARI@BUF</v>
      </c>
      <c r="D2261">
        <f t="shared" ca="1" si="505"/>
        <v>6.5</v>
      </c>
      <c r="E2261">
        <f t="shared" ca="1" si="505"/>
        <v>4</v>
      </c>
      <c r="F2261">
        <f t="shared" ca="1" si="505"/>
        <v>33</v>
      </c>
      <c r="G2261">
        <f t="shared" ca="1" si="505"/>
        <v>18</v>
      </c>
      <c r="H2261">
        <f t="shared" ca="1" si="506"/>
        <v>2016</v>
      </c>
      <c r="I2261">
        <f t="shared" ca="1" si="507"/>
        <v>3</v>
      </c>
      <c r="J2261" t="str">
        <f t="shared" ca="1" si="508"/>
        <v>rs</v>
      </c>
      <c r="K2261" t="str">
        <f t="shared" ca="1" si="509"/>
        <v>BUF</v>
      </c>
      <c r="L2261" t="str">
        <f t="shared" ca="1" si="509"/>
        <v>BUF</v>
      </c>
      <c r="M2261">
        <f t="shared" ca="1" si="510"/>
        <v>2.5</v>
      </c>
      <c r="N2261" t="s">
        <v>16</v>
      </c>
      <c r="O2261">
        <v>4</v>
      </c>
      <c r="P2261">
        <f t="shared" ca="1" si="511"/>
        <v>2.5</v>
      </c>
      <c r="S2261" t="s">
        <v>66</v>
      </c>
      <c r="T2261">
        <v>1</v>
      </c>
      <c r="U2261">
        <f t="shared" ca="1" si="512"/>
        <v>0</v>
      </c>
      <c r="V2261" t="s">
        <v>66</v>
      </c>
      <c r="W2261">
        <f t="shared" ca="1" si="513"/>
        <v>0</v>
      </c>
    </row>
    <row r="2262" spans="1:23" x14ac:dyDescent="0.25">
      <c r="A2262">
        <v>2261</v>
      </c>
      <c r="B2262">
        <v>1109</v>
      </c>
      <c r="C2262" t="str">
        <f t="shared" ca="1" si="504"/>
        <v>2016_03_OAK@TEN</v>
      </c>
      <c r="D2262">
        <f t="shared" ref="D2262:G2281" ca="1" si="514">IFERROR(IF(ISBLANK(VLOOKUP($B2262,nfl_game_result,MATCH(D$1,nfl_game_result_header,0),FALSE)),"",VLOOKUP($B2262,nfl_game_result,MATCH(D$1,nfl_game_result_header,0),FALSE)),"error")</f>
        <v>0</v>
      </c>
      <c r="E2262">
        <f t="shared" ca="1" si="514"/>
        <v>1</v>
      </c>
      <c r="F2262">
        <f t="shared" ca="1" si="514"/>
        <v>10</v>
      </c>
      <c r="G2262">
        <f t="shared" ca="1" si="514"/>
        <v>17</v>
      </c>
      <c r="H2262">
        <f t="shared" ca="1" si="506"/>
        <v>2016</v>
      </c>
      <c r="I2262">
        <f t="shared" ca="1" si="507"/>
        <v>3</v>
      </c>
      <c r="J2262" t="str">
        <f t="shared" ca="1" si="508"/>
        <v>rs</v>
      </c>
      <c r="K2262" t="str">
        <f t="shared" ref="K2262:L2281" ca="1" si="515">IFERROR(IF(ISBLANK(VLOOKUP($B2262,nfl_game_result,MATCH(K$1,nfl_game_result_header,0),FALSE)),"",VLOOKUP($B2262,nfl_game_result,MATCH(K$1,nfl_game_result_header,0),FALSE)),"error")</f>
        <v>OAK</v>
      </c>
      <c r="L2262" t="str">
        <f t="shared" ca="1" si="515"/>
        <v>OAK</v>
      </c>
      <c r="M2262">
        <f t="shared" ca="1" si="510"/>
        <v>-1</v>
      </c>
      <c r="N2262" t="s">
        <v>18</v>
      </c>
      <c r="O2262">
        <v>1</v>
      </c>
      <c r="P2262">
        <f t="shared" ca="1" si="511"/>
        <v>1</v>
      </c>
      <c r="S2262" t="s">
        <v>87</v>
      </c>
      <c r="T2262">
        <v>3</v>
      </c>
      <c r="U2262">
        <f t="shared" ca="1" si="512"/>
        <v>1</v>
      </c>
      <c r="W2262" t="str">
        <f t="shared" ca="1" si="513"/>
        <v/>
      </c>
    </row>
    <row r="2263" spans="1:23" x14ac:dyDescent="0.25">
      <c r="A2263">
        <v>2262</v>
      </c>
      <c r="B2263">
        <v>1109</v>
      </c>
      <c r="C2263" t="str">
        <f t="shared" ca="1" si="504"/>
        <v>2016_03_OAK@TEN</v>
      </c>
      <c r="D2263">
        <f t="shared" ca="1" si="514"/>
        <v>0</v>
      </c>
      <c r="E2263">
        <f t="shared" ca="1" si="514"/>
        <v>1</v>
      </c>
      <c r="F2263">
        <f t="shared" ca="1" si="514"/>
        <v>10</v>
      </c>
      <c r="G2263">
        <f t="shared" ca="1" si="514"/>
        <v>17</v>
      </c>
      <c r="H2263">
        <f t="shared" ca="1" si="506"/>
        <v>2016</v>
      </c>
      <c r="I2263">
        <f t="shared" ca="1" si="507"/>
        <v>3</v>
      </c>
      <c r="J2263" t="str">
        <f t="shared" ca="1" si="508"/>
        <v>rs</v>
      </c>
      <c r="K2263" t="str">
        <f t="shared" ca="1" si="515"/>
        <v>OAK</v>
      </c>
      <c r="L2263" t="str">
        <f t="shared" ca="1" si="515"/>
        <v>OAK</v>
      </c>
      <c r="M2263">
        <f t="shared" ca="1" si="510"/>
        <v>-1</v>
      </c>
      <c r="N2263" t="s">
        <v>16</v>
      </c>
      <c r="O2263">
        <v>-2.5</v>
      </c>
      <c r="P2263">
        <f t="shared" ca="1" si="511"/>
        <v>2.5</v>
      </c>
      <c r="S2263" t="s">
        <v>87</v>
      </c>
      <c r="T2263">
        <v>13</v>
      </c>
      <c r="U2263">
        <f t="shared" ca="1" si="512"/>
        <v>1</v>
      </c>
      <c r="V2263" t="s">
        <v>87</v>
      </c>
      <c r="W2263">
        <f t="shared" ca="1" si="513"/>
        <v>1</v>
      </c>
    </row>
    <row r="2264" spans="1:23" x14ac:dyDescent="0.25">
      <c r="A2264">
        <v>2263</v>
      </c>
      <c r="B2264">
        <v>1110</v>
      </c>
      <c r="C2264" t="str">
        <f t="shared" ca="1" si="504"/>
        <v>2016_03_LAR@TBY</v>
      </c>
      <c r="D2264">
        <f t="shared" ca="1" si="514"/>
        <v>-3.5</v>
      </c>
      <c r="E2264">
        <f t="shared" ca="1" si="514"/>
        <v>-5</v>
      </c>
      <c r="F2264">
        <f t="shared" ca="1" si="514"/>
        <v>32</v>
      </c>
      <c r="G2264">
        <f t="shared" ca="1" si="514"/>
        <v>37</v>
      </c>
      <c r="H2264">
        <f t="shared" ca="1" si="506"/>
        <v>2016</v>
      </c>
      <c r="I2264">
        <f t="shared" ca="1" si="507"/>
        <v>3</v>
      </c>
      <c r="J2264" t="str">
        <f t="shared" ca="1" si="508"/>
        <v>rs</v>
      </c>
      <c r="K2264" t="str">
        <f t="shared" ca="1" si="515"/>
        <v>LAR</v>
      </c>
      <c r="L2264" t="str">
        <f t="shared" ca="1" si="515"/>
        <v>LAR</v>
      </c>
      <c r="M2264">
        <f t="shared" ca="1" si="510"/>
        <v>1.5</v>
      </c>
      <c r="N2264" t="s">
        <v>18</v>
      </c>
      <c r="O2264">
        <v>-5</v>
      </c>
      <c r="P2264">
        <f t="shared" ca="1" si="511"/>
        <v>1.5</v>
      </c>
      <c r="S2264" t="s">
        <v>339</v>
      </c>
      <c r="T2264">
        <v>10</v>
      </c>
      <c r="U2264">
        <f t="shared" ca="1" si="512"/>
        <v>0</v>
      </c>
      <c r="W2264" t="str">
        <f t="shared" ca="1" si="513"/>
        <v/>
      </c>
    </row>
    <row r="2265" spans="1:23" x14ac:dyDescent="0.25">
      <c r="A2265">
        <v>2264</v>
      </c>
      <c r="B2265">
        <v>1110</v>
      </c>
      <c r="C2265" t="str">
        <f t="shared" ca="1" si="504"/>
        <v>2016_03_LAR@TBY</v>
      </c>
      <c r="D2265">
        <f t="shared" ca="1" si="514"/>
        <v>-3.5</v>
      </c>
      <c r="E2265">
        <f t="shared" ca="1" si="514"/>
        <v>-5</v>
      </c>
      <c r="F2265">
        <f t="shared" ca="1" si="514"/>
        <v>32</v>
      </c>
      <c r="G2265">
        <f t="shared" ca="1" si="514"/>
        <v>37</v>
      </c>
      <c r="H2265">
        <f t="shared" ca="1" si="506"/>
        <v>2016</v>
      </c>
      <c r="I2265">
        <f t="shared" ca="1" si="507"/>
        <v>3</v>
      </c>
      <c r="J2265" t="str">
        <f t="shared" ca="1" si="508"/>
        <v>rs</v>
      </c>
      <c r="K2265" t="str">
        <f t="shared" ca="1" si="515"/>
        <v>LAR</v>
      </c>
      <c r="L2265" t="str">
        <f t="shared" ca="1" si="515"/>
        <v>LAR</v>
      </c>
      <c r="M2265">
        <f t="shared" ca="1" si="510"/>
        <v>1.5</v>
      </c>
      <c r="N2265" t="s">
        <v>16</v>
      </c>
      <c r="O2265">
        <v>-3</v>
      </c>
      <c r="P2265">
        <f t="shared" ca="1" si="511"/>
        <v>0.5</v>
      </c>
      <c r="S2265" t="s">
        <v>339</v>
      </c>
      <c r="T2265">
        <v>11</v>
      </c>
      <c r="U2265">
        <f t="shared" ca="1" si="512"/>
        <v>0</v>
      </c>
      <c r="V2265" t="s">
        <v>339</v>
      </c>
      <c r="W2265">
        <f t="shared" ca="1" si="513"/>
        <v>0</v>
      </c>
    </row>
    <row r="2266" spans="1:23" x14ac:dyDescent="0.25">
      <c r="A2266">
        <v>2265</v>
      </c>
      <c r="B2266">
        <v>1111</v>
      </c>
      <c r="C2266" t="str">
        <f t="shared" ca="1" si="504"/>
        <v>2016_03_SFO@SEA</v>
      </c>
      <c r="D2266">
        <f t="shared" ca="1" si="514"/>
        <v>-11</v>
      </c>
      <c r="E2266">
        <f t="shared" ca="1" si="514"/>
        <v>-9.5</v>
      </c>
      <c r="F2266">
        <f t="shared" ca="1" si="514"/>
        <v>37</v>
      </c>
      <c r="G2266">
        <f t="shared" ca="1" si="514"/>
        <v>18</v>
      </c>
      <c r="H2266">
        <f t="shared" ca="1" si="506"/>
        <v>2016</v>
      </c>
      <c r="I2266">
        <f t="shared" ca="1" si="507"/>
        <v>3</v>
      </c>
      <c r="J2266" t="str">
        <f t="shared" ca="1" si="508"/>
        <v>rs</v>
      </c>
      <c r="K2266" t="str">
        <f t="shared" ca="1" si="515"/>
        <v>SEA</v>
      </c>
      <c r="L2266" t="str">
        <f t="shared" ca="1" si="515"/>
        <v>SEA</v>
      </c>
      <c r="M2266">
        <f t="shared" ca="1" si="510"/>
        <v>-1.5</v>
      </c>
      <c r="N2266" t="s">
        <v>18</v>
      </c>
      <c r="O2266">
        <v>-4</v>
      </c>
      <c r="P2266">
        <f t="shared" ca="1" si="511"/>
        <v>7</v>
      </c>
      <c r="S2266" t="s">
        <v>338</v>
      </c>
      <c r="T2266">
        <v>6</v>
      </c>
      <c r="U2266">
        <f t="shared" ca="1" si="512"/>
        <v>0</v>
      </c>
      <c r="W2266" t="str">
        <f t="shared" ca="1" si="513"/>
        <v/>
      </c>
    </row>
    <row r="2267" spans="1:23" x14ac:dyDescent="0.25">
      <c r="A2267">
        <v>2266</v>
      </c>
      <c r="B2267">
        <v>1111</v>
      </c>
      <c r="C2267" t="str">
        <f t="shared" ca="1" si="504"/>
        <v>2016_03_SFO@SEA</v>
      </c>
      <c r="D2267">
        <f t="shared" ca="1" si="514"/>
        <v>-11</v>
      </c>
      <c r="E2267">
        <f t="shared" ca="1" si="514"/>
        <v>-9.5</v>
      </c>
      <c r="F2267">
        <f t="shared" ca="1" si="514"/>
        <v>37</v>
      </c>
      <c r="G2267">
        <f t="shared" ca="1" si="514"/>
        <v>18</v>
      </c>
      <c r="H2267">
        <f t="shared" ca="1" si="506"/>
        <v>2016</v>
      </c>
      <c r="I2267">
        <f t="shared" ca="1" si="507"/>
        <v>3</v>
      </c>
      <c r="J2267" t="str">
        <f t="shared" ca="1" si="508"/>
        <v>rs</v>
      </c>
      <c r="K2267" t="str">
        <f t="shared" ca="1" si="515"/>
        <v>SEA</v>
      </c>
      <c r="L2267" t="str">
        <f t="shared" ca="1" si="515"/>
        <v>SEA</v>
      </c>
      <c r="M2267">
        <f t="shared" ca="1" si="510"/>
        <v>-1.5</v>
      </c>
      <c r="N2267" t="s">
        <v>16</v>
      </c>
      <c r="O2267">
        <v>-9</v>
      </c>
      <c r="P2267">
        <f t="shared" ca="1" si="511"/>
        <v>2</v>
      </c>
      <c r="S2267" t="s">
        <v>338</v>
      </c>
      <c r="T2267">
        <v>3</v>
      </c>
      <c r="U2267">
        <f t="shared" ca="1" si="512"/>
        <v>0</v>
      </c>
      <c r="V2267" t="s">
        <v>91</v>
      </c>
      <c r="W2267">
        <f t="shared" ca="1" si="513"/>
        <v>1</v>
      </c>
    </row>
    <row r="2268" spans="1:23" x14ac:dyDescent="0.25">
      <c r="A2268">
        <v>2267</v>
      </c>
      <c r="B2268">
        <v>1112</v>
      </c>
      <c r="C2268" t="str">
        <f t="shared" ca="1" si="504"/>
        <v>2016_03_PIT@PHI</v>
      </c>
      <c r="D2268">
        <f t="shared" ca="1" si="514"/>
        <v>5.5</v>
      </c>
      <c r="E2268">
        <f t="shared" ca="1" si="514"/>
        <v>3.5</v>
      </c>
      <c r="F2268">
        <f t="shared" ca="1" si="514"/>
        <v>34</v>
      </c>
      <c r="G2268">
        <f t="shared" ca="1" si="514"/>
        <v>3</v>
      </c>
      <c r="H2268">
        <f t="shared" ca="1" si="506"/>
        <v>2016</v>
      </c>
      <c r="I2268">
        <f t="shared" ca="1" si="507"/>
        <v>3</v>
      </c>
      <c r="J2268" t="str">
        <f t="shared" ca="1" si="508"/>
        <v>rs</v>
      </c>
      <c r="K2268" t="str">
        <f t="shared" ca="1" si="515"/>
        <v>PHI</v>
      </c>
      <c r="L2268" t="str">
        <f t="shared" ca="1" si="515"/>
        <v>PHI</v>
      </c>
      <c r="M2268">
        <f t="shared" ca="1" si="510"/>
        <v>2</v>
      </c>
      <c r="N2268" t="s">
        <v>18</v>
      </c>
      <c r="O2268">
        <v>4.5</v>
      </c>
      <c r="P2268">
        <f t="shared" ca="1" si="511"/>
        <v>1</v>
      </c>
      <c r="S2268" t="s">
        <v>89</v>
      </c>
      <c r="T2268">
        <v>1</v>
      </c>
      <c r="U2268">
        <f t="shared" ca="1" si="512"/>
        <v>0</v>
      </c>
      <c r="W2268" t="str">
        <f t="shared" ca="1" si="513"/>
        <v/>
      </c>
    </row>
    <row r="2269" spans="1:23" x14ac:dyDescent="0.25">
      <c r="A2269">
        <v>2268</v>
      </c>
      <c r="B2269">
        <v>1112</v>
      </c>
      <c r="C2269" t="str">
        <f t="shared" ca="1" si="504"/>
        <v>2016_03_PIT@PHI</v>
      </c>
      <c r="D2269">
        <f t="shared" ca="1" si="514"/>
        <v>5.5</v>
      </c>
      <c r="E2269">
        <f t="shared" ca="1" si="514"/>
        <v>3.5</v>
      </c>
      <c r="F2269">
        <f t="shared" ca="1" si="514"/>
        <v>34</v>
      </c>
      <c r="G2269">
        <f t="shared" ca="1" si="514"/>
        <v>3</v>
      </c>
      <c r="H2269">
        <f t="shared" ca="1" si="506"/>
        <v>2016</v>
      </c>
      <c r="I2269">
        <f t="shared" ca="1" si="507"/>
        <v>3</v>
      </c>
      <c r="J2269" t="str">
        <f t="shared" ca="1" si="508"/>
        <v>rs</v>
      </c>
      <c r="K2269" t="str">
        <f t="shared" ca="1" si="515"/>
        <v>PHI</v>
      </c>
      <c r="L2269" t="str">
        <f t="shared" ca="1" si="515"/>
        <v>PHI</v>
      </c>
      <c r="M2269">
        <f t="shared" ca="1" si="510"/>
        <v>2</v>
      </c>
      <c r="N2269" t="s">
        <v>16</v>
      </c>
      <c r="O2269">
        <v>5</v>
      </c>
      <c r="P2269">
        <f t="shared" ca="1" si="511"/>
        <v>0.5</v>
      </c>
      <c r="S2269" t="s">
        <v>89</v>
      </c>
      <c r="T2269">
        <v>2</v>
      </c>
      <c r="U2269">
        <f t="shared" ca="1" si="512"/>
        <v>0</v>
      </c>
      <c r="V2269" t="s">
        <v>89</v>
      </c>
      <c r="W2269">
        <f t="shared" ca="1" si="513"/>
        <v>0</v>
      </c>
    </row>
    <row r="2270" spans="1:23" x14ac:dyDescent="0.25">
      <c r="A2270">
        <v>2269</v>
      </c>
      <c r="B2270">
        <v>1113</v>
      </c>
      <c r="C2270" t="str">
        <f t="shared" ca="1" si="504"/>
        <v>2016_03_NYJ@KCY</v>
      </c>
      <c r="D2270">
        <f t="shared" ca="1" si="514"/>
        <v>-4</v>
      </c>
      <c r="E2270">
        <f t="shared" ca="1" si="514"/>
        <v>-3</v>
      </c>
      <c r="F2270">
        <f t="shared" ca="1" si="514"/>
        <v>24</v>
      </c>
      <c r="G2270">
        <f t="shared" ca="1" si="514"/>
        <v>3</v>
      </c>
      <c r="H2270">
        <f t="shared" ca="1" si="506"/>
        <v>2016</v>
      </c>
      <c r="I2270">
        <f t="shared" ca="1" si="507"/>
        <v>3</v>
      </c>
      <c r="J2270" t="str">
        <f t="shared" ca="1" si="508"/>
        <v>rs</v>
      </c>
      <c r="K2270" t="str">
        <f t="shared" ca="1" si="515"/>
        <v>KCY</v>
      </c>
      <c r="L2270" t="str">
        <f t="shared" ca="1" si="515"/>
        <v>KCY</v>
      </c>
      <c r="M2270">
        <f t="shared" ca="1" si="510"/>
        <v>-1</v>
      </c>
      <c r="N2270" t="s">
        <v>18</v>
      </c>
      <c r="O2270">
        <v>-3</v>
      </c>
      <c r="P2270">
        <f t="shared" ca="1" si="511"/>
        <v>1</v>
      </c>
      <c r="S2270" t="s">
        <v>86</v>
      </c>
      <c r="T2270">
        <v>16</v>
      </c>
      <c r="U2270">
        <f t="shared" ca="1" si="512"/>
        <v>0</v>
      </c>
      <c r="W2270" t="str">
        <f t="shared" ca="1" si="513"/>
        <v/>
      </c>
    </row>
    <row r="2271" spans="1:23" x14ac:dyDescent="0.25">
      <c r="A2271">
        <v>2270</v>
      </c>
      <c r="B2271">
        <v>1113</v>
      </c>
      <c r="C2271" t="str">
        <f t="shared" ca="1" si="504"/>
        <v>2016_03_NYJ@KCY</v>
      </c>
      <c r="D2271">
        <f t="shared" ca="1" si="514"/>
        <v>-4</v>
      </c>
      <c r="E2271">
        <f t="shared" ca="1" si="514"/>
        <v>-3</v>
      </c>
      <c r="F2271">
        <f t="shared" ca="1" si="514"/>
        <v>24</v>
      </c>
      <c r="G2271">
        <f t="shared" ca="1" si="514"/>
        <v>3</v>
      </c>
      <c r="H2271">
        <f t="shared" ca="1" si="506"/>
        <v>2016</v>
      </c>
      <c r="I2271">
        <f t="shared" ca="1" si="507"/>
        <v>3</v>
      </c>
      <c r="J2271" t="str">
        <f t="shared" ca="1" si="508"/>
        <v>rs</v>
      </c>
      <c r="K2271" t="str">
        <f t="shared" ca="1" si="515"/>
        <v>KCY</v>
      </c>
      <c r="L2271" t="str">
        <f t="shared" ca="1" si="515"/>
        <v>KCY</v>
      </c>
      <c r="M2271">
        <f t="shared" ca="1" si="510"/>
        <v>-1</v>
      </c>
      <c r="N2271" t="s">
        <v>16</v>
      </c>
      <c r="O2271">
        <v>-3</v>
      </c>
      <c r="P2271">
        <f t="shared" ca="1" si="511"/>
        <v>1</v>
      </c>
      <c r="S2271" t="s">
        <v>86</v>
      </c>
      <c r="T2271">
        <v>7</v>
      </c>
      <c r="U2271">
        <f t="shared" ca="1" si="512"/>
        <v>0</v>
      </c>
      <c r="V2271" t="s">
        <v>86</v>
      </c>
      <c r="W2271">
        <f t="shared" ca="1" si="513"/>
        <v>0</v>
      </c>
    </row>
    <row r="2272" spans="1:23" x14ac:dyDescent="0.25">
      <c r="A2272">
        <v>2271</v>
      </c>
      <c r="B2272">
        <v>1114</v>
      </c>
      <c r="C2272" t="str">
        <f t="shared" ca="1" si="504"/>
        <v>2016_03_SD@IND</v>
      </c>
      <c r="D2272">
        <f t="shared" ca="1" si="514"/>
        <v>-3</v>
      </c>
      <c r="E2272">
        <f t="shared" ca="1" si="514"/>
        <v>-1</v>
      </c>
      <c r="F2272">
        <f t="shared" ca="1" si="514"/>
        <v>26</v>
      </c>
      <c r="G2272">
        <f t="shared" ca="1" si="514"/>
        <v>22</v>
      </c>
      <c r="H2272">
        <f t="shared" ca="1" si="506"/>
        <v>2016</v>
      </c>
      <c r="I2272">
        <f t="shared" ca="1" si="507"/>
        <v>3</v>
      </c>
      <c r="J2272" t="str">
        <f t="shared" ca="1" si="508"/>
        <v>rs</v>
      </c>
      <c r="K2272" t="str">
        <f t="shared" ca="1" si="515"/>
        <v>IND</v>
      </c>
      <c r="L2272" t="str">
        <f t="shared" ca="1" si="515"/>
        <v>IND</v>
      </c>
      <c r="M2272">
        <f t="shared" ca="1" si="510"/>
        <v>-2</v>
      </c>
      <c r="N2272" t="s">
        <v>18</v>
      </c>
      <c r="O2272">
        <v>-3</v>
      </c>
      <c r="P2272">
        <f t="shared" ca="1" si="511"/>
        <v>0</v>
      </c>
      <c r="S2272" t="s">
        <v>90</v>
      </c>
      <c r="T2272">
        <v>2</v>
      </c>
      <c r="U2272">
        <f t="shared" ca="1" si="512"/>
        <v>0</v>
      </c>
      <c r="W2272" t="str">
        <f t="shared" ca="1" si="513"/>
        <v/>
      </c>
    </row>
    <row r="2273" spans="1:23" x14ac:dyDescent="0.25">
      <c r="A2273">
        <v>2272</v>
      </c>
      <c r="B2273">
        <v>1114</v>
      </c>
      <c r="C2273" t="str">
        <f t="shared" ca="1" si="504"/>
        <v>2016_03_SD@IND</v>
      </c>
      <c r="D2273">
        <f t="shared" ca="1" si="514"/>
        <v>-3</v>
      </c>
      <c r="E2273">
        <f t="shared" ca="1" si="514"/>
        <v>-1</v>
      </c>
      <c r="F2273">
        <f t="shared" ca="1" si="514"/>
        <v>26</v>
      </c>
      <c r="G2273">
        <f t="shared" ca="1" si="514"/>
        <v>22</v>
      </c>
      <c r="H2273">
        <f t="shared" ca="1" si="506"/>
        <v>2016</v>
      </c>
      <c r="I2273">
        <f t="shared" ca="1" si="507"/>
        <v>3</v>
      </c>
      <c r="J2273" t="str">
        <f t="shared" ca="1" si="508"/>
        <v>rs</v>
      </c>
      <c r="K2273" t="str">
        <f t="shared" ca="1" si="515"/>
        <v>IND</v>
      </c>
      <c r="L2273" t="str">
        <f t="shared" ca="1" si="515"/>
        <v>IND</v>
      </c>
      <c r="M2273">
        <f t="shared" ca="1" si="510"/>
        <v>-2</v>
      </c>
      <c r="N2273" t="s">
        <v>16</v>
      </c>
      <c r="O2273">
        <v>-3</v>
      </c>
      <c r="P2273">
        <f t="shared" ca="1" si="511"/>
        <v>0</v>
      </c>
      <c r="S2273" t="s">
        <v>90</v>
      </c>
      <c r="T2273">
        <v>10</v>
      </c>
      <c r="U2273">
        <f t="shared" ca="1" si="512"/>
        <v>0</v>
      </c>
      <c r="V2273" t="s">
        <v>90</v>
      </c>
      <c r="W2273">
        <f t="shared" ca="1" si="513"/>
        <v>0</v>
      </c>
    </row>
    <row r="2274" spans="1:23" x14ac:dyDescent="0.25">
      <c r="A2274">
        <v>2273</v>
      </c>
      <c r="B2274">
        <v>1115</v>
      </c>
      <c r="C2274" t="str">
        <f t="shared" ca="1" si="504"/>
        <v>2016_03_CHI@DAL</v>
      </c>
      <c r="D2274">
        <f t="shared" ca="1" si="514"/>
        <v>-4</v>
      </c>
      <c r="E2274">
        <f t="shared" ca="1" si="514"/>
        <v>-7</v>
      </c>
      <c r="F2274">
        <f t="shared" ca="1" si="514"/>
        <v>31</v>
      </c>
      <c r="G2274">
        <f t="shared" ca="1" si="514"/>
        <v>17</v>
      </c>
      <c r="H2274">
        <f t="shared" ca="1" si="506"/>
        <v>2016</v>
      </c>
      <c r="I2274">
        <f t="shared" ca="1" si="507"/>
        <v>3</v>
      </c>
      <c r="J2274" t="str">
        <f t="shared" ca="1" si="508"/>
        <v>rs</v>
      </c>
      <c r="K2274" t="str">
        <f t="shared" ca="1" si="515"/>
        <v>DAL</v>
      </c>
      <c r="L2274" t="str">
        <f t="shared" ca="1" si="515"/>
        <v>DAL</v>
      </c>
      <c r="M2274">
        <f t="shared" ca="1" si="510"/>
        <v>3</v>
      </c>
      <c r="N2274" t="s">
        <v>18</v>
      </c>
      <c r="O2274">
        <v>-6</v>
      </c>
      <c r="P2274">
        <f t="shared" ca="1" si="511"/>
        <v>2</v>
      </c>
      <c r="S2274" t="s">
        <v>70</v>
      </c>
      <c r="T2274">
        <v>4</v>
      </c>
      <c r="U2274">
        <f t="shared" ca="1" si="512"/>
        <v>0</v>
      </c>
      <c r="W2274" t="str">
        <f t="shared" ca="1" si="513"/>
        <v/>
      </c>
    </row>
    <row r="2275" spans="1:23" x14ac:dyDescent="0.25">
      <c r="A2275">
        <v>2274</v>
      </c>
      <c r="B2275">
        <v>1115</v>
      </c>
      <c r="C2275" t="str">
        <f t="shared" ca="1" si="504"/>
        <v>2016_03_CHI@DAL</v>
      </c>
      <c r="D2275">
        <f t="shared" ca="1" si="514"/>
        <v>-4</v>
      </c>
      <c r="E2275">
        <f t="shared" ca="1" si="514"/>
        <v>-7</v>
      </c>
      <c r="F2275">
        <f t="shared" ca="1" si="514"/>
        <v>31</v>
      </c>
      <c r="G2275">
        <f t="shared" ca="1" si="514"/>
        <v>17</v>
      </c>
      <c r="H2275">
        <f t="shared" ca="1" si="506"/>
        <v>2016</v>
      </c>
      <c r="I2275">
        <f t="shared" ca="1" si="507"/>
        <v>3</v>
      </c>
      <c r="J2275" t="str">
        <f t="shared" ca="1" si="508"/>
        <v>rs</v>
      </c>
      <c r="K2275" t="str">
        <f t="shared" ca="1" si="515"/>
        <v>DAL</v>
      </c>
      <c r="L2275" t="str">
        <f t="shared" ca="1" si="515"/>
        <v>DAL</v>
      </c>
      <c r="M2275">
        <f t="shared" ca="1" si="510"/>
        <v>3</v>
      </c>
      <c r="N2275" t="s">
        <v>16</v>
      </c>
      <c r="O2275">
        <v>-3</v>
      </c>
      <c r="P2275">
        <f t="shared" ca="1" si="511"/>
        <v>1</v>
      </c>
      <c r="S2275" t="s">
        <v>70</v>
      </c>
      <c r="T2275">
        <v>15</v>
      </c>
      <c r="U2275">
        <f t="shared" ca="1" si="512"/>
        <v>0</v>
      </c>
      <c r="V2275" t="s">
        <v>73</v>
      </c>
      <c r="W2275">
        <f t="shared" ca="1" si="513"/>
        <v>1</v>
      </c>
    </row>
    <row r="2276" spans="1:23" x14ac:dyDescent="0.25">
      <c r="A2276">
        <v>2275</v>
      </c>
      <c r="B2276">
        <v>1116</v>
      </c>
      <c r="C2276" t="str">
        <f t="shared" ca="1" si="504"/>
        <v>2016_03_ATL@NOR</v>
      </c>
      <c r="D2276">
        <f t="shared" ca="1" si="514"/>
        <v>-3.5</v>
      </c>
      <c r="E2276">
        <f t="shared" ca="1" si="514"/>
        <v>-3</v>
      </c>
      <c r="F2276">
        <f t="shared" ca="1" si="514"/>
        <v>32</v>
      </c>
      <c r="G2276">
        <f t="shared" ca="1" si="514"/>
        <v>45</v>
      </c>
      <c r="H2276">
        <f t="shared" ca="1" si="506"/>
        <v>2016</v>
      </c>
      <c r="I2276">
        <f t="shared" ca="1" si="507"/>
        <v>3</v>
      </c>
      <c r="J2276" t="str">
        <f t="shared" ca="1" si="508"/>
        <v>rs</v>
      </c>
      <c r="K2276" t="str">
        <f t="shared" ca="1" si="515"/>
        <v>ATL</v>
      </c>
      <c r="L2276" t="str">
        <f t="shared" ca="1" si="515"/>
        <v>ATL</v>
      </c>
      <c r="M2276">
        <f t="shared" ca="1" si="510"/>
        <v>-0.5</v>
      </c>
      <c r="N2276" t="s">
        <v>18</v>
      </c>
      <c r="O2276">
        <v>-3</v>
      </c>
      <c r="P2276">
        <f t="shared" ca="1" si="511"/>
        <v>0.5</v>
      </c>
      <c r="S2276" t="s">
        <v>340</v>
      </c>
      <c r="T2276">
        <v>13</v>
      </c>
      <c r="U2276">
        <f t="shared" ca="1" si="512"/>
        <v>0</v>
      </c>
      <c r="W2276" t="str">
        <f t="shared" ca="1" si="513"/>
        <v/>
      </c>
    </row>
    <row r="2277" spans="1:23" x14ac:dyDescent="0.25">
      <c r="A2277">
        <v>2276</v>
      </c>
      <c r="B2277">
        <v>1116</v>
      </c>
      <c r="C2277" t="str">
        <f t="shared" ca="1" si="504"/>
        <v>2016_03_ATL@NOR</v>
      </c>
      <c r="D2277">
        <f t="shared" ca="1" si="514"/>
        <v>-3.5</v>
      </c>
      <c r="E2277">
        <f t="shared" ca="1" si="514"/>
        <v>-3</v>
      </c>
      <c r="F2277">
        <f t="shared" ca="1" si="514"/>
        <v>32</v>
      </c>
      <c r="G2277">
        <f t="shared" ca="1" si="514"/>
        <v>45</v>
      </c>
      <c r="H2277">
        <f t="shared" ca="1" si="506"/>
        <v>2016</v>
      </c>
      <c r="I2277">
        <f t="shared" ca="1" si="507"/>
        <v>3</v>
      </c>
      <c r="J2277" t="str">
        <f t="shared" ca="1" si="508"/>
        <v>rs</v>
      </c>
      <c r="K2277" t="str">
        <f t="shared" ca="1" si="515"/>
        <v>ATL</v>
      </c>
      <c r="L2277" t="str">
        <f t="shared" ca="1" si="515"/>
        <v>ATL</v>
      </c>
      <c r="M2277">
        <f t="shared" ca="1" si="510"/>
        <v>-0.5</v>
      </c>
      <c r="N2277" t="s">
        <v>16</v>
      </c>
      <c r="O2277">
        <v>-3</v>
      </c>
      <c r="P2277">
        <f t="shared" ca="1" si="511"/>
        <v>0.5</v>
      </c>
      <c r="S2277" t="s">
        <v>22</v>
      </c>
      <c r="T2277">
        <v>6</v>
      </c>
      <c r="U2277">
        <f t="shared" ca="1" si="512"/>
        <v>1</v>
      </c>
      <c r="V2277" t="s">
        <v>340</v>
      </c>
      <c r="W2277">
        <f t="shared" ca="1" si="513"/>
        <v>0</v>
      </c>
    </row>
    <row r="2278" spans="1:23" x14ac:dyDescent="0.25">
      <c r="A2278">
        <v>2277</v>
      </c>
      <c r="B2278">
        <v>1117</v>
      </c>
      <c r="C2278" t="str">
        <f t="shared" ca="1" si="504"/>
        <v>2016_04_MIA@CIN</v>
      </c>
      <c r="D2278">
        <f t="shared" ca="1" si="514"/>
        <v>-7</v>
      </c>
      <c r="E2278">
        <f t="shared" ca="1" si="514"/>
        <v>-7.5</v>
      </c>
      <c r="F2278">
        <f t="shared" ca="1" si="514"/>
        <v>22</v>
      </c>
      <c r="G2278">
        <f t="shared" ca="1" si="514"/>
        <v>7</v>
      </c>
      <c r="H2278">
        <f t="shared" ca="1" si="506"/>
        <v>2016</v>
      </c>
      <c r="I2278">
        <f t="shared" ca="1" si="507"/>
        <v>4</v>
      </c>
      <c r="J2278" t="str">
        <f t="shared" ca="1" si="508"/>
        <v>rs</v>
      </c>
      <c r="K2278" t="str">
        <f t="shared" ca="1" si="515"/>
        <v>CIN</v>
      </c>
      <c r="L2278" t="str">
        <f t="shared" ca="1" si="515"/>
        <v>CIN</v>
      </c>
      <c r="M2278">
        <f t="shared" ca="1" si="510"/>
        <v>0.5</v>
      </c>
      <c r="N2278" t="s">
        <v>18</v>
      </c>
      <c r="O2278">
        <v>-6.5</v>
      </c>
      <c r="P2278">
        <f t="shared" ca="1" si="511"/>
        <v>0.5</v>
      </c>
      <c r="S2278" t="s">
        <v>71</v>
      </c>
      <c r="T2278">
        <v>6</v>
      </c>
      <c r="U2278">
        <f t="shared" ca="1" si="512"/>
        <v>1</v>
      </c>
      <c r="W2278" t="str">
        <f t="shared" ca="1" si="513"/>
        <v/>
      </c>
    </row>
    <row r="2279" spans="1:23" x14ac:dyDescent="0.25">
      <c r="A2279">
        <v>2278</v>
      </c>
      <c r="B2279">
        <v>1117</v>
      </c>
      <c r="C2279" t="str">
        <f t="shared" ca="1" si="504"/>
        <v>2016_04_MIA@CIN</v>
      </c>
      <c r="D2279">
        <f t="shared" ca="1" si="514"/>
        <v>-7</v>
      </c>
      <c r="E2279">
        <f t="shared" ca="1" si="514"/>
        <v>-7.5</v>
      </c>
      <c r="F2279">
        <f t="shared" ca="1" si="514"/>
        <v>22</v>
      </c>
      <c r="G2279">
        <f t="shared" ca="1" si="514"/>
        <v>7</v>
      </c>
      <c r="H2279">
        <f t="shared" ca="1" si="506"/>
        <v>2016</v>
      </c>
      <c r="I2279">
        <f t="shared" ca="1" si="507"/>
        <v>4</v>
      </c>
      <c r="J2279" t="str">
        <f t="shared" ca="1" si="508"/>
        <v>rs</v>
      </c>
      <c r="K2279" t="str">
        <f t="shared" ca="1" si="515"/>
        <v>CIN</v>
      </c>
      <c r="L2279" t="str">
        <f t="shared" ca="1" si="515"/>
        <v>CIN</v>
      </c>
      <c r="M2279">
        <f t="shared" ca="1" si="510"/>
        <v>0.5</v>
      </c>
      <c r="N2279" t="s">
        <v>16</v>
      </c>
      <c r="O2279">
        <v>-6</v>
      </c>
      <c r="P2279">
        <f t="shared" ca="1" si="511"/>
        <v>1</v>
      </c>
      <c r="S2279" t="s">
        <v>81</v>
      </c>
      <c r="T2279">
        <v>15</v>
      </c>
      <c r="U2279">
        <f t="shared" ca="1" si="512"/>
        <v>0</v>
      </c>
      <c r="V2279" t="s">
        <v>81</v>
      </c>
      <c r="W2279">
        <f t="shared" ca="1" si="513"/>
        <v>0</v>
      </c>
    </row>
    <row r="2280" spans="1:23" x14ac:dyDescent="0.25">
      <c r="A2280">
        <v>2279</v>
      </c>
      <c r="B2280">
        <v>1118</v>
      </c>
      <c r="C2280" t="str">
        <f t="shared" ca="1" si="504"/>
        <v>2016_04_IND@JAX</v>
      </c>
      <c r="D2280">
        <f t="shared" ca="1" si="514"/>
        <v>2.5</v>
      </c>
      <c r="E2280">
        <f t="shared" ca="1" si="514"/>
        <v>2</v>
      </c>
      <c r="F2280">
        <f t="shared" ca="1" si="514"/>
        <v>30</v>
      </c>
      <c r="G2280">
        <f t="shared" ca="1" si="514"/>
        <v>27</v>
      </c>
      <c r="H2280">
        <f t="shared" ca="1" si="506"/>
        <v>2016</v>
      </c>
      <c r="I2280">
        <f t="shared" ca="1" si="507"/>
        <v>4</v>
      </c>
      <c r="J2280" t="str">
        <f t="shared" ca="1" si="508"/>
        <v>rs</v>
      </c>
      <c r="K2280" t="str">
        <f t="shared" ca="1" si="515"/>
        <v>JAX</v>
      </c>
      <c r="L2280" t="str">
        <f t="shared" ca="1" si="515"/>
        <v>JAX</v>
      </c>
      <c r="M2280">
        <f t="shared" ca="1" si="510"/>
        <v>0.5</v>
      </c>
      <c r="N2280" t="s">
        <v>18</v>
      </c>
      <c r="O2280">
        <v>2.5</v>
      </c>
      <c r="P2280">
        <f t="shared" ca="1" si="511"/>
        <v>0</v>
      </c>
      <c r="S2280" t="s">
        <v>79</v>
      </c>
      <c r="T2280">
        <v>7</v>
      </c>
      <c r="U2280">
        <f t="shared" ca="1" si="512"/>
        <v>1</v>
      </c>
      <c r="W2280" t="str">
        <f t="shared" ca="1" si="513"/>
        <v/>
      </c>
    </row>
    <row r="2281" spans="1:23" x14ac:dyDescent="0.25">
      <c r="A2281">
        <v>2280</v>
      </c>
      <c r="B2281">
        <v>1118</v>
      </c>
      <c r="C2281" t="str">
        <f t="shared" ca="1" si="504"/>
        <v>2016_04_IND@JAX</v>
      </c>
      <c r="D2281">
        <f t="shared" ca="1" si="514"/>
        <v>2.5</v>
      </c>
      <c r="E2281">
        <f t="shared" ca="1" si="514"/>
        <v>2</v>
      </c>
      <c r="F2281">
        <f t="shared" ca="1" si="514"/>
        <v>30</v>
      </c>
      <c r="G2281">
        <f t="shared" ca="1" si="514"/>
        <v>27</v>
      </c>
      <c r="H2281">
        <f t="shared" ca="1" si="506"/>
        <v>2016</v>
      </c>
      <c r="I2281">
        <f t="shared" ca="1" si="507"/>
        <v>4</v>
      </c>
      <c r="J2281" t="str">
        <f t="shared" ca="1" si="508"/>
        <v>rs</v>
      </c>
      <c r="K2281" t="str">
        <f t="shared" ca="1" si="515"/>
        <v>JAX</v>
      </c>
      <c r="L2281" t="str">
        <f t="shared" ca="1" si="515"/>
        <v>JAX</v>
      </c>
      <c r="M2281">
        <f t="shared" ca="1" si="510"/>
        <v>0.5</v>
      </c>
      <c r="N2281" t="s">
        <v>16</v>
      </c>
      <c r="O2281">
        <v>0</v>
      </c>
      <c r="P2281">
        <f t="shared" ca="1" si="511"/>
        <v>2.5</v>
      </c>
      <c r="S2281" t="s">
        <v>79</v>
      </c>
      <c r="T2281">
        <v>4</v>
      </c>
      <c r="U2281">
        <f t="shared" ca="1" si="512"/>
        <v>1</v>
      </c>
      <c r="V2281" t="s">
        <v>79</v>
      </c>
      <c r="W2281">
        <f t="shared" ca="1" si="513"/>
        <v>1</v>
      </c>
    </row>
    <row r="2282" spans="1:23" x14ac:dyDescent="0.25">
      <c r="A2282">
        <v>2281</v>
      </c>
      <c r="B2282">
        <v>1119</v>
      </c>
      <c r="C2282" t="str">
        <f t="shared" ca="1" si="504"/>
        <v>2016_04_TEN@HOU</v>
      </c>
      <c r="D2282">
        <f t="shared" ref="D2282:G2301" ca="1" si="516">IFERROR(IF(ISBLANK(VLOOKUP($B2282,nfl_game_result,MATCH(D$1,nfl_game_result_header,0),FALSE)),"",VLOOKUP($B2282,nfl_game_result,MATCH(D$1,nfl_game_result_header,0),FALSE)),"error")</f>
        <v>-4.5</v>
      </c>
      <c r="E2282">
        <f t="shared" ca="1" si="516"/>
        <v>-4.5</v>
      </c>
      <c r="F2282">
        <f t="shared" ca="1" si="516"/>
        <v>27</v>
      </c>
      <c r="G2282">
        <f t="shared" ca="1" si="516"/>
        <v>20</v>
      </c>
      <c r="H2282">
        <f t="shared" ca="1" si="506"/>
        <v>2016</v>
      </c>
      <c r="I2282">
        <f t="shared" ca="1" si="507"/>
        <v>4</v>
      </c>
      <c r="J2282" t="str">
        <f t="shared" ca="1" si="508"/>
        <v>rs</v>
      </c>
      <c r="K2282" t="str">
        <f t="shared" ref="K2282:L2301" ca="1" si="517">IFERROR(IF(ISBLANK(VLOOKUP($B2282,nfl_game_result,MATCH(K$1,nfl_game_result_header,0),FALSE)),"",VLOOKUP($B2282,nfl_game_result,MATCH(K$1,nfl_game_result_header,0),FALSE)),"error")</f>
        <v>HOU</v>
      </c>
      <c r="L2282" t="str">
        <f t="shared" ca="1" si="517"/>
        <v>HOU</v>
      </c>
      <c r="M2282">
        <f t="shared" ca="1" si="510"/>
        <v>0</v>
      </c>
      <c r="N2282" t="s">
        <v>18</v>
      </c>
      <c r="O2282">
        <v>-6</v>
      </c>
      <c r="P2282">
        <f t="shared" ca="1" si="511"/>
        <v>1.5</v>
      </c>
      <c r="S2282" t="s">
        <v>77</v>
      </c>
      <c r="T2282">
        <v>12</v>
      </c>
      <c r="U2282">
        <f t="shared" ca="1" si="512"/>
        <v>1</v>
      </c>
      <c r="W2282" t="str">
        <f t="shared" ca="1" si="513"/>
        <v/>
      </c>
    </row>
    <row r="2283" spans="1:23" x14ac:dyDescent="0.25">
      <c r="A2283">
        <v>2282</v>
      </c>
      <c r="B2283">
        <v>1119</v>
      </c>
      <c r="C2283" t="str">
        <f t="shared" ca="1" si="504"/>
        <v>2016_04_TEN@HOU</v>
      </c>
      <c r="D2283">
        <f t="shared" ca="1" si="516"/>
        <v>-4.5</v>
      </c>
      <c r="E2283">
        <f t="shared" ca="1" si="516"/>
        <v>-4.5</v>
      </c>
      <c r="F2283">
        <f t="shared" ca="1" si="516"/>
        <v>27</v>
      </c>
      <c r="G2283">
        <f t="shared" ca="1" si="516"/>
        <v>20</v>
      </c>
      <c r="H2283">
        <f t="shared" ca="1" si="506"/>
        <v>2016</v>
      </c>
      <c r="I2283">
        <f t="shared" ca="1" si="507"/>
        <v>4</v>
      </c>
      <c r="J2283" t="str">
        <f t="shared" ca="1" si="508"/>
        <v>rs</v>
      </c>
      <c r="K2283" t="str">
        <f t="shared" ca="1" si="517"/>
        <v>HOU</v>
      </c>
      <c r="L2283" t="str">
        <f t="shared" ca="1" si="517"/>
        <v>HOU</v>
      </c>
      <c r="M2283">
        <f t="shared" ca="1" si="510"/>
        <v>0</v>
      </c>
      <c r="N2283" t="s">
        <v>16</v>
      </c>
      <c r="O2283">
        <v>-5</v>
      </c>
      <c r="P2283">
        <f t="shared" ca="1" si="511"/>
        <v>0.5</v>
      </c>
      <c r="S2283" t="s">
        <v>77</v>
      </c>
      <c r="T2283">
        <v>2</v>
      </c>
      <c r="U2283">
        <f t="shared" ca="1" si="512"/>
        <v>1</v>
      </c>
      <c r="V2283" t="s">
        <v>77</v>
      </c>
      <c r="W2283">
        <f t="shared" ca="1" si="513"/>
        <v>1</v>
      </c>
    </row>
    <row r="2284" spans="1:23" x14ac:dyDescent="0.25">
      <c r="A2284">
        <v>2283</v>
      </c>
      <c r="B2284">
        <v>1120</v>
      </c>
      <c r="C2284" t="str">
        <f t="shared" ca="1" si="504"/>
        <v>2016_04_CLE@WAS</v>
      </c>
      <c r="D2284">
        <f t="shared" ca="1" si="516"/>
        <v>-6.5</v>
      </c>
      <c r="E2284">
        <f t="shared" ca="1" si="516"/>
        <v>-7.5</v>
      </c>
      <c r="F2284">
        <f t="shared" ca="1" si="516"/>
        <v>31</v>
      </c>
      <c r="G2284">
        <f t="shared" ca="1" si="516"/>
        <v>20</v>
      </c>
      <c r="H2284">
        <f t="shared" ca="1" si="506"/>
        <v>2016</v>
      </c>
      <c r="I2284">
        <f t="shared" ca="1" si="507"/>
        <v>4</v>
      </c>
      <c r="J2284" t="str">
        <f t="shared" ca="1" si="508"/>
        <v>rs</v>
      </c>
      <c r="K2284" t="str">
        <f t="shared" ca="1" si="517"/>
        <v>WAS</v>
      </c>
      <c r="L2284" t="str">
        <f t="shared" ca="1" si="517"/>
        <v>WAS</v>
      </c>
      <c r="M2284">
        <f t="shared" ca="1" si="510"/>
        <v>1</v>
      </c>
      <c r="N2284" t="s">
        <v>18</v>
      </c>
      <c r="O2284">
        <v>-7.5</v>
      </c>
      <c r="P2284">
        <f t="shared" ca="1" si="511"/>
        <v>1</v>
      </c>
      <c r="S2284" t="s">
        <v>72</v>
      </c>
      <c r="T2284">
        <v>2</v>
      </c>
      <c r="U2284">
        <f t="shared" ca="1" si="512"/>
        <v>0</v>
      </c>
      <c r="W2284" t="str">
        <f t="shared" ca="1" si="513"/>
        <v/>
      </c>
    </row>
    <row r="2285" spans="1:23" x14ac:dyDescent="0.25">
      <c r="A2285">
        <v>2284</v>
      </c>
      <c r="B2285">
        <v>1120</v>
      </c>
      <c r="C2285" t="str">
        <f t="shared" ca="1" si="504"/>
        <v>2016_04_CLE@WAS</v>
      </c>
      <c r="D2285">
        <f t="shared" ca="1" si="516"/>
        <v>-6.5</v>
      </c>
      <c r="E2285">
        <f t="shared" ca="1" si="516"/>
        <v>-7.5</v>
      </c>
      <c r="F2285">
        <f t="shared" ca="1" si="516"/>
        <v>31</v>
      </c>
      <c r="G2285">
        <f t="shared" ca="1" si="516"/>
        <v>20</v>
      </c>
      <c r="H2285">
        <f t="shared" ca="1" si="506"/>
        <v>2016</v>
      </c>
      <c r="I2285">
        <f t="shared" ca="1" si="507"/>
        <v>4</v>
      </c>
      <c r="J2285" t="str">
        <f t="shared" ca="1" si="508"/>
        <v>rs</v>
      </c>
      <c r="K2285" t="str">
        <f t="shared" ca="1" si="517"/>
        <v>WAS</v>
      </c>
      <c r="L2285" t="str">
        <f t="shared" ca="1" si="517"/>
        <v>WAS</v>
      </c>
      <c r="M2285">
        <f t="shared" ca="1" si="510"/>
        <v>1</v>
      </c>
      <c r="N2285" t="s">
        <v>16</v>
      </c>
      <c r="O2285">
        <v>-8.5</v>
      </c>
      <c r="P2285">
        <f t="shared" ca="1" si="511"/>
        <v>2</v>
      </c>
      <c r="S2285" t="s">
        <v>96</v>
      </c>
      <c r="T2285">
        <v>5</v>
      </c>
      <c r="U2285">
        <f t="shared" ca="1" si="512"/>
        <v>1</v>
      </c>
      <c r="V2285" t="s">
        <v>96</v>
      </c>
      <c r="W2285">
        <f t="shared" ca="1" si="513"/>
        <v>1</v>
      </c>
    </row>
    <row r="2286" spans="1:23" x14ac:dyDescent="0.25">
      <c r="A2286">
        <v>2285</v>
      </c>
      <c r="B2286">
        <v>1121</v>
      </c>
      <c r="C2286" t="str">
        <f t="shared" ca="1" si="504"/>
        <v>2016_04_SEA@NYJ</v>
      </c>
      <c r="D2286">
        <f t="shared" ca="1" si="516"/>
        <v>3.5</v>
      </c>
      <c r="E2286">
        <f t="shared" ca="1" si="516"/>
        <v>1.5</v>
      </c>
      <c r="F2286">
        <f t="shared" ca="1" si="516"/>
        <v>17</v>
      </c>
      <c r="G2286">
        <f t="shared" ca="1" si="516"/>
        <v>27</v>
      </c>
      <c r="H2286">
        <f t="shared" ca="1" si="506"/>
        <v>2016</v>
      </c>
      <c r="I2286">
        <f t="shared" ca="1" si="507"/>
        <v>4</v>
      </c>
      <c r="J2286" t="str">
        <f t="shared" ca="1" si="508"/>
        <v>rs</v>
      </c>
      <c r="K2286" t="str">
        <f t="shared" ca="1" si="517"/>
        <v>SEA</v>
      </c>
      <c r="L2286" t="str">
        <f t="shared" ca="1" si="517"/>
        <v>SEA</v>
      </c>
      <c r="M2286">
        <f t="shared" ca="1" si="510"/>
        <v>2</v>
      </c>
      <c r="N2286" t="s">
        <v>18</v>
      </c>
      <c r="O2286">
        <v>1.5</v>
      </c>
      <c r="P2286">
        <f t="shared" ca="1" si="511"/>
        <v>2</v>
      </c>
      <c r="S2286" t="s">
        <v>86</v>
      </c>
      <c r="T2286">
        <v>9</v>
      </c>
      <c r="U2286">
        <f t="shared" ca="1" si="512"/>
        <v>0</v>
      </c>
      <c r="W2286" t="str">
        <f t="shared" ca="1" si="513"/>
        <v/>
      </c>
    </row>
    <row r="2287" spans="1:23" x14ac:dyDescent="0.25">
      <c r="A2287">
        <v>2286</v>
      </c>
      <c r="B2287">
        <v>1121</v>
      </c>
      <c r="C2287" t="str">
        <f t="shared" ca="1" si="504"/>
        <v>2016_04_SEA@NYJ</v>
      </c>
      <c r="D2287">
        <f t="shared" ca="1" si="516"/>
        <v>3.5</v>
      </c>
      <c r="E2287">
        <f t="shared" ca="1" si="516"/>
        <v>1.5</v>
      </c>
      <c r="F2287">
        <f t="shared" ca="1" si="516"/>
        <v>17</v>
      </c>
      <c r="G2287">
        <f t="shared" ca="1" si="516"/>
        <v>27</v>
      </c>
      <c r="H2287">
        <f t="shared" ca="1" si="506"/>
        <v>2016</v>
      </c>
      <c r="I2287">
        <f t="shared" ca="1" si="507"/>
        <v>4</v>
      </c>
      <c r="J2287" t="str">
        <f t="shared" ca="1" si="508"/>
        <v>rs</v>
      </c>
      <c r="K2287" t="str">
        <f t="shared" ca="1" si="517"/>
        <v>SEA</v>
      </c>
      <c r="L2287" t="str">
        <f t="shared" ca="1" si="517"/>
        <v>SEA</v>
      </c>
      <c r="M2287">
        <f t="shared" ca="1" si="510"/>
        <v>2</v>
      </c>
      <c r="N2287" t="s">
        <v>16</v>
      </c>
      <c r="O2287">
        <v>1</v>
      </c>
      <c r="P2287">
        <f t="shared" ca="1" si="511"/>
        <v>2.5</v>
      </c>
      <c r="S2287" t="s">
        <v>86</v>
      </c>
      <c r="T2287">
        <v>1</v>
      </c>
      <c r="U2287">
        <f t="shared" ca="1" si="512"/>
        <v>0</v>
      </c>
      <c r="V2287" t="s">
        <v>86</v>
      </c>
      <c r="W2287">
        <f t="shared" ca="1" si="513"/>
        <v>0</v>
      </c>
    </row>
    <row r="2288" spans="1:23" x14ac:dyDescent="0.25">
      <c r="A2288">
        <v>2287</v>
      </c>
      <c r="B2288">
        <v>1122</v>
      </c>
      <c r="C2288" t="str">
        <f t="shared" ca="1" si="504"/>
        <v>2016_04_BUF@NWE</v>
      </c>
      <c r="D2288">
        <f t="shared" ca="1" si="516"/>
        <v>-3.5</v>
      </c>
      <c r="E2288">
        <f t="shared" ca="1" si="516"/>
        <v>-7</v>
      </c>
      <c r="F2288">
        <f t="shared" ca="1" si="516"/>
        <v>0</v>
      </c>
      <c r="G2288">
        <f t="shared" ca="1" si="516"/>
        <v>16</v>
      </c>
      <c r="H2288">
        <f t="shared" ca="1" si="506"/>
        <v>2016</v>
      </c>
      <c r="I2288">
        <f t="shared" ca="1" si="507"/>
        <v>4</v>
      </c>
      <c r="J2288" t="str">
        <f t="shared" ca="1" si="508"/>
        <v>rs</v>
      </c>
      <c r="K2288" t="str">
        <f t="shared" ca="1" si="517"/>
        <v>BUF</v>
      </c>
      <c r="L2288" t="str">
        <f t="shared" ca="1" si="517"/>
        <v>BUF</v>
      </c>
      <c r="M2288">
        <f t="shared" ca="1" si="510"/>
        <v>3.5</v>
      </c>
      <c r="N2288" t="s">
        <v>18</v>
      </c>
      <c r="O2288">
        <v>-7</v>
      </c>
      <c r="P2288">
        <f t="shared" ca="1" si="511"/>
        <v>3.5</v>
      </c>
      <c r="S2288" t="s">
        <v>68</v>
      </c>
      <c r="T2288">
        <v>4</v>
      </c>
      <c r="U2288">
        <f t="shared" ca="1" si="512"/>
        <v>1</v>
      </c>
      <c r="W2288" t="str">
        <f t="shared" ca="1" si="513"/>
        <v/>
      </c>
    </row>
    <row r="2289" spans="1:23" x14ac:dyDescent="0.25">
      <c r="A2289">
        <v>2288</v>
      </c>
      <c r="B2289">
        <v>1122</v>
      </c>
      <c r="C2289" t="str">
        <f t="shared" ca="1" si="504"/>
        <v>2016_04_BUF@NWE</v>
      </c>
      <c r="D2289">
        <f t="shared" ca="1" si="516"/>
        <v>-3.5</v>
      </c>
      <c r="E2289">
        <f t="shared" ca="1" si="516"/>
        <v>-7</v>
      </c>
      <c r="F2289">
        <f t="shared" ca="1" si="516"/>
        <v>0</v>
      </c>
      <c r="G2289">
        <f t="shared" ca="1" si="516"/>
        <v>16</v>
      </c>
      <c r="H2289">
        <f t="shared" ca="1" si="506"/>
        <v>2016</v>
      </c>
      <c r="I2289">
        <f t="shared" ca="1" si="507"/>
        <v>4</v>
      </c>
      <c r="J2289" t="str">
        <f t="shared" ca="1" si="508"/>
        <v>rs</v>
      </c>
      <c r="K2289" t="str">
        <f t="shared" ca="1" si="517"/>
        <v>BUF</v>
      </c>
      <c r="L2289" t="str">
        <f t="shared" ca="1" si="517"/>
        <v>BUF</v>
      </c>
      <c r="M2289">
        <f t="shared" ca="1" si="510"/>
        <v>3.5</v>
      </c>
      <c r="N2289" t="s">
        <v>16</v>
      </c>
      <c r="O2289">
        <v>-7.5</v>
      </c>
      <c r="P2289">
        <f t="shared" ca="1" si="511"/>
        <v>4</v>
      </c>
      <c r="S2289" t="s">
        <v>68</v>
      </c>
      <c r="T2289">
        <v>13</v>
      </c>
      <c r="U2289">
        <f t="shared" ca="1" si="512"/>
        <v>1</v>
      </c>
      <c r="V2289" t="s">
        <v>337</v>
      </c>
      <c r="W2289">
        <f t="shared" ca="1" si="513"/>
        <v>0</v>
      </c>
    </row>
    <row r="2290" spans="1:23" x14ac:dyDescent="0.25">
      <c r="A2290">
        <v>2289</v>
      </c>
      <c r="B2290">
        <v>1123</v>
      </c>
      <c r="C2290" t="str">
        <f t="shared" ca="1" si="504"/>
        <v>2016_04_CAR@ATL</v>
      </c>
      <c r="D2290">
        <f t="shared" ca="1" si="516"/>
        <v>3</v>
      </c>
      <c r="E2290">
        <f t="shared" ca="1" si="516"/>
        <v>3</v>
      </c>
      <c r="F2290">
        <f t="shared" ca="1" si="516"/>
        <v>48</v>
      </c>
      <c r="G2290">
        <f t="shared" ca="1" si="516"/>
        <v>33</v>
      </c>
      <c r="H2290">
        <f t="shared" ca="1" si="506"/>
        <v>2016</v>
      </c>
      <c r="I2290">
        <f t="shared" ca="1" si="507"/>
        <v>4</v>
      </c>
      <c r="J2290" t="str">
        <f t="shared" ca="1" si="508"/>
        <v>rs</v>
      </c>
      <c r="K2290" t="str">
        <f t="shared" ca="1" si="517"/>
        <v>ATL</v>
      </c>
      <c r="L2290" t="str">
        <f t="shared" ca="1" si="517"/>
        <v>ATL</v>
      </c>
      <c r="M2290">
        <f t="shared" ca="1" si="510"/>
        <v>0</v>
      </c>
      <c r="N2290" t="s">
        <v>18</v>
      </c>
      <c r="O2290">
        <v>1</v>
      </c>
      <c r="P2290">
        <f t="shared" ca="1" si="511"/>
        <v>2</v>
      </c>
      <c r="S2290" t="s">
        <v>69</v>
      </c>
      <c r="T2290">
        <v>14</v>
      </c>
      <c r="U2290">
        <f t="shared" ca="1" si="512"/>
        <v>0</v>
      </c>
      <c r="W2290" t="str">
        <f t="shared" ca="1" si="513"/>
        <v/>
      </c>
    </row>
    <row r="2291" spans="1:23" x14ac:dyDescent="0.25">
      <c r="A2291">
        <v>2290</v>
      </c>
      <c r="B2291">
        <v>1123</v>
      </c>
      <c r="C2291" t="str">
        <f t="shared" ca="1" si="504"/>
        <v>2016_04_CAR@ATL</v>
      </c>
      <c r="D2291">
        <f t="shared" ca="1" si="516"/>
        <v>3</v>
      </c>
      <c r="E2291">
        <f t="shared" ca="1" si="516"/>
        <v>3</v>
      </c>
      <c r="F2291">
        <f t="shared" ca="1" si="516"/>
        <v>48</v>
      </c>
      <c r="G2291">
        <f t="shared" ca="1" si="516"/>
        <v>33</v>
      </c>
      <c r="H2291">
        <f t="shared" ca="1" si="506"/>
        <v>2016</v>
      </c>
      <c r="I2291">
        <f t="shared" ca="1" si="507"/>
        <v>4</v>
      </c>
      <c r="J2291" t="str">
        <f t="shared" ca="1" si="508"/>
        <v>rs</v>
      </c>
      <c r="K2291" t="str">
        <f t="shared" ca="1" si="517"/>
        <v>ATL</v>
      </c>
      <c r="L2291" t="str">
        <f t="shared" ca="1" si="517"/>
        <v>ATL</v>
      </c>
      <c r="M2291">
        <f t="shared" ca="1" si="510"/>
        <v>0</v>
      </c>
      <c r="N2291" t="s">
        <v>16</v>
      </c>
      <c r="O2291">
        <v>3</v>
      </c>
      <c r="P2291">
        <f t="shared" ca="1" si="511"/>
        <v>0</v>
      </c>
      <c r="S2291" t="s">
        <v>69</v>
      </c>
      <c r="T2291">
        <v>11</v>
      </c>
      <c r="U2291">
        <f t="shared" ca="1" si="512"/>
        <v>0</v>
      </c>
      <c r="V2291" t="s">
        <v>69</v>
      </c>
      <c r="W2291">
        <f t="shared" ca="1" si="513"/>
        <v>0</v>
      </c>
    </row>
    <row r="2292" spans="1:23" x14ac:dyDescent="0.25">
      <c r="A2292">
        <v>2291</v>
      </c>
      <c r="B2292">
        <v>1124</v>
      </c>
      <c r="C2292" t="str">
        <f t="shared" ca="1" si="504"/>
        <v>2016_04_OAK@BAL</v>
      </c>
      <c r="D2292">
        <f t="shared" ca="1" si="516"/>
        <v>-3.5</v>
      </c>
      <c r="E2292">
        <f t="shared" ca="1" si="516"/>
        <v>-3.5</v>
      </c>
      <c r="F2292">
        <f t="shared" ca="1" si="516"/>
        <v>27</v>
      </c>
      <c r="G2292">
        <f t="shared" ca="1" si="516"/>
        <v>28</v>
      </c>
      <c r="H2292">
        <f t="shared" ca="1" si="506"/>
        <v>2016</v>
      </c>
      <c r="I2292">
        <f t="shared" ca="1" si="507"/>
        <v>4</v>
      </c>
      <c r="J2292" t="str">
        <f t="shared" ca="1" si="508"/>
        <v>rs</v>
      </c>
      <c r="K2292" t="str">
        <f t="shared" ca="1" si="517"/>
        <v>OAK</v>
      </c>
      <c r="L2292" t="str">
        <f t="shared" ca="1" si="517"/>
        <v>OAK</v>
      </c>
      <c r="M2292">
        <f t="shared" ca="1" si="510"/>
        <v>0</v>
      </c>
      <c r="N2292" t="s">
        <v>18</v>
      </c>
      <c r="O2292">
        <v>-4.5</v>
      </c>
      <c r="P2292">
        <f t="shared" ca="1" si="511"/>
        <v>1</v>
      </c>
      <c r="S2292" t="s">
        <v>67</v>
      </c>
      <c r="T2292">
        <v>13</v>
      </c>
      <c r="U2292">
        <f t="shared" ca="1" si="512"/>
        <v>0</v>
      </c>
      <c r="W2292" t="str">
        <f t="shared" ca="1" si="513"/>
        <v/>
      </c>
    </row>
    <row r="2293" spans="1:23" x14ac:dyDescent="0.25">
      <c r="A2293">
        <v>2292</v>
      </c>
      <c r="B2293">
        <v>1124</v>
      </c>
      <c r="C2293" t="str">
        <f t="shared" ca="1" si="504"/>
        <v>2016_04_OAK@BAL</v>
      </c>
      <c r="D2293">
        <f t="shared" ca="1" si="516"/>
        <v>-3.5</v>
      </c>
      <c r="E2293">
        <f t="shared" ca="1" si="516"/>
        <v>-3.5</v>
      </c>
      <c r="F2293">
        <f t="shared" ca="1" si="516"/>
        <v>27</v>
      </c>
      <c r="G2293">
        <f t="shared" ca="1" si="516"/>
        <v>28</v>
      </c>
      <c r="H2293">
        <f t="shared" ca="1" si="506"/>
        <v>2016</v>
      </c>
      <c r="I2293">
        <f t="shared" ca="1" si="507"/>
        <v>4</v>
      </c>
      <c r="J2293" t="str">
        <f t="shared" ca="1" si="508"/>
        <v>rs</v>
      </c>
      <c r="K2293" t="str">
        <f t="shared" ca="1" si="517"/>
        <v>OAK</v>
      </c>
      <c r="L2293" t="str">
        <f t="shared" ca="1" si="517"/>
        <v>OAK</v>
      </c>
      <c r="M2293">
        <f t="shared" ca="1" si="510"/>
        <v>0</v>
      </c>
      <c r="N2293" t="s">
        <v>16</v>
      </c>
      <c r="O2293">
        <v>-3</v>
      </c>
      <c r="P2293">
        <f t="shared" ca="1" si="511"/>
        <v>0.5</v>
      </c>
      <c r="S2293" t="s">
        <v>87</v>
      </c>
      <c r="T2293">
        <v>7</v>
      </c>
      <c r="U2293">
        <f t="shared" ca="1" si="512"/>
        <v>1</v>
      </c>
      <c r="V2293" t="s">
        <v>87</v>
      </c>
      <c r="W2293">
        <f t="shared" ca="1" si="513"/>
        <v>1</v>
      </c>
    </row>
    <row r="2294" spans="1:23" x14ac:dyDescent="0.25">
      <c r="A2294">
        <v>2293</v>
      </c>
      <c r="B2294">
        <v>1125</v>
      </c>
      <c r="C2294" t="str">
        <f t="shared" ca="1" si="504"/>
        <v>2016_04_DET@CHI</v>
      </c>
      <c r="D2294">
        <f t="shared" ca="1" si="516"/>
        <v>1</v>
      </c>
      <c r="E2294">
        <f t="shared" ca="1" si="516"/>
        <v>3</v>
      </c>
      <c r="F2294">
        <f t="shared" ca="1" si="516"/>
        <v>17</v>
      </c>
      <c r="G2294">
        <f t="shared" ca="1" si="516"/>
        <v>14</v>
      </c>
      <c r="H2294">
        <f t="shared" ca="1" si="506"/>
        <v>2016</v>
      </c>
      <c r="I2294">
        <f t="shared" ca="1" si="507"/>
        <v>4</v>
      </c>
      <c r="J2294" t="str">
        <f t="shared" ca="1" si="508"/>
        <v>rs</v>
      </c>
      <c r="K2294" t="str">
        <f t="shared" ca="1" si="517"/>
        <v>CHI</v>
      </c>
      <c r="L2294" t="str">
        <f t="shared" ca="1" si="517"/>
        <v>CHI</v>
      </c>
      <c r="M2294">
        <f t="shared" ca="1" si="510"/>
        <v>-2</v>
      </c>
      <c r="N2294" t="s">
        <v>18</v>
      </c>
      <c r="O2294">
        <v>3.5</v>
      </c>
      <c r="P2294">
        <f t="shared" ca="1" si="511"/>
        <v>2.5</v>
      </c>
      <c r="S2294" t="s">
        <v>75</v>
      </c>
      <c r="T2294">
        <v>8</v>
      </c>
      <c r="U2294">
        <f t="shared" ca="1" si="512"/>
        <v>0</v>
      </c>
      <c r="W2294" t="str">
        <f t="shared" ca="1" si="513"/>
        <v/>
      </c>
    </row>
    <row r="2295" spans="1:23" x14ac:dyDescent="0.25">
      <c r="A2295">
        <v>2294</v>
      </c>
      <c r="B2295">
        <v>1125</v>
      </c>
      <c r="C2295" t="str">
        <f t="shared" ca="1" si="504"/>
        <v>2016_04_DET@CHI</v>
      </c>
      <c r="D2295">
        <f t="shared" ca="1" si="516"/>
        <v>1</v>
      </c>
      <c r="E2295">
        <f t="shared" ca="1" si="516"/>
        <v>3</v>
      </c>
      <c r="F2295">
        <f t="shared" ca="1" si="516"/>
        <v>17</v>
      </c>
      <c r="G2295">
        <f t="shared" ca="1" si="516"/>
        <v>14</v>
      </c>
      <c r="H2295">
        <f t="shared" ca="1" si="506"/>
        <v>2016</v>
      </c>
      <c r="I2295">
        <f t="shared" ca="1" si="507"/>
        <v>4</v>
      </c>
      <c r="J2295" t="str">
        <f t="shared" ca="1" si="508"/>
        <v>rs</v>
      </c>
      <c r="K2295" t="str">
        <f t="shared" ca="1" si="517"/>
        <v>CHI</v>
      </c>
      <c r="L2295" t="str">
        <f t="shared" ca="1" si="517"/>
        <v>CHI</v>
      </c>
      <c r="M2295">
        <f t="shared" ca="1" si="510"/>
        <v>-2</v>
      </c>
      <c r="N2295" t="s">
        <v>16</v>
      </c>
      <c r="O2295">
        <v>2.5</v>
      </c>
      <c r="P2295">
        <f t="shared" ca="1" si="511"/>
        <v>1.5</v>
      </c>
      <c r="S2295" t="s">
        <v>70</v>
      </c>
      <c r="T2295">
        <v>14</v>
      </c>
      <c r="U2295">
        <f t="shared" ca="1" si="512"/>
        <v>1</v>
      </c>
      <c r="V2295" t="s">
        <v>70</v>
      </c>
      <c r="W2295">
        <f t="shared" ca="1" si="513"/>
        <v>1</v>
      </c>
    </row>
    <row r="2296" spans="1:23" x14ac:dyDescent="0.25">
      <c r="A2296">
        <v>2295</v>
      </c>
      <c r="B2296">
        <v>1126</v>
      </c>
      <c r="C2296" t="str">
        <f t="shared" ca="1" si="504"/>
        <v>2016_04_DEN@TBY</v>
      </c>
      <c r="D2296">
        <f t="shared" ca="1" si="516"/>
        <v>4</v>
      </c>
      <c r="E2296">
        <f t="shared" ca="1" si="516"/>
        <v>3</v>
      </c>
      <c r="F2296">
        <f t="shared" ca="1" si="516"/>
        <v>7</v>
      </c>
      <c r="G2296">
        <f t="shared" ca="1" si="516"/>
        <v>27</v>
      </c>
      <c r="H2296">
        <f t="shared" ca="1" si="506"/>
        <v>2016</v>
      </c>
      <c r="I2296">
        <f t="shared" ca="1" si="507"/>
        <v>4</v>
      </c>
      <c r="J2296" t="str">
        <f t="shared" ca="1" si="508"/>
        <v>rs</v>
      </c>
      <c r="K2296" t="str">
        <f t="shared" ca="1" si="517"/>
        <v>DEN</v>
      </c>
      <c r="L2296" t="str">
        <f t="shared" ca="1" si="517"/>
        <v>DEN</v>
      </c>
      <c r="M2296">
        <f t="shared" ca="1" si="510"/>
        <v>1</v>
      </c>
      <c r="N2296" t="s">
        <v>18</v>
      </c>
      <c r="O2296">
        <v>3.5</v>
      </c>
      <c r="P2296">
        <f t="shared" ca="1" si="511"/>
        <v>0.5</v>
      </c>
      <c r="S2296" t="s">
        <v>74</v>
      </c>
      <c r="T2296">
        <v>10</v>
      </c>
      <c r="U2296">
        <f t="shared" ca="1" si="512"/>
        <v>1</v>
      </c>
      <c r="W2296" t="str">
        <f t="shared" ca="1" si="513"/>
        <v/>
      </c>
    </row>
    <row r="2297" spans="1:23" x14ac:dyDescent="0.25">
      <c r="A2297">
        <v>2296</v>
      </c>
      <c r="B2297">
        <v>1126</v>
      </c>
      <c r="C2297" t="str">
        <f t="shared" ca="1" si="504"/>
        <v>2016_04_DEN@TBY</v>
      </c>
      <c r="D2297">
        <f t="shared" ca="1" si="516"/>
        <v>4</v>
      </c>
      <c r="E2297">
        <f t="shared" ca="1" si="516"/>
        <v>3</v>
      </c>
      <c r="F2297">
        <f t="shared" ca="1" si="516"/>
        <v>7</v>
      </c>
      <c r="G2297">
        <f t="shared" ca="1" si="516"/>
        <v>27</v>
      </c>
      <c r="H2297">
        <f t="shared" ca="1" si="506"/>
        <v>2016</v>
      </c>
      <c r="I2297">
        <f t="shared" ca="1" si="507"/>
        <v>4</v>
      </c>
      <c r="J2297" t="str">
        <f t="shared" ca="1" si="508"/>
        <v>rs</v>
      </c>
      <c r="K2297" t="str">
        <f t="shared" ca="1" si="517"/>
        <v>DEN</v>
      </c>
      <c r="L2297" t="str">
        <f t="shared" ca="1" si="517"/>
        <v>DEN</v>
      </c>
      <c r="M2297">
        <f t="shared" ca="1" si="510"/>
        <v>1</v>
      </c>
      <c r="N2297" t="s">
        <v>16</v>
      </c>
      <c r="O2297">
        <v>3</v>
      </c>
      <c r="P2297">
        <f t="shared" ca="1" si="511"/>
        <v>1</v>
      </c>
      <c r="S2297" t="s">
        <v>74</v>
      </c>
      <c r="T2297">
        <v>8</v>
      </c>
      <c r="U2297">
        <f t="shared" ca="1" si="512"/>
        <v>1</v>
      </c>
      <c r="V2297" t="s">
        <v>74</v>
      </c>
      <c r="W2297">
        <f t="shared" ca="1" si="513"/>
        <v>1</v>
      </c>
    </row>
    <row r="2298" spans="1:23" x14ac:dyDescent="0.25">
      <c r="A2298">
        <v>2297</v>
      </c>
      <c r="B2298">
        <v>1127</v>
      </c>
      <c r="C2298" t="str">
        <f t="shared" ca="1" si="504"/>
        <v>2016_04_LAR@ARI</v>
      </c>
      <c r="D2298">
        <f t="shared" ca="1" si="516"/>
        <v>-8</v>
      </c>
      <c r="E2298">
        <f t="shared" ca="1" si="516"/>
        <v>-8.5</v>
      </c>
      <c r="F2298">
        <f t="shared" ca="1" si="516"/>
        <v>13</v>
      </c>
      <c r="G2298">
        <f t="shared" ca="1" si="516"/>
        <v>17</v>
      </c>
      <c r="H2298">
        <f t="shared" ca="1" si="506"/>
        <v>2016</v>
      </c>
      <c r="I2298">
        <f t="shared" ca="1" si="507"/>
        <v>4</v>
      </c>
      <c r="J2298" t="str">
        <f t="shared" ca="1" si="508"/>
        <v>rs</v>
      </c>
      <c r="K2298" t="str">
        <f t="shared" ca="1" si="517"/>
        <v>LAR</v>
      </c>
      <c r="L2298" t="str">
        <f t="shared" ca="1" si="517"/>
        <v>LAR</v>
      </c>
      <c r="M2298">
        <f t="shared" ca="1" si="510"/>
        <v>0.5</v>
      </c>
      <c r="N2298" t="s">
        <v>18</v>
      </c>
      <c r="O2298">
        <v>-7.5</v>
      </c>
      <c r="P2298">
        <f t="shared" ca="1" si="511"/>
        <v>0.5</v>
      </c>
      <c r="S2298" t="s">
        <v>125</v>
      </c>
      <c r="T2298">
        <v>3</v>
      </c>
      <c r="U2298">
        <f t="shared" ca="1" si="512"/>
        <v>1</v>
      </c>
      <c r="W2298" t="str">
        <f t="shared" ca="1" si="513"/>
        <v/>
      </c>
    </row>
    <row r="2299" spans="1:23" x14ac:dyDescent="0.25">
      <c r="A2299">
        <v>2298</v>
      </c>
      <c r="B2299">
        <v>1127</v>
      </c>
      <c r="C2299" t="str">
        <f t="shared" ca="1" si="504"/>
        <v>2016_04_LAR@ARI</v>
      </c>
      <c r="D2299">
        <f t="shared" ca="1" si="516"/>
        <v>-8</v>
      </c>
      <c r="E2299">
        <f t="shared" ca="1" si="516"/>
        <v>-8.5</v>
      </c>
      <c r="F2299">
        <f t="shared" ca="1" si="516"/>
        <v>13</v>
      </c>
      <c r="G2299">
        <f t="shared" ca="1" si="516"/>
        <v>17</v>
      </c>
      <c r="H2299">
        <f t="shared" ca="1" si="506"/>
        <v>2016</v>
      </c>
      <c r="I2299">
        <f t="shared" ca="1" si="507"/>
        <v>4</v>
      </c>
      <c r="J2299" t="str">
        <f t="shared" ca="1" si="508"/>
        <v>rs</v>
      </c>
      <c r="K2299" t="str">
        <f t="shared" ca="1" si="517"/>
        <v>LAR</v>
      </c>
      <c r="L2299" t="str">
        <f t="shared" ca="1" si="517"/>
        <v>LAR</v>
      </c>
      <c r="M2299">
        <f t="shared" ca="1" si="510"/>
        <v>0.5</v>
      </c>
      <c r="N2299" t="s">
        <v>16</v>
      </c>
      <c r="O2299">
        <v>-6.5</v>
      </c>
      <c r="P2299">
        <f t="shared" ca="1" si="511"/>
        <v>1.5</v>
      </c>
      <c r="S2299" t="s">
        <v>125</v>
      </c>
      <c r="T2299">
        <v>3</v>
      </c>
      <c r="U2299">
        <f t="shared" ca="1" si="512"/>
        <v>1</v>
      </c>
      <c r="V2299" t="s">
        <v>125</v>
      </c>
      <c r="W2299">
        <f t="shared" ca="1" si="513"/>
        <v>1</v>
      </c>
    </row>
    <row r="2300" spans="1:23" x14ac:dyDescent="0.25">
      <c r="A2300">
        <v>2299</v>
      </c>
      <c r="B2300">
        <v>1128</v>
      </c>
      <c r="C2300" t="str">
        <f t="shared" ca="1" si="504"/>
        <v>2016_04_NOR@SD</v>
      </c>
      <c r="D2300">
        <f t="shared" ca="1" si="516"/>
        <v>-4</v>
      </c>
      <c r="E2300">
        <f t="shared" ca="1" si="516"/>
        <v>-3.5</v>
      </c>
      <c r="F2300">
        <f t="shared" ca="1" si="516"/>
        <v>34</v>
      </c>
      <c r="G2300">
        <f t="shared" ca="1" si="516"/>
        <v>35</v>
      </c>
      <c r="H2300">
        <f t="shared" ca="1" si="506"/>
        <v>2016</v>
      </c>
      <c r="I2300">
        <f t="shared" ca="1" si="507"/>
        <v>4</v>
      </c>
      <c r="J2300" t="str">
        <f t="shared" ca="1" si="508"/>
        <v>rs</v>
      </c>
      <c r="K2300" t="str">
        <f t="shared" ca="1" si="517"/>
        <v>NOR</v>
      </c>
      <c r="L2300" t="str">
        <f t="shared" ca="1" si="517"/>
        <v>NOR</v>
      </c>
      <c r="M2300">
        <f t="shared" ca="1" si="510"/>
        <v>-0.5</v>
      </c>
      <c r="N2300" t="s">
        <v>18</v>
      </c>
      <c r="O2300">
        <v>-3.5</v>
      </c>
      <c r="P2300">
        <f t="shared" ca="1" si="511"/>
        <v>0.5</v>
      </c>
      <c r="S2300" t="s">
        <v>90</v>
      </c>
      <c r="T2300">
        <v>15</v>
      </c>
      <c r="U2300">
        <f t="shared" ca="1" si="512"/>
        <v>0</v>
      </c>
      <c r="W2300" t="str">
        <f t="shared" ca="1" si="513"/>
        <v/>
      </c>
    </row>
    <row r="2301" spans="1:23" x14ac:dyDescent="0.25">
      <c r="A2301">
        <v>2300</v>
      </c>
      <c r="B2301">
        <v>1128</v>
      </c>
      <c r="C2301" t="str">
        <f t="shared" ca="1" si="504"/>
        <v>2016_04_NOR@SD</v>
      </c>
      <c r="D2301">
        <f t="shared" ca="1" si="516"/>
        <v>-4</v>
      </c>
      <c r="E2301">
        <f t="shared" ca="1" si="516"/>
        <v>-3.5</v>
      </c>
      <c r="F2301">
        <f t="shared" ca="1" si="516"/>
        <v>34</v>
      </c>
      <c r="G2301">
        <f t="shared" ca="1" si="516"/>
        <v>35</v>
      </c>
      <c r="H2301">
        <f t="shared" ca="1" si="506"/>
        <v>2016</v>
      </c>
      <c r="I2301">
        <f t="shared" ca="1" si="507"/>
        <v>4</v>
      </c>
      <c r="J2301" t="str">
        <f t="shared" ca="1" si="508"/>
        <v>rs</v>
      </c>
      <c r="K2301" t="str">
        <f t="shared" ca="1" si="517"/>
        <v>NOR</v>
      </c>
      <c r="L2301" t="str">
        <f t="shared" ca="1" si="517"/>
        <v>NOR</v>
      </c>
      <c r="M2301">
        <f t="shared" ca="1" si="510"/>
        <v>-0.5</v>
      </c>
      <c r="N2301" t="s">
        <v>16</v>
      </c>
      <c r="O2301">
        <v>-3</v>
      </c>
      <c r="P2301">
        <f t="shared" ca="1" si="511"/>
        <v>1</v>
      </c>
      <c r="S2301" t="s">
        <v>90</v>
      </c>
      <c r="T2301">
        <v>9</v>
      </c>
      <c r="U2301">
        <f t="shared" ca="1" si="512"/>
        <v>0</v>
      </c>
      <c r="V2301" t="s">
        <v>90</v>
      </c>
      <c r="W2301">
        <f t="shared" ca="1" si="513"/>
        <v>0</v>
      </c>
    </row>
    <row r="2302" spans="1:23" x14ac:dyDescent="0.25">
      <c r="A2302">
        <v>2301</v>
      </c>
      <c r="B2302">
        <v>1129</v>
      </c>
      <c r="C2302" t="str">
        <f t="shared" ca="1" si="504"/>
        <v>2016_04_DAL@SFO</v>
      </c>
      <c r="D2302">
        <f t="shared" ref="D2302:G2321" ca="1" si="518">IFERROR(IF(ISBLANK(VLOOKUP($B2302,nfl_game_result,MATCH(D$1,nfl_game_result_header,0),FALSE)),"",VLOOKUP($B2302,nfl_game_result,MATCH(D$1,nfl_game_result_header,0),FALSE)),"error")</f>
        <v>0</v>
      </c>
      <c r="E2302">
        <f t="shared" ca="1" si="518"/>
        <v>1.5</v>
      </c>
      <c r="F2302">
        <f t="shared" ca="1" si="518"/>
        <v>17</v>
      </c>
      <c r="G2302">
        <f t="shared" ca="1" si="518"/>
        <v>24</v>
      </c>
      <c r="H2302">
        <f t="shared" ca="1" si="506"/>
        <v>2016</v>
      </c>
      <c r="I2302">
        <f t="shared" ca="1" si="507"/>
        <v>4</v>
      </c>
      <c r="J2302" t="str">
        <f t="shared" ca="1" si="508"/>
        <v>rs</v>
      </c>
      <c r="K2302" t="str">
        <f t="shared" ref="K2302:L2321" ca="1" si="519">IFERROR(IF(ISBLANK(VLOOKUP($B2302,nfl_game_result,MATCH(K$1,nfl_game_result_header,0),FALSE)),"",VLOOKUP($B2302,nfl_game_result,MATCH(K$1,nfl_game_result_header,0),FALSE)),"error")</f>
        <v>DAL</v>
      </c>
      <c r="L2302" t="str">
        <f t="shared" ca="1" si="519"/>
        <v>DAL</v>
      </c>
      <c r="M2302">
        <f t="shared" ca="1" si="510"/>
        <v>-1.5</v>
      </c>
      <c r="N2302" t="s">
        <v>18</v>
      </c>
      <c r="O2302">
        <v>3.5</v>
      </c>
      <c r="P2302">
        <f t="shared" ca="1" si="511"/>
        <v>3.5</v>
      </c>
      <c r="S2302" t="s">
        <v>73</v>
      </c>
      <c r="T2302">
        <v>5</v>
      </c>
      <c r="U2302">
        <f t="shared" ca="1" si="512"/>
        <v>1</v>
      </c>
      <c r="W2302" t="str">
        <f t="shared" ca="1" si="513"/>
        <v/>
      </c>
    </row>
    <row r="2303" spans="1:23" x14ac:dyDescent="0.25">
      <c r="A2303">
        <v>2302</v>
      </c>
      <c r="B2303">
        <v>1129</v>
      </c>
      <c r="C2303" t="str">
        <f t="shared" ca="1" si="504"/>
        <v>2016_04_DAL@SFO</v>
      </c>
      <c r="D2303">
        <f t="shared" ca="1" si="518"/>
        <v>0</v>
      </c>
      <c r="E2303">
        <f t="shared" ca="1" si="518"/>
        <v>1.5</v>
      </c>
      <c r="F2303">
        <f t="shared" ca="1" si="518"/>
        <v>17</v>
      </c>
      <c r="G2303">
        <f t="shared" ca="1" si="518"/>
        <v>24</v>
      </c>
      <c r="H2303">
        <f t="shared" ca="1" si="506"/>
        <v>2016</v>
      </c>
      <c r="I2303">
        <f t="shared" ca="1" si="507"/>
        <v>4</v>
      </c>
      <c r="J2303" t="str">
        <f t="shared" ca="1" si="508"/>
        <v>rs</v>
      </c>
      <c r="K2303" t="str">
        <f t="shared" ca="1" si="519"/>
        <v>DAL</v>
      </c>
      <c r="L2303" t="str">
        <f t="shared" ca="1" si="519"/>
        <v>DAL</v>
      </c>
      <c r="M2303">
        <f t="shared" ca="1" si="510"/>
        <v>-1.5</v>
      </c>
      <c r="N2303" t="s">
        <v>16</v>
      </c>
      <c r="O2303">
        <v>6</v>
      </c>
      <c r="P2303">
        <f t="shared" ca="1" si="511"/>
        <v>6</v>
      </c>
      <c r="S2303" t="s">
        <v>73</v>
      </c>
      <c r="T2303">
        <v>6</v>
      </c>
      <c r="U2303">
        <f t="shared" ca="1" si="512"/>
        <v>1</v>
      </c>
      <c r="V2303" t="s">
        <v>73</v>
      </c>
      <c r="W2303">
        <f t="shared" ca="1" si="513"/>
        <v>1</v>
      </c>
    </row>
    <row r="2304" spans="1:23" x14ac:dyDescent="0.25">
      <c r="A2304">
        <v>2303</v>
      </c>
      <c r="B2304">
        <v>1130</v>
      </c>
      <c r="C2304" t="str">
        <f t="shared" ca="1" si="504"/>
        <v>2016_04_KCY@PIT</v>
      </c>
      <c r="D2304">
        <f t="shared" ca="1" si="518"/>
        <v>-4</v>
      </c>
      <c r="E2304">
        <f t="shared" ca="1" si="518"/>
        <v>-4</v>
      </c>
      <c r="F2304">
        <f t="shared" ca="1" si="518"/>
        <v>43</v>
      </c>
      <c r="G2304">
        <f t="shared" ca="1" si="518"/>
        <v>14</v>
      </c>
      <c r="H2304">
        <f t="shared" ca="1" si="506"/>
        <v>2016</v>
      </c>
      <c r="I2304">
        <f t="shared" ca="1" si="507"/>
        <v>4</v>
      </c>
      <c r="J2304" t="str">
        <f t="shared" ca="1" si="508"/>
        <v>rs</v>
      </c>
      <c r="K2304" t="str">
        <f t="shared" ca="1" si="519"/>
        <v>PIT</v>
      </c>
      <c r="L2304" t="str">
        <f t="shared" ca="1" si="519"/>
        <v>PIT</v>
      </c>
      <c r="M2304">
        <f t="shared" ca="1" si="510"/>
        <v>0</v>
      </c>
      <c r="N2304" t="s">
        <v>18</v>
      </c>
      <c r="O2304">
        <v>-5</v>
      </c>
      <c r="P2304">
        <f t="shared" ca="1" si="511"/>
        <v>1</v>
      </c>
      <c r="S2304" t="s">
        <v>89</v>
      </c>
      <c r="T2304">
        <v>1</v>
      </c>
      <c r="U2304">
        <f t="shared" ca="1" si="512"/>
        <v>1</v>
      </c>
      <c r="W2304" t="str">
        <f t="shared" ca="1" si="513"/>
        <v/>
      </c>
    </row>
    <row r="2305" spans="1:23" x14ac:dyDescent="0.25">
      <c r="A2305">
        <v>2304</v>
      </c>
      <c r="B2305">
        <v>1130</v>
      </c>
      <c r="C2305" t="str">
        <f t="shared" ca="1" si="504"/>
        <v>2016_04_KCY@PIT</v>
      </c>
      <c r="D2305">
        <f t="shared" ca="1" si="518"/>
        <v>-4</v>
      </c>
      <c r="E2305">
        <f t="shared" ca="1" si="518"/>
        <v>-4</v>
      </c>
      <c r="F2305">
        <f t="shared" ca="1" si="518"/>
        <v>43</v>
      </c>
      <c r="G2305">
        <f t="shared" ca="1" si="518"/>
        <v>14</v>
      </c>
      <c r="H2305">
        <f t="shared" ca="1" si="506"/>
        <v>2016</v>
      </c>
      <c r="I2305">
        <f t="shared" ca="1" si="507"/>
        <v>4</v>
      </c>
      <c r="J2305" t="str">
        <f t="shared" ca="1" si="508"/>
        <v>rs</v>
      </c>
      <c r="K2305" t="str">
        <f t="shared" ca="1" si="519"/>
        <v>PIT</v>
      </c>
      <c r="L2305" t="str">
        <f t="shared" ca="1" si="519"/>
        <v>PIT</v>
      </c>
      <c r="M2305">
        <f t="shared" ca="1" si="510"/>
        <v>0</v>
      </c>
      <c r="N2305" t="s">
        <v>16</v>
      </c>
      <c r="O2305">
        <v>-4.5</v>
      </c>
      <c r="P2305">
        <f t="shared" ca="1" si="511"/>
        <v>0.5</v>
      </c>
      <c r="S2305" t="s">
        <v>89</v>
      </c>
      <c r="T2305">
        <v>10</v>
      </c>
      <c r="U2305">
        <f t="shared" ca="1" si="512"/>
        <v>1</v>
      </c>
      <c r="V2305" t="s">
        <v>89</v>
      </c>
      <c r="W2305">
        <f t="shared" ca="1" si="513"/>
        <v>1</v>
      </c>
    </row>
    <row r="2306" spans="1:23" x14ac:dyDescent="0.25">
      <c r="A2306">
        <v>2305</v>
      </c>
      <c r="B2306">
        <v>1131</v>
      </c>
      <c r="C2306" t="str">
        <f t="shared" ref="C2306:C2369" ca="1" si="520">IFERROR(VLOOKUP($B2306,nfl_game_result,MATCH(C$1,nfl_game_result_header,0),FALSE),"error")</f>
        <v>2016_04_NYG@MIN</v>
      </c>
      <c r="D2306">
        <f t="shared" ca="1" si="518"/>
        <v>-3.5</v>
      </c>
      <c r="E2306">
        <f t="shared" ca="1" si="518"/>
        <v>-4.5</v>
      </c>
      <c r="F2306">
        <f t="shared" ca="1" si="518"/>
        <v>24</v>
      </c>
      <c r="G2306">
        <f t="shared" ca="1" si="518"/>
        <v>10</v>
      </c>
      <c r="H2306">
        <f t="shared" ref="H2306:H2369" ca="1" si="521">VALUE(LEFT(C2306, 4))</f>
        <v>2016</v>
      </c>
      <c r="I2306">
        <f t="shared" ref="I2306:I2369" ca="1" si="522">VALUE(MID(C2306,6,FIND("_",C2306,6)-6))</f>
        <v>4</v>
      </c>
      <c r="J2306" t="str">
        <f t="shared" ref="J2306:J2369" ca="1" si="523">IF(I2306&lt;=17,"rs","plyff")</f>
        <v>rs</v>
      </c>
      <c r="K2306" t="str">
        <f t="shared" ca="1" si="519"/>
        <v>MIN</v>
      </c>
      <c r="L2306" t="str">
        <f t="shared" ca="1" si="519"/>
        <v>MIN</v>
      </c>
      <c r="M2306">
        <f t="shared" ref="M2306:M2369" ca="1" si="524">IF(NOT(OR(ISBLANK(D2306),ISBLANK(E2306),D2306="",E2306="")),D2306-E2306,"")</f>
        <v>1</v>
      </c>
      <c r="N2306" t="s">
        <v>18</v>
      </c>
      <c r="O2306">
        <v>-4</v>
      </c>
      <c r="P2306">
        <f t="shared" ref="P2306:P2369" ca="1" si="525">IF(OR(NOT(ISNUMBER(D2306)),ISBLANK(D2306),D2306="",ISBLANK(O2306)),"",ABS(D2306-O2306))</f>
        <v>0.5</v>
      </c>
      <c r="S2306" t="s">
        <v>85</v>
      </c>
      <c r="T2306">
        <v>11</v>
      </c>
      <c r="U2306">
        <f t="shared" ref="U2306:U2369" ca="1" si="526">IF(OR(ISBLANK(K2306),ISBLANK(S2306),K2306="",S2306=""),"",IF(K2306=S2306,1,0))</f>
        <v>0</v>
      </c>
      <c r="W2306" t="str">
        <f t="shared" ref="W2306:W2369" ca="1" si="527">IF(OR(ISBLANK(L2306),ISBLANK(V2306),L2306="",V2306=""),"",IF(L2306=V2306,1,0))</f>
        <v/>
      </c>
    </row>
    <row r="2307" spans="1:23" x14ac:dyDescent="0.25">
      <c r="A2307">
        <v>2306</v>
      </c>
      <c r="B2307">
        <v>1131</v>
      </c>
      <c r="C2307" t="str">
        <f t="shared" ca="1" si="520"/>
        <v>2016_04_NYG@MIN</v>
      </c>
      <c r="D2307">
        <f t="shared" ca="1" si="518"/>
        <v>-3.5</v>
      </c>
      <c r="E2307">
        <f t="shared" ca="1" si="518"/>
        <v>-4.5</v>
      </c>
      <c r="F2307">
        <f t="shared" ca="1" si="518"/>
        <v>24</v>
      </c>
      <c r="G2307">
        <f t="shared" ca="1" si="518"/>
        <v>10</v>
      </c>
      <c r="H2307">
        <f t="shared" ca="1" si="521"/>
        <v>2016</v>
      </c>
      <c r="I2307">
        <f t="shared" ca="1" si="522"/>
        <v>4</v>
      </c>
      <c r="J2307" t="str">
        <f t="shared" ca="1" si="523"/>
        <v>rs</v>
      </c>
      <c r="K2307" t="str">
        <f t="shared" ca="1" si="519"/>
        <v>MIN</v>
      </c>
      <c r="L2307" t="str">
        <f t="shared" ca="1" si="519"/>
        <v>MIN</v>
      </c>
      <c r="M2307">
        <f t="shared" ca="1" si="524"/>
        <v>1</v>
      </c>
      <c r="N2307" t="s">
        <v>16</v>
      </c>
      <c r="O2307">
        <v>-4</v>
      </c>
      <c r="P2307">
        <f t="shared" ca="1" si="525"/>
        <v>0.5</v>
      </c>
      <c r="S2307" t="s">
        <v>85</v>
      </c>
      <c r="T2307">
        <v>12</v>
      </c>
      <c r="U2307">
        <f t="shared" ca="1" si="526"/>
        <v>0</v>
      </c>
      <c r="V2307" t="s">
        <v>85</v>
      </c>
      <c r="W2307">
        <f t="shared" ca="1" si="527"/>
        <v>0</v>
      </c>
    </row>
    <row r="2308" spans="1:23" x14ac:dyDescent="0.25">
      <c r="A2308">
        <v>2307</v>
      </c>
      <c r="B2308">
        <v>1132</v>
      </c>
      <c r="C2308" t="str">
        <f t="shared" ca="1" si="520"/>
        <v>2016_05_ARI@SFO</v>
      </c>
      <c r="D2308">
        <f t="shared" ca="1" si="518"/>
        <v>1.5</v>
      </c>
      <c r="E2308">
        <f t="shared" ca="1" si="518"/>
        <v>3.5</v>
      </c>
      <c r="F2308">
        <f t="shared" ca="1" si="518"/>
        <v>21</v>
      </c>
      <c r="G2308">
        <f t="shared" ca="1" si="518"/>
        <v>33</v>
      </c>
      <c r="H2308">
        <f t="shared" ca="1" si="521"/>
        <v>2016</v>
      </c>
      <c r="I2308">
        <f t="shared" ca="1" si="522"/>
        <v>5</v>
      </c>
      <c r="J2308" t="str">
        <f t="shared" ca="1" si="523"/>
        <v>rs</v>
      </c>
      <c r="K2308" t="str">
        <f t="shared" ca="1" si="519"/>
        <v>ARI</v>
      </c>
      <c r="L2308" t="str">
        <f t="shared" ca="1" si="519"/>
        <v>ARI</v>
      </c>
      <c r="M2308">
        <f t="shared" ca="1" si="524"/>
        <v>-2</v>
      </c>
      <c r="N2308" t="s">
        <v>18</v>
      </c>
      <c r="O2308">
        <v>2.5</v>
      </c>
      <c r="P2308">
        <f t="shared" ca="1" si="525"/>
        <v>1</v>
      </c>
      <c r="S2308" t="s">
        <v>338</v>
      </c>
      <c r="T2308">
        <v>14</v>
      </c>
      <c r="U2308">
        <f t="shared" ca="1" si="526"/>
        <v>0</v>
      </c>
      <c r="W2308" t="str">
        <f t="shared" ca="1" si="527"/>
        <v/>
      </c>
    </row>
    <row r="2309" spans="1:23" x14ac:dyDescent="0.25">
      <c r="A2309">
        <v>2308</v>
      </c>
      <c r="B2309">
        <v>1132</v>
      </c>
      <c r="C2309" t="str">
        <f t="shared" ca="1" si="520"/>
        <v>2016_05_ARI@SFO</v>
      </c>
      <c r="D2309">
        <f t="shared" ca="1" si="518"/>
        <v>1.5</v>
      </c>
      <c r="E2309">
        <f t="shared" ca="1" si="518"/>
        <v>3.5</v>
      </c>
      <c r="F2309">
        <f t="shared" ca="1" si="518"/>
        <v>21</v>
      </c>
      <c r="G2309">
        <f t="shared" ca="1" si="518"/>
        <v>33</v>
      </c>
      <c r="H2309">
        <f t="shared" ca="1" si="521"/>
        <v>2016</v>
      </c>
      <c r="I2309">
        <f t="shared" ca="1" si="522"/>
        <v>5</v>
      </c>
      <c r="J2309" t="str">
        <f t="shared" ca="1" si="523"/>
        <v>rs</v>
      </c>
      <c r="K2309" t="str">
        <f t="shared" ca="1" si="519"/>
        <v>ARI</v>
      </c>
      <c r="L2309" t="str">
        <f t="shared" ca="1" si="519"/>
        <v>ARI</v>
      </c>
      <c r="M2309">
        <f t="shared" ca="1" si="524"/>
        <v>-2</v>
      </c>
      <c r="N2309" t="s">
        <v>16</v>
      </c>
      <c r="O2309">
        <v>4</v>
      </c>
      <c r="P2309">
        <f t="shared" ca="1" si="525"/>
        <v>2.5</v>
      </c>
      <c r="S2309" t="s">
        <v>338</v>
      </c>
      <c r="T2309">
        <v>14</v>
      </c>
      <c r="U2309">
        <f t="shared" ca="1" si="526"/>
        <v>0</v>
      </c>
      <c r="V2309" t="s">
        <v>338</v>
      </c>
      <c r="W2309">
        <f t="shared" ca="1" si="527"/>
        <v>0</v>
      </c>
    </row>
    <row r="2310" spans="1:23" x14ac:dyDescent="0.25">
      <c r="A2310">
        <v>2309</v>
      </c>
      <c r="B2310">
        <v>1133</v>
      </c>
      <c r="C2310" t="str">
        <f t="shared" ca="1" si="520"/>
        <v>2016_05_HOU@MIN</v>
      </c>
      <c r="D2310">
        <f t="shared" ca="1" si="518"/>
        <v>-5.5</v>
      </c>
      <c r="E2310">
        <f t="shared" ca="1" si="518"/>
        <v>-7</v>
      </c>
      <c r="F2310">
        <f t="shared" ca="1" si="518"/>
        <v>31</v>
      </c>
      <c r="G2310">
        <f t="shared" ca="1" si="518"/>
        <v>13</v>
      </c>
      <c r="H2310">
        <f t="shared" ca="1" si="521"/>
        <v>2016</v>
      </c>
      <c r="I2310">
        <f t="shared" ca="1" si="522"/>
        <v>5</v>
      </c>
      <c r="J2310" t="str">
        <f t="shared" ca="1" si="523"/>
        <v>rs</v>
      </c>
      <c r="K2310" t="str">
        <f t="shared" ca="1" si="519"/>
        <v>MIN</v>
      </c>
      <c r="L2310" t="str">
        <f t="shared" ca="1" si="519"/>
        <v>MIN</v>
      </c>
      <c r="M2310">
        <f t="shared" ca="1" si="524"/>
        <v>1.5</v>
      </c>
      <c r="N2310" t="s">
        <v>18</v>
      </c>
      <c r="O2310">
        <v>-4.5</v>
      </c>
      <c r="P2310">
        <f t="shared" ca="1" si="525"/>
        <v>1</v>
      </c>
      <c r="S2310" t="s">
        <v>77</v>
      </c>
      <c r="T2310">
        <v>12</v>
      </c>
      <c r="U2310">
        <f t="shared" ca="1" si="526"/>
        <v>0</v>
      </c>
      <c r="V2310" t="s">
        <v>82</v>
      </c>
      <c r="W2310">
        <f t="shared" ca="1" si="527"/>
        <v>1</v>
      </c>
    </row>
    <row r="2311" spans="1:23" x14ac:dyDescent="0.25">
      <c r="A2311">
        <v>2310</v>
      </c>
      <c r="B2311">
        <v>1133</v>
      </c>
      <c r="C2311" t="str">
        <f t="shared" ca="1" si="520"/>
        <v>2016_05_HOU@MIN</v>
      </c>
      <c r="D2311">
        <f t="shared" ca="1" si="518"/>
        <v>-5.5</v>
      </c>
      <c r="E2311">
        <f t="shared" ca="1" si="518"/>
        <v>-7</v>
      </c>
      <c r="F2311">
        <f t="shared" ca="1" si="518"/>
        <v>31</v>
      </c>
      <c r="G2311">
        <f t="shared" ca="1" si="518"/>
        <v>13</v>
      </c>
      <c r="H2311">
        <f t="shared" ca="1" si="521"/>
        <v>2016</v>
      </c>
      <c r="I2311">
        <f t="shared" ca="1" si="522"/>
        <v>5</v>
      </c>
      <c r="J2311" t="str">
        <f t="shared" ca="1" si="523"/>
        <v>rs</v>
      </c>
      <c r="K2311" t="str">
        <f t="shared" ca="1" si="519"/>
        <v>MIN</v>
      </c>
      <c r="L2311" t="str">
        <f t="shared" ca="1" si="519"/>
        <v>MIN</v>
      </c>
      <c r="M2311">
        <f t="shared" ca="1" si="524"/>
        <v>1.5</v>
      </c>
      <c r="N2311" t="s">
        <v>16</v>
      </c>
      <c r="O2311">
        <v>-5</v>
      </c>
      <c r="P2311">
        <f t="shared" ca="1" si="525"/>
        <v>0.5</v>
      </c>
      <c r="S2311" t="s">
        <v>82</v>
      </c>
      <c r="T2311">
        <v>1</v>
      </c>
      <c r="U2311">
        <f t="shared" ca="1" si="526"/>
        <v>1</v>
      </c>
      <c r="V2311" t="s">
        <v>82</v>
      </c>
      <c r="W2311">
        <f t="shared" ca="1" si="527"/>
        <v>1</v>
      </c>
    </row>
    <row r="2312" spans="1:23" x14ac:dyDescent="0.25">
      <c r="A2312">
        <v>2311</v>
      </c>
      <c r="B2312">
        <v>1134</v>
      </c>
      <c r="C2312" t="str">
        <f t="shared" ca="1" si="520"/>
        <v>2016_05_CHI@IND</v>
      </c>
      <c r="D2312">
        <f t="shared" ca="1" si="518"/>
        <v>-4.5</v>
      </c>
      <c r="E2312">
        <f t="shared" ca="1" si="518"/>
        <v>-4.5</v>
      </c>
      <c r="F2312">
        <f t="shared" ca="1" si="518"/>
        <v>29</v>
      </c>
      <c r="G2312">
        <f t="shared" ca="1" si="518"/>
        <v>23</v>
      </c>
      <c r="H2312">
        <f t="shared" ca="1" si="521"/>
        <v>2016</v>
      </c>
      <c r="I2312">
        <f t="shared" ca="1" si="522"/>
        <v>5</v>
      </c>
      <c r="J2312" t="str">
        <f t="shared" ca="1" si="523"/>
        <v>rs</v>
      </c>
      <c r="K2312" t="str">
        <f t="shared" ca="1" si="519"/>
        <v>IND</v>
      </c>
      <c r="L2312" t="str">
        <f t="shared" ca="1" si="519"/>
        <v>IND</v>
      </c>
      <c r="M2312">
        <f t="shared" ca="1" si="524"/>
        <v>0</v>
      </c>
      <c r="N2312" t="s">
        <v>18</v>
      </c>
      <c r="O2312">
        <v>-4.5</v>
      </c>
      <c r="P2312">
        <f t="shared" ca="1" si="525"/>
        <v>0</v>
      </c>
      <c r="S2312" t="s">
        <v>70</v>
      </c>
      <c r="T2312">
        <v>8</v>
      </c>
      <c r="U2312">
        <f t="shared" ca="1" si="526"/>
        <v>0</v>
      </c>
      <c r="V2312" t="s">
        <v>78</v>
      </c>
      <c r="W2312">
        <f t="shared" ca="1" si="527"/>
        <v>1</v>
      </c>
    </row>
    <row r="2313" spans="1:23" x14ac:dyDescent="0.25">
      <c r="A2313">
        <v>2312</v>
      </c>
      <c r="B2313">
        <v>1134</v>
      </c>
      <c r="C2313" t="str">
        <f t="shared" ca="1" si="520"/>
        <v>2016_05_CHI@IND</v>
      </c>
      <c r="D2313">
        <f t="shared" ca="1" si="518"/>
        <v>-4.5</v>
      </c>
      <c r="E2313">
        <f t="shared" ca="1" si="518"/>
        <v>-4.5</v>
      </c>
      <c r="F2313">
        <f t="shared" ca="1" si="518"/>
        <v>29</v>
      </c>
      <c r="G2313">
        <f t="shared" ca="1" si="518"/>
        <v>23</v>
      </c>
      <c r="H2313">
        <f t="shared" ca="1" si="521"/>
        <v>2016</v>
      </c>
      <c r="I2313">
        <f t="shared" ca="1" si="522"/>
        <v>5</v>
      </c>
      <c r="J2313" t="str">
        <f t="shared" ca="1" si="523"/>
        <v>rs</v>
      </c>
      <c r="K2313" t="str">
        <f t="shared" ca="1" si="519"/>
        <v>IND</v>
      </c>
      <c r="L2313" t="str">
        <f t="shared" ca="1" si="519"/>
        <v>IND</v>
      </c>
      <c r="M2313">
        <f t="shared" ca="1" si="524"/>
        <v>0</v>
      </c>
      <c r="N2313" t="s">
        <v>16</v>
      </c>
      <c r="O2313">
        <v>-4</v>
      </c>
      <c r="P2313">
        <f t="shared" ca="1" si="525"/>
        <v>0.5</v>
      </c>
      <c r="S2313" t="s">
        <v>70</v>
      </c>
      <c r="T2313">
        <v>5</v>
      </c>
      <c r="U2313">
        <f t="shared" ca="1" si="526"/>
        <v>0</v>
      </c>
      <c r="V2313" t="s">
        <v>70</v>
      </c>
      <c r="W2313">
        <f t="shared" ca="1" si="527"/>
        <v>0</v>
      </c>
    </row>
    <row r="2314" spans="1:23" x14ac:dyDescent="0.25">
      <c r="A2314">
        <v>2313</v>
      </c>
      <c r="B2314">
        <v>1135</v>
      </c>
      <c r="C2314" t="str">
        <f t="shared" ca="1" si="520"/>
        <v>2016_05_NYJ@PIT</v>
      </c>
      <c r="D2314">
        <f t="shared" ca="1" si="518"/>
        <v>-7</v>
      </c>
      <c r="E2314">
        <f t="shared" ca="1" si="518"/>
        <v>-7</v>
      </c>
      <c r="F2314">
        <f t="shared" ca="1" si="518"/>
        <v>31</v>
      </c>
      <c r="G2314">
        <f t="shared" ca="1" si="518"/>
        <v>13</v>
      </c>
      <c r="H2314">
        <f t="shared" ca="1" si="521"/>
        <v>2016</v>
      </c>
      <c r="I2314">
        <f t="shared" ca="1" si="522"/>
        <v>5</v>
      </c>
      <c r="J2314" t="str">
        <f t="shared" ca="1" si="523"/>
        <v>rs</v>
      </c>
      <c r="K2314" t="str">
        <f t="shared" ca="1" si="519"/>
        <v>PIT</v>
      </c>
      <c r="L2314" t="str">
        <f t="shared" ca="1" si="519"/>
        <v>PIT</v>
      </c>
      <c r="M2314">
        <f t="shared" ca="1" si="524"/>
        <v>0</v>
      </c>
      <c r="N2314" t="s">
        <v>18</v>
      </c>
      <c r="O2314">
        <v>-6.5</v>
      </c>
      <c r="P2314">
        <f t="shared" ca="1" si="525"/>
        <v>0.5</v>
      </c>
      <c r="S2314" t="s">
        <v>86</v>
      </c>
      <c r="T2314">
        <v>13</v>
      </c>
      <c r="U2314">
        <f t="shared" ca="1" si="526"/>
        <v>0</v>
      </c>
      <c r="V2314" t="s">
        <v>89</v>
      </c>
      <c r="W2314">
        <f t="shared" ca="1" si="527"/>
        <v>1</v>
      </c>
    </row>
    <row r="2315" spans="1:23" x14ac:dyDescent="0.25">
      <c r="A2315">
        <v>2314</v>
      </c>
      <c r="B2315">
        <v>1135</v>
      </c>
      <c r="C2315" t="str">
        <f t="shared" ca="1" si="520"/>
        <v>2016_05_NYJ@PIT</v>
      </c>
      <c r="D2315">
        <f t="shared" ca="1" si="518"/>
        <v>-7</v>
      </c>
      <c r="E2315">
        <f t="shared" ca="1" si="518"/>
        <v>-7</v>
      </c>
      <c r="F2315">
        <f t="shared" ca="1" si="518"/>
        <v>31</v>
      </c>
      <c r="G2315">
        <f t="shared" ca="1" si="518"/>
        <v>13</v>
      </c>
      <c r="H2315">
        <f t="shared" ca="1" si="521"/>
        <v>2016</v>
      </c>
      <c r="I2315">
        <f t="shared" ca="1" si="522"/>
        <v>5</v>
      </c>
      <c r="J2315" t="str">
        <f t="shared" ca="1" si="523"/>
        <v>rs</v>
      </c>
      <c r="K2315" t="str">
        <f t="shared" ca="1" si="519"/>
        <v>PIT</v>
      </c>
      <c r="L2315" t="str">
        <f t="shared" ca="1" si="519"/>
        <v>PIT</v>
      </c>
      <c r="M2315">
        <f t="shared" ca="1" si="524"/>
        <v>0</v>
      </c>
      <c r="N2315" t="s">
        <v>16</v>
      </c>
      <c r="O2315">
        <v>-7.5</v>
      </c>
      <c r="P2315">
        <f t="shared" ca="1" si="525"/>
        <v>0.5</v>
      </c>
      <c r="S2315" t="s">
        <v>86</v>
      </c>
      <c r="T2315">
        <v>13</v>
      </c>
      <c r="U2315">
        <f t="shared" ca="1" si="526"/>
        <v>0</v>
      </c>
      <c r="V2315" t="s">
        <v>86</v>
      </c>
      <c r="W2315">
        <f t="shared" ca="1" si="527"/>
        <v>0</v>
      </c>
    </row>
    <row r="2316" spans="1:23" x14ac:dyDescent="0.25">
      <c r="A2316">
        <v>2315</v>
      </c>
      <c r="B2316">
        <v>1136</v>
      </c>
      <c r="C2316" t="str">
        <f t="shared" ca="1" si="520"/>
        <v>2016_05_TEN@MIA</v>
      </c>
      <c r="D2316">
        <f t="shared" ca="1" si="518"/>
        <v>-3.5</v>
      </c>
      <c r="E2316">
        <f t="shared" ca="1" si="518"/>
        <v>-3.5</v>
      </c>
      <c r="F2316">
        <f t="shared" ca="1" si="518"/>
        <v>17</v>
      </c>
      <c r="G2316">
        <f t="shared" ca="1" si="518"/>
        <v>30</v>
      </c>
      <c r="H2316">
        <f t="shared" ca="1" si="521"/>
        <v>2016</v>
      </c>
      <c r="I2316">
        <f t="shared" ca="1" si="522"/>
        <v>5</v>
      </c>
      <c r="J2316" t="str">
        <f t="shared" ca="1" si="523"/>
        <v>rs</v>
      </c>
      <c r="K2316" t="str">
        <f t="shared" ca="1" si="519"/>
        <v>TEN</v>
      </c>
      <c r="L2316" t="str">
        <f t="shared" ca="1" si="519"/>
        <v>TEN</v>
      </c>
      <c r="M2316">
        <f t="shared" ca="1" si="524"/>
        <v>0</v>
      </c>
      <c r="N2316" t="s">
        <v>18</v>
      </c>
      <c r="O2316">
        <v>-3</v>
      </c>
      <c r="P2316">
        <f t="shared" ca="1" si="525"/>
        <v>0.5</v>
      </c>
      <c r="S2316" t="s">
        <v>95</v>
      </c>
      <c r="T2316">
        <v>5</v>
      </c>
      <c r="U2316">
        <f t="shared" ca="1" si="526"/>
        <v>1</v>
      </c>
      <c r="V2316" t="s">
        <v>95</v>
      </c>
      <c r="W2316">
        <f t="shared" ca="1" si="527"/>
        <v>1</v>
      </c>
    </row>
    <row r="2317" spans="1:23" x14ac:dyDescent="0.25">
      <c r="A2317">
        <v>2316</v>
      </c>
      <c r="B2317">
        <v>1136</v>
      </c>
      <c r="C2317" t="str">
        <f t="shared" ca="1" si="520"/>
        <v>2016_05_TEN@MIA</v>
      </c>
      <c r="D2317">
        <f t="shared" ca="1" si="518"/>
        <v>-3.5</v>
      </c>
      <c r="E2317">
        <f t="shared" ca="1" si="518"/>
        <v>-3.5</v>
      </c>
      <c r="F2317">
        <f t="shared" ca="1" si="518"/>
        <v>17</v>
      </c>
      <c r="G2317">
        <f t="shared" ca="1" si="518"/>
        <v>30</v>
      </c>
      <c r="H2317">
        <f t="shared" ca="1" si="521"/>
        <v>2016</v>
      </c>
      <c r="I2317">
        <f t="shared" ca="1" si="522"/>
        <v>5</v>
      </c>
      <c r="J2317" t="str">
        <f t="shared" ca="1" si="523"/>
        <v>rs</v>
      </c>
      <c r="K2317" t="str">
        <f t="shared" ca="1" si="519"/>
        <v>TEN</v>
      </c>
      <c r="L2317" t="str">
        <f t="shared" ca="1" si="519"/>
        <v>TEN</v>
      </c>
      <c r="M2317">
        <f t="shared" ca="1" si="524"/>
        <v>0</v>
      </c>
      <c r="N2317" t="s">
        <v>16</v>
      </c>
      <c r="O2317">
        <v>-3</v>
      </c>
      <c r="P2317">
        <f t="shared" ca="1" si="525"/>
        <v>0.5</v>
      </c>
      <c r="S2317" t="s">
        <v>95</v>
      </c>
      <c r="T2317">
        <v>8</v>
      </c>
      <c r="U2317">
        <f t="shared" ca="1" si="526"/>
        <v>1</v>
      </c>
      <c r="V2317" t="s">
        <v>95</v>
      </c>
      <c r="W2317">
        <f t="shared" ca="1" si="527"/>
        <v>1</v>
      </c>
    </row>
    <row r="2318" spans="1:23" x14ac:dyDescent="0.25">
      <c r="A2318">
        <v>2317</v>
      </c>
      <c r="B2318">
        <v>1137</v>
      </c>
      <c r="C2318" t="str">
        <f t="shared" ca="1" si="520"/>
        <v>2016_05_PHI@DET</v>
      </c>
      <c r="D2318">
        <f t="shared" ca="1" si="518"/>
        <v>2</v>
      </c>
      <c r="E2318">
        <f t="shared" ca="1" si="518"/>
        <v>3.5</v>
      </c>
      <c r="F2318">
        <f t="shared" ca="1" si="518"/>
        <v>24</v>
      </c>
      <c r="G2318">
        <f t="shared" ca="1" si="518"/>
        <v>23</v>
      </c>
      <c r="H2318">
        <f t="shared" ca="1" si="521"/>
        <v>2016</v>
      </c>
      <c r="I2318">
        <f t="shared" ca="1" si="522"/>
        <v>5</v>
      </c>
      <c r="J2318" t="str">
        <f t="shared" ca="1" si="523"/>
        <v>rs</v>
      </c>
      <c r="K2318" t="str">
        <f t="shared" ca="1" si="519"/>
        <v>DET</v>
      </c>
      <c r="L2318" t="str">
        <f t="shared" ca="1" si="519"/>
        <v>DET</v>
      </c>
      <c r="M2318">
        <f t="shared" ca="1" si="524"/>
        <v>-1.5</v>
      </c>
      <c r="N2318" t="s">
        <v>18</v>
      </c>
      <c r="O2318">
        <v>4</v>
      </c>
      <c r="P2318">
        <f t="shared" ca="1" si="525"/>
        <v>2</v>
      </c>
      <c r="S2318" t="s">
        <v>88</v>
      </c>
      <c r="T2318">
        <v>2</v>
      </c>
      <c r="U2318">
        <f t="shared" ca="1" si="526"/>
        <v>0</v>
      </c>
      <c r="V2318" t="s">
        <v>88</v>
      </c>
      <c r="W2318">
        <f t="shared" ca="1" si="527"/>
        <v>0</v>
      </c>
    </row>
    <row r="2319" spans="1:23" x14ac:dyDescent="0.25">
      <c r="A2319">
        <v>2318</v>
      </c>
      <c r="B2319">
        <v>1137</v>
      </c>
      <c r="C2319" t="str">
        <f t="shared" ca="1" si="520"/>
        <v>2016_05_PHI@DET</v>
      </c>
      <c r="D2319">
        <f t="shared" ca="1" si="518"/>
        <v>2</v>
      </c>
      <c r="E2319">
        <f t="shared" ca="1" si="518"/>
        <v>3.5</v>
      </c>
      <c r="F2319">
        <f t="shared" ca="1" si="518"/>
        <v>24</v>
      </c>
      <c r="G2319">
        <f t="shared" ca="1" si="518"/>
        <v>23</v>
      </c>
      <c r="H2319">
        <f t="shared" ca="1" si="521"/>
        <v>2016</v>
      </c>
      <c r="I2319">
        <f t="shared" ca="1" si="522"/>
        <v>5</v>
      </c>
      <c r="J2319" t="str">
        <f t="shared" ca="1" si="523"/>
        <v>rs</v>
      </c>
      <c r="K2319" t="str">
        <f t="shared" ca="1" si="519"/>
        <v>DET</v>
      </c>
      <c r="L2319" t="str">
        <f t="shared" ca="1" si="519"/>
        <v>DET</v>
      </c>
      <c r="M2319">
        <f t="shared" ca="1" si="524"/>
        <v>-1.5</v>
      </c>
      <c r="N2319" t="s">
        <v>16</v>
      </c>
      <c r="O2319">
        <v>3</v>
      </c>
      <c r="P2319">
        <f t="shared" ca="1" si="525"/>
        <v>1</v>
      </c>
      <c r="S2319" t="s">
        <v>75</v>
      </c>
      <c r="T2319">
        <v>12</v>
      </c>
      <c r="U2319">
        <f t="shared" ca="1" si="526"/>
        <v>1</v>
      </c>
      <c r="V2319" t="s">
        <v>75</v>
      </c>
      <c r="W2319">
        <f t="shared" ca="1" si="527"/>
        <v>1</v>
      </c>
    </row>
    <row r="2320" spans="1:23" x14ac:dyDescent="0.25">
      <c r="A2320">
        <v>2319</v>
      </c>
      <c r="B2320">
        <v>1138</v>
      </c>
      <c r="C2320" t="str">
        <f t="shared" ca="1" si="520"/>
        <v>2016_05_NWE@CLE</v>
      </c>
      <c r="D2320">
        <f t="shared" ca="1" si="518"/>
        <v>10</v>
      </c>
      <c r="E2320">
        <f t="shared" ca="1" si="518"/>
        <v>10.5</v>
      </c>
      <c r="F2320">
        <f t="shared" ca="1" si="518"/>
        <v>13</v>
      </c>
      <c r="G2320">
        <f t="shared" ca="1" si="518"/>
        <v>33</v>
      </c>
      <c r="H2320">
        <f t="shared" ca="1" si="521"/>
        <v>2016</v>
      </c>
      <c r="I2320">
        <f t="shared" ca="1" si="522"/>
        <v>5</v>
      </c>
      <c r="J2320" t="str">
        <f t="shared" ca="1" si="523"/>
        <v>rs</v>
      </c>
      <c r="K2320" t="str">
        <f t="shared" ca="1" si="519"/>
        <v>NWE</v>
      </c>
      <c r="L2320" t="str">
        <f t="shared" ca="1" si="519"/>
        <v>NWE</v>
      </c>
      <c r="M2320">
        <f t="shared" ca="1" si="524"/>
        <v>-0.5</v>
      </c>
      <c r="N2320" t="s">
        <v>18</v>
      </c>
      <c r="O2320">
        <v>9</v>
      </c>
      <c r="P2320">
        <f t="shared" ca="1" si="525"/>
        <v>1</v>
      </c>
      <c r="S2320" t="s">
        <v>337</v>
      </c>
      <c r="T2320">
        <v>1</v>
      </c>
      <c r="U2320">
        <f t="shared" ca="1" si="526"/>
        <v>1</v>
      </c>
      <c r="V2320" t="s">
        <v>337</v>
      </c>
      <c r="W2320">
        <f t="shared" ca="1" si="527"/>
        <v>1</v>
      </c>
    </row>
    <row r="2321" spans="1:23" x14ac:dyDescent="0.25">
      <c r="A2321">
        <v>2320</v>
      </c>
      <c r="B2321">
        <v>1138</v>
      </c>
      <c r="C2321" t="str">
        <f t="shared" ca="1" si="520"/>
        <v>2016_05_NWE@CLE</v>
      </c>
      <c r="D2321">
        <f t="shared" ca="1" si="518"/>
        <v>10</v>
      </c>
      <c r="E2321">
        <f t="shared" ca="1" si="518"/>
        <v>10.5</v>
      </c>
      <c r="F2321">
        <f t="shared" ca="1" si="518"/>
        <v>13</v>
      </c>
      <c r="G2321">
        <f t="shared" ca="1" si="518"/>
        <v>33</v>
      </c>
      <c r="H2321">
        <f t="shared" ca="1" si="521"/>
        <v>2016</v>
      </c>
      <c r="I2321">
        <f t="shared" ca="1" si="522"/>
        <v>5</v>
      </c>
      <c r="J2321" t="str">
        <f t="shared" ca="1" si="523"/>
        <v>rs</v>
      </c>
      <c r="K2321" t="str">
        <f t="shared" ca="1" si="519"/>
        <v>NWE</v>
      </c>
      <c r="L2321" t="str">
        <f t="shared" ca="1" si="519"/>
        <v>NWE</v>
      </c>
      <c r="M2321">
        <f t="shared" ca="1" si="524"/>
        <v>-0.5</v>
      </c>
      <c r="N2321" t="s">
        <v>16</v>
      </c>
      <c r="O2321">
        <v>8</v>
      </c>
      <c r="P2321">
        <f t="shared" ca="1" si="525"/>
        <v>2</v>
      </c>
      <c r="S2321" t="s">
        <v>337</v>
      </c>
      <c r="T2321">
        <v>4</v>
      </c>
      <c r="U2321">
        <f t="shared" ca="1" si="526"/>
        <v>1</v>
      </c>
      <c r="V2321" t="s">
        <v>337</v>
      </c>
      <c r="W2321">
        <f t="shared" ca="1" si="527"/>
        <v>1</v>
      </c>
    </row>
    <row r="2322" spans="1:23" x14ac:dyDescent="0.25">
      <c r="A2322">
        <v>2321</v>
      </c>
      <c r="B2322">
        <v>1139</v>
      </c>
      <c r="C2322" t="str">
        <f t="shared" ca="1" si="520"/>
        <v>2016_05_WAS@BAL</v>
      </c>
      <c r="D2322">
        <f t="shared" ref="D2322:G2341" ca="1" si="528">IFERROR(IF(ISBLANK(VLOOKUP($B2322,nfl_game_result,MATCH(D$1,nfl_game_result_header,0),FALSE)),"",VLOOKUP($B2322,nfl_game_result,MATCH(D$1,nfl_game_result_header,0),FALSE)),"error")</f>
        <v>-3.5</v>
      </c>
      <c r="E2322">
        <f t="shared" ca="1" si="528"/>
        <v>-4</v>
      </c>
      <c r="F2322">
        <f t="shared" ca="1" si="528"/>
        <v>10</v>
      </c>
      <c r="G2322">
        <f t="shared" ca="1" si="528"/>
        <v>16</v>
      </c>
      <c r="H2322">
        <f t="shared" ca="1" si="521"/>
        <v>2016</v>
      </c>
      <c r="I2322">
        <f t="shared" ca="1" si="522"/>
        <v>5</v>
      </c>
      <c r="J2322" t="str">
        <f t="shared" ca="1" si="523"/>
        <v>rs</v>
      </c>
      <c r="K2322" t="str">
        <f t="shared" ref="K2322:L2341" ca="1" si="529">IFERROR(IF(ISBLANK(VLOOKUP($B2322,nfl_game_result,MATCH(K$1,nfl_game_result_header,0),FALSE)),"",VLOOKUP($B2322,nfl_game_result,MATCH(K$1,nfl_game_result_header,0),FALSE)),"error")</f>
        <v>WAS</v>
      </c>
      <c r="L2322" t="str">
        <f t="shared" ca="1" si="529"/>
        <v>WAS</v>
      </c>
      <c r="M2322">
        <f t="shared" ca="1" si="524"/>
        <v>0.5</v>
      </c>
      <c r="N2322" t="s">
        <v>18</v>
      </c>
      <c r="O2322">
        <v>-4</v>
      </c>
      <c r="P2322">
        <f t="shared" ca="1" si="525"/>
        <v>0.5</v>
      </c>
      <c r="S2322" t="s">
        <v>67</v>
      </c>
      <c r="T2322">
        <v>3</v>
      </c>
      <c r="U2322">
        <f t="shared" ca="1" si="526"/>
        <v>0</v>
      </c>
      <c r="V2322" t="s">
        <v>67</v>
      </c>
      <c r="W2322">
        <f t="shared" ca="1" si="527"/>
        <v>0</v>
      </c>
    </row>
    <row r="2323" spans="1:23" x14ac:dyDescent="0.25">
      <c r="A2323">
        <v>2322</v>
      </c>
      <c r="B2323">
        <v>1139</v>
      </c>
      <c r="C2323" t="str">
        <f t="shared" ca="1" si="520"/>
        <v>2016_05_WAS@BAL</v>
      </c>
      <c r="D2323">
        <f t="shared" ca="1" si="528"/>
        <v>-3.5</v>
      </c>
      <c r="E2323">
        <f t="shared" ca="1" si="528"/>
        <v>-4</v>
      </c>
      <c r="F2323">
        <f t="shared" ca="1" si="528"/>
        <v>10</v>
      </c>
      <c r="G2323">
        <f t="shared" ca="1" si="528"/>
        <v>16</v>
      </c>
      <c r="H2323">
        <f t="shared" ca="1" si="521"/>
        <v>2016</v>
      </c>
      <c r="I2323">
        <f t="shared" ca="1" si="522"/>
        <v>5</v>
      </c>
      <c r="J2323" t="str">
        <f t="shared" ca="1" si="523"/>
        <v>rs</v>
      </c>
      <c r="K2323" t="str">
        <f t="shared" ca="1" si="529"/>
        <v>WAS</v>
      </c>
      <c r="L2323" t="str">
        <f t="shared" ca="1" si="529"/>
        <v>WAS</v>
      </c>
      <c r="M2323">
        <f t="shared" ca="1" si="524"/>
        <v>0.5</v>
      </c>
      <c r="N2323" t="s">
        <v>16</v>
      </c>
      <c r="O2323">
        <v>-4</v>
      </c>
      <c r="P2323">
        <f t="shared" ca="1" si="525"/>
        <v>0.5</v>
      </c>
      <c r="S2323" t="s">
        <v>67</v>
      </c>
      <c r="T2323">
        <v>2</v>
      </c>
      <c r="U2323">
        <f t="shared" ca="1" si="526"/>
        <v>0</v>
      </c>
      <c r="V2323" t="s">
        <v>67</v>
      </c>
      <c r="W2323">
        <f t="shared" ca="1" si="527"/>
        <v>0</v>
      </c>
    </row>
    <row r="2324" spans="1:23" x14ac:dyDescent="0.25">
      <c r="A2324">
        <v>2323</v>
      </c>
      <c r="B2324">
        <v>1140</v>
      </c>
      <c r="C2324" t="str">
        <f t="shared" ca="1" si="520"/>
        <v>2016_05_ATL@DEN</v>
      </c>
      <c r="D2324">
        <f t="shared" ca="1" si="528"/>
        <v>-5.5</v>
      </c>
      <c r="E2324">
        <f t="shared" ca="1" si="528"/>
        <v>-5</v>
      </c>
      <c r="F2324">
        <f t="shared" ca="1" si="528"/>
        <v>16</v>
      </c>
      <c r="G2324">
        <f t="shared" ca="1" si="528"/>
        <v>23</v>
      </c>
      <c r="H2324">
        <f t="shared" ca="1" si="521"/>
        <v>2016</v>
      </c>
      <c r="I2324">
        <f t="shared" ca="1" si="522"/>
        <v>5</v>
      </c>
      <c r="J2324" t="str">
        <f t="shared" ca="1" si="523"/>
        <v>rs</v>
      </c>
      <c r="K2324" t="str">
        <f t="shared" ca="1" si="529"/>
        <v>ATL</v>
      </c>
      <c r="L2324" t="str">
        <f t="shared" ca="1" si="529"/>
        <v>ATL</v>
      </c>
      <c r="M2324">
        <f t="shared" ca="1" si="524"/>
        <v>-0.5</v>
      </c>
      <c r="N2324" t="s">
        <v>18</v>
      </c>
      <c r="O2324">
        <v>-4</v>
      </c>
      <c r="P2324">
        <f t="shared" ca="1" si="525"/>
        <v>1.5</v>
      </c>
      <c r="S2324" t="s">
        <v>22</v>
      </c>
      <c r="T2324">
        <v>10</v>
      </c>
      <c r="U2324">
        <f t="shared" ca="1" si="526"/>
        <v>1</v>
      </c>
      <c r="V2324" t="s">
        <v>74</v>
      </c>
      <c r="W2324">
        <f t="shared" ca="1" si="527"/>
        <v>0</v>
      </c>
    </row>
    <row r="2325" spans="1:23" x14ac:dyDescent="0.25">
      <c r="A2325">
        <v>2324</v>
      </c>
      <c r="B2325">
        <v>1140</v>
      </c>
      <c r="C2325" t="str">
        <f t="shared" ca="1" si="520"/>
        <v>2016_05_ATL@DEN</v>
      </c>
      <c r="D2325">
        <f t="shared" ca="1" si="528"/>
        <v>-5.5</v>
      </c>
      <c r="E2325">
        <f t="shared" ca="1" si="528"/>
        <v>-5</v>
      </c>
      <c r="F2325">
        <f t="shared" ca="1" si="528"/>
        <v>16</v>
      </c>
      <c r="G2325">
        <f t="shared" ca="1" si="528"/>
        <v>23</v>
      </c>
      <c r="H2325">
        <f t="shared" ca="1" si="521"/>
        <v>2016</v>
      </c>
      <c r="I2325">
        <f t="shared" ca="1" si="522"/>
        <v>5</v>
      </c>
      <c r="J2325" t="str">
        <f t="shared" ca="1" si="523"/>
        <v>rs</v>
      </c>
      <c r="K2325" t="str">
        <f t="shared" ca="1" si="529"/>
        <v>ATL</v>
      </c>
      <c r="L2325" t="str">
        <f t="shared" ca="1" si="529"/>
        <v>ATL</v>
      </c>
      <c r="M2325">
        <f t="shared" ca="1" si="524"/>
        <v>-0.5</v>
      </c>
      <c r="N2325" t="s">
        <v>16</v>
      </c>
      <c r="O2325">
        <v>-3.5</v>
      </c>
      <c r="P2325">
        <f t="shared" ca="1" si="525"/>
        <v>2</v>
      </c>
      <c r="S2325" t="s">
        <v>74</v>
      </c>
      <c r="T2325">
        <v>6</v>
      </c>
      <c r="U2325">
        <f t="shared" ca="1" si="526"/>
        <v>0</v>
      </c>
      <c r="V2325" t="s">
        <v>74</v>
      </c>
      <c r="W2325">
        <f t="shared" ca="1" si="527"/>
        <v>0</v>
      </c>
    </row>
    <row r="2326" spans="1:23" x14ac:dyDescent="0.25">
      <c r="A2326">
        <v>2325</v>
      </c>
      <c r="B2326">
        <v>1141</v>
      </c>
      <c r="C2326" t="str">
        <f t="shared" ca="1" si="520"/>
        <v>2016_05_CIN@DAL</v>
      </c>
      <c r="D2326">
        <f t="shared" ca="1" si="528"/>
        <v>-1</v>
      </c>
      <c r="E2326">
        <f t="shared" ca="1" si="528"/>
        <v>1</v>
      </c>
      <c r="F2326">
        <f t="shared" ca="1" si="528"/>
        <v>28</v>
      </c>
      <c r="G2326">
        <f t="shared" ca="1" si="528"/>
        <v>14</v>
      </c>
      <c r="H2326">
        <f t="shared" ca="1" si="521"/>
        <v>2016</v>
      </c>
      <c r="I2326">
        <f t="shared" ca="1" si="522"/>
        <v>5</v>
      </c>
      <c r="J2326" t="str">
        <f t="shared" ca="1" si="523"/>
        <v>rs</v>
      </c>
      <c r="K2326" t="str">
        <f t="shared" ca="1" si="529"/>
        <v>DAL</v>
      </c>
      <c r="L2326" t="str">
        <f t="shared" ca="1" si="529"/>
        <v>DAL</v>
      </c>
      <c r="M2326">
        <f t="shared" ca="1" si="524"/>
        <v>-2</v>
      </c>
      <c r="N2326" t="s">
        <v>18</v>
      </c>
      <c r="O2326">
        <v>-3</v>
      </c>
      <c r="P2326">
        <f t="shared" ca="1" si="525"/>
        <v>2</v>
      </c>
      <c r="S2326" t="s">
        <v>73</v>
      </c>
      <c r="T2326">
        <v>4</v>
      </c>
      <c r="U2326">
        <f t="shared" ca="1" si="526"/>
        <v>1</v>
      </c>
      <c r="V2326" t="s">
        <v>73</v>
      </c>
      <c r="W2326">
        <f t="shared" ca="1" si="527"/>
        <v>1</v>
      </c>
    </row>
    <row r="2327" spans="1:23" x14ac:dyDescent="0.25">
      <c r="A2327">
        <v>2326</v>
      </c>
      <c r="B2327">
        <v>1141</v>
      </c>
      <c r="C2327" t="str">
        <f t="shared" ca="1" si="520"/>
        <v>2016_05_CIN@DAL</v>
      </c>
      <c r="D2327">
        <f t="shared" ca="1" si="528"/>
        <v>-1</v>
      </c>
      <c r="E2327">
        <f t="shared" ca="1" si="528"/>
        <v>1</v>
      </c>
      <c r="F2327">
        <f t="shared" ca="1" si="528"/>
        <v>28</v>
      </c>
      <c r="G2327">
        <f t="shared" ca="1" si="528"/>
        <v>14</v>
      </c>
      <c r="H2327">
        <f t="shared" ca="1" si="521"/>
        <v>2016</v>
      </c>
      <c r="I2327">
        <f t="shared" ca="1" si="522"/>
        <v>5</v>
      </c>
      <c r="J2327" t="str">
        <f t="shared" ca="1" si="523"/>
        <v>rs</v>
      </c>
      <c r="K2327" t="str">
        <f t="shared" ca="1" si="529"/>
        <v>DAL</v>
      </c>
      <c r="L2327" t="str">
        <f t="shared" ca="1" si="529"/>
        <v>DAL</v>
      </c>
      <c r="M2327">
        <f t="shared" ca="1" si="524"/>
        <v>-2</v>
      </c>
      <c r="N2327" t="s">
        <v>16</v>
      </c>
      <c r="O2327">
        <v>-3</v>
      </c>
      <c r="P2327">
        <f t="shared" ca="1" si="525"/>
        <v>2</v>
      </c>
      <c r="S2327" t="s">
        <v>73</v>
      </c>
      <c r="T2327">
        <v>11</v>
      </c>
      <c r="U2327">
        <f t="shared" ca="1" si="526"/>
        <v>1</v>
      </c>
      <c r="V2327" t="s">
        <v>73</v>
      </c>
      <c r="W2327">
        <f t="shared" ca="1" si="527"/>
        <v>1</v>
      </c>
    </row>
    <row r="2328" spans="1:23" x14ac:dyDescent="0.25">
      <c r="A2328">
        <v>2327</v>
      </c>
      <c r="B2328">
        <v>1142</v>
      </c>
      <c r="C2328" t="str">
        <f t="shared" ca="1" si="520"/>
        <v>2016_05_SD@OAK</v>
      </c>
      <c r="D2328">
        <f t="shared" ca="1" si="528"/>
        <v>-4.5</v>
      </c>
      <c r="E2328">
        <f t="shared" ca="1" si="528"/>
        <v>-3.5</v>
      </c>
      <c r="F2328">
        <f t="shared" ca="1" si="528"/>
        <v>34</v>
      </c>
      <c r="G2328">
        <f t="shared" ca="1" si="528"/>
        <v>31</v>
      </c>
      <c r="H2328">
        <f t="shared" ca="1" si="521"/>
        <v>2016</v>
      </c>
      <c r="I2328">
        <f t="shared" ca="1" si="522"/>
        <v>5</v>
      </c>
      <c r="J2328" t="str">
        <f t="shared" ca="1" si="523"/>
        <v>rs</v>
      </c>
      <c r="K2328" t="str">
        <f t="shared" ca="1" si="529"/>
        <v>SD</v>
      </c>
      <c r="L2328" t="str">
        <f t="shared" ca="1" si="529"/>
        <v>OAK</v>
      </c>
      <c r="M2328">
        <f t="shared" ca="1" si="524"/>
        <v>-1</v>
      </c>
      <c r="N2328" t="s">
        <v>18</v>
      </c>
      <c r="O2328">
        <v>-4.5</v>
      </c>
      <c r="P2328">
        <f t="shared" ca="1" si="525"/>
        <v>0</v>
      </c>
      <c r="S2328" t="s">
        <v>90</v>
      </c>
      <c r="T2328">
        <v>7</v>
      </c>
      <c r="U2328">
        <f t="shared" ca="1" si="526"/>
        <v>1</v>
      </c>
      <c r="V2328" t="s">
        <v>87</v>
      </c>
      <c r="W2328">
        <f t="shared" ca="1" si="527"/>
        <v>1</v>
      </c>
    </row>
    <row r="2329" spans="1:23" x14ac:dyDescent="0.25">
      <c r="A2329">
        <v>2328</v>
      </c>
      <c r="B2329">
        <v>1142</v>
      </c>
      <c r="C2329" t="str">
        <f t="shared" ca="1" si="520"/>
        <v>2016_05_SD@OAK</v>
      </c>
      <c r="D2329">
        <f t="shared" ca="1" si="528"/>
        <v>-4.5</v>
      </c>
      <c r="E2329">
        <f t="shared" ca="1" si="528"/>
        <v>-3.5</v>
      </c>
      <c r="F2329">
        <f t="shared" ca="1" si="528"/>
        <v>34</v>
      </c>
      <c r="G2329">
        <f t="shared" ca="1" si="528"/>
        <v>31</v>
      </c>
      <c r="H2329">
        <f t="shared" ca="1" si="521"/>
        <v>2016</v>
      </c>
      <c r="I2329">
        <f t="shared" ca="1" si="522"/>
        <v>5</v>
      </c>
      <c r="J2329" t="str">
        <f t="shared" ca="1" si="523"/>
        <v>rs</v>
      </c>
      <c r="K2329" t="str">
        <f t="shared" ca="1" si="529"/>
        <v>SD</v>
      </c>
      <c r="L2329" t="str">
        <f t="shared" ca="1" si="529"/>
        <v>OAK</v>
      </c>
      <c r="M2329">
        <f t="shared" ca="1" si="524"/>
        <v>-1</v>
      </c>
      <c r="N2329" t="s">
        <v>16</v>
      </c>
      <c r="O2329">
        <v>-5.5</v>
      </c>
      <c r="P2329">
        <f t="shared" ca="1" si="525"/>
        <v>1</v>
      </c>
      <c r="S2329" t="s">
        <v>87</v>
      </c>
      <c r="T2329">
        <v>7</v>
      </c>
      <c r="U2329">
        <f t="shared" ca="1" si="526"/>
        <v>0</v>
      </c>
      <c r="V2329" t="s">
        <v>87</v>
      </c>
      <c r="W2329">
        <f t="shared" ca="1" si="527"/>
        <v>1</v>
      </c>
    </row>
    <row r="2330" spans="1:23" x14ac:dyDescent="0.25">
      <c r="A2330">
        <v>2329</v>
      </c>
      <c r="B2330">
        <v>1143</v>
      </c>
      <c r="C2330" t="str">
        <f t="shared" ca="1" si="520"/>
        <v>2016_05_BUF@LAR</v>
      </c>
      <c r="D2330">
        <f t="shared" ca="1" si="528"/>
        <v>-3</v>
      </c>
      <c r="E2330">
        <f t="shared" ca="1" si="528"/>
        <v>-2.5</v>
      </c>
      <c r="F2330">
        <f t="shared" ca="1" si="528"/>
        <v>19</v>
      </c>
      <c r="G2330">
        <f t="shared" ca="1" si="528"/>
        <v>30</v>
      </c>
      <c r="H2330">
        <f t="shared" ca="1" si="521"/>
        <v>2016</v>
      </c>
      <c r="I2330">
        <f t="shared" ca="1" si="522"/>
        <v>5</v>
      </c>
      <c r="J2330" t="str">
        <f t="shared" ca="1" si="523"/>
        <v>rs</v>
      </c>
      <c r="K2330" t="str">
        <f t="shared" ca="1" si="529"/>
        <v>BUF</v>
      </c>
      <c r="L2330" t="str">
        <f t="shared" ca="1" si="529"/>
        <v>BUF</v>
      </c>
      <c r="M2330">
        <f t="shared" ca="1" si="524"/>
        <v>-0.5</v>
      </c>
      <c r="N2330" t="s">
        <v>18</v>
      </c>
      <c r="O2330">
        <v>-4</v>
      </c>
      <c r="P2330">
        <f t="shared" ca="1" si="525"/>
        <v>1</v>
      </c>
      <c r="S2330" t="s">
        <v>125</v>
      </c>
      <c r="T2330">
        <v>6</v>
      </c>
      <c r="U2330">
        <f t="shared" ca="1" si="526"/>
        <v>0</v>
      </c>
      <c r="V2330" t="s">
        <v>125</v>
      </c>
      <c r="W2330">
        <f t="shared" ca="1" si="527"/>
        <v>0</v>
      </c>
    </row>
    <row r="2331" spans="1:23" x14ac:dyDescent="0.25">
      <c r="A2331">
        <v>2330</v>
      </c>
      <c r="B2331">
        <v>1143</v>
      </c>
      <c r="C2331" t="str">
        <f t="shared" ca="1" si="520"/>
        <v>2016_05_BUF@LAR</v>
      </c>
      <c r="D2331">
        <f t="shared" ca="1" si="528"/>
        <v>-3</v>
      </c>
      <c r="E2331">
        <f t="shared" ca="1" si="528"/>
        <v>-2.5</v>
      </c>
      <c r="F2331">
        <f t="shared" ca="1" si="528"/>
        <v>19</v>
      </c>
      <c r="G2331">
        <f t="shared" ca="1" si="528"/>
        <v>30</v>
      </c>
      <c r="H2331">
        <f t="shared" ca="1" si="521"/>
        <v>2016</v>
      </c>
      <c r="I2331">
        <f t="shared" ca="1" si="522"/>
        <v>5</v>
      </c>
      <c r="J2331" t="str">
        <f t="shared" ca="1" si="523"/>
        <v>rs</v>
      </c>
      <c r="K2331" t="str">
        <f t="shared" ca="1" si="529"/>
        <v>BUF</v>
      </c>
      <c r="L2331" t="str">
        <f t="shared" ca="1" si="529"/>
        <v>BUF</v>
      </c>
      <c r="M2331">
        <f t="shared" ca="1" si="524"/>
        <v>-0.5</v>
      </c>
      <c r="N2331" t="s">
        <v>16</v>
      </c>
      <c r="O2331">
        <v>-3</v>
      </c>
      <c r="P2331">
        <f t="shared" ca="1" si="525"/>
        <v>0</v>
      </c>
      <c r="S2331" t="s">
        <v>125</v>
      </c>
      <c r="T2331">
        <v>12</v>
      </c>
      <c r="U2331">
        <f t="shared" ca="1" si="526"/>
        <v>0</v>
      </c>
      <c r="V2331" t="s">
        <v>125</v>
      </c>
      <c r="W2331">
        <f t="shared" ca="1" si="527"/>
        <v>0</v>
      </c>
    </row>
    <row r="2332" spans="1:23" x14ac:dyDescent="0.25">
      <c r="A2332">
        <v>2331</v>
      </c>
      <c r="B2332">
        <v>1144</v>
      </c>
      <c r="C2332" t="str">
        <f t="shared" ca="1" si="520"/>
        <v>2016_05_NYG@GBY</v>
      </c>
      <c r="D2332">
        <f t="shared" ca="1" si="528"/>
        <v>-7</v>
      </c>
      <c r="E2332">
        <f t="shared" ca="1" si="528"/>
        <v>-7.5</v>
      </c>
      <c r="F2332">
        <f t="shared" ca="1" si="528"/>
        <v>23</v>
      </c>
      <c r="G2332">
        <f t="shared" ca="1" si="528"/>
        <v>16</v>
      </c>
      <c r="H2332">
        <f t="shared" ca="1" si="521"/>
        <v>2016</v>
      </c>
      <c r="I2332">
        <f t="shared" ca="1" si="522"/>
        <v>5</v>
      </c>
      <c r="J2332" t="str">
        <f t="shared" ca="1" si="523"/>
        <v>rs</v>
      </c>
      <c r="K2332" t="str">
        <f t="shared" ca="1" si="529"/>
        <v>NYG</v>
      </c>
      <c r="L2332" t="str">
        <f t="shared" ca="1" si="529"/>
        <v>GBY</v>
      </c>
      <c r="M2332">
        <f t="shared" ca="1" si="524"/>
        <v>0.5</v>
      </c>
      <c r="N2332" t="s">
        <v>18</v>
      </c>
      <c r="O2332">
        <v>-4.5</v>
      </c>
      <c r="P2332">
        <f t="shared" ca="1" si="525"/>
        <v>2.5</v>
      </c>
      <c r="S2332" t="s">
        <v>85</v>
      </c>
      <c r="T2332">
        <v>9</v>
      </c>
      <c r="U2332">
        <f t="shared" ca="1" si="526"/>
        <v>1</v>
      </c>
      <c r="V2332" t="s">
        <v>335</v>
      </c>
      <c r="W2332">
        <f t="shared" ca="1" si="527"/>
        <v>1</v>
      </c>
    </row>
    <row r="2333" spans="1:23" x14ac:dyDescent="0.25">
      <c r="A2333">
        <v>2332</v>
      </c>
      <c r="B2333">
        <v>1144</v>
      </c>
      <c r="C2333" t="str">
        <f t="shared" ca="1" si="520"/>
        <v>2016_05_NYG@GBY</v>
      </c>
      <c r="D2333">
        <f t="shared" ca="1" si="528"/>
        <v>-7</v>
      </c>
      <c r="E2333">
        <f t="shared" ca="1" si="528"/>
        <v>-7.5</v>
      </c>
      <c r="F2333">
        <f t="shared" ca="1" si="528"/>
        <v>23</v>
      </c>
      <c r="G2333">
        <f t="shared" ca="1" si="528"/>
        <v>16</v>
      </c>
      <c r="H2333">
        <f t="shared" ca="1" si="521"/>
        <v>2016</v>
      </c>
      <c r="I2333">
        <f t="shared" ca="1" si="522"/>
        <v>5</v>
      </c>
      <c r="J2333" t="str">
        <f t="shared" ca="1" si="523"/>
        <v>rs</v>
      </c>
      <c r="K2333" t="str">
        <f t="shared" ca="1" si="529"/>
        <v>NYG</v>
      </c>
      <c r="L2333" t="str">
        <f t="shared" ca="1" si="529"/>
        <v>GBY</v>
      </c>
      <c r="M2333">
        <f t="shared" ca="1" si="524"/>
        <v>0.5</v>
      </c>
      <c r="N2333" t="s">
        <v>16</v>
      </c>
      <c r="O2333">
        <v>-6</v>
      </c>
      <c r="P2333">
        <f t="shared" ca="1" si="525"/>
        <v>1</v>
      </c>
      <c r="S2333" t="s">
        <v>335</v>
      </c>
      <c r="T2333">
        <v>10</v>
      </c>
      <c r="U2333">
        <f t="shared" ca="1" si="526"/>
        <v>0</v>
      </c>
      <c r="V2333" t="s">
        <v>335</v>
      </c>
      <c r="W2333">
        <f t="shared" ca="1" si="527"/>
        <v>1</v>
      </c>
    </row>
    <row r="2334" spans="1:23" x14ac:dyDescent="0.25">
      <c r="A2334">
        <v>2333</v>
      </c>
      <c r="B2334">
        <v>1145</v>
      </c>
      <c r="C2334" t="str">
        <f t="shared" ca="1" si="520"/>
        <v>2016_05_TBY@CAR</v>
      </c>
      <c r="D2334">
        <f t="shared" ca="1" si="528"/>
        <v>-6</v>
      </c>
      <c r="E2334">
        <f t="shared" ca="1" si="528"/>
        <v>-6</v>
      </c>
      <c r="F2334">
        <f t="shared" ca="1" si="528"/>
        <v>14</v>
      </c>
      <c r="G2334">
        <f t="shared" ca="1" si="528"/>
        <v>17</v>
      </c>
      <c r="H2334">
        <f t="shared" ca="1" si="521"/>
        <v>2016</v>
      </c>
      <c r="I2334">
        <f t="shared" ca="1" si="522"/>
        <v>5</v>
      </c>
      <c r="J2334" t="str">
        <f t="shared" ca="1" si="523"/>
        <v>rs</v>
      </c>
      <c r="K2334" t="str">
        <f t="shared" ca="1" si="529"/>
        <v>TBY</v>
      </c>
      <c r="L2334" t="str">
        <f t="shared" ca="1" si="529"/>
        <v>TBY</v>
      </c>
      <c r="M2334">
        <f t="shared" ca="1" si="524"/>
        <v>0</v>
      </c>
      <c r="N2334" t="s">
        <v>18</v>
      </c>
      <c r="O2334">
        <v>-6</v>
      </c>
      <c r="P2334">
        <f t="shared" ca="1" si="525"/>
        <v>0</v>
      </c>
      <c r="S2334" t="s">
        <v>69</v>
      </c>
      <c r="T2334">
        <v>11</v>
      </c>
      <c r="U2334">
        <f t="shared" ca="1" si="526"/>
        <v>0</v>
      </c>
      <c r="V2334" t="s">
        <v>69</v>
      </c>
      <c r="W2334">
        <f t="shared" ca="1" si="527"/>
        <v>0</v>
      </c>
    </row>
    <row r="2335" spans="1:23" x14ac:dyDescent="0.25">
      <c r="A2335">
        <v>2334</v>
      </c>
      <c r="B2335">
        <v>1145</v>
      </c>
      <c r="C2335" t="str">
        <f t="shared" ca="1" si="520"/>
        <v>2016_05_TBY@CAR</v>
      </c>
      <c r="D2335">
        <f t="shared" ca="1" si="528"/>
        <v>-6</v>
      </c>
      <c r="E2335">
        <f t="shared" ca="1" si="528"/>
        <v>-6</v>
      </c>
      <c r="F2335">
        <f t="shared" ca="1" si="528"/>
        <v>14</v>
      </c>
      <c r="G2335">
        <f t="shared" ca="1" si="528"/>
        <v>17</v>
      </c>
      <c r="H2335">
        <f t="shared" ca="1" si="521"/>
        <v>2016</v>
      </c>
      <c r="I2335">
        <f t="shared" ca="1" si="522"/>
        <v>5</v>
      </c>
      <c r="J2335" t="str">
        <f t="shared" ca="1" si="523"/>
        <v>rs</v>
      </c>
      <c r="K2335" t="str">
        <f t="shared" ca="1" si="529"/>
        <v>TBY</v>
      </c>
      <c r="L2335" t="str">
        <f t="shared" ca="1" si="529"/>
        <v>TBY</v>
      </c>
      <c r="M2335">
        <f t="shared" ca="1" si="524"/>
        <v>0</v>
      </c>
      <c r="N2335" t="s">
        <v>16</v>
      </c>
      <c r="O2335">
        <v>-4</v>
      </c>
      <c r="P2335">
        <f t="shared" ca="1" si="525"/>
        <v>2</v>
      </c>
      <c r="S2335" t="s">
        <v>69</v>
      </c>
      <c r="T2335">
        <v>9</v>
      </c>
      <c r="U2335">
        <f t="shared" ca="1" si="526"/>
        <v>0</v>
      </c>
      <c r="V2335" t="s">
        <v>69</v>
      </c>
      <c r="W2335">
        <f t="shared" ca="1" si="527"/>
        <v>0</v>
      </c>
    </row>
    <row r="2336" spans="1:23" x14ac:dyDescent="0.25">
      <c r="A2336">
        <v>2335</v>
      </c>
      <c r="B2336">
        <v>1146</v>
      </c>
      <c r="C2336" t="str">
        <f t="shared" ca="1" si="520"/>
        <v>2016_06_DEN@SD</v>
      </c>
      <c r="D2336">
        <f t="shared" ca="1" si="528"/>
        <v>2.5</v>
      </c>
      <c r="E2336">
        <f t="shared" ca="1" si="528"/>
        <v>2.5</v>
      </c>
      <c r="F2336">
        <f t="shared" ca="1" si="528"/>
        <v>21</v>
      </c>
      <c r="G2336">
        <f t="shared" ca="1" si="528"/>
        <v>13</v>
      </c>
      <c r="H2336">
        <f t="shared" ca="1" si="521"/>
        <v>2016</v>
      </c>
      <c r="I2336">
        <f t="shared" ca="1" si="522"/>
        <v>6</v>
      </c>
      <c r="J2336" t="str">
        <f t="shared" ca="1" si="523"/>
        <v>rs</v>
      </c>
      <c r="K2336" t="str">
        <f t="shared" ca="1" si="529"/>
        <v>SD</v>
      </c>
      <c r="L2336" t="str">
        <f t="shared" ca="1" si="529"/>
        <v>SD</v>
      </c>
      <c r="M2336">
        <f t="shared" ca="1" si="524"/>
        <v>0</v>
      </c>
      <c r="N2336" t="s">
        <v>18</v>
      </c>
      <c r="O2336">
        <v>2.5</v>
      </c>
      <c r="P2336">
        <f t="shared" ca="1" si="525"/>
        <v>0</v>
      </c>
      <c r="S2336" t="s">
        <v>90</v>
      </c>
      <c r="T2336">
        <v>7</v>
      </c>
      <c r="U2336">
        <f t="shared" ca="1" si="526"/>
        <v>1</v>
      </c>
      <c r="W2336" t="str">
        <f t="shared" ca="1" si="527"/>
        <v/>
      </c>
    </row>
    <row r="2337" spans="1:23" x14ac:dyDescent="0.25">
      <c r="A2337">
        <v>2336</v>
      </c>
      <c r="B2337">
        <v>1146</v>
      </c>
      <c r="C2337" t="str">
        <f t="shared" ca="1" si="520"/>
        <v>2016_06_DEN@SD</v>
      </c>
      <c r="D2337">
        <f t="shared" ca="1" si="528"/>
        <v>2.5</v>
      </c>
      <c r="E2337">
        <f t="shared" ca="1" si="528"/>
        <v>2.5</v>
      </c>
      <c r="F2337">
        <f t="shared" ca="1" si="528"/>
        <v>21</v>
      </c>
      <c r="G2337">
        <f t="shared" ca="1" si="528"/>
        <v>13</v>
      </c>
      <c r="H2337">
        <f t="shared" ca="1" si="521"/>
        <v>2016</v>
      </c>
      <c r="I2337">
        <f t="shared" ca="1" si="522"/>
        <v>6</v>
      </c>
      <c r="J2337" t="str">
        <f t="shared" ca="1" si="523"/>
        <v>rs</v>
      </c>
      <c r="K2337" t="str">
        <f t="shared" ca="1" si="529"/>
        <v>SD</v>
      </c>
      <c r="L2337" t="str">
        <f t="shared" ca="1" si="529"/>
        <v>SD</v>
      </c>
      <c r="M2337">
        <f t="shared" ca="1" si="524"/>
        <v>0</v>
      </c>
      <c r="N2337" t="s">
        <v>16</v>
      </c>
      <c r="O2337">
        <v>4</v>
      </c>
      <c r="P2337">
        <f t="shared" ca="1" si="525"/>
        <v>1.5</v>
      </c>
      <c r="S2337" t="s">
        <v>74</v>
      </c>
      <c r="T2337">
        <v>15</v>
      </c>
      <c r="U2337">
        <f t="shared" ca="1" si="526"/>
        <v>0</v>
      </c>
      <c r="V2337" t="s">
        <v>74</v>
      </c>
      <c r="W2337">
        <f t="shared" ca="1" si="527"/>
        <v>0</v>
      </c>
    </row>
    <row r="2338" spans="1:23" x14ac:dyDescent="0.25">
      <c r="A2338">
        <v>2337</v>
      </c>
      <c r="B2338">
        <v>1147</v>
      </c>
      <c r="C2338" t="str">
        <f t="shared" ca="1" si="520"/>
        <v>2016_06_PHI@WAS</v>
      </c>
      <c r="D2338">
        <f t="shared" ca="1" si="528"/>
        <v>1.5</v>
      </c>
      <c r="E2338">
        <f t="shared" ca="1" si="528"/>
        <v>3</v>
      </c>
      <c r="F2338">
        <f t="shared" ca="1" si="528"/>
        <v>27</v>
      </c>
      <c r="G2338">
        <f t="shared" ca="1" si="528"/>
        <v>20</v>
      </c>
      <c r="H2338">
        <f t="shared" ca="1" si="521"/>
        <v>2016</v>
      </c>
      <c r="I2338">
        <f t="shared" ca="1" si="522"/>
        <v>6</v>
      </c>
      <c r="J2338" t="str">
        <f t="shared" ca="1" si="523"/>
        <v>rs</v>
      </c>
      <c r="K2338" t="str">
        <f t="shared" ca="1" si="529"/>
        <v>WAS</v>
      </c>
      <c r="L2338" t="str">
        <f t="shared" ca="1" si="529"/>
        <v>WAS</v>
      </c>
      <c r="M2338">
        <f t="shared" ca="1" si="524"/>
        <v>-1.5</v>
      </c>
      <c r="N2338" t="s">
        <v>18</v>
      </c>
      <c r="O2338">
        <v>-1</v>
      </c>
      <c r="P2338">
        <f t="shared" ca="1" si="525"/>
        <v>2.5</v>
      </c>
      <c r="S2338" t="s">
        <v>88</v>
      </c>
      <c r="T2338">
        <v>1</v>
      </c>
      <c r="U2338">
        <f t="shared" ca="1" si="526"/>
        <v>0</v>
      </c>
      <c r="W2338" t="str">
        <f t="shared" ca="1" si="527"/>
        <v/>
      </c>
    </row>
    <row r="2339" spans="1:23" x14ac:dyDescent="0.25">
      <c r="A2339">
        <v>2338</v>
      </c>
      <c r="B2339">
        <v>1147</v>
      </c>
      <c r="C2339" t="str">
        <f t="shared" ca="1" si="520"/>
        <v>2016_06_PHI@WAS</v>
      </c>
      <c r="D2339">
        <f t="shared" ca="1" si="528"/>
        <v>1.5</v>
      </c>
      <c r="E2339">
        <f t="shared" ca="1" si="528"/>
        <v>3</v>
      </c>
      <c r="F2339">
        <f t="shared" ca="1" si="528"/>
        <v>27</v>
      </c>
      <c r="G2339">
        <f t="shared" ca="1" si="528"/>
        <v>20</v>
      </c>
      <c r="H2339">
        <f t="shared" ca="1" si="521"/>
        <v>2016</v>
      </c>
      <c r="I2339">
        <f t="shared" ca="1" si="522"/>
        <v>6</v>
      </c>
      <c r="J2339" t="str">
        <f t="shared" ca="1" si="523"/>
        <v>rs</v>
      </c>
      <c r="K2339" t="str">
        <f t="shared" ca="1" si="529"/>
        <v>WAS</v>
      </c>
      <c r="L2339" t="str">
        <f t="shared" ca="1" si="529"/>
        <v>WAS</v>
      </c>
      <c r="M2339">
        <f t="shared" ca="1" si="524"/>
        <v>-1.5</v>
      </c>
      <c r="N2339" t="s">
        <v>16</v>
      </c>
      <c r="O2339">
        <v>1.5</v>
      </c>
      <c r="P2339">
        <f t="shared" ca="1" si="525"/>
        <v>0</v>
      </c>
      <c r="S2339" t="s">
        <v>96</v>
      </c>
      <c r="T2339">
        <v>3</v>
      </c>
      <c r="U2339">
        <f t="shared" ca="1" si="526"/>
        <v>1</v>
      </c>
      <c r="V2339" t="s">
        <v>96</v>
      </c>
      <c r="W2339">
        <f t="shared" ca="1" si="527"/>
        <v>1</v>
      </c>
    </row>
    <row r="2340" spans="1:23" x14ac:dyDescent="0.25">
      <c r="A2340">
        <v>2339</v>
      </c>
      <c r="B2340">
        <v>1148</v>
      </c>
      <c r="C2340" t="str">
        <f t="shared" ca="1" si="520"/>
        <v>2016_06_PIT@MIA</v>
      </c>
      <c r="D2340">
        <f t="shared" ca="1" si="528"/>
        <v>7.5</v>
      </c>
      <c r="E2340">
        <f t="shared" ca="1" si="528"/>
        <v>7</v>
      </c>
      <c r="F2340">
        <f t="shared" ca="1" si="528"/>
        <v>30</v>
      </c>
      <c r="G2340">
        <f t="shared" ca="1" si="528"/>
        <v>15</v>
      </c>
      <c r="H2340">
        <f t="shared" ca="1" si="521"/>
        <v>2016</v>
      </c>
      <c r="I2340">
        <f t="shared" ca="1" si="522"/>
        <v>6</v>
      </c>
      <c r="J2340" t="str">
        <f t="shared" ca="1" si="523"/>
        <v>rs</v>
      </c>
      <c r="K2340" t="str">
        <f t="shared" ca="1" si="529"/>
        <v>MIA</v>
      </c>
      <c r="L2340" t="str">
        <f t="shared" ca="1" si="529"/>
        <v>MIA</v>
      </c>
      <c r="M2340">
        <f t="shared" ca="1" si="524"/>
        <v>0.5</v>
      </c>
      <c r="N2340" t="s">
        <v>18</v>
      </c>
      <c r="O2340">
        <v>7</v>
      </c>
      <c r="P2340">
        <f t="shared" ca="1" si="525"/>
        <v>0.5</v>
      </c>
      <c r="S2340" t="s">
        <v>89</v>
      </c>
      <c r="T2340">
        <v>2</v>
      </c>
      <c r="U2340">
        <f t="shared" ca="1" si="526"/>
        <v>0</v>
      </c>
      <c r="W2340" t="str">
        <f t="shared" ca="1" si="527"/>
        <v/>
      </c>
    </row>
    <row r="2341" spans="1:23" x14ac:dyDescent="0.25">
      <c r="A2341">
        <v>2340</v>
      </c>
      <c r="B2341">
        <v>1148</v>
      </c>
      <c r="C2341" t="str">
        <f t="shared" ca="1" si="520"/>
        <v>2016_06_PIT@MIA</v>
      </c>
      <c r="D2341">
        <f t="shared" ca="1" si="528"/>
        <v>7.5</v>
      </c>
      <c r="E2341">
        <f t="shared" ca="1" si="528"/>
        <v>7</v>
      </c>
      <c r="F2341">
        <f t="shared" ca="1" si="528"/>
        <v>30</v>
      </c>
      <c r="G2341">
        <f t="shared" ca="1" si="528"/>
        <v>15</v>
      </c>
      <c r="H2341">
        <f t="shared" ca="1" si="521"/>
        <v>2016</v>
      </c>
      <c r="I2341">
        <f t="shared" ca="1" si="522"/>
        <v>6</v>
      </c>
      <c r="J2341" t="str">
        <f t="shared" ca="1" si="523"/>
        <v>rs</v>
      </c>
      <c r="K2341" t="str">
        <f t="shared" ca="1" si="529"/>
        <v>MIA</v>
      </c>
      <c r="L2341" t="str">
        <f t="shared" ca="1" si="529"/>
        <v>MIA</v>
      </c>
      <c r="M2341">
        <f t="shared" ca="1" si="524"/>
        <v>0.5</v>
      </c>
      <c r="N2341" t="s">
        <v>16</v>
      </c>
      <c r="O2341">
        <v>7</v>
      </c>
      <c r="P2341">
        <f t="shared" ca="1" si="525"/>
        <v>0.5</v>
      </c>
      <c r="S2341" t="s">
        <v>89</v>
      </c>
      <c r="T2341">
        <v>2</v>
      </c>
      <c r="U2341">
        <f t="shared" ca="1" si="526"/>
        <v>0</v>
      </c>
      <c r="V2341" t="s">
        <v>89</v>
      </c>
      <c r="W2341">
        <f t="shared" ca="1" si="527"/>
        <v>0</v>
      </c>
    </row>
    <row r="2342" spans="1:23" x14ac:dyDescent="0.25">
      <c r="A2342">
        <v>2341</v>
      </c>
      <c r="B2342">
        <v>1149</v>
      </c>
      <c r="C2342" t="str">
        <f t="shared" ca="1" si="520"/>
        <v>2016_06_JAX@CHI</v>
      </c>
      <c r="D2342">
        <f t="shared" ref="D2342:G2361" ca="1" si="530">IFERROR(IF(ISBLANK(VLOOKUP($B2342,nfl_game_result,MATCH(D$1,nfl_game_result_header,0),FALSE)),"",VLOOKUP($B2342,nfl_game_result,MATCH(D$1,nfl_game_result_header,0),FALSE)),"error")</f>
        <v>-2</v>
      </c>
      <c r="E2342">
        <f t="shared" ca="1" si="530"/>
        <v>-1.5</v>
      </c>
      <c r="F2342">
        <f t="shared" ca="1" si="530"/>
        <v>16</v>
      </c>
      <c r="G2342">
        <f t="shared" ca="1" si="530"/>
        <v>17</v>
      </c>
      <c r="H2342">
        <f t="shared" ca="1" si="521"/>
        <v>2016</v>
      </c>
      <c r="I2342">
        <f t="shared" ca="1" si="522"/>
        <v>6</v>
      </c>
      <c r="J2342" t="str">
        <f t="shared" ca="1" si="523"/>
        <v>rs</v>
      </c>
      <c r="K2342" t="str">
        <f t="shared" ref="K2342:L2361" ca="1" si="531">IFERROR(IF(ISBLANK(VLOOKUP($B2342,nfl_game_result,MATCH(K$1,nfl_game_result_header,0),FALSE)),"",VLOOKUP($B2342,nfl_game_result,MATCH(K$1,nfl_game_result_header,0),FALSE)),"error")</f>
        <v>JAX</v>
      </c>
      <c r="L2342" t="str">
        <f t="shared" ca="1" si="531"/>
        <v>JAX</v>
      </c>
      <c r="M2342">
        <f t="shared" ca="1" si="524"/>
        <v>-0.5</v>
      </c>
      <c r="N2342" t="s">
        <v>18</v>
      </c>
      <c r="O2342">
        <v>2.5</v>
      </c>
      <c r="P2342">
        <f t="shared" ca="1" si="525"/>
        <v>4.5</v>
      </c>
      <c r="S2342" t="s">
        <v>70</v>
      </c>
      <c r="T2342">
        <v>13</v>
      </c>
      <c r="U2342">
        <f t="shared" ca="1" si="526"/>
        <v>0</v>
      </c>
      <c r="W2342" t="str">
        <f t="shared" ca="1" si="527"/>
        <v/>
      </c>
    </row>
    <row r="2343" spans="1:23" x14ac:dyDescent="0.25">
      <c r="A2343">
        <v>2342</v>
      </c>
      <c r="B2343">
        <v>1149</v>
      </c>
      <c r="C2343" t="str">
        <f t="shared" ca="1" si="520"/>
        <v>2016_06_JAX@CHI</v>
      </c>
      <c r="D2343">
        <f t="shared" ca="1" si="530"/>
        <v>-2</v>
      </c>
      <c r="E2343">
        <f t="shared" ca="1" si="530"/>
        <v>-1.5</v>
      </c>
      <c r="F2343">
        <f t="shared" ca="1" si="530"/>
        <v>16</v>
      </c>
      <c r="G2343">
        <f t="shared" ca="1" si="530"/>
        <v>17</v>
      </c>
      <c r="H2343">
        <f t="shared" ca="1" si="521"/>
        <v>2016</v>
      </c>
      <c r="I2343">
        <f t="shared" ca="1" si="522"/>
        <v>6</v>
      </c>
      <c r="J2343" t="str">
        <f t="shared" ca="1" si="523"/>
        <v>rs</v>
      </c>
      <c r="K2343" t="str">
        <f t="shared" ca="1" si="531"/>
        <v>JAX</v>
      </c>
      <c r="L2343" t="str">
        <f t="shared" ca="1" si="531"/>
        <v>JAX</v>
      </c>
      <c r="M2343">
        <f t="shared" ca="1" si="524"/>
        <v>-0.5</v>
      </c>
      <c r="N2343" t="s">
        <v>16</v>
      </c>
      <c r="O2343">
        <v>-2.5</v>
      </c>
      <c r="P2343">
        <f t="shared" ca="1" si="525"/>
        <v>0.5</v>
      </c>
      <c r="S2343" t="s">
        <v>70</v>
      </c>
      <c r="T2343">
        <v>9</v>
      </c>
      <c r="U2343">
        <f t="shared" ca="1" si="526"/>
        <v>0</v>
      </c>
      <c r="V2343" t="s">
        <v>70</v>
      </c>
      <c r="W2343">
        <f t="shared" ca="1" si="527"/>
        <v>0</v>
      </c>
    </row>
    <row r="2344" spans="1:23" x14ac:dyDescent="0.25">
      <c r="A2344">
        <v>2343</v>
      </c>
      <c r="B2344">
        <v>1150</v>
      </c>
      <c r="C2344" t="str">
        <f t="shared" ca="1" si="520"/>
        <v>2016_06_CLE@TEN</v>
      </c>
      <c r="D2344">
        <f t="shared" ca="1" si="530"/>
        <v>-6.5</v>
      </c>
      <c r="E2344">
        <f t="shared" ca="1" si="530"/>
        <v>-7.5</v>
      </c>
      <c r="F2344">
        <f t="shared" ca="1" si="530"/>
        <v>28</v>
      </c>
      <c r="G2344">
        <f t="shared" ca="1" si="530"/>
        <v>26</v>
      </c>
      <c r="H2344">
        <f t="shared" ca="1" si="521"/>
        <v>2016</v>
      </c>
      <c r="I2344">
        <f t="shared" ca="1" si="522"/>
        <v>6</v>
      </c>
      <c r="J2344" t="str">
        <f t="shared" ca="1" si="523"/>
        <v>rs</v>
      </c>
      <c r="K2344" t="str">
        <f t="shared" ca="1" si="531"/>
        <v>CLE</v>
      </c>
      <c r="L2344" t="str">
        <f t="shared" ca="1" si="531"/>
        <v>TEN</v>
      </c>
      <c r="M2344">
        <f t="shared" ca="1" si="524"/>
        <v>1</v>
      </c>
      <c r="N2344" t="s">
        <v>18</v>
      </c>
      <c r="O2344">
        <v>-6.5</v>
      </c>
      <c r="P2344">
        <f t="shared" ca="1" si="525"/>
        <v>0</v>
      </c>
      <c r="S2344" t="s">
        <v>72</v>
      </c>
      <c r="T2344">
        <v>11</v>
      </c>
      <c r="U2344">
        <f t="shared" ca="1" si="526"/>
        <v>1</v>
      </c>
      <c r="W2344" t="str">
        <f t="shared" ca="1" si="527"/>
        <v/>
      </c>
    </row>
    <row r="2345" spans="1:23" x14ac:dyDescent="0.25">
      <c r="A2345">
        <v>2344</v>
      </c>
      <c r="B2345">
        <v>1150</v>
      </c>
      <c r="C2345" t="str">
        <f t="shared" ca="1" si="520"/>
        <v>2016_06_CLE@TEN</v>
      </c>
      <c r="D2345">
        <f t="shared" ca="1" si="530"/>
        <v>-6.5</v>
      </c>
      <c r="E2345">
        <f t="shared" ca="1" si="530"/>
        <v>-7.5</v>
      </c>
      <c r="F2345">
        <f t="shared" ca="1" si="530"/>
        <v>28</v>
      </c>
      <c r="G2345">
        <f t="shared" ca="1" si="530"/>
        <v>26</v>
      </c>
      <c r="H2345">
        <f t="shared" ca="1" si="521"/>
        <v>2016</v>
      </c>
      <c r="I2345">
        <f t="shared" ca="1" si="522"/>
        <v>6</v>
      </c>
      <c r="J2345" t="str">
        <f t="shared" ca="1" si="523"/>
        <v>rs</v>
      </c>
      <c r="K2345" t="str">
        <f t="shared" ca="1" si="531"/>
        <v>CLE</v>
      </c>
      <c r="L2345" t="str">
        <f t="shared" ca="1" si="531"/>
        <v>TEN</v>
      </c>
      <c r="M2345">
        <f t="shared" ca="1" si="524"/>
        <v>1</v>
      </c>
      <c r="N2345" t="s">
        <v>16</v>
      </c>
      <c r="O2345">
        <v>-6</v>
      </c>
      <c r="P2345">
        <f t="shared" ca="1" si="525"/>
        <v>0.5</v>
      </c>
      <c r="S2345" t="s">
        <v>95</v>
      </c>
      <c r="T2345">
        <v>8</v>
      </c>
      <c r="U2345">
        <f t="shared" ca="1" si="526"/>
        <v>0</v>
      </c>
      <c r="V2345" t="s">
        <v>95</v>
      </c>
      <c r="W2345">
        <f t="shared" ca="1" si="527"/>
        <v>1</v>
      </c>
    </row>
    <row r="2346" spans="1:23" x14ac:dyDescent="0.25">
      <c r="A2346">
        <v>2345</v>
      </c>
      <c r="B2346">
        <v>1151</v>
      </c>
      <c r="C2346" t="str">
        <f t="shared" ca="1" si="520"/>
        <v>2016_06_CIN@NWE</v>
      </c>
      <c r="D2346">
        <f t="shared" ca="1" si="530"/>
        <v>-8</v>
      </c>
      <c r="E2346">
        <f t="shared" ca="1" si="530"/>
        <v>-8</v>
      </c>
      <c r="F2346">
        <f t="shared" ca="1" si="530"/>
        <v>35</v>
      </c>
      <c r="G2346">
        <f t="shared" ca="1" si="530"/>
        <v>17</v>
      </c>
      <c r="H2346">
        <f t="shared" ca="1" si="521"/>
        <v>2016</v>
      </c>
      <c r="I2346">
        <f t="shared" ca="1" si="522"/>
        <v>6</v>
      </c>
      <c r="J2346" t="str">
        <f t="shared" ca="1" si="523"/>
        <v>rs</v>
      </c>
      <c r="K2346" t="str">
        <f t="shared" ca="1" si="531"/>
        <v>NWE</v>
      </c>
      <c r="L2346" t="str">
        <f t="shared" ca="1" si="531"/>
        <v>NWE</v>
      </c>
      <c r="M2346">
        <f t="shared" ca="1" si="524"/>
        <v>0</v>
      </c>
      <c r="N2346" t="s">
        <v>18</v>
      </c>
      <c r="O2346">
        <v>-7</v>
      </c>
      <c r="P2346">
        <f t="shared" ca="1" si="525"/>
        <v>1</v>
      </c>
      <c r="S2346" t="s">
        <v>337</v>
      </c>
      <c r="T2346">
        <v>5</v>
      </c>
      <c r="U2346">
        <f t="shared" ca="1" si="526"/>
        <v>1</v>
      </c>
      <c r="W2346" t="str">
        <f t="shared" ca="1" si="527"/>
        <v/>
      </c>
    </row>
    <row r="2347" spans="1:23" x14ac:dyDescent="0.25">
      <c r="A2347">
        <v>2346</v>
      </c>
      <c r="B2347">
        <v>1151</v>
      </c>
      <c r="C2347" t="str">
        <f t="shared" ca="1" si="520"/>
        <v>2016_06_CIN@NWE</v>
      </c>
      <c r="D2347">
        <f t="shared" ca="1" si="530"/>
        <v>-8</v>
      </c>
      <c r="E2347">
        <f t="shared" ca="1" si="530"/>
        <v>-8</v>
      </c>
      <c r="F2347">
        <f t="shared" ca="1" si="530"/>
        <v>35</v>
      </c>
      <c r="G2347">
        <f t="shared" ca="1" si="530"/>
        <v>17</v>
      </c>
      <c r="H2347">
        <f t="shared" ca="1" si="521"/>
        <v>2016</v>
      </c>
      <c r="I2347">
        <f t="shared" ca="1" si="522"/>
        <v>6</v>
      </c>
      <c r="J2347" t="str">
        <f t="shared" ca="1" si="523"/>
        <v>rs</v>
      </c>
      <c r="K2347" t="str">
        <f t="shared" ca="1" si="531"/>
        <v>NWE</v>
      </c>
      <c r="L2347" t="str">
        <f t="shared" ca="1" si="531"/>
        <v>NWE</v>
      </c>
      <c r="M2347">
        <f t="shared" ca="1" si="524"/>
        <v>0</v>
      </c>
      <c r="N2347" t="s">
        <v>16</v>
      </c>
      <c r="O2347">
        <v>-7</v>
      </c>
      <c r="P2347">
        <f t="shared" ca="1" si="525"/>
        <v>1</v>
      </c>
      <c r="S2347" t="s">
        <v>337</v>
      </c>
      <c r="T2347">
        <v>5</v>
      </c>
      <c r="U2347">
        <f t="shared" ca="1" si="526"/>
        <v>1</v>
      </c>
      <c r="V2347" t="s">
        <v>337</v>
      </c>
      <c r="W2347">
        <f t="shared" ca="1" si="527"/>
        <v>1</v>
      </c>
    </row>
    <row r="2348" spans="1:23" x14ac:dyDescent="0.25">
      <c r="A2348">
        <v>2347</v>
      </c>
      <c r="B2348">
        <v>1152</v>
      </c>
      <c r="C2348" t="str">
        <f t="shared" ca="1" si="520"/>
        <v>2016_06_SFO@BUF</v>
      </c>
      <c r="D2348">
        <f t="shared" ca="1" si="530"/>
        <v>-7.5</v>
      </c>
      <c r="E2348">
        <f t="shared" ca="1" si="530"/>
        <v>-8.5</v>
      </c>
      <c r="F2348">
        <f t="shared" ca="1" si="530"/>
        <v>45</v>
      </c>
      <c r="G2348">
        <f t="shared" ca="1" si="530"/>
        <v>16</v>
      </c>
      <c r="H2348">
        <f t="shared" ca="1" si="521"/>
        <v>2016</v>
      </c>
      <c r="I2348">
        <f t="shared" ca="1" si="522"/>
        <v>6</v>
      </c>
      <c r="J2348" t="str">
        <f t="shared" ca="1" si="523"/>
        <v>rs</v>
      </c>
      <c r="K2348" t="str">
        <f t="shared" ca="1" si="531"/>
        <v>BUF</v>
      </c>
      <c r="L2348" t="str">
        <f t="shared" ca="1" si="531"/>
        <v>BUF</v>
      </c>
      <c r="M2348">
        <f t="shared" ca="1" si="524"/>
        <v>1</v>
      </c>
      <c r="N2348" t="s">
        <v>18</v>
      </c>
      <c r="O2348">
        <v>-6.5</v>
      </c>
      <c r="P2348">
        <f t="shared" ca="1" si="525"/>
        <v>1</v>
      </c>
      <c r="S2348" t="s">
        <v>338</v>
      </c>
      <c r="T2348">
        <v>12</v>
      </c>
      <c r="U2348">
        <f t="shared" ca="1" si="526"/>
        <v>0</v>
      </c>
      <c r="W2348" t="str">
        <f t="shared" ca="1" si="527"/>
        <v/>
      </c>
    </row>
    <row r="2349" spans="1:23" x14ac:dyDescent="0.25">
      <c r="A2349">
        <v>2348</v>
      </c>
      <c r="B2349">
        <v>1152</v>
      </c>
      <c r="C2349" t="str">
        <f t="shared" ca="1" si="520"/>
        <v>2016_06_SFO@BUF</v>
      </c>
      <c r="D2349">
        <f t="shared" ca="1" si="530"/>
        <v>-7.5</v>
      </c>
      <c r="E2349">
        <f t="shared" ca="1" si="530"/>
        <v>-8.5</v>
      </c>
      <c r="F2349">
        <f t="shared" ca="1" si="530"/>
        <v>45</v>
      </c>
      <c r="G2349">
        <f t="shared" ca="1" si="530"/>
        <v>16</v>
      </c>
      <c r="H2349">
        <f t="shared" ca="1" si="521"/>
        <v>2016</v>
      </c>
      <c r="I2349">
        <f t="shared" ca="1" si="522"/>
        <v>6</v>
      </c>
      <c r="J2349" t="str">
        <f t="shared" ca="1" si="523"/>
        <v>rs</v>
      </c>
      <c r="K2349" t="str">
        <f t="shared" ca="1" si="531"/>
        <v>BUF</v>
      </c>
      <c r="L2349" t="str">
        <f t="shared" ca="1" si="531"/>
        <v>BUF</v>
      </c>
      <c r="M2349">
        <f t="shared" ca="1" si="524"/>
        <v>1</v>
      </c>
      <c r="N2349" t="s">
        <v>16</v>
      </c>
      <c r="O2349">
        <v>-7.5</v>
      </c>
      <c r="P2349">
        <f t="shared" ca="1" si="525"/>
        <v>0</v>
      </c>
      <c r="S2349" t="s">
        <v>338</v>
      </c>
      <c r="T2349">
        <v>14</v>
      </c>
      <c r="U2349">
        <f t="shared" ca="1" si="526"/>
        <v>0</v>
      </c>
      <c r="V2349" t="s">
        <v>68</v>
      </c>
      <c r="W2349">
        <f t="shared" ca="1" si="527"/>
        <v>1</v>
      </c>
    </row>
    <row r="2350" spans="1:23" x14ac:dyDescent="0.25">
      <c r="A2350">
        <v>2349</v>
      </c>
      <c r="B2350">
        <v>1153</v>
      </c>
      <c r="C2350" t="str">
        <f t="shared" ca="1" si="520"/>
        <v>2016_06_BAL@NYG</v>
      </c>
      <c r="D2350">
        <f t="shared" ca="1" si="530"/>
        <v>-3</v>
      </c>
      <c r="E2350">
        <f t="shared" ca="1" si="530"/>
        <v>-3.5</v>
      </c>
      <c r="F2350">
        <f t="shared" ca="1" si="530"/>
        <v>27</v>
      </c>
      <c r="G2350">
        <f t="shared" ca="1" si="530"/>
        <v>23</v>
      </c>
      <c r="H2350">
        <f t="shared" ca="1" si="521"/>
        <v>2016</v>
      </c>
      <c r="I2350">
        <f t="shared" ca="1" si="522"/>
        <v>6</v>
      </c>
      <c r="J2350" t="str">
        <f t="shared" ca="1" si="523"/>
        <v>rs</v>
      </c>
      <c r="K2350" t="str">
        <f t="shared" ca="1" si="531"/>
        <v>NYG</v>
      </c>
      <c r="L2350" t="str">
        <f t="shared" ca="1" si="531"/>
        <v>NYG</v>
      </c>
      <c r="M2350">
        <f t="shared" ca="1" si="524"/>
        <v>0.5</v>
      </c>
      <c r="N2350" t="s">
        <v>18</v>
      </c>
      <c r="O2350">
        <v>-3</v>
      </c>
      <c r="P2350">
        <f t="shared" ca="1" si="525"/>
        <v>0</v>
      </c>
      <c r="S2350" t="s">
        <v>67</v>
      </c>
      <c r="T2350">
        <v>8</v>
      </c>
      <c r="U2350">
        <f t="shared" ca="1" si="526"/>
        <v>0</v>
      </c>
      <c r="W2350" t="str">
        <f t="shared" ca="1" si="527"/>
        <v/>
      </c>
    </row>
    <row r="2351" spans="1:23" x14ac:dyDescent="0.25">
      <c r="A2351">
        <v>2350</v>
      </c>
      <c r="B2351">
        <v>1153</v>
      </c>
      <c r="C2351" t="str">
        <f t="shared" ca="1" si="520"/>
        <v>2016_06_BAL@NYG</v>
      </c>
      <c r="D2351">
        <f t="shared" ca="1" si="530"/>
        <v>-3</v>
      </c>
      <c r="E2351">
        <f t="shared" ca="1" si="530"/>
        <v>-3.5</v>
      </c>
      <c r="F2351">
        <f t="shared" ca="1" si="530"/>
        <v>27</v>
      </c>
      <c r="G2351">
        <f t="shared" ca="1" si="530"/>
        <v>23</v>
      </c>
      <c r="H2351">
        <f t="shared" ca="1" si="521"/>
        <v>2016</v>
      </c>
      <c r="I2351">
        <f t="shared" ca="1" si="522"/>
        <v>6</v>
      </c>
      <c r="J2351" t="str">
        <f t="shared" ca="1" si="523"/>
        <v>rs</v>
      </c>
      <c r="K2351" t="str">
        <f t="shared" ca="1" si="531"/>
        <v>NYG</v>
      </c>
      <c r="L2351" t="str">
        <f t="shared" ca="1" si="531"/>
        <v>NYG</v>
      </c>
      <c r="M2351">
        <f t="shared" ca="1" si="524"/>
        <v>0.5</v>
      </c>
      <c r="N2351" t="s">
        <v>16</v>
      </c>
      <c r="O2351">
        <v>-3</v>
      </c>
      <c r="P2351">
        <f t="shared" ca="1" si="525"/>
        <v>0</v>
      </c>
      <c r="S2351" t="s">
        <v>85</v>
      </c>
      <c r="T2351">
        <v>12</v>
      </c>
      <c r="U2351">
        <f t="shared" ca="1" si="526"/>
        <v>1</v>
      </c>
      <c r="V2351" t="s">
        <v>85</v>
      </c>
      <c r="W2351">
        <f t="shared" ca="1" si="527"/>
        <v>1</v>
      </c>
    </row>
    <row r="2352" spans="1:23" x14ac:dyDescent="0.25">
      <c r="A2352">
        <v>2351</v>
      </c>
      <c r="B2352">
        <v>1154</v>
      </c>
      <c r="C2352" t="str">
        <f t="shared" ca="1" si="520"/>
        <v>2016_06_LAR@DET</v>
      </c>
      <c r="D2352">
        <f t="shared" ca="1" si="530"/>
        <v>-3.5</v>
      </c>
      <c r="E2352">
        <f t="shared" ca="1" si="530"/>
        <v>-3</v>
      </c>
      <c r="F2352">
        <f t="shared" ca="1" si="530"/>
        <v>31</v>
      </c>
      <c r="G2352">
        <f t="shared" ca="1" si="530"/>
        <v>28</v>
      </c>
      <c r="H2352">
        <f t="shared" ca="1" si="521"/>
        <v>2016</v>
      </c>
      <c r="I2352">
        <f t="shared" ca="1" si="522"/>
        <v>6</v>
      </c>
      <c r="J2352" t="str">
        <f t="shared" ca="1" si="523"/>
        <v>rs</v>
      </c>
      <c r="K2352" t="str">
        <f t="shared" ca="1" si="531"/>
        <v>na</v>
      </c>
      <c r="L2352" t="str">
        <f t="shared" ca="1" si="531"/>
        <v>DET</v>
      </c>
      <c r="M2352">
        <f t="shared" ca="1" si="524"/>
        <v>-0.5</v>
      </c>
      <c r="N2352" t="s">
        <v>18</v>
      </c>
      <c r="O2352">
        <v>-3</v>
      </c>
      <c r="P2352">
        <f t="shared" ca="1" si="525"/>
        <v>0.5</v>
      </c>
      <c r="S2352" t="s">
        <v>125</v>
      </c>
      <c r="T2352">
        <v>9</v>
      </c>
      <c r="U2352">
        <f t="shared" ca="1" si="526"/>
        <v>0</v>
      </c>
      <c r="W2352" t="str">
        <f t="shared" ca="1" si="527"/>
        <v/>
      </c>
    </row>
    <row r="2353" spans="1:23" x14ac:dyDescent="0.25">
      <c r="A2353">
        <v>2352</v>
      </c>
      <c r="B2353">
        <v>1154</v>
      </c>
      <c r="C2353" t="str">
        <f t="shared" ca="1" si="520"/>
        <v>2016_06_LAR@DET</v>
      </c>
      <c r="D2353">
        <f t="shared" ca="1" si="530"/>
        <v>-3.5</v>
      </c>
      <c r="E2353">
        <f t="shared" ca="1" si="530"/>
        <v>-3</v>
      </c>
      <c r="F2353">
        <f t="shared" ca="1" si="530"/>
        <v>31</v>
      </c>
      <c r="G2353">
        <f t="shared" ca="1" si="530"/>
        <v>28</v>
      </c>
      <c r="H2353">
        <f t="shared" ca="1" si="521"/>
        <v>2016</v>
      </c>
      <c r="I2353">
        <f t="shared" ca="1" si="522"/>
        <v>6</v>
      </c>
      <c r="J2353" t="str">
        <f t="shared" ca="1" si="523"/>
        <v>rs</v>
      </c>
      <c r="K2353" t="str">
        <f t="shared" ca="1" si="531"/>
        <v>na</v>
      </c>
      <c r="L2353" t="str">
        <f t="shared" ca="1" si="531"/>
        <v>DET</v>
      </c>
      <c r="M2353">
        <f t="shared" ca="1" si="524"/>
        <v>-0.5</v>
      </c>
      <c r="N2353" t="s">
        <v>16</v>
      </c>
      <c r="O2353">
        <v>-3</v>
      </c>
      <c r="P2353">
        <f t="shared" ca="1" si="525"/>
        <v>0.5</v>
      </c>
      <c r="S2353" t="s">
        <v>75</v>
      </c>
      <c r="T2353">
        <v>11</v>
      </c>
      <c r="U2353">
        <f t="shared" ca="1" si="526"/>
        <v>0</v>
      </c>
      <c r="V2353" t="s">
        <v>75</v>
      </c>
      <c r="W2353">
        <f t="shared" ca="1" si="527"/>
        <v>1</v>
      </c>
    </row>
    <row r="2354" spans="1:23" x14ac:dyDescent="0.25">
      <c r="A2354">
        <v>2353</v>
      </c>
      <c r="B2354">
        <v>1155</v>
      </c>
      <c r="C2354" t="str">
        <f t="shared" ca="1" si="520"/>
        <v>2016_06_CAR@NOR</v>
      </c>
      <c r="D2354">
        <f t="shared" ca="1" si="530"/>
        <v>3</v>
      </c>
      <c r="E2354">
        <f t="shared" ca="1" si="530"/>
        <v>2.5</v>
      </c>
      <c r="F2354">
        <f t="shared" ca="1" si="530"/>
        <v>41</v>
      </c>
      <c r="G2354">
        <f t="shared" ca="1" si="530"/>
        <v>38</v>
      </c>
      <c r="H2354">
        <f t="shared" ca="1" si="521"/>
        <v>2016</v>
      </c>
      <c r="I2354">
        <f t="shared" ca="1" si="522"/>
        <v>6</v>
      </c>
      <c r="J2354" t="str">
        <f t="shared" ca="1" si="523"/>
        <v>rs</v>
      </c>
      <c r="K2354" t="str">
        <f t="shared" ca="1" si="531"/>
        <v>NOR</v>
      </c>
      <c r="L2354" t="str">
        <f t="shared" ca="1" si="531"/>
        <v>NOR</v>
      </c>
      <c r="M2354">
        <f t="shared" ca="1" si="524"/>
        <v>0.5</v>
      </c>
      <c r="N2354" t="s">
        <v>18</v>
      </c>
      <c r="O2354">
        <v>-1.5</v>
      </c>
      <c r="P2354">
        <f t="shared" ca="1" si="525"/>
        <v>4.5</v>
      </c>
      <c r="S2354" t="s">
        <v>69</v>
      </c>
      <c r="T2354">
        <v>15</v>
      </c>
      <c r="U2354">
        <f t="shared" ca="1" si="526"/>
        <v>0</v>
      </c>
      <c r="W2354" t="str">
        <f t="shared" ca="1" si="527"/>
        <v/>
      </c>
    </row>
    <row r="2355" spans="1:23" x14ac:dyDescent="0.25">
      <c r="A2355">
        <v>2354</v>
      </c>
      <c r="B2355">
        <v>1155</v>
      </c>
      <c r="C2355" t="str">
        <f t="shared" ca="1" si="520"/>
        <v>2016_06_CAR@NOR</v>
      </c>
      <c r="D2355">
        <f t="shared" ca="1" si="530"/>
        <v>3</v>
      </c>
      <c r="E2355">
        <f t="shared" ca="1" si="530"/>
        <v>2.5</v>
      </c>
      <c r="F2355">
        <f t="shared" ca="1" si="530"/>
        <v>41</v>
      </c>
      <c r="G2355">
        <f t="shared" ca="1" si="530"/>
        <v>38</v>
      </c>
      <c r="H2355">
        <f t="shared" ca="1" si="521"/>
        <v>2016</v>
      </c>
      <c r="I2355">
        <f t="shared" ca="1" si="522"/>
        <v>6</v>
      </c>
      <c r="J2355" t="str">
        <f t="shared" ca="1" si="523"/>
        <v>rs</v>
      </c>
      <c r="K2355" t="str">
        <f t="shared" ca="1" si="531"/>
        <v>NOR</v>
      </c>
      <c r="L2355" t="str">
        <f t="shared" ca="1" si="531"/>
        <v>NOR</v>
      </c>
      <c r="M2355">
        <f t="shared" ca="1" si="524"/>
        <v>0.5</v>
      </c>
      <c r="N2355" t="s">
        <v>16</v>
      </c>
      <c r="O2355">
        <v>-1.5</v>
      </c>
      <c r="P2355">
        <f t="shared" ca="1" si="525"/>
        <v>4.5</v>
      </c>
      <c r="S2355" t="s">
        <v>340</v>
      </c>
      <c r="T2355">
        <v>1</v>
      </c>
      <c r="U2355">
        <f t="shared" ca="1" si="526"/>
        <v>1</v>
      </c>
      <c r="V2355" t="s">
        <v>340</v>
      </c>
      <c r="W2355">
        <f t="shared" ca="1" si="527"/>
        <v>1</v>
      </c>
    </row>
    <row r="2356" spans="1:23" x14ac:dyDescent="0.25">
      <c r="A2356">
        <v>2355</v>
      </c>
      <c r="B2356">
        <v>1156</v>
      </c>
      <c r="C2356" t="str">
        <f t="shared" ca="1" si="520"/>
        <v>2016_06_KCY@OAK</v>
      </c>
      <c r="D2356">
        <f t="shared" ca="1" si="530"/>
        <v>-1</v>
      </c>
      <c r="E2356">
        <f t="shared" ca="1" si="530"/>
        <v>1.5</v>
      </c>
      <c r="F2356">
        <f t="shared" ca="1" si="530"/>
        <v>10</v>
      </c>
      <c r="G2356">
        <f t="shared" ca="1" si="530"/>
        <v>26</v>
      </c>
      <c r="H2356">
        <f t="shared" ca="1" si="521"/>
        <v>2016</v>
      </c>
      <c r="I2356">
        <f t="shared" ca="1" si="522"/>
        <v>6</v>
      </c>
      <c r="J2356" t="str">
        <f t="shared" ca="1" si="523"/>
        <v>rs</v>
      </c>
      <c r="K2356" t="str">
        <f t="shared" ca="1" si="531"/>
        <v>KCY</v>
      </c>
      <c r="L2356" t="str">
        <f t="shared" ca="1" si="531"/>
        <v>KCY</v>
      </c>
      <c r="M2356">
        <f t="shared" ca="1" si="524"/>
        <v>-2.5</v>
      </c>
      <c r="N2356" t="s">
        <v>18</v>
      </c>
      <c r="O2356">
        <v>-4</v>
      </c>
      <c r="P2356">
        <f t="shared" ca="1" si="525"/>
        <v>3</v>
      </c>
      <c r="S2356" t="s">
        <v>336</v>
      </c>
      <c r="T2356">
        <v>6</v>
      </c>
      <c r="U2356">
        <f t="shared" ca="1" si="526"/>
        <v>1</v>
      </c>
      <c r="W2356" t="str">
        <f t="shared" ca="1" si="527"/>
        <v/>
      </c>
    </row>
    <row r="2357" spans="1:23" x14ac:dyDescent="0.25">
      <c r="A2357">
        <v>2356</v>
      </c>
      <c r="B2357">
        <v>1156</v>
      </c>
      <c r="C2357" t="str">
        <f t="shared" ca="1" si="520"/>
        <v>2016_06_KCY@OAK</v>
      </c>
      <c r="D2357">
        <f t="shared" ca="1" si="530"/>
        <v>-1</v>
      </c>
      <c r="E2357">
        <f t="shared" ca="1" si="530"/>
        <v>1.5</v>
      </c>
      <c r="F2357">
        <f t="shared" ca="1" si="530"/>
        <v>10</v>
      </c>
      <c r="G2357">
        <f t="shared" ca="1" si="530"/>
        <v>26</v>
      </c>
      <c r="H2357">
        <f t="shared" ca="1" si="521"/>
        <v>2016</v>
      </c>
      <c r="I2357">
        <f t="shared" ca="1" si="522"/>
        <v>6</v>
      </c>
      <c r="J2357" t="str">
        <f t="shared" ca="1" si="523"/>
        <v>rs</v>
      </c>
      <c r="K2357" t="str">
        <f t="shared" ca="1" si="531"/>
        <v>KCY</v>
      </c>
      <c r="L2357" t="str">
        <f t="shared" ca="1" si="531"/>
        <v>KCY</v>
      </c>
      <c r="M2357">
        <f t="shared" ca="1" si="524"/>
        <v>-2.5</v>
      </c>
      <c r="N2357" t="s">
        <v>16</v>
      </c>
      <c r="O2357">
        <v>-3.5</v>
      </c>
      <c r="P2357">
        <f t="shared" ca="1" si="525"/>
        <v>2.5</v>
      </c>
      <c r="S2357" t="s">
        <v>336</v>
      </c>
      <c r="T2357">
        <v>6</v>
      </c>
      <c r="U2357">
        <f t="shared" ca="1" si="526"/>
        <v>1</v>
      </c>
      <c r="V2357" t="s">
        <v>336</v>
      </c>
      <c r="W2357">
        <f t="shared" ca="1" si="527"/>
        <v>1</v>
      </c>
    </row>
    <row r="2358" spans="1:23" x14ac:dyDescent="0.25">
      <c r="A2358">
        <v>2357</v>
      </c>
      <c r="B2358">
        <v>1157</v>
      </c>
      <c r="C2358" t="str">
        <f t="shared" ca="1" si="520"/>
        <v>2016_06_DAL@GBY</v>
      </c>
      <c r="D2358">
        <f t="shared" ca="1" si="530"/>
        <v>-4.5</v>
      </c>
      <c r="E2358">
        <f t="shared" ca="1" si="530"/>
        <v>-4</v>
      </c>
      <c r="F2358">
        <f t="shared" ca="1" si="530"/>
        <v>16</v>
      </c>
      <c r="G2358">
        <f t="shared" ca="1" si="530"/>
        <v>30</v>
      </c>
      <c r="H2358">
        <f t="shared" ca="1" si="521"/>
        <v>2016</v>
      </c>
      <c r="I2358">
        <f t="shared" ca="1" si="522"/>
        <v>6</v>
      </c>
      <c r="J2358" t="str">
        <f t="shared" ca="1" si="523"/>
        <v>rs</v>
      </c>
      <c r="K2358" t="str">
        <f t="shared" ca="1" si="531"/>
        <v>DAL</v>
      </c>
      <c r="L2358" t="str">
        <f t="shared" ca="1" si="531"/>
        <v>DAL</v>
      </c>
      <c r="M2358">
        <f t="shared" ca="1" si="524"/>
        <v>-0.5</v>
      </c>
      <c r="N2358" t="s">
        <v>18</v>
      </c>
      <c r="O2358">
        <v>-4.5</v>
      </c>
      <c r="P2358">
        <f t="shared" ca="1" si="525"/>
        <v>0</v>
      </c>
      <c r="S2358" t="s">
        <v>73</v>
      </c>
      <c r="T2358">
        <v>3</v>
      </c>
      <c r="U2358">
        <f t="shared" ca="1" si="526"/>
        <v>1</v>
      </c>
      <c r="W2358" t="str">
        <f t="shared" ca="1" si="527"/>
        <v/>
      </c>
    </row>
    <row r="2359" spans="1:23" x14ac:dyDescent="0.25">
      <c r="A2359">
        <v>2358</v>
      </c>
      <c r="B2359">
        <v>1157</v>
      </c>
      <c r="C2359" t="str">
        <f t="shared" ca="1" si="520"/>
        <v>2016_06_DAL@GBY</v>
      </c>
      <c r="D2359">
        <f t="shared" ca="1" si="530"/>
        <v>-4.5</v>
      </c>
      <c r="E2359">
        <f t="shared" ca="1" si="530"/>
        <v>-4</v>
      </c>
      <c r="F2359">
        <f t="shared" ca="1" si="530"/>
        <v>16</v>
      </c>
      <c r="G2359">
        <f t="shared" ca="1" si="530"/>
        <v>30</v>
      </c>
      <c r="H2359">
        <f t="shared" ca="1" si="521"/>
        <v>2016</v>
      </c>
      <c r="I2359">
        <f t="shared" ca="1" si="522"/>
        <v>6</v>
      </c>
      <c r="J2359" t="str">
        <f t="shared" ca="1" si="523"/>
        <v>rs</v>
      </c>
      <c r="K2359" t="str">
        <f t="shared" ca="1" si="531"/>
        <v>DAL</v>
      </c>
      <c r="L2359" t="str">
        <f t="shared" ca="1" si="531"/>
        <v>DAL</v>
      </c>
      <c r="M2359">
        <f t="shared" ca="1" si="524"/>
        <v>-0.5</v>
      </c>
      <c r="N2359" t="s">
        <v>16</v>
      </c>
      <c r="O2359">
        <v>-4</v>
      </c>
      <c r="P2359">
        <f t="shared" ca="1" si="525"/>
        <v>0.5</v>
      </c>
      <c r="S2359" t="s">
        <v>73</v>
      </c>
      <c r="T2359">
        <v>13</v>
      </c>
      <c r="U2359">
        <f t="shared" ca="1" si="526"/>
        <v>1</v>
      </c>
      <c r="V2359" t="s">
        <v>73</v>
      </c>
      <c r="W2359">
        <f t="shared" ca="1" si="527"/>
        <v>1</v>
      </c>
    </row>
    <row r="2360" spans="1:23" x14ac:dyDescent="0.25">
      <c r="A2360">
        <v>2359</v>
      </c>
      <c r="B2360">
        <v>1158</v>
      </c>
      <c r="C2360" t="str">
        <f t="shared" ca="1" si="520"/>
        <v>2016_06_ATL@SEA</v>
      </c>
      <c r="D2360">
        <f t="shared" ca="1" si="530"/>
        <v>-6.5</v>
      </c>
      <c r="E2360">
        <f t="shared" ca="1" si="530"/>
        <v>-6.5</v>
      </c>
      <c r="F2360">
        <f t="shared" ca="1" si="530"/>
        <v>26</v>
      </c>
      <c r="G2360">
        <f t="shared" ca="1" si="530"/>
        <v>24</v>
      </c>
      <c r="H2360">
        <f t="shared" ca="1" si="521"/>
        <v>2016</v>
      </c>
      <c r="I2360">
        <f t="shared" ca="1" si="522"/>
        <v>6</v>
      </c>
      <c r="J2360" t="str">
        <f t="shared" ca="1" si="523"/>
        <v>rs</v>
      </c>
      <c r="K2360" t="str">
        <f t="shared" ca="1" si="531"/>
        <v>ATL</v>
      </c>
      <c r="L2360" t="str">
        <f t="shared" ca="1" si="531"/>
        <v>SEA</v>
      </c>
      <c r="M2360">
        <f t="shared" ca="1" si="524"/>
        <v>0</v>
      </c>
      <c r="N2360" t="s">
        <v>18</v>
      </c>
      <c r="O2360">
        <v>-4</v>
      </c>
      <c r="P2360">
        <f t="shared" ca="1" si="525"/>
        <v>2.5</v>
      </c>
      <c r="S2360" t="s">
        <v>22</v>
      </c>
      <c r="T2360">
        <v>4</v>
      </c>
      <c r="U2360">
        <f t="shared" ca="1" si="526"/>
        <v>1</v>
      </c>
      <c r="W2360" t="str">
        <f t="shared" ca="1" si="527"/>
        <v/>
      </c>
    </row>
    <row r="2361" spans="1:23" x14ac:dyDescent="0.25">
      <c r="A2361">
        <v>2360</v>
      </c>
      <c r="B2361">
        <v>1158</v>
      </c>
      <c r="C2361" t="str">
        <f t="shared" ca="1" si="520"/>
        <v>2016_06_ATL@SEA</v>
      </c>
      <c r="D2361">
        <f t="shared" ca="1" si="530"/>
        <v>-6.5</v>
      </c>
      <c r="E2361">
        <f t="shared" ca="1" si="530"/>
        <v>-6.5</v>
      </c>
      <c r="F2361">
        <f t="shared" ca="1" si="530"/>
        <v>26</v>
      </c>
      <c r="G2361">
        <f t="shared" ca="1" si="530"/>
        <v>24</v>
      </c>
      <c r="H2361">
        <f t="shared" ca="1" si="521"/>
        <v>2016</v>
      </c>
      <c r="I2361">
        <f t="shared" ca="1" si="522"/>
        <v>6</v>
      </c>
      <c r="J2361" t="str">
        <f t="shared" ca="1" si="523"/>
        <v>rs</v>
      </c>
      <c r="K2361" t="str">
        <f t="shared" ca="1" si="531"/>
        <v>ATL</v>
      </c>
      <c r="L2361" t="str">
        <f t="shared" ca="1" si="531"/>
        <v>SEA</v>
      </c>
      <c r="M2361">
        <f t="shared" ca="1" si="524"/>
        <v>0</v>
      </c>
      <c r="N2361" t="s">
        <v>16</v>
      </c>
      <c r="O2361">
        <v>-3</v>
      </c>
      <c r="P2361">
        <f t="shared" ca="1" si="525"/>
        <v>3.5</v>
      </c>
      <c r="S2361" t="s">
        <v>91</v>
      </c>
      <c r="T2361">
        <v>7</v>
      </c>
      <c r="U2361">
        <f t="shared" ca="1" si="526"/>
        <v>0</v>
      </c>
      <c r="V2361" t="s">
        <v>91</v>
      </c>
      <c r="W2361">
        <f t="shared" ca="1" si="527"/>
        <v>1</v>
      </c>
    </row>
    <row r="2362" spans="1:23" x14ac:dyDescent="0.25">
      <c r="A2362">
        <v>2361</v>
      </c>
      <c r="B2362">
        <v>1159</v>
      </c>
      <c r="C2362" t="str">
        <f t="shared" ca="1" si="520"/>
        <v>2016_06_IND@HOU</v>
      </c>
      <c r="D2362">
        <f t="shared" ref="D2362:G2381" ca="1" si="532">IFERROR(IF(ISBLANK(VLOOKUP($B2362,nfl_game_result,MATCH(D$1,nfl_game_result_header,0),FALSE)),"",VLOOKUP($B2362,nfl_game_result,MATCH(D$1,nfl_game_result_header,0),FALSE)),"error")</f>
        <v>-3</v>
      </c>
      <c r="E2362">
        <f t="shared" ca="1" si="532"/>
        <v>-3</v>
      </c>
      <c r="F2362">
        <f t="shared" ca="1" si="532"/>
        <v>26</v>
      </c>
      <c r="G2362">
        <f t="shared" ca="1" si="532"/>
        <v>23</v>
      </c>
      <c r="H2362">
        <f t="shared" ca="1" si="521"/>
        <v>2016</v>
      </c>
      <c r="I2362">
        <f t="shared" ca="1" si="522"/>
        <v>6</v>
      </c>
      <c r="J2362" t="str">
        <f t="shared" ca="1" si="523"/>
        <v>rs</v>
      </c>
      <c r="K2362" t="str">
        <f t="shared" ref="K2362:L2381" ca="1" si="533">IFERROR(IF(ISBLANK(VLOOKUP($B2362,nfl_game_result,MATCH(K$1,nfl_game_result_header,0),FALSE)),"",VLOOKUP($B2362,nfl_game_result,MATCH(K$1,nfl_game_result_header,0),FALSE)),"error")</f>
        <v>na</v>
      </c>
      <c r="L2362" t="str">
        <f t="shared" ca="1" si="533"/>
        <v>HOU</v>
      </c>
      <c r="M2362">
        <f t="shared" ca="1" si="524"/>
        <v>0</v>
      </c>
      <c r="N2362" t="s">
        <v>18</v>
      </c>
      <c r="O2362">
        <v>-4</v>
      </c>
      <c r="P2362">
        <f t="shared" ca="1" si="525"/>
        <v>1</v>
      </c>
      <c r="S2362" t="s">
        <v>77</v>
      </c>
      <c r="T2362">
        <v>10</v>
      </c>
      <c r="U2362">
        <f t="shared" ca="1" si="526"/>
        <v>0</v>
      </c>
      <c r="W2362" t="str">
        <f t="shared" ca="1" si="527"/>
        <v/>
      </c>
    </row>
    <row r="2363" spans="1:23" x14ac:dyDescent="0.25">
      <c r="A2363">
        <v>2362</v>
      </c>
      <c r="B2363">
        <v>1159</v>
      </c>
      <c r="C2363" t="str">
        <f t="shared" ca="1" si="520"/>
        <v>2016_06_IND@HOU</v>
      </c>
      <c r="D2363">
        <f t="shared" ca="1" si="532"/>
        <v>-3</v>
      </c>
      <c r="E2363">
        <f t="shared" ca="1" si="532"/>
        <v>-3</v>
      </c>
      <c r="F2363">
        <f t="shared" ca="1" si="532"/>
        <v>26</v>
      </c>
      <c r="G2363">
        <f t="shared" ca="1" si="532"/>
        <v>23</v>
      </c>
      <c r="H2363">
        <f t="shared" ca="1" si="521"/>
        <v>2016</v>
      </c>
      <c r="I2363">
        <f t="shared" ca="1" si="522"/>
        <v>6</v>
      </c>
      <c r="J2363" t="str">
        <f t="shared" ca="1" si="523"/>
        <v>rs</v>
      </c>
      <c r="K2363" t="str">
        <f t="shared" ca="1" si="533"/>
        <v>na</v>
      </c>
      <c r="L2363" t="str">
        <f t="shared" ca="1" si="533"/>
        <v>HOU</v>
      </c>
      <c r="M2363">
        <f t="shared" ca="1" si="524"/>
        <v>0</v>
      </c>
      <c r="N2363" t="s">
        <v>16</v>
      </c>
      <c r="O2363">
        <v>-3</v>
      </c>
      <c r="P2363">
        <f t="shared" ca="1" si="525"/>
        <v>0</v>
      </c>
      <c r="S2363" t="s">
        <v>77</v>
      </c>
      <c r="T2363">
        <v>10</v>
      </c>
      <c r="U2363">
        <f t="shared" ca="1" si="526"/>
        <v>0</v>
      </c>
      <c r="V2363" t="s">
        <v>77</v>
      </c>
      <c r="W2363">
        <f t="shared" ca="1" si="527"/>
        <v>1</v>
      </c>
    </row>
    <row r="2364" spans="1:23" x14ac:dyDescent="0.25">
      <c r="A2364">
        <v>2363</v>
      </c>
      <c r="B2364">
        <v>1160</v>
      </c>
      <c r="C2364" t="str">
        <f t="shared" ca="1" si="520"/>
        <v>2016_06_NYJ@ARI</v>
      </c>
      <c r="D2364">
        <f t="shared" ca="1" si="532"/>
        <v>-6.5</v>
      </c>
      <c r="E2364">
        <f t="shared" ca="1" si="532"/>
        <v>-7.5</v>
      </c>
      <c r="F2364">
        <f t="shared" ca="1" si="532"/>
        <v>28</v>
      </c>
      <c r="G2364">
        <f t="shared" ca="1" si="532"/>
        <v>3</v>
      </c>
      <c r="H2364">
        <f t="shared" ca="1" si="521"/>
        <v>2016</v>
      </c>
      <c r="I2364">
        <f t="shared" ca="1" si="522"/>
        <v>6</v>
      </c>
      <c r="J2364" t="str">
        <f t="shared" ca="1" si="523"/>
        <v>rs</v>
      </c>
      <c r="K2364" t="str">
        <f t="shared" ca="1" si="533"/>
        <v>ARI</v>
      </c>
      <c r="L2364" t="str">
        <f t="shared" ca="1" si="533"/>
        <v>ARI</v>
      </c>
      <c r="M2364">
        <f t="shared" ca="1" si="524"/>
        <v>1</v>
      </c>
      <c r="N2364" t="s">
        <v>18</v>
      </c>
      <c r="O2364">
        <v>-5</v>
      </c>
      <c r="P2364">
        <f t="shared" ca="1" si="525"/>
        <v>1.5</v>
      </c>
      <c r="S2364" t="s">
        <v>86</v>
      </c>
      <c r="T2364">
        <v>14</v>
      </c>
      <c r="U2364">
        <f t="shared" ca="1" si="526"/>
        <v>0</v>
      </c>
      <c r="W2364" t="str">
        <f t="shared" ca="1" si="527"/>
        <v/>
      </c>
    </row>
    <row r="2365" spans="1:23" x14ac:dyDescent="0.25">
      <c r="A2365">
        <v>2364</v>
      </c>
      <c r="B2365">
        <v>1160</v>
      </c>
      <c r="C2365" t="str">
        <f t="shared" ca="1" si="520"/>
        <v>2016_06_NYJ@ARI</v>
      </c>
      <c r="D2365">
        <f t="shared" ca="1" si="532"/>
        <v>-6.5</v>
      </c>
      <c r="E2365">
        <f t="shared" ca="1" si="532"/>
        <v>-7.5</v>
      </c>
      <c r="F2365">
        <f t="shared" ca="1" si="532"/>
        <v>28</v>
      </c>
      <c r="G2365">
        <f t="shared" ca="1" si="532"/>
        <v>3</v>
      </c>
      <c r="H2365">
        <f t="shared" ca="1" si="521"/>
        <v>2016</v>
      </c>
      <c r="I2365">
        <f t="shared" ca="1" si="522"/>
        <v>6</v>
      </c>
      <c r="J2365" t="str">
        <f t="shared" ca="1" si="523"/>
        <v>rs</v>
      </c>
      <c r="K2365" t="str">
        <f t="shared" ca="1" si="533"/>
        <v>ARI</v>
      </c>
      <c r="L2365" t="str">
        <f t="shared" ca="1" si="533"/>
        <v>ARI</v>
      </c>
      <c r="M2365">
        <f t="shared" ca="1" si="524"/>
        <v>1</v>
      </c>
      <c r="N2365" t="s">
        <v>16</v>
      </c>
      <c r="O2365">
        <v>-5</v>
      </c>
      <c r="P2365">
        <f t="shared" ca="1" si="525"/>
        <v>1.5</v>
      </c>
      <c r="S2365" t="s">
        <v>66</v>
      </c>
      <c r="T2365">
        <v>4</v>
      </c>
      <c r="U2365">
        <f t="shared" ca="1" si="526"/>
        <v>1</v>
      </c>
      <c r="V2365" t="s">
        <v>66</v>
      </c>
      <c r="W2365">
        <f t="shared" ca="1" si="527"/>
        <v>1</v>
      </c>
    </row>
    <row r="2366" spans="1:23" x14ac:dyDescent="0.25">
      <c r="A2366">
        <v>2365</v>
      </c>
      <c r="B2366">
        <v>1161</v>
      </c>
      <c r="C2366" t="str">
        <f t="shared" ca="1" si="520"/>
        <v>2016_07_CHI@GBY</v>
      </c>
      <c r="D2366">
        <f t="shared" ca="1" si="532"/>
        <v>-9</v>
      </c>
      <c r="E2366">
        <f t="shared" ca="1" si="532"/>
        <v>-8</v>
      </c>
      <c r="F2366">
        <f t="shared" ca="1" si="532"/>
        <v>26</v>
      </c>
      <c r="G2366">
        <f t="shared" ca="1" si="532"/>
        <v>10</v>
      </c>
      <c r="H2366">
        <f t="shared" ca="1" si="521"/>
        <v>2016</v>
      </c>
      <c r="I2366">
        <f t="shared" ca="1" si="522"/>
        <v>7</v>
      </c>
      <c r="J2366" t="str">
        <f t="shared" ca="1" si="523"/>
        <v>rs</v>
      </c>
      <c r="K2366" t="str">
        <f t="shared" ca="1" si="533"/>
        <v>GBY</v>
      </c>
      <c r="L2366" t="str">
        <f t="shared" ca="1" si="533"/>
        <v>GBY</v>
      </c>
      <c r="M2366">
        <f t="shared" ca="1" si="524"/>
        <v>-1</v>
      </c>
      <c r="N2366" t="s">
        <v>18</v>
      </c>
      <c r="O2366">
        <v>-7.5</v>
      </c>
      <c r="P2366">
        <f t="shared" ca="1" si="525"/>
        <v>1.5</v>
      </c>
      <c r="S2366" t="s">
        <v>70</v>
      </c>
      <c r="T2366">
        <v>8</v>
      </c>
      <c r="U2366">
        <f t="shared" ca="1" si="526"/>
        <v>0</v>
      </c>
      <c r="W2366" t="str">
        <f t="shared" ca="1" si="527"/>
        <v/>
      </c>
    </row>
    <row r="2367" spans="1:23" x14ac:dyDescent="0.25">
      <c r="A2367">
        <v>2366</v>
      </c>
      <c r="B2367">
        <v>1161</v>
      </c>
      <c r="C2367" t="str">
        <f t="shared" ca="1" si="520"/>
        <v>2016_07_CHI@GBY</v>
      </c>
      <c r="D2367">
        <f t="shared" ca="1" si="532"/>
        <v>-9</v>
      </c>
      <c r="E2367">
        <f t="shared" ca="1" si="532"/>
        <v>-8</v>
      </c>
      <c r="F2367">
        <f t="shared" ca="1" si="532"/>
        <v>26</v>
      </c>
      <c r="G2367">
        <f t="shared" ca="1" si="532"/>
        <v>10</v>
      </c>
      <c r="H2367">
        <f t="shared" ca="1" si="521"/>
        <v>2016</v>
      </c>
      <c r="I2367">
        <f t="shared" ca="1" si="522"/>
        <v>7</v>
      </c>
      <c r="J2367" t="str">
        <f t="shared" ca="1" si="523"/>
        <v>rs</v>
      </c>
      <c r="K2367" t="str">
        <f t="shared" ca="1" si="533"/>
        <v>GBY</v>
      </c>
      <c r="L2367" t="str">
        <f t="shared" ca="1" si="533"/>
        <v>GBY</v>
      </c>
      <c r="M2367">
        <f t="shared" ca="1" si="524"/>
        <v>-1</v>
      </c>
      <c r="N2367" t="s">
        <v>16</v>
      </c>
      <c r="O2367">
        <v>-8</v>
      </c>
      <c r="P2367">
        <f t="shared" ca="1" si="525"/>
        <v>1</v>
      </c>
      <c r="S2367" t="s">
        <v>70</v>
      </c>
      <c r="T2367">
        <v>15</v>
      </c>
      <c r="U2367">
        <f t="shared" ca="1" si="526"/>
        <v>0</v>
      </c>
      <c r="V2367" t="s">
        <v>335</v>
      </c>
      <c r="W2367">
        <f t="shared" ca="1" si="527"/>
        <v>1</v>
      </c>
    </row>
    <row r="2368" spans="1:23" x14ac:dyDescent="0.25">
      <c r="A2368">
        <v>2367</v>
      </c>
      <c r="B2368">
        <v>1162</v>
      </c>
      <c r="C2368" t="str">
        <f t="shared" ca="1" si="520"/>
        <v>2016_07_NYG@LAR</v>
      </c>
      <c r="D2368">
        <f t="shared" ca="1" si="532"/>
        <v>3</v>
      </c>
      <c r="E2368">
        <f t="shared" ca="1" si="532"/>
        <v>-2.5</v>
      </c>
      <c r="F2368">
        <f t="shared" ca="1" si="532"/>
        <v>10</v>
      </c>
      <c r="G2368">
        <f t="shared" ca="1" si="532"/>
        <v>17</v>
      </c>
      <c r="H2368">
        <f t="shared" ca="1" si="521"/>
        <v>2016</v>
      </c>
      <c r="I2368">
        <f t="shared" ca="1" si="522"/>
        <v>7</v>
      </c>
      <c r="J2368" t="str">
        <f t="shared" ca="1" si="523"/>
        <v>rs</v>
      </c>
      <c r="K2368" t="str">
        <f t="shared" ca="1" si="533"/>
        <v>NYG</v>
      </c>
      <c r="L2368" t="str">
        <f t="shared" ca="1" si="533"/>
        <v>NYG</v>
      </c>
      <c r="M2368">
        <f t="shared" ca="1" si="524"/>
        <v>5.5</v>
      </c>
      <c r="N2368" t="s">
        <v>18</v>
      </c>
      <c r="O2368">
        <v>1.5</v>
      </c>
      <c r="P2368">
        <f t="shared" ca="1" si="525"/>
        <v>1.5</v>
      </c>
      <c r="S2368" t="s">
        <v>125</v>
      </c>
      <c r="T2368">
        <v>7</v>
      </c>
      <c r="U2368">
        <f t="shared" ca="1" si="526"/>
        <v>0</v>
      </c>
      <c r="W2368" t="str">
        <f t="shared" ca="1" si="527"/>
        <v/>
      </c>
    </row>
    <row r="2369" spans="1:23" x14ac:dyDescent="0.25">
      <c r="A2369">
        <v>2368</v>
      </c>
      <c r="B2369">
        <v>1162</v>
      </c>
      <c r="C2369" t="str">
        <f t="shared" ca="1" si="520"/>
        <v>2016_07_NYG@LAR</v>
      </c>
      <c r="D2369">
        <f t="shared" ca="1" si="532"/>
        <v>3</v>
      </c>
      <c r="E2369">
        <f t="shared" ca="1" si="532"/>
        <v>-2.5</v>
      </c>
      <c r="F2369">
        <f t="shared" ca="1" si="532"/>
        <v>10</v>
      </c>
      <c r="G2369">
        <f t="shared" ca="1" si="532"/>
        <v>17</v>
      </c>
      <c r="H2369">
        <f t="shared" ca="1" si="521"/>
        <v>2016</v>
      </c>
      <c r="I2369">
        <f t="shared" ca="1" si="522"/>
        <v>7</v>
      </c>
      <c r="J2369" t="str">
        <f t="shared" ca="1" si="523"/>
        <v>rs</v>
      </c>
      <c r="K2369" t="str">
        <f t="shared" ca="1" si="533"/>
        <v>NYG</v>
      </c>
      <c r="L2369" t="str">
        <f t="shared" ca="1" si="533"/>
        <v>NYG</v>
      </c>
      <c r="M2369">
        <f t="shared" ca="1" si="524"/>
        <v>5.5</v>
      </c>
      <c r="N2369" t="s">
        <v>16</v>
      </c>
      <c r="O2369">
        <v>1</v>
      </c>
      <c r="P2369">
        <f t="shared" ca="1" si="525"/>
        <v>2</v>
      </c>
      <c r="S2369" t="s">
        <v>125</v>
      </c>
      <c r="T2369">
        <v>14</v>
      </c>
      <c r="U2369">
        <f t="shared" ca="1" si="526"/>
        <v>0</v>
      </c>
      <c r="V2369" t="s">
        <v>125</v>
      </c>
      <c r="W2369">
        <f t="shared" ca="1" si="527"/>
        <v>0</v>
      </c>
    </row>
    <row r="2370" spans="1:23" x14ac:dyDescent="0.25">
      <c r="A2370">
        <v>2369</v>
      </c>
      <c r="B2370">
        <v>1163</v>
      </c>
      <c r="C2370" t="str">
        <f t="shared" ref="C2370:C2433" ca="1" si="534">IFERROR(VLOOKUP($B2370,nfl_game_result,MATCH(C$1,nfl_game_result_header,0),FALSE),"error")</f>
        <v>2016_07_NOR@KCY</v>
      </c>
      <c r="D2370">
        <f t="shared" ca="1" si="532"/>
        <v>-6.5</v>
      </c>
      <c r="E2370">
        <f t="shared" ca="1" si="532"/>
        <v>-6</v>
      </c>
      <c r="F2370">
        <f t="shared" ca="1" si="532"/>
        <v>27</v>
      </c>
      <c r="G2370">
        <f t="shared" ca="1" si="532"/>
        <v>21</v>
      </c>
      <c r="H2370">
        <f t="shared" ref="H2370:H2433" ca="1" si="535">VALUE(LEFT(C2370, 4))</f>
        <v>2016</v>
      </c>
      <c r="I2370">
        <f t="shared" ref="I2370:I2433" ca="1" si="536">VALUE(MID(C2370,6,FIND("_",C2370,6)-6))</f>
        <v>7</v>
      </c>
      <c r="J2370" t="str">
        <f t="shared" ref="J2370:J2433" ca="1" si="537">IF(I2370&lt;=17,"rs","plyff")</f>
        <v>rs</v>
      </c>
      <c r="K2370" t="str">
        <f t="shared" ca="1" si="533"/>
        <v>na</v>
      </c>
      <c r="L2370" t="str">
        <f t="shared" ca="1" si="533"/>
        <v>KCY</v>
      </c>
      <c r="M2370">
        <f t="shared" ref="M2370:M2433" ca="1" si="538">IF(NOT(OR(ISBLANK(D2370),ISBLANK(E2370),D2370="",E2370="")),D2370-E2370,"")</f>
        <v>-0.5</v>
      </c>
      <c r="N2370" t="s">
        <v>18</v>
      </c>
      <c r="O2370">
        <v>1.5</v>
      </c>
      <c r="P2370">
        <f t="shared" ref="P2370:P2433" ca="1" si="539">IF(OR(NOT(ISNUMBER(D2370)),ISBLANK(D2370),D2370="",ISBLANK(O2370)),"",ABS(D2370-O2370))</f>
        <v>8</v>
      </c>
      <c r="S2370" t="s">
        <v>340</v>
      </c>
      <c r="T2370">
        <v>10</v>
      </c>
      <c r="U2370">
        <f t="shared" ref="U2370:U2433" ca="1" si="540">IF(OR(ISBLANK(K2370),ISBLANK(S2370),K2370="",S2370=""),"",IF(K2370=S2370,1,0))</f>
        <v>0</v>
      </c>
      <c r="W2370" t="str">
        <f t="shared" ref="W2370:W2433" ca="1" si="541">IF(OR(ISBLANK(L2370),ISBLANK(V2370),L2370="",V2370=""),"",IF(L2370=V2370,1,0))</f>
        <v/>
      </c>
    </row>
    <row r="2371" spans="1:23" x14ac:dyDescent="0.25">
      <c r="A2371">
        <v>2370</v>
      </c>
      <c r="B2371">
        <v>1163</v>
      </c>
      <c r="C2371" t="str">
        <f t="shared" ca="1" si="534"/>
        <v>2016_07_NOR@KCY</v>
      </c>
      <c r="D2371">
        <f t="shared" ca="1" si="532"/>
        <v>-6.5</v>
      </c>
      <c r="E2371">
        <f t="shared" ca="1" si="532"/>
        <v>-6</v>
      </c>
      <c r="F2371">
        <f t="shared" ca="1" si="532"/>
        <v>27</v>
      </c>
      <c r="G2371">
        <f t="shared" ca="1" si="532"/>
        <v>21</v>
      </c>
      <c r="H2371">
        <f t="shared" ca="1" si="535"/>
        <v>2016</v>
      </c>
      <c r="I2371">
        <f t="shared" ca="1" si="536"/>
        <v>7</v>
      </c>
      <c r="J2371" t="str">
        <f t="shared" ca="1" si="537"/>
        <v>rs</v>
      </c>
      <c r="K2371" t="str">
        <f t="shared" ca="1" si="533"/>
        <v>na</v>
      </c>
      <c r="L2371" t="str">
        <f t="shared" ca="1" si="533"/>
        <v>KCY</v>
      </c>
      <c r="M2371">
        <f t="shared" ca="1" si="538"/>
        <v>-0.5</v>
      </c>
      <c r="N2371" t="s">
        <v>16</v>
      </c>
      <c r="O2371">
        <v>-7.5</v>
      </c>
      <c r="P2371">
        <f t="shared" ca="1" si="539"/>
        <v>1</v>
      </c>
      <c r="S2371" t="s">
        <v>336</v>
      </c>
      <c r="T2371">
        <v>3</v>
      </c>
      <c r="U2371">
        <f t="shared" ca="1" si="540"/>
        <v>0</v>
      </c>
      <c r="V2371" t="s">
        <v>336</v>
      </c>
      <c r="W2371">
        <f t="shared" ca="1" si="541"/>
        <v>1</v>
      </c>
    </row>
    <row r="2372" spans="1:23" x14ac:dyDescent="0.25">
      <c r="A2372">
        <v>2371</v>
      </c>
      <c r="B2372">
        <v>1164</v>
      </c>
      <c r="C2372" t="str">
        <f t="shared" ca="1" si="534"/>
        <v>2016_07_MIN@PHI</v>
      </c>
      <c r="D2372">
        <f t="shared" ca="1" si="532"/>
        <v>2.5</v>
      </c>
      <c r="E2372">
        <f t="shared" ca="1" si="532"/>
        <v>3</v>
      </c>
      <c r="F2372">
        <f t="shared" ca="1" si="532"/>
        <v>21</v>
      </c>
      <c r="G2372">
        <f t="shared" ca="1" si="532"/>
        <v>10</v>
      </c>
      <c r="H2372">
        <f t="shared" ca="1" si="535"/>
        <v>2016</v>
      </c>
      <c r="I2372">
        <f t="shared" ca="1" si="536"/>
        <v>7</v>
      </c>
      <c r="J2372" t="str">
        <f t="shared" ca="1" si="537"/>
        <v>rs</v>
      </c>
      <c r="K2372" t="str">
        <f t="shared" ca="1" si="533"/>
        <v>PHI</v>
      </c>
      <c r="L2372" t="str">
        <f t="shared" ca="1" si="533"/>
        <v>PHI</v>
      </c>
      <c r="M2372">
        <f t="shared" ca="1" si="538"/>
        <v>-0.5</v>
      </c>
      <c r="N2372" t="s">
        <v>18</v>
      </c>
      <c r="O2372">
        <v>4</v>
      </c>
      <c r="P2372">
        <f t="shared" ca="1" si="539"/>
        <v>1.5</v>
      </c>
      <c r="S2372" t="s">
        <v>82</v>
      </c>
      <c r="T2372">
        <v>11</v>
      </c>
      <c r="U2372">
        <f t="shared" ca="1" si="540"/>
        <v>0</v>
      </c>
      <c r="W2372" t="str">
        <f t="shared" ca="1" si="541"/>
        <v/>
      </c>
    </row>
    <row r="2373" spans="1:23" x14ac:dyDescent="0.25">
      <c r="A2373">
        <v>2372</v>
      </c>
      <c r="B2373">
        <v>1164</v>
      </c>
      <c r="C2373" t="str">
        <f t="shared" ca="1" si="534"/>
        <v>2016_07_MIN@PHI</v>
      </c>
      <c r="D2373">
        <f t="shared" ca="1" si="532"/>
        <v>2.5</v>
      </c>
      <c r="E2373">
        <f t="shared" ca="1" si="532"/>
        <v>3</v>
      </c>
      <c r="F2373">
        <f t="shared" ca="1" si="532"/>
        <v>21</v>
      </c>
      <c r="G2373">
        <f t="shared" ca="1" si="532"/>
        <v>10</v>
      </c>
      <c r="H2373">
        <f t="shared" ca="1" si="535"/>
        <v>2016</v>
      </c>
      <c r="I2373">
        <f t="shared" ca="1" si="536"/>
        <v>7</v>
      </c>
      <c r="J2373" t="str">
        <f t="shared" ca="1" si="537"/>
        <v>rs</v>
      </c>
      <c r="K2373" t="str">
        <f t="shared" ca="1" si="533"/>
        <v>PHI</v>
      </c>
      <c r="L2373" t="str">
        <f t="shared" ca="1" si="533"/>
        <v>PHI</v>
      </c>
      <c r="M2373">
        <f t="shared" ca="1" si="538"/>
        <v>-0.5</v>
      </c>
      <c r="N2373" t="s">
        <v>16</v>
      </c>
      <c r="O2373">
        <v>2.5</v>
      </c>
      <c r="P2373">
        <f t="shared" ca="1" si="539"/>
        <v>0</v>
      </c>
      <c r="S2373" t="s">
        <v>82</v>
      </c>
      <c r="T2373">
        <v>6</v>
      </c>
      <c r="U2373">
        <f t="shared" ca="1" si="540"/>
        <v>0</v>
      </c>
      <c r="V2373" t="s">
        <v>82</v>
      </c>
      <c r="W2373">
        <f t="shared" ca="1" si="541"/>
        <v>0</v>
      </c>
    </row>
    <row r="2374" spans="1:23" x14ac:dyDescent="0.25">
      <c r="A2374">
        <v>2373</v>
      </c>
      <c r="B2374">
        <v>1165</v>
      </c>
      <c r="C2374" t="str">
        <f t="shared" ca="1" si="534"/>
        <v>2016_07_IND@TEN</v>
      </c>
      <c r="D2374">
        <f t="shared" ca="1" si="532"/>
        <v>-2.5</v>
      </c>
      <c r="E2374">
        <f t="shared" ca="1" si="532"/>
        <v>3</v>
      </c>
      <c r="F2374">
        <f t="shared" ca="1" si="532"/>
        <v>26</v>
      </c>
      <c r="G2374">
        <f t="shared" ca="1" si="532"/>
        <v>34</v>
      </c>
      <c r="H2374">
        <f t="shared" ca="1" si="535"/>
        <v>2016</v>
      </c>
      <c r="I2374">
        <f t="shared" ca="1" si="536"/>
        <v>7</v>
      </c>
      <c r="J2374" t="str">
        <f t="shared" ca="1" si="537"/>
        <v>rs</v>
      </c>
      <c r="K2374" t="str">
        <f t="shared" ca="1" si="533"/>
        <v>IND</v>
      </c>
      <c r="L2374" t="str">
        <f t="shared" ca="1" si="533"/>
        <v>IND</v>
      </c>
      <c r="M2374">
        <f t="shared" ca="1" si="538"/>
        <v>-5.5</v>
      </c>
      <c r="N2374" t="s">
        <v>18</v>
      </c>
      <c r="O2374">
        <v>1</v>
      </c>
      <c r="P2374">
        <f t="shared" ca="1" si="539"/>
        <v>3.5</v>
      </c>
      <c r="S2374" t="s">
        <v>95</v>
      </c>
      <c r="T2374">
        <v>15</v>
      </c>
      <c r="U2374">
        <f t="shared" ca="1" si="540"/>
        <v>0</v>
      </c>
      <c r="W2374" t="str">
        <f t="shared" ca="1" si="541"/>
        <v/>
      </c>
    </row>
    <row r="2375" spans="1:23" x14ac:dyDescent="0.25">
      <c r="A2375">
        <v>2374</v>
      </c>
      <c r="B2375">
        <v>1165</v>
      </c>
      <c r="C2375" t="str">
        <f t="shared" ca="1" si="534"/>
        <v>2016_07_IND@TEN</v>
      </c>
      <c r="D2375">
        <f t="shared" ca="1" si="532"/>
        <v>-2.5</v>
      </c>
      <c r="E2375">
        <f t="shared" ca="1" si="532"/>
        <v>3</v>
      </c>
      <c r="F2375">
        <f t="shared" ca="1" si="532"/>
        <v>26</v>
      </c>
      <c r="G2375">
        <f t="shared" ca="1" si="532"/>
        <v>34</v>
      </c>
      <c r="H2375">
        <f t="shared" ca="1" si="535"/>
        <v>2016</v>
      </c>
      <c r="I2375">
        <f t="shared" ca="1" si="536"/>
        <v>7</v>
      </c>
      <c r="J2375" t="str">
        <f t="shared" ca="1" si="537"/>
        <v>rs</v>
      </c>
      <c r="K2375" t="str">
        <f t="shared" ca="1" si="533"/>
        <v>IND</v>
      </c>
      <c r="L2375" t="str">
        <f t="shared" ca="1" si="533"/>
        <v>IND</v>
      </c>
      <c r="M2375">
        <f t="shared" ca="1" si="538"/>
        <v>-5.5</v>
      </c>
      <c r="N2375" t="s">
        <v>16</v>
      </c>
      <c r="O2375">
        <v>-3</v>
      </c>
      <c r="P2375">
        <f t="shared" ca="1" si="539"/>
        <v>0.5</v>
      </c>
      <c r="S2375" t="s">
        <v>78</v>
      </c>
      <c r="T2375">
        <v>8</v>
      </c>
      <c r="U2375">
        <f t="shared" ca="1" si="540"/>
        <v>1</v>
      </c>
      <c r="V2375" t="s">
        <v>78</v>
      </c>
      <c r="W2375">
        <f t="shared" ca="1" si="541"/>
        <v>1</v>
      </c>
    </row>
    <row r="2376" spans="1:23" x14ac:dyDescent="0.25">
      <c r="A2376">
        <v>2375</v>
      </c>
      <c r="B2376">
        <v>1166</v>
      </c>
      <c r="C2376" t="str">
        <f t="shared" ca="1" si="534"/>
        <v>2016_07_BUF@MIA</v>
      </c>
      <c r="D2376">
        <f t="shared" ca="1" si="532"/>
        <v>3</v>
      </c>
      <c r="E2376">
        <f t="shared" ca="1" si="532"/>
        <v>2.5</v>
      </c>
      <c r="F2376">
        <f t="shared" ca="1" si="532"/>
        <v>28</v>
      </c>
      <c r="G2376">
        <f t="shared" ca="1" si="532"/>
        <v>25</v>
      </c>
      <c r="H2376">
        <f t="shared" ca="1" si="535"/>
        <v>2016</v>
      </c>
      <c r="I2376">
        <f t="shared" ca="1" si="536"/>
        <v>7</v>
      </c>
      <c r="J2376" t="str">
        <f t="shared" ca="1" si="537"/>
        <v>rs</v>
      </c>
      <c r="K2376" t="str">
        <f t="shared" ca="1" si="533"/>
        <v>MIA</v>
      </c>
      <c r="L2376" t="str">
        <f t="shared" ca="1" si="533"/>
        <v>MIA</v>
      </c>
      <c r="M2376">
        <f t="shared" ca="1" si="538"/>
        <v>0.5</v>
      </c>
      <c r="N2376" t="s">
        <v>18</v>
      </c>
      <c r="O2376">
        <v>3.5</v>
      </c>
      <c r="P2376">
        <f t="shared" ca="1" si="539"/>
        <v>0.5</v>
      </c>
      <c r="S2376" t="s">
        <v>68</v>
      </c>
      <c r="T2376">
        <v>13</v>
      </c>
      <c r="U2376">
        <f t="shared" ca="1" si="540"/>
        <v>0</v>
      </c>
      <c r="W2376" t="str">
        <f t="shared" ca="1" si="541"/>
        <v/>
      </c>
    </row>
    <row r="2377" spans="1:23" x14ac:dyDescent="0.25">
      <c r="A2377">
        <v>2376</v>
      </c>
      <c r="B2377">
        <v>1166</v>
      </c>
      <c r="C2377" t="str">
        <f t="shared" ca="1" si="534"/>
        <v>2016_07_BUF@MIA</v>
      </c>
      <c r="D2377">
        <f t="shared" ca="1" si="532"/>
        <v>3</v>
      </c>
      <c r="E2377">
        <f t="shared" ca="1" si="532"/>
        <v>2.5</v>
      </c>
      <c r="F2377">
        <f t="shared" ca="1" si="532"/>
        <v>28</v>
      </c>
      <c r="G2377">
        <f t="shared" ca="1" si="532"/>
        <v>25</v>
      </c>
      <c r="H2377">
        <f t="shared" ca="1" si="535"/>
        <v>2016</v>
      </c>
      <c r="I2377">
        <f t="shared" ca="1" si="536"/>
        <v>7</v>
      </c>
      <c r="J2377" t="str">
        <f t="shared" ca="1" si="537"/>
        <v>rs</v>
      </c>
      <c r="K2377" t="str">
        <f t="shared" ca="1" si="533"/>
        <v>MIA</v>
      </c>
      <c r="L2377" t="str">
        <f t="shared" ca="1" si="533"/>
        <v>MIA</v>
      </c>
      <c r="M2377">
        <f t="shared" ca="1" si="538"/>
        <v>0.5</v>
      </c>
      <c r="N2377" t="s">
        <v>16</v>
      </c>
      <c r="O2377">
        <v>4</v>
      </c>
      <c r="P2377">
        <f t="shared" ca="1" si="539"/>
        <v>1</v>
      </c>
      <c r="S2377" t="s">
        <v>81</v>
      </c>
      <c r="T2377">
        <v>12</v>
      </c>
      <c r="U2377">
        <f t="shared" ca="1" si="540"/>
        <v>1</v>
      </c>
      <c r="V2377" t="s">
        <v>81</v>
      </c>
      <c r="W2377">
        <f t="shared" ca="1" si="541"/>
        <v>1</v>
      </c>
    </row>
    <row r="2378" spans="1:23" x14ac:dyDescent="0.25">
      <c r="A2378">
        <v>2377</v>
      </c>
      <c r="B2378">
        <v>1167</v>
      </c>
      <c r="C2378" t="str">
        <f t="shared" ca="1" si="534"/>
        <v>2016_07_WAS@DET</v>
      </c>
      <c r="D2378">
        <f t="shared" ca="1" si="532"/>
        <v>-1.5</v>
      </c>
      <c r="E2378">
        <f t="shared" ca="1" si="532"/>
        <v>-1.5</v>
      </c>
      <c r="F2378">
        <f t="shared" ca="1" si="532"/>
        <v>20</v>
      </c>
      <c r="G2378">
        <f t="shared" ca="1" si="532"/>
        <v>17</v>
      </c>
      <c r="H2378">
        <f t="shared" ca="1" si="535"/>
        <v>2016</v>
      </c>
      <c r="I2378">
        <f t="shared" ca="1" si="536"/>
        <v>7</v>
      </c>
      <c r="J2378" t="str">
        <f t="shared" ca="1" si="537"/>
        <v>rs</v>
      </c>
      <c r="K2378" t="str">
        <f t="shared" ca="1" si="533"/>
        <v>DET</v>
      </c>
      <c r="L2378" t="str">
        <f t="shared" ca="1" si="533"/>
        <v>DET</v>
      </c>
      <c r="M2378">
        <f t="shared" ca="1" si="538"/>
        <v>0</v>
      </c>
      <c r="N2378" t="s">
        <v>18</v>
      </c>
      <c r="O2378">
        <v>-3</v>
      </c>
      <c r="P2378">
        <f t="shared" ca="1" si="539"/>
        <v>1.5</v>
      </c>
      <c r="S2378" t="s">
        <v>75</v>
      </c>
      <c r="T2378">
        <v>14</v>
      </c>
      <c r="U2378">
        <f t="shared" ca="1" si="540"/>
        <v>1</v>
      </c>
      <c r="W2378" t="str">
        <f t="shared" ca="1" si="541"/>
        <v/>
      </c>
    </row>
    <row r="2379" spans="1:23" x14ac:dyDescent="0.25">
      <c r="A2379">
        <v>2378</v>
      </c>
      <c r="B2379">
        <v>1167</v>
      </c>
      <c r="C2379" t="str">
        <f t="shared" ca="1" si="534"/>
        <v>2016_07_WAS@DET</v>
      </c>
      <c r="D2379">
        <f t="shared" ca="1" si="532"/>
        <v>-1.5</v>
      </c>
      <c r="E2379">
        <f t="shared" ca="1" si="532"/>
        <v>-1.5</v>
      </c>
      <c r="F2379">
        <f t="shared" ca="1" si="532"/>
        <v>20</v>
      </c>
      <c r="G2379">
        <f t="shared" ca="1" si="532"/>
        <v>17</v>
      </c>
      <c r="H2379">
        <f t="shared" ca="1" si="535"/>
        <v>2016</v>
      </c>
      <c r="I2379">
        <f t="shared" ca="1" si="536"/>
        <v>7</v>
      </c>
      <c r="J2379" t="str">
        <f t="shared" ca="1" si="537"/>
        <v>rs</v>
      </c>
      <c r="K2379" t="str">
        <f t="shared" ca="1" si="533"/>
        <v>DET</v>
      </c>
      <c r="L2379" t="str">
        <f t="shared" ca="1" si="533"/>
        <v>DET</v>
      </c>
      <c r="M2379">
        <f t="shared" ca="1" si="538"/>
        <v>0</v>
      </c>
      <c r="N2379" t="s">
        <v>16</v>
      </c>
      <c r="O2379">
        <v>-3</v>
      </c>
      <c r="P2379">
        <f t="shared" ca="1" si="539"/>
        <v>1.5</v>
      </c>
      <c r="S2379" t="s">
        <v>96</v>
      </c>
      <c r="T2379">
        <v>1</v>
      </c>
      <c r="U2379">
        <f t="shared" ca="1" si="540"/>
        <v>0</v>
      </c>
      <c r="V2379" t="s">
        <v>96</v>
      </c>
      <c r="W2379">
        <f t="shared" ca="1" si="541"/>
        <v>0</v>
      </c>
    </row>
    <row r="2380" spans="1:23" x14ac:dyDescent="0.25">
      <c r="A2380">
        <v>2379</v>
      </c>
      <c r="B2380">
        <v>1168</v>
      </c>
      <c r="C2380" t="str">
        <f t="shared" ca="1" si="534"/>
        <v>2016_07_CLE@CIN</v>
      </c>
      <c r="D2380">
        <f t="shared" ca="1" si="532"/>
        <v>-10</v>
      </c>
      <c r="E2380">
        <f t="shared" ca="1" si="532"/>
        <v>-10</v>
      </c>
      <c r="F2380">
        <f t="shared" ca="1" si="532"/>
        <v>31</v>
      </c>
      <c r="G2380">
        <f t="shared" ca="1" si="532"/>
        <v>17</v>
      </c>
      <c r="H2380">
        <f t="shared" ca="1" si="535"/>
        <v>2016</v>
      </c>
      <c r="I2380">
        <f t="shared" ca="1" si="536"/>
        <v>7</v>
      </c>
      <c r="J2380" t="str">
        <f t="shared" ca="1" si="537"/>
        <v>rs</v>
      </c>
      <c r="K2380" t="str">
        <f t="shared" ca="1" si="533"/>
        <v>CIN</v>
      </c>
      <c r="L2380" t="str">
        <f t="shared" ca="1" si="533"/>
        <v>CIN</v>
      </c>
      <c r="M2380">
        <f t="shared" ca="1" si="538"/>
        <v>0</v>
      </c>
      <c r="N2380" t="s">
        <v>18</v>
      </c>
      <c r="O2380">
        <v>-7.5</v>
      </c>
      <c r="P2380">
        <f t="shared" ca="1" si="539"/>
        <v>2.5</v>
      </c>
      <c r="S2380" t="s">
        <v>72</v>
      </c>
      <c r="T2380">
        <v>2</v>
      </c>
      <c r="U2380">
        <f t="shared" ca="1" si="540"/>
        <v>0</v>
      </c>
      <c r="W2380" t="str">
        <f t="shared" ca="1" si="541"/>
        <v/>
      </c>
    </row>
    <row r="2381" spans="1:23" x14ac:dyDescent="0.25">
      <c r="A2381">
        <v>2380</v>
      </c>
      <c r="B2381">
        <v>1168</v>
      </c>
      <c r="C2381" t="str">
        <f t="shared" ca="1" si="534"/>
        <v>2016_07_CLE@CIN</v>
      </c>
      <c r="D2381">
        <f t="shared" ca="1" si="532"/>
        <v>-10</v>
      </c>
      <c r="E2381">
        <f t="shared" ca="1" si="532"/>
        <v>-10</v>
      </c>
      <c r="F2381">
        <f t="shared" ca="1" si="532"/>
        <v>31</v>
      </c>
      <c r="G2381">
        <f t="shared" ca="1" si="532"/>
        <v>17</v>
      </c>
      <c r="H2381">
        <f t="shared" ca="1" si="535"/>
        <v>2016</v>
      </c>
      <c r="I2381">
        <f t="shared" ca="1" si="536"/>
        <v>7</v>
      </c>
      <c r="J2381" t="str">
        <f t="shared" ca="1" si="537"/>
        <v>rs</v>
      </c>
      <c r="K2381" t="str">
        <f t="shared" ca="1" si="533"/>
        <v>CIN</v>
      </c>
      <c r="L2381" t="str">
        <f t="shared" ca="1" si="533"/>
        <v>CIN</v>
      </c>
      <c r="M2381">
        <f t="shared" ca="1" si="538"/>
        <v>0</v>
      </c>
      <c r="N2381" t="s">
        <v>16</v>
      </c>
      <c r="O2381">
        <v>-7</v>
      </c>
      <c r="P2381">
        <f t="shared" ca="1" si="539"/>
        <v>3</v>
      </c>
      <c r="S2381" t="s">
        <v>71</v>
      </c>
      <c r="T2381">
        <v>2</v>
      </c>
      <c r="U2381">
        <f t="shared" ca="1" si="540"/>
        <v>1</v>
      </c>
      <c r="V2381" t="s">
        <v>71</v>
      </c>
      <c r="W2381">
        <f t="shared" ca="1" si="541"/>
        <v>1</v>
      </c>
    </row>
    <row r="2382" spans="1:23" x14ac:dyDescent="0.25">
      <c r="A2382">
        <v>2381</v>
      </c>
      <c r="B2382">
        <v>1169</v>
      </c>
      <c r="C2382" t="str">
        <f t="shared" ca="1" si="534"/>
        <v>2016_07_OAK@JAX</v>
      </c>
      <c r="D2382">
        <f t="shared" ref="D2382:G2401" ca="1" si="542">IFERROR(IF(ISBLANK(VLOOKUP($B2382,nfl_game_result,MATCH(D$1,nfl_game_result_header,0),FALSE)),"",VLOOKUP($B2382,nfl_game_result,MATCH(D$1,nfl_game_result_header,0),FALSE)),"error")</f>
        <v>-1.5</v>
      </c>
      <c r="E2382">
        <f t="shared" ca="1" si="542"/>
        <v>-1.5</v>
      </c>
      <c r="F2382">
        <f t="shared" ca="1" si="542"/>
        <v>16</v>
      </c>
      <c r="G2382">
        <f t="shared" ca="1" si="542"/>
        <v>33</v>
      </c>
      <c r="H2382">
        <f t="shared" ca="1" si="535"/>
        <v>2016</v>
      </c>
      <c r="I2382">
        <f t="shared" ca="1" si="536"/>
        <v>7</v>
      </c>
      <c r="J2382" t="str">
        <f t="shared" ca="1" si="537"/>
        <v>rs</v>
      </c>
      <c r="K2382" t="str">
        <f t="shared" ref="K2382:L2401" ca="1" si="543">IFERROR(IF(ISBLANK(VLOOKUP($B2382,nfl_game_result,MATCH(K$1,nfl_game_result_header,0),FALSE)),"",VLOOKUP($B2382,nfl_game_result,MATCH(K$1,nfl_game_result_header,0),FALSE)),"error")</f>
        <v>OAK</v>
      </c>
      <c r="L2382" t="str">
        <f t="shared" ca="1" si="543"/>
        <v>OAK</v>
      </c>
      <c r="M2382">
        <f t="shared" ca="1" si="538"/>
        <v>0</v>
      </c>
      <c r="N2382" t="s">
        <v>18</v>
      </c>
      <c r="O2382">
        <v>2.5</v>
      </c>
      <c r="P2382">
        <f t="shared" ca="1" si="539"/>
        <v>4</v>
      </c>
      <c r="S2382" t="s">
        <v>87</v>
      </c>
      <c r="T2382">
        <v>9</v>
      </c>
      <c r="U2382">
        <f t="shared" ca="1" si="540"/>
        <v>1</v>
      </c>
      <c r="W2382" t="str">
        <f t="shared" ca="1" si="541"/>
        <v/>
      </c>
    </row>
    <row r="2383" spans="1:23" x14ac:dyDescent="0.25">
      <c r="A2383">
        <v>2382</v>
      </c>
      <c r="B2383">
        <v>1169</v>
      </c>
      <c r="C2383" t="str">
        <f t="shared" ca="1" si="534"/>
        <v>2016_07_OAK@JAX</v>
      </c>
      <c r="D2383">
        <f t="shared" ca="1" si="542"/>
        <v>-1.5</v>
      </c>
      <c r="E2383">
        <f t="shared" ca="1" si="542"/>
        <v>-1.5</v>
      </c>
      <c r="F2383">
        <f t="shared" ca="1" si="542"/>
        <v>16</v>
      </c>
      <c r="G2383">
        <f t="shared" ca="1" si="542"/>
        <v>33</v>
      </c>
      <c r="H2383">
        <f t="shared" ca="1" si="535"/>
        <v>2016</v>
      </c>
      <c r="I2383">
        <f t="shared" ca="1" si="536"/>
        <v>7</v>
      </c>
      <c r="J2383" t="str">
        <f t="shared" ca="1" si="537"/>
        <v>rs</v>
      </c>
      <c r="K2383" t="str">
        <f t="shared" ca="1" si="543"/>
        <v>OAK</v>
      </c>
      <c r="L2383" t="str">
        <f t="shared" ca="1" si="543"/>
        <v>OAK</v>
      </c>
      <c r="M2383">
        <f t="shared" ca="1" si="538"/>
        <v>0</v>
      </c>
      <c r="N2383" t="s">
        <v>16</v>
      </c>
      <c r="O2383">
        <v>-3</v>
      </c>
      <c r="P2383">
        <f t="shared" ca="1" si="539"/>
        <v>1.5</v>
      </c>
      <c r="S2383" t="s">
        <v>87</v>
      </c>
      <c r="T2383">
        <v>7</v>
      </c>
      <c r="U2383">
        <f t="shared" ca="1" si="540"/>
        <v>1</v>
      </c>
      <c r="V2383" t="s">
        <v>87</v>
      </c>
      <c r="W2383">
        <f t="shared" ca="1" si="541"/>
        <v>1</v>
      </c>
    </row>
    <row r="2384" spans="1:23" x14ac:dyDescent="0.25">
      <c r="A2384">
        <v>2383</v>
      </c>
      <c r="B2384">
        <v>1170</v>
      </c>
      <c r="C2384" t="str">
        <f t="shared" ca="1" si="534"/>
        <v>2016_07_BAL@NYJ</v>
      </c>
      <c r="D2384">
        <f t="shared" ca="1" si="542"/>
        <v>-1</v>
      </c>
      <c r="E2384">
        <f t="shared" ca="1" si="542"/>
        <v>-1.5</v>
      </c>
      <c r="F2384">
        <f t="shared" ca="1" si="542"/>
        <v>24</v>
      </c>
      <c r="G2384">
        <f t="shared" ca="1" si="542"/>
        <v>16</v>
      </c>
      <c r="H2384">
        <f t="shared" ca="1" si="535"/>
        <v>2016</v>
      </c>
      <c r="I2384">
        <f t="shared" ca="1" si="536"/>
        <v>7</v>
      </c>
      <c r="J2384" t="str">
        <f t="shared" ca="1" si="537"/>
        <v>rs</v>
      </c>
      <c r="K2384" t="str">
        <f t="shared" ca="1" si="543"/>
        <v>NYJ</v>
      </c>
      <c r="L2384" t="str">
        <f t="shared" ca="1" si="543"/>
        <v>NYJ</v>
      </c>
      <c r="M2384">
        <f t="shared" ca="1" si="538"/>
        <v>0.5</v>
      </c>
      <c r="N2384" t="s">
        <v>18</v>
      </c>
      <c r="O2384">
        <v>1.5</v>
      </c>
      <c r="P2384">
        <f t="shared" ca="1" si="539"/>
        <v>2.5</v>
      </c>
      <c r="S2384" t="s">
        <v>67</v>
      </c>
      <c r="T2384">
        <v>5</v>
      </c>
      <c r="U2384">
        <f t="shared" ca="1" si="540"/>
        <v>0</v>
      </c>
      <c r="W2384" t="str">
        <f t="shared" ca="1" si="541"/>
        <v/>
      </c>
    </row>
    <row r="2385" spans="1:23" x14ac:dyDescent="0.25">
      <c r="A2385">
        <v>2384</v>
      </c>
      <c r="B2385">
        <v>1170</v>
      </c>
      <c r="C2385" t="str">
        <f t="shared" ca="1" si="534"/>
        <v>2016_07_BAL@NYJ</v>
      </c>
      <c r="D2385">
        <f t="shared" ca="1" si="542"/>
        <v>-1</v>
      </c>
      <c r="E2385">
        <f t="shared" ca="1" si="542"/>
        <v>-1.5</v>
      </c>
      <c r="F2385">
        <f t="shared" ca="1" si="542"/>
        <v>24</v>
      </c>
      <c r="G2385">
        <f t="shared" ca="1" si="542"/>
        <v>16</v>
      </c>
      <c r="H2385">
        <f t="shared" ca="1" si="535"/>
        <v>2016</v>
      </c>
      <c r="I2385">
        <f t="shared" ca="1" si="536"/>
        <v>7</v>
      </c>
      <c r="J2385" t="str">
        <f t="shared" ca="1" si="537"/>
        <v>rs</v>
      </c>
      <c r="K2385" t="str">
        <f t="shared" ca="1" si="543"/>
        <v>NYJ</v>
      </c>
      <c r="L2385" t="str">
        <f t="shared" ca="1" si="543"/>
        <v>NYJ</v>
      </c>
      <c r="M2385">
        <f t="shared" ca="1" si="538"/>
        <v>0.5</v>
      </c>
      <c r="N2385" t="s">
        <v>16</v>
      </c>
      <c r="O2385">
        <v>-2.5</v>
      </c>
      <c r="P2385">
        <f t="shared" ca="1" si="539"/>
        <v>1.5</v>
      </c>
      <c r="S2385" t="s">
        <v>86</v>
      </c>
      <c r="T2385">
        <v>11</v>
      </c>
      <c r="U2385">
        <f t="shared" ca="1" si="540"/>
        <v>1</v>
      </c>
      <c r="V2385" t="s">
        <v>86</v>
      </c>
      <c r="W2385">
        <f t="shared" ca="1" si="541"/>
        <v>1</v>
      </c>
    </row>
    <row r="2386" spans="1:23" x14ac:dyDescent="0.25">
      <c r="A2386">
        <v>2385</v>
      </c>
      <c r="B2386">
        <v>1171</v>
      </c>
      <c r="C2386" t="str">
        <f t="shared" ca="1" si="534"/>
        <v>2016_07_SD@ATL</v>
      </c>
      <c r="D2386">
        <f t="shared" ca="1" si="542"/>
        <v>-6</v>
      </c>
      <c r="E2386">
        <f t="shared" ca="1" si="542"/>
        <v>-6</v>
      </c>
      <c r="F2386">
        <f t="shared" ca="1" si="542"/>
        <v>30</v>
      </c>
      <c r="G2386">
        <f t="shared" ca="1" si="542"/>
        <v>33</v>
      </c>
      <c r="H2386">
        <f t="shared" ca="1" si="535"/>
        <v>2016</v>
      </c>
      <c r="I2386">
        <f t="shared" ca="1" si="536"/>
        <v>7</v>
      </c>
      <c r="J2386" t="str">
        <f t="shared" ca="1" si="537"/>
        <v>rs</v>
      </c>
      <c r="K2386" t="str">
        <f t="shared" ca="1" si="543"/>
        <v>SD</v>
      </c>
      <c r="L2386" t="str">
        <f t="shared" ca="1" si="543"/>
        <v>SD</v>
      </c>
      <c r="M2386">
        <f t="shared" ca="1" si="538"/>
        <v>0</v>
      </c>
      <c r="N2386" t="s">
        <v>18</v>
      </c>
      <c r="O2386">
        <v>-5.5</v>
      </c>
      <c r="P2386">
        <f t="shared" ca="1" si="539"/>
        <v>0.5</v>
      </c>
      <c r="S2386" t="s">
        <v>90</v>
      </c>
      <c r="T2386">
        <v>4</v>
      </c>
      <c r="U2386">
        <f t="shared" ca="1" si="540"/>
        <v>1</v>
      </c>
      <c r="W2386" t="str">
        <f t="shared" ca="1" si="541"/>
        <v/>
      </c>
    </row>
    <row r="2387" spans="1:23" x14ac:dyDescent="0.25">
      <c r="A2387">
        <v>2386</v>
      </c>
      <c r="B2387">
        <v>1171</v>
      </c>
      <c r="C2387" t="str">
        <f t="shared" ca="1" si="534"/>
        <v>2016_07_SD@ATL</v>
      </c>
      <c r="D2387">
        <f t="shared" ca="1" si="542"/>
        <v>-6</v>
      </c>
      <c r="E2387">
        <f t="shared" ca="1" si="542"/>
        <v>-6</v>
      </c>
      <c r="F2387">
        <f t="shared" ca="1" si="542"/>
        <v>30</v>
      </c>
      <c r="G2387">
        <f t="shared" ca="1" si="542"/>
        <v>33</v>
      </c>
      <c r="H2387">
        <f t="shared" ca="1" si="535"/>
        <v>2016</v>
      </c>
      <c r="I2387">
        <f t="shared" ca="1" si="536"/>
        <v>7</v>
      </c>
      <c r="J2387" t="str">
        <f t="shared" ca="1" si="537"/>
        <v>rs</v>
      </c>
      <c r="K2387" t="str">
        <f t="shared" ca="1" si="543"/>
        <v>SD</v>
      </c>
      <c r="L2387" t="str">
        <f t="shared" ca="1" si="543"/>
        <v>SD</v>
      </c>
      <c r="M2387">
        <f t="shared" ca="1" si="538"/>
        <v>0</v>
      </c>
      <c r="N2387" t="s">
        <v>16</v>
      </c>
      <c r="O2387">
        <v>-7.5</v>
      </c>
      <c r="P2387">
        <f t="shared" ca="1" si="539"/>
        <v>1.5</v>
      </c>
      <c r="S2387" t="s">
        <v>90</v>
      </c>
      <c r="T2387">
        <v>9</v>
      </c>
      <c r="U2387">
        <f t="shared" ca="1" si="540"/>
        <v>1</v>
      </c>
      <c r="V2387" t="s">
        <v>22</v>
      </c>
      <c r="W2387">
        <f t="shared" ca="1" si="541"/>
        <v>0</v>
      </c>
    </row>
    <row r="2388" spans="1:23" x14ac:dyDescent="0.25">
      <c r="A2388">
        <v>2387</v>
      </c>
      <c r="B2388">
        <v>1172</v>
      </c>
      <c r="C2388" t="str">
        <f t="shared" ca="1" si="534"/>
        <v>2016_07_TBY@SFO</v>
      </c>
      <c r="D2388">
        <f t="shared" ca="1" si="542"/>
        <v>2</v>
      </c>
      <c r="E2388">
        <f t="shared" ca="1" si="542"/>
        <v>-1</v>
      </c>
      <c r="F2388">
        <f t="shared" ca="1" si="542"/>
        <v>17</v>
      </c>
      <c r="G2388">
        <f t="shared" ca="1" si="542"/>
        <v>34</v>
      </c>
      <c r="H2388">
        <f t="shared" ca="1" si="535"/>
        <v>2016</v>
      </c>
      <c r="I2388">
        <f t="shared" ca="1" si="536"/>
        <v>7</v>
      </c>
      <c r="J2388" t="str">
        <f t="shared" ca="1" si="537"/>
        <v>rs</v>
      </c>
      <c r="K2388" t="str">
        <f t="shared" ca="1" si="543"/>
        <v>TBY</v>
      </c>
      <c r="L2388" t="str">
        <f t="shared" ca="1" si="543"/>
        <v>TBY</v>
      </c>
      <c r="M2388">
        <f t="shared" ca="1" si="538"/>
        <v>3</v>
      </c>
      <c r="N2388" t="s">
        <v>18</v>
      </c>
      <c r="O2388">
        <v>2</v>
      </c>
      <c r="P2388">
        <f t="shared" ca="1" si="539"/>
        <v>0</v>
      </c>
      <c r="S2388" t="s">
        <v>339</v>
      </c>
      <c r="T2388">
        <v>12</v>
      </c>
      <c r="U2388">
        <f t="shared" ca="1" si="540"/>
        <v>1</v>
      </c>
      <c r="W2388" t="str">
        <f t="shared" ca="1" si="541"/>
        <v/>
      </c>
    </row>
    <row r="2389" spans="1:23" x14ac:dyDescent="0.25">
      <c r="A2389">
        <v>2388</v>
      </c>
      <c r="B2389">
        <v>1172</v>
      </c>
      <c r="C2389" t="str">
        <f t="shared" ca="1" si="534"/>
        <v>2016_07_TBY@SFO</v>
      </c>
      <c r="D2389">
        <f t="shared" ca="1" si="542"/>
        <v>2</v>
      </c>
      <c r="E2389">
        <f t="shared" ca="1" si="542"/>
        <v>-1</v>
      </c>
      <c r="F2389">
        <f t="shared" ca="1" si="542"/>
        <v>17</v>
      </c>
      <c r="G2389">
        <f t="shared" ca="1" si="542"/>
        <v>34</v>
      </c>
      <c r="H2389">
        <f t="shared" ca="1" si="535"/>
        <v>2016</v>
      </c>
      <c r="I2389">
        <f t="shared" ca="1" si="536"/>
        <v>7</v>
      </c>
      <c r="J2389" t="str">
        <f t="shared" ca="1" si="537"/>
        <v>rs</v>
      </c>
      <c r="K2389" t="str">
        <f t="shared" ca="1" si="543"/>
        <v>TBY</v>
      </c>
      <c r="L2389" t="str">
        <f t="shared" ca="1" si="543"/>
        <v>TBY</v>
      </c>
      <c r="M2389">
        <f t="shared" ca="1" si="538"/>
        <v>3</v>
      </c>
      <c r="N2389" t="s">
        <v>16</v>
      </c>
      <c r="O2389">
        <v>1</v>
      </c>
      <c r="P2389">
        <f t="shared" ca="1" si="539"/>
        <v>1</v>
      </c>
      <c r="S2389" t="s">
        <v>338</v>
      </c>
      <c r="T2389">
        <v>5</v>
      </c>
      <c r="U2389">
        <f t="shared" ca="1" si="540"/>
        <v>0</v>
      </c>
      <c r="V2389" t="s">
        <v>338</v>
      </c>
      <c r="W2389">
        <f t="shared" ca="1" si="541"/>
        <v>0</v>
      </c>
    </row>
    <row r="2390" spans="1:23" x14ac:dyDescent="0.25">
      <c r="A2390">
        <v>2389</v>
      </c>
      <c r="B2390">
        <v>1173</v>
      </c>
      <c r="C2390" t="str">
        <f t="shared" ca="1" si="534"/>
        <v>2016_07_NWE@PIT</v>
      </c>
      <c r="D2390">
        <f t="shared" ca="1" si="542"/>
        <v>4</v>
      </c>
      <c r="E2390">
        <f t="shared" ca="1" si="542"/>
        <v>7</v>
      </c>
      <c r="F2390">
        <f t="shared" ca="1" si="542"/>
        <v>16</v>
      </c>
      <c r="G2390">
        <f t="shared" ca="1" si="542"/>
        <v>27</v>
      </c>
      <c r="H2390">
        <f t="shared" ca="1" si="535"/>
        <v>2016</v>
      </c>
      <c r="I2390">
        <f t="shared" ca="1" si="536"/>
        <v>7</v>
      </c>
      <c r="J2390" t="str">
        <f t="shared" ca="1" si="537"/>
        <v>rs</v>
      </c>
      <c r="K2390" t="str">
        <f t="shared" ca="1" si="543"/>
        <v>NWE</v>
      </c>
      <c r="L2390" t="str">
        <f t="shared" ca="1" si="543"/>
        <v>NWE</v>
      </c>
      <c r="M2390">
        <f t="shared" ca="1" si="538"/>
        <v>-3</v>
      </c>
      <c r="N2390" t="s">
        <v>18</v>
      </c>
      <c r="O2390">
        <v>6.5</v>
      </c>
      <c r="P2390">
        <f t="shared" ca="1" si="539"/>
        <v>2.5</v>
      </c>
      <c r="S2390" t="s">
        <v>337</v>
      </c>
      <c r="T2390">
        <v>1</v>
      </c>
      <c r="U2390">
        <f t="shared" ca="1" si="540"/>
        <v>1</v>
      </c>
      <c r="W2390" t="str">
        <f t="shared" ca="1" si="541"/>
        <v/>
      </c>
    </row>
    <row r="2391" spans="1:23" x14ac:dyDescent="0.25">
      <c r="A2391">
        <v>2390</v>
      </c>
      <c r="B2391">
        <v>1173</v>
      </c>
      <c r="C2391" t="str">
        <f t="shared" ca="1" si="534"/>
        <v>2016_07_NWE@PIT</v>
      </c>
      <c r="D2391">
        <f t="shared" ca="1" si="542"/>
        <v>4</v>
      </c>
      <c r="E2391">
        <f t="shared" ca="1" si="542"/>
        <v>7</v>
      </c>
      <c r="F2391">
        <f t="shared" ca="1" si="542"/>
        <v>16</v>
      </c>
      <c r="G2391">
        <f t="shared" ca="1" si="542"/>
        <v>27</v>
      </c>
      <c r="H2391">
        <f t="shared" ca="1" si="535"/>
        <v>2016</v>
      </c>
      <c r="I2391">
        <f t="shared" ca="1" si="536"/>
        <v>7</v>
      </c>
      <c r="J2391" t="str">
        <f t="shared" ca="1" si="537"/>
        <v>rs</v>
      </c>
      <c r="K2391" t="str">
        <f t="shared" ca="1" si="543"/>
        <v>NWE</v>
      </c>
      <c r="L2391" t="str">
        <f t="shared" ca="1" si="543"/>
        <v>NWE</v>
      </c>
      <c r="M2391">
        <f t="shared" ca="1" si="538"/>
        <v>-3</v>
      </c>
      <c r="N2391" t="s">
        <v>16</v>
      </c>
      <c r="O2391">
        <v>3</v>
      </c>
      <c r="P2391">
        <f t="shared" ca="1" si="539"/>
        <v>1</v>
      </c>
      <c r="S2391" t="s">
        <v>89</v>
      </c>
      <c r="T2391">
        <v>13</v>
      </c>
      <c r="U2391">
        <f t="shared" ca="1" si="540"/>
        <v>0</v>
      </c>
      <c r="V2391" t="s">
        <v>337</v>
      </c>
      <c r="W2391">
        <f t="shared" ca="1" si="541"/>
        <v>1</v>
      </c>
    </row>
    <row r="2392" spans="1:23" x14ac:dyDescent="0.25">
      <c r="A2392">
        <v>2391</v>
      </c>
      <c r="B2392">
        <v>1174</v>
      </c>
      <c r="C2392" t="str">
        <f t="shared" ca="1" si="534"/>
        <v>2016_07_SEA@ARI</v>
      </c>
      <c r="D2392">
        <f t="shared" ca="1" si="542"/>
        <v>-1</v>
      </c>
      <c r="E2392">
        <f t="shared" ca="1" si="542"/>
        <v>-1</v>
      </c>
      <c r="F2392">
        <f t="shared" ca="1" si="542"/>
        <v>6</v>
      </c>
      <c r="G2392">
        <f t="shared" ca="1" si="542"/>
        <v>6</v>
      </c>
      <c r="H2392">
        <f t="shared" ca="1" si="535"/>
        <v>2016</v>
      </c>
      <c r="I2392">
        <f t="shared" ca="1" si="536"/>
        <v>7</v>
      </c>
      <c r="J2392" t="str">
        <f t="shared" ca="1" si="537"/>
        <v>rs</v>
      </c>
      <c r="K2392" t="str">
        <f t="shared" ca="1" si="543"/>
        <v>SEA</v>
      </c>
      <c r="L2392" t="str">
        <f t="shared" ca="1" si="543"/>
        <v>na</v>
      </c>
      <c r="M2392">
        <f t="shared" ca="1" si="538"/>
        <v>0</v>
      </c>
      <c r="N2392" t="s">
        <v>18</v>
      </c>
      <c r="O2392">
        <v>-1</v>
      </c>
      <c r="P2392">
        <f t="shared" ca="1" si="539"/>
        <v>0</v>
      </c>
      <c r="S2392" t="s">
        <v>91</v>
      </c>
      <c r="T2392">
        <v>6</v>
      </c>
      <c r="U2392">
        <f t="shared" ca="1" si="540"/>
        <v>1</v>
      </c>
      <c r="W2392" t="str">
        <f t="shared" ca="1" si="541"/>
        <v/>
      </c>
    </row>
    <row r="2393" spans="1:23" x14ac:dyDescent="0.25">
      <c r="A2393">
        <v>2392</v>
      </c>
      <c r="B2393">
        <v>1174</v>
      </c>
      <c r="C2393" t="str">
        <f t="shared" ca="1" si="534"/>
        <v>2016_07_SEA@ARI</v>
      </c>
      <c r="D2393">
        <f t="shared" ca="1" si="542"/>
        <v>-1</v>
      </c>
      <c r="E2393">
        <f t="shared" ca="1" si="542"/>
        <v>-1</v>
      </c>
      <c r="F2393">
        <f t="shared" ca="1" si="542"/>
        <v>6</v>
      </c>
      <c r="G2393">
        <f t="shared" ca="1" si="542"/>
        <v>6</v>
      </c>
      <c r="H2393">
        <f t="shared" ca="1" si="535"/>
        <v>2016</v>
      </c>
      <c r="I2393">
        <f t="shared" ca="1" si="536"/>
        <v>7</v>
      </c>
      <c r="J2393" t="str">
        <f t="shared" ca="1" si="537"/>
        <v>rs</v>
      </c>
      <c r="K2393" t="str">
        <f t="shared" ca="1" si="543"/>
        <v>SEA</v>
      </c>
      <c r="L2393" t="str">
        <f t="shared" ca="1" si="543"/>
        <v>na</v>
      </c>
      <c r="M2393">
        <f t="shared" ca="1" si="538"/>
        <v>0</v>
      </c>
      <c r="N2393" t="s">
        <v>16</v>
      </c>
      <c r="O2393">
        <v>-3</v>
      </c>
      <c r="P2393">
        <f t="shared" ca="1" si="539"/>
        <v>2</v>
      </c>
      <c r="S2393" t="s">
        <v>91</v>
      </c>
      <c r="T2393">
        <v>4</v>
      </c>
      <c r="U2393">
        <f t="shared" ca="1" si="540"/>
        <v>1</v>
      </c>
      <c r="V2393" t="s">
        <v>91</v>
      </c>
      <c r="W2393">
        <f t="shared" ca="1" si="541"/>
        <v>0</v>
      </c>
    </row>
    <row r="2394" spans="1:23" x14ac:dyDescent="0.25">
      <c r="A2394">
        <v>2393</v>
      </c>
      <c r="B2394">
        <v>1175</v>
      </c>
      <c r="C2394" t="str">
        <f t="shared" ca="1" si="534"/>
        <v>2016_07_HOU@DEN</v>
      </c>
      <c r="D2394">
        <f t="shared" ca="1" si="542"/>
        <v>-6.5</v>
      </c>
      <c r="E2394">
        <f t="shared" ca="1" si="542"/>
        <v>-8</v>
      </c>
      <c r="F2394">
        <f t="shared" ca="1" si="542"/>
        <v>27</v>
      </c>
      <c r="G2394">
        <f t="shared" ca="1" si="542"/>
        <v>9</v>
      </c>
      <c r="H2394">
        <f t="shared" ca="1" si="535"/>
        <v>2016</v>
      </c>
      <c r="I2394">
        <f t="shared" ca="1" si="536"/>
        <v>7</v>
      </c>
      <c r="J2394" t="str">
        <f t="shared" ca="1" si="537"/>
        <v>rs</v>
      </c>
      <c r="K2394" t="str">
        <f t="shared" ca="1" si="543"/>
        <v>DEN</v>
      </c>
      <c r="L2394" t="str">
        <f t="shared" ca="1" si="543"/>
        <v>DEN</v>
      </c>
      <c r="M2394">
        <f t="shared" ca="1" si="538"/>
        <v>1.5</v>
      </c>
      <c r="N2394" t="s">
        <v>18</v>
      </c>
      <c r="O2394">
        <v>-6</v>
      </c>
      <c r="P2394">
        <f t="shared" ca="1" si="539"/>
        <v>0.5</v>
      </c>
      <c r="S2394" t="s">
        <v>74</v>
      </c>
      <c r="T2394">
        <v>3</v>
      </c>
      <c r="U2394">
        <f t="shared" ca="1" si="540"/>
        <v>1</v>
      </c>
      <c r="W2394" t="str">
        <f t="shared" ca="1" si="541"/>
        <v/>
      </c>
    </row>
    <row r="2395" spans="1:23" x14ac:dyDescent="0.25">
      <c r="A2395">
        <v>2394</v>
      </c>
      <c r="B2395">
        <v>1175</v>
      </c>
      <c r="C2395" t="str">
        <f t="shared" ca="1" si="534"/>
        <v>2016_07_HOU@DEN</v>
      </c>
      <c r="D2395">
        <f t="shared" ca="1" si="542"/>
        <v>-6.5</v>
      </c>
      <c r="E2395">
        <f t="shared" ca="1" si="542"/>
        <v>-8</v>
      </c>
      <c r="F2395">
        <f t="shared" ca="1" si="542"/>
        <v>27</v>
      </c>
      <c r="G2395">
        <f t="shared" ca="1" si="542"/>
        <v>9</v>
      </c>
      <c r="H2395">
        <f t="shared" ca="1" si="535"/>
        <v>2016</v>
      </c>
      <c r="I2395">
        <f t="shared" ca="1" si="536"/>
        <v>7</v>
      </c>
      <c r="J2395" t="str">
        <f t="shared" ca="1" si="537"/>
        <v>rs</v>
      </c>
      <c r="K2395" t="str">
        <f t="shared" ca="1" si="543"/>
        <v>DEN</v>
      </c>
      <c r="L2395" t="str">
        <f t="shared" ca="1" si="543"/>
        <v>DEN</v>
      </c>
      <c r="M2395">
        <f t="shared" ca="1" si="538"/>
        <v>1.5</v>
      </c>
      <c r="N2395" t="s">
        <v>16</v>
      </c>
      <c r="O2395">
        <v>-6</v>
      </c>
      <c r="P2395">
        <f t="shared" ca="1" si="539"/>
        <v>0.5</v>
      </c>
      <c r="S2395" t="s">
        <v>74</v>
      </c>
      <c r="T2395">
        <v>10</v>
      </c>
      <c r="U2395">
        <f t="shared" ca="1" si="540"/>
        <v>1</v>
      </c>
      <c r="V2395" t="s">
        <v>74</v>
      </c>
      <c r="W2395">
        <f t="shared" ca="1" si="541"/>
        <v>1</v>
      </c>
    </row>
    <row r="2396" spans="1:23" x14ac:dyDescent="0.25">
      <c r="A2396">
        <v>2395</v>
      </c>
      <c r="B2396">
        <v>1176</v>
      </c>
      <c r="C2396" t="str">
        <f t="shared" ca="1" si="534"/>
        <v>2016_08_JAX@TEN</v>
      </c>
      <c r="D2396">
        <f t="shared" ca="1" si="542"/>
        <v>-3.5</v>
      </c>
      <c r="E2396">
        <f t="shared" ca="1" si="542"/>
        <v>-3.5</v>
      </c>
      <c r="F2396">
        <f t="shared" ca="1" si="542"/>
        <v>36</v>
      </c>
      <c r="G2396">
        <f t="shared" ca="1" si="542"/>
        <v>22</v>
      </c>
      <c r="H2396">
        <f t="shared" ca="1" si="535"/>
        <v>2016</v>
      </c>
      <c r="I2396">
        <f t="shared" ca="1" si="536"/>
        <v>8</v>
      </c>
      <c r="J2396" t="str">
        <f t="shared" ca="1" si="537"/>
        <v>rs</v>
      </c>
      <c r="K2396" t="str">
        <f t="shared" ca="1" si="543"/>
        <v>TEN</v>
      </c>
      <c r="L2396" t="str">
        <f t="shared" ca="1" si="543"/>
        <v>TEN</v>
      </c>
      <c r="M2396">
        <f t="shared" ca="1" si="538"/>
        <v>0</v>
      </c>
      <c r="N2396" t="s">
        <v>18</v>
      </c>
      <c r="O2396">
        <v>-4</v>
      </c>
      <c r="P2396">
        <f t="shared" ca="1" si="539"/>
        <v>0.5</v>
      </c>
      <c r="S2396" t="s">
        <v>95</v>
      </c>
      <c r="T2396">
        <v>13</v>
      </c>
      <c r="U2396">
        <f t="shared" ca="1" si="540"/>
        <v>1</v>
      </c>
      <c r="W2396" t="str">
        <f t="shared" ca="1" si="541"/>
        <v/>
      </c>
    </row>
    <row r="2397" spans="1:23" x14ac:dyDescent="0.25">
      <c r="A2397">
        <v>2396</v>
      </c>
      <c r="B2397">
        <v>1176</v>
      </c>
      <c r="C2397" t="str">
        <f t="shared" ca="1" si="534"/>
        <v>2016_08_JAX@TEN</v>
      </c>
      <c r="D2397">
        <f t="shared" ca="1" si="542"/>
        <v>-3.5</v>
      </c>
      <c r="E2397">
        <f t="shared" ca="1" si="542"/>
        <v>-3.5</v>
      </c>
      <c r="F2397">
        <f t="shared" ca="1" si="542"/>
        <v>36</v>
      </c>
      <c r="G2397">
        <f t="shared" ca="1" si="542"/>
        <v>22</v>
      </c>
      <c r="H2397">
        <f t="shared" ca="1" si="535"/>
        <v>2016</v>
      </c>
      <c r="I2397">
        <f t="shared" ca="1" si="536"/>
        <v>8</v>
      </c>
      <c r="J2397" t="str">
        <f t="shared" ca="1" si="537"/>
        <v>rs</v>
      </c>
      <c r="K2397" t="str">
        <f t="shared" ca="1" si="543"/>
        <v>TEN</v>
      </c>
      <c r="L2397" t="str">
        <f t="shared" ca="1" si="543"/>
        <v>TEN</v>
      </c>
      <c r="M2397">
        <f t="shared" ca="1" si="538"/>
        <v>0</v>
      </c>
      <c r="N2397" t="s">
        <v>16</v>
      </c>
      <c r="O2397">
        <v>-3</v>
      </c>
      <c r="P2397">
        <f t="shared" ca="1" si="539"/>
        <v>0.5</v>
      </c>
      <c r="S2397" t="s">
        <v>95</v>
      </c>
      <c r="T2397">
        <v>13</v>
      </c>
      <c r="U2397">
        <f t="shared" ca="1" si="540"/>
        <v>1</v>
      </c>
      <c r="V2397" t="s">
        <v>95</v>
      </c>
      <c r="W2397">
        <f t="shared" ca="1" si="541"/>
        <v>1</v>
      </c>
    </row>
    <row r="2398" spans="1:23" x14ac:dyDescent="0.25">
      <c r="A2398">
        <v>2397</v>
      </c>
      <c r="B2398">
        <v>1177</v>
      </c>
      <c r="C2398" t="str">
        <f t="shared" ca="1" si="534"/>
        <v>2016_08_WAS@CIN</v>
      </c>
      <c r="D2398">
        <f t="shared" ca="1" si="542"/>
        <v>-3</v>
      </c>
      <c r="E2398">
        <f t="shared" ca="1" si="542"/>
        <v>-3</v>
      </c>
      <c r="F2398">
        <f t="shared" ca="1" si="542"/>
        <v>27</v>
      </c>
      <c r="G2398">
        <f t="shared" ca="1" si="542"/>
        <v>27</v>
      </c>
      <c r="H2398">
        <f t="shared" ca="1" si="535"/>
        <v>2016</v>
      </c>
      <c r="I2398">
        <f t="shared" ca="1" si="536"/>
        <v>8</v>
      </c>
      <c r="J2398" t="str">
        <f t="shared" ca="1" si="537"/>
        <v>rs</v>
      </c>
      <c r="K2398" t="str">
        <f t="shared" ca="1" si="543"/>
        <v>WAS</v>
      </c>
      <c r="L2398" t="str">
        <f t="shared" ca="1" si="543"/>
        <v>na</v>
      </c>
      <c r="M2398">
        <f t="shared" ca="1" si="538"/>
        <v>0</v>
      </c>
      <c r="N2398" t="s">
        <v>18</v>
      </c>
      <c r="O2398">
        <v>-2.5</v>
      </c>
      <c r="P2398">
        <f t="shared" ca="1" si="539"/>
        <v>0.5</v>
      </c>
      <c r="S2398" t="s">
        <v>96</v>
      </c>
      <c r="T2398">
        <v>12</v>
      </c>
      <c r="U2398">
        <f t="shared" ca="1" si="540"/>
        <v>1</v>
      </c>
      <c r="W2398" t="str">
        <f t="shared" ca="1" si="541"/>
        <v/>
      </c>
    </row>
    <row r="2399" spans="1:23" x14ac:dyDescent="0.25">
      <c r="A2399">
        <v>2398</v>
      </c>
      <c r="B2399">
        <v>1177</v>
      </c>
      <c r="C2399" t="str">
        <f t="shared" ca="1" si="534"/>
        <v>2016_08_WAS@CIN</v>
      </c>
      <c r="D2399">
        <f t="shared" ca="1" si="542"/>
        <v>-3</v>
      </c>
      <c r="E2399">
        <f t="shared" ca="1" si="542"/>
        <v>-3</v>
      </c>
      <c r="F2399">
        <f t="shared" ca="1" si="542"/>
        <v>27</v>
      </c>
      <c r="G2399">
        <f t="shared" ca="1" si="542"/>
        <v>27</v>
      </c>
      <c r="H2399">
        <f t="shared" ca="1" si="535"/>
        <v>2016</v>
      </c>
      <c r="I2399">
        <f t="shared" ca="1" si="536"/>
        <v>8</v>
      </c>
      <c r="J2399" t="str">
        <f t="shared" ca="1" si="537"/>
        <v>rs</v>
      </c>
      <c r="K2399" t="str">
        <f t="shared" ca="1" si="543"/>
        <v>WAS</v>
      </c>
      <c r="L2399" t="str">
        <f t="shared" ca="1" si="543"/>
        <v>na</v>
      </c>
      <c r="M2399">
        <f t="shared" ca="1" si="538"/>
        <v>0</v>
      </c>
      <c r="N2399" t="s">
        <v>16</v>
      </c>
      <c r="O2399">
        <v>-2.5</v>
      </c>
      <c r="P2399">
        <f t="shared" ca="1" si="539"/>
        <v>0.5</v>
      </c>
      <c r="S2399" t="s">
        <v>96</v>
      </c>
      <c r="T2399">
        <v>4</v>
      </c>
      <c r="U2399">
        <f t="shared" ca="1" si="540"/>
        <v>1</v>
      </c>
      <c r="V2399" t="s">
        <v>96</v>
      </c>
      <c r="W2399">
        <f t="shared" ca="1" si="541"/>
        <v>0</v>
      </c>
    </row>
    <row r="2400" spans="1:23" x14ac:dyDescent="0.25">
      <c r="A2400">
        <v>2399</v>
      </c>
      <c r="B2400">
        <v>1178</v>
      </c>
      <c r="C2400" t="str">
        <f t="shared" ca="1" si="534"/>
        <v>2016_08_ARI@CAR</v>
      </c>
      <c r="D2400">
        <f t="shared" ca="1" si="542"/>
        <v>-1</v>
      </c>
      <c r="E2400">
        <f t="shared" ca="1" si="542"/>
        <v>-3</v>
      </c>
      <c r="F2400">
        <f t="shared" ca="1" si="542"/>
        <v>30</v>
      </c>
      <c r="G2400">
        <f t="shared" ca="1" si="542"/>
        <v>20</v>
      </c>
      <c r="H2400">
        <f t="shared" ca="1" si="535"/>
        <v>2016</v>
      </c>
      <c r="I2400">
        <f t="shared" ca="1" si="536"/>
        <v>8</v>
      </c>
      <c r="J2400" t="str">
        <f t="shared" ca="1" si="537"/>
        <v>rs</v>
      </c>
      <c r="K2400" t="str">
        <f t="shared" ca="1" si="543"/>
        <v>CAR</v>
      </c>
      <c r="L2400" t="str">
        <f t="shared" ca="1" si="543"/>
        <v>CAR</v>
      </c>
      <c r="M2400">
        <f t="shared" ca="1" si="538"/>
        <v>2</v>
      </c>
      <c r="N2400" t="s">
        <v>18</v>
      </c>
      <c r="O2400">
        <v>-3</v>
      </c>
      <c r="P2400">
        <f t="shared" ca="1" si="539"/>
        <v>2</v>
      </c>
      <c r="S2400" t="s">
        <v>69</v>
      </c>
      <c r="T2400">
        <v>9</v>
      </c>
      <c r="U2400">
        <f t="shared" ca="1" si="540"/>
        <v>1</v>
      </c>
      <c r="W2400" t="str">
        <f t="shared" ca="1" si="541"/>
        <v/>
      </c>
    </row>
    <row r="2401" spans="1:23" x14ac:dyDescent="0.25">
      <c r="A2401">
        <v>2400</v>
      </c>
      <c r="B2401">
        <v>1178</v>
      </c>
      <c r="C2401" t="str">
        <f t="shared" ca="1" si="534"/>
        <v>2016_08_ARI@CAR</v>
      </c>
      <c r="D2401">
        <f t="shared" ca="1" si="542"/>
        <v>-1</v>
      </c>
      <c r="E2401">
        <f t="shared" ca="1" si="542"/>
        <v>-3</v>
      </c>
      <c r="F2401">
        <f t="shared" ca="1" si="542"/>
        <v>30</v>
      </c>
      <c r="G2401">
        <f t="shared" ca="1" si="542"/>
        <v>20</v>
      </c>
      <c r="H2401">
        <f t="shared" ca="1" si="535"/>
        <v>2016</v>
      </c>
      <c r="I2401">
        <f t="shared" ca="1" si="536"/>
        <v>8</v>
      </c>
      <c r="J2401" t="str">
        <f t="shared" ca="1" si="537"/>
        <v>rs</v>
      </c>
      <c r="K2401" t="str">
        <f t="shared" ca="1" si="543"/>
        <v>CAR</v>
      </c>
      <c r="L2401" t="str">
        <f t="shared" ca="1" si="543"/>
        <v>CAR</v>
      </c>
      <c r="M2401">
        <f t="shared" ca="1" si="538"/>
        <v>2</v>
      </c>
      <c r="N2401" t="s">
        <v>16</v>
      </c>
      <c r="O2401">
        <v>3</v>
      </c>
      <c r="P2401">
        <f t="shared" ca="1" si="539"/>
        <v>4</v>
      </c>
      <c r="S2401" t="s">
        <v>69</v>
      </c>
      <c r="T2401">
        <v>9</v>
      </c>
      <c r="U2401">
        <f t="shared" ca="1" si="540"/>
        <v>1</v>
      </c>
      <c r="V2401" t="s">
        <v>69</v>
      </c>
      <c r="W2401">
        <f t="shared" ca="1" si="541"/>
        <v>1</v>
      </c>
    </row>
    <row r="2402" spans="1:23" x14ac:dyDescent="0.25">
      <c r="A2402">
        <v>2401</v>
      </c>
      <c r="B2402">
        <v>1179</v>
      </c>
      <c r="C2402" t="str">
        <f t="shared" ca="1" si="534"/>
        <v>2016_08_DET@HOU</v>
      </c>
      <c r="D2402">
        <f t="shared" ref="D2402:G2421" ca="1" si="544">IFERROR(IF(ISBLANK(VLOOKUP($B2402,nfl_game_result,MATCH(D$1,nfl_game_result_header,0),FALSE)),"",VLOOKUP($B2402,nfl_game_result,MATCH(D$1,nfl_game_result_header,0),FALSE)),"error")</f>
        <v>-3</v>
      </c>
      <c r="E2402">
        <f t="shared" ca="1" si="544"/>
        <v>-1.5</v>
      </c>
      <c r="F2402">
        <f t="shared" ca="1" si="544"/>
        <v>20</v>
      </c>
      <c r="G2402">
        <f t="shared" ca="1" si="544"/>
        <v>13</v>
      </c>
      <c r="H2402">
        <f t="shared" ca="1" si="535"/>
        <v>2016</v>
      </c>
      <c r="I2402">
        <f t="shared" ca="1" si="536"/>
        <v>8</v>
      </c>
      <c r="J2402" t="str">
        <f t="shared" ca="1" si="537"/>
        <v>rs</v>
      </c>
      <c r="K2402" t="str">
        <f t="shared" ref="K2402:L2421" ca="1" si="545">IFERROR(IF(ISBLANK(VLOOKUP($B2402,nfl_game_result,MATCH(K$1,nfl_game_result_header,0),FALSE)),"",VLOOKUP($B2402,nfl_game_result,MATCH(K$1,nfl_game_result_header,0),FALSE)),"error")</f>
        <v>HOU</v>
      </c>
      <c r="L2402" t="str">
        <f t="shared" ca="1" si="545"/>
        <v>HOU</v>
      </c>
      <c r="M2402">
        <f t="shared" ca="1" si="538"/>
        <v>-1.5</v>
      </c>
      <c r="N2402" t="s">
        <v>18</v>
      </c>
      <c r="O2402">
        <v>-3</v>
      </c>
      <c r="P2402">
        <f t="shared" ca="1" si="539"/>
        <v>0</v>
      </c>
      <c r="S2402" t="s">
        <v>75</v>
      </c>
      <c r="T2402">
        <v>6</v>
      </c>
      <c r="U2402">
        <f t="shared" ca="1" si="540"/>
        <v>0</v>
      </c>
      <c r="W2402" t="str">
        <f t="shared" ca="1" si="541"/>
        <v/>
      </c>
    </row>
    <row r="2403" spans="1:23" x14ac:dyDescent="0.25">
      <c r="A2403">
        <v>2402</v>
      </c>
      <c r="B2403">
        <v>1179</v>
      </c>
      <c r="C2403" t="str">
        <f t="shared" ca="1" si="534"/>
        <v>2016_08_DET@HOU</v>
      </c>
      <c r="D2403">
        <f t="shared" ca="1" si="544"/>
        <v>-3</v>
      </c>
      <c r="E2403">
        <f t="shared" ca="1" si="544"/>
        <v>-1.5</v>
      </c>
      <c r="F2403">
        <f t="shared" ca="1" si="544"/>
        <v>20</v>
      </c>
      <c r="G2403">
        <f t="shared" ca="1" si="544"/>
        <v>13</v>
      </c>
      <c r="H2403">
        <f t="shared" ca="1" si="535"/>
        <v>2016</v>
      </c>
      <c r="I2403">
        <f t="shared" ca="1" si="536"/>
        <v>8</v>
      </c>
      <c r="J2403" t="str">
        <f t="shared" ca="1" si="537"/>
        <v>rs</v>
      </c>
      <c r="K2403" t="str">
        <f t="shared" ca="1" si="545"/>
        <v>HOU</v>
      </c>
      <c r="L2403" t="str">
        <f t="shared" ca="1" si="545"/>
        <v>HOU</v>
      </c>
      <c r="M2403">
        <f t="shared" ca="1" si="538"/>
        <v>-1.5</v>
      </c>
      <c r="N2403" t="s">
        <v>16</v>
      </c>
      <c r="O2403">
        <v>-1.5</v>
      </c>
      <c r="P2403">
        <f t="shared" ca="1" si="539"/>
        <v>1.5</v>
      </c>
      <c r="S2403" t="s">
        <v>75</v>
      </c>
      <c r="T2403">
        <v>5</v>
      </c>
      <c r="U2403">
        <f t="shared" ca="1" si="540"/>
        <v>0</v>
      </c>
      <c r="V2403" t="s">
        <v>75</v>
      </c>
      <c r="W2403">
        <f t="shared" ca="1" si="541"/>
        <v>0</v>
      </c>
    </row>
    <row r="2404" spans="1:23" x14ac:dyDescent="0.25">
      <c r="A2404">
        <v>2403</v>
      </c>
      <c r="B2404">
        <v>1180</v>
      </c>
      <c r="C2404" t="str">
        <f t="shared" ca="1" si="534"/>
        <v>2016_08_SEA@NOR</v>
      </c>
      <c r="D2404">
        <f t="shared" ca="1" si="544"/>
        <v>3.5</v>
      </c>
      <c r="E2404">
        <f t="shared" ca="1" si="544"/>
        <v>2</v>
      </c>
      <c r="F2404">
        <f t="shared" ca="1" si="544"/>
        <v>25</v>
      </c>
      <c r="G2404">
        <f t="shared" ca="1" si="544"/>
        <v>20</v>
      </c>
      <c r="H2404">
        <f t="shared" ca="1" si="535"/>
        <v>2016</v>
      </c>
      <c r="I2404">
        <f t="shared" ca="1" si="536"/>
        <v>8</v>
      </c>
      <c r="J2404" t="str">
        <f t="shared" ca="1" si="537"/>
        <v>rs</v>
      </c>
      <c r="K2404" t="str">
        <f t="shared" ca="1" si="545"/>
        <v>NOR</v>
      </c>
      <c r="L2404" t="str">
        <f t="shared" ca="1" si="545"/>
        <v>NOR</v>
      </c>
      <c r="M2404">
        <f t="shared" ca="1" si="538"/>
        <v>1.5</v>
      </c>
      <c r="N2404" t="s">
        <v>18</v>
      </c>
      <c r="O2404">
        <v>2.5</v>
      </c>
      <c r="P2404">
        <f t="shared" ca="1" si="539"/>
        <v>1</v>
      </c>
      <c r="S2404" t="s">
        <v>340</v>
      </c>
      <c r="T2404">
        <v>10</v>
      </c>
      <c r="U2404">
        <f t="shared" ca="1" si="540"/>
        <v>1</v>
      </c>
      <c r="W2404" t="str">
        <f t="shared" ca="1" si="541"/>
        <v/>
      </c>
    </row>
    <row r="2405" spans="1:23" x14ac:dyDescent="0.25">
      <c r="A2405">
        <v>2404</v>
      </c>
      <c r="B2405">
        <v>1180</v>
      </c>
      <c r="C2405" t="str">
        <f t="shared" ca="1" si="534"/>
        <v>2016_08_SEA@NOR</v>
      </c>
      <c r="D2405">
        <f t="shared" ca="1" si="544"/>
        <v>3.5</v>
      </c>
      <c r="E2405">
        <f t="shared" ca="1" si="544"/>
        <v>2</v>
      </c>
      <c r="F2405">
        <f t="shared" ca="1" si="544"/>
        <v>25</v>
      </c>
      <c r="G2405">
        <f t="shared" ca="1" si="544"/>
        <v>20</v>
      </c>
      <c r="H2405">
        <f t="shared" ca="1" si="535"/>
        <v>2016</v>
      </c>
      <c r="I2405">
        <f t="shared" ca="1" si="536"/>
        <v>8</v>
      </c>
      <c r="J2405" t="str">
        <f t="shared" ca="1" si="537"/>
        <v>rs</v>
      </c>
      <c r="K2405" t="str">
        <f t="shared" ca="1" si="545"/>
        <v>NOR</v>
      </c>
      <c r="L2405" t="str">
        <f t="shared" ca="1" si="545"/>
        <v>NOR</v>
      </c>
      <c r="M2405">
        <f t="shared" ca="1" si="538"/>
        <v>1.5</v>
      </c>
      <c r="N2405" t="s">
        <v>16</v>
      </c>
      <c r="O2405">
        <v>3</v>
      </c>
      <c r="P2405">
        <f t="shared" ca="1" si="539"/>
        <v>0.5</v>
      </c>
      <c r="S2405" t="s">
        <v>340</v>
      </c>
      <c r="T2405">
        <v>8</v>
      </c>
      <c r="U2405">
        <f t="shared" ca="1" si="540"/>
        <v>1</v>
      </c>
      <c r="V2405" t="s">
        <v>340</v>
      </c>
      <c r="W2405">
        <f t="shared" ca="1" si="541"/>
        <v>1</v>
      </c>
    </row>
    <row r="2406" spans="1:23" x14ac:dyDescent="0.25">
      <c r="A2406">
        <v>2405</v>
      </c>
      <c r="B2406">
        <v>1181</v>
      </c>
      <c r="C2406" t="str">
        <f t="shared" ca="1" si="534"/>
        <v>2016_08_KCY@IND</v>
      </c>
      <c r="D2406">
        <f t="shared" ca="1" si="544"/>
        <v>2.5</v>
      </c>
      <c r="E2406">
        <f t="shared" ca="1" si="544"/>
        <v>3</v>
      </c>
      <c r="F2406">
        <f t="shared" ca="1" si="544"/>
        <v>14</v>
      </c>
      <c r="G2406">
        <f t="shared" ca="1" si="544"/>
        <v>30</v>
      </c>
      <c r="H2406">
        <f t="shared" ca="1" si="535"/>
        <v>2016</v>
      </c>
      <c r="I2406">
        <f t="shared" ca="1" si="536"/>
        <v>8</v>
      </c>
      <c r="J2406" t="str">
        <f t="shared" ca="1" si="537"/>
        <v>rs</v>
      </c>
      <c r="K2406" t="str">
        <f t="shared" ca="1" si="545"/>
        <v>KCY</v>
      </c>
      <c r="L2406" t="str">
        <f t="shared" ca="1" si="545"/>
        <v>KCY</v>
      </c>
      <c r="M2406">
        <f t="shared" ca="1" si="538"/>
        <v>-0.5</v>
      </c>
      <c r="N2406" t="s">
        <v>18</v>
      </c>
      <c r="O2406">
        <v>-2</v>
      </c>
      <c r="P2406">
        <f t="shared" ca="1" si="539"/>
        <v>4.5</v>
      </c>
      <c r="S2406" t="s">
        <v>336</v>
      </c>
      <c r="T2406">
        <v>4</v>
      </c>
      <c r="U2406">
        <f t="shared" ca="1" si="540"/>
        <v>1</v>
      </c>
      <c r="W2406" t="str">
        <f t="shared" ca="1" si="541"/>
        <v/>
      </c>
    </row>
    <row r="2407" spans="1:23" x14ac:dyDescent="0.25">
      <c r="A2407">
        <v>2406</v>
      </c>
      <c r="B2407">
        <v>1181</v>
      </c>
      <c r="C2407" t="str">
        <f t="shared" ca="1" si="534"/>
        <v>2016_08_KCY@IND</v>
      </c>
      <c r="D2407">
        <f t="shared" ca="1" si="544"/>
        <v>2.5</v>
      </c>
      <c r="E2407">
        <f t="shared" ca="1" si="544"/>
        <v>3</v>
      </c>
      <c r="F2407">
        <f t="shared" ca="1" si="544"/>
        <v>14</v>
      </c>
      <c r="G2407">
        <f t="shared" ca="1" si="544"/>
        <v>30</v>
      </c>
      <c r="H2407">
        <f t="shared" ca="1" si="535"/>
        <v>2016</v>
      </c>
      <c r="I2407">
        <f t="shared" ca="1" si="536"/>
        <v>8</v>
      </c>
      <c r="J2407" t="str">
        <f t="shared" ca="1" si="537"/>
        <v>rs</v>
      </c>
      <c r="K2407" t="str">
        <f t="shared" ca="1" si="545"/>
        <v>KCY</v>
      </c>
      <c r="L2407" t="str">
        <f t="shared" ca="1" si="545"/>
        <v>KCY</v>
      </c>
      <c r="M2407">
        <f t="shared" ca="1" si="538"/>
        <v>-0.5</v>
      </c>
      <c r="N2407" t="s">
        <v>16</v>
      </c>
      <c r="O2407">
        <v>0</v>
      </c>
      <c r="P2407">
        <f t="shared" ca="1" si="539"/>
        <v>2.5</v>
      </c>
      <c r="S2407" t="s">
        <v>336</v>
      </c>
      <c r="T2407">
        <v>2</v>
      </c>
      <c r="U2407">
        <f t="shared" ca="1" si="540"/>
        <v>1</v>
      </c>
      <c r="V2407" t="s">
        <v>336</v>
      </c>
      <c r="W2407">
        <f t="shared" ca="1" si="541"/>
        <v>1</v>
      </c>
    </row>
    <row r="2408" spans="1:23" x14ac:dyDescent="0.25">
      <c r="A2408">
        <v>2407</v>
      </c>
      <c r="B2408">
        <v>1182</v>
      </c>
      <c r="C2408" t="str">
        <f t="shared" ca="1" si="534"/>
        <v>2016_08_NYJ@CLE</v>
      </c>
      <c r="D2408">
        <f t="shared" ca="1" si="544"/>
        <v>3</v>
      </c>
      <c r="E2408">
        <f t="shared" ca="1" si="544"/>
        <v>2.5</v>
      </c>
      <c r="F2408">
        <f t="shared" ca="1" si="544"/>
        <v>28</v>
      </c>
      <c r="G2408">
        <f t="shared" ca="1" si="544"/>
        <v>31</v>
      </c>
      <c r="H2408">
        <f t="shared" ca="1" si="535"/>
        <v>2016</v>
      </c>
      <c r="I2408">
        <f t="shared" ca="1" si="536"/>
        <v>8</v>
      </c>
      <c r="J2408" t="str">
        <f t="shared" ca="1" si="537"/>
        <v>rs</v>
      </c>
      <c r="K2408" t="str">
        <f t="shared" ca="1" si="545"/>
        <v>NYJ</v>
      </c>
      <c r="L2408" t="str">
        <f t="shared" ca="1" si="545"/>
        <v>NYJ</v>
      </c>
      <c r="M2408">
        <f t="shared" ca="1" si="538"/>
        <v>0.5</v>
      </c>
      <c r="N2408" t="s">
        <v>18</v>
      </c>
      <c r="O2408">
        <v>3.5</v>
      </c>
      <c r="P2408">
        <f t="shared" ca="1" si="539"/>
        <v>0.5</v>
      </c>
      <c r="S2408" t="s">
        <v>86</v>
      </c>
      <c r="T2408">
        <v>3</v>
      </c>
      <c r="U2408">
        <f t="shared" ca="1" si="540"/>
        <v>1</v>
      </c>
      <c r="W2408" t="str">
        <f t="shared" ca="1" si="541"/>
        <v/>
      </c>
    </row>
    <row r="2409" spans="1:23" x14ac:dyDescent="0.25">
      <c r="A2409">
        <v>2408</v>
      </c>
      <c r="B2409">
        <v>1182</v>
      </c>
      <c r="C2409" t="str">
        <f t="shared" ca="1" si="534"/>
        <v>2016_08_NYJ@CLE</v>
      </c>
      <c r="D2409">
        <f t="shared" ca="1" si="544"/>
        <v>3</v>
      </c>
      <c r="E2409">
        <f t="shared" ca="1" si="544"/>
        <v>2.5</v>
      </c>
      <c r="F2409">
        <f t="shared" ca="1" si="544"/>
        <v>28</v>
      </c>
      <c r="G2409">
        <f t="shared" ca="1" si="544"/>
        <v>31</v>
      </c>
      <c r="H2409">
        <f t="shared" ca="1" si="535"/>
        <v>2016</v>
      </c>
      <c r="I2409">
        <f t="shared" ca="1" si="536"/>
        <v>8</v>
      </c>
      <c r="J2409" t="str">
        <f t="shared" ca="1" si="537"/>
        <v>rs</v>
      </c>
      <c r="K2409" t="str">
        <f t="shared" ca="1" si="545"/>
        <v>NYJ</v>
      </c>
      <c r="L2409" t="str">
        <f t="shared" ca="1" si="545"/>
        <v>NYJ</v>
      </c>
      <c r="M2409">
        <f t="shared" ca="1" si="538"/>
        <v>0.5</v>
      </c>
      <c r="N2409" t="s">
        <v>16</v>
      </c>
      <c r="O2409">
        <v>4</v>
      </c>
      <c r="P2409">
        <f t="shared" ca="1" si="539"/>
        <v>1</v>
      </c>
      <c r="S2409" t="s">
        <v>72</v>
      </c>
      <c r="T2409">
        <v>7</v>
      </c>
      <c r="U2409">
        <f t="shared" ca="1" si="540"/>
        <v>0</v>
      </c>
      <c r="V2409" t="s">
        <v>72</v>
      </c>
      <c r="W2409">
        <f t="shared" ca="1" si="541"/>
        <v>0</v>
      </c>
    </row>
    <row r="2410" spans="1:23" x14ac:dyDescent="0.25">
      <c r="A2410">
        <v>2409</v>
      </c>
      <c r="B2410">
        <v>1183</v>
      </c>
      <c r="C2410" t="str">
        <f t="shared" ca="1" si="534"/>
        <v>2016_08_NWE@BUF</v>
      </c>
      <c r="D2410">
        <f t="shared" ca="1" si="544"/>
        <v>5.5</v>
      </c>
      <c r="E2410">
        <f t="shared" ca="1" si="544"/>
        <v>6</v>
      </c>
      <c r="F2410">
        <f t="shared" ca="1" si="544"/>
        <v>25</v>
      </c>
      <c r="G2410">
        <f t="shared" ca="1" si="544"/>
        <v>41</v>
      </c>
      <c r="H2410">
        <f t="shared" ca="1" si="535"/>
        <v>2016</v>
      </c>
      <c r="I2410">
        <f t="shared" ca="1" si="536"/>
        <v>8</v>
      </c>
      <c r="J2410" t="str">
        <f t="shared" ca="1" si="537"/>
        <v>rs</v>
      </c>
      <c r="K2410" t="str">
        <f t="shared" ca="1" si="545"/>
        <v>NWE</v>
      </c>
      <c r="L2410" t="str">
        <f t="shared" ca="1" si="545"/>
        <v>NWE</v>
      </c>
      <c r="M2410">
        <f t="shared" ca="1" si="538"/>
        <v>-0.5</v>
      </c>
      <c r="N2410" t="s">
        <v>18</v>
      </c>
      <c r="O2410">
        <v>6</v>
      </c>
      <c r="P2410">
        <f t="shared" ca="1" si="539"/>
        <v>0.5</v>
      </c>
      <c r="S2410" t="s">
        <v>337</v>
      </c>
      <c r="T2410">
        <v>2</v>
      </c>
      <c r="U2410">
        <f t="shared" ca="1" si="540"/>
        <v>1</v>
      </c>
      <c r="W2410" t="str">
        <f t="shared" ca="1" si="541"/>
        <v/>
      </c>
    </row>
    <row r="2411" spans="1:23" x14ac:dyDescent="0.25">
      <c r="A2411">
        <v>2410</v>
      </c>
      <c r="B2411">
        <v>1183</v>
      </c>
      <c r="C2411" t="str">
        <f t="shared" ca="1" si="534"/>
        <v>2016_08_NWE@BUF</v>
      </c>
      <c r="D2411">
        <f t="shared" ca="1" si="544"/>
        <v>5.5</v>
      </c>
      <c r="E2411">
        <f t="shared" ca="1" si="544"/>
        <v>6</v>
      </c>
      <c r="F2411">
        <f t="shared" ca="1" si="544"/>
        <v>25</v>
      </c>
      <c r="G2411">
        <f t="shared" ca="1" si="544"/>
        <v>41</v>
      </c>
      <c r="H2411">
        <f t="shared" ca="1" si="535"/>
        <v>2016</v>
      </c>
      <c r="I2411">
        <f t="shared" ca="1" si="536"/>
        <v>8</v>
      </c>
      <c r="J2411" t="str">
        <f t="shared" ca="1" si="537"/>
        <v>rs</v>
      </c>
      <c r="K2411" t="str">
        <f t="shared" ca="1" si="545"/>
        <v>NWE</v>
      </c>
      <c r="L2411" t="str">
        <f t="shared" ca="1" si="545"/>
        <v>NWE</v>
      </c>
      <c r="M2411">
        <f t="shared" ca="1" si="538"/>
        <v>-0.5</v>
      </c>
      <c r="N2411" t="s">
        <v>16</v>
      </c>
      <c r="O2411">
        <v>6</v>
      </c>
      <c r="P2411">
        <f t="shared" ca="1" si="539"/>
        <v>0.5</v>
      </c>
      <c r="S2411" t="s">
        <v>337</v>
      </c>
      <c r="T2411">
        <v>1</v>
      </c>
      <c r="U2411">
        <f t="shared" ca="1" si="540"/>
        <v>1</v>
      </c>
      <c r="V2411" t="s">
        <v>337</v>
      </c>
      <c r="W2411">
        <f t="shared" ca="1" si="541"/>
        <v>1</v>
      </c>
    </row>
    <row r="2412" spans="1:23" x14ac:dyDescent="0.25">
      <c r="A2412">
        <v>2411</v>
      </c>
      <c r="B2412">
        <v>1184</v>
      </c>
      <c r="C2412" t="str">
        <f t="shared" ca="1" si="534"/>
        <v>2016_08_OAK@TBY</v>
      </c>
      <c r="D2412">
        <f t="shared" ca="1" si="544"/>
        <v>-1</v>
      </c>
      <c r="E2412">
        <f t="shared" ca="1" si="544"/>
        <v>1.5</v>
      </c>
      <c r="F2412">
        <f t="shared" ca="1" si="544"/>
        <v>24</v>
      </c>
      <c r="G2412">
        <f t="shared" ca="1" si="544"/>
        <v>30</v>
      </c>
      <c r="H2412">
        <f t="shared" ca="1" si="535"/>
        <v>2016</v>
      </c>
      <c r="I2412">
        <f t="shared" ca="1" si="536"/>
        <v>8</v>
      </c>
      <c r="J2412" t="str">
        <f t="shared" ca="1" si="537"/>
        <v>rs</v>
      </c>
      <c r="K2412" t="str">
        <f t="shared" ca="1" si="545"/>
        <v>OAK</v>
      </c>
      <c r="L2412" t="str">
        <f t="shared" ca="1" si="545"/>
        <v>OAK</v>
      </c>
      <c r="M2412">
        <f t="shared" ca="1" si="538"/>
        <v>-2.5</v>
      </c>
      <c r="N2412" t="s">
        <v>18</v>
      </c>
      <c r="O2412">
        <v>-1</v>
      </c>
      <c r="P2412">
        <f t="shared" ca="1" si="539"/>
        <v>0</v>
      </c>
      <c r="S2412" t="s">
        <v>339</v>
      </c>
      <c r="T2412">
        <v>8</v>
      </c>
      <c r="U2412">
        <f t="shared" ca="1" si="540"/>
        <v>0</v>
      </c>
      <c r="W2412" t="str">
        <f t="shared" ca="1" si="541"/>
        <v/>
      </c>
    </row>
    <row r="2413" spans="1:23" x14ac:dyDescent="0.25">
      <c r="A2413">
        <v>2412</v>
      </c>
      <c r="B2413">
        <v>1184</v>
      </c>
      <c r="C2413" t="str">
        <f t="shared" ca="1" si="534"/>
        <v>2016_08_OAK@TBY</v>
      </c>
      <c r="D2413">
        <f t="shared" ca="1" si="544"/>
        <v>-1</v>
      </c>
      <c r="E2413">
        <f t="shared" ca="1" si="544"/>
        <v>1.5</v>
      </c>
      <c r="F2413">
        <f t="shared" ca="1" si="544"/>
        <v>24</v>
      </c>
      <c r="G2413">
        <f t="shared" ca="1" si="544"/>
        <v>30</v>
      </c>
      <c r="H2413">
        <f t="shared" ca="1" si="535"/>
        <v>2016</v>
      </c>
      <c r="I2413">
        <f t="shared" ca="1" si="536"/>
        <v>8</v>
      </c>
      <c r="J2413" t="str">
        <f t="shared" ca="1" si="537"/>
        <v>rs</v>
      </c>
      <c r="K2413" t="str">
        <f t="shared" ca="1" si="545"/>
        <v>OAK</v>
      </c>
      <c r="L2413" t="str">
        <f t="shared" ca="1" si="545"/>
        <v>OAK</v>
      </c>
      <c r="M2413">
        <f t="shared" ca="1" si="538"/>
        <v>-2.5</v>
      </c>
      <c r="N2413" t="s">
        <v>16</v>
      </c>
      <c r="O2413">
        <v>0</v>
      </c>
      <c r="P2413">
        <f t="shared" ca="1" si="539"/>
        <v>1</v>
      </c>
      <c r="S2413" t="s">
        <v>87</v>
      </c>
      <c r="T2413">
        <v>6</v>
      </c>
      <c r="U2413">
        <f t="shared" ca="1" si="540"/>
        <v>1</v>
      </c>
      <c r="V2413" t="s">
        <v>87</v>
      </c>
      <c r="W2413">
        <f t="shared" ca="1" si="541"/>
        <v>1</v>
      </c>
    </row>
    <row r="2414" spans="1:23" x14ac:dyDescent="0.25">
      <c r="A2414">
        <v>2413</v>
      </c>
      <c r="B2414">
        <v>1185</v>
      </c>
      <c r="C2414" t="str">
        <f t="shared" ca="1" si="534"/>
        <v>2016_08_SD@DEN</v>
      </c>
      <c r="D2414">
        <f t="shared" ca="1" si="544"/>
        <v>-6</v>
      </c>
      <c r="E2414">
        <f t="shared" ca="1" si="544"/>
        <v>-3.5</v>
      </c>
      <c r="F2414">
        <f t="shared" ca="1" si="544"/>
        <v>27</v>
      </c>
      <c r="G2414">
        <f t="shared" ca="1" si="544"/>
        <v>19</v>
      </c>
      <c r="H2414">
        <f t="shared" ca="1" si="535"/>
        <v>2016</v>
      </c>
      <c r="I2414">
        <f t="shared" ca="1" si="536"/>
        <v>8</v>
      </c>
      <c r="J2414" t="str">
        <f t="shared" ca="1" si="537"/>
        <v>rs</v>
      </c>
      <c r="K2414" t="str">
        <f t="shared" ca="1" si="545"/>
        <v>DEN</v>
      </c>
      <c r="L2414" t="str">
        <f t="shared" ca="1" si="545"/>
        <v>DEN</v>
      </c>
      <c r="M2414">
        <f t="shared" ca="1" si="538"/>
        <v>-2.5</v>
      </c>
      <c r="N2414" t="s">
        <v>18</v>
      </c>
      <c r="O2414">
        <v>-3.5</v>
      </c>
      <c r="P2414">
        <f t="shared" ca="1" si="539"/>
        <v>2.5</v>
      </c>
      <c r="S2414" t="s">
        <v>90</v>
      </c>
      <c r="T2414">
        <v>7</v>
      </c>
      <c r="U2414">
        <f t="shared" ca="1" si="540"/>
        <v>0</v>
      </c>
      <c r="W2414" t="str">
        <f t="shared" ca="1" si="541"/>
        <v/>
      </c>
    </row>
    <row r="2415" spans="1:23" x14ac:dyDescent="0.25">
      <c r="A2415">
        <v>2414</v>
      </c>
      <c r="B2415">
        <v>1185</v>
      </c>
      <c r="C2415" t="str">
        <f t="shared" ca="1" si="534"/>
        <v>2016_08_SD@DEN</v>
      </c>
      <c r="D2415">
        <f t="shared" ca="1" si="544"/>
        <v>-6</v>
      </c>
      <c r="E2415">
        <f t="shared" ca="1" si="544"/>
        <v>-3.5</v>
      </c>
      <c r="F2415">
        <f t="shared" ca="1" si="544"/>
        <v>27</v>
      </c>
      <c r="G2415">
        <f t="shared" ca="1" si="544"/>
        <v>19</v>
      </c>
      <c r="H2415">
        <f t="shared" ca="1" si="535"/>
        <v>2016</v>
      </c>
      <c r="I2415">
        <f t="shared" ca="1" si="536"/>
        <v>8</v>
      </c>
      <c r="J2415" t="str">
        <f t="shared" ca="1" si="537"/>
        <v>rs</v>
      </c>
      <c r="K2415" t="str">
        <f t="shared" ca="1" si="545"/>
        <v>DEN</v>
      </c>
      <c r="L2415" t="str">
        <f t="shared" ca="1" si="545"/>
        <v>DEN</v>
      </c>
      <c r="M2415">
        <f t="shared" ca="1" si="538"/>
        <v>-2.5</v>
      </c>
      <c r="N2415" t="s">
        <v>16</v>
      </c>
      <c r="O2415">
        <v>-3</v>
      </c>
      <c r="P2415">
        <f t="shared" ca="1" si="539"/>
        <v>3</v>
      </c>
      <c r="S2415" t="s">
        <v>90</v>
      </c>
      <c r="T2415">
        <v>11</v>
      </c>
      <c r="U2415">
        <f t="shared" ca="1" si="540"/>
        <v>0</v>
      </c>
      <c r="V2415" t="s">
        <v>90</v>
      </c>
      <c r="W2415">
        <f t="shared" ca="1" si="541"/>
        <v>0</v>
      </c>
    </row>
    <row r="2416" spans="1:23" x14ac:dyDescent="0.25">
      <c r="A2416">
        <v>2415</v>
      </c>
      <c r="B2416">
        <v>1186</v>
      </c>
      <c r="C2416" t="str">
        <f t="shared" ca="1" si="534"/>
        <v>2016_08_GBY@ATL</v>
      </c>
      <c r="D2416">
        <f t="shared" ca="1" si="544"/>
        <v>-3</v>
      </c>
      <c r="E2416">
        <f t="shared" ca="1" si="544"/>
        <v>-3</v>
      </c>
      <c r="F2416">
        <f t="shared" ca="1" si="544"/>
        <v>33</v>
      </c>
      <c r="G2416">
        <f t="shared" ca="1" si="544"/>
        <v>32</v>
      </c>
      <c r="H2416">
        <f t="shared" ca="1" si="535"/>
        <v>2016</v>
      </c>
      <c r="I2416">
        <f t="shared" ca="1" si="536"/>
        <v>8</v>
      </c>
      <c r="J2416" t="str">
        <f t="shared" ca="1" si="537"/>
        <v>rs</v>
      </c>
      <c r="K2416" t="str">
        <f t="shared" ca="1" si="545"/>
        <v>GBY</v>
      </c>
      <c r="L2416" t="str">
        <f t="shared" ca="1" si="545"/>
        <v>ATL</v>
      </c>
      <c r="M2416">
        <f t="shared" ca="1" si="538"/>
        <v>0</v>
      </c>
      <c r="N2416" t="s">
        <v>18</v>
      </c>
      <c r="O2416">
        <v>-3</v>
      </c>
      <c r="P2416">
        <f t="shared" ca="1" si="539"/>
        <v>0</v>
      </c>
      <c r="S2416" t="s">
        <v>22</v>
      </c>
      <c r="T2416">
        <v>1</v>
      </c>
      <c r="U2416">
        <f t="shared" ca="1" si="540"/>
        <v>0</v>
      </c>
      <c r="W2416" t="str">
        <f t="shared" ca="1" si="541"/>
        <v/>
      </c>
    </row>
    <row r="2417" spans="1:23" x14ac:dyDescent="0.25">
      <c r="A2417">
        <v>2416</v>
      </c>
      <c r="B2417">
        <v>1186</v>
      </c>
      <c r="C2417" t="str">
        <f t="shared" ca="1" si="534"/>
        <v>2016_08_GBY@ATL</v>
      </c>
      <c r="D2417">
        <f t="shared" ca="1" si="544"/>
        <v>-3</v>
      </c>
      <c r="E2417">
        <f t="shared" ca="1" si="544"/>
        <v>-3</v>
      </c>
      <c r="F2417">
        <f t="shared" ca="1" si="544"/>
        <v>33</v>
      </c>
      <c r="G2417">
        <f t="shared" ca="1" si="544"/>
        <v>32</v>
      </c>
      <c r="H2417">
        <f t="shared" ca="1" si="535"/>
        <v>2016</v>
      </c>
      <c r="I2417">
        <f t="shared" ca="1" si="536"/>
        <v>8</v>
      </c>
      <c r="J2417" t="str">
        <f t="shared" ca="1" si="537"/>
        <v>rs</v>
      </c>
      <c r="K2417" t="str">
        <f t="shared" ca="1" si="545"/>
        <v>GBY</v>
      </c>
      <c r="L2417" t="str">
        <f t="shared" ca="1" si="545"/>
        <v>ATL</v>
      </c>
      <c r="M2417">
        <f t="shared" ca="1" si="538"/>
        <v>0</v>
      </c>
      <c r="N2417" t="s">
        <v>16</v>
      </c>
      <c r="O2417">
        <v>-3</v>
      </c>
      <c r="P2417">
        <f t="shared" ca="1" si="539"/>
        <v>0</v>
      </c>
      <c r="S2417" t="s">
        <v>22</v>
      </c>
      <c r="T2417">
        <v>10</v>
      </c>
      <c r="U2417">
        <f t="shared" ca="1" si="540"/>
        <v>0</v>
      </c>
      <c r="V2417" t="s">
        <v>22</v>
      </c>
      <c r="W2417">
        <f t="shared" ca="1" si="541"/>
        <v>1</v>
      </c>
    </row>
    <row r="2418" spans="1:23" x14ac:dyDescent="0.25">
      <c r="A2418">
        <v>2417</v>
      </c>
      <c r="B2418">
        <v>1187</v>
      </c>
      <c r="C2418" t="str">
        <f t="shared" ca="1" si="534"/>
        <v>2016_08_PHI@DAL</v>
      </c>
      <c r="D2418">
        <f t="shared" ca="1" si="544"/>
        <v>-4.5</v>
      </c>
      <c r="E2418">
        <f t="shared" ca="1" si="544"/>
        <v>-5</v>
      </c>
      <c r="F2418">
        <f t="shared" ca="1" si="544"/>
        <v>29</v>
      </c>
      <c r="G2418">
        <f t="shared" ca="1" si="544"/>
        <v>23</v>
      </c>
      <c r="H2418">
        <f t="shared" ca="1" si="535"/>
        <v>2016</v>
      </c>
      <c r="I2418">
        <f t="shared" ca="1" si="536"/>
        <v>8</v>
      </c>
      <c r="J2418" t="str">
        <f t="shared" ca="1" si="537"/>
        <v>rs</v>
      </c>
      <c r="K2418" t="str">
        <f t="shared" ca="1" si="545"/>
        <v>DAL</v>
      </c>
      <c r="L2418" t="str">
        <f t="shared" ca="1" si="545"/>
        <v>DAL</v>
      </c>
      <c r="M2418">
        <f t="shared" ca="1" si="538"/>
        <v>0.5</v>
      </c>
      <c r="N2418" t="s">
        <v>18</v>
      </c>
      <c r="O2418">
        <v>-4</v>
      </c>
      <c r="P2418">
        <f t="shared" ca="1" si="539"/>
        <v>0.5</v>
      </c>
      <c r="S2418" t="s">
        <v>88</v>
      </c>
      <c r="T2418">
        <v>11</v>
      </c>
      <c r="U2418">
        <f t="shared" ca="1" si="540"/>
        <v>0</v>
      </c>
      <c r="W2418" t="str">
        <f t="shared" ca="1" si="541"/>
        <v/>
      </c>
    </row>
    <row r="2419" spans="1:23" x14ac:dyDescent="0.25">
      <c r="A2419">
        <v>2418</v>
      </c>
      <c r="B2419">
        <v>1187</v>
      </c>
      <c r="C2419" t="str">
        <f t="shared" ca="1" si="534"/>
        <v>2016_08_PHI@DAL</v>
      </c>
      <c r="D2419">
        <f t="shared" ca="1" si="544"/>
        <v>-4.5</v>
      </c>
      <c r="E2419">
        <f t="shared" ca="1" si="544"/>
        <v>-5</v>
      </c>
      <c r="F2419">
        <f t="shared" ca="1" si="544"/>
        <v>29</v>
      </c>
      <c r="G2419">
        <f t="shared" ca="1" si="544"/>
        <v>23</v>
      </c>
      <c r="H2419">
        <f t="shared" ca="1" si="535"/>
        <v>2016</v>
      </c>
      <c r="I2419">
        <f t="shared" ca="1" si="536"/>
        <v>8</v>
      </c>
      <c r="J2419" t="str">
        <f t="shared" ca="1" si="537"/>
        <v>rs</v>
      </c>
      <c r="K2419" t="str">
        <f t="shared" ca="1" si="545"/>
        <v>DAL</v>
      </c>
      <c r="L2419" t="str">
        <f t="shared" ca="1" si="545"/>
        <v>DAL</v>
      </c>
      <c r="M2419">
        <f t="shared" ca="1" si="538"/>
        <v>0.5</v>
      </c>
      <c r="N2419" t="s">
        <v>16</v>
      </c>
      <c r="O2419">
        <v>-3</v>
      </c>
      <c r="P2419">
        <f t="shared" ca="1" si="539"/>
        <v>1.5</v>
      </c>
      <c r="S2419" t="s">
        <v>88</v>
      </c>
      <c r="T2419">
        <v>12</v>
      </c>
      <c r="U2419">
        <f t="shared" ca="1" si="540"/>
        <v>0</v>
      </c>
      <c r="V2419" t="s">
        <v>88</v>
      </c>
      <c r="W2419">
        <f t="shared" ca="1" si="541"/>
        <v>0</v>
      </c>
    </row>
    <row r="2420" spans="1:23" x14ac:dyDescent="0.25">
      <c r="A2420">
        <v>2419</v>
      </c>
      <c r="B2420">
        <v>1188</v>
      </c>
      <c r="C2420" t="str">
        <f t="shared" ca="1" si="534"/>
        <v>2016_08_MIN@CHI</v>
      </c>
      <c r="D2420">
        <f t="shared" ca="1" si="544"/>
        <v>4.5</v>
      </c>
      <c r="E2420">
        <f t="shared" ca="1" si="544"/>
        <v>4.5</v>
      </c>
      <c r="F2420">
        <f t="shared" ca="1" si="544"/>
        <v>20</v>
      </c>
      <c r="G2420">
        <f t="shared" ca="1" si="544"/>
        <v>10</v>
      </c>
      <c r="H2420">
        <f t="shared" ca="1" si="535"/>
        <v>2016</v>
      </c>
      <c r="I2420">
        <f t="shared" ca="1" si="536"/>
        <v>8</v>
      </c>
      <c r="J2420" t="str">
        <f t="shared" ca="1" si="537"/>
        <v>rs</v>
      </c>
      <c r="K2420" t="str">
        <f t="shared" ca="1" si="545"/>
        <v>CHI</v>
      </c>
      <c r="L2420" t="str">
        <f t="shared" ca="1" si="545"/>
        <v>CHI</v>
      </c>
      <c r="M2420">
        <f t="shared" ca="1" si="538"/>
        <v>0</v>
      </c>
      <c r="N2420" t="s">
        <v>18</v>
      </c>
      <c r="O2420">
        <v>7.5</v>
      </c>
      <c r="P2420">
        <f t="shared" ca="1" si="539"/>
        <v>3</v>
      </c>
      <c r="S2420" t="s">
        <v>82</v>
      </c>
      <c r="T2420">
        <v>5</v>
      </c>
      <c r="U2420">
        <f t="shared" ca="1" si="540"/>
        <v>0</v>
      </c>
      <c r="W2420" t="str">
        <f t="shared" ca="1" si="541"/>
        <v/>
      </c>
    </row>
    <row r="2421" spans="1:23" x14ac:dyDescent="0.25">
      <c r="A2421">
        <v>2420</v>
      </c>
      <c r="B2421">
        <v>1188</v>
      </c>
      <c r="C2421" t="str">
        <f t="shared" ca="1" si="534"/>
        <v>2016_08_MIN@CHI</v>
      </c>
      <c r="D2421">
        <f t="shared" ca="1" si="544"/>
        <v>4.5</v>
      </c>
      <c r="E2421">
        <f t="shared" ca="1" si="544"/>
        <v>4.5</v>
      </c>
      <c r="F2421">
        <f t="shared" ca="1" si="544"/>
        <v>20</v>
      </c>
      <c r="G2421">
        <f t="shared" ca="1" si="544"/>
        <v>10</v>
      </c>
      <c r="H2421">
        <f t="shared" ca="1" si="535"/>
        <v>2016</v>
      </c>
      <c r="I2421">
        <f t="shared" ca="1" si="536"/>
        <v>8</v>
      </c>
      <c r="J2421" t="str">
        <f t="shared" ca="1" si="537"/>
        <v>rs</v>
      </c>
      <c r="K2421" t="str">
        <f t="shared" ca="1" si="545"/>
        <v>CHI</v>
      </c>
      <c r="L2421" t="str">
        <f t="shared" ca="1" si="545"/>
        <v>CHI</v>
      </c>
      <c r="M2421">
        <f t="shared" ca="1" si="538"/>
        <v>0</v>
      </c>
      <c r="N2421" t="s">
        <v>16</v>
      </c>
      <c r="O2421">
        <v>5.5</v>
      </c>
      <c r="P2421">
        <f t="shared" ca="1" si="539"/>
        <v>1</v>
      </c>
      <c r="S2421" t="s">
        <v>82</v>
      </c>
      <c r="T2421">
        <v>3</v>
      </c>
      <c r="U2421">
        <f t="shared" ca="1" si="540"/>
        <v>0</v>
      </c>
      <c r="V2421" t="s">
        <v>82</v>
      </c>
      <c r="W2421">
        <f t="shared" ca="1" si="541"/>
        <v>0</v>
      </c>
    </row>
    <row r="2422" spans="1:23" x14ac:dyDescent="0.25">
      <c r="A2422">
        <v>2421</v>
      </c>
      <c r="B2422">
        <v>1189</v>
      </c>
      <c r="C2422" t="str">
        <f t="shared" ca="1" si="534"/>
        <v>2016_09_ATL@TBY</v>
      </c>
      <c r="D2422">
        <f t="shared" ref="D2422:G2441" ca="1" si="546">IFERROR(IF(ISBLANK(VLOOKUP($B2422,nfl_game_result,MATCH(D$1,nfl_game_result_header,0),FALSE)),"",VLOOKUP($B2422,nfl_game_result,MATCH(D$1,nfl_game_result_header,0),FALSE)),"error")</f>
        <v>3</v>
      </c>
      <c r="E2422">
        <f t="shared" ca="1" si="546"/>
        <v>4.5</v>
      </c>
      <c r="F2422">
        <f t="shared" ca="1" si="546"/>
        <v>28</v>
      </c>
      <c r="G2422">
        <f t="shared" ca="1" si="546"/>
        <v>43</v>
      </c>
      <c r="H2422">
        <f t="shared" ca="1" si="535"/>
        <v>2016</v>
      </c>
      <c r="I2422">
        <f t="shared" ca="1" si="536"/>
        <v>9</v>
      </c>
      <c r="J2422" t="str">
        <f t="shared" ca="1" si="537"/>
        <v>rs</v>
      </c>
      <c r="K2422" t="str">
        <f t="shared" ref="K2422:L2441" ca="1" si="547">IFERROR(IF(ISBLANK(VLOOKUP($B2422,nfl_game_result,MATCH(K$1,nfl_game_result_header,0),FALSE)),"",VLOOKUP($B2422,nfl_game_result,MATCH(K$1,nfl_game_result_header,0),FALSE)),"error")</f>
        <v>ATL</v>
      </c>
      <c r="L2422" t="str">
        <f t="shared" ca="1" si="547"/>
        <v>ATL</v>
      </c>
      <c r="M2422">
        <f t="shared" ca="1" si="538"/>
        <v>-1.5</v>
      </c>
      <c r="N2422" t="s">
        <v>18</v>
      </c>
      <c r="O2422">
        <v>2</v>
      </c>
      <c r="P2422">
        <f t="shared" ca="1" si="539"/>
        <v>1</v>
      </c>
      <c r="S2422" t="s">
        <v>22</v>
      </c>
      <c r="T2422">
        <v>5</v>
      </c>
      <c r="U2422">
        <f t="shared" ca="1" si="540"/>
        <v>1</v>
      </c>
      <c r="W2422" t="str">
        <f t="shared" ca="1" si="541"/>
        <v/>
      </c>
    </row>
    <row r="2423" spans="1:23" x14ac:dyDescent="0.25">
      <c r="A2423">
        <v>2422</v>
      </c>
      <c r="B2423">
        <v>1189</v>
      </c>
      <c r="C2423" t="str">
        <f t="shared" ca="1" si="534"/>
        <v>2016_09_ATL@TBY</v>
      </c>
      <c r="D2423">
        <f t="shared" ca="1" si="546"/>
        <v>3</v>
      </c>
      <c r="E2423">
        <f t="shared" ca="1" si="546"/>
        <v>4.5</v>
      </c>
      <c r="F2423">
        <f t="shared" ca="1" si="546"/>
        <v>28</v>
      </c>
      <c r="G2423">
        <f t="shared" ca="1" si="546"/>
        <v>43</v>
      </c>
      <c r="H2423">
        <f t="shared" ca="1" si="535"/>
        <v>2016</v>
      </c>
      <c r="I2423">
        <f t="shared" ca="1" si="536"/>
        <v>9</v>
      </c>
      <c r="J2423" t="str">
        <f t="shared" ca="1" si="537"/>
        <v>rs</v>
      </c>
      <c r="K2423" t="str">
        <f t="shared" ca="1" si="547"/>
        <v>ATL</v>
      </c>
      <c r="L2423" t="str">
        <f t="shared" ca="1" si="547"/>
        <v>ATL</v>
      </c>
      <c r="M2423">
        <f t="shared" ca="1" si="538"/>
        <v>-1.5</v>
      </c>
      <c r="N2423" t="s">
        <v>16</v>
      </c>
      <c r="O2423">
        <v>1.5</v>
      </c>
      <c r="P2423">
        <f t="shared" ca="1" si="539"/>
        <v>1.5</v>
      </c>
      <c r="S2423" t="s">
        <v>22</v>
      </c>
      <c r="T2423">
        <v>2</v>
      </c>
      <c r="U2423">
        <f t="shared" ca="1" si="540"/>
        <v>1</v>
      </c>
      <c r="V2423" t="s">
        <v>22</v>
      </c>
      <c r="W2423">
        <f t="shared" ca="1" si="541"/>
        <v>1</v>
      </c>
    </row>
    <row r="2424" spans="1:23" x14ac:dyDescent="0.25">
      <c r="A2424">
        <v>2423</v>
      </c>
      <c r="B2424">
        <v>1190</v>
      </c>
      <c r="C2424" t="str">
        <f t="shared" ca="1" si="534"/>
        <v>2016_09_DET@MIN</v>
      </c>
      <c r="D2424">
        <f t="shared" ca="1" si="546"/>
        <v>-6.5</v>
      </c>
      <c r="E2424">
        <f t="shared" ca="1" si="546"/>
        <v>-6</v>
      </c>
      <c r="F2424">
        <f t="shared" ca="1" si="546"/>
        <v>16</v>
      </c>
      <c r="G2424">
        <f t="shared" ca="1" si="546"/>
        <v>22</v>
      </c>
      <c r="H2424">
        <f t="shared" ca="1" si="535"/>
        <v>2016</v>
      </c>
      <c r="I2424">
        <f t="shared" ca="1" si="536"/>
        <v>9</v>
      </c>
      <c r="J2424" t="str">
        <f t="shared" ca="1" si="537"/>
        <v>rs</v>
      </c>
      <c r="K2424" t="str">
        <f t="shared" ca="1" si="547"/>
        <v>DET</v>
      </c>
      <c r="L2424" t="str">
        <f t="shared" ca="1" si="547"/>
        <v>DET</v>
      </c>
      <c r="M2424">
        <f t="shared" ca="1" si="538"/>
        <v>-0.5</v>
      </c>
      <c r="N2424" t="s">
        <v>18</v>
      </c>
      <c r="O2424">
        <v>-6</v>
      </c>
      <c r="P2424">
        <f t="shared" ca="1" si="539"/>
        <v>0.5</v>
      </c>
      <c r="S2424" t="s">
        <v>82</v>
      </c>
      <c r="T2424">
        <v>11</v>
      </c>
      <c r="U2424">
        <f t="shared" ca="1" si="540"/>
        <v>0</v>
      </c>
      <c r="W2424" t="str">
        <f t="shared" ca="1" si="541"/>
        <v/>
      </c>
    </row>
    <row r="2425" spans="1:23" x14ac:dyDescent="0.25">
      <c r="A2425">
        <v>2424</v>
      </c>
      <c r="B2425">
        <v>1190</v>
      </c>
      <c r="C2425" t="str">
        <f t="shared" ca="1" si="534"/>
        <v>2016_09_DET@MIN</v>
      </c>
      <c r="D2425">
        <f t="shared" ca="1" si="546"/>
        <v>-6.5</v>
      </c>
      <c r="E2425">
        <f t="shared" ca="1" si="546"/>
        <v>-6</v>
      </c>
      <c r="F2425">
        <f t="shared" ca="1" si="546"/>
        <v>16</v>
      </c>
      <c r="G2425">
        <f t="shared" ca="1" si="546"/>
        <v>22</v>
      </c>
      <c r="H2425">
        <f t="shared" ca="1" si="535"/>
        <v>2016</v>
      </c>
      <c r="I2425">
        <f t="shared" ca="1" si="536"/>
        <v>9</v>
      </c>
      <c r="J2425" t="str">
        <f t="shared" ca="1" si="537"/>
        <v>rs</v>
      </c>
      <c r="K2425" t="str">
        <f t="shared" ca="1" si="547"/>
        <v>DET</v>
      </c>
      <c r="L2425" t="str">
        <f t="shared" ca="1" si="547"/>
        <v>DET</v>
      </c>
      <c r="M2425">
        <f t="shared" ca="1" si="538"/>
        <v>-0.5</v>
      </c>
      <c r="N2425" t="s">
        <v>16</v>
      </c>
      <c r="O2425">
        <v>-6</v>
      </c>
      <c r="P2425">
        <f t="shared" ca="1" si="539"/>
        <v>0.5</v>
      </c>
      <c r="S2425" t="s">
        <v>82</v>
      </c>
      <c r="T2425">
        <v>6</v>
      </c>
      <c r="U2425">
        <f t="shared" ca="1" si="540"/>
        <v>0</v>
      </c>
      <c r="V2425" t="s">
        <v>82</v>
      </c>
      <c r="W2425">
        <f t="shared" ca="1" si="541"/>
        <v>0</v>
      </c>
    </row>
    <row r="2426" spans="1:23" x14ac:dyDescent="0.25">
      <c r="A2426">
        <v>2425</v>
      </c>
      <c r="B2426">
        <v>1191</v>
      </c>
      <c r="C2426" t="str">
        <f t="shared" ca="1" si="534"/>
        <v>2016_09_PIT@BAL</v>
      </c>
      <c r="D2426">
        <f t="shared" ca="1" si="546"/>
        <v>-3</v>
      </c>
      <c r="E2426">
        <f t="shared" ca="1" si="546"/>
        <v>1</v>
      </c>
      <c r="F2426">
        <f t="shared" ca="1" si="546"/>
        <v>21</v>
      </c>
      <c r="G2426">
        <f t="shared" ca="1" si="546"/>
        <v>14</v>
      </c>
      <c r="H2426">
        <f t="shared" ca="1" si="535"/>
        <v>2016</v>
      </c>
      <c r="I2426">
        <f t="shared" ca="1" si="536"/>
        <v>9</v>
      </c>
      <c r="J2426" t="str">
        <f t="shared" ca="1" si="537"/>
        <v>rs</v>
      </c>
      <c r="K2426" t="str">
        <f t="shared" ca="1" si="547"/>
        <v>BAL</v>
      </c>
      <c r="L2426" t="str">
        <f t="shared" ca="1" si="547"/>
        <v>BAL</v>
      </c>
      <c r="M2426">
        <f t="shared" ca="1" si="538"/>
        <v>-4</v>
      </c>
      <c r="N2426" t="s">
        <v>18</v>
      </c>
      <c r="O2426">
        <v>-4</v>
      </c>
      <c r="P2426">
        <f t="shared" ca="1" si="539"/>
        <v>1</v>
      </c>
      <c r="S2426" t="s">
        <v>89</v>
      </c>
      <c r="T2426">
        <v>12</v>
      </c>
      <c r="U2426">
        <f t="shared" ca="1" si="540"/>
        <v>0</v>
      </c>
      <c r="W2426" t="str">
        <f t="shared" ca="1" si="541"/>
        <v/>
      </c>
    </row>
    <row r="2427" spans="1:23" x14ac:dyDescent="0.25">
      <c r="A2427">
        <v>2426</v>
      </c>
      <c r="B2427">
        <v>1191</v>
      </c>
      <c r="C2427" t="str">
        <f t="shared" ca="1" si="534"/>
        <v>2016_09_PIT@BAL</v>
      </c>
      <c r="D2427">
        <f t="shared" ca="1" si="546"/>
        <v>-3</v>
      </c>
      <c r="E2427">
        <f t="shared" ca="1" si="546"/>
        <v>1</v>
      </c>
      <c r="F2427">
        <f t="shared" ca="1" si="546"/>
        <v>21</v>
      </c>
      <c r="G2427">
        <f t="shared" ca="1" si="546"/>
        <v>14</v>
      </c>
      <c r="H2427">
        <f t="shared" ca="1" si="535"/>
        <v>2016</v>
      </c>
      <c r="I2427">
        <f t="shared" ca="1" si="536"/>
        <v>9</v>
      </c>
      <c r="J2427" t="str">
        <f t="shared" ca="1" si="537"/>
        <v>rs</v>
      </c>
      <c r="K2427" t="str">
        <f t="shared" ca="1" si="547"/>
        <v>BAL</v>
      </c>
      <c r="L2427" t="str">
        <f t="shared" ca="1" si="547"/>
        <v>BAL</v>
      </c>
      <c r="M2427">
        <f t="shared" ca="1" si="538"/>
        <v>-4</v>
      </c>
      <c r="N2427" t="s">
        <v>16</v>
      </c>
      <c r="O2427">
        <v>-3</v>
      </c>
      <c r="P2427">
        <f t="shared" ca="1" si="539"/>
        <v>0</v>
      </c>
      <c r="S2427" t="s">
        <v>67</v>
      </c>
      <c r="T2427">
        <v>10</v>
      </c>
      <c r="U2427">
        <f t="shared" ca="1" si="540"/>
        <v>1</v>
      </c>
      <c r="V2427" t="s">
        <v>67</v>
      </c>
      <c r="W2427">
        <f t="shared" ca="1" si="541"/>
        <v>1</v>
      </c>
    </row>
    <row r="2428" spans="1:23" x14ac:dyDescent="0.25">
      <c r="A2428">
        <v>2427</v>
      </c>
      <c r="B2428">
        <v>1192</v>
      </c>
      <c r="C2428" t="str">
        <f t="shared" ca="1" si="534"/>
        <v>2016_09_NYJ@MIA</v>
      </c>
      <c r="D2428">
        <f t="shared" ca="1" si="546"/>
        <v>-3.5</v>
      </c>
      <c r="E2428">
        <f t="shared" ca="1" si="546"/>
        <v>-3.5</v>
      </c>
      <c r="F2428">
        <f t="shared" ca="1" si="546"/>
        <v>27</v>
      </c>
      <c r="G2428">
        <f t="shared" ca="1" si="546"/>
        <v>23</v>
      </c>
      <c r="H2428">
        <f t="shared" ca="1" si="535"/>
        <v>2016</v>
      </c>
      <c r="I2428">
        <f t="shared" ca="1" si="536"/>
        <v>9</v>
      </c>
      <c r="J2428" t="str">
        <f t="shared" ca="1" si="537"/>
        <v>rs</v>
      </c>
      <c r="K2428" t="str">
        <f t="shared" ca="1" si="547"/>
        <v>MIA</v>
      </c>
      <c r="L2428" t="str">
        <f t="shared" ca="1" si="547"/>
        <v>MIA</v>
      </c>
      <c r="M2428">
        <f t="shared" ca="1" si="538"/>
        <v>0</v>
      </c>
      <c r="N2428" t="s">
        <v>18</v>
      </c>
      <c r="O2428">
        <v>-3</v>
      </c>
      <c r="P2428">
        <f t="shared" ca="1" si="539"/>
        <v>0.5</v>
      </c>
      <c r="S2428" t="s">
        <v>81</v>
      </c>
      <c r="T2428">
        <v>13</v>
      </c>
      <c r="U2428">
        <f t="shared" ca="1" si="540"/>
        <v>1</v>
      </c>
      <c r="W2428" t="str">
        <f t="shared" ca="1" si="541"/>
        <v/>
      </c>
    </row>
    <row r="2429" spans="1:23" x14ac:dyDescent="0.25">
      <c r="A2429">
        <v>2428</v>
      </c>
      <c r="B2429">
        <v>1192</v>
      </c>
      <c r="C2429" t="str">
        <f t="shared" ca="1" si="534"/>
        <v>2016_09_NYJ@MIA</v>
      </c>
      <c r="D2429">
        <f t="shared" ca="1" si="546"/>
        <v>-3.5</v>
      </c>
      <c r="E2429">
        <f t="shared" ca="1" si="546"/>
        <v>-3.5</v>
      </c>
      <c r="F2429">
        <f t="shared" ca="1" si="546"/>
        <v>27</v>
      </c>
      <c r="G2429">
        <f t="shared" ca="1" si="546"/>
        <v>23</v>
      </c>
      <c r="H2429">
        <f t="shared" ca="1" si="535"/>
        <v>2016</v>
      </c>
      <c r="I2429">
        <f t="shared" ca="1" si="536"/>
        <v>9</v>
      </c>
      <c r="J2429" t="str">
        <f t="shared" ca="1" si="537"/>
        <v>rs</v>
      </c>
      <c r="K2429" t="str">
        <f t="shared" ca="1" si="547"/>
        <v>MIA</v>
      </c>
      <c r="L2429" t="str">
        <f t="shared" ca="1" si="547"/>
        <v>MIA</v>
      </c>
      <c r="M2429">
        <f t="shared" ca="1" si="538"/>
        <v>0</v>
      </c>
      <c r="N2429" t="s">
        <v>16</v>
      </c>
      <c r="O2429">
        <v>-3</v>
      </c>
      <c r="P2429">
        <f t="shared" ca="1" si="539"/>
        <v>0.5</v>
      </c>
      <c r="S2429" t="s">
        <v>81</v>
      </c>
      <c r="T2429">
        <v>9</v>
      </c>
      <c r="U2429">
        <f t="shared" ca="1" si="540"/>
        <v>1</v>
      </c>
      <c r="V2429" t="s">
        <v>81</v>
      </c>
      <c r="W2429">
        <f t="shared" ca="1" si="541"/>
        <v>1</v>
      </c>
    </row>
    <row r="2430" spans="1:23" x14ac:dyDescent="0.25">
      <c r="A2430">
        <v>2429</v>
      </c>
      <c r="B2430">
        <v>1193</v>
      </c>
      <c r="C2430" t="str">
        <f t="shared" ca="1" si="534"/>
        <v>2016_09_DAL@CLE</v>
      </c>
      <c r="D2430">
        <f t="shared" ca="1" si="546"/>
        <v>7</v>
      </c>
      <c r="E2430">
        <f t="shared" ca="1" si="546"/>
        <v>7</v>
      </c>
      <c r="F2430">
        <f t="shared" ca="1" si="546"/>
        <v>10</v>
      </c>
      <c r="G2430">
        <f t="shared" ca="1" si="546"/>
        <v>35</v>
      </c>
      <c r="H2430">
        <f t="shared" ca="1" si="535"/>
        <v>2016</v>
      </c>
      <c r="I2430">
        <f t="shared" ca="1" si="536"/>
        <v>9</v>
      </c>
      <c r="J2430" t="str">
        <f t="shared" ca="1" si="537"/>
        <v>rs</v>
      </c>
      <c r="K2430" t="str">
        <f t="shared" ca="1" si="547"/>
        <v>DAL</v>
      </c>
      <c r="L2430" t="str">
        <f t="shared" ca="1" si="547"/>
        <v>DAL</v>
      </c>
      <c r="M2430">
        <f t="shared" ca="1" si="538"/>
        <v>0</v>
      </c>
      <c r="N2430" t="s">
        <v>18</v>
      </c>
      <c r="O2430">
        <v>4.5</v>
      </c>
      <c r="P2430">
        <f t="shared" ca="1" si="539"/>
        <v>2.5</v>
      </c>
      <c r="S2430" t="s">
        <v>73</v>
      </c>
      <c r="T2430">
        <v>2</v>
      </c>
      <c r="U2430">
        <f t="shared" ca="1" si="540"/>
        <v>1</v>
      </c>
      <c r="W2430" t="str">
        <f t="shared" ca="1" si="541"/>
        <v/>
      </c>
    </row>
    <row r="2431" spans="1:23" x14ac:dyDescent="0.25">
      <c r="A2431">
        <v>2430</v>
      </c>
      <c r="B2431">
        <v>1193</v>
      </c>
      <c r="C2431" t="str">
        <f t="shared" ca="1" si="534"/>
        <v>2016_09_DAL@CLE</v>
      </c>
      <c r="D2431">
        <f t="shared" ca="1" si="546"/>
        <v>7</v>
      </c>
      <c r="E2431">
        <f t="shared" ca="1" si="546"/>
        <v>7</v>
      </c>
      <c r="F2431">
        <f t="shared" ca="1" si="546"/>
        <v>10</v>
      </c>
      <c r="G2431">
        <f t="shared" ca="1" si="546"/>
        <v>35</v>
      </c>
      <c r="H2431">
        <f t="shared" ca="1" si="535"/>
        <v>2016</v>
      </c>
      <c r="I2431">
        <f t="shared" ca="1" si="536"/>
        <v>9</v>
      </c>
      <c r="J2431" t="str">
        <f t="shared" ca="1" si="537"/>
        <v>rs</v>
      </c>
      <c r="K2431" t="str">
        <f t="shared" ca="1" si="547"/>
        <v>DAL</v>
      </c>
      <c r="L2431" t="str">
        <f t="shared" ca="1" si="547"/>
        <v>DAL</v>
      </c>
      <c r="M2431">
        <f t="shared" ca="1" si="538"/>
        <v>0</v>
      </c>
      <c r="N2431" t="s">
        <v>16</v>
      </c>
      <c r="O2431">
        <v>8</v>
      </c>
      <c r="P2431">
        <f t="shared" ca="1" si="539"/>
        <v>1</v>
      </c>
      <c r="S2431" t="s">
        <v>72</v>
      </c>
      <c r="T2431">
        <v>13</v>
      </c>
      <c r="U2431">
        <f t="shared" ca="1" si="540"/>
        <v>0</v>
      </c>
      <c r="V2431" t="s">
        <v>73</v>
      </c>
      <c r="W2431">
        <f t="shared" ca="1" si="541"/>
        <v>1</v>
      </c>
    </row>
    <row r="2432" spans="1:23" x14ac:dyDescent="0.25">
      <c r="A2432">
        <v>2431</v>
      </c>
      <c r="B2432">
        <v>1194</v>
      </c>
      <c r="C2432" t="str">
        <f t="shared" ca="1" si="534"/>
        <v>2016_09_JAX@KCY</v>
      </c>
      <c r="D2432">
        <f t="shared" ca="1" si="546"/>
        <v>-8</v>
      </c>
      <c r="E2432">
        <f t="shared" ca="1" si="546"/>
        <v>-7.5</v>
      </c>
      <c r="F2432">
        <f t="shared" ca="1" si="546"/>
        <v>19</v>
      </c>
      <c r="G2432">
        <f t="shared" ca="1" si="546"/>
        <v>14</v>
      </c>
      <c r="H2432">
        <f t="shared" ca="1" si="535"/>
        <v>2016</v>
      </c>
      <c r="I2432">
        <f t="shared" ca="1" si="536"/>
        <v>9</v>
      </c>
      <c r="J2432" t="str">
        <f t="shared" ca="1" si="537"/>
        <v>rs</v>
      </c>
      <c r="K2432" t="str">
        <f t="shared" ca="1" si="547"/>
        <v>JAX</v>
      </c>
      <c r="L2432" t="str">
        <f t="shared" ca="1" si="547"/>
        <v>KCY</v>
      </c>
      <c r="M2432">
        <f t="shared" ca="1" si="538"/>
        <v>-0.5</v>
      </c>
      <c r="N2432" t="s">
        <v>18</v>
      </c>
      <c r="O2432">
        <v>-6</v>
      </c>
      <c r="P2432">
        <f t="shared" ca="1" si="539"/>
        <v>2</v>
      </c>
      <c r="S2432" t="s">
        <v>336</v>
      </c>
      <c r="T2432">
        <v>3</v>
      </c>
      <c r="U2432">
        <f t="shared" ca="1" si="540"/>
        <v>0</v>
      </c>
      <c r="W2432" t="str">
        <f t="shared" ca="1" si="541"/>
        <v/>
      </c>
    </row>
    <row r="2433" spans="1:23" x14ac:dyDescent="0.25">
      <c r="A2433">
        <v>2432</v>
      </c>
      <c r="B2433">
        <v>1194</v>
      </c>
      <c r="C2433" t="str">
        <f t="shared" ca="1" si="534"/>
        <v>2016_09_JAX@KCY</v>
      </c>
      <c r="D2433">
        <f t="shared" ca="1" si="546"/>
        <v>-8</v>
      </c>
      <c r="E2433">
        <f t="shared" ca="1" si="546"/>
        <v>-7.5</v>
      </c>
      <c r="F2433">
        <f t="shared" ca="1" si="546"/>
        <v>19</v>
      </c>
      <c r="G2433">
        <f t="shared" ca="1" si="546"/>
        <v>14</v>
      </c>
      <c r="H2433">
        <f t="shared" ca="1" si="535"/>
        <v>2016</v>
      </c>
      <c r="I2433">
        <f t="shared" ca="1" si="536"/>
        <v>9</v>
      </c>
      <c r="J2433" t="str">
        <f t="shared" ca="1" si="537"/>
        <v>rs</v>
      </c>
      <c r="K2433" t="str">
        <f t="shared" ca="1" si="547"/>
        <v>JAX</v>
      </c>
      <c r="L2433" t="str">
        <f t="shared" ca="1" si="547"/>
        <v>KCY</v>
      </c>
      <c r="M2433">
        <f t="shared" ca="1" si="538"/>
        <v>-0.5</v>
      </c>
      <c r="N2433" t="s">
        <v>16</v>
      </c>
      <c r="O2433">
        <v>-9</v>
      </c>
      <c r="P2433">
        <f t="shared" ca="1" si="539"/>
        <v>1</v>
      </c>
      <c r="S2433" t="s">
        <v>336</v>
      </c>
      <c r="T2433">
        <v>5</v>
      </c>
      <c r="U2433">
        <f t="shared" ca="1" si="540"/>
        <v>0</v>
      </c>
      <c r="V2433" t="s">
        <v>336</v>
      </c>
      <c r="W2433">
        <f t="shared" ca="1" si="541"/>
        <v>1</v>
      </c>
    </row>
    <row r="2434" spans="1:23" x14ac:dyDescent="0.25">
      <c r="A2434">
        <v>2433</v>
      </c>
      <c r="B2434">
        <v>1195</v>
      </c>
      <c r="C2434" t="str">
        <f t="shared" ref="C2434:C2497" ca="1" si="548">IFERROR(VLOOKUP($B2434,nfl_game_result,MATCH(C$1,nfl_game_result_header,0),FALSE),"error")</f>
        <v>2016_09_PHI@NYG</v>
      </c>
      <c r="D2434">
        <f t="shared" ca="1" si="546"/>
        <v>-2.5</v>
      </c>
      <c r="E2434">
        <f t="shared" ca="1" si="546"/>
        <v>-2.5</v>
      </c>
      <c r="F2434">
        <f t="shared" ca="1" si="546"/>
        <v>28</v>
      </c>
      <c r="G2434">
        <f t="shared" ca="1" si="546"/>
        <v>23</v>
      </c>
      <c r="H2434">
        <f t="shared" ref="H2434:H2497" ca="1" si="549">VALUE(LEFT(C2434, 4))</f>
        <v>2016</v>
      </c>
      <c r="I2434">
        <f t="shared" ref="I2434:I2497" ca="1" si="550">VALUE(MID(C2434,6,FIND("_",C2434,6)-6))</f>
        <v>9</v>
      </c>
      <c r="J2434" t="str">
        <f t="shared" ref="J2434:J2497" ca="1" si="551">IF(I2434&lt;=17,"rs","plyff")</f>
        <v>rs</v>
      </c>
      <c r="K2434" t="str">
        <f t="shared" ca="1" si="547"/>
        <v>NYG</v>
      </c>
      <c r="L2434" t="str">
        <f t="shared" ca="1" si="547"/>
        <v>NYG</v>
      </c>
      <c r="M2434">
        <f t="shared" ref="M2434:M2497" ca="1" si="552">IF(NOT(OR(ISBLANK(D2434),ISBLANK(E2434),D2434="",E2434="")),D2434-E2434,"")</f>
        <v>0</v>
      </c>
      <c r="N2434" t="s">
        <v>18</v>
      </c>
      <c r="O2434">
        <v>-2</v>
      </c>
      <c r="P2434">
        <f t="shared" ref="P2434:P2497" ca="1" si="553">IF(OR(NOT(ISNUMBER(D2434)),ISBLANK(D2434),D2434="",ISBLANK(O2434)),"",ABS(D2434-O2434))</f>
        <v>0.5</v>
      </c>
      <c r="S2434" t="s">
        <v>88</v>
      </c>
      <c r="T2434">
        <v>6</v>
      </c>
      <c r="U2434">
        <f t="shared" ref="U2434:U2497" ca="1" si="554">IF(OR(ISBLANK(K2434),ISBLANK(S2434),K2434="",S2434=""),"",IF(K2434=S2434,1,0))</f>
        <v>0</v>
      </c>
      <c r="W2434" t="str">
        <f t="shared" ref="W2434:W2497" ca="1" si="555">IF(OR(ISBLANK(L2434),ISBLANK(V2434),L2434="",V2434=""),"",IF(L2434=V2434,1,0))</f>
        <v/>
      </c>
    </row>
    <row r="2435" spans="1:23" x14ac:dyDescent="0.25">
      <c r="A2435">
        <v>2434</v>
      </c>
      <c r="B2435">
        <v>1195</v>
      </c>
      <c r="C2435" t="str">
        <f t="shared" ca="1" si="548"/>
        <v>2016_09_PHI@NYG</v>
      </c>
      <c r="D2435">
        <f t="shared" ca="1" si="546"/>
        <v>-2.5</v>
      </c>
      <c r="E2435">
        <f t="shared" ca="1" si="546"/>
        <v>-2.5</v>
      </c>
      <c r="F2435">
        <f t="shared" ca="1" si="546"/>
        <v>28</v>
      </c>
      <c r="G2435">
        <f t="shared" ca="1" si="546"/>
        <v>23</v>
      </c>
      <c r="H2435">
        <f t="shared" ca="1" si="549"/>
        <v>2016</v>
      </c>
      <c r="I2435">
        <f t="shared" ca="1" si="550"/>
        <v>9</v>
      </c>
      <c r="J2435" t="str">
        <f t="shared" ca="1" si="551"/>
        <v>rs</v>
      </c>
      <c r="K2435" t="str">
        <f t="shared" ca="1" si="547"/>
        <v>NYG</v>
      </c>
      <c r="L2435" t="str">
        <f t="shared" ca="1" si="547"/>
        <v>NYG</v>
      </c>
      <c r="M2435">
        <f t="shared" ca="1" si="552"/>
        <v>0</v>
      </c>
      <c r="N2435" t="s">
        <v>16</v>
      </c>
      <c r="O2435">
        <v>-3</v>
      </c>
      <c r="P2435">
        <f t="shared" ca="1" si="553"/>
        <v>0.5</v>
      </c>
      <c r="S2435" t="s">
        <v>85</v>
      </c>
      <c r="T2435">
        <v>12</v>
      </c>
      <c r="U2435">
        <f t="shared" ca="1" si="554"/>
        <v>1</v>
      </c>
      <c r="V2435" t="s">
        <v>85</v>
      </c>
      <c r="W2435">
        <f t="shared" ca="1" si="555"/>
        <v>1</v>
      </c>
    </row>
    <row r="2436" spans="1:23" x14ac:dyDescent="0.25">
      <c r="A2436">
        <v>2435</v>
      </c>
      <c r="B2436">
        <v>1196</v>
      </c>
      <c r="C2436" t="str">
        <f t="shared" ca="1" si="548"/>
        <v>2016_09_CAR@LAR</v>
      </c>
      <c r="D2436">
        <f t="shared" ca="1" si="546"/>
        <v>3</v>
      </c>
      <c r="E2436">
        <f t="shared" ca="1" si="546"/>
        <v>3</v>
      </c>
      <c r="F2436">
        <f t="shared" ca="1" si="546"/>
        <v>10</v>
      </c>
      <c r="G2436">
        <f t="shared" ca="1" si="546"/>
        <v>13</v>
      </c>
      <c r="H2436">
        <f t="shared" ca="1" si="549"/>
        <v>2016</v>
      </c>
      <c r="I2436">
        <f t="shared" ca="1" si="550"/>
        <v>9</v>
      </c>
      <c r="J2436" t="str">
        <f t="shared" ca="1" si="551"/>
        <v>rs</v>
      </c>
      <c r="K2436" t="str">
        <f t="shared" ca="1" si="547"/>
        <v>na</v>
      </c>
      <c r="L2436" t="str">
        <f t="shared" ca="1" si="547"/>
        <v>CAR</v>
      </c>
      <c r="M2436">
        <f t="shared" ca="1" si="552"/>
        <v>0</v>
      </c>
      <c r="N2436" t="s">
        <v>18</v>
      </c>
      <c r="O2436">
        <v>0</v>
      </c>
      <c r="P2436">
        <f t="shared" ca="1" si="553"/>
        <v>3</v>
      </c>
      <c r="S2436" t="s">
        <v>69</v>
      </c>
      <c r="T2436">
        <v>9</v>
      </c>
      <c r="U2436">
        <f t="shared" ca="1" si="554"/>
        <v>0</v>
      </c>
      <c r="W2436" t="str">
        <f t="shared" ca="1" si="555"/>
        <v/>
      </c>
    </row>
    <row r="2437" spans="1:23" x14ac:dyDescent="0.25">
      <c r="A2437">
        <v>2436</v>
      </c>
      <c r="B2437">
        <v>1196</v>
      </c>
      <c r="C2437" t="str">
        <f t="shared" ca="1" si="548"/>
        <v>2016_09_CAR@LAR</v>
      </c>
      <c r="D2437">
        <f t="shared" ca="1" si="546"/>
        <v>3</v>
      </c>
      <c r="E2437">
        <f t="shared" ca="1" si="546"/>
        <v>3</v>
      </c>
      <c r="F2437">
        <f t="shared" ca="1" si="546"/>
        <v>10</v>
      </c>
      <c r="G2437">
        <f t="shared" ca="1" si="546"/>
        <v>13</v>
      </c>
      <c r="H2437">
        <f t="shared" ca="1" si="549"/>
        <v>2016</v>
      </c>
      <c r="I2437">
        <f t="shared" ca="1" si="550"/>
        <v>9</v>
      </c>
      <c r="J2437" t="str">
        <f t="shared" ca="1" si="551"/>
        <v>rs</v>
      </c>
      <c r="K2437" t="str">
        <f t="shared" ca="1" si="547"/>
        <v>na</v>
      </c>
      <c r="L2437" t="str">
        <f t="shared" ca="1" si="547"/>
        <v>CAR</v>
      </c>
      <c r="M2437">
        <f t="shared" ca="1" si="552"/>
        <v>0</v>
      </c>
      <c r="N2437" t="s">
        <v>16</v>
      </c>
      <c r="O2437">
        <v>3</v>
      </c>
      <c r="P2437">
        <f t="shared" ca="1" si="553"/>
        <v>0</v>
      </c>
      <c r="S2437" t="s">
        <v>69</v>
      </c>
      <c r="T2437">
        <v>8</v>
      </c>
      <c r="U2437">
        <f t="shared" ca="1" si="554"/>
        <v>0</v>
      </c>
      <c r="V2437" t="s">
        <v>69</v>
      </c>
      <c r="W2437">
        <f t="shared" ca="1" si="555"/>
        <v>1</v>
      </c>
    </row>
    <row r="2438" spans="1:23" x14ac:dyDescent="0.25">
      <c r="A2438">
        <v>2437</v>
      </c>
      <c r="B2438">
        <v>1197</v>
      </c>
      <c r="C2438" t="str">
        <f t="shared" ca="1" si="548"/>
        <v>2016_09_NOR@SFO</v>
      </c>
      <c r="D2438">
        <f t="shared" ca="1" si="546"/>
        <v>3</v>
      </c>
      <c r="E2438">
        <f t="shared" ca="1" si="546"/>
        <v>4.5</v>
      </c>
      <c r="F2438">
        <f t="shared" ca="1" si="546"/>
        <v>23</v>
      </c>
      <c r="G2438">
        <f t="shared" ca="1" si="546"/>
        <v>41</v>
      </c>
      <c r="H2438">
        <f t="shared" ca="1" si="549"/>
        <v>2016</v>
      </c>
      <c r="I2438">
        <f t="shared" ca="1" si="550"/>
        <v>9</v>
      </c>
      <c r="J2438" t="str">
        <f t="shared" ca="1" si="551"/>
        <v>rs</v>
      </c>
      <c r="K2438" t="str">
        <f t="shared" ca="1" si="547"/>
        <v>NOR</v>
      </c>
      <c r="L2438" t="str">
        <f t="shared" ca="1" si="547"/>
        <v>NOR</v>
      </c>
      <c r="M2438">
        <f t="shared" ca="1" si="552"/>
        <v>-1.5</v>
      </c>
      <c r="N2438" t="s">
        <v>18</v>
      </c>
      <c r="O2438">
        <v>3</v>
      </c>
      <c r="P2438">
        <f t="shared" ca="1" si="553"/>
        <v>0</v>
      </c>
      <c r="S2438" t="s">
        <v>338</v>
      </c>
      <c r="T2438">
        <v>10</v>
      </c>
      <c r="U2438">
        <f t="shared" ca="1" si="554"/>
        <v>0</v>
      </c>
      <c r="W2438" t="str">
        <f t="shared" ca="1" si="555"/>
        <v/>
      </c>
    </row>
    <row r="2439" spans="1:23" x14ac:dyDescent="0.25">
      <c r="A2439">
        <v>2438</v>
      </c>
      <c r="B2439">
        <v>1197</v>
      </c>
      <c r="C2439" t="str">
        <f t="shared" ca="1" si="548"/>
        <v>2016_09_NOR@SFO</v>
      </c>
      <c r="D2439">
        <f t="shared" ca="1" si="546"/>
        <v>3</v>
      </c>
      <c r="E2439">
        <f t="shared" ca="1" si="546"/>
        <v>4.5</v>
      </c>
      <c r="F2439">
        <f t="shared" ca="1" si="546"/>
        <v>23</v>
      </c>
      <c r="G2439">
        <f t="shared" ca="1" si="546"/>
        <v>41</v>
      </c>
      <c r="H2439">
        <f t="shared" ca="1" si="549"/>
        <v>2016</v>
      </c>
      <c r="I2439">
        <f t="shared" ca="1" si="550"/>
        <v>9</v>
      </c>
      <c r="J2439" t="str">
        <f t="shared" ca="1" si="551"/>
        <v>rs</v>
      </c>
      <c r="K2439" t="str">
        <f t="shared" ca="1" si="547"/>
        <v>NOR</v>
      </c>
      <c r="L2439" t="str">
        <f t="shared" ca="1" si="547"/>
        <v>NOR</v>
      </c>
      <c r="M2439">
        <f t="shared" ca="1" si="552"/>
        <v>-1.5</v>
      </c>
      <c r="N2439" t="s">
        <v>16</v>
      </c>
      <c r="O2439">
        <v>-1</v>
      </c>
      <c r="P2439">
        <f t="shared" ca="1" si="553"/>
        <v>4</v>
      </c>
      <c r="S2439" t="s">
        <v>340</v>
      </c>
      <c r="T2439">
        <v>3</v>
      </c>
      <c r="U2439">
        <f t="shared" ca="1" si="554"/>
        <v>1</v>
      </c>
      <c r="V2439" t="s">
        <v>340</v>
      </c>
      <c r="W2439">
        <f t="shared" ca="1" si="555"/>
        <v>1</v>
      </c>
    </row>
    <row r="2440" spans="1:23" x14ac:dyDescent="0.25">
      <c r="A2440">
        <v>2439</v>
      </c>
      <c r="B2440">
        <v>1198</v>
      </c>
      <c r="C2440" t="str">
        <f t="shared" ca="1" si="548"/>
        <v>2016_09_TEN@SD</v>
      </c>
      <c r="D2440">
        <f t="shared" ca="1" si="546"/>
        <v>-5</v>
      </c>
      <c r="E2440">
        <f t="shared" ca="1" si="546"/>
        <v>-5</v>
      </c>
      <c r="F2440">
        <f t="shared" ca="1" si="546"/>
        <v>43</v>
      </c>
      <c r="G2440">
        <f t="shared" ca="1" si="546"/>
        <v>35</v>
      </c>
      <c r="H2440">
        <f t="shared" ca="1" si="549"/>
        <v>2016</v>
      </c>
      <c r="I2440">
        <f t="shared" ca="1" si="550"/>
        <v>9</v>
      </c>
      <c r="J2440" t="str">
        <f t="shared" ca="1" si="551"/>
        <v>rs</v>
      </c>
      <c r="K2440" t="str">
        <f t="shared" ca="1" si="547"/>
        <v>SD</v>
      </c>
      <c r="L2440" t="str">
        <f t="shared" ca="1" si="547"/>
        <v>SD</v>
      </c>
      <c r="M2440">
        <f t="shared" ca="1" si="552"/>
        <v>0</v>
      </c>
      <c r="N2440" t="s">
        <v>18</v>
      </c>
      <c r="O2440">
        <v>-5</v>
      </c>
      <c r="P2440">
        <f t="shared" ca="1" si="553"/>
        <v>0</v>
      </c>
      <c r="S2440" t="s">
        <v>90</v>
      </c>
      <c r="T2440">
        <v>8</v>
      </c>
      <c r="U2440">
        <f t="shared" ca="1" si="554"/>
        <v>1</v>
      </c>
      <c r="W2440" t="str">
        <f t="shared" ca="1" si="555"/>
        <v/>
      </c>
    </row>
    <row r="2441" spans="1:23" x14ac:dyDescent="0.25">
      <c r="A2441">
        <v>2440</v>
      </c>
      <c r="B2441">
        <v>1198</v>
      </c>
      <c r="C2441" t="str">
        <f t="shared" ca="1" si="548"/>
        <v>2016_09_TEN@SD</v>
      </c>
      <c r="D2441">
        <f t="shared" ca="1" si="546"/>
        <v>-5</v>
      </c>
      <c r="E2441">
        <f t="shared" ca="1" si="546"/>
        <v>-5</v>
      </c>
      <c r="F2441">
        <f t="shared" ca="1" si="546"/>
        <v>43</v>
      </c>
      <c r="G2441">
        <f t="shared" ca="1" si="546"/>
        <v>35</v>
      </c>
      <c r="H2441">
        <f t="shared" ca="1" si="549"/>
        <v>2016</v>
      </c>
      <c r="I2441">
        <f t="shared" ca="1" si="550"/>
        <v>9</v>
      </c>
      <c r="J2441" t="str">
        <f t="shared" ca="1" si="551"/>
        <v>rs</v>
      </c>
      <c r="K2441" t="str">
        <f t="shared" ca="1" si="547"/>
        <v>SD</v>
      </c>
      <c r="L2441" t="str">
        <f t="shared" ca="1" si="547"/>
        <v>SD</v>
      </c>
      <c r="M2441">
        <f t="shared" ca="1" si="552"/>
        <v>0</v>
      </c>
      <c r="N2441" t="s">
        <v>16</v>
      </c>
      <c r="O2441">
        <v>-5</v>
      </c>
      <c r="P2441">
        <f t="shared" ca="1" si="553"/>
        <v>0</v>
      </c>
      <c r="S2441" t="s">
        <v>90</v>
      </c>
      <c r="T2441">
        <v>7</v>
      </c>
      <c r="U2441">
        <f t="shared" ca="1" si="554"/>
        <v>1</v>
      </c>
      <c r="V2441" t="s">
        <v>90</v>
      </c>
      <c r="W2441">
        <f t="shared" ca="1" si="555"/>
        <v>1</v>
      </c>
    </row>
    <row r="2442" spans="1:23" x14ac:dyDescent="0.25">
      <c r="A2442">
        <v>2441</v>
      </c>
      <c r="B2442">
        <v>1199</v>
      </c>
      <c r="C2442" t="str">
        <f t="shared" ca="1" si="548"/>
        <v>2016_09_IND@GBY</v>
      </c>
      <c r="D2442">
        <f t="shared" ref="D2442:G2461" ca="1" si="556">IFERROR(IF(ISBLANK(VLOOKUP($B2442,nfl_game_result,MATCH(D$1,nfl_game_result_header,0),FALSE)),"",VLOOKUP($B2442,nfl_game_result,MATCH(D$1,nfl_game_result_header,0),FALSE)),"error")</f>
        <v>-7</v>
      </c>
      <c r="E2442">
        <f t="shared" ca="1" si="556"/>
        <v>-7.5</v>
      </c>
      <c r="F2442">
        <f t="shared" ca="1" si="556"/>
        <v>26</v>
      </c>
      <c r="G2442">
        <f t="shared" ca="1" si="556"/>
        <v>31</v>
      </c>
      <c r="H2442">
        <f t="shared" ca="1" si="549"/>
        <v>2016</v>
      </c>
      <c r="I2442">
        <f t="shared" ca="1" si="550"/>
        <v>9</v>
      </c>
      <c r="J2442" t="str">
        <f t="shared" ca="1" si="551"/>
        <v>rs</v>
      </c>
      <c r="K2442" t="str">
        <f t="shared" ref="K2442:L2461" ca="1" si="557">IFERROR(IF(ISBLANK(VLOOKUP($B2442,nfl_game_result,MATCH(K$1,nfl_game_result_header,0),FALSE)),"",VLOOKUP($B2442,nfl_game_result,MATCH(K$1,nfl_game_result_header,0),FALSE)),"error")</f>
        <v>IND</v>
      </c>
      <c r="L2442" t="str">
        <f t="shared" ca="1" si="557"/>
        <v>IND</v>
      </c>
      <c r="M2442">
        <f t="shared" ca="1" si="552"/>
        <v>0.5</v>
      </c>
      <c r="N2442" t="s">
        <v>18</v>
      </c>
      <c r="O2442">
        <v>-6</v>
      </c>
      <c r="P2442">
        <f t="shared" ca="1" si="553"/>
        <v>1</v>
      </c>
      <c r="S2442" t="s">
        <v>78</v>
      </c>
      <c r="T2442">
        <v>1</v>
      </c>
      <c r="U2442">
        <f t="shared" ca="1" si="554"/>
        <v>1</v>
      </c>
      <c r="W2442" t="str">
        <f t="shared" ca="1" si="555"/>
        <v/>
      </c>
    </row>
    <row r="2443" spans="1:23" x14ac:dyDescent="0.25">
      <c r="A2443">
        <v>2442</v>
      </c>
      <c r="B2443">
        <v>1199</v>
      </c>
      <c r="C2443" t="str">
        <f t="shared" ca="1" si="548"/>
        <v>2016_09_IND@GBY</v>
      </c>
      <c r="D2443">
        <f t="shared" ca="1" si="556"/>
        <v>-7</v>
      </c>
      <c r="E2443">
        <f t="shared" ca="1" si="556"/>
        <v>-7.5</v>
      </c>
      <c r="F2443">
        <f t="shared" ca="1" si="556"/>
        <v>26</v>
      </c>
      <c r="G2443">
        <f t="shared" ca="1" si="556"/>
        <v>31</v>
      </c>
      <c r="H2443">
        <f t="shared" ca="1" si="549"/>
        <v>2016</v>
      </c>
      <c r="I2443">
        <f t="shared" ca="1" si="550"/>
        <v>9</v>
      </c>
      <c r="J2443" t="str">
        <f t="shared" ca="1" si="551"/>
        <v>rs</v>
      </c>
      <c r="K2443" t="str">
        <f t="shared" ca="1" si="557"/>
        <v>IND</v>
      </c>
      <c r="L2443" t="str">
        <f t="shared" ca="1" si="557"/>
        <v>IND</v>
      </c>
      <c r="M2443">
        <f t="shared" ca="1" si="552"/>
        <v>0.5</v>
      </c>
      <c r="N2443" t="s">
        <v>16</v>
      </c>
      <c r="O2443">
        <v>-7</v>
      </c>
      <c r="P2443">
        <f t="shared" ca="1" si="553"/>
        <v>0</v>
      </c>
      <c r="S2443" t="s">
        <v>335</v>
      </c>
      <c r="T2443">
        <v>1</v>
      </c>
      <c r="U2443">
        <f t="shared" ca="1" si="554"/>
        <v>0</v>
      </c>
      <c r="V2443" t="s">
        <v>335</v>
      </c>
      <c r="W2443">
        <f t="shared" ca="1" si="555"/>
        <v>0</v>
      </c>
    </row>
    <row r="2444" spans="1:23" x14ac:dyDescent="0.25">
      <c r="A2444">
        <v>2443</v>
      </c>
      <c r="B2444">
        <v>1200</v>
      </c>
      <c r="C2444" t="str">
        <f t="shared" ca="1" si="548"/>
        <v>2016_09_DEN@OAK</v>
      </c>
      <c r="D2444">
        <f t="shared" ca="1" si="556"/>
        <v>1</v>
      </c>
      <c r="E2444">
        <f t="shared" ca="1" si="556"/>
        <v>-1</v>
      </c>
      <c r="F2444">
        <f t="shared" ca="1" si="556"/>
        <v>30</v>
      </c>
      <c r="G2444">
        <f t="shared" ca="1" si="556"/>
        <v>20</v>
      </c>
      <c r="H2444">
        <f t="shared" ca="1" si="549"/>
        <v>2016</v>
      </c>
      <c r="I2444">
        <f t="shared" ca="1" si="550"/>
        <v>9</v>
      </c>
      <c r="J2444" t="str">
        <f t="shared" ca="1" si="551"/>
        <v>rs</v>
      </c>
      <c r="K2444" t="str">
        <f t="shared" ca="1" si="557"/>
        <v>OAK</v>
      </c>
      <c r="L2444" t="str">
        <f t="shared" ca="1" si="557"/>
        <v>OAK</v>
      </c>
      <c r="M2444">
        <f t="shared" ca="1" si="552"/>
        <v>2</v>
      </c>
      <c r="N2444" t="s">
        <v>18</v>
      </c>
      <c r="O2444">
        <v>-3</v>
      </c>
      <c r="P2444">
        <f t="shared" ca="1" si="553"/>
        <v>4</v>
      </c>
      <c r="S2444" t="s">
        <v>74</v>
      </c>
      <c r="T2444">
        <v>4</v>
      </c>
      <c r="U2444">
        <f t="shared" ca="1" si="554"/>
        <v>0</v>
      </c>
      <c r="W2444" t="str">
        <f t="shared" ca="1" si="555"/>
        <v/>
      </c>
    </row>
    <row r="2445" spans="1:23" x14ac:dyDescent="0.25">
      <c r="A2445">
        <v>2444</v>
      </c>
      <c r="B2445">
        <v>1200</v>
      </c>
      <c r="C2445" t="str">
        <f t="shared" ca="1" si="548"/>
        <v>2016_09_DEN@OAK</v>
      </c>
      <c r="D2445">
        <f t="shared" ca="1" si="556"/>
        <v>1</v>
      </c>
      <c r="E2445">
        <f t="shared" ca="1" si="556"/>
        <v>-1</v>
      </c>
      <c r="F2445">
        <f t="shared" ca="1" si="556"/>
        <v>30</v>
      </c>
      <c r="G2445">
        <f t="shared" ca="1" si="556"/>
        <v>20</v>
      </c>
      <c r="H2445">
        <f t="shared" ca="1" si="549"/>
        <v>2016</v>
      </c>
      <c r="I2445">
        <f t="shared" ca="1" si="550"/>
        <v>9</v>
      </c>
      <c r="J2445" t="str">
        <f t="shared" ca="1" si="551"/>
        <v>rs</v>
      </c>
      <c r="K2445" t="str">
        <f t="shared" ca="1" si="557"/>
        <v>OAK</v>
      </c>
      <c r="L2445" t="str">
        <f t="shared" ca="1" si="557"/>
        <v>OAK</v>
      </c>
      <c r="M2445">
        <f t="shared" ca="1" si="552"/>
        <v>2</v>
      </c>
      <c r="N2445" t="s">
        <v>16</v>
      </c>
      <c r="O2445">
        <v>2.5</v>
      </c>
      <c r="P2445">
        <f t="shared" ca="1" si="553"/>
        <v>1.5</v>
      </c>
      <c r="S2445" t="s">
        <v>87</v>
      </c>
      <c r="T2445">
        <v>11</v>
      </c>
      <c r="U2445">
        <f t="shared" ca="1" si="554"/>
        <v>1</v>
      </c>
      <c r="V2445" t="s">
        <v>87</v>
      </c>
      <c r="W2445">
        <f t="shared" ca="1" si="555"/>
        <v>1</v>
      </c>
    </row>
    <row r="2446" spans="1:23" x14ac:dyDescent="0.25">
      <c r="A2446">
        <v>2445</v>
      </c>
      <c r="B2446">
        <v>1201</v>
      </c>
      <c r="C2446" t="str">
        <f t="shared" ca="1" si="548"/>
        <v>2016_09_BUF@SEA</v>
      </c>
      <c r="D2446">
        <f t="shared" ca="1" si="556"/>
        <v>-7</v>
      </c>
      <c r="E2446">
        <f t="shared" ca="1" si="556"/>
        <v>-7</v>
      </c>
      <c r="F2446">
        <f t="shared" ca="1" si="556"/>
        <v>31</v>
      </c>
      <c r="G2446">
        <f t="shared" ca="1" si="556"/>
        <v>25</v>
      </c>
      <c r="H2446">
        <f t="shared" ca="1" si="549"/>
        <v>2016</v>
      </c>
      <c r="I2446">
        <f t="shared" ca="1" si="550"/>
        <v>9</v>
      </c>
      <c r="J2446" t="str">
        <f t="shared" ca="1" si="551"/>
        <v>rs</v>
      </c>
      <c r="K2446" t="str">
        <f t="shared" ca="1" si="557"/>
        <v>BUF</v>
      </c>
      <c r="L2446" t="str">
        <f t="shared" ca="1" si="557"/>
        <v>SEA</v>
      </c>
      <c r="M2446">
        <f t="shared" ca="1" si="552"/>
        <v>0</v>
      </c>
      <c r="N2446" t="s">
        <v>18</v>
      </c>
      <c r="O2446">
        <v>-4.5</v>
      </c>
      <c r="P2446">
        <f t="shared" ca="1" si="553"/>
        <v>2.5</v>
      </c>
      <c r="S2446" t="s">
        <v>68</v>
      </c>
      <c r="T2446">
        <v>7</v>
      </c>
      <c r="U2446">
        <f t="shared" ca="1" si="554"/>
        <v>1</v>
      </c>
      <c r="W2446" t="str">
        <f t="shared" ca="1" si="555"/>
        <v/>
      </c>
    </row>
    <row r="2447" spans="1:23" x14ac:dyDescent="0.25">
      <c r="A2447">
        <v>2446</v>
      </c>
      <c r="B2447">
        <v>1201</v>
      </c>
      <c r="C2447" t="str">
        <f t="shared" ca="1" si="548"/>
        <v>2016_09_BUF@SEA</v>
      </c>
      <c r="D2447">
        <f t="shared" ca="1" si="556"/>
        <v>-7</v>
      </c>
      <c r="E2447">
        <f t="shared" ca="1" si="556"/>
        <v>-7</v>
      </c>
      <c r="F2447">
        <f t="shared" ca="1" si="556"/>
        <v>31</v>
      </c>
      <c r="G2447">
        <f t="shared" ca="1" si="556"/>
        <v>25</v>
      </c>
      <c r="H2447">
        <f t="shared" ca="1" si="549"/>
        <v>2016</v>
      </c>
      <c r="I2447">
        <f t="shared" ca="1" si="550"/>
        <v>9</v>
      </c>
      <c r="J2447" t="str">
        <f t="shared" ca="1" si="551"/>
        <v>rs</v>
      </c>
      <c r="K2447" t="str">
        <f t="shared" ca="1" si="557"/>
        <v>BUF</v>
      </c>
      <c r="L2447" t="str">
        <f t="shared" ca="1" si="557"/>
        <v>SEA</v>
      </c>
      <c r="M2447">
        <f t="shared" ca="1" si="552"/>
        <v>0</v>
      </c>
      <c r="N2447" t="s">
        <v>16</v>
      </c>
      <c r="O2447">
        <v>-8</v>
      </c>
      <c r="P2447">
        <f t="shared" ca="1" si="553"/>
        <v>1</v>
      </c>
      <c r="S2447" t="s">
        <v>91</v>
      </c>
      <c r="T2447">
        <v>4</v>
      </c>
      <c r="U2447">
        <f t="shared" ca="1" si="554"/>
        <v>0</v>
      </c>
      <c r="V2447" t="s">
        <v>91</v>
      </c>
      <c r="W2447">
        <f t="shared" ca="1" si="555"/>
        <v>1</v>
      </c>
    </row>
    <row r="2448" spans="1:23" x14ac:dyDescent="0.25">
      <c r="A2448">
        <v>2447</v>
      </c>
      <c r="B2448">
        <v>1202</v>
      </c>
      <c r="C2448" t="str">
        <f t="shared" ca="1" si="548"/>
        <v>2016_10_CLE@BAL</v>
      </c>
      <c r="D2448">
        <f t="shared" ca="1" si="556"/>
        <v>-10</v>
      </c>
      <c r="E2448">
        <f t="shared" ca="1" si="556"/>
        <v>-10</v>
      </c>
      <c r="F2448">
        <f t="shared" ca="1" si="556"/>
        <v>28</v>
      </c>
      <c r="G2448">
        <f t="shared" ca="1" si="556"/>
        <v>7</v>
      </c>
      <c r="H2448">
        <f t="shared" ca="1" si="549"/>
        <v>2016</v>
      </c>
      <c r="I2448">
        <f t="shared" ca="1" si="550"/>
        <v>10</v>
      </c>
      <c r="J2448" t="str">
        <f t="shared" ca="1" si="551"/>
        <v>rs</v>
      </c>
      <c r="K2448" t="str">
        <f t="shared" ca="1" si="557"/>
        <v>BAL</v>
      </c>
      <c r="L2448" t="str">
        <f t="shared" ca="1" si="557"/>
        <v>BAL</v>
      </c>
      <c r="M2448">
        <f t="shared" ca="1" si="552"/>
        <v>0</v>
      </c>
      <c r="N2448" t="s">
        <v>18</v>
      </c>
      <c r="O2448">
        <v>-9</v>
      </c>
      <c r="P2448">
        <f t="shared" ca="1" si="553"/>
        <v>1</v>
      </c>
      <c r="S2448" t="s">
        <v>72</v>
      </c>
      <c r="T2448">
        <v>6</v>
      </c>
      <c r="U2448">
        <f t="shared" ca="1" si="554"/>
        <v>0</v>
      </c>
      <c r="W2448" t="str">
        <f t="shared" ca="1" si="555"/>
        <v/>
      </c>
    </row>
    <row r="2449" spans="1:23" x14ac:dyDescent="0.25">
      <c r="A2449">
        <v>2448</v>
      </c>
      <c r="B2449">
        <v>1202</v>
      </c>
      <c r="C2449" t="str">
        <f t="shared" ca="1" si="548"/>
        <v>2016_10_CLE@BAL</v>
      </c>
      <c r="D2449">
        <f t="shared" ca="1" si="556"/>
        <v>-10</v>
      </c>
      <c r="E2449">
        <f t="shared" ca="1" si="556"/>
        <v>-10</v>
      </c>
      <c r="F2449">
        <f t="shared" ca="1" si="556"/>
        <v>28</v>
      </c>
      <c r="G2449">
        <f t="shared" ca="1" si="556"/>
        <v>7</v>
      </c>
      <c r="H2449">
        <f t="shared" ca="1" si="549"/>
        <v>2016</v>
      </c>
      <c r="I2449">
        <f t="shared" ca="1" si="550"/>
        <v>10</v>
      </c>
      <c r="J2449" t="str">
        <f t="shared" ca="1" si="551"/>
        <v>rs</v>
      </c>
      <c r="K2449" t="str">
        <f t="shared" ca="1" si="557"/>
        <v>BAL</v>
      </c>
      <c r="L2449" t="str">
        <f t="shared" ca="1" si="557"/>
        <v>BAL</v>
      </c>
      <c r="M2449">
        <f t="shared" ca="1" si="552"/>
        <v>0</v>
      </c>
      <c r="N2449" t="s">
        <v>16</v>
      </c>
      <c r="O2449">
        <v>-7.5</v>
      </c>
      <c r="P2449">
        <f t="shared" ca="1" si="553"/>
        <v>2.5</v>
      </c>
      <c r="S2449" t="s">
        <v>67</v>
      </c>
      <c r="T2449">
        <v>1</v>
      </c>
      <c r="U2449">
        <f t="shared" ca="1" si="554"/>
        <v>1</v>
      </c>
      <c r="V2449" t="s">
        <v>67</v>
      </c>
      <c r="W2449">
        <f t="shared" ca="1" si="555"/>
        <v>1</v>
      </c>
    </row>
    <row r="2450" spans="1:23" x14ac:dyDescent="0.25">
      <c r="A2450">
        <v>2449</v>
      </c>
      <c r="B2450">
        <v>1203</v>
      </c>
      <c r="C2450" t="str">
        <f t="shared" ca="1" si="548"/>
        <v>2016_10_KCY@CAR</v>
      </c>
      <c r="D2450">
        <f t="shared" ca="1" si="556"/>
        <v>-3</v>
      </c>
      <c r="E2450">
        <f t="shared" ca="1" si="556"/>
        <v>-3</v>
      </c>
      <c r="F2450">
        <f t="shared" ca="1" si="556"/>
        <v>17</v>
      </c>
      <c r="G2450">
        <f t="shared" ca="1" si="556"/>
        <v>20</v>
      </c>
      <c r="H2450">
        <f t="shared" ca="1" si="549"/>
        <v>2016</v>
      </c>
      <c r="I2450">
        <f t="shared" ca="1" si="550"/>
        <v>10</v>
      </c>
      <c r="J2450" t="str">
        <f t="shared" ca="1" si="551"/>
        <v>rs</v>
      </c>
      <c r="K2450" t="str">
        <f t="shared" ca="1" si="557"/>
        <v>KCY</v>
      </c>
      <c r="L2450" t="str">
        <f t="shared" ca="1" si="557"/>
        <v>KCY</v>
      </c>
      <c r="M2450">
        <f t="shared" ca="1" si="552"/>
        <v>0</v>
      </c>
      <c r="N2450" t="s">
        <v>18</v>
      </c>
      <c r="O2450">
        <v>-3</v>
      </c>
      <c r="P2450">
        <f t="shared" ca="1" si="553"/>
        <v>0</v>
      </c>
      <c r="S2450" t="s">
        <v>69</v>
      </c>
      <c r="T2450">
        <v>14</v>
      </c>
      <c r="U2450">
        <f t="shared" ca="1" si="554"/>
        <v>0</v>
      </c>
      <c r="W2450" t="str">
        <f t="shared" ca="1" si="555"/>
        <v/>
      </c>
    </row>
    <row r="2451" spans="1:23" x14ac:dyDescent="0.25">
      <c r="A2451">
        <v>2450</v>
      </c>
      <c r="B2451">
        <v>1203</v>
      </c>
      <c r="C2451" t="str">
        <f t="shared" ca="1" si="548"/>
        <v>2016_10_KCY@CAR</v>
      </c>
      <c r="D2451">
        <f t="shared" ca="1" si="556"/>
        <v>-3</v>
      </c>
      <c r="E2451">
        <f t="shared" ca="1" si="556"/>
        <v>-3</v>
      </c>
      <c r="F2451">
        <f t="shared" ca="1" si="556"/>
        <v>17</v>
      </c>
      <c r="G2451">
        <f t="shared" ca="1" si="556"/>
        <v>20</v>
      </c>
      <c r="H2451">
        <f t="shared" ca="1" si="549"/>
        <v>2016</v>
      </c>
      <c r="I2451">
        <f t="shared" ca="1" si="550"/>
        <v>10</v>
      </c>
      <c r="J2451" t="str">
        <f t="shared" ca="1" si="551"/>
        <v>rs</v>
      </c>
      <c r="K2451" t="str">
        <f t="shared" ca="1" si="557"/>
        <v>KCY</v>
      </c>
      <c r="L2451" t="str">
        <f t="shared" ca="1" si="557"/>
        <v>KCY</v>
      </c>
      <c r="M2451">
        <f t="shared" ca="1" si="552"/>
        <v>0</v>
      </c>
      <c r="N2451" t="s">
        <v>16</v>
      </c>
      <c r="O2451">
        <v>-3.5</v>
      </c>
      <c r="P2451">
        <f t="shared" ca="1" si="553"/>
        <v>0.5</v>
      </c>
      <c r="S2451" t="s">
        <v>69</v>
      </c>
      <c r="T2451">
        <v>4</v>
      </c>
      <c r="U2451">
        <f t="shared" ca="1" si="554"/>
        <v>0</v>
      </c>
      <c r="V2451" t="s">
        <v>69</v>
      </c>
      <c r="W2451">
        <f t="shared" ca="1" si="555"/>
        <v>0</v>
      </c>
    </row>
    <row r="2452" spans="1:23" x14ac:dyDescent="0.25">
      <c r="A2452">
        <v>2451</v>
      </c>
      <c r="B2452">
        <v>1204</v>
      </c>
      <c r="C2452" t="str">
        <f t="shared" ca="1" si="548"/>
        <v>2016_10_DEN@NOR</v>
      </c>
      <c r="D2452">
        <f t="shared" ca="1" si="556"/>
        <v>-1</v>
      </c>
      <c r="E2452">
        <f t="shared" ca="1" si="556"/>
        <v>-3</v>
      </c>
      <c r="F2452">
        <f t="shared" ca="1" si="556"/>
        <v>23</v>
      </c>
      <c r="G2452">
        <f t="shared" ca="1" si="556"/>
        <v>25</v>
      </c>
      <c r="H2452">
        <f t="shared" ca="1" si="549"/>
        <v>2016</v>
      </c>
      <c r="I2452">
        <f t="shared" ca="1" si="550"/>
        <v>10</v>
      </c>
      <c r="J2452" t="str">
        <f t="shared" ca="1" si="551"/>
        <v>rs</v>
      </c>
      <c r="K2452" t="str">
        <f t="shared" ca="1" si="557"/>
        <v>DEN</v>
      </c>
      <c r="L2452" t="str">
        <f t="shared" ca="1" si="557"/>
        <v>DEN</v>
      </c>
      <c r="M2452">
        <f t="shared" ca="1" si="552"/>
        <v>2</v>
      </c>
      <c r="N2452" t="s">
        <v>18</v>
      </c>
      <c r="O2452">
        <v>-2.5</v>
      </c>
      <c r="P2452">
        <f t="shared" ca="1" si="553"/>
        <v>1.5</v>
      </c>
      <c r="S2452" t="s">
        <v>340</v>
      </c>
      <c r="T2452">
        <v>1</v>
      </c>
      <c r="U2452">
        <f t="shared" ca="1" si="554"/>
        <v>0</v>
      </c>
      <c r="W2452" t="str">
        <f t="shared" ca="1" si="555"/>
        <v/>
      </c>
    </row>
    <row r="2453" spans="1:23" x14ac:dyDescent="0.25">
      <c r="A2453">
        <v>2452</v>
      </c>
      <c r="B2453">
        <v>1204</v>
      </c>
      <c r="C2453" t="str">
        <f t="shared" ca="1" si="548"/>
        <v>2016_10_DEN@NOR</v>
      </c>
      <c r="D2453">
        <f t="shared" ca="1" si="556"/>
        <v>-1</v>
      </c>
      <c r="E2453">
        <f t="shared" ca="1" si="556"/>
        <v>-3</v>
      </c>
      <c r="F2453">
        <f t="shared" ca="1" si="556"/>
        <v>23</v>
      </c>
      <c r="G2453">
        <f t="shared" ca="1" si="556"/>
        <v>25</v>
      </c>
      <c r="H2453">
        <f t="shared" ca="1" si="549"/>
        <v>2016</v>
      </c>
      <c r="I2453">
        <f t="shared" ca="1" si="550"/>
        <v>10</v>
      </c>
      <c r="J2453" t="str">
        <f t="shared" ca="1" si="551"/>
        <v>rs</v>
      </c>
      <c r="K2453" t="str">
        <f t="shared" ca="1" si="557"/>
        <v>DEN</v>
      </c>
      <c r="L2453" t="str">
        <f t="shared" ca="1" si="557"/>
        <v>DEN</v>
      </c>
      <c r="M2453">
        <f t="shared" ca="1" si="552"/>
        <v>2</v>
      </c>
      <c r="N2453" t="s">
        <v>16</v>
      </c>
      <c r="O2453">
        <v>-1.5</v>
      </c>
      <c r="P2453">
        <f t="shared" ca="1" si="553"/>
        <v>0.5</v>
      </c>
      <c r="S2453" t="s">
        <v>340</v>
      </c>
      <c r="T2453">
        <v>2</v>
      </c>
      <c r="U2453">
        <f t="shared" ca="1" si="554"/>
        <v>0</v>
      </c>
      <c r="V2453" t="s">
        <v>340</v>
      </c>
      <c r="W2453">
        <f t="shared" ca="1" si="555"/>
        <v>0</v>
      </c>
    </row>
    <row r="2454" spans="1:23" x14ac:dyDescent="0.25">
      <c r="A2454">
        <v>2453</v>
      </c>
      <c r="B2454">
        <v>1205</v>
      </c>
      <c r="C2454" t="str">
        <f t="shared" ca="1" si="548"/>
        <v>2016_10_LAR@NYJ</v>
      </c>
      <c r="D2454">
        <f t="shared" ca="1" si="556"/>
        <v>-2.5</v>
      </c>
      <c r="E2454">
        <f t="shared" ca="1" si="556"/>
        <v>-1.5</v>
      </c>
      <c r="F2454">
        <f t="shared" ca="1" si="556"/>
        <v>6</v>
      </c>
      <c r="G2454">
        <f t="shared" ca="1" si="556"/>
        <v>9</v>
      </c>
      <c r="H2454">
        <f t="shared" ca="1" si="549"/>
        <v>2016</v>
      </c>
      <c r="I2454">
        <f t="shared" ca="1" si="550"/>
        <v>10</v>
      </c>
      <c r="J2454" t="str">
        <f t="shared" ca="1" si="551"/>
        <v>rs</v>
      </c>
      <c r="K2454" t="str">
        <f t="shared" ca="1" si="557"/>
        <v>LAR</v>
      </c>
      <c r="L2454" t="str">
        <f t="shared" ca="1" si="557"/>
        <v>LAR</v>
      </c>
      <c r="M2454">
        <f t="shared" ca="1" si="552"/>
        <v>-1</v>
      </c>
      <c r="N2454" t="s">
        <v>18</v>
      </c>
      <c r="O2454">
        <v>-3.5</v>
      </c>
      <c r="P2454">
        <f t="shared" ca="1" si="553"/>
        <v>1</v>
      </c>
      <c r="S2454" t="s">
        <v>86</v>
      </c>
      <c r="T2454">
        <v>2</v>
      </c>
      <c r="U2454">
        <f t="shared" ca="1" si="554"/>
        <v>0</v>
      </c>
      <c r="W2454" t="str">
        <f t="shared" ca="1" si="555"/>
        <v/>
      </c>
    </row>
    <row r="2455" spans="1:23" x14ac:dyDescent="0.25">
      <c r="A2455">
        <v>2454</v>
      </c>
      <c r="B2455">
        <v>1205</v>
      </c>
      <c r="C2455" t="str">
        <f t="shared" ca="1" si="548"/>
        <v>2016_10_LAR@NYJ</v>
      </c>
      <c r="D2455">
        <f t="shared" ca="1" si="556"/>
        <v>-2.5</v>
      </c>
      <c r="E2455">
        <f t="shared" ca="1" si="556"/>
        <v>-1.5</v>
      </c>
      <c r="F2455">
        <f t="shared" ca="1" si="556"/>
        <v>6</v>
      </c>
      <c r="G2455">
        <f t="shared" ca="1" si="556"/>
        <v>9</v>
      </c>
      <c r="H2455">
        <f t="shared" ca="1" si="549"/>
        <v>2016</v>
      </c>
      <c r="I2455">
        <f t="shared" ca="1" si="550"/>
        <v>10</v>
      </c>
      <c r="J2455" t="str">
        <f t="shared" ca="1" si="551"/>
        <v>rs</v>
      </c>
      <c r="K2455" t="str">
        <f t="shared" ca="1" si="557"/>
        <v>LAR</v>
      </c>
      <c r="L2455" t="str">
        <f t="shared" ca="1" si="557"/>
        <v>LAR</v>
      </c>
      <c r="M2455">
        <f t="shared" ca="1" si="552"/>
        <v>-1</v>
      </c>
      <c r="N2455" t="s">
        <v>16</v>
      </c>
      <c r="O2455">
        <v>-3</v>
      </c>
      <c r="P2455">
        <f t="shared" ca="1" si="553"/>
        <v>0.5</v>
      </c>
      <c r="S2455" t="s">
        <v>125</v>
      </c>
      <c r="T2455">
        <v>12</v>
      </c>
      <c r="U2455">
        <f t="shared" ca="1" si="554"/>
        <v>1</v>
      </c>
      <c r="V2455" t="s">
        <v>125</v>
      </c>
      <c r="W2455">
        <f t="shared" ca="1" si="555"/>
        <v>1</v>
      </c>
    </row>
    <row r="2456" spans="1:23" x14ac:dyDescent="0.25">
      <c r="A2456">
        <v>2455</v>
      </c>
      <c r="B2456">
        <v>1206</v>
      </c>
      <c r="C2456" t="str">
        <f t="shared" ca="1" si="548"/>
        <v>2016_10_GBY@TEN</v>
      </c>
      <c r="D2456">
        <f t="shared" ca="1" si="556"/>
        <v>2</v>
      </c>
      <c r="E2456">
        <f t="shared" ca="1" si="556"/>
        <v>3</v>
      </c>
      <c r="F2456">
        <f t="shared" ca="1" si="556"/>
        <v>47</v>
      </c>
      <c r="G2456">
        <f t="shared" ca="1" si="556"/>
        <v>25</v>
      </c>
      <c r="H2456">
        <f t="shared" ca="1" si="549"/>
        <v>2016</v>
      </c>
      <c r="I2456">
        <f t="shared" ca="1" si="550"/>
        <v>10</v>
      </c>
      <c r="J2456" t="str">
        <f t="shared" ca="1" si="551"/>
        <v>rs</v>
      </c>
      <c r="K2456" t="str">
        <f t="shared" ca="1" si="557"/>
        <v>TEN</v>
      </c>
      <c r="L2456" t="str">
        <f t="shared" ca="1" si="557"/>
        <v>TEN</v>
      </c>
      <c r="M2456">
        <f t="shared" ca="1" si="552"/>
        <v>-1</v>
      </c>
      <c r="N2456" t="s">
        <v>18</v>
      </c>
      <c r="O2456">
        <v>1</v>
      </c>
      <c r="P2456">
        <f t="shared" ca="1" si="553"/>
        <v>1</v>
      </c>
      <c r="S2456" t="s">
        <v>95</v>
      </c>
      <c r="T2456">
        <v>7</v>
      </c>
      <c r="U2456">
        <f t="shared" ca="1" si="554"/>
        <v>1</v>
      </c>
      <c r="W2456" t="str">
        <f t="shared" ca="1" si="555"/>
        <v/>
      </c>
    </row>
    <row r="2457" spans="1:23" x14ac:dyDescent="0.25">
      <c r="A2457">
        <v>2456</v>
      </c>
      <c r="B2457">
        <v>1206</v>
      </c>
      <c r="C2457" t="str">
        <f t="shared" ca="1" si="548"/>
        <v>2016_10_GBY@TEN</v>
      </c>
      <c r="D2457">
        <f t="shared" ca="1" si="556"/>
        <v>2</v>
      </c>
      <c r="E2457">
        <f t="shared" ca="1" si="556"/>
        <v>3</v>
      </c>
      <c r="F2457">
        <f t="shared" ca="1" si="556"/>
        <v>47</v>
      </c>
      <c r="G2457">
        <f t="shared" ca="1" si="556"/>
        <v>25</v>
      </c>
      <c r="H2457">
        <f t="shared" ca="1" si="549"/>
        <v>2016</v>
      </c>
      <c r="I2457">
        <f t="shared" ca="1" si="550"/>
        <v>10</v>
      </c>
      <c r="J2457" t="str">
        <f t="shared" ca="1" si="551"/>
        <v>rs</v>
      </c>
      <c r="K2457" t="str">
        <f t="shared" ca="1" si="557"/>
        <v>TEN</v>
      </c>
      <c r="L2457" t="str">
        <f t="shared" ca="1" si="557"/>
        <v>TEN</v>
      </c>
      <c r="M2457">
        <f t="shared" ca="1" si="552"/>
        <v>-1</v>
      </c>
      <c r="N2457" t="s">
        <v>16</v>
      </c>
      <c r="O2457">
        <v>2.5</v>
      </c>
      <c r="P2457">
        <f t="shared" ca="1" si="553"/>
        <v>0.5</v>
      </c>
      <c r="S2457" t="s">
        <v>335</v>
      </c>
      <c r="T2457">
        <v>13</v>
      </c>
      <c r="U2457">
        <f t="shared" ca="1" si="554"/>
        <v>0</v>
      </c>
      <c r="V2457" t="s">
        <v>335</v>
      </c>
      <c r="W2457">
        <f t="shared" ca="1" si="555"/>
        <v>0</v>
      </c>
    </row>
    <row r="2458" spans="1:23" x14ac:dyDescent="0.25">
      <c r="A2458">
        <v>2457</v>
      </c>
      <c r="B2458">
        <v>1207</v>
      </c>
      <c r="C2458" t="str">
        <f t="shared" ca="1" si="548"/>
        <v>2016_10_ATL@PHI</v>
      </c>
      <c r="D2458">
        <f t="shared" ca="1" si="556"/>
        <v>-1.5</v>
      </c>
      <c r="E2458">
        <f t="shared" ca="1" si="556"/>
        <v>1.5</v>
      </c>
      <c r="F2458">
        <f t="shared" ca="1" si="556"/>
        <v>24</v>
      </c>
      <c r="G2458">
        <f t="shared" ca="1" si="556"/>
        <v>15</v>
      </c>
      <c r="H2458">
        <f t="shared" ca="1" si="549"/>
        <v>2016</v>
      </c>
      <c r="I2458">
        <f t="shared" ca="1" si="550"/>
        <v>10</v>
      </c>
      <c r="J2458" t="str">
        <f t="shared" ca="1" si="551"/>
        <v>rs</v>
      </c>
      <c r="K2458" t="str">
        <f t="shared" ca="1" si="557"/>
        <v>PHI</v>
      </c>
      <c r="L2458" t="str">
        <f t="shared" ca="1" si="557"/>
        <v>PHI</v>
      </c>
      <c r="M2458">
        <f t="shared" ca="1" si="552"/>
        <v>-3</v>
      </c>
      <c r="N2458" t="s">
        <v>18</v>
      </c>
      <c r="O2458">
        <v>1</v>
      </c>
      <c r="P2458">
        <f t="shared" ca="1" si="553"/>
        <v>2.5</v>
      </c>
      <c r="S2458" t="s">
        <v>22</v>
      </c>
      <c r="T2458">
        <v>12</v>
      </c>
      <c r="U2458">
        <f t="shared" ca="1" si="554"/>
        <v>0</v>
      </c>
      <c r="W2458" t="str">
        <f t="shared" ca="1" si="555"/>
        <v/>
      </c>
    </row>
    <row r="2459" spans="1:23" x14ac:dyDescent="0.25">
      <c r="A2459">
        <v>2458</v>
      </c>
      <c r="B2459">
        <v>1207</v>
      </c>
      <c r="C2459" t="str">
        <f t="shared" ca="1" si="548"/>
        <v>2016_10_ATL@PHI</v>
      </c>
      <c r="D2459">
        <f t="shared" ca="1" si="556"/>
        <v>-1.5</v>
      </c>
      <c r="E2459">
        <f t="shared" ca="1" si="556"/>
        <v>1.5</v>
      </c>
      <c r="F2459">
        <f t="shared" ca="1" si="556"/>
        <v>24</v>
      </c>
      <c r="G2459">
        <f t="shared" ca="1" si="556"/>
        <v>15</v>
      </c>
      <c r="H2459">
        <f t="shared" ca="1" si="549"/>
        <v>2016</v>
      </c>
      <c r="I2459">
        <f t="shared" ca="1" si="550"/>
        <v>10</v>
      </c>
      <c r="J2459" t="str">
        <f t="shared" ca="1" si="551"/>
        <v>rs</v>
      </c>
      <c r="K2459" t="str">
        <f t="shared" ca="1" si="557"/>
        <v>PHI</v>
      </c>
      <c r="L2459" t="str">
        <f t="shared" ca="1" si="557"/>
        <v>PHI</v>
      </c>
      <c r="M2459">
        <f t="shared" ca="1" si="552"/>
        <v>-3</v>
      </c>
      <c r="N2459" t="s">
        <v>16</v>
      </c>
      <c r="O2459">
        <v>-2.5</v>
      </c>
      <c r="P2459">
        <f t="shared" ca="1" si="553"/>
        <v>1</v>
      </c>
      <c r="S2459" t="s">
        <v>88</v>
      </c>
      <c r="T2459">
        <v>11</v>
      </c>
      <c r="U2459">
        <f t="shared" ca="1" si="554"/>
        <v>1</v>
      </c>
      <c r="V2459" t="s">
        <v>88</v>
      </c>
      <c r="W2459">
        <f t="shared" ca="1" si="555"/>
        <v>1</v>
      </c>
    </row>
    <row r="2460" spans="1:23" x14ac:dyDescent="0.25">
      <c r="A2460">
        <v>2459</v>
      </c>
      <c r="B2460">
        <v>1208</v>
      </c>
      <c r="C2460" t="str">
        <f t="shared" ca="1" si="548"/>
        <v>2016_10_MIN@WAS</v>
      </c>
      <c r="D2460">
        <f t="shared" ca="1" si="556"/>
        <v>-2.5</v>
      </c>
      <c r="E2460">
        <f t="shared" ca="1" si="556"/>
        <v>-2.5</v>
      </c>
      <c r="F2460">
        <f t="shared" ca="1" si="556"/>
        <v>26</v>
      </c>
      <c r="G2460">
        <f t="shared" ca="1" si="556"/>
        <v>20</v>
      </c>
      <c r="H2460">
        <f t="shared" ca="1" si="549"/>
        <v>2016</v>
      </c>
      <c r="I2460">
        <f t="shared" ca="1" si="550"/>
        <v>10</v>
      </c>
      <c r="J2460" t="str">
        <f t="shared" ca="1" si="551"/>
        <v>rs</v>
      </c>
      <c r="K2460" t="str">
        <f t="shared" ca="1" si="557"/>
        <v>WAS</v>
      </c>
      <c r="L2460" t="str">
        <f t="shared" ca="1" si="557"/>
        <v>WAS</v>
      </c>
      <c r="M2460">
        <f t="shared" ca="1" si="552"/>
        <v>0</v>
      </c>
      <c r="N2460" t="s">
        <v>18</v>
      </c>
      <c r="O2460">
        <v>-3</v>
      </c>
      <c r="P2460">
        <f t="shared" ca="1" si="553"/>
        <v>0.5</v>
      </c>
      <c r="S2460" t="s">
        <v>96</v>
      </c>
      <c r="T2460">
        <v>5</v>
      </c>
      <c r="U2460">
        <f t="shared" ca="1" si="554"/>
        <v>1</v>
      </c>
      <c r="W2460" t="str">
        <f t="shared" ca="1" si="555"/>
        <v/>
      </c>
    </row>
    <row r="2461" spans="1:23" x14ac:dyDescent="0.25">
      <c r="A2461">
        <v>2460</v>
      </c>
      <c r="B2461">
        <v>1208</v>
      </c>
      <c r="C2461" t="str">
        <f t="shared" ca="1" si="548"/>
        <v>2016_10_MIN@WAS</v>
      </c>
      <c r="D2461">
        <f t="shared" ca="1" si="556"/>
        <v>-2.5</v>
      </c>
      <c r="E2461">
        <f t="shared" ca="1" si="556"/>
        <v>-2.5</v>
      </c>
      <c r="F2461">
        <f t="shared" ca="1" si="556"/>
        <v>26</v>
      </c>
      <c r="G2461">
        <f t="shared" ca="1" si="556"/>
        <v>20</v>
      </c>
      <c r="H2461">
        <f t="shared" ca="1" si="549"/>
        <v>2016</v>
      </c>
      <c r="I2461">
        <f t="shared" ca="1" si="550"/>
        <v>10</v>
      </c>
      <c r="J2461" t="str">
        <f t="shared" ca="1" si="551"/>
        <v>rs</v>
      </c>
      <c r="K2461" t="str">
        <f t="shared" ca="1" si="557"/>
        <v>WAS</v>
      </c>
      <c r="L2461" t="str">
        <f t="shared" ca="1" si="557"/>
        <v>WAS</v>
      </c>
      <c r="M2461">
        <f t="shared" ca="1" si="552"/>
        <v>0</v>
      </c>
      <c r="N2461" t="s">
        <v>16</v>
      </c>
      <c r="O2461">
        <v>-2.5</v>
      </c>
      <c r="P2461">
        <f t="shared" ca="1" si="553"/>
        <v>0</v>
      </c>
      <c r="S2461" t="s">
        <v>82</v>
      </c>
      <c r="T2461">
        <v>10</v>
      </c>
      <c r="U2461">
        <f t="shared" ca="1" si="554"/>
        <v>0</v>
      </c>
      <c r="V2461" t="s">
        <v>82</v>
      </c>
      <c r="W2461">
        <f t="shared" ca="1" si="555"/>
        <v>0</v>
      </c>
    </row>
    <row r="2462" spans="1:23" x14ac:dyDescent="0.25">
      <c r="A2462">
        <v>2461</v>
      </c>
      <c r="B2462">
        <v>1209</v>
      </c>
      <c r="C2462" t="str">
        <f t="shared" ca="1" si="548"/>
        <v>2016_10_HOU@JAX</v>
      </c>
      <c r="D2462">
        <f t="shared" ref="D2462:G2481" ca="1" si="558">IFERROR(IF(ISBLANK(VLOOKUP($B2462,nfl_game_result,MATCH(D$1,nfl_game_result_header,0),FALSE)),"",VLOOKUP($B2462,nfl_game_result,MATCH(D$1,nfl_game_result_header,0),FALSE)),"error")</f>
        <v>1</v>
      </c>
      <c r="E2462">
        <f t="shared" ca="1" si="558"/>
        <v>-2</v>
      </c>
      <c r="F2462">
        <f t="shared" ca="1" si="558"/>
        <v>21</v>
      </c>
      <c r="G2462">
        <f t="shared" ca="1" si="558"/>
        <v>24</v>
      </c>
      <c r="H2462">
        <f t="shared" ca="1" si="549"/>
        <v>2016</v>
      </c>
      <c r="I2462">
        <f t="shared" ca="1" si="550"/>
        <v>10</v>
      </c>
      <c r="J2462" t="str">
        <f t="shared" ca="1" si="551"/>
        <v>rs</v>
      </c>
      <c r="K2462" t="str">
        <f t="shared" ref="K2462:L2481" ca="1" si="559">IFERROR(IF(ISBLANK(VLOOKUP($B2462,nfl_game_result,MATCH(K$1,nfl_game_result_header,0),FALSE)),"",VLOOKUP($B2462,nfl_game_result,MATCH(K$1,nfl_game_result_header,0),FALSE)),"error")</f>
        <v>HOU</v>
      </c>
      <c r="L2462" t="str">
        <f t="shared" ca="1" si="559"/>
        <v>HOU</v>
      </c>
      <c r="M2462">
        <f t="shared" ca="1" si="552"/>
        <v>3</v>
      </c>
      <c r="N2462" t="s">
        <v>18</v>
      </c>
      <c r="O2462">
        <v>2</v>
      </c>
      <c r="P2462">
        <f t="shared" ca="1" si="553"/>
        <v>1</v>
      </c>
      <c r="S2462" t="s">
        <v>77</v>
      </c>
      <c r="T2462">
        <v>4</v>
      </c>
      <c r="U2462">
        <f t="shared" ca="1" si="554"/>
        <v>1</v>
      </c>
      <c r="W2462" t="str">
        <f t="shared" ca="1" si="555"/>
        <v/>
      </c>
    </row>
    <row r="2463" spans="1:23" x14ac:dyDescent="0.25">
      <c r="A2463">
        <v>2462</v>
      </c>
      <c r="B2463">
        <v>1209</v>
      </c>
      <c r="C2463" t="str">
        <f t="shared" ca="1" si="548"/>
        <v>2016_10_HOU@JAX</v>
      </c>
      <c r="D2463">
        <f t="shared" ca="1" si="558"/>
        <v>1</v>
      </c>
      <c r="E2463">
        <f t="shared" ca="1" si="558"/>
        <v>-2</v>
      </c>
      <c r="F2463">
        <f t="shared" ca="1" si="558"/>
        <v>21</v>
      </c>
      <c r="G2463">
        <f t="shared" ca="1" si="558"/>
        <v>24</v>
      </c>
      <c r="H2463">
        <f t="shared" ca="1" si="549"/>
        <v>2016</v>
      </c>
      <c r="I2463">
        <f t="shared" ca="1" si="550"/>
        <v>10</v>
      </c>
      <c r="J2463" t="str">
        <f t="shared" ca="1" si="551"/>
        <v>rs</v>
      </c>
      <c r="K2463" t="str">
        <f t="shared" ca="1" si="559"/>
        <v>HOU</v>
      </c>
      <c r="L2463" t="str">
        <f t="shared" ca="1" si="559"/>
        <v>HOU</v>
      </c>
      <c r="M2463">
        <f t="shared" ca="1" si="552"/>
        <v>3</v>
      </c>
      <c r="N2463" t="s">
        <v>16</v>
      </c>
      <c r="O2463">
        <v>3</v>
      </c>
      <c r="P2463">
        <f t="shared" ca="1" si="553"/>
        <v>2</v>
      </c>
      <c r="S2463" t="s">
        <v>77</v>
      </c>
      <c r="T2463">
        <v>14</v>
      </c>
      <c r="U2463">
        <f t="shared" ca="1" si="554"/>
        <v>1</v>
      </c>
      <c r="V2463" t="s">
        <v>77</v>
      </c>
      <c r="W2463">
        <f t="shared" ca="1" si="555"/>
        <v>1</v>
      </c>
    </row>
    <row r="2464" spans="1:23" x14ac:dyDescent="0.25">
      <c r="A2464">
        <v>2463</v>
      </c>
      <c r="B2464">
        <v>1210</v>
      </c>
      <c r="C2464" t="str">
        <f t="shared" ca="1" si="548"/>
        <v>2016_10_CHI@TBY</v>
      </c>
      <c r="D2464">
        <f t="shared" ca="1" si="558"/>
        <v>-1.5</v>
      </c>
      <c r="E2464">
        <f t="shared" ca="1" si="558"/>
        <v>2.5</v>
      </c>
      <c r="F2464">
        <f t="shared" ca="1" si="558"/>
        <v>36</v>
      </c>
      <c r="G2464">
        <f t="shared" ca="1" si="558"/>
        <v>10</v>
      </c>
      <c r="H2464">
        <f t="shared" ca="1" si="549"/>
        <v>2016</v>
      </c>
      <c r="I2464">
        <f t="shared" ca="1" si="550"/>
        <v>10</v>
      </c>
      <c r="J2464" t="str">
        <f t="shared" ca="1" si="551"/>
        <v>rs</v>
      </c>
      <c r="K2464" t="str">
        <f t="shared" ca="1" si="559"/>
        <v>TBY</v>
      </c>
      <c r="L2464" t="str">
        <f t="shared" ca="1" si="559"/>
        <v>TBY</v>
      </c>
      <c r="M2464">
        <f t="shared" ca="1" si="552"/>
        <v>-4</v>
      </c>
      <c r="N2464" t="s">
        <v>18</v>
      </c>
      <c r="O2464">
        <v>-4</v>
      </c>
      <c r="P2464">
        <f t="shared" ca="1" si="553"/>
        <v>2.5</v>
      </c>
      <c r="S2464" t="s">
        <v>70</v>
      </c>
      <c r="T2464">
        <v>8</v>
      </c>
      <c r="U2464">
        <f t="shared" ca="1" si="554"/>
        <v>0</v>
      </c>
      <c r="W2464" t="str">
        <f t="shared" ca="1" si="555"/>
        <v/>
      </c>
    </row>
    <row r="2465" spans="1:23" x14ac:dyDescent="0.25">
      <c r="A2465">
        <v>2464</v>
      </c>
      <c r="B2465">
        <v>1210</v>
      </c>
      <c r="C2465" t="str">
        <f t="shared" ca="1" si="548"/>
        <v>2016_10_CHI@TBY</v>
      </c>
      <c r="D2465">
        <f t="shared" ca="1" si="558"/>
        <v>-1.5</v>
      </c>
      <c r="E2465">
        <f t="shared" ca="1" si="558"/>
        <v>2.5</v>
      </c>
      <c r="F2465">
        <f t="shared" ca="1" si="558"/>
        <v>36</v>
      </c>
      <c r="G2465">
        <f t="shared" ca="1" si="558"/>
        <v>10</v>
      </c>
      <c r="H2465">
        <f t="shared" ca="1" si="549"/>
        <v>2016</v>
      </c>
      <c r="I2465">
        <f t="shared" ca="1" si="550"/>
        <v>10</v>
      </c>
      <c r="J2465" t="str">
        <f t="shared" ca="1" si="551"/>
        <v>rs</v>
      </c>
      <c r="K2465" t="str">
        <f t="shared" ca="1" si="559"/>
        <v>TBY</v>
      </c>
      <c r="L2465" t="str">
        <f t="shared" ca="1" si="559"/>
        <v>TBY</v>
      </c>
      <c r="M2465">
        <f t="shared" ca="1" si="552"/>
        <v>-4</v>
      </c>
      <c r="N2465" t="s">
        <v>16</v>
      </c>
      <c r="O2465">
        <v>-3</v>
      </c>
      <c r="P2465">
        <f t="shared" ca="1" si="553"/>
        <v>1.5</v>
      </c>
      <c r="S2465" t="s">
        <v>70</v>
      </c>
      <c r="T2465">
        <v>3</v>
      </c>
      <c r="U2465">
        <f t="shared" ca="1" si="554"/>
        <v>0</v>
      </c>
      <c r="V2465" t="s">
        <v>70</v>
      </c>
      <c r="W2465">
        <f t="shared" ca="1" si="555"/>
        <v>0</v>
      </c>
    </row>
    <row r="2466" spans="1:23" x14ac:dyDescent="0.25">
      <c r="A2466">
        <v>2465</v>
      </c>
      <c r="B2466">
        <v>1211</v>
      </c>
      <c r="C2466" t="str">
        <f t="shared" ca="1" si="548"/>
        <v>2016_10_MIA@SD</v>
      </c>
      <c r="D2466">
        <f t="shared" ca="1" si="558"/>
        <v>-3.5</v>
      </c>
      <c r="E2466">
        <f t="shared" ca="1" si="558"/>
        <v>-4</v>
      </c>
      <c r="F2466">
        <f t="shared" ca="1" si="558"/>
        <v>24</v>
      </c>
      <c r="G2466">
        <f t="shared" ca="1" si="558"/>
        <v>31</v>
      </c>
      <c r="H2466">
        <f t="shared" ca="1" si="549"/>
        <v>2016</v>
      </c>
      <c r="I2466">
        <f t="shared" ca="1" si="550"/>
        <v>10</v>
      </c>
      <c r="J2466" t="str">
        <f t="shared" ca="1" si="551"/>
        <v>rs</v>
      </c>
      <c r="K2466" t="str">
        <f t="shared" ca="1" si="559"/>
        <v>MIA</v>
      </c>
      <c r="L2466" t="str">
        <f t="shared" ca="1" si="559"/>
        <v>MIA</v>
      </c>
      <c r="M2466">
        <f t="shared" ca="1" si="552"/>
        <v>0.5</v>
      </c>
      <c r="N2466" t="s">
        <v>18</v>
      </c>
      <c r="O2466">
        <v>-6.5</v>
      </c>
      <c r="P2466">
        <f t="shared" ca="1" si="553"/>
        <v>3</v>
      </c>
      <c r="S2466" t="s">
        <v>90</v>
      </c>
      <c r="T2466">
        <v>3</v>
      </c>
      <c r="U2466">
        <f t="shared" ca="1" si="554"/>
        <v>0</v>
      </c>
      <c r="W2466" t="str">
        <f t="shared" ca="1" si="555"/>
        <v/>
      </c>
    </row>
    <row r="2467" spans="1:23" x14ac:dyDescent="0.25">
      <c r="A2467">
        <v>2466</v>
      </c>
      <c r="B2467">
        <v>1211</v>
      </c>
      <c r="C2467" t="str">
        <f t="shared" ca="1" si="548"/>
        <v>2016_10_MIA@SD</v>
      </c>
      <c r="D2467">
        <f t="shared" ca="1" si="558"/>
        <v>-3.5</v>
      </c>
      <c r="E2467">
        <f t="shared" ca="1" si="558"/>
        <v>-4</v>
      </c>
      <c r="F2467">
        <f t="shared" ca="1" si="558"/>
        <v>24</v>
      </c>
      <c r="G2467">
        <f t="shared" ca="1" si="558"/>
        <v>31</v>
      </c>
      <c r="H2467">
        <f t="shared" ca="1" si="549"/>
        <v>2016</v>
      </c>
      <c r="I2467">
        <f t="shared" ca="1" si="550"/>
        <v>10</v>
      </c>
      <c r="J2467" t="str">
        <f t="shared" ca="1" si="551"/>
        <v>rs</v>
      </c>
      <c r="K2467" t="str">
        <f t="shared" ca="1" si="559"/>
        <v>MIA</v>
      </c>
      <c r="L2467" t="str">
        <f t="shared" ca="1" si="559"/>
        <v>MIA</v>
      </c>
      <c r="M2467">
        <f t="shared" ca="1" si="552"/>
        <v>0.5</v>
      </c>
      <c r="N2467" t="s">
        <v>16</v>
      </c>
      <c r="O2467">
        <v>-5</v>
      </c>
      <c r="P2467">
        <f t="shared" ca="1" si="553"/>
        <v>1.5</v>
      </c>
      <c r="S2467" t="s">
        <v>90</v>
      </c>
      <c r="T2467">
        <v>9</v>
      </c>
      <c r="U2467">
        <f t="shared" ca="1" si="554"/>
        <v>0</v>
      </c>
      <c r="V2467" t="s">
        <v>90</v>
      </c>
      <c r="W2467">
        <f t="shared" ca="1" si="555"/>
        <v>0</v>
      </c>
    </row>
    <row r="2468" spans="1:23" x14ac:dyDescent="0.25">
      <c r="A2468">
        <v>2467</v>
      </c>
      <c r="B2468">
        <v>1212</v>
      </c>
      <c r="C2468" t="str">
        <f t="shared" ca="1" si="548"/>
        <v>2016_10_SFO@ARI</v>
      </c>
      <c r="D2468">
        <f t="shared" ca="1" si="558"/>
        <v>-13</v>
      </c>
      <c r="E2468">
        <f t="shared" ca="1" si="558"/>
        <v>-14</v>
      </c>
      <c r="F2468">
        <f t="shared" ca="1" si="558"/>
        <v>23</v>
      </c>
      <c r="G2468">
        <f t="shared" ca="1" si="558"/>
        <v>20</v>
      </c>
      <c r="H2468">
        <f t="shared" ca="1" si="549"/>
        <v>2016</v>
      </c>
      <c r="I2468">
        <f t="shared" ca="1" si="550"/>
        <v>10</v>
      </c>
      <c r="J2468" t="str">
        <f t="shared" ca="1" si="551"/>
        <v>rs</v>
      </c>
      <c r="K2468" t="str">
        <f t="shared" ca="1" si="559"/>
        <v>SFO</v>
      </c>
      <c r="L2468" t="str">
        <f t="shared" ca="1" si="559"/>
        <v>ARI</v>
      </c>
      <c r="M2468">
        <f t="shared" ca="1" si="552"/>
        <v>1</v>
      </c>
      <c r="N2468" t="s">
        <v>18</v>
      </c>
      <c r="O2468">
        <v>-10.5</v>
      </c>
      <c r="P2468">
        <f t="shared" ca="1" si="553"/>
        <v>2.5</v>
      </c>
      <c r="S2468" t="s">
        <v>338</v>
      </c>
      <c r="T2468">
        <v>9</v>
      </c>
      <c r="U2468">
        <f t="shared" ca="1" si="554"/>
        <v>1</v>
      </c>
      <c r="W2468" t="str">
        <f t="shared" ca="1" si="555"/>
        <v/>
      </c>
    </row>
    <row r="2469" spans="1:23" x14ac:dyDescent="0.25">
      <c r="A2469">
        <v>2468</v>
      </c>
      <c r="B2469">
        <v>1212</v>
      </c>
      <c r="C2469" t="str">
        <f t="shared" ca="1" si="548"/>
        <v>2016_10_SFO@ARI</v>
      </c>
      <c r="D2469">
        <f t="shared" ca="1" si="558"/>
        <v>-13</v>
      </c>
      <c r="E2469">
        <f t="shared" ca="1" si="558"/>
        <v>-14</v>
      </c>
      <c r="F2469">
        <f t="shared" ca="1" si="558"/>
        <v>23</v>
      </c>
      <c r="G2469">
        <f t="shared" ca="1" si="558"/>
        <v>20</v>
      </c>
      <c r="H2469">
        <f t="shared" ca="1" si="549"/>
        <v>2016</v>
      </c>
      <c r="I2469">
        <f t="shared" ca="1" si="550"/>
        <v>10</v>
      </c>
      <c r="J2469" t="str">
        <f t="shared" ca="1" si="551"/>
        <v>rs</v>
      </c>
      <c r="K2469" t="str">
        <f t="shared" ca="1" si="559"/>
        <v>SFO</v>
      </c>
      <c r="L2469" t="str">
        <f t="shared" ca="1" si="559"/>
        <v>ARI</v>
      </c>
      <c r="M2469">
        <f t="shared" ca="1" si="552"/>
        <v>1</v>
      </c>
      <c r="N2469" t="s">
        <v>16</v>
      </c>
      <c r="O2469">
        <v>-9</v>
      </c>
      <c r="P2469">
        <f t="shared" ca="1" si="553"/>
        <v>4</v>
      </c>
      <c r="S2469" t="s">
        <v>66</v>
      </c>
      <c r="T2469">
        <v>7</v>
      </c>
      <c r="U2469">
        <f t="shared" ca="1" si="554"/>
        <v>0</v>
      </c>
      <c r="V2469" t="s">
        <v>66</v>
      </c>
      <c r="W2469">
        <f t="shared" ca="1" si="555"/>
        <v>1</v>
      </c>
    </row>
    <row r="2470" spans="1:23" x14ac:dyDescent="0.25">
      <c r="A2470">
        <v>2469</v>
      </c>
      <c r="B2470">
        <v>1213</v>
      </c>
      <c r="C2470" t="str">
        <f t="shared" ca="1" si="548"/>
        <v>2016_10_DAL@PIT</v>
      </c>
      <c r="D2470">
        <f t="shared" ca="1" si="558"/>
        <v>-2.5</v>
      </c>
      <c r="E2470">
        <f t="shared" ca="1" si="558"/>
        <v>-2.5</v>
      </c>
      <c r="F2470">
        <f t="shared" ca="1" si="558"/>
        <v>30</v>
      </c>
      <c r="G2470">
        <f t="shared" ca="1" si="558"/>
        <v>35</v>
      </c>
      <c r="H2470">
        <f t="shared" ca="1" si="549"/>
        <v>2016</v>
      </c>
      <c r="I2470">
        <f t="shared" ca="1" si="550"/>
        <v>10</v>
      </c>
      <c r="J2470" t="str">
        <f t="shared" ca="1" si="551"/>
        <v>rs</v>
      </c>
      <c r="K2470" t="str">
        <f t="shared" ca="1" si="559"/>
        <v>DAL</v>
      </c>
      <c r="L2470" t="str">
        <f t="shared" ca="1" si="559"/>
        <v>DAL</v>
      </c>
      <c r="M2470">
        <f t="shared" ca="1" si="552"/>
        <v>0</v>
      </c>
      <c r="N2470" t="s">
        <v>18</v>
      </c>
      <c r="O2470">
        <v>1</v>
      </c>
      <c r="P2470">
        <f t="shared" ca="1" si="553"/>
        <v>3.5</v>
      </c>
      <c r="S2470" t="s">
        <v>73</v>
      </c>
      <c r="T2470">
        <v>10</v>
      </c>
      <c r="U2470">
        <f t="shared" ca="1" si="554"/>
        <v>1</v>
      </c>
      <c r="W2470" t="str">
        <f t="shared" ca="1" si="555"/>
        <v/>
      </c>
    </row>
    <row r="2471" spans="1:23" x14ac:dyDescent="0.25">
      <c r="A2471">
        <v>2470</v>
      </c>
      <c r="B2471">
        <v>1213</v>
      </c>
      <c r="C2471" t="str">
        <f t="shared" ca="1" si="548"/>
        <v>2016_10_DAL@PIT</v>
      </c>
      <c r="D2471">
        <f t="shared" ca="1" si="558"/>
        <v>-2.5</v>
      </c>
      <c r="E2471">
        <f t="shared" ca="1" si="558"/>
        <v>-2.5</v>
      </c>
      <c r="F2471">
        <f t="shared" ca="1" si="558"/>
        <v>30</v>
      </c>
      <c r="G2471">
        <f t="shared" ca="1" si="558"/>
        <v>35</v>
      </c>
      <c r="H2471">
        <f t="shared" ca="1" si="549"/>
        <v>2016</v>
      </c>
      <c r="I2471">
        <f t="shared" ca="1" si="550"/>
        <v>10</v>
      </c>
      <c r="J2471" t="str">
        <f t="shared" ca="1" si="551"/>
        <v>rs</v>
      </c>
      <c r="K2471" t="str">
        <f t="shared" ca="1" si="559"/>
        <v>DAL</v>
      </c>
      <c r="L2471" t="str">
        <f t="shared" ca="1" si="559"/>
        <v>DAL</v>
      </c>
      <c r="M2471">
        <f t="shared" ca="1" si="552"/>
        <v>0</v>
      </c>
      <c r="N2471" t="s">
        <v>16</v>
      </c>
      <c r="O2471">
        <v>-2.5</v>
      </c>
      <c r="P2471">
        <f t="shared" ca="1" si="553"/>
        <v>0</v>
      </c>
      <c r="S2471" t="s">
        <v>89</v>
      </c>
      <c r="T2471">
        <v>8</v>
      </c>
      <c r="U2471">
        <f t="shared" ca="1" si="554"/>
        <v>0</v>
      </c>
      <c r="V2471" t="s">
        <v>89</v>
      </c>
      <c r="W2471">
        <f t="shared" ca="1" si="555"/>
        <v>0</v>
      </c>
    </row>
    <row r="2472" spans="1:23" x14ac:dyDescent="0.25">
      <c r="A2472">
        <v>2471</v>
      </c>
      <c r="B2472">
        <v>1214</v>
      </c>
      <c r="C2472" t="str">
        <f t="shared" ca="1" si="548"/>
        <v>2016_10_SEA@NWE</v>
      </c>
      <c r="D2472">
        <f t="shared" ca="1" si="558"/>
        <v>-7</v>
      </c>
      <c r="E2472">
        <f t="shared" ca="1" si="558"/>
        <v>-7.5</v>
      </c>
      <c r="F2472">
        <f t="shared" ca="1" si="558"/>
        <v>24</v>
      </c>
      <c r="G2472">
        <f t="shared" ca="1" si="558"/>
        <v>31</v>
      </c>
      <c r="H2472">
        <f t="shared" ca="1" si="549"/>
        <v>2016</v>
      </c>
      <c r="I2472">
        <f t="shared" ca="1" si="550"/>
        <v>10</v>
      </c>
      <c r="J2472" t="str">
        <f t="shared" ca="1" si="551"/>
        <v>rs</v>
      </c>
      <c r="K2472" t="str">
        <f t="shared" ca="1" si="559"/>
        <v>SEA</v>
      </c>
      <c r="L2472" t="str">
        <f t="shared" ca="1" si="559"/>
        <v>SEA</v>
      </c>
      <c r="M2472">
        <f t="shared" ca="1" si="552"/>
        <v>0.5</v>
      </c>
      <c r="N2472" t="s">
        <v>18</v>
      </c>
      <c r="O2472">
        <v>-5</v>
      </c>
      <c r="P2472">
        <f t="shared" ca="1" si="553"/>
        <v>2</v>
      </c>
      <c r="S2472" t="s">
        <v>91</v>
      </c>
      <c r="T2472">
        <v>11</v>
      </c>
      <c r="U2472">
        <f t="shared" ca="1" si="554"/>
        <v>1</v>
      </c>
      <c r="W2472" t="str">
        <f t="shared" ca="1" si="555"/>
        <v/>
      </c>
    </row>
    <row r="2473" spans="1:23" x14ac:dyDescent="0.25">
      <c r="A2473">
        <v>2472</v>
      </c>
      <c r="B2473">
        <v>1214</v>
      </c>
      <c r="C2473" t="str">
        <f t="shared" ca="1" si="548"/>
        <v>2016_10_SEA@NWE</v>
      </c>
      <c r="D2473">
        <f t="shared" ca="1" si="558"/>
        <v>-7</v>
      </c>
      <c r="E2473">
        <f t="shared" ca="1" si="558"/>
        <v>-7.5</v>
      </c>
      <c r="F2473">
        <f t="shared" ca="1" si="558"/>
        <v>24</v>
      </c>
      <c r="G2473">
        <f t="shared" ca="1" si="558"/>
        <v>31</v>
      </c>
      <c r="H2473">
        <f t="shared" ca="1" si="549"/>
        <v>2016</v>
      </c>
      <c r="I2473">
        <f t="shared" ca="1" si="550"/>
        <v>10</v>
      </c>
      <c r="J2473" t="str">
        <f t="shared" ca="1" si="551"/>
        <v>rs</v>
      </c>
      <c r="K2473" t="str">
        <f t="shared" ca="1" si="559"/>
        <v>SEA</v>
      </c>
      <c r="L2473" t="str">
        <f t="shared" ca="1" si="559"/>
        <v>SEA</v>
      </c>
      <c r="M2473">
        <f t="shared" ca="1" si="552"/>
        <v>0.5</v>
      </c>
      <c r="N2473" t="s">
        <v>16</v>
      </c>
      <c r="O2473">
        <v>-4.5</v>
      </c>
      <c r="P2473">
        <f t="shared" ca="1" si="553"/>
        <v>2.5</v>
      </c>
      <c r="S2473" t="s">
        <v>337</v>
      </c>
      <c r="T2473">
        <v>5</v>
      </c>
      <c r="U2473">
        <f t="shared" ca="1" si="554"/>
        <v>0</v>
      </c>
      <c r="V2473" t="s">
        <v>337</v>
      </c>
      <c r="W2473">
        <f t="shared" ca="1" si="555"/>
        <v>0</v>
      </c>
    </row>
    <row r="2474" spans="1:23" x14ac:dyDescent="0.25">
      <c r="A2474">
        <v>2473</v>
      </c>
      <c r="B2474">
        <v>1215</v>
      </c>
      <c r="C2474" t="str">
        <f t="shared" ca="1" si="548"/>
        <v>2016_10_CIN@NYG</v>
      </c>
      <c r="D2474">
        <f t="shared" ca="1" si="558"/>
        <v>-2.5</v>
      </c>
      <c r="E2474">
        <f t="shared" ca="1" si="558"/>
        <v>1</v>
      </c>
      <c r="F2474">
        <f t="shared" ca="1" si="558"/>
        <v>21</v>
      </c>
      <c r="G2474">
        <f t="shared" ca="1" si="558"/>
        <v>20</v>
      </c>
      <c r="H2474">
        <f t="shared" ca="1" si="549"/>
        <v>2016</v>
      </c>
      <c r="I2474">
        <f t="shared" ca="1" si="550"/>
        <v>10</v>
      </c>
      <c r="J2474" t="str">
        <f t="shared" ca="1" si="551"/>
        <v>rs</v>
      </c>
      <c r="K2474" t="str">
        <f t="shared" ca="1" si="559"/>
        <v>NYG</v>
      </c>
      <c r="L2474" t="str">
        <f t="shared" ca="1" si="559"/>
        <v>NYG</v>
      </c>
      <c r="M2474">
        <f t="shared" ca="1" si="552"/>
        <v>-3.5</v>
      </c>
      <c r="N2474" t="s">
        <v>18</v>
      </c>
      <c r="O2474">
        <v>-3</v>
      </c>
      <c r="P2474">
        <f t="shared" ca="1" si="553"/>
        <v>0.5</v>
      </c>
      <c r="S2474" t="s">
        <v>71</v>
      </c>
      <c r="T2474">
        <v>13</v>
      </c>
      <c r="U2474">
        <f t="shared" ca="1" si="554"/>
        <v>0</v>
      </c>
      <c r="W2474" t="str">
        <f t="shared" ca="1" si="555"/>
        <v/>
      </c>
    </row>
    <row r="2475" spans="1:23" x14ac:dyDescent="0.25">
      <c r="A2475">
        <v>2474</v>
      </c>
      <c r="B2475">
        <v>1215</v>
      </c>
      <c r="C2475" t="str">
        <f t="shared" ca="1" si="548"/>
        <v>2016_10_CIN@NYG</v>
      </c>
      <c r="D2475">
        <f t="shared" ca="1" si="558"/>
        <v>-2.5</v>
      </c>
      <c r="E2475">
        <f t="shared" ca="1" si="558"/>
        <v>1</v>
      </c>
      <c r="F2475">
        <f t="shared" ca="1" si="558"/>
        <v>21</v>
      </c>
      <c r="G2475">
        <f t="shared" ca="1" si="558"/>
        <v>20</v>
      </c>
      <c r="H2475">
        <f t="shared" ca="1" si="549"/>
        <v>2016</v>
      </c>
      <c r="I2475">
        <f t="shared" ca="1" si="550"/>
        <v>10</v>
      </c>
      <c r="J2475" t="str">
        <f t="shared" ca="1" si="551"/>
        <v>rs</v>
      </c>
      <c r="K2475" t="str">
        <f t="shared" ca="1" si="559"/>
        <v>NYG</v>
      </c>
      <c r="L2475" t="str">
        <f t="shared" ca="1" si="559"/>
        <v>NYG</v>
      </c>
      <c r="M2475">
        <f t="shared" ca="1" si="552"/>
        <v>-3.5</v>
      </c>
      <c r="N2475" t="s">
        <v>16</v>
      </c>
      <c r="O2475">
        <v>-4.5</v>
      </c>
      <c r="P2475">
        <f t="shared" ca="1" si="553"/>
        <v>2</v>
      </c>
      <c r="S2475" t="s">
        <v>85</v>
      </c>
      <c r="T2475">
        <v>6</v>
      </c>
      <c r="U2475">
        <f t="shared" ca="1" si="554"/>
        <v>1</v>
      </c>
      <c r="V2475" t="s">
        <v>85</v>
      </c>
      <c r="W2475">
        <f t="shared" ca="1" si="555"/>
        <v>1</v>
      </c>
    </row>
    <row r="2476" spans="1:23" x14ac:dyDescent="0.25">
      <c r="A2476">
        <v>2475</v>
      </c>
      <c r="B2476">
        <v>1216</v>
      </c>
      <c r="C2476" t="str">
        <f t="shared" ca="1" si="548"/>
        <v>2016_11_NOR@CAR</v>
      </c>
      <c r="D2476">
        <f t="shared" ca="1" si="558"/>
        <v>-4</v>
      </c>
      <c r="E2476">
        <f t="shared" ca="1" si="558"/>
        <v>-3.5</v>
      </c>
      <c r="F2476">
        <f t="shared" ca="1" si="558"/>
        <v>23</v>
      </c>
      <c r="G2476">
        <f t="shared" ca="1" si="558"/>
        <v>20</v>
      </c>
      <c r="H2476">
        <f t="shared" ca="1" si="549"/>
        <v>2016</v>
      </c>
      <c r="I2476">
        <f t="shared" ca="1" si="550"/>
        <v>11</v>
      </c>
      <c r="J2476" t="str">
        <f t="shared" ca="1" si="551"/>
        <v>rs</v>
      </c>
      <c r="K2476" t="str">
        <f t="shared" ca="1" si="559"/>
        <v>NOR</v>
      </c>
      <c r="L2476" t="str">
        <f t="shared" ca="1" si="559"/>
        <v>CAR</v>
      </c>
      <c r="M2476">
        <f t="shared" ca="1" si="552"/>
        <v>-0.5</v>
      </c>
      <c r="N2476" t="s">
        <v>18</v>
      </c>
      <c r="O2476">
        <v>-3</v>
      </c>
      <c r="P2476">
        <f t="shared" ca="1" si="553"/>
        <v>1</v>
      </c>
      <c r="S2476" t="s">
        <v>340</v>
      </c>
      <c r="T2476">
        <v>10</v>
      </c>
      <c r="U2476">
        <f t="shared" ca="1" si="554"/>
        <v>1</v>
      </c>
      <c r="W2476" t="str">
        <f t="shared" ca="1" si="555"/>
        <v/>
      </c>
    </row>
    <row r="2477" spans="1:23" x14ac:dyDescent="0.25">
      <c r="A2477">
        <v>2476</v>
      </c>
      <c r="B2477">
        <v>1216</v>
      </c>
      <c r="C2477" t="str">
        <f t="shared" ca="1" si="548"/>
        <v>2016_11_NOR@CAR</v>
      </c>
      <c r="D2477">
        <f t="shared" ca="1" si="558"/>
        <v>-4</v>
      </c>
      <c r="E2477">
        <f t="shared" ca="1" si="558"/>
        <v>-3.5</v>
      </c>
      <c r="F2477">
        <f t="shared" ca="1" si="558"/>
        <v>23</v>
      </c>
      <c r="G2477">
        <f t="shared" ca="1" si="558"/>
        <v>20</v>
      </c>
      <c r="H2477">
        <f t="shared" ca="1" si="549"/>
        <v>2016</v>
      </c>
      <c r="I2477">
        <f t="shared" ca="1" si="550"/>
        <v>11</v>
      </c>
      <c r="J2477" t="str">
        <f t="shared" ca="1" si="551"/>
        <v>rs</v>
      </c>
      <c r="K2477" t="str">
        <f t="shared" ca="1" si="559"/>
        <v>NOR</v>
      </c>
      <c r="L2477" t="str">
        <f t="shared" ca="1" si="559"/>
        <v>CAR</v>
      </c>
      <c r="M2477">
        <f t="shared" ca="1" si="552"/>
        <v>-0.5</v>
      </c>
      <c r="N2477" t="s">
        <v>16</v>
      </c>
      <c r="O2477">
        <v>-3.5</v>
      </c>
      <c r="P2477">
        <f t="shared" ca="1" si="553"/>
        <v>0.5</v>
      </c>
      <c r="S2477" t="s">
        <v>69</v>
      </c>
      <c r="T2477">
        <v>14</v>
      </c>
      <c r="U2477">
        <f t="shared" ca="1" si="554"/>
        <v>0</v>
      </c>
      <c r="V2477" t="s">
        <v>69</v>
      </c>
      <c r="W2477">
        <f t="shared" ca="1" si="555"/>
        <v>1</v>
      </c>
    </row>
    <row r="2478" spans="1:23" x14ac:dyDescent="0.25">
      <c r="A2478">
        <v>2477</v>
      </c>
      <c r="B2478">
        <v>1217</v>
      </c>
      <c r="C2478" t="str">
        <f t="shared" ca="1" si="548"/>
        <v>2016_11_ARI@MIN</v>
      </c>
      <c r="D2478">
        <f t="shared" ca="1" si="558"/>
        <v>0</v>
      </c>
      <c r="E2478">
        <f t="shared" ca="1" si="558"/>
        <v>-2</v>
      </c>
      <c r="F2478">
        <f t="shared" ca="1" si="558"/>
        <v>30</v>
      </c>
      <c r="G2478">
        <f t="shared" ca="1" si="558"/>
        <v>24</v>
      </c>
      <c r="H2478">
        <f t="shared" ca="1" si="549"/>
        <v>2016</v>
      </c>
      <c r="I2478">
        <f t="shared" ca="1" si="550"/>
        <v>11</v>
      </c>
      <c r="J2478" t="str">
        <f t="shared" ca="1" si="551"/>
        <v>rs</v>
      </c>
      <c r="K2478" t="str">
        <f t="shared" ca="1" si="559"/>
        <v>MIN</v>
      </c>
      <c r="L2478" t="str">
        <f t="shared" ca="1" si="559"/>
        <v>MIN</v>
      </c>
      <c r="M2478">
        <f t="shared" ca="1" si="552"/>
        <v>2</v>
      </c>
      <c r="N2478" t="s">
        <v>18</v>
      </c>
      <c r="O2478">
        <v>-1</v>
      </c>
      <c r="P2478">
        <f t="shared" ca="1" si="553"/>
        <v>1</v>
      </c>
      <c r="S2478" t="s">
        <v>82</v>
      </c>
      <c r="T2478">
        <v>13</v>
      </c>
      <c r="U2478">
        <f t="shared" ca="1" si="554"/>
        <v>1</v>
      </c>
      <c r="W2478" t="str">
        <f t="shared" ca="1" si="555"/>
        <v/>
      </c>
    </row>
    <row r="2479" spans="1:23" x14ac:dyDescent="0.25">
      <c r="A2479">
        <v>2478</v>
      </c>
      <c r="B2479">
        <v>1217</v>
      </c>
      <c r="C2479" t="str">
        <f t="shared" ca="1" si="548"/>
        <v>2016_11_ARI@MIN</v>
      </c>
      <c r="D2479">
        <f t="shared" ca="1" si="558"/>
        <v>0</v>
      </c>
      <c r="E2479">
        <f t="shared" ca="1" si="558"/>
        <v>-2</v>
      </c>
      <c r="F2479">
        <f t="shared" ca="1" si="558"/>
        <v>30</v>
      </c>
      <c r="G2479">
        <f t="shared" ca="1" si="558"/>
        <v>24</v>
      </c>
      <c r="H2479">
        <f t="shared" ca="1" si="549"/>
        <v>2016</v>
      </c>
      <c r="I2479">
        <f t="shared" ca="1" si="550"/>
        <v>11</v>
      </c>
      <c r="J2479" t="str">
        <f t="shared" ca="1" si="551"/>
        <v>rs</v>
      </c>
      <c r="K2479" t="str">
        <f t="shared" ca="1" si="559"/>
        <v>MIN</v>
      </c>
      <c r="L2479" t="str">
        <f t="shared" ca="1" si="559"/>
        <v>MIN</v>
      </c>
      <c r="M2479">
        <f t="shared" ca="1" si="552"/>
        <v>2</v>
      </c>
      <c r="N2479" t="s">
        <v>16</v>
      </c>
      <c r="O2479">
        <v>-3</v>
      </c>
      <c r="P2479">
        <f t="shared" ca="1" si="553"/>
        <v>3</v>
      </c>
      <c r="S2479" t="s">
        <v>66</v>
      </c>
      <c r="T2479">
        <v>8</v>
      </c>
      <c r="U2479">
        <f t="shared" ca="1" si="554"/>
        <v>0</v>
      </c>
      <c r="V2479" t="s">
        <v>66</v>
      </c>
      <c r="W2479">
        <f t="shared" ca="1" si="555"/>
        <v>0</v>
      </c>
    </row>
    <row r="2480" spans="1:23" x14ac:dyDescent="0.25">
      <c r="A2480">
        <v>2479</v>
      </c>
      <c r="B2480">
        <v>1218</v>
      </c>
      <c r="C2480" t="str">
        <f t="shared" ca="1" si="548"/>
        <v>2016_11_BUF@CIN</v>
      </c>
      <c r="D2480">
        <f t="shared" ca="1" si="558"/>
        <v>-4.5</v>
      </c>
      <c r="E2480">
        <f t="shared" ca="1" si="558"/>
        <v>-2.5</v>
      </c>
      <c r="F2480">
        <f t="shared" ca="1" si="558"/>
        <v>12</v>
      </c>
      <c r="G2480">
        <f t="shared" ca="1" si="558"/>
        <v>16</v>
      </c>
      <c r="H2480">
        <f t="shared" ca="1" si="549"/>
        <v>2016</v>
      </c>
      <c r="I2480">
        <f t="shared" ca="1" si="550"/>
        <v>11</v>
      </c>
      <c r="J2480" t="str">
        <f t="shared" ca="1" si="551"/>
        <v>rs</v>
      </c>
      <c r="K2480" t="str">
        <f t="shared" ca="1" si="559"/>
        <v>BUF</v>
      </c>
      <c r="L2480" t="str">
        <f t="shared" ca="1" si="559"/>
        <v>BUF</v>
      </c>
      <c r="M2480">
        <f t="shared" ca="1" si="552"/>
        <v>-2</v>
      </c>
      <c r="N2480" t="s">
        <v>18</v>
      </c>
      <c r="O2480">
        <v>-4</v>
      </c>
      <c r="P2480">
        <f t="shared" ca="1" si="553"/>
        <v>0.5</v>
      </c>
      <c r="S2480" t="s">
        <v>68</v>
      </c>
      <c r="T2480">
        <v>8</v>
      </c>
      <c r="U2480">
        <f t="shared" ca="1" si="554"/>
        <v>1</v>
      </c>
      <c r="W2480" t="str">
        <f t="shared" ca="1" si="555"/>
        <v/>
      </c>
    </row>
    <row r="2481" spans="1:23" x14ac:dyDescent="0.25">
      <c r="A2481">
        <v>2480</v>
      </c>
      <c r="B2481">
        <v>1218</v>
      </c>
      <c r="C2481" t="str">
        <f t="shared" ca="1" si="548"/>
        <v>2016_11_BUF@CIN</v>
      </c>
      <c r="D2481">
        <f t="shared" ca="1" si="558"/>
        <v>-4.5</v>
      </c>
      <c r="E2481">
        <f t="shared" ca="1" si="558"/>
        <v>-2.5</v>
      </c>
      <c r="F2481">
        <f t="shared" ca="1" si="558"/>
        <v>12</v>
      </c>
      <c r="G2481">
        <f t="shared" ca="1" si="558"/>
        <v>16</v>
      </c>
      <c r="H2481">
        <f t="shared" ca="1" si="549"/>
        <v>2016</v>
      </c>
      <c r="I2481">
        <f t="shared" ca="1" si="550"/>
        <v>11</v>
      </c>
      <c r="J2481" t="str">
        <f t="shared" ca="1" si="551"/>
        <v>rs</v>
      </c>
      <c r="K2481" t="str">
        <f t="shared" ca="1" si="559"/>
        <v>BUF</v>
      </c>
      <c r="L2481" t="str">
        <f t="shared" ca="1" si="559"/>
        <v>BUF</v>
      </c>
      <c r="M2481">
        <f t="shared" ca="1" si="552"/>
        <v>-2</v>
      </c>
      <c r="N2481" t="s">
        <v>16</v>
      </c>
      <c r="O2481">
        <v>-4.5</v>
      </c>
      <c r="P2481">
        <f t="shared" ca="1" si="553"/>
        <v>0</v>
      </c>
      <c r="S2481" t="s">
        <v>68</v>
      </c>
      <c r="T2481">
        <v>2</v>
      </c>
      <c r="U2481">
        <f t="shared" ca="1" si="554"/>
        <v>1</v>
      </c>
      <c r="V2481" t="s">
        <v>68</v>
      </c>
      <c r="W2481">
        <f t="shared" ca="1" si="555"/>
        <v>1</v>
      </c>
    </row>
    <row r="2482" spans="1:23" x14ac:dyDescent="0.25">
      <c r="A2482">
        <v>2481</v>
      </c>
      <c r="B2482">
        <v>1219</v>
      </c>
      <c r="C2482" t="str">
        <f t="shared" ca="1" si="548"/>
        <v>2016_11_CHI@NYG</v>
      </c>
      <c r="D2482">
        <f t="shared" ref="D2482:G2501" ca="1" si="560">IFERROR(IF(ISBLANK(VLOOKUP($B2482,nfl_game_result,MATCH(D$1,nfl_game_result_header,0),FALSE)),"",VLOOKUP($B2482,nfl_game_result,MATCH(D$1,nfl_game_result_header,0),FALSE)),"error")</f>
        <v>-6</v>
      </c>
      <c r="E2482">
        <f t="shared" ca="1" si="560"/>
        <v>-6.5</v>
      </c>
      <c r="F2482">
        <f t="shared" ca="1" si="560"/>
        <v>22</v>
      </c>
      <c r="G2482">
        <f t="shared" ca="1" si="560"/>
        <v>16</v>
      </c>
      <c r="H2482">
        <f t="shared" ca="1" si="549"/>
        <v>2016</v>
      </c>
      <c r="I2482">
        <f t="shared" ca="1" si="550"/>
        <v>11</v>
      </c>
      <c r="J2482" t="str">
        <f t="shared" ca="1" si="551"/>
        <v>rs</v>
      </c>
      <c r="K2482" t="str">
        <f t="shared" ref="K2482:L2501" ca="1" si="561">IFERROR(IF(ISBLANK(VLOOKUP($B2482,nfl_game_result,MATCH(K$1,nfl_game_result_header,0),FALSE)),"",VLOOKUP($B2482,nfl_game_result,MATCH(K$1,nfl_game_result_header,0),FALSE)),"error")</f>
        <v>CHI</v>
      </c>
      <c r="L2482" t="str">
        <f t="shared" ca="1" si="561"/>
        <v>NYG</v>
      </c>
      <c r="M2482">
        <f t="shared" ca="1" si="552"/>
        <v>0.5</v>
      </c>
      <c r="N2482" t="s">
        <v>18</v>
      </c>
      <c r="O2482">
        <v>-7.5</v>
      </c>
      <c r="P2482">
        <f t="shared" ca="1" si="553"/>
        <v>1.5</v>
      </c>
      <c r="S2482" t="s">
        <v>70</v>
      </c>
      <c r="T2482">
        <v>14</v>
      </c>
      <c r="U2482">
        <f t="shared" ca="1" si="554"/>
        <v>1</v>
      </c>
      <c r="W2482" t="str">
        <f t="shared" ca="1" si="555"/>
        <v/>
      </c>
    </row>
    <row r="2483" spans="1:23" x14ac:dyDescent="0.25">
      <c r="A2483">
        <v>2482</v>
      </c>
      <c r="B2483">
        <v>1219</v>
      </c>
      <c r="C2483" t="str">
        <f t="shared" ca="1" si="548"/>
        <v>2016_11_CHI@NYG</v>
      </c>
      <c r="D2483">
        <f t="shared" ca="1" si="560"/>
        <v>-6</v>
      </c>
      <c r="E2483">
        <f t="shared" ca="1" si="560"/>
        <v>-6.5</v>
      </c>
      <c r="F2483">
        <f t="shared" ca="1" si="560"/>
        <v>22</v>
      </c>
      <c r="G2483">
        <f t="shared" ca="1" si="560"/>
        <v>16</v>
      </c>
      <c r="H2483">
        <f t="shared" ca="1" si="549"/>
        <v>2016</v>
      </c>
      <c r="I2483">
        <f t="shared" ca="1" si="550"/>
        <v>11</v>
      </c>
      <c r="J2483" t="str">
        <f t="shared" ca="1" si="551"/>
        <v>rs</v>
      </c>
      <c r="K2483" t="str">
        <f t="shared" ca="1" si="561"/>
        <v>CHI</v>
      </c>
      <c r="L2483" t="str">
        <f t="shared" ca="1" si="561"/>
        <v>NYG</v>
      </c>
      <c r="M2483">
        <f t="shared" ca="1" si="552"/>
        <v>0.5</v>
      </c>
      <c r="N2483" t="s">
        <v>16</v>
      </c>
      <c r="O2483">
        <v>-7.5</v>
      </c>
      <c r="P2483">
        <f t="shared" ca="1" si="553"/>
        <v>1.5</v>
      </c>
      <c r="S2483" t="s">
        <v>70</v>
      </c>
      <c r="T2483">
        <v>10</v>
      </c>
      <c r="U2483">
        <f t="shared" ca="1" si="554"/>
        <v>1</v>
      </c>
      <c r="V2483" t="s">
        <v>85</v>
      </c>
      <c r="W2483">
        <f t="shared" ca="1" si="555"/>
        <v>1</v>
      </c>
    </row>
    <row r="2484" spans="1:23" x14ac:dyDescent="0.25">
      <c r="A2484">
        <v>2483</v>
      </c>
      <c r="B2484">
        <v>1220</v>
      </c>
      <c r="C2484" t="str">
        <f t="shared" ca="1" si="548"/>
        <v>2016_11_PIT@CLE</v>
      </c>
      <c r="D2484">
        <f t="shared" ca="1" si="560"/>
        <v>9.5</v>
      </c>
      <c r="E2484">
        <f t="shared" ca="1" si="560"/>
        <v>8.5</v>
      </c>
      <c r="F2484">
        <f t="shared" ca="1" si="560"/>
        <v>9</v>
      </c>
      <c r="G2484">
        <f t="shared" ca="1" si="560"/>
        <v>24</v>
      </c>
      <c r="H2484">
        <f t="shared" ca="1" si="549"/>
        <v>2016</v>
      </c>
      <c r="I2484">
        <f t="shared" ca="1" si="550"/>
        <v>11</v>
      </c>
      <c r="J2484" t="str">
        <f t="shared" ca="1" si="551"/>
        <v>rs</v>
      </c>
      <c r="K2484" t="str">
        <f t="shared" ca="1" si="561"/>
        <v>PIT</v>
      </c>
      <c r="L2484" t="str">
        <f t="shared" ca="1" si="561"/>
        <v>PIT</v>
      </c>
      <c r="M2484">
        <f t="shared" ca="1" si="552"/>
        <v>1</v>
      </c>
      <c r="N2484" t="s">
        <v>18</v>
      </c>
      <c r="O2484">
        <v>10</v>
      </c>
      <c r="P2484">
        <f t="shared" ca="1" si="553"/>
        <v>0.5</v>
      </c>
      <c r="S2484" t="s">
        <v>89</v>
      </c>
      <c r="T2484">
        <v>12</v>
      </c>
      <c r="U2484">
        <f t="shared" ca="1" si="554"/>
        <v>1</v>
      </c>
      <c r="W2484" t="str">
        <f t="shared" ca="1" si="555"/>
        <v/>
      </c>
    </row>
    <row r="2485" spans="1:23" x14ac:dyDescent="0.25">
      <c r="A2485">
        <v>2484</v>
      </c>
      <c r="B2485">
        <v>1220</v>
      </c>
      <c r="C2485" t="str">
        <f t="shared" ca="1" si="548"/>
        <v>2016_11_PIT@CLE</v>
      </c>
      <c r="D2485">
        <f t="shared" ca="1" si="560"/>
        <v>9.5</v>
      </c>
      <c r="E2485">
        <f t="shared" ca="1" si="560"/>
        <v>8.5</v>
      </c>
      <c r="F2485">
        <f t="shared" ca="1" si="560"/>
        <v>9</v>
      </c>
      <c r="G2485">
        <f t="shared" ca="1" si="560"/>
        <v>24</v>
      </c>
      <c r="H2485">
        <f t="shared" ca="1" si="549"/>
        <v>2016</v>
      </c>
      <c r="I2485">
        <f t="shared" ca="1" si="550"/>
        <v>11</v>
      </c>
      <c r="J2485" t="str">
        <f t="shared" ca="1" si="551"/>
        <v>rs</v>
      </c>
      <c r="K2485" t="str">
        <f t="shared" ca="1" si="561"/>
        <v>PIT</v>
      </c>
      <c r="L2485" t="str">
        <f t="shared" ca="1" si="561"/>
        <v>PIT</v>
      </c>
      <c r="M2485">
        <f t="shared" ca="1" si="552"/>
        <v>1</v>
      </c>
      <c r="N2485" t="s">
        <v>16</v>
      </c>
      <c r="O2485">
        <v>7</v>
      </c>
      <c r="P2485">
        <f t="shared" ca="1" si="553"/>
        <v>2.5</v>
      </c>
      <c r="S2485" t="s">
        <v>89</v>
      </c>
      <c r="T2485">
        <v>4</v>
      </c>
      <c r="U2485">
        <f t="shared" ca="1" si="554"/>
        <v>1</v>
      </c>
      <c r="V2485" t="s">
        <v>89</v>
      </c>
      <c r="W2485">
        <f t="shared" ca="1" si="555"/>
        <v>1</v>
      </c>
    </row>
    <row r="2486" spans="1:23" x14ac:dyDescent="0.25">
      <c r="A2486">
        <v>2485</v>
      </c>
      <c r="B2486">
        <v>1221</v>
      </c>
      <c r="C2486" t="str">
        <f t="shared" ca="1" si="548"/>
        <v>2016_11_TBY@KCY</v>
      </c>
      <c r="D2486">
        <f t="shared" ca="1" si="560"/>
        <v>-7.5</v>
      </c>
      <c r="E2486">
        <f t="shared" ca="1" si="560"/>
        <v>-7</v>
      </c>
      <c r="F2486">
        <f t="shared" ca="1" si="560"/>
        <v>17</v>
      </c>
      <c r="G2486">
        <f t="shared" ca="1" si="560"/>
        <v>19</v>
      </c>
      <c r="H2486">
        <f t="shared" ca="1" si="549"/>
        <v>2016</v>
      </c>
      <c r="I2486">
        <f t="shared" ca="1" si="550"/>
        <v>11</v>
      </c>
      <c r="J2486" t="str">
        <f t="shared" ca="1" si="551"/>
        <v>rs</v>
      </c>
      <c r="K2486" t="str">
        <f t="shared" ca="1" si="561"/>
        <v>TBY</v>
      </c>
      <c r="L2486" t="str">
        <f t="shared" ca="1" si="561"/>
        <v>TBY</v>
      </c>
      <c r="M2486">
        <f t="shared" ca="1" si="552"/>
        <v>-0.5</v>
      </c>
      <c r="N2486" t="s">
        <v>18</v>
      </c>
      <c r="O2486">
        <v>-5.5</v>
      </c>
      <c r="P2486">
        <f t="shared" ca="1" si="553"/>
        <v>2</v>
      </c>
      <c r="S2486" t="s">
        <v>339</v>
      </c>
      <c r="T2486">
        <v>11</v>
      </c>
      <c r="U2486">
        <f t="shared" ca="1" si="554"/>
        <v>1</v>
      </c>
      <c r="W2486" t="str">
        <f t="shared" ca="1" si="555"/>
        <v/>
      </c>
    </row>
    <row r="2487" spans="1:23" x14ac:dyDescent="0.25">
      <c r="A2487">
        <v>2486</v>
      </c>
      <c r="B2487">
        <v>1221</v>
      </c>
      <c r="C2487" t="str">
        <f t="shared" ca="1" si="548"/>
        <v>2016_11_TBY@KCY</v>
      </c>
      <c r="D2487">
        <f t="shared" ca="1" si="560"/>
        <v>-7.5</v>
      </c>
      <c r="E2487">
        <f t="shared" ca="1" si="560"/>
        <v>-7</v>
      </c>
      <c r="F2487">
        <f t="shared" ca="1" si="560"/>
        <v>17</v>
      </c>
      <c r="G2487">
        <f t="shared" ca="1" si="560"/>
        <v>19</v>
      </c>
      <c r="H2487">
        <f t="shared" ca="1" si="549"/>
        <v>2016</v>
      </c>
      <c r="I2487">
        <f t="shared" ca="1" si="550"/>
        <v>11</v>
      </c>
      <c r="J2487" t="str">
        <f t="shared" ca="1" si="551"/>
        <v>rs</v>
      </c>
      <c r="K2487" t="str">
        <f t="shared" ca="1" si="561"/>
        <v>TBY</v>
      </c>
      <c r="L2487" t="str">
        <f t="shared" ca="1" si="561"/>
        <v>TBY</v>
      </c>
      <c r="M2487">
        <f t="shared" ca="1" si="552"/>
        <v>-0.5</v>
      </c>
      <c r="N2487" t="s">
        <v>16</v>
      </c>
      <c r="O2487">
        <v>-7</v>
      </c>
      <c r="P2487">
        <f t="shared" ca="1" si="553"/>
        <v>0.5</v>
      </c>
      <c r="S2487" t="s">
        <v>336</v>
      </c>
      <c r="T2487">
        <v>1</v>
      </c>
      <c r="U2487">
        <f t="shared" ca="1" si="554"/>
        <v>0</v>
      </c>
      <c r="V2487" t="s">
        <v>336</v>
      </c>
      <c r="W2487">
        <f t="shared" ca="1" si="555"/>
        <v>0</v>
      </c>
    </row>
    <row r="2488" spans="1:23" x14ac:dyDescent="0.25">
      <c r="A2488">
        <v>2487</v>
      </c>
      <c r="B2488">
        <v>1222</v>
      </c>
      <c r="C2488" t="str">
        <f t="shared" ca="1" si="548"/>
        <v>2016_11_BAL@DAL</v>
      </c>
      <c r="D2488">
        <f t="shared" ca="1" si="560"/>
        <v>-7</v>
      </c>
      <c r="E2488">
        <f t="shared" ca="1" si="560"/>
        <v>-7.5</v>
      </c>
      <c r="F2488">
        <f t="shared" ca="1" si="560"/>
        <v>27</v>
      </c>
      <c r="G2488">
        <f t="shared" ca="1" si="560"/>
        <v>17</v>
      </c>
      <c r="H2488">
        <f t="shared" ca="1" si="549"/>
        <v>2016</v>
      </c>
      <c r="I2488">
        <f t="shared" ca="1" si="550"/>
        <v>11</v>
      </c>
      <c r="J2488" t="str">
        <f t="shared" ca="1" si="551"/>
        <v>rs</v>
      </c>
      <c r="K2488" t="str">
        <f t="shared" ca="1" si="561"/>
        <v>DAL</v>
      </c>
      <c r="L2488" t="str">
        <f t="shared" ca="1" si="561"/>
        <v>DAL</v>
      </c>
      <c r="M2488">
        <f t="shared" ca="1" si="552"/>
        <v>0.5</v>
      </c>
      <c r="N2488" t="s">
        <v>18</v>
      </c>
      <c r="O2488">
        <v>-6</v>
      </c>
      <c r="P2488">
        <f t="shared" ca="1" si="553"/>
        <v>1</v>
      </c>
      <c r="S2488" t="s">
        <v>67</v>
      </c>
      <c r="T2488">
        <v>1</v>
      </c>
      <c r="U2488">
        <f t="shared" ca="1" si="554"/>
        <v>0</v>
      </c>
      <c r="W2488" t="str">
        <f t="shared" ca="1" si="555"/>
        <v/>
      </c>
    </row>
    <row r="2489" spans="1:23" x14ac:dyDescent="0.25">
      <c r="A2489">
        <v>2488</v>
      </c>
      <c r="B2489">
        <v>1222</v>
      </c>
      <c r="C2489" t="str">
        <f t="shared" ca="1" si="548"/>
        <v>2016_11_BAL@DAL</v>
      </c>
      <c r="D2489">
        <f t="shared" ca="1" si="560"/>
        <v>-7</v>
      </c>
      <c r="E2489">
        <f t="shared" ca="1" si="560"/>
        <v>-7.5</v>
      </c>
      <c r="F2489">
        <f t="shared" ca="1" si="560"/>
        <v>27</v>
      </c>
      <c r="G2489">
        <f t="shared" ca="1" si="560"/>
        <v>17</v>
      </c>
      <c r="H2489">
        <f t="shared" ca="1" si="549"/>
        <v>2016</v>
      </c>
      <c r="I2489">
        <f t="shared" ca="1" si="550"/>
        <v>11</v>
      </c>
      <c r="J2489" t="str">
        <f t="shared" ca="1" si="551"/>
        <v>rs</v>
      </c>
      <c r="K2489" t="str">
        <f t="shared" ca="1" si="561"/>
        <v>DAL</v>
      </c>
      <c r="L2489" t="str">
        <f t="shared" ca="1" si="561"/>
        <v>DAL</v>
      </c>
      <c r="M2489">
        <f t="shared" ca="1" si="552"/>
        <v>0.5</v>
      </c>
      <c r="N2489" t="s">
        <v>16</v>
      </c>
      <c r="O2489">
        <v>-6.5</v>
      </c>
      <c r="P2489">
        <f t="shared" ca="1" si="553"/>
        <v>0.5</v>
      </c>
      <c r="S2489" t="s">
        <v>73</v>
      </c>
      <c r="T2489">
        <v>3</v>
      </c>
      <c r="U2489">
        <f t="shared" ca="1" si="554"/>
        <v>1</v>
      </c>
      <c r="V2489" t="s">
        <v>73</v>
      </c>
      <c r="W2489">
        <f t="shared" ca="1" si="555"/>
        <v>1</v>
      </c>
    </row>
    <row r="2490" spans="1:23" x14ac:dyDescent="0.25">
      <c r="A2490">
        <v>2489</v>
      </c>
      <c r="B2490">
        <v>1223</v>
      </c>
      <c r="C2490" t="str">
        <f t="shared" ca="1" si="548"/>
        <v>2016_11_JAX@DET</v>
      </c>
      <c r="D2490">
        <f t="shared" ca="1" si="560"/>
        <v>-6.5</v>
      </c>
      <c r="E2490">
        <f t="shared" ca="1" si="560"/>
        <v>-6</v>
      </c>
      <c r="F2490">
        <f t="shared" ca="1" si="560"/>
        <v>26</v>
      </c>
      <c r="G2490">
        <f t="shared" ca="1" si="560"/>
        <v>19</v>
      </c>
      <c r="H2490">
        <f t="shared" ca="1" si="549"/>
        <v>2016</v>
      </c>
      <c r="I2490">
        <f t="shared" ca="1" si="550"/>
        <v>11</v>
      </c>
      <c r="J2490" t="str">
        <f t="shared" ca="1" si="551"/>
        <v>rs</v>
      </c>
      <c r="K2490" t="str">
        <f t="shared" ca="1" si="561"/>
        <v>DET</v>
      </c>
      <c r="L2490" t="str">
        <f t="shared" ca="1" si="561"/>
        <v>DET</v>
      </c>
      <c r="M2490">
        <f t="shared" ca="1" si="552"/>
        <v>-0.5</v>
      </c>
      <c r="N2490" t="s">
        <v>18</v>
      </c>
      <c r="O2490">
        <v>-5.5</v>
      </c>
      <c r="P2490">
        <f t="shared" ca="1" si="553"/>
        <v>1</v>
      </c>
      <c r="S2490" t="s">
        <v>79</v>
      </c>
      <c r="T2490">
        <v>2</v>
      </c>
      <c r="U2490">
        <f t="shared" ca="1" si="554"/>
        <v>0</v>
      </c>
      <c r="W2490" t="str">
        <f t="shared" ca="1" si="555"/>
        <v/>
      </c>
    </row>
    <row r="2491" spans="1:23" x14ac:dyDescent="0.25">
      <c r="A2491">
        <v>2490</v>
      </c>
      <c r="B2491">
        <v>1223</v>
      </c>
      <c r="C2491" t="str">
        <f t="shared" ca="1" si="548"/>
        <v>2016_11_JAX@DET</v>
      </c>
      <c r="D2491">
        <f t="shared" ca="1" si="560"/>
        <v>-6.5</v>
      </c>
      <c r="E2491">
        <f t="shared" ca="1" si="560"/>
        <v>-6</v>
      </c>
      <c r="F2491">
        <f t="shared" ca="1" si="560"/>
        <v>26</v>
      </c>
      <c r="G2491">
        <f t="shared" ca="1" si="560"/>
        <v>19</v>
      </c>
      <c r="H2491">
        <f t="shared" ca="1" si="549"/>
        <v>2016</v>
      </c>
      <c r="I2491">
        <f t="shared" ca="1" si="550"/>
        <v>11</v>
      </c>
      <c r="J2491" t="str">
        <f t="shared" ca="1" si="551"/>
        <v>rs</v>
      </c>
      <c r="K2491" t="str">
        <f t="shared" ca="1" si="561"/>
        <v>DET</v>
      </c>
      <c r="L2491" t="str">
        <f t="shared" ca="1" si="561"/>
        <v>DET</v>
      </c>
      <c r="M2491">
        <f t="shared" ca="1" si="552"/>
        <v>-0.5</v>
      </c>
      <c r="N2491" t="s">
        <v>16</v>
      </c>
      <c r="O2491">
        <v>-5</v>
      </c>
      <c r="P2491">
        <f t="shared" ca="1" si="553"/>
        <v>1.5</v>
      </c>
      <c r="S2491" t="s">
        <v>75</v>
      </c>
      <c r="T2491">
        <v>6</v>
      </c>
      <c r="U2491">
        <f t="shared" ca="1" si="554"/>
        <v>1</v>
      </c>
      <c r="V2491" t="s">
        <v>75</v>
      </c>
      <c r="W2491">
        <f t="shared" ca="1" si="555"/>
        <v>1</v>
      </c>
    </row>
    <row r="2492" spans="1:23" x14ac:dyDescent="0.25">
      <c r="A2492">
        <v>2491</v>
      </c>
      <c r="B2492">
        <v>1224</v>
      </c>
      <c r="C2492" t="str">
        <f t="shared" ca="1" si="548"/>
        <v>2016_11_TEN@IND</v>
      </c>
      <c r="D2492">
        <f t="shared" ca="1" si="560"/>
        <v>-3</v>
      </c>
      <c r="E2492">
        <f t="shared" ca="1" si="560"/>
        <v>-2.5</v>
      </c>
      <c r="F2492">
        <f t="shared" ca="1" si="560"/>
        <v>24</v>
      </c>
      <c r="G2492">
        <f t="shared" ca="1" si="560"/>
        <v>17</v>
      </c>
      <c r="H2492">
        <f t="shared" ca="1" si="549"/>
        <v>2016</v>
      </c>
      <c r="I2492">
        <f t="shared" ca="1" si="550"/>
        <v>11</v>
      </c>
      <c r="J2492" t="str">
        <f t="shared" ca="1" si="551"/>
        <v>rs</v>
      </c>
      <c r="K2492" t="str">
        <f t="shared" ca="1" si="561"/>
        <v>IND</v>
      </c>
      <c r="L2492" t="str">
        <f t="shared" ca="1" si="561"/>
        <v>IND</v>
      </c>
      <c r="M2492">
        <f t="shared" ca="1" si="552"/>
        <v>-0.5</v>
      </c>
      <c r="N2492" t="s">
        <v>18</v>
      </c>
      <c r="O2492">
        <v>-4</v>
      </c>
      <c r="P2492">
        <f t="shared" ca="1" si="553"/>
        <v>1</v>
      </c>
      <c r="S2492" t="s">
        <v>95</v>
      </c>
      <c r="T2492">
        <v>5</v>
      </c>
      <c r="U2492">
        <f t="shared" ca="1" si="554"/>
        <v>0</v>
      </c>
      <c r="W2492" t="str">
        <f t="shared" ca="1" si="555"/>
        <v/>
      </c>
    </row>
    <row r="2493" spans="1:23" x14ac:dyDescent="0.25">
      <c r="A2493">
        <v>2492</v>
      </c>
      <c r="B2493">
        <v>1224</v>
      </c>
      <c r="C2493" t="str">
        <f t="shared" ca="1" si="548"/>
        <v>2016_11_TEN@IND</v>
      </c>
      <c r="D2493">
        <f t="shared" ca="1" si="560"/>
        <v>-3</v>
      </c>
      <c r="E2493">
        <f t="shared" ca="1" si="560"/>
        <v>-2.5</v>
      </c>
      <c r="F2493">
        <f t="shared" ca="1" si="560"/>
        <v>24</v>
      </c>
      <c r="G2493">
        <f t="shared" ca="1" si="560"/>
        <v>17</v>
      </c>
      <c r="H2493">
        <f t="shared" ca="1" si="549"/>
        <v>2016</v>
      </c>
      <c r="I2493">
        <f t="shared" ca="1" si="550"/>
        <v>11</v>
      </c>
      <c r="J2493" t="str">
        <f t="shared" ca="1" si="551"/>
        <v>rs</v>
      </c>
      <c r="K2493" t="str">
        <f t="shared" ca="1" si="561"/>
        <v>IND</v>
      </c>
      <c r="L2493" t="str">
        <f t="shared" ca="1" si="561"/>
        <v>IND</v>
      </c>
      <c r="M2493">
        <f t="shared" ca="1" si="552"/>
        <v>-0.5</v>
      </c>
      <c r="N2493" t="s">
        <v>16</v>
      </c>
      <c r="O2493">
        <v>-3</v>
      </c>
      <c r="P2493">
        <f t="shared" ca="1" si="553"/>
        <v>0</v>
      </c>
      <c r="S2493" t="s">
        <v>78</v>
      </c>
      <c r="T2493">
        <v>7</v>
      </c>
      <c r="U2493">
        <f t="shared" ca="1" si="554"/>
        <v>1</v>
      </c>
      <c r="V2493" t="s">
        <v>78</v>
      </c>
      <c r="W2493">
        <f t="shared" ca="1" si="555"/>
        <v>1</v>
      </c>
    </row>
    <row r="2494" spans="1:23" x14ac:dyDescent="0.25">
      <c r="A2494">
        <v>2493</v>
      </c>
      <c r="B2494">
        <v>1225</v>
      </c>
      <c r="C2494" t="str">
        <f t="shared" ca="1" si="548"/>
        <v>2016_11_MIA@LAR</v>
      </c>
      <c r="D2494">
        <f t="shared" ca="1" si="560"/>
        <v>-1</v>
      </c>
      <c r="E2494">
        <f t="shared" ca="1" si="560"/>
        <v>1</v>
      </c>
      <c r="F2494">
        <f t="shared" ca="1" si="560"/>
        <v>10</v>
      </c>
      <c r="G2494">
        <f t="shared" ca="1" si="560"/>
        <v>14</v>
      </c>
      <c r="H2494">
        <f t="shared" ca="1" si="549"/>
        <v>2016</v>
      </c>
      <c r="I2494">
        <f t="shared" ca="1" si="550"/>
        <v>11</v>
      </c>
      <c r="J2494" t="str">
        <f t="shared" ca="1" si="551"/>
        <v>rs</v>
      </c>
      <c r="K2494" t="str">
        <f t="shared" ca="1" si="561"/>
        <v>MIA</v>
      </c>
      <c r="L2494" t="str">
        <f t="shared" ca="1" si="561"/>
        <v>MIA</v>
      </c>
      <c r="M2494">
        <f t="shared" ca="1" si="552"/>
        <v>-2</v>
      </c>
      <c r="N2494" t="s">
        <v>18</v>
      </c>
      <c r="O2494">
        <v>-1</v>
      </c>
      <c r="P2494">
        <f t="shared" ca="1" si="553"/>
        <v>0</v>
      </c>
      <c r="S2494" t="s">
        <v>81</v>
      </c>
      <c r="T2494">
        <v>4</v>
      </c>
      <c r="U2494">
        <f t="shared" ca="1" si="554"/>
        <v>1</v>
      </c>
      <c r="W2494" t="str">
        <f t="shared" ca="1" si="555"/>
        <v/>
      </c>
    </row>
    <row r="2495" spans="1:23" x14ac:dyDescent="0.25">
      <c r="A2495">
        <v>2494</v>
      </c>
      <c r="B2495">
        <v>1225</v>
      </c>
      <c r="C2495" t="str">
        <f t="shared" ca="1" si="548"/>
        <v>2016_11_MIA@LAR</v>
      </c>
      <c r="D2495">
        <f t="shared" ca="1" si="560"/>
        <v>-1</v>
      </c>
      <c r="E2495">
        <f t="shared" ca="1" si="560"/>
        <v>1</v>
      </c>
      <c r="F2495">
        <f t="shared" ca="1" si="560"/>
        <v>10</v>
      </c>
      <c r="G2495">
        <f t="shared" ca="1" si="560"/>
        <v>14</v>
      </c>
      <c r="H2495">
        <f t="shared" ca="1" si="549"/>
        <v>2016</v>
      </c>
      <c r="I2495">
        <f t="shared" ca="1" si="550"/>
        <v>11</v>
      </c>
      <c r="J2495" t="str">
        <f t="shared" ca="1" si="551"/>
        <v>rs</v>
      </c>
      <c r="K2495" t="str">
        <f t="shared" ca="1" si="561"/>
        <v>MIA</v>
      </c>
      <c r="L2495" t="str">
        <f t="shared" ca="1" si="561"/>
        <v>MIA</v>
      </c>
      <c r="M2495">
        <f t="shared" ca="1" si="552"/>
        <v>-2</v>
      </c>
      <c r="N2495" t="s">
        <v>16</v>
      </c>
      <c r="O2495">
        <v>-2</v>
      </c>
      <c r="P2495">
        <f t="shared" ca="1" si="553"/>
        <v>1</v>
      </c>
      <c r="S2495" t="s">
        <v>93</v>
      </c>
      <c r="T2495">
        <v>13</v>
      </c>
      <c r="U2495">
        <f t="shared" ca="1" si="554"/>
        <v>0</v>
      </c>
      <c r="V2495" t="s">
        <v>93</v>
      </c>
      <c r="W2495">
        <f t="shared" ca="1" si="555"/>
        <v>0</v>
      </c>
    </row>
    <row r="2496" spans="1:23" x14ac:dyDescent="0.25">
      <c r="A2496">
        <v>2495</v>
      </c>
      <c r="B2496">
        <v>1226</v>
      </c>
      <c r="C2496" t="str">
        <f t="shared" ca="1" si="548"/>
        <v>2016_11_NWE@SFO</v>
      </c>
      <c r="D2496">
        <f t="shared" ca="1" si="560"/>
        <v>14</v>
      </c>
      <c r="E2496">
        <f t="shared" ca="1" si="560"/>
        <v>-12</v>
      </c>
      <c r="F2496">
        <f t="shared" ca="1" si="560"/>
        <v>17</v>
      </c>
      <c r="G2496">
        <f t="shared" ca="1" si="560"/>
        <v>30</v>
      </c>
      <c r="H2496">
        <f t="shared" ca="1" si="549"/>
        <v>2016</v>
      </c>
      <c r="I2496">
        <f t="shared" ca="1" si="550"/>
        <v>11</v>
      </c>
      <c r="J2496" t="str">
        <f t="shared" ca="1" si="551"/>
        <v>rs</v>
      </c>
      <c r="K2496" t="str">
        <f t="shared" ca="1" si="561"/>
        <v>NWE</v>
      </c>
      <c r="L2496" t="str">
        <f t="shared" ca="1" si="561"/>
        <v>NWE</v>
      </c>
      <c r="M2496">
        <f t="shared" ca="1" si="552"/>
        <v>26</v>
      </c>
      <c r="N2496" t="s">
        <v>18</v>
      </c>
      <c r="O2496">
        <v>10</v>
      </c>
      <c r="P2496">
        <f t="shared" ca="1" si="553"/>
        <v>4</v>
      </c>
      <c r="S2496" t="s">
        <v>338</v>
      </c>
      <c r="T2496">
        <v>9</v>
      </c>
      <c r="U2496">
        <f t="shared" ca="1" si="554"/>
        <v>0</v>
      </c>
      <c r="W2496" t="str">
        <f t="shared" ca="1" si="555"/>
        <v/>
      </c>
    </row>
    <row r="2497" spans="1:23" x14ac:dyDescent="0.25">
      <c r="A2497">
        <v>2496</v>
      </c>
      <c r="B2497">
        <v>1226</v>
      </c>
      <c r="C2497" t="str">
        <f t="shared" ca="1" si="548"/>
        <v>2016_11_NWE@SFO</v>
      </c>
      <c r="D2497">
        <f t="shared" ca="1" si="560"/>
        <v>14</v>
      </c>
      <c r="E2497">
        <f t="shared" ca="1" si="560"/>
        <v>-12</v>
      </c>
      <c r="F2497">
        <f t="shared" ca="1" si="560"/>
        <v>17</v>
      </c>
      <c r="G2497">
        <f t="shared" ca="1" si="560"/>
        <v>30</v>
      </c>
      <c r="H2497">
        <f t="shared" ca="1" si="549"/>
        <v>2016</v>
      </c>
      <c r="I2497">
        <f t="shared" ca="1" si="550"/>
        <v>11</v>
      </c>
      <c r="J2497" t="str">
        <f t="shared" ca="1" si="551"/>
        <v>rs</v>
      </c>
      <c r="K2497" t="str">
        <f t="shared" ca="1" si="561"/>
        <v>NWE</v>
      </c>
      <c r="L2497" t="str">
        <f t="shared" ca="1" si="561"/>
        <v>NWE</v>
      </c>
      <c r="M2497">
        <f t="shared" ca="1" si="552"/>
        <v>26</v>
      </c>
      <c r="N2497" t="s">
        <v>16</v>
      </c>
      <c r="O2497">
        <v>9</v>
      </c>
      <c r="P2497">
        <f t="shared" ca="1" si="553"/>
        <v>5</v>
      </c>
      <c r="S2497" t="s">
        <v>337</v>
      </c>
      <c r="T2497">
        <v>5</v>
      </c>
      <c r="U2497">
        <f t="shared" ca="1" si="554"/>
        <v>1</v>
      </c>
      <c r="V2497" t="s">
        <v>337</v>
      </c>
      <c r="W2497">
        <f t="shared" ca="1" si="555"/>
        <v>1</v>
      </c>
    </row>
    <row r="2498" spans="1:23" x14ac:dyDescent="0.25">
      <c r="A2498">
        <v>2497</v>
      </c>
      <c r="B2498">
        <v>1227</v>
      </c>
      <c r="C2498" t="str">
        <f t="shared" ref="C2498:C2561" ca="1" si="562">IFERROR(VLOOKUP($B2498,nfl_game_result,MATCH(C$1,nfl_game_result_header,0),FALSE),"error")</f>
        <v>2016_11_PHI@SEA</v>
      </c>
      <c r="D2498">
        <f t="shared" ca="1" si="560"/>
        <v>-4.5</v>
      </c>
      <c r="E2498">
        <f t="shared" ca="1" si="560"/>
        <v>-6.5</v>
      </c>
      <c r="F2498">
        <f t="shared" ca="1" si="560"/>
        <v>26</v>
      </c>
      <c r="G2498">
        <f t="shared" ca="1" si="560"/>
        <v>15</v>
      </c>
      <c r="H2498">
        <f t="shared" ref="H2498:H2561" ca="1" si="563">VALUE(LEFT(C2498, 4))</f>
        <v>2016</v>
      </c>
      <c r="I2498">
        <f t="shared" ref="I2498:I2561" ca="1" si="564">VALUE(MID(C2498,6,FIND("_",C2498,6)-6))</f>
        <v>11</v>
      </c>
      <c r="J2498" t="str">
        <f t="shared" ref="J2498:J2561" ca="1" si="565">IF(I2498&lt;=17,"rs","plyff")</f>
        <v>rs</v>
      </c>
      <c r="K2498" t="str">
        <f t="shared" ca="1" si="561"/>
        <v>SEA</v>
      </c>
      <c r="L2498" t="str">
        <f t="shared" ca="1" si="561"/>
        <v>SEA</v>
      </c>
      <c r="M2498">
        <f t="shared" ref="M2498:M2561" ca="1" si="566">IF(NOT(OR(ISBLANK(D2498),ISBLANK(E2498),D2498="",E2498="")),D2498-E2498,"")</f>
        <v>2</v>
      </c>
      <c r="N2498" t="s">
        <v>18</v>
      </c>
      <c r="O2498">
        <v>-6.5</v>
      </c>
      <c r="P2498">
        <f t="shared" ref="P2498:P2561" ca="1" si="567">IF(OR(NOT(ISNUMBER(D2498)),ISBLANK(D2498),D2498="",ISBLANK(O2498)),"",ABS(D2498-O2498))</f>
        <v>2</v>
      </c>
      <c r="S2498" t="s">
        <v>91</v>
      </c>
      <c r="T2498">
        <v>7</v>
      </c>
      <c r="U2498">
        <f t="shared" ref="U2498:U2561" ca="1" si="568">IF(OR(ISBLANK(K2498),ISBLANK(S2498),K2498="",S2498=""),"",IF(K2498=S2498,1,0))</f>
        <v>1</v>
      </c>
      <c r="W2498" t="str">
        <f t="shared" ref="W2498:W2561" ca="1" si="569">IF(OR(ISBLANK(L2498),ISBLANK(V2498),L2498="",V2498=""),"",IF(L2498=V2498,1,0))</f>
        <v/>
      </c>
    </row>
    <row r="2499" spans="1:23" x14ac:dyDescent="0.25">
      <c r="A2499">
        <v>2498</v>
      </c>
      <c r="B2499">
        <v>1227</v>
      </c>
      <c r="C2499" t="str">
        <f t="shared" ca="1" si="562"/>
        <v>2016_11_PHI@SEA</v>
      </c>
      <c r="D2499">
        <f t="shared" ca="1" si="560"/>
        <v>-4.5</v>
      </c>
      <c r="E2499">
        <f t="shared" ca="1" si="560"/>
        <v>-6.5</v>
      </c>
      <c r="F2499">
        <f t="shared" ca="1" si="560"/>
        <v>26</v>
      </c>
      <c r="G2499">
        <f t="shared" ca="1" si="560"/>
        <v>15</v>
      </c>
      <c r="H2499">
        <f t="shared" ca="1" si="563"/>
        <v>2016</v>
      </c>
      <c r="I2499">
        <f t="shared" ca="1" si="564"/>
        <v>11</v>
      </c>
      <c r="J2499" t="str">
        <f t="shared" ca="1" si="565"/>
        <v>rs</v>
      </c>
      <c r="K2499" t="str">
        <f t="shared" ca="1" si="561"/>
        <v>SEA</v>
      </c>
      <c r="L2499" t="str">
        <f t="shared" ca="1" si="561"/>
        <v>SEA</v>
      </c>
      <c r="M2499">
        <f t="shared" ca="1" si="566"/>
        <v>2</v>
      </c>
      <c r="N2499" t="s">
        <v>16</v>
      </c>
      <c r="O2499">
        <v>-7</v>
      </c>
      <c r="P2499">
        <f t="shared" ca="1" si="567"/>
        <v>2.5</v>
      </c>
      <c r="S2499" t="s">
        <v>88</v>
      </c>
      <c r="T2499">
        <v>12</v>
      </c>
      <c r="U2499">
        <f t="shared" ca="1" si="568"/>
        <v>0</v>
      </c>
      <c r="V2499" t="s">
        <v>88</v>
      </c>
      <c r="W2499">
        <f t="shared" ca="1" si="569"/>
        <v>0</v>
      </c>
    </row>
    <row r="2500" spans="1:23" x14ac:dyDescent="0.25">
      <c r="A2500">
        <v>2499</v>
      </c>
      <c r="B2500">
        <v>1228</v>
      </c>
      <c r="C2500" t="str">
        <f t="shared" ca="1" si="562"/>
        <v>2016_11_GBY@WAS</v>
      </c>
      <c r="D2500">
        <f t="shared" ca="1" si="560"/>
        <v>-2.5</v>
      </c>
      <c r="E2500">
        <f t="shared" ca="1" si="560"/>
        <v>-3</v>
      </c>
      <c r="F2500">
        <f t="shared" ca="1" si="560"/>
        <v>42</v>
      </c>
      <c r="G2500">
        <f t="shared" ca="1" si="560"/>
        <v>24</v>
      </c>
      <c r="H2500">
        <f t="shared" ca="1" si="563"/>
        <v>2016</v>
      </c>
      <c r="I2500">
        <f t="shared" ca="1" si="564"/>
        <v>11</v>
      </c>
      <c r="J2500" t="str">
        <f t="shared" ca="1" si="565"/>
        <v>rs</v>
      </c>
      <c r="K2500" t="str">
        <f t="shared" ca="1" si="561"/>
        <v>WAS</v>
      </c>
      <c r="L2500" t="str">
        <f t="shared" ca="1" si="561"/>
        <v>WAS</v>
      </c>
      <c r="M2500">
        <f t="shared" ca="1" si="566"/>
        <v>0.5</v>
      </c>
      <c r="N2500" t="s">
        <v>18</v>
      </c>
      <c r="O2500">
        <v>-3</v>
      </c>
      <c r="P2500">
        <f t="shared" ca="1" si="567"/>
        <v>0.5</v>
      </c>
      <c r="S2500" t="s">
        <v>96</v>
      </c>
      <c r="T2500">
        <v>6</v>
      </c>
      <c r="U2500">
        <f t="shared" ca="1" si="568"/>
        <v>1</v>
      </c>
      <c r="W2500" t="str">
        <f t="shared" ca="1" si="569"/>
        <v/>
      </c>
    </row>
    <row r="2501" spans="1:23" x14ac:dyDescent="0.25">
      <c r="A2501">
        <v>2500</v>
      </c>
      <c r="B2501">
        <v>1228</v>
      </c>
      <c r="C2501" t="str">
        <f t="shared" ca="1" si="562"/>
        <v>2016_11_GBY@WAS</v>
      </c>
      <c r="D2501">
        <f t="shared" ca="1" si="560"/>
        <v>-2.5</v>
      </c>
      <c r="E2501">
        <f t="shared" ca="1" si="560"/>
        <v>-3</v>
      </c>
      <c r="F2501">
        <f t="shared" ca="1" si="560"/>
        <v>42</v>
      </c>
      <c r="G2501">
        <f t="shared" ca="1" si="560"/>
        <v>24</v>
      </c>
      <c r="H2501">
        <f t="shared" ca="1" si="563"/>
        <v>2016</v>
      </c>
      <c r="I2501">
        <f t="shared" ca="1" si="564"/>
        <v>11</v>
      </c>
      <c r="J2501" t="str">
        <f t="shared" ca="1" si="565"/>
        <v>rs</v>
      </c>
      <c r="K2501" t="str">
        <f t="shared" ca="1" si="561"/>
        <v>WAS</v>
      </c>
      <c r="L2501" t="str">
        <f t="shared" ca="1" si="561"/>
        <v>WAS</v>
      </c>
      <c r="M2501">
        <f t="shared" ca="1" si="566"/>
        <v>0.5</v>
      </c>
      <c r="N2501" t="s">
        <v>16</v>
      </c>
      <c r="O2501">
        <v>-5</v>
      </c>
      <c r="P2501">
        <f t="shared" ca="1" si="567"/>
        <v>2.5</v>
      </c>
      <c r="S2501" t="s">
        <v>96</v>
      </c>
      <c r="T2501">
        <v>9</v>
      </c>
      <c r="U2501">
        <f t="shared" ca="1" si="568"/>
        <v>1</v>
      </c>
      <c r="V2501" t="s">
        <v>96</v>
      </c>
      <c r="W2501">
        <f t="shared" ca="1" si="569"/>
        <v>1</v>
      </c>
    </row>
    <row r="2502" spans="1:23" x14ac:dyDescent="0.25">
      <c r="A2502">
        <v>2501</v>
      </c>
      <c r="B2502">
        <v>1229</v>
      </c>
      <c r="C2502" t="str">
        <f t="shared" ca="1" si="562"/>
        <v>2016_11_HOU@OAK</v>
      </c>
      <c r="D2502">
        <f t="shared" ref="D2502:G2521" ca="1" si="570">IFERROR(IF(ISBLANK(VLOOKUP($B2502,nfl_game_result,MATCH(D$1,nfl_game_result_header,0),FALSE)),"",VLOOKUP($B2502,nfl_game_result,MATCH(D$1,nfl_game_result_header,0),FALSE)),"error")</f>
        <v>-5.5</v>
      </c>
      <c r="E2502">
        <f t="shared" ca="1" si="570"/>
        <v>-6</v>
      </c>
      <c r="F2502">
        <f t="shared" ca="1" si="570"/>
        <v>27</v>
      </c>
      <c r="G2502">
        <f t="shared" ca="1" si="570"/>
        <v>20</v>
      </c>
      <c r="H2502">
        <f t="shared" ca="1" si="563"/>
        <v>2016</v>
      </c>
      <c r="I2502">
        <f t="shared" ca="1" si="564"/>
        <v>11</v>
      </c>
      <c r="J2502" t="str">
        <f t="shared" ca="1" si="565"/>
        <v>rs</v>
      </c>
      <c r="K2502" t="str">
        <f t="shared" ref="K2502:L2521" ca="1" si="571">IFERROR(IF(ISBLANK(VLOOKUP($B2502,nfl_game_result,MATCH(K$1,nfl_game_result_header,0),FALSE)),"",VLOOKUP($B2502,nfl_game_result,MATCH(K$1,nfl_game_result_header,0),FALSE)),"error")</f>
        <v>OAK</v>
      </c>
      <c r="L2502" t="str">
        <f t="shared" ca="1" si="571"/>
        <v>OAK</v>
      </c>
      <c r="M2502">
        <f t="shared" ca="1" si="566"/>
        <v>0.5</v>
      </c>
      <c r="N2502" t="s">
        <v>18</v>
      </c>
      <c r="O2502">
        <v>-4</v>
      </c>
      <c r="P2502">
        <f t="shared" ca="1" si="567"/>
        <v>1.5</v>
      </c>
      <c r="S2502" t="s">
        <v>87</v>
      </c>
      <c r="T2502">
        <v>3</v>
      </c>
      <c r="U2502">
        <f t="shared" ca="1" si="568"/>
        <v>1</v>
      </c>
      <c r="W2502" t="str">
        <f t="shared" ca="1" si="569"/>
        <v/>
      </c>
    </row>
    <row r="2503" spans="1:23" x14ac:dyDescent="0.25">
      <c r="A2503">
        <v>2502</v>
      </c>
      <c r="B2503">
        <v>1229</v>
      </c>
      <c r="C2503" t="str">
        <f t="shared" ca="1" si="562"/>
        <v>2016_11_HOU@OAK</v>
      </c>
      <c r="D2503">
        <f t="shared" ca="1" si="570"/>
        <v>-5.5</v>
      </c>
      <c r="E2503">
        <f t="shared" ca="1" si="570"/>
        <v>-6</v>
      </c>
      <c r="F2503">
        <f t="shared" ca="1" si="570"/>
        <v>27</v>
      </c>
      <c r="G2503">
        <f t="shared" ca="1" si="570"/>
        <v>20</v>
      </c>
      <c r="H2503">
        <f t="shared" ca="1" si="563"/>
        <v>2016</v>
      </c>
      <c r="I2503">
        <f t="shared" ca="1" si="564"/>
        <v>11</v>
      </c>
      <c r="J2503" t="str">
        <f t="shared" ca="1" si="565"/>
        <v>rs</v>
      </c>
      <c r="K2503" t="str">
        <f t="shared" ca="1" si="571"/>
        <v>OAK</v>
      </c>
      <c r="L2503" t="str">
        <f t="shared" ca="1" si="571"/>
        <v>OAK</v>
      </c>
      <c r="M2503">
        <f t="shared" ca="1" si="566"/>
        <v>0.5</v>
      </c>
      <c r="N2503" t="s">
        <v>16</v>
      </c>
      <c r="O2503">
        <v>-7.5</v>
      </c>
      <c r="P2503">
        <f t="shared" ca="1" si="567"/>
        <v>2</v>
      </c>
      <c r="S2503" t="s">
        <v>77</v>
      </c>
      <c r="T2503">
        <v>11</v>
      </c>
      <c r="U2503">
        <f t="shared" ca="1" si="568"/>
        <v>0</v>
      </c>
      <c r="V2503" t="s">
        <v>87</v>
      </c>
      <c r="W2503">
        <f t="shared" ca="1" si="569"/>
        <v>1</v>
      </c>
    </row>
    <row r="2504" spans="1:23" x14ac:dyDescent="0.25">
      <c r="A2504">
        <v>2503</v>
      </c>
      <c r="B2504">
        <v>1230</v>
      </c>
      <c r="C2504" t="str">
        <f t="shared" ca="1" si="562"/>
        <v>2016_12_MIN@DET</v>
      </c>
      <c r="D2504">
        <f t="shared" ca="1" si="570"/>
        <v>-2.5</v>
      </c>
      <c r="E2504">
        <f t="shared" ca="1" si="570"/>
        <v>-1</v>
      </c>
      <c r="F2504">
        <f t="shared" ca="1" si="570"/>
        <v>16</v>
      </c>
      <c r="G2504">
        <f t="shared" ca="1" si="570"/>
        <v>13</v>
      </c>
      <c r="H2504">
        <f t="shared" ca="1" si="563"/>
        <v>2016</v>
      </c>
      <c r="I2504">
        <f t="shared" ca="1" si="564"/>
        <v>12</v>
      </c>
      <c r="J2504" t="str">
        <f t="shared" ca="1" si="565"/>
        <v>rs</v>
      </c>
      <c r="K2504" t="str">
        <f t="shared" ca="1" si="571"/>
        <v>DET</v>
      </c>
      <c r="L2504" t="str">
        <f t="shared" ca="1" si="571"/>
        <v>DET</v>
      </c>
      <c r="M2504">
        <f t="shared" ca="1" si="566"/>
        <v>-1.5</v>
      </c>
      <c r="N2504" t="s">
        <v>18</v>
      </c>
      <c r="O2504">
        <v>-1.5</v>
      </c>
      <c r="P2504">
        <f t="shared" ca="1" si="567"/>
        <v>1</v>
      </c>
      <c r="S2504" t="s">
        <v>75</v>
      </c>
      <c r="T2504">
        <v>12</v>
      </c>
      <c r="U2504">
        <f t="shared" ca="1" si="568"/>
        <v>1</v>
      </c>
      <c r="W2504" t="str">
        <f t="shared" ca="1" si="569"/>
        <v/>
      </c>
    </row>
    <row r="2505" spans="1:23" x14ac:dyDescent="0.25">
      <c r="A2505">
        <v>2504</v>
      </c>
      <c r="B2505">
        <v>1230</v>
      </c>
      <c r="C2505" t="str">
        <f t="shared" ca="1" si="562"/>
        <v>2016_12_MIN@DET</v>
      </c>
      <c r="D2505">
        <f t="shared" ca="1" si="570"/>
        <v>-2.5</v>
      </c>
      <c r="E2505">
        <f t="shared" ca="1" si="570"/>
        <v>-1</v>
      </c>
      <c r="F2505">
        <f t="shared" ca="1" si="570"/>
        <v>16</v>
      </c>
      <c r="G2505">
        <f t="shared" ca="1" si="570"/>
        <v>13</v>
      </c>
      <c r="H2505">
        <f t="shared" ca="1" si="563"/>
        <v>2016</v>
      </c>
      <c r="I2505">
        <f t="shared" ca="1" si="564"/>
        <v>12</v>
      </c>
      <c r="J2505" t="str">
        <f t="shared" ca="1" si="565"/>
        <v>rs</v>
      </c>
      <c r="K2505" t="str">
        <f t="shared" ca="1" si="571"/>
        <v>DET</v>
      </c>
      <c r="L2505" t="str">
        <f t="shared" ca="1" si="571"/>
        <v>DET</v>
      </c>
      <c r="M2505">
        <f t="shared" ca="1" si="566"/>
        <v>-1.5</v>
      </c>
      <c r="N2505" t="s">
        <v>16</v>
      </c>
      <c r="O2505">
        <v>-2.5</v>
      </c>
      <c r="P2505">
        <f t="shared" ca="1" si="567"/>
        <v>0</v>
      </c>
      <c r="S2505" t="s">
        <v>82</v>
      </c>
      <c r="T2505">
        <v>2</v>
      </c>
      <c r="U2505">
        <f t="shared" ca="1" si="568"/>
        <v>0</v>
      </c>
      <c r="V2505" t="s">
        <v>82</v>
      </c>
      <c r="W2505">
        <f t="shared" ca="1" si="569"/>
        <v>0</v>
      </c>
    </row>
    <row r="2506" spans="1:23" x14ac:dyDescent="0.25">
      <c r="A2506">
        <v>2505</v>
      </c>
      <c r="B2506">
        <v>1231</v>
      </c>
      <c r="C2506" t="str">
        <f t="shared" ca="1" si="562"/>
        <v>2016_12_WAS@DAL</v>
      </c>
      <c r="D2506">
        <f t="shared" ca="1" si="570"/>
        <v>-7</v>
      </c>
      <c r="E2506">
        <f t="shared" ca="1" si="570"/>
        <v>-7</v>
      </c>
      <c r="F2506">
        <f t="shared" ca="1" si="570"/>
        <v>31</v>
      </c>
      <c r="G2506">
        <f t="shared" ca="1" si="570"/>
        <v>26</v>
      </c>
      <c r="H2506">
        <f t="shared" ca="1" si="563"/>
        <v>2016</v>
      </c>
      <c r="I2506">
        <f t="shared" ca="1" si="564"/>
        <v>12</v>
      </c>
      <c r="J2506" t="str">
        <f t="shared" ca="1" si="565"/>
        <v>rs</v>
      </c>
      <c r="K2506" t="str">
        <f t="shared" ca="1" si="571"/>
        <v>WAS</v>
      </c>
      <c r="L2506" t="str">
        <f t="shared" ca="1" si="571"/>
        <v>DAL</v>
      </c>
      <c r="M2506">
        <f t="shared" ca="1" si="566"/>
        <v>0</v>
      </c>
      <c r="N2506" t="s">
        <v>18</v>
      </c>
      <c r="O2506">
        <v>-6.5</v>
      </c>
      <c r="P2506">
        <f t="shared" ca="1" si="567"/>
        <v>0.5</v>
      </c>
      <c r="S2506" t="s">
        <v>96</v>
      </c>
      <c r="T2506">
        <v>3</v>
      </c>
      <c r="U2506">
        <f t="shared" ca="1" si="568"/>
        <v>1</v>
      </c>
      <c r="W2506" t="str">
        <f t="shared" ca="1" si="569"/>
        <v/>
      </c>
    </row>
    <row r="2507" spans="1:23" x14ac:dyDescent="0.25">
      <c r="A2507">
        <v>2506</v>
      </c>
      <c r="B2507">
        <v>1231</v>
      </c>
      <c r="C2507" t="str">
        <f t="shared" ca="1" si="562"/>
        <v>2016_12_WAS@DAL</v>
      </c>
      <c r="D2507">
        <f t="shared" ca="1" si="570"/>
        <v>-7</v>
      </c>
      <c r="E2507">
        <f t="shared" ca="1" si="570"/>
        <v>-7</v>
      </c>
      <c r="F2507">
        <f t="shared" ca="1" si="570"/>
        <v>31</v>
      </c>
      <c r="G2507">
        <f t="shared" ca="1" si="570"/>
        <v>26</v>
      </c>
      <c r="H2507">
        <f t="shared" ca="1" si="563"/>
        <v>2016</v>
      </c>
      <c r="I2507">
        <f t="shared" ca="1" si="564"/>
        <v>12</v>
      </c>
      <c r="J2507" t="str">
        <f t="shared" ca="1" si="565"/>
        <v>rs</v>
      </c>
      <c r="K2507" t="str">
        <f t="shared" ca="1" si="571"/>
        <v>WAS</v>
      </c>
      <c r="L2507" t="str">
        <f t="shared" ca="1" si="571"/>
        <v>DAL</v>
      </c>
      <c r="M2507">
        <f t="shared" ca="1" si="566"/>
        <v>0</v>
      </c>
      <c r="N2507" t="s">
        <v>16</v>
      </c>
      <c r="O2507">
        <v>-7</v>
      </c>
      <c r="P2507">
        <f t="shared" ca="1" si="567"/>
        <v>0</v>
      </c>
      <c r="S2507" t="s">
        <v>96</v>
      </c>
      <c r="T2507">
        <v>8</v>
      </c>
      <c r="U2507">
        <f t="shared" ca="1" si="568"/>
        <v>1</v>
      </c>
      <c r="V2507" t="s">
        <v>73</v>
      </c>
      <c r="W2507">
        <f t="shared" ca="1" si="569"/>
        <v>1</v>
      </c>
    </row>
    <row r="2508" spans="1:23" x14ac:dyDescent="0.25">
      <c r="A2508">
        <v>2507</v>
      </c>
      <c r="B2508">
        <v>1232</v>
      </c>
      <c r="C2508" t="str">
        <f t="shared" ca="1" si="562"/>
        <v>2016_12_PIT@IND</v>
      </c>
      <c r="D2508">
        <f t="shared" ca="1" si="570"/>
        <v>3</v>
      </c>
      <c r="E2508">
        <f t="shared" ca="1" si="570"/>
        <v>9</v>
      </c>
      <c r="F2508">
        <f t="shared" ca="1" si="570"/>
        <v>7</v>
      </c>
      <c r="G2508">
        <f t="shared" ca="1" si="570"/>
        <v>28</v>
      </c>
      <c r="H2508">
        <f t="shared" ca="1" si="563"/>
        <v>2016</v>
      </c>
      <c r="I2508">
        <f t="shared" ca="1" si="564"/>
        <v>12</v>
      </c>
      <c r="J2508" t="str">
        <f t="shared" ca="1" si="565"/>
        <v>rs</v>
      </c>
      <c r="K2508" t="str">
        <f t="shared" ca="1" si="571"/>
        <v>PIT</v>
      </c>
      <c r="L2508" t="str">
        <f t="shared" ca="1" si="571"/>
        <v>PIT</v>
      </c>
      <c r="M2508">
        <f t="shared" ca="1" si="566"/>
        <v>-6</v>
      </c>
      <c r="N2508" t="s">
        <v>18</v>
      </c>
      <c r="O2508">
        <v>1.5</v>
      </c>
      <c r="P2508">
        <f t="shared" ca="1" si="567"/>
        <v>1.5</v>
      </c>
      <c r="S2508" t="s">
        <v>78</v>
      </c>
      <c r="T2508">
        <v>10</v>
      </c>
      <c r="U2508">
        <f t="shared" ca="1" si="568"/>
        <v>0</v>
      </c>
      <c r="W2508" t="str">
        <f t="shared" ca="1" si="569"/>
        <v/>
      </c>
    </row>
    <row r="2509" spans="1:23" x14ac:dyDescent="0.25">
      <c r="A2509">
        <v>2508</v>
      </c>
      <c r="B2509">
        <v>1232</v>
      </c>
      <c r="C2509" t="str">
        <f t="shared" ca="1" si="562"/>
        <v>2016_12_PIT@IND</v>
      </c>
      <c r="D2509">
        <f t="shared" ca="1" si="570"/>
        <v>3</v>
      </c>
      <c r="E2509">
        <f t="shared" ca="1" si="570"/>
        <v>9</v>
      </c>
      <c r="F2509">
        <f t="shared" ca="1" si="570"/>
        <v>7</v>
      </c>
      <c r="G2509">
        <f t="shared" ca="1" si="570"/>
        <v>28</v>
      </c>
      <c r="H2509">
        <f t="shared" ca="1" si="563"/>
        <v>2016</v>
      </c>
      <c r="I2509">
        <f t="shared" ca="1" si="564"/>
        <v>12</v>
      </c>
      <c r="J2509" t="str">
        <f t="shared" ca="1" si="565"/>
        <v>rs</v>
      </c>
      <c r="K2509" t="str">
        <f t="shared" ca="1" si="571"/>
        <v>PIT</v>
      </c>
      <c r="L2509" t="str">
        <f t="shared" ca="1" si="571"/>
        <v>PIT</v>
      </c>
      <c r="M2509">
        <f t="shared" ca="1" si="566"/>
        <v>-6</v>
      </c>
      <c r="N2509" t="s">
        <v>16</v>
      </c>
      <c r="O2509">
        <v>0</v>
      </c>
      <c r="P2509">
        <f t="shared" ca="1" si="567"/>
        <v>3</v>
      </c>
      <c r="S2509" t="s">
        <v>89</v>
      </c>
      <c r="T2509">
        <v>9</v>
      </c>
      <c r="U2509">
        <f t="shared" ca="1" si="568"/>
        <v>1</v>
      </c>
      <c r="V2509" t="s">
        <v>89</v>
      </c>
      <c r="W2509">
        <f t="shared" ca="1" si="569"/>
        <v>1</v>
      </c>
    </row>
    <row r="2510" spans="1:23" x14ac:dyDescent="0.25">
      <c r="A2510">
        <v>2509</v>
      </c>
      <c r="B2510">
        <v>1233</v>
      </c>
      <c r="C2510" t="str">
        <f t="shared" ca="1" si="562"/>
        <v>2016_12_LAR@NOR</v>
      </c>
      <c r="D2510">
        <f t="shared" ca="1" si="570"/>
        <v>-6.5</v>
      </c>
      <c r="E2510">
        <f t="shared" ca="1" si="570"/>
        <v>-7.5</v>
      </c>
      <c r="F2510">
        <f t="shared" ca="1" si="570"/>
        <v>49</v>
      </c>
      <c r="G2510">
        <f t="shared" ca="1" si="570"/>
        <v>21</v>
      </c>
      <c r="H2510">
        <f t="shared" ca="1" si="563"/>
        <v>2016</v>
      </c>
      <c r="I2510">
        <f t="shared" ca="1" si="564"/>
        <v>12</v>
      </c>
      <c r="J2510" t="str">
        <f t="shared" ca="1" si="565"/>
        <v>rs</v>
      </c>
      <c r="K2510" t="str">
        <f t="shared" ca="1" si="571"/>
        <v>NOR</v>
      </c>
      <c r="L2510" t="str">
        <f t="shared" ca="1" si="571"/>
        <v>NOR</v>
      </c>
      <c r="M2510">
        <f t="shared" ca="1" si="566"/>
        <v>1</v>
      </c>
      <c r="N2510" t="s">
        <v>18</v>
      </c>
      <c r="O2510">
        <v>-7</v>
      </c>
      <c r="P2510">
        <f t="shared" ca="1" si="567"/>
        <v>0.5</v>
      </c>
      <c r="S2510" t="s">
        <v>340</v>
      </c>
      <c r="T2510">
        <v>2</v>
      </c>
      <c r="U2510">
        <f t="shared" ca="1" si="568"/>
        <v>1</v>
      </c>
      <c r="W2510" t="str">
        <f t="shared" ca="1" si="569"/>
        <v/>
      </c>
    </row>
    <row r="2511" spans="1:23" x14ac:dyDescent="0.25">
      <c r="A2511">
        <v>2510</v>
      </c>
      <c r="B2511">
        <v>1233</v>
      </c>
      <c r="C2511" t="str">
        <f t="shared" ca="1" si="562"/>
        <v>2016_12_LAR@NOR</v>
      </c>
      <c r="D2511">
        <f t="shared" ca="1" si="570"/>
        <v>-6.5</v>
      </c>
      <c r="E2511">
        <f t="shared" ca="1" si="570"/>
        <v>-7.5</v>
      </c>
      <c r="F2511">
        <f t="shared" ca="1" si="570"/>
        <v>49</v>
      </c>
      <c r="G2511">
        <f t="shared" ca="1" si="570"/>
        <v>21</v>
      </c>
      <c r="H2511">
        <f t="shared" ca="1" si="563"/>
        <v>2016</v>
      </c>
      <c r="I2511">
        <f t="shared" ca="1" si="564"/>
        <v>12</v>
      </c>
      <c r="J2511" t="str">
        <f t="shared" ca="1" si="565"/>
        <v>rs</v>
      </c>
      <c r="K2511" t="str">
        <f t="shared" ca="1" si="571"/>
        <v>NOR</v>
      </c>
      <c r="L2511" t="str">
        <f t="shared" ca="1" si="571"/>
        <v>NOR</v>
      </c>
      <c r="M2511">
        <f t="shared" ca="1" si="566"/>
        <v>1</v>
      </c>
      <c r="N2511" t="s">
        <v>16</v>
      </c>
      <c r="O2511">
        <v>-5.5</v>
      </c>
      <c r="P2511">
        <f t="shared" ca="1" si="567"/>
        <v>1</v>
      </c>
      <c r="S2511" t="s">
        <v>125</v>
      </c>
      <c r="T2511">
        <v>13</v>
      </c>
      <c r="U2511">
        <f t="shared" ca="1" si="568"/>
        <v>0</v>
      </c>
      <c r="V2511" t="s">
        <v>340</v>
      </c>
      <c r="W2511">
        <f t="shared" ca="1" si="569"/>
        <v>1</v>
      </c>
    </row>
    <row r="2512" spans="1:23" x14ac:dyDescent="0.25">
      <c r="A2512">
        <v>2511</v>
      </c>
      <c r="B2512">
        <v>1234</v>
      </c>
      <c r="C2512" t="str">
        <f t="shared" ca="1" si="562"/>
        <v>2016_12_TEN@CHI</v>
      </c>
      <c r="D2512">
        <f t="shared" ca="1" si="570"/>
        <v>1.5</v>
      </c>
      <c r="E2512">
        <f t="shared" ca="1" si="570"/>
        <v>5.5</v>
      </c>
      <c r="F2512">
        <f t="shared" ca="1" si="570"/>
        <v>21</v>
      </c>
      <c r="G2512">
        <f t="shared" ca="1" si="570"/>
        <v>27</v>
      </c>
      <c r="H2512">
        <f t="shared" ca="1" si="563"/>
        <v>2016</v>
      </c>
      <c r="I2512">
        <f t="shared" ca="1" si="564"/>
        <v>12</v>
      </c>
      <c r="J2512" t="str">
        <f t="shared" ca="1" si="565"/>
        <v>rs</v>
      </c>
      <c r="K2512" t="str">
        <f t="shared" ca="1" si="571"/>
        <v>TEN</v>
      </c>
      <c r="L2512" t="str">
        <f t="shared" ca="1" si="571"/>
        <v>TEN</v>
      </c>
      <c r="M2512">
        <f t="shared" ca="1" si="566"/>
        <v>-4</v>
      </c>
      <c r="N2512" t="s">
        <v>18</v>
      </c>
      <c r="O2512">
        <v>3</v>
      </c>
      <c r="P2512">
        <f t="shared" ca="1" si="567"/>
        <v>1.5</v>
      </c>
      <c r="S2512" t="s">
        <v>95</v>
      </c>
      <c r="T2512">
        <v>14</v>
      </c>
      <c r="U2512">
        <f t="shared" ca="1" si="568"/>
        <v>1</v>
      </c>
      <c r="W2512" t="str">
        <f t="shared" ca="1" si="569"/>
        <v/>
      </c>
    </row>
    <row r="2513" spans="1:23" x14ac:dyDescent="0.25">
      <c r="A2513">
        <v>2512</v>
      </c>
      <c r="B2513">
        <v>1234</v>
      </c>
      <c r="C2513" t="str">
        <f t="shared" ca="1" si="562"/>
        <v>2016_12_TEN@CHI</v>
      </c>
      <c r="D2513">
        <f t="shared" ca="1" si="570"/>
        <v>1.5</v>
      </c>
      <c r="E2513">
        <f t="shared" ca="1" si="570"/>
        <v>5.5</v>
      </c>
      <c r="F2513">
        <f t="shared" ca="1" si="570"/>
        <v>21</v>
      </c>
      <c r="G2513">
        <f t="shared" ca="1" si="570"/>
        <v>27</v>
      </c>
      <c r="H2513">
        <f t="shared" ca="1" si="563"/>
        <v>2016</v>
      </c>
      <c r="I2513">
        <f t="shared" ca="1" si="564"/>
        <v>12</v>
      </c>
      <c r="J2513" t="str">
        <f t="shared" ca="1" si="565"/>
        <v>rs</v>
      </c>
      <c r="K2513" t="str">
        <f t="shared" ca="1" si="571"/>
        <v>TEN</v>
      </c>
      <c r="L2513" t="str">
        <f t="shared" ca="1" si="571"/>
        <v>TEN</v>
      </c>
      <c r="M2513">
        <f t="shared" ca="1" si="566"/>
        <v>-4</v>
      </c>
      <c r="N2513" t="s">
        <v>16</v>
      </c>
      <c r="O2513">
        <v>-1</v>
      </c>
      <c r="P2513">
        <f t="shared" ca="1" si="567"/>
        <v>2.5</v>
      </c>
      <c r="S2513" t="s">
        <v>95</v>
      </c>
      <c r="T2513">
        <v>4</v>
      </c>
      <c r="U2513">
        <f t="shared" ca="1" si="568"/>
        <v>1</v>
      </c>
      <c r="V2513" t="s">
        <v>95</v>
      </c>
      <c r="W2513">
        <f t="shared" ca="1" si="569"/>
        <v>1</v>
      </c>
    </row>
    <row r="2514" spans="1:23" x14ac:dyDescent="0.25">
      <c r="A2514">
        <v>2513</v>
      </c>
      <c r="B2514">
        <v>1235</v>
      </c>
      <c r="C2514" t="str">
        <f t="shared" ca="1" si="562"/>
        <v>2016_12_ARI@ATL</v>
      </c>
      <c r="D2514">
        <f t="shared" ca="1" si="570"/>
        <v>-4</v>
      </c>
      <c r="E2514">
        <f t="shared" ca="1" si="570"/>
        <v>-5</v>
      </c>
      <c r="F2514">
        <f t="shared" ca="1" si="570"/>
        <v>38</v>
      </c>
      <c r="G2514">
        <f t="shared" ca="1" si="570"/>
        <v>19</v>
      </c>
      <c r="H2514">
        <f t="shared" ca="1" si="563"/>
        <v>2016</v>
      </c>
      <c r="I2514">
        <f t="shared" ca="1" si="564"/>
        <v>12</v>
      </c>
      <c r="J2514" t="str">
        <f t="shared" ca="1" si="565"/>
        <v>rs</v>
      </c>
      <c r="K2514" t="str">
        <f t="shared" ca="1" si="571"/>
        <v>ATL</v>
      </c>
      <c r="L2514" t="str">
        <f t="shared" ca="1" si="571"/>
        <v>ATL</v>
      </c>
      <c r="M2514">
        <f t="shared" ca="1" si="566"/>
        <v>1</v>
      </c>
      <c r="N2514" t="s">
        <v>18</v>
      </c>
      <c r="O2514">
        <v>-4</v>
      </c>
      <c r="P2514">
        <f t="shared" ca="1" si="567"/>
        <v>0</v>
      </c>
      <c r="S2514" t="s">
        <v>22</v>
      </c>
      <c r="T2514">
        <v>15</v>
      </c>
      <c r="U2514">
        <f t="shared" ca="1" si="568"/>
        <v>1</v>
      </c>
      <c r="W2514" t="str">
        <f t="shared" ca="1" si="569"/>
        <v/>
      </c>
    </row>
    <row r="2515" spans="1:23" x14ac:dyDescent="0.25">
      <c r="A2515">
        <v>2514</v>
      </c>
      <c r="B2515">
        <v>1235</v>
      </c>
      <c r="C2515" t="str">
        <f t="shared" ca="1" si="562"/>
        <v>2016_12_ARI@ATL</v>
      </c>
      <c r="D2515">
        <f t="shared" ca="1" si="570"/>
        <v>-4</v>
      </c>
      <c r="E2515">
        <f t="shared" ca="1" si="570"/>
        <v>-5</v>
      </c>
      <c r="F2515">
        <f t="shared" ca="1" si="570"/>
        <v>38</v>
      </c>
      <c r="G2515">
        <f t="shared" ca="1" si="570"/>
        <v>19</v>
      </c>
      <c r="H2515">
        <f t="shared" ca="1" si="563"/>
        <v>2016</v>
      </c>
      <c r="I2515">
        <f t="shared" ca="1" si="564"/>
        <v>12</v>
      </c>
      <c r="J2515" t="str">
        <f t="shared" ca="1" si="565"/>
        <v>rs</v>
      </c>
      <c r="K2515" t="str">
        <f t="shared" ca="1" si="571"/>
        <v>ATL</v>
      </c>
      <c r="L2515" t="str">
        <f t="shared" ca="1" si="571"/>
        <v>ATL</v>
      </c>
      <c r="M2515">
        <f t="shared" ca="1" si="566"/>
        <v>1</v>
      </c>
      <c r="N2515" t="s">
        <v>16</v>
      </c>
      <c r="O2515">
        <v>-7</v>
      </c>
      <c r="P2515">
        <f t="shared" ca="1" si="567"/>
        <v>3</v>
      </c>
      <c r="S2515" t="s">
        <v>66</v>
      </c>
      <c r="T2515">
        <v>15</v>
      </c>
      <c r="U2515">
        <f t="shared" ca="1" si="568"/>
        <v>0</v>
      </c>
      <c r="V2515" t="s">
        <v>22</v>
      </c>
      <c r="W2515">
        <f t="shared" ca="1" si="569"/>
        <v>1</v>
      </c>
    </row>
    <row r="2516" spans="1:23" x14ac:dyDescent="0.25">
      <c r="A2516">
        <v>2515</v>
      </c>
      <c r="B2516">
        <v>1236</v>
      </c>
      <c r="C2516" t="str">
        <f t="shared" ca="1" si="562"/>
        <v>2016_12_NYG@CLE</v>
      </c>
      <c r="D2516">
        <f t="shared" ca="1" si="570"/>
        <v>6.5</v>
      </c>
      <c r="E2516">
        <f t="shared" ca="1" si="570"/>
        <v>7</v>
      </c>
      <c r="F2516">
        <f t="shared" ca="1" si="570"/>
        <v>13</v>
      </c>
      <c r="G2516">
        <f t="shared" ca="1" si="570"/>
        <v>27</v>
      </c>
      <c r="H2516">
        <f t="shared" ca="1" si="563"/>
        <v>2016</v>
      </c>
      <c r="I2516">
        <f t="shared" ca="1" si="564"/>
        <v>12</v>
      </c>
      <c r="J2516" t="str">
        <f t="shared" ca="1" si="565"/>
        <v>rs</v>
      </c>
      <c r="K2516" t="str">
        <f t="shared" ca="1" si="571"/>
        <v>NYG</v>
      </c>
      <c r="L2516" t="str">
        <f t="shared" ca="1" si="571"/>
        <v>NYG</v>
      </c>
      <c r="M2516">
        <f t="shared" ca="1" si="566"/>
        <v>-0.5</v>
      </c>
      <c r="N2516" t="s">
        <v>18</v>
      </c>
      <c r="O2516">
        <v>9</v>
      </c>
      <c r="P2516">
        <f t="shared" ca="1" si="567"/>
        <v>2.5</v>
      </c>
      <c r="S2516" t="s">
        <v>72</v>
      </c>
      <c r="T2516">
        <v>11</v>
      </c>
      <c r="U2516">
        <f t="shared" ca="1" si="568"/>
        <v>0</v>
      </c>
      <c r="W2516" t="str">
        <f t="shared" ca="1" si="569"/>
        <v/>
      </c>
    </row>
    <row r="2517" spans="1:23" x14ac:dyDescent="0.25">
      <c r="A2517">
        <v>2516</v>
      </c>
      <c r="B2517">
        <v>1236</v>
      </c>
      <c r="C2517" t="str">
        <f t="shared" ca="1" si="562"/>
        <v>2016_12_NYG@CLE</v>
      </c>
      <c r="D2517">
        <f t="shared" ca="1" si="570"/>
        <v>6.5</v>
      </c>
      <c r="E2517">
        <f t="shared" ca="1" si="570"/>
        <v>7</v>
      </c>
      <c r="F2517">
        <f t="shared" ca="1" si="570"/>
        <v>13</v>
      </c>
      <c r="G2517">
        <f t="shared" ca="1" si="570"/>
        <v>27</v>
      </c>
      <c r="H2517">
        <f t="shared" ca="1" si="563"/>
        <v>2016</v>
      </c>
      <c r="I2517">
        <f t="shared" ca="1" si="564"/>
        <v>12</v>
      </c>
      <c r="J2517" t="str">
        <f t="shared" ca="1" si="565"/>
        <v>rs</v>
      </c>
      <c r="K2517" t="str">
        <f t="shared" ca="1" si="571"/>
        <v>NYG</v>
      </c>
      <c r="L2517" t="str">
        <f t="shared" ca="1" si="571"/>
        <v>NYG</v>
      </c>
      <c r="M2517">
        <f t="shared" ca="1" si="566"/>
        <v>-0.5</v>
      </c>
      <c r="N2517" t="s">
        <v>16</v>
      </c>
      <c r="O2517">
        <v>8</v>
      </c>
      <c r="P2517">
        <f t="shared" ca="1" si="567"/>
        <v>1.5</v>
      </c>
      <c r="S2517" t="s">
        <v>85</v>
      </c>
      <c r="T2517">
        <v>12</v>
      </c>
      <c r="U2517">
        <f t="shared" ca="1" si="568"/>
        <v>1</v>
      </c>
      <c r="V2517" t="s">
        <v>85</v>
      </c>
      <c r="W2517">
        <f t="shared" ca="1" si="569"/>
        <v>1</v>
      </c>
    </row>
    <row r="2518" spans="1:23" x14ac:dyDescent="0.25">
      <c r="A2518">
        <v>2517</v>
      </c>
      <c r="B2518">
        <v>1237</v>
      </c>
      <c r="C2518" t="str">
        <f t="shared" ca="1" si="562"/>
        <v>2016_12_SD@HOU</v>
      </c>
      <c r="D2518">
        <f t="shared" ca="1" si="570"/>
        <v>0</v>
      </c>
      <c r="E2518">
        <f t="shared" ca="1" si="570"/>
        <v>2.5</v>
      </c>
      <c r="F2518">
        <f t="shared" ca="1" si="570"/>
        <v>13</v>
      </c>
      <c r="G2518">
        <f t="shared" ca="1" si="570"/>
        <v>21</v>
      </c>
      <c r="H2518">
        <f t="shared" ca="1" si="563"/>
        <v>2016</v>
      </c>
      <c r="I2518">
        <f t="shared" ca="1" si="564"/>
        <v>12</v>
      </c>
      <c r="J2518" t="str">
        <f t="shared" ca="1" si="565"/>
        <v>rs</v>
      </c>
      <c r="K2518" t="str">
        <f t="shared" ca="1" si="571"/>
        <v>SD</v>
      </c>
      <c r="L2518" t="str">
        <f t="shared" ca="1" si="571"/>
        <v>SD</v>
      </c>
      <c r="M2518">
        <f t="shared" ca="1" si="566"/>
        <v>-2.5</v>
      </c>
      <c r="N2518" t="s">
        <v>18</v>
      </c>
      <c r="O2518">
        <v>-3</v>
      </c>
      <c r="P2518">
        <f t="shared" ca="1" si="567"/>
        <v>3</v>
      </c>
      <c r="S2518" t="s">
        <v>90</v>
      </c>
      <c r="T2518">
        <v>7</v>
      </c>
      <c r="U2518">
        <f t="shared" ca="1" si="568"/>
        <v>1</v>
      </c>
      <c r="W2518" t="str">
        <f t="shared" ca="1" si="569"/>
        <v/>
      </c>
    </row>
    <row r="2519" spans="1:23" x14ac:dyDescent="0.25">
      <c r="A2519">
        <v>2518</v>
      </c>
      <c r="B2519">
        <v>1237</v>
      </c>
      <c r="C2519" t="str">
        <f t="shared" ca="1" si="562"/>
        <v>2016_12_SD@HOU</v>
      </c>
      <c r="D2519">
        <f t="shared" ca="1" si="570"/>
        <v>0</v>
      </c>
      <c r="E2519">
        <f t="shared" ca="1" si="570"/>
        <v>2.5</v>
      </c>
      <c r="F2519">
        <f t="shared" ca="1" si="570"/>
        <v>13</v>
      </c>
      <c r="G2519">
        <f t="shared" ca="1" si="570"/>
        <v>21</v>
      </c>
      <c r="H2519">
        <f t="shared" ca="1" si="563"/>
        <v>2016</v>
      </c>
      <c r="I2519">
        <f t="shared" ca="1" si="564"/>
        <v>12</v>
      </c>
      <c r="J2519" t="str">
        <f t="shared" ca="1" si="565"/>
        <v>rs</v>
      </c>
      <c r="K2519" t="str">
        <f t="shared" ca="1" si="571"/>
        <v>SD</v>
      </c>
      <c r="L2519" t="str">
        <f t="shared" ca="1" si="571"/>
        <v>SD</v>
      </c>
      <c r="M2519">
        <f t="shared" ca="1" si="566"/>
        <v>-2.5</v>
      </c>
      <c r="N2519" t="s">
        <v>16</v>
      </c>
      <c r="O2519">
        <v>-2.5</v>
      </c>
      <c r="P2519">
        <f t="shared" ca="1" si="567"/>
        <v>2.5</v>
      </c>
      <c r="S2519" t="s">
        <v>90</v>
      </c>
      <c r="T2519">
        <v>5</v>
      </c>
      <c r="U2519">
        <f t="shared" ca="1" si="568"/>
        <v>1</v>
      </c>
      <c r="V2519" t="s">
        <v>90</v>
      </c>
      <c r="W2519">
        <f t="shared" ca="1" si="569"/>
        <v>1</v>
      </c>
    </row>
    <row r="2520" spans="1:23" x14ac:dyDescent="0.25">
      <c r="A2520">
        <v>2519</v>
      </c>
      <c r="B2520">
        <v>1238</v>
      </c>
      <c r="C2520" t="str">
        <f t="shared" ca="1" si="562"/>
        <v>2016_12_JAX@BUF</v>
      </c>
      <c r="D2520">
        <f t="shared" ca="1" si="570"/>
        <v>-7</v>
      </c>
      <c r="E2520">
        <f t="shared" ca="1" si="570"/>
        <v>-7.5</v>
      </c>
      <c r="F2520">
        <f t="shared" ca="1" si="570"/>
        <v>28</v>
      </c>
      <c r="G2520">
        <f t="shared" ca="1" si="570"/>
        <v>21</v>
      </c>
      <c r="H2520">
        <f t="shared" ca="1" si="563"/>
        <v>2016</v>
      </c>
      <c r="I2520">
        <f t="shared" ca="1" si="564"/>
        <v>12</v>
      </c>
      <c r="J2520" t="str">
        <f t="shared" ca="1" si="565"/>
        <v>rs</v>
      </c>
      <c r="K2520" t="str">
        <f t="shared" ca="1" si="571"/>
        <v>JAX</v>
      </c>
      <c r="L2520" t="str">
        <f t="shared" ca="1" si="571"/>
        <v>BUF</v>
      </c>
      <c r="M2520">
        <f t="shared" ca="1" si="566"/>
        <v>0.5</v>
      </c>
      <c r="N2520" t="s">
        <v>18</v>
      </c>
      <c r="O2520">
        <v>-6</v>
      </c>
      <c r="P2520">
        <f t="shared" ca="1" si="567"/>
        <v>1</v>
      </c>
      <c r="S2520" t="s">
        <v>68</v>
      </c>
      <c r="T2520">
        <v>6</v>
      </c>
      <c r="U2520">
        <f t="shared" ca="1" si="568"/>
        <v>0</v>
      </c>
      <c r="W2520" t="str">
        <f t="shared" ca="1" si="569"/>
        <v/>
      </c>
    </row>
    <row r="2521" spans="1:23" x14ac:dyDescent="0.25">
      <c r="A2521">
        <v>2520</v>
      </c>
      <c r="B2521">
        <v>1238</v>
      </c>
      <c r="C2521" t="str">
        <f t="shared" ca="1" si="562"/>
        <v>2016_12_JAX@BUF</v>
      </c>
      <c r="D2521">
        <f t="shared" ca="1" si="570"/>
        <v>-7</v>
      </c>
      <c r="E2521">
        <f t="shared" ca="1" si="570"/>
        <v>-7.5</v>
      </c>
      <c r="F2521">
        <f t="shared" ca="1" si="570"/>
        <v>28</v>
      </c>
      <c r="G2521">
        <f t="shared" ca="1" si="570"/>
        <v>21</v>
      </c>
      <c r="H2521">
        <f t="shared" ca="1" si="563"/>
        <v>2016</v>
      </c>
      <c r="I2521">
        <f t="shared" ca="1" si="564"/>
        <v>12</v>
      </c>
      <c r="J2521" t="str">
        <f t="shared" ca="1" si="565"/>
        <v>rs</v>
      </c>
      <c r="K2521" t="str">
        <f t="shared" ca="1" si="571"/>
        <v>JAX</v>
      </c>
      <c r="L2521" t="str">
        <f t="shared" ca="1" si="571"/>
        <v>BUF</v>
      </c>
      <c r="M2521">
        <f t="shared" ca="1" si="566"/>
        <v>0.5</v>
      </c>
      <c r="N2521" t="s">
        <v>16</v>
      </c>
      <c r="O2521">
        <v>-6.5</v>
      </c>
      <c r="P2521">
        <f t="shared" ca="1" si="567"/>
        <v>0.5</v>
      </c>
      <c r="S2521" t="s">
        <v>68</v>
      </c>
      <c r="T2521">
        <v>6</v>
      </c>
      <c r="U2521">
        <f t="shared" ca="1" si="568"/>
        <v>0</v>
      </c>
      <c r="V2521" t="s">
        <v>68</v>
      </c>
      <c r="W2521">
        <f t="shared" ca="1" si="569"/>
        <v>1</v>
      </c>
    </row>
    <row r="2522" spans="1:23" x14ac:dyDescent="0.25">
      <c r="A2522">
        <v>2521</v>
      </c>
      <c r="B2522">
        <v>1239</v>
      </c>
      <c r="C2522" t="str">
        <f t="shared" ca="1" si="562"/>
        <v>2016_12_CIN@BAL</v>
      </c>
      <c r="D2522">
        <f t="shared" ref="D2522:G2541" ca="1" si="572">IFERROR(IF(ISBLANK(VLOOKUP($B2522,nfl_game_result,MATCH(D$1,nfl_game_result_header,0),FALSE)),"",VLOOKUP($B2522,nfl_game_result,MATCH(D$1,nfl_game_result_header,0),FALSE)),"error")</f>
        <v>-3.5</v>
      </c>
      <c r="E2522">
        <f t="shared" ca="1" si="572"/>
        <v>-4</v>
      </c>
      <c r="F2522">
        <f t="shared" ca="1" si="572"/>
        <v>19</v>
      </c>
      <c r="G2522">
        <f t="shared" ca="1" si="572"/>
        <v>14</v>
      </c>
      <c r="H2522">
        <f t="shared" ca="1" si="563"/>
        <v>2016</v>
      </c>
      <c r="I2522">
        <f t="shared" ca="1" si="564"/>
        <v>12</v>
      </c>
      <c r="J2522" t="str">
        <f t="shared" ca="1" si="565"/>
        <v>rs</v>
      </c>
      <c r="K2522" t="str">
        <f t="shared" ref="K2522:L2541" ca="1" si="573">IFERROR(IF(ISBLANK(VLOOKUP($B2522,nfl_game_result,MATCH(K$1,nfl_game_result_header,0),FALSE)),"",VLOOKUP($B2522,nfl_game_result,MATCH(K$1,nfl_game_result_header,0),FALSE)),"error")</f>
        <v>BAL</v>
      </c>
      <c r="L2522" t="str">
        <f t="shared" ca="1" si="573"/>
        <v>BAL</v>
      </c>
      <c r="M2522">
        <f t="shared" ca="1" si="566"/>
        <v>0.5</v>
      </c>
      <c r="N2522" t="s">
        <v>18</v>
      </c>
      <c r="O2522">
        <v>-5</v>
      </c>
      <c r="P2522">
        <f t="shared" ca="1" si="567"/>
        <v>1.5</v>
      </c>
      <c r="S2522" t="s">
        <v>71</v>
      </c>
      <c r="T2522">
        <v>16</v>
      </c>
      <c r="U2522">
        <f t="shared" ca="1" si="568"/>
        <v>0</v>
      </c>
      <c r="W2522" t="str">
        <f t="shared" ca="1" si="569"/>
        <v/>
      </c>
    </row>
    <row r="2523" spans="1:23" x14ac:dyDescent="0.25">
      <c r="A2523">
        <v>2522</v>
      </c>
      <c r="B2523">
        <v>1239</v>
      </c>
      <c r="C2523" t="str">
        <f t="shared" ca="1" si="562"/>
        <v>2016_12_CIN@BAL</v>
      </c>
      <c r="D2523">
        <f t="shared" ca="1" si="572"/>
        <v>-3.5</v>
      </c>
      <c r="E2523">
        <f t="shared" ca="1" si="572"/>
        <v>-4</v>
      </c>
      <c r="F2523">
        <f t="shared" ca="1" si="572"/>
        <v>19</v>
      </c>
      <c r="G2523">
        <f t="shared" ca="1" si="572"/>
        <v>14</v>
      </c>
      <c r="H2523">
        <f t="shared" ca="1" si="563"/>
        <v>2016</v>
      </c>
      <c r="I2523">
        <f t="shared" ca="1" si="564"/>
        <v>12</v>
      </c>
      <c r="J2523" t="str">
        <f t="shared" ca="1" si="565"/>
        <v>rs</v>
      </c>
      <c r="K2523" t="str">
        <f t="shared" ca="1" si="573"/>
        <v>BAL</v>
      </c>
      <c r="L2523" t="str">
        <f t="shared" ca="1" si="573"/>
        <v>BAL</v>
      </c>
      <c r="M2523">
        <f t="shared" ca="1" si="566"/>
        <v>0.5</v>
      </c>
      <c r="N2523" t="s">
        <v>16</v>
      </c>
      <c r="O2523">
        <v>-7</v>
      </c>
      <c r="P2523">
        <f t="shared" ca="1" si="567"/>
        <v>3.5</v>
      </c>
      <c r="S2523" t="s">
        <v>67</v>
      </c>
      <c r="T2523">
        <v>3</v>
      </c>
      <c r="U2523">
        <f t="shared" ca="1" si="568"/>
        <v>1</v>
      </c>
      <c r="V2523" t="s">
        <v>67</v>
      </c>
      <c r="W2523">
        <f t="shared" ca="1" si="569"/>
        <v>1</v>
      </c>
    </row>
    <row r="2524" spans="1:23" x14ac:dyDescent="0.25">
      <c r="A2524">
        <v>2523</v>
      </c>
      <c r="B2524">
        <v>1240</v>
      </c>
      <c r="C2524" t="str">
        <f t="shared" ca="1" si="562"/>
        <v>2016_12_SFO@MIA</v>
      </c>
      <c r="D2524">
        <f t="shared" ca="1" si="572"/>
        <v>-8</v>
      </c>
      <c r="E2524">
        <f t="shared" ca="1" si="572"/>
        <v>-7</v>
      </c>
      <c r="F2524">
        <f t="shared" ca="1" si="572"/>
        <v>31</v>
      </c>
      <c r="G2524">
        <f t="shared" ca="1" si="572"/>
        <v>24</v>
      </c>
      <c r="H2524">
        <f t="shared" ca="1" si="563"/>
        <v>2016</v>
      </c>
      <c r="I2524">
        <f t="shared" ca="1" si="564"/>
        <v>12</v>
      </c>
      <c r="J2524" t="str">
        <f t="shared" ca="1" si="565"/>
        <v>rs</v>
      </c>
      <c r="K2524" t="str">
        <f t="shared" ca="1" si="573"/>
        <v>na</v>
      </c>
      <c r="L2524" t="str">
        <f t="shared" ca="1" si="573"/>
        <v>MIA</v>
      </c>
      <c r="M2524">
        <f t="shared" ca="1" si="566"/>
        <v>-1</v>
      </c>
      <c r="N2524" t="s">
        <v>18</v>
      </c>
      <c r="O2524">
        <v>-7</v>
      </c>
      <c r="P2524">
        <f t="shared" ca="1" si="567"/>
        <v>1</v>
      </c>
      <c r="S2524" t="s">
        <v>338</v>
      </c>
      <c r="T2524">
        <v>5</v>
      </c>
      <c r="U2524">
        <f t="shared" ca="1" si="568"/>
        <v>0</v>
      </c>
      <c r="W2524" t="str">
        <f t="shared" ca="1" si="569"/>
        <v/>
      </c>
    </row>
    <row r="2525" spans="1:23" x14ac:dyDescent="0.25">
      <c r="A2525">
        <v>2524</v>
      </c>
      <c r="B2525">
        <v>1240</v>
      </c>
      <c r="C2525" t="str">
        <f t="shared" ca="1" si="562"/>
        <v>2016_12_SFO@MIA</v>
      </c>
      <c r="D2525">
        <f t="shared" ca="1" si="572"/>
        <v>-8</v>
      </c>
      <c r="E2525">
        <f t="shared" ca="1" si="572"/>
        <v>-7</v>
      </c>
      <c r="F2525">
        <f t="shared" ca="1" si="572"/>
        <v>31</v>
      </c>
      <c r="G2525">
        <f t="shared" ca="1" si="572"/>
        <v>24</v>
      </c>
      <c r="H2525">
        <f t="shared" ca="1" si="563"/>
        <v>2016</v>
      </c>
      <c r="I2525">
        <f t="shared" ca="1" si="564"/>
        <v>12</v>
      </c>
      <c r="J2525" t="str">
        <f t="shared" ca="1" si="565"/>
        <v>rs</v>
      </c>
      <c r="K2525" t="str">
        <f t="shared" ca="1" si="573"/>
        <v>na</v>
      </c>
      <c r="L2525" t="str">
        <f t="shared" ca="1" si="573"/>
        <v>MIA</v>
      </c>
      <c r="M2525">
        <f t="shared" ca="1" si="566"/>
        <v>-1</v>
      </c>
      <c r="N2525" t="s">
        <v>16</v>
      </c>
      <c r="O2525">
        <v>-7</v>
      </c>
      <c r="P2525">
        <f t="shared" ca="1" si="567"/>
        <v>1</v>
      </c>
      <c r="S2525" t="s">
        <v>338</v>
      </c>
      <c r="T2525">
        <v>14</v>
      </c>
      <c r="U2525">
        <f t="shared" ca="1" si="568"/>
        <v>0</v>
      </c>
      <c r="V2525" t="s">
        <v>338</v>
      </c>
      <c r="W2525">
        <f t="shared" ca="1" si="569"/>
        <v>0</v>
      </c>
    </row>
    <row r="2526" spans="1:23" x14ac:dyDescent="0.25">
      <c r="A2526">
        <v>2525</v>
      </c>
      <c r="B2526">
        <v>1241</v>
      </c>
      <c r="C2526" t="str">
        <f t="shared" ca="1" si="562"/>
        <v>2016_12_SEA@TBY</v>
      </c>
      <c r="D2526">
        <f t="shared" ca="1" si="572"/>
        <v>5.5</v>
      </c>
      <c r="E2526">
        <f t="shared" ca="1" si="572"/>
        <v>6</v>
      </c>
      <c r="F2526">
        <f t="shared" ca="1" si="572"/>
        <v>14</v>
      </c>
      <c r="G2526">
        <f t="shared" ca="1" si="572"/>
        <v>5</v>
      </c>
      <c r="H2526">
        <f t="shared" ca="1" si="563"/>
        <v>2016</v>
      </c>
      <c r="I2526">
        <f t="shared" ca="1" si="564"/>
        <v>12</v>
      </c>
      <c r="J2526" t="str">
        <f t="shared" ca="1" si="565"/>
        <v>rs</v>
      </c>
      <c r="K2526" t="str">
        <f t="shared" ca="1" si="573"/>
        <v>TBY</v>
      </c>
      <c r="L2526" t="str">
        <f t="shared" ca="1" si="573"/>
        <v>TBY</v>
      </c>
      <c r="M2526">
        <f t="shared" ca="1" si="566"/>
        <v>-0.5</v>
      </c>
      <c r="N2526" t="s">
        <v>18</v>
      </c>
      <c r="O2526">
        <v>3.5</v>
      </c>
      <c r="P2526">
        <f t="shared" ca="1" si="567"/>
        <v>2</v>
      </c>
      <c r="S2526" t="s">
        <v>91</v>
      </c>
      <c r="T2526">
        <v>9</v>
      </c>
      <c r="U2526">
        <f t="shared" ca="1" si="568"/>
        <v>0</v>
      </c>
      <c r="W2526" t="str">
        <f t="shared" ca="1" si="569"/>
        <v/>
      </c>
    </row>
    <row r="2527" spans="1:23" x14ac:dyDescent="0.25">
      <c r="A2527">
        <v>2526</v>
      </c>
      <c r="B2527">
        <v>1241</v>
      </c>
      <c r="C2527" t="str">
        <f t="shared" ca="1" si="562"/>
        <v>2016_12_SEA@TBY</v>
      </c>
      <c r="D2527">
        <f t="shared" ca="1" si="572"/>
        <v>5.5</v>
      </c>
      <c r="E2527">
        <f t="shared" ca="1" si="572"/>
        <v>6</v>
      </c>
      <c r="F2527">
        <f t="shared" ca="1" si="572"/>
        <v>14</v>
      </c>
      <c r="G2527">
        <f t="shared" ca="1" si="572"/>
        <v>5</v>
      </c>
      <c r="H2527">
        <f t="shared" ca="1" si="563"/>
        <v>2016</v>
      </c>
      <c r="I2527">
        <f t="shared" ca="1" si="564"/>
        <v>12</v>
      </c>
      <c r="J2527" t="str">
        <f t="shared" ca="1" si="565"/>
        <v>rs</v>
      </c>
      <c r="K2527" t="str">
        <f t="shared" ca="1" si="573"/>
        <v>TBY</v>
      </c>
      <c r="L2527" t="str">
        <f t="shared" ca="1" si="573"/>
        <v>TBY</v>
      </c>
      <c r="M2527">
        <f t="shared" ca="1" si="566"/>
        <v>-0.5</v>
      </c>
      <c r="N2527" t="s">
        <v>16</v>
      </c>
      <c r="O2527">
        <v>4.5</v>
      </c>
      <c r="P2527">
        <f t="shared" ca="1" si="567"/>
        <v>1</v>
      </c>
      <c r="S2527" t="s">
        <v>339</v>
      </c>
      <c r="T2527">
        <v>16</v>
      </c>
      <c r="U2527">
        <f t="shared" ca="1" si="568"/>
        <v>1</v>
      </c>
      <c r="V2527" t="s">
        <v>339</v>
      </c>
      <c r="W2527">
        <f t="shared" ca="1" si="569"/>
        <v>1</v>
      </c>
    </row>
    <row r="2528" spans="1:23" x14ac:dyDescent="0.25">
      <c r="A2528">
        <v>2527</v>
      </c>
      <c r="B2528">
        <v>1242</v>
      </c>
      <c r="C2528" t="str">
        <f t="shared" ca="1" si="562"/>
        <v>2016_12_NWE@NYJ</v>
      </c>
      <c r="D2528">
        <f t="shared" ca="1" si="572"/>
        <v>9</v>
      </c>
      <c r="E2528">
        <f t="shared" ca="1" si="572"/>
        <v>7.5</v>
      </c>
      <c r="F2528">
        <f t="shared" ca="1" si="572"/>
        <v>17</v>
      </c>
      <c r="G2528">
        <f t="shared" ca="1" si="572"/>
        <v>22</v>
      </c>
      <c r="H2528">
        <f t="shared" ca="1" si="563"/>
        <v>2016</v>
      </c>
      <c r="I2528">
        <f t="shared" ca="1" si="564"/>
        <v>12</v>
      </c>
      <c r="J2528" t="str">
        <f t="shared" ca="1" si="565"/>
        <v>rs</v>
      </c>
      <c r="K2528" t="str">
        <f t="shared" ca="1" si="573"/>
        <v>NYJ</v>
      </c>
      <c r="L2528" t="str">
        <f t="shared" ca="1" si="573"/>
        <v>NWE</v>
      </c>
      <c r="M2528">
        <f t="shared" ca="1" si="566"/>
        <v>1.5</v>
      </c>
      <c r="N2528" t="s">
        <v>18</v>
      </c>
      <c r="O2528">
        <v>9</v>
      </c>
      <c r="P2528">
        <f t="shared" ca="1" si="567"/>
        <v>0</v>
      </c>
      <c r="S2528" t="s">
        <v>337</v>
      </c>
      <c r="T2528">
        <v>4</v>
      </c>
      <c r="U2528">
        <f t="shared" ca="1" si="568"/>
        <v>0</v>
      </c>
      <c r="W2528" t="str">
        <f t="shared" ca="1" si="569"/>
        <v/>
      </c>
    </row>
    <row r="2529" spans="1:23" x14ac:dyDescent="0.25">
      <c r="A2529">
        <v>2528</v>
      </c>
      <c r="B2529">
        <v>1242</v>
      </c>
      <c r="C2529" t="str">
        <f t="shared" ca="1" si="562"/>
        <v>2016_12_NWE@NYJ</v>
      </c>
      <c r="D2529">
        <f t="shared" ca="1" si="572"/>
        <v>9</v>
      </c>
      <c r="E2529">
        <f t="shared" ca="1" si="572"/>
        <v>7.5</v>
      </c>
      <c r="F2529">
        <f t="shared" ca="1" si="572"/>
        <v>17</v>
      </c>
      <c r="G2529">
        <f t="shared" ca="1" si="572"/>
        <v>22</v>
      </c>
      <c r="H2529">
        <f t="shared" ca="1" si="563"/>
        <v>2016</v>
      </c>
      <c r="I2529">
        <f t="shared" ca="1" si="564"/>
        <v>12</v>
      </c>
      <c r="J2529" t="str">
        <f t="shared" ca="1" si="565"/>
        <v>rs</v>
      </c>
      <c r="K2529" t="str">
        <f t="shared" ca="1" si="573"/>
        <v>NYJ</v>
      </c>
      <c r="L2529" t="str">
        <f t="shared" ca="1" si="573"/>
        <v>NWE</v>
      </c>
      <c r="M2529">
        <f t="shared" ca="1" si="566"/>
        <v>1.5</v>
      </c>
      <c r="N2529" t="s">
        <v>16</v>
      </c>
      <c r="O2529">
        <v>10</v>
      </c>
      <c r="P2529">
        <f t="shared" ca="1" si="567"/>
        <v>1</v>
      </c>
      <c r="S2529" t="s">
        <v>337</v>
      </c>
      <c r="T2529">
        <v>1</v>
      </c>
      <c r="U2529">
        <f t="shared" ca="1" si="568"/>
        <v>0</v>
      </c>
      <c r="V2529" t="s">
        <v>337</v>
      </c>
      <c r="W2529">
        <f t="shared" ca="1" si="569"/>
        <v>1</v>
      </c>
    </row>
    <row r="2530" spans="1:23" x14ac:dyDescent="0.25">
      <c r="A2530">
        <v>2529</v>
      </c>
      <c r="B2530">
        <v>1243</v>
      </c>
      <c r="C2530" t="str">
        <f t="shared" ca="1" si="562"/>
        <v>2016_12_CAR@OAK</v>
      </c>
      <c r="D2530">
        <f t="shared" ca="1" si="572"/>
        <v>-4</v>
      </c>
      <c r="E2530">
        <f t="shared" ca="1" si="572"/>
        <v>-3.5</v>
      </c>
      <c r="F2530">
        <f t="shared" ca="1" si="572"/>
        <v>35</v>
      </c>
      <c r="G2530">
        <f t="shared" ca="1" si="572"/>
        <v>32</v>
      </c>
      <c r="H2530">
        <f t="shared" ca="1" si="563"/>
        <v>2016</v>
      </c>
      <c r="I2530">
        <f t="shared" ca="1" si="564"/>
        <v>12</v>
      </c>
      <c r="J2530" t="str">
        <f t="shared" ca="1" si="565"/>
        <v>rs</v>
      </c>
      <c r="K2530" t="str">
        <f t="shared" ca="1" si="573"/>
        <v>CAR</v>
      </c>
      <c r="L2530" t="str">
        <f t="shared" ca="1" si="573"/>
        <v>OAK</v>
      </c>
      <c r="M2530">
        <f t="shared" ca="1" si="566"/>
        <v>-0.5</v>
      </c>
      <c r="N2530" t="s">
        <v>18</v>
      </c>
      <c r="O2530">
        <v>-4</v>
      </c>
      <c r="P2530">
        <f t="shared" ca="1" si="567"/>
        <v>0</v>
      </c>
      <c r="S2530" t="s">
        <v>69</v>
      </c>
      <c r="T2530">
        <v>1</v>
      </c>
      <c r="U2530">
        <f t="shared" ca="1" si="568"/>
        <v>1</v>
      </c>
      <c r="W2530" t="str">
        <f t="shared" ca="1" si="569"/>
        <v/>
      </c>
    </row>
    <row r="2531" spans="1:23" x14ac:dyDescent="0.25">
      <c r="A2531">
        <v>2530</v>
      </c>
      <c r="B2531">
        <v>1243</v>
      </c>
      <c r="C2531" t="str">
        <f t="shared" ca="1" si="562"/>
        <v>2016_12_CAR@OAK</v>
      </c>
      <c r="D2531">
        <f t="shared" ca="1" si="572"/>
        <v>-4</v>
      </c>
      <c r="E2531">
        <f t="shared" ca="1" si="572"/>
        <v>-3.5</v>
      </c>
      <c r="F2531">
        <f t="shared" ca="1" si="572"/>
        <v>35</v>
      </c>
      <c r="G2531">
        <f t="shared" ca="1" si="572"/>
        <v>32</v>
      </c>
      <c r="H2531">
        <f t="shared" ca="1" si="563"/>
        <v>2016</v>
      </c>
      <c r="I2531">
        <f t="shared" ca="1" si="564"/>
        <v>12</v>
      </c>
      <c r="J2531" t="str">
        <f t="shared" ca="1" si="565"/>
        <v>rs</v>
      </c>
      <c r="K2531" t="str">
        <f t="shared" ca="1" si="573"/>
        <v>CAR</v>
      </c>
      <c r="L2531" t="str">
        <f t="shared" ca="1" si="573"/>
        <v>OAK</v>
      </c>
      <c r="M2531">
        <f t="shared" ca="1" si="566"/>
        <v>-0.5</v>
      </c>
      <c r="N2531" t="s">
        <v>16</v>
      </c>
      <c r="O2531">
        <v>-5</v>
      </c>
      <c r="P2531">
        <f t="shared" ca="1" si="567"/>
        <v>1</v>
      </c>
      <c r="S2531" t="s">
        <v>69</v>
      </c>
      <c r="T2531">
        <v>7</v>
      </c>
      <c r="U2531">
        <f t="shared" ca="1" si="568"/>
        <v>1</v>
      </c>
      <c r="V2531" t="s">
        <v>69</v>
      </c>
      <c r="W2531">
        <f t="shared" ca="1" si="569"/>
        <v>0</v>
      </c>
    </row>
    <row r="2532" spans="1:23" x14ac:dyDescent="0.25">
      <c r="A2532">
        <v>2531</v>
      </c>
      <c r="B2532">
        <v>1244</v>
      </c>
      <c r="C2532" t="str">
        <f t="shared" ca="1" si="562"/>
        <v>2016_12_KCY@DEN</v>
      </c>
      <c r="D2532">
        <f t="shared" ca="1" si="572"/>
        <v>-3.5</v>
      </c>
      <c r="E2532">
        <f t="shared" ca="1" si="572"/>
        <v>-3.5</v>
      </c>
      <c r="F2532">
        <f t="shared" ca="1" si="572"/>
        <v>27</v>
      </c>
      <c r="G2532">
        <f t="shared" ca="1" si="572"/>
        <v>30</v>
      </c>
      <c r="H2532">
        <f t="shared" ca="1" si="563"/>
        <v>2016</v>
      </c>
      <c r="I2532">
        <f t="shared" ca="1" si="564"/>
        <v>12</v>
      </c>
      <c r="J2532" t="str">
        <f t="shared" ca="1" si="565"/>
        <v>rs</v>
      </c>
      <c r="K2532" t="str">
        <f t="shared" ca="1" si="573"/>
        <v>KCY</v>
      </c>
      <c r="L2532" t="str">
        <f t="shared" ca="1" si="573"/>
        <v>KCY</v>
      </c>
      <c r="M2532">
        <f t="shared" ca="1" si="566"/>
        <v>0</v>
      </c>
      <c r="N2532" t="s">
        <v>18</v>
      </c>
      <c r="O2532">
        <v>-4</v>
      </c>
      <c r="P2532">
        <f t="shared" ca="1" si="567"/>
        <v>0.5</v>
      </c>
      <c r="S2532" t="s">
        <v>74</v>
      </c>
      <c r="T2532">
        <v>13</v>
      </c>
      <c r="U2532">
        <f t="shared" ca="1" si="568"/>
        <v>0</v>
      </c>
      <c r="W2532" t="str">
        <f t="shared" ca="1" si="569"/>
        <v/>
      </c>
    </row>
    <row r="2533" spans="1:23" x14ac:dyDescent="0.25">
      <c r="A2533">
        <v>2532</v>
      </c>
      <c r="B2533">
        <v>1244</v>
      </c>
      <c r="C2533" t="str">
        <f t="shared" ca="1" si="562"/>
        <v>2016_12_KCY@DEN</v>
      </c>
      <c r="D2533">
        <f t="shared" ca="1" si="572"/>
        <v>-3.5</v>
      </c>
      <c r="E2533">
        <f t="shared" ca="1" si="572"/>
        <v>-3.5</v>
      </c>
      <c r="F2533">
        <f t="shared" ca="1" si="572"/>
        <v>27</v>
      </c>
      <c r="G2533">
        <f t="shared" ca="1" si="572"/>
        <v>30</v>
      </c>
      <c r="H2533">
        <f t="shared" ca="1" si="563"/>
        <v>2016</v>
      </c>
      <c r="I2533">
        <f t="shared" ca="1" si="564"/>
        <v>12</v>
      </c>
      <c r="J2533" t="str">
        <f t="shared" ca="1" si="565"/>
        <v>rs</v>
      </c>
      <c r="K2533" t="str">
        <f t="shared" ca="1" si="573"/>
        <v>KCY</v>
      </c>
      <c r="L2533" t="str">
        <f t="shared" ca="1" si="573"/>
        <v>KCY</v>
      </c>
      <c r="M2533">
        <f t="shared" ca="1" si="566"/>
        <v>0</v>
      </c>
      <c r="N2533" t="s">
        <v>16</v>
      </c>
      <c r="O2533">
        <v>-3</v>
      </c>
      <c r="P2533">
        <f t="shared" ca="1" si="567"/>
        <v>0.5</v>
      </c>
      <c r="S2533" t="s">
        <v>336</v>
      </c>
      <c r="T2533">
        <v>13</v>
      </c>
      <c r="U2533">
        <f t="shared" ca="1" si="568"/>
        <v>1</v>
      </c>
      <c r="V2533" t="s">
        <v>336</v>
      </c>
      <c r="W2533">
        <f t="shared" ca="1" si="569"/>
        <v>1</v>
      </c>
    </row>
    <row r="2534" spans="1:23" x14ac:dyDescent="0.25">
      <c r="A2534">
        <v>2533</v>
      </c>
      <c r="B2534">
        <v>1245</v>
      </c>
      <c r="C2534" t="str">
        <f t="shared" ca="1" si="562"/>
        <v>2016_12_GBY@PHI</v>
      </c>
      <c r="D2534">
        <f t="shared" ca="1" si="572"/>
        <v>-3</v>
      </c>
      <c r="E2534">
        <f t="shared" ca="1" si="572"/>
        <v>-4</v>
      </c>
      <c r="F2534">
        <f t="shared" ca="1" si="572"/>
        <v>13</v>
      </c>
      <c r="G2534">
        <f t="shared" ca="1" si="572"/>
        <v>27</v>
      </c>
      <c r="H2534">
        <f t="shared" ca="1" si="563"/>
        <v>2016</v>
      </c>
      <c r="I2534">
        <f t="shared" ca="1" si="564"/>
        <v>12</v>
      </c>
      <c r="J2534" t="str">
        <f t="shared" ca="1" si="565"/>
        <v>rs</v>
      </c>
      <c r="K2534" t="str">
        <f t="shared" ca="1" si="573"/>
        <v>GBY</v>
      </c>
      <c r="L2534" t="str">
        <f t="shared" ca="1" si="573"/>
        <v>GBY</v>
      </c>
      <c r="M2534">
        <f t="shared" ca="1" si="566"/>
        <v>1</v>
      </c>
      <c r="N2534" t="s">
        <v>18</v>
      </c>
      <c r="O2534">
        <v>-3</v>
      </c>
      <c r="P2534">
        <f t="shared" ca="1" si="567"/>
        <v>0</v>
      </c>
      <c r="S2534" t="s">
        <v>88</v>
      </c>
      <c r="T2534">
        <v>8</v>
      </c>
      <c r="U2534">
        <f t="shared" ca="1" si="568"/>
        <v>0</v>
      </c>
      <c r="W2534" t="str">
        <f t="shared" ca="1" si="569"/>
        <v/>
      </c>
    </row>
    <row r="2535" spans="1:23" x14ac:dyDescent="0.25">
      <c r="A2535">
        <v>2534</v>
      </c>
      <c r="B2535">
        <v>1245</v>
      </c>
      <c r="C2535" t="str">
        <f t="shared" ca="1" si="562"/>
        <v>2016_12_GBY@PHI</v>
      </c>
      <c r="D2535">
        <f t="shared" ca="1" si="572"/>
        <v>-3</v>
      </c>
      <c r="E2535">
        <f t="shared" ca="1" si="572"/>
        <v>-4</v>
      </c>
      <c r="F2535">
        <f t="shared" ca="1" si="572"/>
        <v>13</v>
      </c>
      <c r="G2535">
        <f t="shared" ca="1" si="572"/>
        <v>27</v>
      </c>
      <c r="H2535">
        <f t="shared" ca="1" si="563"/>
        <v>2016</v>
      </c>
      <c r="I2535">
        <f t="shared" ca="1" si="564"/>
        <v>12</v>
      </c>
      <c r="J2535" t="str">
        <f t="shared" ca="1" si="565"/>
        <v>rs</v>
      </c>
      <c r="K2535" t="str">
        <f t="shared" ca="1" si="573"/>
        <v>GBY</v>
      </c>
      <c r="L2535" t="str">
        <f t="shared" ca="1" si="573"/>
        <v>GBY</v>
      </c>
      <c r="M2535">
        <f t="shared" ca="1" si="566"/>
        <v>1</v>
      </c>
      <c r="N2535" t="s">
        <v>16</v>
      </c>
      <c r="O2535">
        <v>-6</v>
      </c>
      <c r="P2535">
        <f t="shared" ca="1" si="567"/>
        <v>3</v>
      </c>
      <c r="S2535" t="s">
        <v>88</v>
      </c>
      <c r="T2535">
        <v>5</v>
      </c>
      <c r="U2535">
        <f t="shared" ca="1" si="568"/>
        <v>0</v>
      </c>
      <c r="V2535" t="s">
        <v>88</v>
      </c>
      <c r="W2535">
        <f t="shared" ca="1" si="569"/>
        <v>0</v>
      </c>
    </row>
    <row r="2536" spans="1:23" x14ac:dyDescent="0.25">
      <c r="A2536">
        <v>2535</v>
      </c>
      <c r="B2536">
        <v>1246</v>
      </c>
      <c r="C2536" t="str">
        <f t="shared" ca="1" si="562"/>
        <v>2016_13_DAL@MIN</v>
      </c>
      <c r="D2536">
        <f t="shared" ca="1" si="572"/>
        <v>3</v>
      </c>
      <c r="E2536">
        <f t="shared" ca="1" si="572"/>
        <v>4</v>
      </c>
      <c r="F2536">
        <f t="shared" ca="1" si="572"/>
        <v>15</v>
      </c>
      <c r="G2536">
        <f t="shared" ca="1" si="572"/>
        <v>17</v>
      </c>
      <c r="H2536">
        <f t="shared" ca="1" si="563"/>
        <v>2016</v>
      </c>
      <c r="I2536">
        <f t="shared" ca="1" si="564"/>
        <v>13</v>
      </c>
      <c r="J2536" t="str">
        <f t="shared" ca="1" si="565"/>
        <v>rs</v>
      </c>
      <c r="K2536" t="str">
        <f t="shared" ca="1" si="573"/>
        <v>MIN</v>
      </c>
      <c r="L2536" t="str">
        <f t="shared" ca="1" si="573"/>
        <v>DAL</v>
      </c>
      <c r="M2536">
        <f t="shared" ca="1" si="566"/>
        <v>-1</v>
      </c>
      <c r="N2536" t="s">
        <v>18</v>
      </c>
      <c r="O2536">
        <v>4</v>
      </c>
      <c r="P2536">
        <f t="shared" ca="1" si="567"/>
        <v>1</v>
      </c>
      <c r="S2536" t="s">
        <v>73</v>
      </c>
      <c r="T2536">
        <v>9</v>
      </c>
      <c r="U2536">
        <f t="shared" ca="1" si="568"/>
        <v>0</v>
      </c>
      <c r="W2536" t="str">
        <f t="shared" ca="1" si="569"/>
        <v/>
      </c>
    </row>
    <row r="2537" spans="1:23" x14ac:dyDescent="0.25">
      <c r="A2537">
        <v>2536</v>
      </c>
      <c r="B2537">
        <v>1246</v>
      </c>
      <c r="C2537" t="str">
        <f t="shared" ca="1" si="562"/>
        <v>2016_13_DAL@MIN</v>
      </c>
      <c r="D2537">
        <f t="shared" ca="1" si="572"/>
        <v>3</v>
      </c>
      <c r="E2537">
        <f t="shared" ca="1" si="572"/>
        <v>4</v>
      </c>
      <c r="F2537">
        <f t="shared" ca="1" si="572"/>
        <v>15</v>
      </c>
      <c r="G2537">
        <f t="shared" ca="1" si="572"/>
        <v>17</v>
      </c>
      <c r="H2537">
        <f t="shared" ca="1" si="563"/>
        <v>2016</v>
      </c>
      <c r="I2537">
        <f t="shared" ca="1" si="564"/>
        <v>13</v>
      </c>
      <c r="J2537" t="str">
        <f t="shared" ca="1" si="565"/>
        <v>rs</v>
      </c>
      <c r="K2537" t="str">
        <f t="shared" ca="1" si="573"/>
        <v>MIN</v>
      </c>
      <c r="L2537" t="str">
        <f t="shared" ca="1" si="573"/>
        <v>DAL</v>
      </c>
      <c r="M2537">
        <f t="shared" ca="1" si="566"/>
        <v>-1</v>
      </c>
      <c r="N2537" t="s">
        <v>16</v>
      </c>
      <c r="O2537">
        <v>3.5</v>
      </c>
      <c r="P2537">
        <f t="shared" ca="1" si="567"/>
        <v>0.5</v>
      </c>
      <c r="S2537" t="s">
        <v>82</v>
      </c>
      <c r="T2537">
        <v>5</v>
      </c>
      <c r="U2537">
        <f t="shared" ca="1" si="568"/>
        <v>1</v>
      </c>
      <c r="V2537" t="s">
        <v>73</v>
      </c>
      <c r="W2537">
        <f t="shared" ca="1" si="569"/>
        <v>1</v>
      </c>
    </row>
    <row r="2538" spans="1:23" x14ac:dyDescent="0.25">
      <c r="A2538">
        <v>2537</v>
      </c>
      <c r="B2538">
        <v>1247</v>
      </c>
      <c r="C2538" t="str">
        <f t="shared" ca="1" si="562"/>
        <v>2016_13_DET@NOR</v>
      </c>
      <c r="D2538">
        <f t="shared" ca="1" si="572"/>
        <v>-5</v>
      </c>
      <c r="E2538">
        <f t="shared" ca="1" si="572"/>
        <v>-6.5</v>
      </c>
      <c r="F2538">
        <f t="shared" ca="1" si="572"/>
        <v>13</v>
      </c>
      <c r="G2538">
        <f t="shared" ca="1" si="572"/>
        <v>28</v>
      </c>
      <c r="H2538">
        <f t="shared" ca="1" si="563"/>
        <v>2016</v>
      </c>
      <c r="I2538">
        <f t="shared" ca="1" si="564"/>
        <v>13</v>
      </c>
      <c r="J2538" t="str">
        <f t="shared" ca="1" si="565"/>
        <v>rs</v>
      </c>
      <c r="K2538" t="str">
        <f t="shared" ca="1" si="573"/>
        <v>DET</v>
      </c>
      <c r="L2538" t="str">
        <f t="shared" ca="1" si="573"/>
        <v>DET</v>
      </c>
      <c r="M2538">
        <f t="shared" ca="1" si="566"/>
        <v>1.5</v>
      </c>
      <c r="N2538" t="s">
        <v>18</v>
      </c>
      <c r="O2538">
        <v>-5</v>
      </c>
      <c r="P2538">
        <f t="shared" ca="1" si="567"/>
        <v>0</v>
      </c>
      <c r="S2538" t="s">
        <v>340</v>
      </c>
      <c r="T2538">
        <v>10</v>
      </c>
      <c r="U2538">
        <f t="shared" ca="1" si="568"/>
        <v>0</v>
      </c>
      <c r="W2538" t="str">
        <f t="shared" ca="1" si="569"/>
        <v/>
      </c>
    </row>
    <row r="2539" spans="1:23" x14ac:dyDescent="0.25">
      <c r="A2539">
        <v>2538</v>
      </c>
      <c r="B2539">
        <v>1247</v>
      </c>
      <c r="C2539" t="str">
        <f t="shared" ca="1" si="562"/>
        <v>2016_13_DET@NOR</v>
      </c>
      <c r="D2539">
        <f t="shared" ca="1" si="572"/>
        <v>-5</v>
      </c>
      <c r="E2539">
        <f t="shared" ca="1" si="572"/>
        <v>-6.5</v>
      </c>
      <c r="F2539">
        <f t="shared" ca="1" si="572"/>
        <v>13</v>
      </c>
      <c r="G2539">
        <f t="shared" ca="1" si="572"/>
        <v>28</v>
      </c>
      <c r="H2539">
        <f t="shared" ca="1" si="563"/>
        <v>2016</v>
      </c>
      <c r="I2539">
        <f t="shared" ca="1" si="564"/>
        <v>13</v>
      </c>
      <c r="J2539" t="str">
        <f t="shared" ca="1" si="565"/>
        <v>rs</v>
      </c>
      <c r="K2539" t="str">
        <f t="shared" ca="1" si="573"/>
        <v>DET</v>
      </c>
      <c r="L2539" t="str">
        <f t="shared" ca="1" si="573"/>
        <v>DET</v>
      </c>
      <c r="M2539">
        <f t="shared" ca="1" si="566"/>
        <v>1.5</v>
      </c>
      <c r="N2539" t="s">
        <v>16</v>
      </c>
      <c r="O2539">
        <v>-4</v>
      </c>
      <c r="P2539">
        <f t="shared" ca="1" si="567"/>
        <v>1</v>
      </c>
      <c r="S2539" t="s">
        <v>340</v>
      </c>
      <c r="T2539">
        <v>2</v>
      </c>
      <c r="U2539">
        <f t="shared" ca="1" si="568"/>
        <v>0</v>
      </c>
      <c r="V2539" t="s">
        <v>340</v>
      </c>
      <c r="W2539">
        <f t="shared" ca="1" si="569"/>
        <v>0</v>
      </c>
    </row>
    <row r="2540" spans="1:23" x14ac:dyDescent="0.25">
      <c r="A2540">
        <v>2539</v>
      </c>
      <c r="B2540">
        <v>1248</v>
      </c>
      <c r="C2540" t="str">
        <f t="shared" ca="1" si="562"/>
        <v>2016_13_LAR@NWE</v>
      </c>
      <c r="D2540">
        <f t="shared" ca="1" si="572"/>
        <v>-13</v>
      </c>
      <c r="E2540">
        <f t="shared" ca="1" si="572"/>
        <v>-13</v>
      </c>
      <c r="F2540">
        <f t="shared" ca="1" si="572"/>
        <v>26</v>
      </c>
      <c r="G2540">
        <f t="shared" ca="1" si="572"/>
        <v>10</v>
      </c>
      <c r="H2540">
        <f t="shared" ca="1" si="563"/>
        <v>2016</v>
      </c>
      <c r="I2540">
        <f t="shared" ca="1" si="564"/>
        <v>13</v>
      </c>
      <c r="J2540" t="str">
        <f t="shared" ca="1" si="565"/>
        <v>rs</v>
      </c>
      <c r="K2540" t="str">
        <f t="shared" ca="1" si="573"/>
        <v>NWE</v>
      </c>
      <c r="L2540" t="str">
        <f t="shared" ca="1" si="573"/>
        <v>NWE</v>
      </c>
      <c r="M2540">
        <f t="shared" ca="1" si="566"/>
        <v>0</v>
      </c>
      <c r="N2540" t="s">
        <v>18</v>
      </c>
      <c r="O2540">
        <v>-9.5</v>
      </c>
      <c r="P2540">
        <f t="shared" ca="1" si="567"/>
        <v>3.5</v>
      </c>
      <c r="S2540" t="s">
        <v>125</v>
      </c>
      <c r="T2540">
        <v>7</v>
      </c>
      <c r="U2540">
        <f t="shared" ca="1" si="568"/>
        <v>0</v>
      </c>
      <c r="W2540" t="str">
        <f t="shared" ca="1" si="569"/>
        <v/>
      </c>
    </row>
    <row r="2541" spans="1:23" x14ac:dyDescent="0.25">
      <c r="A2541">
        <v>2540</v>
      </c>
      <c r="B2541">
        <v>1248</v>
      </c>
      <c r="C2541" t="str">
        <f t="shared" ca="1" si="562"/>
        <v>2016_13_LAR@NWE</v>
      </c>
      <c r="D2541">
        <f t="shared" ca="1" si="572"/>
        <v>-13</v>
      </c>
      <c r="E2541">
        <f t="shared" ca="1" si="572"/>
        <v>-13</v>
      </c>
      <c r="F2541">
        <f t="shared" ca="1" si="572"/>
        <v>26</v>
      </c>
      <c r="G2541">
        <f t="shared" ca="1" si="572"/>
        <v>10</v>
      </c>
      <c r="H2541">
        <f t="shared" ca="1" si="563"/>
        <v>2016</v>
      </c>
      <c r="I2541">
        <f t="shared" ca="1" si="564"/>
        <v>13</v>
      </c>
      <c r="J2541" t="str">
        <f t="shared" ca="1" si="565"/>
        <v>rs</v>
      </c>
      <c r="K2541" t="str">
        <f t="shared" ca="1" si="573"/>
        <v>NWE</v>
      </c>
      <c r="L2541" t="str">
        <f t="shared" ca="1" si="573"/>
        <v>NWE</v>
      </c>
      <c r="M2541">
        <f t="shared" ca="1" si="566"/>
        <v>0</v>
      </c>
      <c r="N2541" t="s">
        <v>16</v>
      </c>
      <c r="O2541">
        <v>-9</v>
      </c>
      <c r="P2541">
        <f t="shared" ca="1" si="567"/>
        <v>4</v>
      </c>
      <c r="S2541" t="s">
        <v>337</v>
      </c>
      <c r="T2541">
        <v>6</v>
      </c>
      <c r="U2541">
        <f t="shared" ca="1" si="568"/>
        <v>1</v>
      </c>
      <c r="V2541" t="s">
        <v>337</v>
      </c>
      <c r="W2541">
        <f t="shared" ca="1" si="569"/>
        <v>1</v>
      </c>
    </row>
    <row r="2542" spans="1:23" x14ac:dyDescent="0.25">
      <c r="A2542">
        <v>2541</v>
      </c>
      <c r="B2542">
        <v>1249</v>
      </c>
      <c r="C2542" t="str">
        <f t="shared" ca="1" si="562"/>
        <v>2016_13_DEN@JAX</v>
      </c>
      <c r="D2542">
        <f t="shared" ref="D2542:G2561" ca="1" si="574">IFERROR(IF(ISBLANK(VLOOKUP($B2542,nfl_game_result,MATCH(D$1,nfl_game_result_header,0),FALSE)),"",VLOOKUP($B2542,nfl_game_result,MATCH(D$1,nfl_game_result_header,0),FALSE)),"error")</f>
        <v>4.5</v>
      </c>
      <c r="E2542">
        <f t="shared" ca="1" si="574"/>
        <v>3.5</v>
      </c>
      <c r="F2542">
        <f t="shared" ca="1" si="574"/>
        <v>10</v>
      </c>
      <c r="G2542">
        <f t="shared" ca="1" si="574"/>
        <v>20</v>
      </c>
      <c r="H2542">
        <f t="shared" ca="1" si="563"/>
        <v>2016</v>
      </c>
      <c r="I2542">
        <f t="shared" ca="1" si="564"/>
        <v>13</v>
      </c>
      <c r="J2542" t="str">
        <f t="shared" ca="1" si="565"/>
        <v>rs</v>
      </c>
      <c r="K2542" t="str">
        <f t="shared" ref="K2542:L2561" ca="1" si="575">IFERROR(IF(ISBLANK(VLOOKUP($B2542,nfl_game_result,MATCH(K$1,nfl_game_result_header,0),FALSE)),"",VLOOKUP($B2542,nfl_game_result,MATCH(K$1,nfl_game_result_header,0),FALSE)),"error")</f>
        <v>DEN</v>
      </c>
      <c r="L2542" t="str">
        <f t="shared" ca="1" si="575"/>
        <v>DEN</v>
      </c>
      <c r="M2542">
        <f t="shared" ca="1" si="566"/>
        <v>1</v>
      </c>
      <c r="N2542" t="s">
        <v>18</v>
      </c>
      <c r="O2542">
        <v>3</v>
      </c>
      <c r="P2542">
        <f t="shared" ca="1" si="567"/>
        <v>1.5</v>
      </c>
      <c r="S2542" t="s">
        <v>74</v>
      </c>
      <c r="T2542">
        <v>13</v>
      </c>
      <c r="U2542">
        <f t="shared" ca="1" si="568"/>
        <v>1</v>
      </c>
      <c r="W2542" t="str">
        <f t="shared" ca="1" si="569"/>
        <v/>
      </c>
    </row>
    <row r="2543" spans="1:23" x14ac:dyDescent="0.25">
      <c r="A2543">
        <v>2542</v>
      </c>
      <c r="B2543">
        <v>1249</v>
      </c>
      <c r="C2543" t="str">
        <f t="shared" ca="1" si="562"/>
        <v>2016_13_DEN@JAX</v>
      </c>
      <c r="D2543">
        <f t="shared" ca="1" si="574"/>
        <v>4.5</v>
      </c>
      <c r="E2543">
        <f t="shared" ca="1" si="574"/>
        <v>3.5</v>
      </c>
      <c r="F2543">
        <f t="shared" ca="1" si="574"/>
        <v>10</v>
      </c>
      <c r="G2543">
        <f t="shared" ca="1" si="574"/>
        <v>20</v>
      </c>
      <c r="H2543">
        <f t="shared" ca="1" si="563"/>
        <v>2016</v>
      </c>
      <c r="I2543">
        <f t="shared" ca="1" si="564"/>
        <v>13</v>
      </c>
      <c r="J2543" t="str">
        <f t="shared" ca="1" si="565"/>
        <v>rs</v>
      </c>
      <c r="K2543" t="str">
        <f t="shared" ca="1" si="575"/>
        <v>DEN</v>
      </c>
      <c r="L2543" t="str">
        <f t="shared" ca="1" si="575"/>
        <v>DEN</v>
      </c>
      <c r="M2543">
        <f t="shared" ca="1" si="566"/>
        <v>1</v>
      </c>
      <c r="N2543" t="s">
        <v>16</v>
      </c>
      <c r="O2543">
        <v>6</v>
      </c>
      <c r="P2543">
        <f t="shared" ca="1" si="567"/>
        <v>1.5</v>
      </c>
      <c r="S2543" t="s">
        <v>79</v>
      </c>
      <c r="T2543">
        <v>7</v>
      </c>
      <c r="U2543">
        <f t="shared" ca="1" si="568"/>
        <v>0</v>
      </c>
      <c r="V2543" t="s">
        <v>79</v>
      </c>
      <c r="W2543">
        <f t="shared" ca="1" si="569"/>
        <v>0</v>
      </c>
    </row>
    <row r="2544" spans="1:23" x14ac:dyDescent="0.25">
      <c r="A2544">
        <v>2543</v>
      </c>
      <c r="B2544">
        <v>1250</v>
      </c>
      <c r="C2544" t="str">
        <f t="shared" ca="1" si="562"/>
        <v>2016_13_SFO@CHI</v>
      </c>
      <c r="D2544">
        <f t="shared" ca="1" si="574"/>
        <v>-2.5</v>
      </c>
      <c r="E2544">
        <f t="shared" ca="1" si="574"/>
        <v>1</v>
      </c>
      <c r="F2544">
        <f t="shared" ca="1" si="574"/>
        <v>26</v>
      </c>
      <c r="G2544">
        <f t="shared" ca="1" si="574"/>
        <v>6</v>
      </c>
      <c r="H2544">
        <f t="shared" ca="1" si="563"/>
        <v>2016</v>
      </c>
      <c r="I2544">
        <f t="shared" ca="1" si="564"/>
        <v>13</v>
      </c>
      <c r="J2544" t="str">
        <f t="shared" ca="1" si="565"/>
        <v>rs</v>
      </c>
      <c r="K2544" t="str">
        <f t="shared" ca="1" si="575"/>
        <v>CHI</v>
      </c>
      <c r="L2544" t="str">
        <f t="shared" ca="1" si="575"/>
        <v>CHI</v>
      </c>
      <c r="M2544">
        <f t="shared" ca="1" si="566"/>
        <v>-3.5</v>
      </c>
      <c r="N2544" t="s">
        <v>18</v>
      </c>
      <c r="O2544">
        <v>-3</v>
      </c>
      <c r="P2544">
        <f t="shared" ca="1" si="567"/>
        <v>0.5</v>
      </c>
      <c r="S2544" t="s">
        <v>70</v>
      </c>
      <c r="T2544">
        <v>12</v>
      </c>
      <c r="U2544">
        <f t="shared" ca="1" si="568"/>
        <v>1</v>
      </c>
      <c r="W2544" t="str">
        <f t="shared" ca="1" si="569"/>
        <v/>
      </c>
    </row>
    <row r="2545" spans="1:23" x14ac:dyDescent="0.25">
      <c r="A2545">
        <v>2544</v>
      </c>
      <c r="B2545">
        <v>1250</v>
      </c>
      <c r="C2545" t="str">
        <f t="shared" ca="1" si="562"/>
        <v>2016_13_SFO@CHI</v>
      </c>
      <c r="D2545">
        <f t="shared" ca="1" si="574"/>
        <v>-2.5</v>
      </c>
      <c r="E2545">
        <f t="shared" ca="1" si="574"/>
        <v>1</v>
      </c>
      <c r="F2545">
        <f t="shared" ca="1" si="574"/>
        <v>26</v>
      </c>
      <c r="G2545">
        <f t="shared" ca="1" si="574"/>
        <v>6</v>
      </c>
      <c r="H2545">
        <f t="shared" ca="1" si="563"/>
        <v>2016</v>
      </c>
      <c r="I2545">
        <f t="shared" ca="1" si="564"/>
        <v>13</v>
      </c>
      <c r="J2545" t="str">
        <f t="shared" ca="1" si="565"/>
        <v>rs</v>
      </c>
      <c r="K2545" t="str">
        <f t="shared" ca="1" si="575"/>
        <v>CHI</v>
      </c>
      <c r="L2545" t="str">
        <f t="shared" ca="1" si="575"/>
        <v>CHI</v>
      </c>
      <c r="M2545">
        <f t="shared" ca="1" si="566"/>
        <v>-3.5</v>
      </c>
      <c r="N2545" t="s">
        <v>16</v>
      </c>
      <c r="O2545">
        <v>-3</v>
      </c>
      <c r="P2545">
        <f t="shared" ca="1" si="567"/>
        <v>0.5</v>
      </c>
      <c r="S2545" t="s">
        <v>338</v>
      </c>
      <c r="T2545">
        <v>9</v>
      </c>
      <c r="U2545">
        <f t="shared" ca="1" si="568"/>
        <v>0</v>
      </c>
      <c r="V2545" t="s">
        <v>338</v>
      </c>
      <c r="W2545">
        <f t="shared" ca="1" si="569"/>
        <v>0</v>
      </c>
    </row>
    <row r="2546" spans="1:23" x14ac:dyDescent="0.25">
      <c r="A2546">
        <v>2545</v>
      </c>
      <c r="B2546">
        <v>1251</v>
      </c>
      <c r="C2546" t="str">
        <f t="shared" ca="1" si="562"/>
        <v>2016_13_HOU@GBY</v>
      </c>
      <c r="D2546">
        <f t="shared" ca="1" si="574"/>
        <v>-4.5</v>
      </c>
      <c r="E2546">
        <f t="shared" ca="1" si="574"/>
        <v>-6.5</v>
      </c>
      <c r="F2546">
        <f t="shared" ca="1" si="574"/>
        <v>21</v>
      </c>
      <c r="G2546">
        <f t="shared" ca="1" si="574"/>
        <v>13</v>
      </c>
      <c r="H2546">
        <f t="shared" ca="1" si="563"/>
        <v>2016</v>
      </c>
      <c r="I2546">
        <f t="shared" ca="1" si="564"/>
        <v>13</v>
      </c>
      <c r="J2546" t="str">
        <f t="shared" ca="1" si="565"/>
        <v>rs</v>
      </c>
      <c r="K2546" t="str">
        <f t="shared" ca="1" si="575"/>
        <v>GBY</v>
      </c>
      <c r="L2546" t="str">
        <f t="shared" ca="1" si="575"/>
        <v>GBY</v>
      </c>
      <c r="M2546">
        <f t="shared" ca="1" si="566"/>
        <v>2</v>
      </c>
      <c r="N2546" t="s">
        <v>18</v>
      </c>
      <c r="O2546">
        <v>-4</v>
      </c>
      <c r="P2546">
        <f t="shared" ca="1" si="567"/>
        <v>0.5</v>
      </c>
      <c r="S2546" t="s">
        <v>77</v>
      </c>
      <c r="T2546">
        <v>8</v>
      </c>
      <c r="U2546">
        <f t="shared" ca="1" si="568"/>
        <v>0</v>
      </c>
      <c r="W2546" t="str">
        <f t="shared" ca="1" si="569"/>
        <v/>
      </c>
    </row>
    <row r="2547" spans="1:23" x14ac:dyDescent="0.25">
      <c r="A2547">
        <v>2546</v>
      </c>
      <c r="B2547">
        <v>1251</v>
      </c>
      <c r="C2547" t="str">
        <f t="shared" ca="1" si="562"/>
        <v>2016_13_HOU@GBY</v>
      </c>
      <c r="D2547">
        <f t="shared" ca="1" si="574"/>
        <v>-4.5</v>
      </c>
      <c r="E2547">
        <f t="shared" ca="1" si="574"/>
        <v>-6.5</v>
      </c>
      <c r="F2547">
        <f t="shared" ca="1" si="574"/>
        <v>21</v>
      </c>
      <c r="G2547">
        <f t="shared" ca="1" si="574"/>
        <v>13</v>
      </c>
      <c r="H2547">
        <f t="shared" ca="1" si="563"/>
        <v>2016</v>
      </c>
      <c r="I2547">
        <f t="shared" ca="1" si="564"/>
        <v>13</v>
      </c>
      <c r="J2547" t="str">
        <f t="shared" ca="1" si="565"/>
        <v>rs</v>
      </c>
      <c r="K2547" t="str">
        <f t="shared" ca="1" si="575"/>
        <v>GBY</v>
      </c>
      <c r="L2547" t="str">
        <f t="shared" ca="1" si="575"/>
        <v>GBY</v>
      </c>
      <c r="M2547">
        <f t="shared" ca="1" si="566"/>
        <v>2</v>
      </c>
      <c r="N2547" t="s">
        <v>16</v>
      </c>
      <c r="O2547">
        <v>-5.5</v>
      </c>
      <c r="P2547">
        <f t="shared" ca="1" si="567"/>
        <v>1</v>
      </c>
      <c r="S2547" t="s">
        <v>335</v>
      </c>
      <c r="T2547">
        <v>4</v>
      </c>
      <c r="U2547">
        <f t="shared" ca="1" si="568"/>
        <v>1</v>
      </c>
      <c r="V2547" t="s">
        <v>335</v>
      </c>
      <c r="W2547">
        <f t="shared" ca="1" si="569"/>
        <v>1</v>
      </c>
    </row>
    <row r="2548" spans="1:23" x14ac:dyDescent="0.25">
      <c r="A2548">
        <v>2547</v>
      </c>
      <c r="B2548">
        <v>1252</v>
      </c>
      <c r="C2548" t="str">
        <f t="shared" ca="1" si="562"/>
        <v>2016_13_KCY@ATL</v>
      </c>
      <c r="D2548">
        <f t="shared" ca="1" si="574"/>
        <v>-3.5</v>
      </c>
      <c r="E2548">
        <f t="shared" ca="1" si="574"/>
        <v>-5</v>
      </c>
      <c r="F2548">
        <f t="shared" ca="1" si="574"/>
        <v>28</v>
      </c>
      <c r="G2548">
        <f t="shared" ca="1" si="574"/>
        <v>29</v>
      </c>
      <c r="H2548">
        <f t="shared" ca="1" si="563"/>
        <v>2016</v>
      </c>
      <c r="I2548">
        <f t="shared" ca="1" si="564"/>
        <v>13</v>
      </c>
      <c r="J2548" t="str">
        <f t="shared" ca="1" si="565"/>
        <v>rs</v>
      </c>
      <c r="K2548" t="str">
        <f t="shared" ca="1" si="575"/>
        <v>KCY</v>
      </c>
      <c r="L2548" t="str">
        <f t="shared" ca="1" si="575"/>
        <v>KCY</v>
      </c>
      <c r="M2548">
        <f t="shared" ca="1" si="566"/>
        <v>1.5</v>
      </c>
      <c r="N2548" t="s">
        <v>18</v>
      </c>
      <c r="O2548">
        <v>-4.5</v>
      </c>
      <c r="P2548">
        <f t="shared" ca="1" si="567"/>
        <v>1</v>
      </c>
      <c r="S2548" t="s">
        <v>22</v>
      </c>
      <c r="T2548">
        <v>15</v>
      </c>
      <c r="U2548">
        <f t="shared" ca="1" si="568"/>
        <v>0</v>
      </c>
      <c r="W2548" t="str">
        <f t="shared" ca="1" si="569"/>
        <v/>
      </c>
    </row>
    <row r="2549" spans="1:23" x14ac:dyDescent="0.25">
      <c r="A2549">
        <v>2548</v>
      </c>
      <c r="B2549">
        <v>1252</v>
      </c>
      <c r="C2549" t="str">
        <f t="shared" ca="1" si="562"/>
        <v>2016_13_KCY@ATL</v>
      </c>
      <c r="D2549">
        <f t="shared" ca="1" si="574"/>
        <v>-3.5</v>
      </c>
      <c r="E2549">
        <f t="shared" ca="1" si="574"/>
        <v>-5</v>
      </c>
      <c r="F2549">
        <f t="shared" ca="1" si="574"/>
        <v>28</v>
      </c>
      <c r="G2549">
        <f t="shared" ca="1" si="574"/>
        <v>29</v>
      </c>
      <c r="H2549">
        <f t="shared" ca="1" si="563"/>
        <v>2016</v>
      </c>
      <c r="I2549">
        <f t="shared" ca="1" si="564"/>
        <v>13</v>
      </c>
      <c r="J2549" t="str">
        <f t="shared" ca="1" si="565"/>
        <v>rs</v>
      </c>
      <c r="K2549" t="str">
        <f t="shared" ca="1" si="575"/>
        <v>KCY</v>
      </c>
      <c r="L2549" t="str">
        <f t="shared" ca="1" si="575"/>
        <v>KCY</v>
      </c>
      <c r="M2549">
        <f t="shared" ca="1" si="566"/>
        <v>1.5</v>
      </c>
      <c r="N2549" t="s">
        <v>16</v>
      </c>
      <c r="O2549">
        <v>-3</v>
      </c>
      <c r="P2549">
        <f t="shared" ca="1" si="567"/>
        <v>0.5</v>
      </c>
      <c r="S2549" t="s">
        <v>22</v>
      </c>
      <c r="T2549">
        <v>11</v>
      </c>
      <c r="U2549">
        <f t="shared" ca="1" si="568"/>
        <v>0</v>
      </c>
      <c r="V2549" t="s">
        <v>22</v>
      </c>
      <c r="W2549">
        <f t="shared" ca="1" si="569"/>
        <v>0</v>
      </c>
    </row>
    <row r="2550" spans="1:23" x14ac:dyDescent="0.25">
      <c r="A2550">
        <v>2549</v>
      </c>
      <c r="B2550">
        <v>1253</v>
      </c>
      <c r="C2550" t="str">
        <f t="shared" ca="1" si="562"/>
        <v>2016_13_MIA@BAL</v>
      </c>
      <c r="D2550">
        <f t="shared" ca="1" si="574"/>
        <v>-3.5</v>
      </c>
      <c r="E2550">
        <f t="shared" ca="1" si="574"/>
        <v>-3.5</v>
      </c>
      <c r="F2550">
        <f t="shared" ca="1" si="574"/>
        <v>38</v>
      </c>
      <c r="G2550">
        <f t="shared" ca="1" si="574"/>
        <v>6</v>
      </c>
      <c r="H2550">
        <f t="shared" ca="1" si="563"/>
        <v>2016</v>
      </c>
      <c r="I2550">
        <f t="shared" ca="1" si="564"/>
        <v>13</v>
      </c>
      <c r="J2550" t="str">
        <f t="shared" ca="1" si="565"/>
        <v>rs</v>
      </c>
      <c r="K2550" t="str">
        <f t="shared" ca="1" si="575"/>
        <v>BAL</v>
      </c>
      <c r="L2550" t="str">
        <f t="shared" ca="1" si="575"/>
        <v>BAL</v>
      </c>
      <c r="M2550">
        <f t="shared" ca="1" si="566"/>
        <v>0</v>
      </c>
      <c r="N2550" t="s">
        <v>18</v>
      </c>
      <c r="O2550">
        <v>-4</v>
      </c>
      <c r="P2550">
        <f t="shared" ca="1" si="567"/>
        <v>0.5</v>
      </c>
      <c r="S2550" t="s">
        <v>81</v>
      </c>
      <c r="T2550">
        <v>11</v>
      </c>
      <c r="U2550">
        <f t="shared" ca="1" si="568"/>
        <v>0</v>
      </c>
      <c r="W2550" t="str">
        <f t="shared" ca="1" si="569"/>
        <v/>
      </c>
    </row>
    <row r="2551" spans="1:23" x14ac:dyDescent="0.25">
      <c r="A2551">
        <v>2550</v>
      </c>
      <c r="B2551">
        <v>1253</v>
      </c>
      <c r="C2551" t="str">
        <f t="shared" ca="1" si="562"/>
        <v>2016_13_MIA@BAL</v>
      </c>
      <c r="D2551">
        <f t="shared" ca="1" si="574"/>
        <v>-3.5</v>
      </c>
      <c r="E2551">
        <f t="shared" ca="1" si="574"/>
        <v>-3.5</v>
      </c>
      <c r="F2551">
        <f t="shared" ca="1" si="574"/>
        <v>38</v>
      </c>
      <c r="G2551">
        <f t="shared" ca="1" si="574"/>
        <v>6</v>
      </c>
      <c r="H2551">
        <f t="shared" ca="1" si="563"/>
        <v>2016</v>
      </c>
      <c r="I2551">
        <f t="shared" ca="1" si="564"/>
        <v>13</v>
      </c>
      <c r="J2551" t="str">
        <f t="shared" ca="1" si="565"/>
        <v>rs</v>
      </c>
      <c r="K2551" t="str">
        <f t="shared" ca="1" si="575"/>
        <v>BAL</v>
      </c>
      <c r="L2551" t="str">
        <f t="shared" ca="1" si="575"/>
        <v>BAL</v>
      </c>
      <c r="M2551">
        <f t="shared" ca="1" si="566"/>
        <v>0</v>
      </c>
      <c r="N2551" t="s">
        <v>16</v>
      </c>
      <c r="O2551">
        <v>-2.5</v>
      </c>
      <c r="P2551">
        <f t="shared" ca="1" si="567"/>
        <v>1</v>
      </c>
      <c r="S2551" t="s">
        <v>81</v>
      </c>
      <c r="T2551">
        <v>13</v>
      </c>
      <c r="U2551">
        <f t="shared" ca="1" si="568"/>
        <v>0</v>
      </c>
      <c r="V2551" t="s">
        <v>81</v>
      </c>
      <c r="W2551">
        <f t="shared" ca="1" si="569"/>
        <v>0</v>
      </c>
    </row>
    <row r="2552" spans="1:23" x14ac:dyDescent="0.25">
      <c r="A2552">
        <v>2551</v>
      </c>
      <c r="B2552">
        <v>1254</v>
      </c>
      <c r="C2552" t="str">
        <f t="shared" ca="1" si="562"/>
        <v>2016_13_PHI@CIN</v>
      </c>
      <c r="D2552">
        <f t="shared" ca="1" si="574"/>
        <v>2.5</v>
      </c>
      <c r="E2552">
        <f t="shared" ca="1" si="574"/>
        <v>-1.5</v>
      </c>
      <c r="F2552">
        <f t="shared" ca="1" si="574"/>
        <v>32</v>
      </c>
      <c r="G2552">
        <f t="shared" ca="1" si="574"/>
        <v>14</v>
      </c>
      <c r="H2552">
        <f t="shared" ca="1" si="563"/>
        <v>2016</v>
      </c>
      <c r="I2552">
        <f t="shared" ca="1" si="564"/>
        <v>13</v>
      </c>
      <c r="J2552" t="str">
        <f t="shared" ca="1" si="565"/>
        <v>rs</v>
      </c>
      <c r="K2552" t="str">
        <f t="shared" ca="1" si="575"/>
        <v>CIN</v>
      </c>
      <c r="L2552" t="str">
        <f t="shared" ca="1" si="575"/>
        <v>CIN</v>
      </c>
      <c r="M2552">
        <f t="shared" ca="1" si="566"/>
        <v>4</v>
      </c>
      <c r="N2552" t="s">
        <v>18</v>
      </c>
      <c r="O2552">
        <v>-2.5</v>
      </c>
      <c r="P2552">
        <f t="shared" ca="1" si="567"/>
        <v>5</v>
      </c>
      <c r="S2552" t="s">
        <v>88</v>
      </c>
      <c r="T2552">
        <v>14</v>
      </c>
      <c r="U2552">
        <f t="shared" ca="1" si="568"/>
        <v>0</v>
      </c>
      <c r="W2552" t="str">
        <f t="shared" ca="1" si="569"/>
        <v/>
      </c>
    </row>
    <row r="2553" spans="1:23" x14ac:dyDescent="0.25">
      <c r="A2553">
        <v>2552</v>
      </c>
      <c r="B2553">
        <v>1254</v>
      </c>
      <c r="C2553" t="str">
        <f t="shared" ca="1" si="562"/>
        <v>2016_13_PHI@CIN</v>
      </c>
      <c r="D2553">
        <f t="shared" ca="1" si="574"/>
        <v>2.5</v>
      </c>
      <c r="E2553">
        <f t="shared" ca="1" si="574"/>
        <v>-1.5</v>
      </c>
      <c r="F2553">
        <f t="shared" ca="1" si="574"/>
        <v>32</v>
      </c>
      <c r="G2553">
        <f t="shared" ca="1" si="574"/>
        <v>14</v>
      </c>
      <c r="H2553">
        <f t="shared" ca="1" si="563"/>
        <v>2016</v>
      </c>
      <c r="I2553">
        <f t="shared" ca="1" si="564"/>
        <v>13</v>
      </c>
      <c r="J2553" t="str">
        <f t="shared" ca="1" si="565"/>
        <v>rs</v>
      </c>
      <c r="K2553" t="str">
        <f t="shared" ca="1" si="575"/>
        <v>CIN</v>
      </c>
      <c r="L2553" t="str">
        <f t="shared" ca="1" si="575"/>
        <v>CIN</v>
      </c>
      <c r="M2553">
        <f t="shared" ca="1" si="566"/>
        <v>4</v>
      </c>
      <c r="N2553" t="s">
        <v>16</v>
      </c>
      <c r="O2553">
        <v>3</v>
      </c>
      <c r="P2553">
        <f t="shared" ca="1" si="567"/>
        <v>0.5</v>
      </c>
      <c r="S2553" t="s">
        <v>71</v>
      </c>
      <c r="T2553">
        <v>15</v>
      </c>
      <c r="U2553">
        <f t="shared" ca="1" si="568"/>
        <v>1</v>
      </c>
      <c r="V2553" t="s">
        <v>71</v>
      </c>
      <c r="W2553">
        <f t="shared" ca="1" si="569"/>
        <v>1</v>
      </c>
    </row>
    <row r="2554" spans="1:23" x14ac:dyDescent="0.25">
      <c r="A2554">
        <v>2553</v>
      </c>
      <c r="B2554">
        <v>1255</v>
      </c>
      <c r="C2554" t="str">
        <f t="shared" ca="1" si="562"/>
        <v>2016_13_BUF@OAK</v>
      </c>
      <c r="D2554">
        <f t="shared" ca="1" si="574"/>
        <v>-3</v>
      </c>
      <c r="E2554">
        <f t="shared" ca="1" si="574"/>
        <v>-3</v>
      </c>
      <c r="F2554">
        <f t="shared" ca="1" si="574"/>
        <v>38</v>
      </c>
      <c r="G2554">
        <f t="shared" ca="1" si="574"/>
        <v>24</v>
      </c>
      <c r="H2554">
        <f t="shared" ca="1" si="563"/>
        <v>2016</v>
      </c>
      <c r="I2554">
        <f t="shared" ca="1" si="564"/>
        <v>13</v>
      </c>
      <c r="J2554" t="str">
        <f t="shared" ca="1" si="565"/>
        <v>rs</v>
      </c>
      <c r="K2554" t="str">
        <f t="shared" ca="1" si="575"/>
        <v>OAK</v>
      </c>
      <c r="L2554" t="str">
        <f t="shared" ca="1" si="575"/>
        <v>OAK</v>
      </c>
      <c r="M2554">
        <f t="shared" ca="1" si="566"/>
        <v>0</v>
      </c>
      <c r="N2554" t="s">
        <v>18</v>
      </c>
      <c r="O2554">
        <v>-4.5</v>
      </c>
      <c r="P2554">
        <f t="shared" ca="1" si="567"/>
        <v>1.5</v>
      </c>
      <c r="S2554" t="s">
        <v>68</v>
      </c>
      <c r="T2554">
        <v>1</v>
      </c>
      <c r="U2554">
        <f t="shared" ca="1" si="568"/>
        <v>0</v>
      </c>
      <c r="W2554" t="str">
        <f t="shared" ca="1" si="569"/>
        <v/>
      </c>
    </row>
    <row r="2555" spans="1:23" x14ac:dyDescent="0.25">
      <c r="A2555">
        <v>2554</v>
      </c>
      <c r="B2555">
        <v>1255</v>
      </c>
      <c r="C2555" t="str">
        <f t="shared" ca="1" si="562"/>
        <v>2016_13_BUF@OAK</v>
      </c>
      <c r="D2555">
        <f t="shared" ca="1" si="574"/>
        <v>-3</v>
      </c>
      <c r="E2555">
        <f t="shared" ca="1" si="574"/>
        <v>-3</v>
      </c>
      <c r="F2555">
        <f t="shared" ca="1" si="574"/>
        <v>38</v>
      </c>
      <c r="G2555">
        <f t="shared" ca="1" si="574"/>
        <v>24</v>
      </c>
      <c r="H2555">
        <f t="shared" ca="1" si="563"/>
        <v>2016</v>
      </c>
      <c r="I2555">
        <f t="shared" ca="1" si="564"/>
        <v>13</v>
      </c>
      <c r="J2555" t="str">
        <f t="shared" ca="1" si="565"/>
        <v>rs</v>
      </c>
      <c r="K2555" t="str">
        <f t="shared" ca="1" si="575"/>
        <v>OAK</v>
      </c>
      <c r="L2555" t="str">
        <f t="shared" ca="1" si="575"/>
        <v>OAK</v>
      </c>
      <c r="M2555">
        <f t="shared" ca="1" si="566"/>
        <v>0</v>
      </c>
      <c r="N2555" t="s">
        <v>16</v>
      </c>
      <c r="O2555">
        <v>-5.5</v>
      </c>
      <c r="P2555">
        <f t="shared" ca="1" si="567"/>
        <v>2.5</v>
      </c>
      <c r="S2555" t="s">
        <v>68</v>
      </c>
      <c r="T2555">
        <v>12</v>
      </c>
      <c r="U2555">
        <f t="shared" ca="1" si="568"/>
        <v>0</v>
      </c>
      <c r="V2555" t="s">
        <v>68</v>
      </c>
      <c r="W2555">
        <f t="shared" ca="1" si="569"/>
        <v>0</v>
      </c>
    </row>
    <row r="2556" spans="1:23" x14ac:dyDescent="0.25">
      <c r="A2556">
        <v>2555</v>
      </c>
      <c r="B2556">
        <v>1256</v>
      </c>
      <c r="C2556" t="str">
        <f t="shared" ca="1" si="562"/>
        <v>2016_13_TBY@SD</v>
      </c>
      <c r="D2556">
        <f t="shared" ca="1" si="574"/>
        <v>-4</v>
      </c>
      <c r="E2556">
        <f t="shared" ca="1" si="574"/>
        <v>-3.5</v>
      </c>
      <c r="F2556">
        <f t="shared" ca="1" si="574"/>
        <v>21</v>
      </c>
      <c r="G2556">
        <f t="shared" ca="1" si="574"/>
        <v>28</v>
      </c>
      <c r="H2556">
        <f t="shared" ca="1" si="563"/>
        <v>2016</v>
      </c>
      <c r="I2556">
        <f t="shared" ca="1" si="564"/>
        <v>13</v>
      </c>
      <c r="J2556" t="str">
        <f t="shared" ca="1" si="565"/>
        <v>rs</v>
      </c>
      <c r="K2556" t="str">
        <f t="shared" ca="1" si="575"/>
        <v>TBY</v>
      </c>
      <c r="L2556" t="str">
        <f t="shared" ca="1" si="575"/>
        <v>TBY</v>
      </c>
      <c r="M2556">
        <f t="shared" ca="1" si="566"/>
        <v>-0.5</v>
      </c>
      <c r="N2556" t="s">
        <v>18</v>
      </c>
      <c r="O2556">
        <v>-4.5</v>
      </c>
      <c r="P2556">
        <f t="shared" ca="1" si="567"/>
        <v>0.5</v>
      </c>
      <c r="S2556" t="s">
        <v>90</v>
      </c>
      <c r="T2556">
        <v>5</v>
      </c>
      <c r="U2556">
        <f t="shared" ca="1" si="568"/>
        <v>0</v>
      </c>
      <c r="W2556" t="str">
        <f t="shared" ca="1" si="569"/>
        <v/>
      </c>
    </row>
    <row r="2557" spans="1:23" x14ac:dyDescent="0.25">
      <c r="A2557">
        <v>2556</v>
      </c>
      <c r="B2557">
        <v>1256</v>
      </c>
      <c r="C2557" t="str">
        <f t="shared" ca="1" si="562"/>
        <v>2016_13_TBY@SD</v>
      </c>
      <c r="D2557">
        <f t="shared" ca="1" si="574"/>
        <v>-4</v>
      </c>
      <c r="E2557">
        <f t="shared" ca="1" si="574"/>
        <v>-3.5</v>
      </c>
      <c r="F2557">
        <f t="shared" ca="1" si="574"/>
        <v>21</v>
      </c>
      <c r="G2557">
        <f t="shared" ca="1" si="574"/>
        <v>28</v>
      </c>
      <c r="H2557">
        <f t="shared" ca="1" si="563"/>
        <v>2016</v>
      </c>
      <c r="I2557">
        <f t="shared" ca="1" si="564"/>
        <v>13</v>
      </c>
      <c r="J2557" t="str">
        <f t="shared" ca="1" si="565"/>
        <v>rs</v>
      </c>
      <c r="K2557" t="str">
        <f t="shared" ca="1" si="575"/>
        <v>TBY</v>
      </c>
      <c r="L2557" t="str">
        <f t="shared" ca="1" si="575"/>
        <v>TBY</v>
      </c>
      <c r="M2557">
        <f t="shared" ca="1" si="566"/>
        <v>-0.5</v>
      </c>
      <c r="N2557" t="s">
        <v>16</v>
      </c>
      <c r="O2557">
        <v>-4</v>
      </c>
      <c r="P2557">
        <f t="shared" ca="1" si="567"/>
        <v>0</v>
      </c>
      <c r="S2557" t="s">
        <v>90</v>
      </c>
      <c r="T2557">
        <v>10</v>
      </c>
      <c r="U2557">
        <f t="shared" ca="1" si="568"/>
        <v>0</v>
      </c>
      <c r="V2557" t="s">
        <v>90</v>
      </c>
      <c r="W2557">
        <f t="shared" ca="1" si="569"/>
        <v>0</v>
      </c>
    </row>
    <row r="2558" spans="1:23" x14ac:dyDescent="0.25">
      <c r="A2558">
        <v>2557</v>
      </c>
      <c r="B2558">
        <v>1257</v>
      </c>
      <c r="C2558" t="str">
        <f t="shared" ca="1" si="562"/>
        <v>2016_13_NYG@PIT</v>
      </c>
      <c r="D2558">
        <f t="shared" ca="1" si="574"/>
        <v>-5.5</v>
      </c>
      <c r="E2558">
        <f t="shared" ca="1" si="574"/>
        <v>-6</v>
      </c>
      <c r="F2558">
        <f t="shared" ca="1" si="574"/>
        <v>24</v>
      </c>
      <c r="G2558">
        <f t="shared" ca="1" si="574"/>
        <v>14</v>
      </c>
      <c r="H2558">
        <f t="shared" ca="1" si="563"/>
        <v>2016</v>
      </c>
      <c r="I2558">
        <f t="shared" ca="1" si="564"/>
        <v>13</v>
      </c>
      <c r="J2558" t="str">
        <f t="shared" ca="1" si="565"/>
        <v>rs</v>
      </c>
      <c r="K2558" t="str">
        <f t="shared" ca="1" si="575"/>
        <v>PIT</v>
      </c>
      <c r="L2558" t="str">
        <f t="shared" ca="1" si="575"/>
        <v>PIT</v>
      </c>
      <c r="M2558">
        <f t="shared" ca="1" si="566"/>
        <v>0.5</v>
      </c>
      <c r="N2558" t="s">
        <v>18</v>
      </c>
      <c r="O2558">
        <v>-4.5</v>
      </c>
      <c r="P2558">
        <f t="shared" ca="1" si="567"/>
        <v>1</v>
      </c>
      <c r="S2558" t="s">
        <v>85</v>
      </c>
      <c r="T2558">
        <v>6</v>
      </c>
      <c r="U2558">
        <f t="shared" ca="1" si="568"/>
        <v>0</v>
      </c>
      <c r="W2558" t="str">
        <f t="shared" ca="1" si="569"/>
        <v/>
      </c>
    </row>
    <row r="2559" spans="1:23" x14ac:dyDescent="0.25">
      <c r="A2559">
        <v>2558</v>
      </c>
      <c r="B2559">
        <v>1257</v>
      </c>
      <c r="C2559" t="str">
        <f t="shared" ca="1" si="562"/>
        <v>2016_13_NYG@PIT</v>
      </c>
      <c r="D2559">
        <f t="shared" ca="1" si="574"/>
        <v>-5.5</v>
      </c>
      <c r="E2559">
        <f t="shared" ca="1" si="574"/>
        <v>-6</v>
      </c>
      <c r="F2559">
        <f t="shared" ca="1" si="574"/>
        <v>24</v>
      </c>
      <c r="G2559">
        <f t="shared" ca="1" si="574"/>
        <v>14</v>
      </c>
      <c r="H2559">
        <f t="shared" ca="1" si="563"/>
        <v>2016</v>
      </c>
      <c r="I2559">
        <f t="shared" ca="1" si="564"/>
        <v>13</v>
      </c>
      <c r="J2559" t="str">
        <f t="shared" ca="1" si="565"/>
        <v>rs</v>
      </c>
      <c r="K2559" t="str">
        <f t="shared" ca="1" si="575"/>
        <v>PIT</v>
      </c>
      <c r="L2559" t="str">
        <f t="shared" ca="1" si="575"/>
        <v>PIT</v>
      </c>
      <c r="M2559">
        <f t="shared" ca="1" si="566"/>
        <v>0.5</v>
      </c>
      <c r="N2559" t="s">
        <v>16</v>
      </c>
      <c r="O2559">
        <v>-3.5</v>
      </c>
      <c r="P2559">
        <f t="shared" ca="1" si="567"/>
        <v>2</v>
      </c>
      <c r="S2559" t="s">
        <v>89</v>
      </c>
      <c r="T2559">
        <v>3</v>
      </c>
      <c r="U2559">
        <f t="shared" ca="1" si="568"/>
        <v>1</v>
      </c>
      <c r="V2559" t="s">
        <v>89</v>
      </c>
      <c r="W2559">
        <f t="shared" ca="1" si="569"/>
        <v>1</v>
      </c>
    </row>
    <row r="2560" spans="1:23" x14ac:dyDescent="0.25">
      <c r="A2560">
        <v>2559</v>
      </c>
      <c r="B2560">
        <v>1258</v>
      </c>
      <c r="C2560" t="str">
        <f t="shared" ca="1" si="562"/>
        <v>2016_13_WAS@ARI</v>
      </c>
      <c r="D2560">
        <f t="shared" ca="1" si="574"/>
        <v>-2.5</v>
      </c>
      <c r="E2560">
        <f t="shared" ca="1" si="574"/>
        <v>-2.5</v>
      </c>
      <c r="F2560">
        <f t="shared" ca="1" si="574"/>
        <v>31</v>
      </c>
      <c r="G2560">
        <f t="shared" ca="1" si="574"/>
        <v>23</v>
      </c>
      <c r="H2560">
        <f t="shared" ca="1" si="563"/>
        <v>2016</v>
      </c>
      <c r="I2560">
        <f t="shared" ca="1" si="564"/>
        <v>13</v>
      </c>
      <c r="J2560" t="str">
        <f t="shared" ca="1" si="565"/>
        <v>rs</v>
      </c>
      <c r="K2560" t="str">
        <f t="shared" ca="1" si="575"/>
        <v>ARI</v>
      </c>
      <c r="L2560" t="str">
        <f t="shared" ca="1" si="575"/>
        <v>ARI</v>
      </c>
      <c r="M2560">
        <f t="shared" ca="1" si="566"/>
        <v>0</v>
      </c>
      <c r="N2560" t="s">
        <v>18</v>
      </c>
      <c r="O2560">
        <v>-3.5</v>
      </c>
      <c r="P2560">
        <f t="shared" ca="1" si="567"/>
        <v>1</v>
      </c>
      <c r="S2560" t="s">
        <v>96</v>
      </c>
      <c r="T2560">
        <v>2</v>
      </c>
      <c r="U2560">
        <f t="shared" ca="1" si="568"/>
        <v>0</v>
      </c>
      <c r="W2560" t="str">
        <f t="shared" ca="1" si="569"/>
        <v/>
      </c>
    </row>
    <row r="2561" spans="1:23" x14ac:dyDescent="0.25">
      <c r="A2561">
        <v>2560</v>
      </c>
      <c r="B2561">
        <v>1258</v>
      </c>
      <c r="C2561" t="str">
        <f t="shared" ca="1" si="562"/>
        <v>2016_13_WAS@ARI</v>
      </c>
      <c r="D2561">
        <f t="shared" ca="1" si="574"/>
        <v>-2.5</v>
      </c>
      <c r="E2561">
        <f t="shared" ca="1" si="574"/>
        <v>-2.5</v>
      </c>
      <c r="F2561">
        <f t="shared" ca="1" si="574"/>
        <v>31</v>
      </c>
      <c r="G2561">
        <f t="shared" ca="1" si="574"/>
        <v>23</v>
      </c>
      <c r="H2561">
        <f t="shared" ca="1" si="563"/>
        <v>2016</v>
      </c>
      <c r="I2561">
        <f t="shared" ca="1" si="564"/>
        <v>13</v>
      </c>
      <c r="J2561" t="str">
        <f t="shared" ca="1" si="565"/>
        <v>rs</v>
      </c>
      <c r="K2561" t="str">
        <f t="shared" ca="1" si="575"/>
        <v>ARI</v>
      </c>
      <c r="L2561" t="str">
        <f t="shared" ca="1" si="575"/>
        <v>ARI</v>
      </c>
      <c r="M2561">
        <f t="shared" ca="1" si="566"/>
        <v>0</v>
      </c>
      <c r="N2561" t="s">
        <v>16</v>
      </c>
      <c r="O2561">
        <v>0</v>
      </c>
      <c r="P2561">
        <f t="shared" ca="1" si="567"/>
        <v>2.5</v>
      </c>
      <c r="S2561" t="s">
        <v>96</v>
      </c>
      <c r="T2561">
        <v>8</v>
      </c>
      <c r="U2561">
        <f t="shared" ca="1" si="568"/>
        <v>0</v>
      </c>
      <c r="V2561" t="s">
        <v>96</v>
      </c>
      <c r="W2561">
        <f t="shared" ca="1" si="569"/>
        <v>0</v>
      </c>
    </row>
    <row r="2562" spans="1:23" x14ac:dyDescent="0.25">
      <c r="A2562">
        <v>2561</v>
      </c>
      <c r="B2562">
        <v>1259</v>
      </c>
      <c r="C2562" t="str">
        <f t="shared" ref="C2562:C2625" ca="1" si="576">IFERROR(VLOOKUP($B2562,nfl_game_result,MATCH(C$1,nfl_game_result_header,0),FALSE),"error")</f>
        <v>2016_13_CAR@SEA</v>
      </c>
      <c r="D2562">
        <f t="shared" ref="D2562:G2581" ca="1" si="577">IFERROR(IF(ISBLANK(VLOOKUP($B2562,nfl_game_result,MATCH(D$1,nfl_game_result_header,0),FALSE)),"",VLOOKUP($B2562,nfl_game_result,MATCH(D$1,nfl_game_result_header,0),FALSE)),"error")</f>
        <v>-6.5</v>
      </c>
      <c r="E2562">
        <f t="shared" ca="1" si="577"/>
        <v>-7.5</v>
      </c>
      <c r="F2562">
        <f t="shared" ca="1" si="577"/>
        <v>40</v>
      </c>
      <c r="G2562">
        <f t="shared" ca="1" si="577"/>
        <v>7</v>
      </c>
      <c r="H2562">
        <f t="shared" ref="H2562:H2625" ca="1" si="578">VALUE(LEFT(C2562, 4))</f>
        <v>2016</v>
      </c>
      <c r="I2562">
        <f t="shared" ref="I2562:I2625" ca="1" si="579">VALUE(MID(C2562,6,FIND("_",C2562,6)-6))</f>
        <v>13</v>
      </c>
      <c r="J2562" t="str">
        <f t="shared" ref="J2562:J2625" ca="1" si="580">IF(I2562&lt;=17,"rs","plyff")</f>
        <v>rs</v>
      </c>
      <c r="K2562" t="str">
        <f t="shared" ref="K2562:L2581" ca="1" si="581">IFERROR(IF(ISBLANK(VLOOKUP($B2562,nfl_game_result,MATCH(K$1,nfl_game_result_header,0),FALSE)),"",VLOOKUP($B2562,nfl_game_result,MATCH(K$1,nfl_game_result_header,0),FALSE)),"error")</f>
        <v>SEA</v>
      </c>
      <c r="L2562" t="str">
        <f t="shared" ca="1" si="581"/>
        <v>SEA</v>
      </c>
      <c r="M2562">
        <f t="shared" ref="M2562:M2625" ca="1" si="582">IF(NOT(OR(ISBLANK(D2562),ISBLANK(E2562),D2562="",E2562="")),D2562-E2562,"")</f>
        <v>1</v>
      </c>
      <c r="N2562" t="s">
        <v>18</v>
      </c>
      <c r="O2562">
        <v>-5.5</v>
      </c>
      <c r="P2562">
        <f t="shared" ref="P2562:P2625" ca="1" si="583">IF(OR(NOT(ISNUMBER(D2562)),ISBLANK(D2562),D2562="",ISBLANK(O2562)),"",ABS(D2562-O2562))</f>
        <v>1</v>
      </c>
      <c r="S2562" t="s">
        <v>69</v>
      </c>
      <c r="T2562">
        <v>3</v>
      </c>
      <c r="U2562">
        <f t="shared" ref="U2562:U2625" ca="1" si="584">IF(OR(ISBLANK(K2562),ISBLANK(S2562),K2562="",S2562=""),"",IF(K2562=S2562,1,0))</f>
        <v>0</v>
      </c>
      <c r="W2562" t="str">
        <f t="shared" ref="W2562:W2625" ca="1" si="585">IF(OR(ISBLANK(L2562),ISBLANK(V2562),L2562="",V2562=""),"",IF(L2562=V2562,1,0))</f>
        <v/>
      </c>
    </row>
    <row r="2563" spans="1:23" x14ac:dyDescent="0.25">
      <c r="A2563">
        <v>2562</v>
      </c>
      <c r="B2563">
        <v>1259</v>
      </c>
      <c r="C2563" t="str">
        <f t="shared" ca="1" si="576"/>
        <v>2016_13_CAR@SEA</v>
      </c>
      <c r="D2563">
        <f t="shared" ca="1" si="577"/>
        <v>-6.5</v>
      </c>
      <c r="E2563">
        <f t="shared" ca="1" si="577"/>
        <v>-7.5</v>
      </c>
      <c r="F2563">
        <f t="shared" ca="1" si="577"/>
        <v>40</v>
      </c>
      <c r="G2563">
        <f t="shared" ca="1" si="577"/>
        <v>7</v>
      </c>
      <c r="H2563">
        <f t="shared" ca="1" si="578"/>
        <v>2016</v>
      </c>
      <c r="I2563">
        <f t="shared" ca="1" si="579"/>
        <v>13</v>
      </c>
      <c r="J2563" t="str">
        <f t="shared" ca="1" si="580"/>
        <v>rs</v>
      </c>
      <c r="K2563" t="str">
        <f t="shared" ca="1" si="581"/>
        <v>SEA</v>
      </c>
      <c r="L2563" t="str">
        <f t="shared" ca="1" si="581"/>
        <v>SEA</v>
      </c>
      <c r="M2563">
        <f t="shared" ca="1" si="582"/>
        <v>1</v>
      </c>
      <c r="N2563" t="s">
        <v>16</v>
      </c>
      <c r="O2563">
        <v>-7</v>
      </c>
      <c r="P2563">
        <f t="shared" ca="1" si="583"/>
        <v>0.5</v>
      </c>
      <c r="S2563" t="s">
        <v>91</v>
      </c>
      <c r="T2563">
        <v>1</v>
      </c>
      <c r="U2563">
        <f t="shared" ca="1" si="584"/>
        <v>1</v>
      </c>
      <c r="V2563" t="s">
        <v>91</v>
      </c>
      <c r="W2563">
        <f t="shared" ca="1" si="585"/>
        <v>1</v>
      </c>
    </row>
    <row r="2564" spans="1:23" x14ac:dyDescent="0.25">
      <c r="A2564">
        <v>2563</v>
      </c>
      <c r="B2564">
        <v>1260</v>
      </c>
      <c r="C2564" t="str">
        <f t="shared" ca="1" si="576"/>
        <v>2016_13_IND@NYJ</v>
      </c>
      <c r="D2564">
        <f t="shared" ca="1" si="577"/>
        <v>1</v>
      </c>
      <c r="E2564">
        <f t="shared" ca="1" si="577"/>
        <v>2</v>
      </c>
      <c r="F2564">
        <f t="shared" ca="1" si="577"/>
        <v>10</v>
      </c>
      <c r="G2564">
        <f t="shared" ca="1" si="577"/>
        <v>41</v>
      </c>
      <c r="H2564">
        <f t="shared" ca="1" si="578"/>
        <v>2016</v>
      </c>
      <c r="I2564">
        <f t="shared" ca="1" si="579"/>
        <v>13</v>
      </c>
      <c r="J2564" t="str">
        <f t="shared" ca="1" si="580"/>
        <v>rs</v>
      </c>
      <c r="K2564" t="str">
        <f t="shared" ca="1" si="581"/>
        <v>IND</v>
      </c>
      <c r="L2564" t="str">
        <f t="shared" ca="1" si="581"/>
        <v>IND</v>
      </c>
      <c r="M2564">
        <f t="shared" ca="1" si="582"/>
        <v>-1</v>
      </c>
      <c r="N2564" t="s">
        <v>18</v>
      </c>
      <c r="O2564">
        <v>1.5</v>
      </c>
      <c r="P2564">
        <f t="shared" ca="1" si="583"/>
        <v>0.5</v>
      </c>
      <c r="S2564" t="s">
        <v>78</v>
      </c>
      <c r="T2564">
        <v>4</v>
      </c>
      <c r="U2564">
        <f t="shared" ca="1" si="584"/>
        <v>1</v>
      </c>
      <c r="W2564" t="str">
        <f t="shared" ca="1" si="585"/>
        <v/>
      </c>
    </row>
    <row r="2565" spans="1:23" x14ac:dyDescent="0.25">
      <c r="A2565">
        <v>2564</v>
      </c>
      <c r="B2565">
        <v>1260</v>
      </c>
      <c r="C2565" t="str">
        <f t="shared" ca="1" si="576"/>
        <v>2016_13_IND@NYJ</v>
      </c>
      <c r="D2565">
        <f t="shared" ca="1" si="577"/>
        <v>1</v>
      </c>
      <c r="E2565">
        <f t="shared" ca="1" si="577"/>
        <v>2</v>
      </c>
      <c r="F2565">
        <f t="shared" ca="1" si="577"/>
        <v>10</v>
      </c>
      <c r="G2565">
        <f t="shared" ca="1" si="577"/>
        <v>41</v>
      </c>
      <c r="H2565">
        <f t="shared" ca="1" si="578"/>
        <v>2016</v>
      </c>
      <c r="I2565">
        <f t="shared" ca="1" si="579"/>
        <v>13</v>
      </c>
      <c r="J2565" t="str">
        <f t="shared" ca="1" si="580"/>
        <v>rs</v>
      </c>
      <c r="K2565" t="str">
        <f t="shared" ca="1" si="581"/>
        <v>IND</v>
      </c>
      <c r="L2565" t="str">
        <f t="shared" ca="1" si="581"/>
        <v>IND</v>
      </c>
      <c r="M2565">
        <f t="shared" ca="1" si="582"/>
        <v>-1</v>
      </c>
      <c r="N2565" t="s">
        <v>16</v>
      </c>
      <c r="O2565">
        <v>-2.5</v>
      </c>
      <c r="P2565">
        <f t="shared" ca="1" si="583"/>
        <v>3.5</v>
      </c>
      <c r="S2565" t="s">
        <v>86</v>
      </c>
      <c r="T2565">
        <v>14</v>
      </c>
      <c r="U2565">
        <f t="shared" ca="1" si="584"/>
        <v>0</v>
      </c>
      <c r="V2565" t="s">
        <v>86</v>
      </c>
      <c r="W2565">
        <f t="shared" ca="1" si="585"/>
        <v>0</v>
      </c>
    </row>
    <row r="2566" spans="1:23" x14ac:dyDescent="0.25">
      <c r="A2566">
        <v>2565</v>
      </c>
      <c r="B2566">
        <v>1261</v>
      </c>
      <c r="C2566" t="str">
        <f t="shared" ca="1" si="576"/>
        <v>2016_14_OAK@KCY</v>
      </c>
      <c r="D2566">
        <f t="shared" ca="1" si="577"/>
        <v>-3</v>
      </c>
      <c r="E2566">
        <f t="shared" ca="1" si="577"/>
        <v>-4</v>
      </c>
      <c r="F2566">
        <f t="shared" ca="1" si="577"/>
        <v>21</v>
      </c>
      <c r="G2566">
        <f t="shared" ca="1" si="577"/>
        <v>13</v>
      </c>
      <c r="H2566">
        <f t="shared" ca="1" si="578"/>
        <v>2016</v>
      </c>
      <c r="I2566">
        <f t="shared" ca="1" si="579"/>
        <v>14</v>
      </c>
      <c r="J2566" t="str">
        <f t="shared" ca="1" si="580"/>
        <v>rs</v>
      </c>
      <c r="K2566" t="str">
        <f t="shared" ca="1" si="581"/>
        <v>KCY</v>
      </c>
      <c r="L2566" t="str">
        <f t="shared" ca="1" si="581"/>
        <v>KCY</v>
      </c>
      <c r="M2566">
        <f t="shared" ca="1" si="582"/>
        <v>1</v>
      </c>
      <c r="N2566" t="s">
        <v>18</v>
      </c>
      <c r="O2566">
        <v>-3</v>
      </c>
      <c r="P2566">
        <f t="shared" ca="1" si="583"/>
        <v>0</v>
      </c>
      <c r="S2566" t="s">
        <v>336</v>
      </c>
      <c r="T2566">
        <v>12</v>
      </c>
      <c r="U2566">
        <f t="shared" ca="1" si="584"/>
        <v>1</v>
      </c>
      <c r="W2566" t="str">
        <f t="shared" ca="1" si="585"/>
        <v/>
      </c>
    </row>
    <row r="2567" spans="1:23" x14ac:dyDescent="0.25">
      <c r="A2567">
        <v>2566</v>
      </c>
      <c r="B2567">
        <v>1261</v>
      </c>
      <c r="C2567" t="str">
        <f t="shared" ca="1" si="576"/>
        <v>2016_14_OAK@KCY</v>
      </c>
      <c r="D2567">
        <f t="shared" ca="1" si="577"/>
        <v>-3</v>
      </c>
      <c r="E2567">
        <f t="shared" ca="1" si="577"/>
        <v>-4</v>
      </c>
      <c r="F2567">
        <f t="shared" ca="1" si="577"/>
        <v>21</v>
      </c>
      <c r="G2567">
        <f t="shared" ca="1" si="577"/>
        <v>13</v>
      </c>
      <c r="H2567">
        <f t="shared" ca="1" si="578"/>
        <v>2016</v>
      </c>
      <c r="I2567">
        <f t="shared" ca="1" si="579"/>
        <v>14</v>
      </c>
      <c r="J2567" t="str">
        <f t="shared" ca="1" si="580"/>
        <v>rs</v>
      </c>
      <c r="K2567" t="str">
        <f t="shared" ca="1" si="581"/>
        <v>KCY</v>
      </c>
      <c r="L2567" t="str">
        <f t="shared" ca="1" si="581"/>
        <v>KCY</v>
      </c>
      <c r="M2567">
        <f t="shared" ca="1" si="582"/>
        <v>1</v>
      </c>
      <c r="N2567" t="s">
        <v>16</v>
      </c>
      <c r="O2567">
        <v>-3</v>
      </c>
      <c r="P2567">
        <f t="shared" ca="1" si="583"/>
        <v>0</v>
      </c>
      <c r="S2567" t="s">
        <v>336</v>
      </c>
      <c r="T2567">
        <v>6</v>
      </c>
      <c r="U2567">
        <f t="shared" ca="1" si="584"/>
        <v>1</v>
      </c>
      <c r="V2567" t="s">
        <v>336</v>
      </c>
      <c r="W2567">
        <f t="shared" ca="1" si="585"/>
        <v>1</v>
      </c>
    </row>
    <row r="2568" spans="1:23" x14ac:dyDescent="0.25">
      <c r="A2568">
        <v>2567</v>
      </c>
      <c r="B2568">
        <v>1262</v>
      </c>
      <c r="C2568" t="str">
        <f t="shared" ca="1" si="576"/>
        <v>2016_14_WAS@PHI</v>
      </c>
      <c r="D2568">
        <f t="shared" ca="1" si="577"/>
        <v>1</v>
      </c>
      <c r="E2568">
        <f t="shared" ca="1" si="577"/>
        <v>2</v>
      </c>
      <c r="F2568">
        <f t="shared" ca="1" si="577"/>
        <v>22</v>
      </c>
      <c r="G2568">
        <f t="shared" ca="1" si="577"/>
        <v>27</v>
      </c>
      <c r="H2568">
        <f t="shared" ca="1" si="578"/>
        <v>2016</v>
      </c>
      <c r="I2568">
        <f t="shared" ca="1" si="579"/>
        <v>14</v>
      </c>
      <c r="J2568" t="str">
        <f t="shared" ca="1" si="580"/>
        <v>rs</v>
      </c>
      <c r="K2568" t="str">
        <f t="shared" ca="1" si="581"/>
        <v>WAS</v>
      </c>
      <c r="L2568" t="str">
        <f t="shared" ca="1" si="581"/>
        <v>WAS</v>
      </c>
      <c r="M2568">
        <f t="shared" ca="1" si="582"/>
        <v>-1</v>
      </c>
      <c r="N2568" t="s">
        <v>18</v>
      </c>
      <c r="O2568">
        <v>-2</v>
      </c>
      <c r="P2568">
        <f t="shared" ca="1" si="583"/>
        <v>3</v>
      </c>
      <c r="S2568" t="s">
        <v>96</v>
      </c>
      <c r="T2568">
        <v>10</v>
      </c>
      <c r="U2568">
        <f t="shared" ca="1" si="584"/>
        <v>1</v>
      </c>
      <c r="W2568" t="str">
        <f t="shared" ca="1" si="585"/>
        <v/>
      </c>
    </row>
    <row r="2569" spans="1:23" x14ac:dyDescent="0.25">
      <c r="A2569">
        <v>2568</v>
      </c>
      <c r="B2569">
        <v>1262</v>
      </c>
      <c r="C2569" t="str">
        <f t="shared" ca="1" si="576"/>
        <v>2016_14_WAS@PHI</v>
      </c>
      <c r="D2569">
        <f t="shared" ca="1" si="577"/>
        <v>1</v>
      </c>
      <c r="E2569">
        <f t="shared" ca="1" si="577"/>
        <v>2</v>
      </c>
      <c r="F2569">
        <f t="shared" ca="1" si="577"/>
        <v>22</v>
      </c>
      <c r="G2569">
        <f t="shared" ca="1" si="577"/>
        <v>27</v>
      </c>
      <c r="H2569">
        <f t="shared" ca="1" si="578"/>
        <v>2016</v>
      </c>
      <c r="I2569">
        <f t="shared" ca="1" si="579"/>
        <v>14</v>
      </c>
      <c r="J2569" t="str">
        <f t="shared" ca="1" si="580"/>
        <v>rs</v>
      </c>
      <c r="K2569" t="str">
        <f t="shared" ca="1" si="581"/>
        <v>WAS</v>
      </c>
      <c r="L2569" t="str">
        <f t="shared" ca="1" si="581"/>
        <v>WAS</v>
      </c>
      <c r="M2569">
        <f t="shared" ca="1" si="582"/>
        <v>-1</v>
      </c>
      <c r="N2569" t="s">
        <v>16</v>
      </c>
      <c r="O2569">
        <v>-2.5</v>
      </c>
      <c r="P2569">
        <f t="shared" ca="1" si="583"/>
        <v>3.5</v>
      </c>
      <c r="S2569" t="s">
        <v>96</v>
      </c>
      <c r="T2569">
        <v>16</v>
      </c>
      <c r="U2569">
        <f t="shared" ca="1" si="584"/>
        <v>1</v>
      </c>
      <c r="V2569" t="s">
        <v>96</v>
      </c>
      <c r="W2569">
        <f t="shared" ca="1" si="585"/>
        <v>1</v>
      </c>
    </row>
    <row r="2570" spans="1:23" x14ac:dyDescent="0.25">
      <c r="A2570">
        <v>2569</v>
      </c>
      <c r="B2570">
        <v>1263</v>
      </c>
      <c r="C2570" t="str">
        <f t="shared" ca="1" si="576"/>
        <v>2016_14_HOU@IND</v>
      </c>
      <c r="D2570">
        <f t="shared" ca="1" si="577"/>
        <v>-4.5</v>
      </c>
      <c r="E2570">
        <f t="shared" ca="1" si="577"/>
        <v>-6.5</v>
      </c>
      <c r="F2570">
        <f t="shared" ca="1" si="577"/>
        <v>17</v>
      </c>
      <c r="G2570">
        <f t="shared" ca="1" si="577"/>
        <v>22</v>
      </c>
      <c r="H2570">
        <f t="shared" ca="1" si="578"/>
        <v>2016</v>
      </c>
      <c r="I2570">
        <f t="shared" ca="1" si="579"/>
        <v>14</v>
      </c>
      <c r="J2570" t="str">
        <f t="shared" ca="1" si="580"/>
        <v>rs</v>
      </c>
      <c r="K2570" t="str">
        <f t="shared" ca="1" si="581"/>
        <v>HOU</v>
      </c>
      <c r="L2570" t="str">
        <f t="shared" ca="1" si="581"/>
        <v>HOU</v>
      </c>
      <c r="M2570">
        <f t="shared" ca="1" si="582"/>
        <v>2</v>
      </c>
      <c r="N2570" t="s">
        <v>18</v>
      </c>
      <c r="O2570">
        <v>-3.5</v>
      </c>
      <c r="P2570">
        <f t="shared" ca="1" si="583"/>
        <v>1</v>
      </c>
      <c r="S2570" t="s">
        <v>77</v>
      </c>
      <c r="T2570">
        <v>6</v>
      </c>
      <c r="U2570">
        <f t="shared" ca="1" si="584"/>
        <v>1</v>
      </c>
      <c r="W2570" t="str">
        <f t="shared" ca="1" si="585"/>
        <v/>
      </c>
    </row>
    <row r="2571" spans="1:23" x14ac:dyDescent="0.25">
      <c r="A2571">
        <v>2570</v>
      </c>
      <c r="B2571">
        <v>1263</v>
      </c>
      <c r="C2571" t="str">
        <f t="shared" ca="1" si="576"/>
        <v>2016_14_HOU@IND</v>
      </c>
      <c r="D2571">
        <f t="shared" ca="1" si="577"/>
        <v>-4.5</v>
      </c>
      <c r="E2571">
        <f t="shared" ca="1" si="577"/>
        <v>-6.5</v>
      </c>
      <c r="F2571">
        <f t="shared" ca="1" si="577"/>
        <v>17</v>
      </c>
      <c r="G2571">
        <f t="shared" ca="1" si="577"/>
        <v>22</v>
      </c>
      <c r="H2571">
        <f t="shared" ca="1" si="578"/>
        <v>2016</v>
      </c>
      <c r="I2571">
        <f t="shared" ca="1" si="579"/>
        <v>14</v>
      </c>
      <c r="J2571" t="str">
        <f t="shared" ca="1" si="580"/>
        <v>rs</v>
      </c>
      <c r="K2571" t="str">
        <f t="shared" ca="1" si="581"/>
        <v>HOU</v>
      </c>
      <c r="L2571" t="str">
        <f t="shared" ca="1" si="581"/>
        <v>HOU</v>
      </c>
      <c r="M2571">
        <f t="shared" ca="1" si="582"/>
        <v>2</v>
      </c>
      <c r="N2571" t="s">
        <v>16</v>
      </c>
      <c r="O2571">
        <v>-6</v>
      </c>
      <c r="P2571">
        <f t="shared" ca="1" si="583"/>
        <v>1.5</v>
      </c>
      <c r="S2571" t="s">
        <v>77</v>
      </c>
      <c r="T2571">
        <v>15</v>
      </c>
      <c r="U2571">
        <f t="shared" ca="1" si="584"/>
        <v>1</v>
      </c>
      <c r="V2571" t="s">
        <v>77</v>
      </c>
      <c r="W2571">
        <f t="shared" ca="1" si="585"/>
        <v>1</v>
      </c>
    </row>
    <row r="2572" spans="1:23" x14ac:dyDescent="0.25">
      <c r="A2572">
        <v>2571</v>
      </c>
      <c r="B2572">
        <v>1264</v>
      </c>
      <c r="C2572" t="str">
        <f t="shared" ca="1" si="576"/>
        <v>2016_14_CIN@CLE</v>
      </c>
      <c r="D2572">
        <f t="shared" ca="1" si="577"/>
        <v>4</v>
      </c>
      <c r="E2572">
        <f t="shared" ca="1" si="577"/>
        <v>5.5</v>
      </c>
      <c r="F2572">
        <f t="shared" ca="1" si="577"/>
        <v>10</v>
      </c>
      <c r="G2572">
        <f t="shared" ca="1" si="577"/>
        <v>23</v>
      </c>
      <c r="H2572">
        <f t="shared" ca="1" si="578"/>
        <v>2016</v>
      </c>
      <c r="I2572">
        <f t="shared" ca="1" si="579"/>
        <v>14</v>
      </c>
      <c r="J2572" t="str">
        <f t="shared" ca="1" si="580"/>
        <v>rs</v>
      </c>
      <c r="K2572" t="str">
        <f t="shared" ca="1" si="581"/>
        <v>CIN</v>
      </c>
      <c r="L2572" t="str">
        <f t="shared" ca="1" si="581"/>
        <v>CIN</v>
      </c>
      <c r="M2572">
        <f t="shared" ca="1" si="582"/>
        <v>-1.5</v>
      </c>
      <c r="N2572" t="s">
        <v>18</v>
      </c>
      <c r="O2572">
        <v>6</v>
      </c>
      <c r="P2572">
        <f t="shared" ca="1" si="583"/>
        <v>2</v>
      </c>
      <c r="S2572" t="s">
        <v>72</v>
      </c>
      <c r="T2572">
        <v>13</v>
      </c>
      <c r="U2572">
        <f t="shared" ca="1" si="584"/>
        <v>0</v>
      </c>
      <c r="W2572" t="str">
        <f t="shared" ca="1" si="585"/>
        <v/>
      </c>
    </row>
    <row r="2573" spans="1:23" x14ac:dyDescent="0.25">
      <c r="A2573">
        <v>2572</v>
      </c>
      <c r="B2573">
        <v>1264</v>
      </c>
      <c r="C2573" t="str">
        <f t="shared" ca="1" si="576"/>
        <v>2016_14_CIN@CLE</v>
      </c>
      <c r="D2573">
        <f t="shared" ca="1" si="577"/>
        <v>4</v>
      </c>
      <c r="E2573">
        <f t="shared" ca="1" si="577"/>
        <v>5.5</v>
      </c>
      <c r="F2573">
        <f t="shared" ca="1" si="577"/>
        <v>10</v>
      </c>
      <c r="G2573">
        <f t="shared" ca="1" si="577"/>
        <v>23</v>
      </c>
      <c r="H2573">
        <f t="shared" ca="1" si="578"/>
        <v>2016</v>
      </c>
      <c r="I2573">
        <f t="shared" ca="1" si="579"/>
        <v>14</v>
      </c>
      <c r="J2573" t="str">
        <f t="shared" ca="1" si="580"/>
        <v>rs</v>
      </c>
      <c r="K2573" t="str">
        <f t="shared" ca="1" si="581"/>
        <v>CIN</v>
      </c>
      <c r="L2573" t="str">
        <f t="shared" ca="1" si="581"/>
        <v>CIN</v>
      </c>
      <c r="M2573">
        <f t="shared" ca="1" si="582"/>
        <v>-1.5</v>
      </c>
      <c r="N2573" t="s">
        <v>16</v>
      </c>
      <c r="O2573">
        <v>3</v>
      </c>
      <c r="P2573">
        <f t="shared" ca="1" si="583"/>
        <v>1</v>
      </c>
      <c r="S2573" t="s">
        <v>72</v>
      </c>
      <c r="T2573">
        <v>13</v>
      </c>
      <c r="U2573">
        <f t="shared" ca="1" si="584"/>
        <v>0</v>
      </c>
      <c r="V2573" t="s">
        <v>72</v>
      </c>
      <c r="W2573">
        <f t="shared" ca="1" si="585"/>
        <v>0</v>
      </c>
    </row>
    <row r="2574" spans="1:23" x14ac:dyDescent="0.25">
      <c r="A2574">
        <v>2573</v>
      </c>
      <c r="B2574">
        <v>1265</v>
      </c>
      <c r="C2574" t="str">
        <f t="shared" ca="1" si="576"/>
        <v>2016_14_DEN@TEN</v>
      </c>
      <c r="D2574">
        <f t="shared" ca="1" si="577"/>
        <v>-1</v>
      </c>
      <c r="E2574">
        <f t="shared" ca="1" si="577"/>
        <v>-1</v>
      </c>
      <c r="F2574">
        <f t="shared" ca="1" si="577"/>
        <v>13</v>
      </c>
      <c r="G2574">
        <f t="shared" ca="1" si="577"/>
        <v>10</v>
      </c>
      <c r="H2574">
        <f t="shared" ca="1" si="578"/>
        <v>2016</v>
      </c>
      <c r="I2574">
        <f t="shared" ca="1" si="579"/>
        <v>14</v>
      </c>
      <c r="J2574" t="str">
        <f t="shared" ca="1" si="580"/>
        <v>rs</v>
      </c>
      <c r="K2574" t="str">
        <f t="shared" ca="1" si="581"/>
        <v>TEN</v>
      </c>
      <c r="L2574" t="str">
        <f t="shared" ca="1" si="581"/>
        <v>TEN</v>
      </c>
      <c r="M2574">
        <f t="shared" ca="1" si="582"/>
        <v>0</v>
      </c>
      <c r="N2574" t="s">
        <v>18</v>
      </c>
      <c r="O2574">
        <v>3</v>
      </c>
      <c r="P2574">
        <f t="shared" ca="1" si="583"/>
        <v>4</v>
      </c>
      <c r="S2574" t="s">
        <v>74</v>
      </c>
      <c r="T2574">
        <v>2</v>
      </c>
      <c r="U2574">
        <f t="shared" ca="1" si="584"/>
        <v>0</v>
      </c>
      <c r="W2574" t="str">
        <f t="shared" ca="1" si="585"/>
        <v/>
      </c>
    </row>
    <row r="2575" spans="1:23" x14ac:dyDescent="0.25">
      <c r="A2575">
        <v>2574</v>
      </c>
      <c r="B2575">
        <v>1265</v>
      </c>
      <c r="C2575" t="str">
        <f t="shared" ca="1" si="576"/>
        <v>2016_14_DEN@TEN</v>
      </c>
      <c r="D2575">
        <f t="shared" ca="1" si="577"/>
        <v>-1</v>
      </c>
      <c r="E2575">
        <f t="shared" ca="1" si="577"/>
        <v>-1</v>
      </c>
      <c r="F2575">
        <f t="shared" ca="1" si="577"/>
        <v>13</v>
      </c>
      <c r="G2575">
        <f t="shared" ca="1" si="577"/>
        <v>10</v>
      </c>
      <c r="H2575">
        <f t="shared" ca="1" si="578"/>
        <v>2016</v>
      </c>
      <c r="I2575">
        <f t="shared" ca="1" si="579"/>
        <v>14</v>
      </c>
      <c r="J2575" t="str">
        <f t="shared" ca="1" si="580"/>
        <v>rs</v>
      </c>
      <c r="K2575" t="str">
        <f t="shared" ca="1" si="581"/>
        <v>TEN</v>
      </c>
      <c r="L2575" t="str">
        <f t="shared" ca="1" si="581"/>
        <v>TEN</v>
      </c>
      <c r="M2575">
        <f t="shared" ca="1" si="582"/>
        <v>0</v>
      </c>
      <c r="N2575" t="s">
        <v>16</v>
      </c>
      <c r="O2575">
        <v>2.5</v>
      </c>
      <c r="P2575">
        <f t="shared" ca="1" si="583"/>
        <v>3.5</v>
      </c>
      <c r="S2575" t="s">
        <v>74</v>
      </c>
      <c r="T2575">
        <v>4</v>
      </c>
      <c r="U2575">
        <f t="shared" ca="1" si="584"/>
        <v>0</v>
      </c>
      <c r="V2575" t="s">
        <v>74</v>
      </c>
      <c r="W2575">
        <f t="shared" ca="1" si="585"/>
        <v>0</v>
      </c>
    </row>
    <row r="2576" spans="1:23" x14ac:dyDescent="0.25">
      <c r="A2576">
        <v>2575</v>
      </c>
      <c r="B2576">
        <v>1266</v>
      </c>
      <c r="C2576" t="str">
        <f t="shared" ca="1" si="576"/>
        <v>2016_14_ARI@MIA</v>
      </c>
      <c r="D2576">
        <f t="shared" ca="1" si="577"/>
        <v>-2.5</v>
      </c>
      <c r="E2576">
        <f t="shared" ca="1" si="577"/>
        <v>2.5</v>
      </c>
      <c r="F2576">
        <f t="shared" ca="1" si="577"/>
        <v>26</v>
      </c>
      <c r="G2576">
        <f t="shared" ca="1" si="577"/>
        <v>23</v>
      </c>
      <c r="H2576">
        <f t="shared" ca="1" si="578"/>
        <v>2016</v>
      </c>
      <c r="I2576">
        <f t="shared" ca="1" si="579"/>
        <v>14</v>
      </c>
      <c r="J2576" t="str">
        <f t="shared" ca="1" si="580"/>
        <v>rs</v>
      </c>
      <c r="K2576" t="str">
        <f t="shared" ca="1" si="581"/>
        <v>MIA</v>
      </c>
      <c r="L2576" t="str">
        <f t="shared" ca="1" si="581"/>
        <v>MIA</v>
      </c>
      <c r="M2576">
        <f t="shared" ca="1" si="582"/>
        <v>-5</v>
      </c>
      <c r="N2576" t="s">
        <v>18</v>
      </c>
      <c r="O2576">
        <v>-3</v>
      </c>
      <c r="P2576">
        <f t="shared" ca="1" si="583"/>
        <v>0.5</v>
      </c>
      <c r="S2576" t="s">
        <v>81</v>
      </c>
      <c r="T2576">
        <v>11</v>
      </c>
      <c r="U2576">
        <f t="shared" ca="1" si="584"/>
        <v>1</v>
      </c>
      <c r="W2576" t="str">
        <f t="shared" ca="1" si="585"/>
        <v/>
      </c>
    </row>
    <row r="2577" spans="1:23" x14ac:dyDescent="0.25">
      <c r="A2577">
        <v>2576</v>
      </c>
      <c r="B2577">
        <v>1266</v>
      </c>
      <c r="C2577" t="str">
        <f t="shared" ca="1" si="576"/>
        <v>2016_14_ARI@MIA</v>
      </c>
      <c r="D2577">
        <f t="shared" ca="1" si="577"/>
        <v>-2.5</v>
      </c>
      <c r="E2577">
        <f t="shared" ca="1" si="577"/>
        <v>2.5</v>
      </c>
      <c r="F2577">
        <f t="shared" ca="1" si="577"/>
        <v>26</v>
      </c>
      <c r="G2577">
        <f t="shared" ca="1" si="577"/>
        <v>23</v>
      </c>
      <c r="H2577">
        <f t="shared" ca="1" si="578"/>
        <v>2016</v>
      </c>
      <c r="I2577">
        <f t="shared" ca="1" si="579"/>
        <v>14</v>
      </c>
      <c r="J2577" t="str">
        <f t="shared" ca="1" si="580"/>
        <v>rs</v>
      </c>
      <c r="K2577" t="str">
        <f t="shared" ca="1" si="581"/>
        <v>MIA</v>
      </c>
      <c r="L2577" t="str">
        <f t="shared" ca="1" si="581"/>
        <v>MIA</v>
      </c>
      <c r="M2577">
        <f t="shared" ca="1" si="582"/>
        <v>-5</v>
      </c>
      <c r="N2577" t="s">
        <v>16</v>
      </c>
      <c r="O2577">
        <v>-2.5</v>
      </c>
      <c r="P2577">
        <f t="shared" ca="1" si="583"/>
        <v>0</v>
      </c>
      <c r="S2577" t="s">
        <v>66</v>
      </c>
      <c r="T2577">
        <v>2</v>
      </c>
      <c r="U2577">
        <f t="shared" ca="1" si="584"/>
        <v>0</v>
      </c>
      <c r="V2577" t="s">
        <v>66</v>
      </c>
      <c r="W2577">
        <f t="shared" ca="1" si="585"/>
        <v>0</v>
      </c>
    </row>
    <row r="2578" spans="1:23" x14ac:dyDescent="0.25">
      <c r="A2578">
        <v>2577</v>
      </c>
      <c r="B2578">
        <v>1267</v>
      </c>
      <c r="C2578" t="str">
        <f t="shared" ca="1" si="576"/>
        <v>2016_14_CHI@DET</v>
      </c>
      <c r="D2578">
        <f t="shared" ca="1" si="577"/>
        <v>-8</v>
      </c>
      <c r="E2578">
        <f t="shared" ca="1" si="577"/>
        <v>-7.5</v>
      </c>
      <c r="F2578">
        <f t="shared" ca="1" si="577"/>
        <v>20</v>
      </c>
      <c r="G2578">
        <f t="shared" ca="1" si="577"/>
        <v>17</v>
      </c>
      <c r="H2578">
        <f t="shared" ca="1" si="578"/>
        <v>2016</v>
      </c>
      <c r="I2578">
        <f t="shared" ca="1" si="579"/>
        <v>14</v>
      </c>
      <c r="J2578" t="str">
        <f t="shared" ca="1" si="580"/>
        <v>rs</v>
      </c>
      <c r="K2578" t="str">
        <f t="shared" ca="1" si="581"/>
        <v>CHI</v>
      </c>
      <c r="L2578" t="str">
        <f t="shared" ca="1" si="581"/>
        <v>DET</v>
      </c>
      <c r="M2578">
        <f t="shared" ca="1" si="582"/>
        <v>-0.5</v>
      </c>
      <c r="N2578" t="s">
        <v>18</v>
      </c>
      <c r="O2578">
        <v>-6.5</v>
      </c>
      <c r="P2578">
        <f t="shared" ca="1" si="583"/>
        <v>1.5</v>
      </c>
      <c r="S2578" t="s">
        <v>70</v>
      </c>
      <c r="T2578">
        <v>3</v>
      </c>
      <c r="U2578">
        <f t="shared" ca="1" si="584"/>
        <v>1</v>
      </c>
      <c r="W2578" t="str">
        <f t="shared" ca="1" si="585"/>
        <v/>
      </c>
    </row>
    <row r="2579" spans="1:23" x14ac:dyDescent="0.25">
      <c r="A2579">
        <v>2578</v>
      </c>
      <c r="B2579">
        <v>1267</v>
      </c>
      <c r="C2579" t="str">
        <f t="shared" ca="1" si="576"/>
        <v>2016_14_CHI@DET</v>
      </c>
      <c r="D2579">
        <f t="shared" ca="1" si="577"/>
        <v>-8</v>
      </c>
      <c r="E2579">
        <f t="shared" ca="1" si="577"/>
        <v>-7.5</v>
      </c>
      <c r="F2579">
        <f t="shared" ca="1" si="577"/>
        <v>20</v>
      </c>
      <c r="G2579">
        <f t="shared" ca="1" si="577"/>
        <v>17</v>
      </c>
      <c r="H2579">
        <f t="shared" ca="1" si="578"/>
        <v>2016</v>
      </c>
      <c r="I2579">
        <f t="shared" ca="1" si="579"/>
        <v>14</v>
      </c>
      <c r="J2579" t="str">
        <f t="shared" ca="1" si="580"/>
        <v>rs</v>
      </c>
      <c r="K2579" t="str">
        <f t="shared" ca="1" si="581"/>
        <v>CHI</v>
      </c>
      <c r="L2579" t="str">
        <f t="shared" ca="1" si="581"/>
        <v>DET</v>
      </c>
      <c r="M2579">
        <f t="shared" ca="1" si="582"/>
        <v>-0.5</v>
      </c>
      <c r="N2579" t="s">
        <v>16</v>
      </c>
      <c r="O2579">
        <v>-7</v>
      </c>
      <c r="P2579">
        <f t="shared" ca="1" si="583"/>
        <v>1</v>
      </c>
      <c r="S2579" t="s">
        <v>70</v>
      </c>
      <c r="T2579">
        <v>8</v>
      </c>
      <c r="U2579">
        <f t="shared" ca="1" si="584"/>
        <v>1</v>
      </c>
      <c r="V2579" t="s">
        <v>75</v>
      </c>
      <c r="W2579">
        <f t="shared" ca="1" si="585"/>
        <v>1</v>
      </c>
    </row>
    <row r="2580" spans="1:23" x14ac:dyDescent="0.25">
      <c r="A2580">
        <v>2579</v>
      </c>
      <c r="B2580">
        <v>1268</v>
      </c>
      <c r="C2580" t="str">
        <f t="shared" ca="1" si="576"/>
        <v>2016_14_PIT@BUF</v>
      </c>
      <c r="D2580">
        <f t="shared" ca="1" si="577"/>
        <v>2</v>
      </c>
      <c r="E2580">
        <f t="shared" ca="1" si="577"/>
        <v>3</v>
      </c>
      <c r="F2580">
        <f t="shared" ca="1" si="577"/>
        <v>20</v>
      </c>
      <c r="G2580">
        <f t="shared" ca="1" si="577"/>
        <v>27</v>
      </c>
      <c r="H2580">
        <f t="shared" ca="1" si="578"/>
        <v>2016</v>
      </c>
      <c r="I2580">
        <f t="shared" ca="1" si="579"/>
        <v>14</v>
      </c>
      <c r="J2580" t="str">
        <f t="shared" ca="1" si="580"/>
        <v>rs</v>
      </c>
      <c r="K2580" t="str">
        <f t="shared" ca="1" si="581"/>
        <v>PIT</v>
      </c>
      <c r="L2580" t="str">
        <f t="shared" ca="1" si="581"/>
        <v>PIT</v>
      </c>
      <c r="M2580">
        <f t="shared" ca="1" si="582"/>
        <v>-1</v>
      </c>
      <c r="N2580" t="s">
        <v>18</v>
      </c>
      <c r="O2580">
        <v>2</v>
      </c>
      <c r="P2580">
        <f t="shared" ca="1" si="583"/>
        <v>0</v>
      </c>
      <c r="S2580" t="s">
        <v>89</v>
      </c>
      <c r="T2580">
        <v>8</v>
      </c>
      <c r="U2580">
        <f t="shared" ca="1" si="584"/>
        <v>1</v>
      </c>
      <c r="W2580" t="str">
        <f t="shared" ca="1" si="585"/>
        <v/>
      </c>
    </row>
    <row r="2581" spans="1:23" x14ac:dyDescent="0.25">
      <c r="A2581">
        <v>2580</v>
      </c>
      <c r="B2581">
        <v>1268</v>
      </c>
      <c r="C2581" t="str">
        <f t="shared" ca="1" si="576"/>
        <v>2016_14_PIT@BUF</v>
      </c>
      <c r="D2581">
        <f t="shared" ca="1" si="577"/>
        <v>2</v>
      </c>
      <c r="E2581">
        <f t="shared" ca="1" si="577"/>
        <v>3</v>
      </c>
      <c r="F2581">
        <f t="shared" ca="1" si="577"/>
        <v>20</v>
      </c>
      <c r="G2581">
        <f t="shared" ca="1" si="577"/>
        <v>27</v>
      </c>
      <c r="H2581">
        <f t="shared" ca="1" si="578"/>
        <v>2016</v>
      </c>
      <c r="I2581">
        <f t="shared" ca="1" si="579"/>
        <v>14</v>
      </c>
      <c r="J2581" t="str">
        <f t="shared" ca="1" si="580"/>
        <v>rs</v>
      </c>
      <c r="K2581" t="str">
        <f t="shared" ca="1" si="581"/>
        <v>PIT</v>
      </c>
      <c r="L2581" t="str">
        <f t="shared" ca="1" si="581"/>
        <v>PIT</v>
      </c>
      <c r="M2581">
        <f t="shared" ca="1" si="582"/>
        <v>-1</v>
      </c>
      <c r="N2581" t="s">
        <v>16</v>
      </c>
      <c r="O2581">
        <v>1</v>
      </c>
      <c r="P2581">
        <f t="shared" ca="1" si="583"/>
        <v>1</v>
      </c>
      <c r="S2581" t="s">
        <v>89</v>
      </c>
      <c r="T2581">
        <v>7</v>
      </c>
      <c r="U2581">
        <f t="shared" ca="1" si="584"/>
        <v>1</v>
      </c>
      <c r="V2581" t="s">
        <v>89</v>
      </c>
      <c r="W2581">
        <f t="shared" ca="1" si="585"/>
        <v>1</v>
      </c>
    </row>
    <row r="2582" spans="1:23" x14ac:dyDescent="0.25">
      <c r="A2582">
        <v>2581</v>
      </c>
      <c r="B2582">
        <v>1269</v>
      </c>
      <c r="C2582" t="str">
        <f t="shared" ca="1" si="576"/>
        <v>2016_14_SD@CAR</v>
      </c>
      <c r="D2582">
        <f t="shared" ref="D2582:G2601" ca="1" si="586">IFERROR(IF(ISBLANK(VLOOKUP($B2582,nfl_game_result,MATCH(D$1,nfl_game_result_header,0),FALSE)),"",VLOOKUP($B2582,nfl_game_result,MATCH(D$1,nfl_game_result_header,0),FALSE)),"error")</f>
        <v>-3</v>
      </c>
      <c r="E2582">
        <f t="shared" ca="1" si="586"/>
        <v>-1</v>
      </c>
      <c r="F2582">
        <f t="shared" ca="1" si="586"/>
        <v>28</v>
      </c>
      <c r="G2582">
        <f t="shared" ca="1" si="586"/>
        <v>16</v>
      </c>
      <c r="H2582">
        <f t="shared" ca="1" si="578"/>
        <v>2016</v>
      </c>
      <c r="I2582">
        <f t="shared" ca="1" si="579"/>
        <v>14</v>
      </c>
      <c r="J2582" t="str">
        <f t="shared" ca="1" si="580"/>
        <v>rs</v>
      </c>
      <c r="K2582" t="str">
        <f t="shared" ref="K2582:L2601" ca="1" si="587">IFERROR(IF(ISBLANK(VLOOKUP($B2582,nfl_game_result,MATCH(K$1,nfl_game_result_header,0),FALSE)),"",VLOOKUP($B2582,nfl_game_result,MATCH(K$1,nfl_game_result_header,0),FALSE)),"error")</f>
        <v>CAR</v>
      </c>
      <c r="L2582" t="str">
        <f t="shared" ca="1" si="587"/>
        <v>CAR</v>
      </c>
      <c r="M2582">
        <f t="shared" ca="1" si="582"/>
        <v>-2</v>
      </c>
      <c r="N2582" t="s">
        <v>18</v>
      </c>
      <c r="O2582">
        <v>-3</v>
      </c>
      <c r="P2582">
        <f t="shared" ca="1" si="583"/>
        <v>0</v>
      </c>
      <c r="S2582" t="s">
        <v>90</v>
      </c>
      <c r="T2582">
        <v>15</v>
      </c>
      <c r="U2582">
        <f t="shared" ca="1" si="584"/>
        <v>0</v>
      </c>
      <c r="W2582" t="str">
        <f t="shared" ca="1" si="585"/>
        <v/>
      </c>
    </row>
    <row r="2583" spans="1:23" x14ac:dyDescent="0.25">
      <c r="A2583">
        <v>2582</v>
      </c>
      <c r="B2583">
        <v>1269</v>
      </c>
      <c r="C2583" t="str">
        <f t="shared" ca="1" si="576"/>
        <v>2016_14_SD@CAR</v>
      </c>
      <c r="D2583">
        <f t="shared" ca="1" si="586"/>
        <v>-3</v>
      </c>
      <c r="E2583">
        <f t="shared" ca="1" si="586"/>
        <v>-1</v>
      </c>
      <c r="F2583">
        <f t="shared" ca="1" si="586"/>
        <v>28</v>
      </c>
      <c r="G2583">
        <f t="shared" ca="1" si="586"/>
        <v>16</v>
      </c>
      <c r="H2583">
        <f t="shared" ca="1" si="578"/>
        <v>2016</v>
      </c>
      <c r="I2583">
        <f t="shared" ca="1" si="579"/>
        <v>14</v>
      </c>
      <c r="J2583" t="str">
        <f t="shared" ca="1" si="580"/>
        <v>rs</v>
      </c>
      <c r="K2583" t="str">
        <f t="shared" ca="1" si="587"/>
        <v>CAR</v>
      </c>
      <c r="L2583" t="str">
        <f t="shared" ca="1" si="587"/>
        <v>CAR</v>
      </c>
      <c r="M2583">
        <f t="shared" ca="1" si="582"/>
        <v>-2</v>
      </c>
      <c r="N2583" t="s">
        <v>16</v>
      </c>
      <c r="O2583">
        <v>-2.5</v>
      </c>
      <c r="P2583">
        <f t="shared" ca="1" si="583"/>
        <v>0.5</v>
      </c>
      <c r="S2583" t="s">
        <v>90</v>
      </c>
      <c r="T2583">
        <v>11</v>
      </c>
      <c r="U2583">
        <f t="shared" ca="1" si="584"/>
        <v>0</v>
      </c>
      <c r="V2583" t="s">
        <v>90</v>
      </c>
      <c r="W2583">
        <f t="shared" ca="1" si="585"/>
        <v>0</v>
      </c>
    </row>
    <row r="2584" spans="1:23" x14ac:dyDescent="0.25">
      <c r="A2584">
        <v>2583</v>
      </c>
      <c r="B2584">
        <v>1270</v>
      </c>
      <c r="C2584" t="str">
        <f t="shared" ca="1" si="576"/>
        <v>2016_14_MIN@JAX</v>
      </c>
      <c r="D2584">
        <f t="shared" ca="1" si="586"/>
        <v>3</v>
      </c>
      <c r="E2584">
        <f t="shared" ca="1" si="586"/>
        <v>3</v>
      </c>
      <c r="F2584">
        <f t="shared" ca="1" si="586"/>
        <v>16</v>
      </c>
      <c r="G2584">
        <f t="shared" ca="1" si="586"/>
        <v>25</v>
      </c>
      <c r="H2584">
        <f t="shared" ca="1" si="578"/>
        <v>2016</v>
      </c>
      <c r="I2584">
        <f t="shared" ca="1" si="579"/>
        <v>14</v>
      </c>
      <c r="J2584" t="str">
        <f t="shared" ca="1" si="580"/>
        <v>rs</v>
      </c>
      <c r="K2584" t="str">
        <f t="shared" ca="1" si="587"/>
        <v>MIN</v>
      </c>
      <c r="L2584" t="str">
        <f t="shared" ca="1" si="587"/>
        <v>MIN</v>
      </c>
      <c r="M2584">
        <f t="shared" ca="1" si="582"/>
        <v>0</v>
      </c>
      <c r="N2584" t="s">
        <v>18</v>
      </c>
      <c r="O2584">
        <v>1.5</v>
      </c>
      <c r="P2584">
        <f t="shared" ca="1" si="583"/>
        <v>1.5</v>
      </c>
      <c r="S2584" t="s">
        <v>82</v>
      </c>
      <c r="T2584">
        <v>7</v>
      </c>
      <c r="U2584">
        <f t="shared" ca="1" si="584"/>
        <v>1</v>
      </c>
      <c r="W2584" t="str">
        <f t="shared" ca="1" si="585"/>
        <v/>
      </c>
    </row>
    <row r="2585" spans="1:23" x14ac:dyDescent="0.25">
      <c r="A2585">
        <v>2584</v>
      </c>
      <c r="B2585">
        <v>1270</v>
      </c>
      <c r="C2585" t="str">
        <f t="shared" ca="1" si="576"/>
        <v>2016_14_MIN@JAX</v>
      </c>
      <c r="D2585">
        <f t="shared" ca="1" si="586"/>
        <v>3</v>
      </c>
      <c r="E2585">
        <f t="shared" ca="1" si="586"/>
        <v>3</v>
      </c>
      <c r="F2585">
        <f t="shared" ca="1" si="586"/>
        <v>16</v>
      </c>
      <c r="G2585">
        <f t="shared" ca="1" si="586"/>
        <v>25</v>
      </c>
      <c r="H2585">
        <f t="shared" ca="1" si="578"/>
        <v>2016</v>
      </c>
      <c r="I2585">
        <f t="shared" ca="1" si="579"/>
        <v>14</v>
      </c>
      <c r="J2585" t="str">
        <f t="shared" ca="1" si="580"/>
        <v>rs</v>
      </c>
      <c r="K2585" t="str">
        <f t="shared" ca="1" si="587"/>
        <v>MIN</v>
      </c>
      <c r="L2585" t="str">
        <f t="shared" ca="1" si="587"/>
        <v>MIN</v>
      </c>
      <c r="M2585">
        <f t="shared" ca="1" si="582"/>
        <v>0</v>
      </c>
      <c r="N2585" t="s">
        <v>16</v>
      </c>
      <c r="O2585">
        <v>3</v>
      </c>
      <c r="P2585">
        <f t="shared" ca="1" si="583"/>
        <v>0</v>
      </c>
      <c r="S2585" t="s">
        <v>82</v>
      </c>
      <c r="T2585">
        <v>3</v>
      </c>
      <c r="U2585">
        <f t="shared" ca="1" si="584"/>
        <v>1</v>
      </c>
      <c r="V2585" t="s">
        <v>82</v>
      </c>
      <c r="W2585">
        <f t="shared" ca="1" si="585"/>
        <v>1</v>
      </c>
    </row>
    <row r="2586" spans="1:23" x14ac:dyDescent="0.25">
      <c r="A2586">
        <v>2585</v>
      </c>
      <c r="B2586">
        <v>1271</v>
      </c>
      <c r="C2586" t="str">
        <f t="shared" ca="1" si="576"/>
        <v>2016_14_NYJ@SFO</v>
      </c>
      <c r="D2586">
        <f t="shared" ca="1" si="586"/>
        <v>-1</v>
      </c>
      <c r="E2586">
        <f t="shared" ca="1" si="586"/>
        <v>-3</v>
      </c>
      <c r="F2586">
        <f t="shared" ca="1" si="586"/>
        <v>17</v>
      </c>
      <c r="G2586">
        <f t="shared" ca="1" si="586"/>
        <v>23</v>
      </c>
      <c r="H2586">
        <f t="shared" ca="1" si="578"/>
        <v>2016</v>
      </c>
      <c r="I2586">
        <f t="shared" ca="1" si="579"/>
        <v>14</v>
      </c>
      <c r="J2586" t="str">
        <f t="shared" ca="1" si="580"/>
        <v>rs</v>
      </c>
      <c r="K2586" t="str">
        <f t="shared" ca="1" si="587"/>
        <v>NYJ</v>
      </c>
      <c r="L2586" t="str">
        <f t="shared" ca="1" si="587"/>
        <v>NYJ</v>
      </c>
      <c r="M2586">
        <f t="shared" ca="1" si="582"/>
        <v>2</v>
      </c>
      <c r="N2586" t="s">
        <v>18</v>
      </c>
      <c r="O2586">
        <v>-1.5</v>
      </c>
      <c r="P2586">
        <f t="shared" ca="1" si="583"/>
        <v>0.5</v>
      </c>
      <c r="S2586" t="s">
        <v>338</v>
      </c>
      <c r="T2586">
        <v>4</v>
      </c>
      <c r="U2586">
        <f t="shared" ca="1" si="584"/>
        <v>0</v>
      </c>
      <c r="W2586" t="str">
        <f t="shared" ca="1" si="585"/>
        <v/>
      </c>
    </row>
    <row r="2587" spans="1:23" x14ac:dyDescent="0.25">
      <c r="A2587">
        <v>2586</v>
      </c>
      <c r="B2587">
        <v>1271</v>
      </c>
      <c r="C2587" t="str">
        <f t="shared" ca="1" si="576"/>
        <v>2016_14_NYJ@SFO</v>
      </c>
      <c r="D2587">
        <f t="shared" ca="1" si="586"/>
        <v>-1</v>
      </c>
      <c r="E2587">
        <f t="shared" ca="1" si="586"/>
        <v>-3</v>
      </c>
      <c r="F2587">
        <f t="shared" ca="1" si="586"/>
        <v>17</v>
      </c>
      <c r="G2587">
        <f t="shared" ca="1" si="586"/>
        <v>23</v>
      </c>
      <c r="H2587">
        <f t="shared" ca="1" si="578"/>
        <v>2016</v>
      </c>
      <c r="I2587">
        <f t="shared" ca="1" si="579"/>
        <v>14</v>
      </c>
      <c r="J2587" t="str">
        <f t="shared" ca="1" si="580"/>
        <v>rs</v>
      </c>
      <c r="K2587" t="str">
        <f t="shared" ca="1" si="587"/>
        <v>NYJ</v>
      </c>
      <c r="L2587" t="str">
        <f t="shared" ca="1" si="587"/>
        <v>NYJ</v>
      </c>
      <c r="M2587">
        <f t="shared" ca="1" si="582"/>
        <v>2</v>
      </c>
      <c r="N2587" t="s">
        <v>16</v>
      </c>
      <c r="O2587">
        <v>0</v>
      </c>
      <c r="P2587">
        <f t="shared" ca="1" si="583"/>
        <v>1</v>
      </c>
      <c r="S2587" t="s">
        <v>338</v>
      </c>
      <c r="T2587">
        <v>12</v>
      </c>
      <c r="U2587">
        <f t="shared" ca="1" si="584"/>
        <v>0</v>
      </c>
      <c r="V2587" t="s">
        <v>338</v>
      </c>
      <c r="W2587">
        <f t="shared" ca="1" si="585"/>
        <v>0</v>
      </c>
    </row>
    <row r="2588" spans="1:23" x14ac:dyDescent="0.25">
      <c r="A2588">
        <v>2587</v>
      </c>
      <c r="B2588">
        <v>1272</v>
      </c>
      <c r="C2588" t="str">
        <f t="shared" ca="1" si="576"/>
        <v>2016_14_ATL@LAR</v>
      </c>
      <c r="D2588">
        <f t="shared" ca="1" si="586"/>
        <v>5.5</v>
      </c>
      <c r="E2588">
        <f t="shared" ca="1" si="586"/>
        <v>5.5</v>
      </c>
      <c r="F2588">
        <f t="shared" ca="1" si="586"/>
        <v>14</v>
      </c>
      <c r="G2588">
        <f t="shared" ca="1" si="586"/>
        <v>42</v>
      </c>
      <c r="H2588">
        <f t="shared" ca="1" si="578"/>
        <v>2016</v>
      </c>
      <c r="I2588">
        <f t="shared" ca="1" si="579"/>
        <v>14</v>
      </c>
      <c r="J2588" t="str">
        <f t="shared" ca="1" si="580"/>
        <v>rs</v>
      </c>
      <c r="K2588" t="str">
        <f t="shared" ca="1" si="587"/>
        <v>ATL</v>
      </c>
      <c r="L2588" t="str">
        <f t="shared" ca="1" si="587"/>
        <v>ATL</v>
      </c>
      <c r="M2588">
        <f t="shared" ca="1" si="582"/>
        <v>0</v>
      </c>
      <c r="N2588" t="s">
        <v>18</v>
      </c>
      <c r="O2588">
        <v>3</v>
      </c>
      <c r="P2588">
        <f t="shared" ca="1" si="583"/>
        <v>2.5</v>
      </c>
      <c r="S2588" t="s">
        <v>125</v>
      </c>
      <c r="T2588">
        <v>9</v>
      </c>
      <c r="U2588">
        <f t="shared" ca="1" si="584"/>
        <v>0</v>
      </c>
      <c r="W2588" t="str">
        <f t="shared" ca="1" si="585"/>
        <v/>
      </c>
    </row>
    <row r="2589" spans="1:23" x14ac:dyDescent="0.25">
      <c r="A2589">
        <v>2588</v>
      </c>
      <c r="B2589">
        <v>1272</v>
      </c>
      <c r="C2589" t="str">
        <f t="shared" ca="1" si="576"/>
        <v>2016_14_ATL@LAR</v>
      </c>
      <c r="D2589">
        <f t="shared" ca="1" si="586"/>
        <v>5.5</v>
      </c>
      <c r="E2589">
        <f t="shared" ca="1" si="586"/>
        <v>5.5</v>
      </c>
      <c r="F2589">
        <f t="shared" ca="1" si="586"/>
        <v>14</v>
      </c>
      <c r="G2589">
        <f t="shared" ca="1" si="586"/>
        <v>42</v>
      </c>
      <c r="H2589">
        <f t="shared" ca="1" si="578"/>
        <v>2016</v>
      </c>
      <c r="I2589">
        <f t="shared" ca="1" si="579"/>
        <v>14</v>
      </c>
      <c r="J2589" t="str">
        <f t="shared" ca="1" si="580"/>
        <v>rs</v>
      </c>
      <c r="K2589" t="str">
        <f t="shared" ca="1" si="587"/>
        <v>ATL</v>
      </c>
      <c r="L2589" t="str">
        <f t="shared" ca="1" si="587"/>
        <v>ATL</v>
      </c>
      <c r="M2589">
        <f t="shared" ca="1" si="582"/>
        <v>0</v>
      </c>
      <c r="N2589" t="s">
        <v>16</v>
      </c>
      <c r="O2589">
        <v>3</v>
      </c>
      <c r="P2589">
        <f t="shared" ca="1" si="583"/>
        <v>2.5</v>
      </c>
      <c r="S2589" t="s">
        <v>22</v>
      </c>
      <c r="T2589">
        <v>5</v>
      </c>
      <c r="U2589">
        <f t="shared" ca="1" si="584"/>
        <v>1</v>
      </c>
      <c r="V2589" t="s">
        <v>22</v>
      </c>
      <c r="W2589">
        <f t="shared" ca="1" si="585"/>
        <v>1</v>
      </c>
    </row>
    <row r="2590" spans="1:23" x14ac:dyDescent="0.25">
      <c r="A2590">
        <v>2589</v>
      </c>
      <c r="B2590">
        <v>1273</v>
      </c>
      <c r="C2590" t="str">
        <f t="shared" ca="1" si="576"/>
        <v>2016_14_NOR@TBY</v>
      </c>
      <c r="D2590">
        <f t="shared" ca="1" si="586"/>
        <v>-2.5</v>
      </c>
      <c r="E2590">
        <f t="shared" ca="1" si="586"/>
        <v>-2</v>
      </c>
      <c r="F2590">
        <f t="shared" ca="1" si="586"/>
        <v>16</v>
      </c>
      <c r="G2590">
        <f t="shared" ca="1" si="586"/>
        <v>11</v>
      </c>
      <c r="H2590">
        <f t="shared" ca="1" si="578"/>
        <v>2016</v>
      </c>
      <c r="I2590">
        <f t="shared" ca="1" si="579"/>
        <v>14</v>
      </c>
      <c r="J2590" t="str">
        <f t="shared" ca="1" si="580"/>
        <v>rs</v>
      </c>
      <c r="K2590" t="str">
        <f t="shared" ca="1" si="587"/>
        <v>TBY</v>
      </c>
      <c r="L2590" t="str">
        <f t="shared" ca="1" si="587"/>
        <v>TBY</v>
      </c>
      <c r="M2590">
        <f t="shared" ca="1" si="582"/>
        <v>-0.5</v>
      </c>
      <c r="N2590" t="s">
        <v>18</v>
      </c>
      <c r="O2590">
        <v>-3</v>
      </c>
      <c r="P2590">
        <f t="shared" ca="1" si="583"/>
        <v>0.5</v>
      </c>
      <c r="S2590" t="s">
        <v>340</v>
      </c>
      <c r="T2590">
        <v>16</v>
      </c>
      <c r="U2590">
        <f t="shared" ca="1" si="584"/>
        <v>0</v>
      </c>
      <c r="W2590" t="str">
        <f t="shared" ca="1" si="585"/>
        <v/>
      </c>
    </row>
    <row r="2591" spans="1:23" x14ac:dyDescent="0.25">
      <c r="A2591">
        <v>2590</v>
      </c>
      <c r="B2591">
        <v>1273</v>
      </c>
      <c r="C2591" t="str">
        <f t="shared" ca="1" si="576"/>
        <v>2016_14_NOR@TBY</v>
      </c>
      <c r="D2591">
        <f t="shared" ca="1" si="586"/>
        <v>-2.5</v>
      </c>
      <c r="E2591">
        <f t="shared" ca="1" si="586"/>
        <v>-2</v>
      </c>
      <c r="F2591">
        <f t="shared" ca="1" si="586"/>
        <v>16</v>
      </c>
      <c r="G2591">
        <f t="shared" ca="1" si="586"/>
        <v>11</v>
      </c>
      <c r="H2591">
        <f t="shared" ca="1" si="578"/>
        <v>2016</v>
      </c>
      <c r="I2591">
        <f t="shared" ca="1" si="579"/>
        <v>14</v>
      </c>
      <c r="J2591" t="str">
        <f t="shared" ca="1" si="580"/>
        <v>rs</v>
      </c>
      <c r="K2591" t="str">
        <f t="shared" ca="1" si="587"/>
        <v>TBY</v>
      </c>
      <c r="L2591" t="str">
        <f t="shared" ca="1" si="587"/>
        <v>TBY</v>
      </c>
      <c r="M2591">
        <f t="shared" ca="1" si="582"/>
        <v>-0.5</v>
      </c>
      <c r="N2591" t="s">
        <v>16</v>
      </c>
      <c r="O2591">
        <v>-3.5</v>
      </c>
      <c r="P2591">
        <f t="shared" ca="1" si="583"/>
        <v>1</v>
      </c>
      <c r="S2591" t="s">
        <v>340</v>
      </c>
      <c r="T2591">
        <v>14</v>
      </c>
      <c r="U2591">
        <f t="shared" ca="1" si="584"/>
        <v>0</v>
      </c>
      <c r="V2591" t="s">
        <v>340</v>
      </c>
      <c r="W2591">
        <f t="shared" ca="1" si="585"/>
        <v>0</v>
      </c>
    </row>
    <row r="2592" spans="1:23" x14ac:dyDescent="0.25">
      <c r="A2592">
        <v>2591</v>
      </c>
      <c r="B2592">
        <v>1274</v>
      </c>
      <c r="C2592" t="str">
        <f t="shared" ca="1" si="576"/>
        <v>2016_14_SEA@GBY</v>
      </c>
      <c r="D2592">
        <f t="shared" ca="1" si="586"/>
        <v>2.5</v>
      </c>
      <c r="E2592">
        <f t="shared" ca="1" si="586"/>
        <v>3</v>
      </c>
      <c r="F2592">
        <f t="shared" ca="1" si="586"/>
        <v>38</v>
      </c>
      <c r="G2592">
        <f t="shared" ca="1" si="586"/>
        <v>10</v>
      </c>
      <c r="H2592">
        <f t="shared" ca="1" si="578"/>
        <v>2016</v>
      </c>
      <c r="I2592">
        <f t="shared" ca="1" si="579"/>
        <v>14</v>
      </c>
      <c r="J2592" t="str">
        <f t="shared" ca="1" si="580"/>
        <v>rs</v>
      </c>
      <c r="K2592" t="str">
        <f t="shared" ca="1" si="587"/>
        <v>GBY</v>
      </c>
      <c r="L2592" t="str">
        <f t="shared" ca="1" si="587"/>
        <v>GBY</v>
      </c>
      <c r="M2592">
        <f t="shared" ca="1" si="582"/>
        <v>-0.5</v>
      </c>
      <c r="N2592" t="s">
        <v>18</v>
      </c>
      <c r="O2592">
        <v>2.5</v>
      </c>
      <c r="P2592">
        <f t="shared" ca="1" si="583"/>
        <v>0</v>
      </c>
      <c r="S2592" t="s">
        <v>91</v>
      </c>
      <c r="T2592">
        <v>14</v>
      </c>
      <c r="U2592">
        <f t="shared" ca="1" si="584"/>
        <v>0</v>
      </c>
      <c r="W2592" t="str">
        <f t="shared" ca="1" si="585"/>
        <v/>
      </c>
    </row>
    <row r="2593" spans="1:23" x14ac:dyDescent="0.25">
      <c r="A2593">
        <v>2592</v>
      </c>
      <c r="B2593">
        <v>1274</v>
      </c>
      <c r="C2593" t="str">
        <f t="shared" ca="1" si="576"/>
        <v>2016_14_SEA@GBY</v>
      </c>
      <c r="D2593">
        <f t="shared" ca="1" si="586"/>
        <v>2.5</v>
      </c>
      <c r="E2593">
        <f t="shared" ca="1" si="586"/>
        <v>3</v>
      </c>
      <c r="F2593">
        <f t="shared" ca="1" si="586"/>
        <v>38</v>
      </c>
      <c r="G2593">
        <f t="shared" ca="1" si="586"/>
        <v>10</v>
      </c>
      <c r="H2593">
        <f t="shared" ca="1" si="578"/>
        <v>2016</v>
      </c>
      <c r="I2593">
        <f t="shared" ca="1" si="579"/>
        <v>14</v>
      </c>
      <c r="J2593" t="str">
        <f t="shared" ca="1" si="580"/>
        <v>rs</v>
      </c>
      <c r="K2593" t="str">
        <f t="shared" ca="1" si="587"/>
        <v>GBY</v>
      </c>
      <c r="L2593" t="str">
        <f t="shared" ca="1" si="587"/>
        <v>GBY</v>
      </c>
      <c r="M2593">
        <f t="shared" ca="1" si="582"/>
        <v>-0.5</v>
      </c>
      <c r="N2593" t="s">
        <v>16</v>
      </c>
      <c r="O2593">
        <v>-2.5</v>
      </c>
      <c r="P2593">
        <f t="shared" ca="1" si="583"/>
        <v>5</v>
      </c>
      <c r="S2593" t="s">
        <v>335</v>
      </c>
      <c r="T2593">
        <v>9</v>
      </c>
      <c r="U2593">
        <f t="shared" ca="1" si="584"/>
        <v>1</v>
      </c>
      <c r="V2593" t="s">
        <v>335</v>
      </c>
      <c r="W2593">
        <f t="shared" ca="1" si="585"/>
        <v>1</v>
      </c>
    </row>
    <row r="2594" spans="1:23" x14ac:dyDescent="0.25">
      <c r="A2594">
        <v>2593</v>
      </c>
      <c r="B2594">
        <v>1275</v>
      </c>
      <c r="C2594" t="str">
        <f t="shared" ca="1" si="576"/>
        <v>2016_14_DAL@NYG</v>
      </c>
      <c r="D2594">
        <f t="shared" ca="1" si="586"/>
        <v>3</v>
      </c>
      <c r="E2594">
        <f t="shared" ca="1" si="586"/>
        <v>4</v>
      </c>
      <c r="F2594">
        <f t="shared" ca="1" si="586"/>
        <v>10</v>
      </c>
      <c r="G2594">
        <f t="shared" ca="1" si="586"/>
        <v>7</v>
      </c>
      <c r="H2594">
        <f t="shared" ca="1" si="578"/>
        <v>2016</v>
      </c>
      <c r="I2594">
        <f t="shared" ca="1" si="579"/>
        <v>14</v>
      </c>
      <c r="J2594" t="str">
        <f t="shared" ca="1" si="580"/>
        <v>rs</v>
      </c>
      <c r="K2594" t="str">
        <f t="shared" ca="1" si="587"/>
        <v>NYG</v>
      </c>
      <c r="L2594" t="str">
        <f t="shared" ca="1" si="587"/>
        <v>NYG</v>
      </c>
      <c r="M2594">
        <f t="shared" ca="1" si="582"/>
        <v>-1</v>
      </c>
      <c r="N2594" t="s">
        <v>18</v>
      </c>
      <c r="O2594">
        <v>3</v>
      </c>
      <c r="P2594">
        <f t="shared" ca="1" si="583"/>
        <v>0</v>
      </c>
      <c r="S2594" t="s">
        <v>73</v>
      </c>
      <c r="T2594">
        <v>5</v>
      </c>
      <c r="U2594">
        <f t="shared" ca="1" si="584"/>
        <v>0</v>
      </c>
      <c r="W2594" t="str">
        <f t="shared" ca="1" si="585"/>
        <v/>
      </c>
    </row>
    <row r="2595" spans="1:23" x14ac:dyDescent="0.25">
      <c r="A2595">
        <v>2594</v>
      </c>
      <c r="B2595">
        <v>1275</v>
      </c>
      <c r="C2595" t="str">
        <f t="shared" ca="1" si="576"/>
        <v>2016_14_DAL@NYG</v>
      </c>
      <c r="D2595">
        <f t="shared" ca="1" si="586"/>
        <v>3</v>
      </c>
      <c r="E2595">
        <f t="shared" ca="1" si="586"/>
        <v>4</v>
      </c>
      <c r="F2595">
        <f t="shared" ca="1" si="586"/>
        <v>10</v>
      </c>
      <c r="G2595">
        <f t="shared" ca="1" si="586"/>
        <v>7</v>
      </c>
      <c r="H2595">
        <f t="shared" ca="1" si="578"/>
        <v>2016</v>
      </c>
      <c r="I2595">
        <f t="shared" ca="1" si="579"/>
        <v>14</v>
      </c>
      <c r="J2595" t="str">
        <f t="shared" ca="1" si="580"/>
        <v>rs</v>
      </c>
      <c r="K2595" t="str">
        <f t="shared" ca="1" si="587"/>
        <v>NYG</v>
      </c>
      <c r="L2595" t="str">
        <f t="shared" ca="1" si="587"/>
        <v>NYG</v>
      </c>
      <c r="M2595">
        <f t="shared" ca="1" si="582"/>
        <v>-1</v>
      </c>
      <c r="N2595" t="s">
        <v>16</v>
      </c>
      <c r="O2595">
        <v>2.5</v>
      </c>
      <c r="P2595">
        <f t="shared" ca="1" si="583"/>
        <v>0.5</v>
      </c>
      <c r="S2595" t="s">
        <v>73</v>
      </c>
      <c r="T2595">
        <v>10</v>
      </c>
      <c r="U2595">
        <f t="shared" ca="1" si="584"/>
        <v>0</v>
      </c>
      <c r="V2595" t="s">
        <v>85</v>
      </c>
      <c r="W2595">
        <f t="shared" ca="1" si="585"/>
        <v>1</v>
      </c>
    </row>
    <row r="2596" spans="1:23" x14ac:dyDescent="0.25">
      <c r="A2596">
        <v>2595</v>
      </c>
      <c r="B2596">
        <v>1276</v>
      </c>
      <c r="C2596" t="str">
        <f t="shared" ca="1" si="576"/>
        <v>2016_14_BAL@NWE</v>
      </c>
      <c r="D2596">
        <f t="shared" ca="1" si="586"/>
        <v>-7.5</v>
      </c>
      <c r="E2596">
        <f t="shared" ca="1" si="586"/>
        <v>-6.5</v>
      </c>
      <c r="F2596">
        <f t="shared" ca="1" si="586"/>
        <v>30</v>
      </c>
      <c r="G2596">
        <f t="shared" ca="1" si="586"/>
        <v>23</v>
      </c>
      <c r="H2596">
        <f t="shared" ca="1" si="578"/>
        <v>2016</v>
      </c>
      <c r="I2596">
        <f t="shared" ca="1" si="579"/>
        <v>14</v>
      </c>
      <c r="J2596" t="str">
        <f t="shared" ca="1" si="580"/>
        <v>rs</v>
      </c>
      <c r="K2596" t="str">
        <f t="shared" ca="1" si="587"/>
        <v>NWE</v>
      </c>
      <c r="L2596" t="str">
        <f t="shared" ca="1" si="587"/>
        <v>NWE</v>
      </c>
      <c r="M2596">
        <f t="shared" ca="1" si="582"/>
        <v>-1</v>
      </c>
      <c r="N2596" t="s">
        <v>18</v>
      </c>
      <c r="O2596">
        <v>-7</v>
      </c>
      <c r="P2596">
        <f t="shared" ca="1" si="583"/>
        <v>0.5</v>
      </c>
      <c r="S2596" t="s">
        <v>67</v>
      </c>
      <c r="T2596">
        <v>1</v>
      </c>
      <c r="U2596">
        <f t="shared" ca="1" si="584"/>
        <v>0</v>
      </c>
      <c r="W2596" t="str">
        <f t="shared" ca="1" si="585"/>
        <v/>
      </c>
    </row>
    <row r="2597" spans="1:23" x14ac:dyDescent="0.25">
      <c r="A2597">
        <v>2596</v>
      </c>
      <c r="B2597">
        <v>1276</v>
      </c>
      <c r="C2597" t="str">
        <f t="shared" ca="1" si="576"/>
        <v>2016_14_BAL@NWE</v>
      </c>
      <c r="D2597">
        <f t="shared" ca="1" si="586"/>
        <v>-7.5</v>
      </c>
      <c r="E2597">
        <f t="shared" ca="1" si="586"/>
        <v>-6.5</v>
      </c>
      <c r="F2597">
        <f t="shared" ca="1" si="586"/>
        <v>30</v>
      </c>
      <c r="G2597">
        <f t="shared" ca="1" si="586"/>
        <v>23</v>
      </c>
      <c r="H2597">
        <f t="shared" ca="1" si="578"/>
        <v>2016</v>
      </c>
      <c r="I2597">
        <f t="shared" ca="1" si="579"/>
        <v>14</v>
      </c>
      <c r="J2597" t="str">
        <f t="shared" ca="1" si="580"/>
        <v>rs</v>
      </c>
      <c r="K2597" t="str">
        <f t="shared" ca="1" si="587"/>
        <v>NWE</v>
      </c>
      <c r="L2597" t="str">
        <f t="shared" ca="1" si="587"/>
        <v>NWE</v>
      </c>
      <c r="M2597">
        <f t="shared" ca="1" si="582"/>
        <v>-1</v>
      </c>
      <c r="N2597" t="s">
        <v>16</v>
      </c>
      <c r="O2597">
        <v>-6.5</v>
      </c>
      <c r="P2597">
        <f t="shared" ca="1" si="583"/>
        <v>1</v>
      </c>
      <c r="S2597" t="s">
        <v>67</v>
      </c>
      <c r="T2597">
        <v>1</v>
      </c>
      <c r="U2597">
        <f t="shared" ca="1" si="584"/>
        <v>0</v>
      </c>
      <c r="V2597" t="s">
        <v>67</v>
      </c>
      <c r="W2597">
        <f t="shared" ca="1" si="585"/>
        <v>0</v>
      </c>
    </row>
    <row r="2598" spans="1:23" x14ac:dyDescent="0.25">
      <c r="A2598">
        <v>2597</v>
      </c>
      <c r="B2598">
        <v>1277</v>
      </c>
      <c r="C2598" t="str">
        <f t="shared" ca="1" si="576"/>
        <v>2016_15_LAR@SEA</v>
      </c>
      <c r="D2598">
        <f t="shared" ca="1" si="586"/>
        <v>-13.5</v>
      </c>
      <c r="E2598">
        <f t="shared" ca="1" si="586"/>
        <v>-14</v>
      </c>
      <c r="F2598">
        <f t="shared" ca="1" si="586"/>
        <v>24</v>
      </c>
      <c r="G2598">
        <f t="shared" ca="1" si="586"/>
        <v>3</v>
      </c>
      <c r="H2598">
        <f t="shared" ca="1" si="578"/>
        <v>2016</v>
      </c>
      <c r="I2598">
        <f t="shared" ca="1" si="579"/>
        <v>15</v>
      </c>
      <c r="J2598" t="str">
        <f t="shared" ca="1" si="580"/>
        <v>rs</v>
      </c>
      <c r="K2598" t="str">
        <f t="shared" ca="1" si="587"/>
        <v>SEA</v>
      </c>
      <c r="L2598" t="str">
        <f t="shared" ca="1" si="587"/>
        <v>SEA</v>
      </c>
      <c r="M2598">
        <f t="shared" ca="1" si="582"/>
        <v>0.5</v>
      </c>
      <c r="N2598" t="s">
        <v>18</v>
      </c>
      <c r="O2598">
        <v>-10.5</v>
      </c>
      <c r="P2598">
        <f t="shared" ca="1" si="583"/>
        <v>3</v>
      </c>
      <c r="S2598" t="s">
        <v>125</v>
      </c>
      <c r="T2598">
        <v>10</v>
      </c>
      <c r="U2598">
        <f t="shared" ca="1" si="584"/>
        <v>0</v>
      </c>
      <c r="W2598" t="str">
        <f t="shared" ca="1" si="585"/>
        <v/>
      </c>
    </row>
    <row r="2599" spans="1:23" x14ac:dyDescent="0.25">
      <c r="A2599">
        <v>2598</v>
      </c>
      <c r="B2599">
        <v>1277</v>
      </c>
      <c r="C2599" t="str">
        <f t="shared" ca="1" si="576"/>
        <v>2016_15_LAR@SEA</v>
      </c>
      <c r="D2599">
        <f t="shared" ca="1" si="586"/>
        <v>-13.5</v>
      </c>
      <c r="E2599">
        <f t="shared" ca="1" si="586"/>
        <v>-14</v>
      </c>
      <c r="F2599">
        <f t="shared" ca="1" si="586"/>
        <v>24</v>
      </c>
      <c r="G2599">
        <f t="shared" ca="1" si="586"/>
        <v>3</v>
      </c>
      <c r="H2599">
        <f t="shared" ca="1" si="578"/>
        <v>2016</v>
      </c>
      <c r="I2599">
        <f t="shared" ca="1" si="579"/>
        <v>15</v>
      </c>
      <c r="J2599" t="str">
        <f t="shared" ca="1" si="580"/>
        <v>rs</v>
      </c>
      <c r="K2599" t="str">
        <f t="shared" ca="1" si="587"/>
        <v>SEA</v>
      </c>
      <c r="L2599" t="str">
        <f t="shared" ca="1" si="587"/>
        <v>SEA</v>
      </c>
      <c r="M2599">
        <f t="shared" ca="1" si="582"/>
        <v>0.5</v>
      </c>
      <c r="N2599" t="s">
        <v>16</v>
      </c>
      <c r="O2599">
        <v>-13</v>
      </c>
      <c r="P2599">
        <f t="shared" ca="1" si="583"/>
        <v>0.5</v>
      </c>
      <c r="S2599" t="s">
        <v>91</v>
      </c>
      <c r="T2599">
        <v>6</v>
      </c>
      <c r="U2599">
        <f t="shared" ca="1" si="584"/>
        <v>1</v>
      </c>
      <c r="V2599" t="s">
        <v>91</v>
      </c>
      <c r="W2599">
        <f t="shared" ca="1" si="585"/>
        <v>1</v>
      </c>
    </row>
    <row r="2600" spans="1:23" x14ac:dyDescent="0.25">
      <c r="A2600">
        <v>2599</v>
      </c>
      <c r="B2600">
        <v>1278</v>
      </c>
      <c r="C2600" t="str">
        <f t="shared" ca="1" si="576"/>
        <v>2016_15_MIA@NYJ</v>
      </c>
      <c r="D2600">
        <f t="shared" ca="1" si="586"/>
        <v>3</v>
      </c>
      <c r="E2600">
        <f t="shared" ca="1" si="586"/>
        <v>2.5</v>
      </c>
      <c r="F2600">
        <f t="shared" ca="1" si="586"/>
        <v>13</v>
      </c>
      <c r="G2600">
        <f t="shared" ca="1" si="586"/>
        <v>34</v>
      </c>
      <c r="H2600">
        <f t="shared" ca="1" si="578"/>
        <v>2016</v>
      </c>
      <c r="I2600">
        <f t="shared" ca="1" si="579"/>
        <v>15</v>
      </c>
      <c r="J2600" t="str">
        <f t="shared" ca="1" si="580"/>
        <v>rs</v>
      </c>
      <c r="K2600" t="str">
        <f t="shared" ca="1" si="587"/>
        <v>MIA</v>
      </c>
      <c r="L2600" t="str">
        <f t="shared" ca="1" si="587"/>
        <v>MIA</v>
      </c>
      <c r="M2600">
        <f t="shared" ca="1" si="582"/>
        <v>0.5</v>
      </c>
      <c r="N2600" t="s">
        <v>18</v>
      </c>
      <c r="O2600">
        <v>4</v>
      </c>
      <c r="P2600">
        <f t="shared" ca="1" si="583"/>
        <v>1</v>
      </c>
      <c r="S2600" t="s">
        <v>81</v>
      </c>
      <c r="T2600">
        <v>8</v>
      </c>
      <c r="U2600">
        <f t="shared" ca="1" si="584"/>
        <v>1</v>
      </c>
      <c r="W2600" t="str">
        <f t="shared" ca="1" si="585"/>
        <v/>
      </c>
    </row>
    <row r="2601" spans="1:23" x14ac:dyDescent="0.25">
      <c r="A2601">
        <v>2600</v>
      </c>
      <c r="B2601">
        <v>1278</v>
      </c>
      <c r="C2601" t="str">
        <f t="shared" ca="1" si="576"/>
        <v>2016_15_MIA@NYJ</v>
      </c>
      <c r="D2601">
        <f t="shared" ca="1" si="586"/>
        <v>3</v>
      </c>
      <c r="E2601">
        <f t="shared" ca="1" si="586"/>
        <v>2.5</v>
      </c>
      <c r="F2601">
        <f t="shared" ca="1" si="586"/>
        <v>13</v>
      </c>
      <c r="G2601">
        <f t="shared" ca="1" si="586"/>
        <v>34</v>
      </c>
      <c r="H2601">
        <f t="shared" ca="1" si="578"/>
        <v>2016</v>
      </c>
      <c r="I2601">
        <f t="shared" ca="1" si="579"/>
        <v>15</v>
      </c>
      <c r="J2601" t="str">
        <f t="shared" ca="1" si="580"/>
        <v>rs</v>
      </c>
      <c r="K2601" t="str">
        <f t="shared" ca="1" si="587"/>
        <v>MIA</v>
      </c>
      <c r="L2601" t="str">
        <f t="shared" ca="1" si="587"/>
        <v>MIA</v>
      </c>
      <c r="M2601">
        <f t="shared" ca="1" si="582"/>
        <v>0.5</v>
      </c>
      <c r="N2601" t="s">
        <v>16</v>
      </c>
      <c r="O2601">
        <v>2.5</v>
      </c>
      <c r="P2601">
        <f t="shared" ca="1" si="583"/>
        <v>0.5</v>
      </c>
      <c r="S2601" t="s">
        <v>81</v>
      </c>
      <c r="T2601">
        <v>16</v>
      </c>
      <c r="U2601">
        <f t="shared" ca="1" si="584"/>
        <v>1</v>
      </c>
      <c r="V2601" t="s">
        <v>81</v>
      </c>
      <c r="W2601">
        <f t="shared" ca="1" si="585"/>
        <v>1</v>
      </c>
    </row>
    <row r="2602" spans="1:23" x14ac:dyDescent="0.25">
      <c r="A2602">
        <v>2601</v>
      </c>
      <c r="B2602">
        <v>1279</v>
      </c>
      <c r="C2602" t="str">
        <f t="shared" ca="1" si="576"/>
        <v>2016_15_CLE@BUF</v>
      </c>
      <c r="D2602">
        <f t="shared" ref="D2602:G2621" ca="1" si="588">IFERROR(IF(ISBLANK(VLOOKUP($B2602,nfl_game_result,MATCH(D$1,nfl_game_result_header,0),FALSE)),"",VLOOKUP($B2602,nfl_game_result,MATCH(D$1,nfl_game_result_header,0),FALSE)),"error")</f>
        <v>-10</v>
      </c>
      <c r="E2602">
        <f t="shared" ca="1" si="588"/>
        <v>-10</v>
      </c>
      <c r="F2602">
        <f t="shared" ca="1" si="588"/>
        <v>33</v>
      </c>
      <c r="G2602">
        <f t="shared" ca="1" si="588"/>
        <v>13</v>
      </c>
      <c r="H2602">
        <f t="shared" ca="1" si="578"/>
        <v>2016</v>
      </c>
      <c r="I2602">
        <f t="shared" ca="1" si="579"/>
        <v>15</v>
      </c>
      <c r="J2602" t="str">
        <f t="shared" ca="1" si="580"/>
        <v>rs</v>
      </c>
      <c r="K2602" t="str">
        <f t="shared" ref="K2602:L2621" ca="1" si="589">IFERROR(IF(ISBLANK(VLOOKUP($B2602,nfl_game_result,MATCH(K$1,nfl_game_result_header,0),FALSE)),"",VLOOKUP($B2602,nfl_game_result,MATCH(K$1,nfl_game_result_header,0),FALSE)),"error")</f>
        <v>BUF</v>
      </c>
      <c r="L2602" t="str">
        <f t="shared" ca="1" si="589"/>
        <v>BUF</v>
      </c>
      <c r="M2602">
        <f t="shared" ca="1" si="582"/>
        <v>0</v>
      </c>
      <c r="N2602" t="s">
        <v>18</v>
      </c>
      <c r="O2602">
        <v>-10</v>
      </c>
      <c r="P2602">
        <f t="shared" ca="1" si="583"/>
        <v>0</v>
      </c>
      <c r="S2602" t="s">
        <v>68</v>
      </c>
      <c r="T2602">
        <v>15</v>
      </c>
      <c r="U2602">
        <f t="shared" ca="1" si="584"/>
        <v>1</v>
      </c>
      <c r="W2602" t="str">
        <f t="shared" ca="1" si="585"/>
        <v/>
      </c>
    </row>
    <row r="2603" spans="1:23" x14ac:dyDescent="0.25">
      <c r="A2603">
        <v>2602</v>
      </c>
      <c r="B2603">
        <v>1279</v>
      </c>
      <c r="C2603" t="str">
        <f t="shared" ca="1" si="576"/>
        <v>2016_15_CLE@BUF</v>
      </c>
      <c r="D2603">
        <f t="shared" ca="1" si="588"/>
        <v>-10</v>
      </c>
      <c r="E2603">
        <f t="shared" ca="1" si="588"/>
        <v>-10</v>
      </c>
      <c r="F2603">
        <f t="shared" ca="1" si="588"/>
        <v>33</v>
      </c>
      <c r="G2603">
        <f t="shared" ca="1" si="588"/>
        <v>13</v>
      </c>
      <c r="H2603">
        <f t="shared" ca="1" si="578"/>
        <v>2016</v>
      </c>
      <c r="I2603">
        <f t="shared" ca="1" si="579"/>
        <v>15</v>
      </c>
      <c r="J2603" t="str">
        <f t="shared" ca="1" si="580"/>
        <v>rs</v>
      </c>
      <c r="K2603" t="str">
        <f t="shared" ca="1" si="589"/>
        <v>BUF</v>
      </c>
      <c r="L2603" t="str">
        <f t="shared" ca="1" si="589"/>
        <v>BUF</v>
      </c>
      <c r="M2603">
        <f t="shared" ca="1" si="582"/>
        <v>0</v>
      </c>
      <c r="N2603" t="s">
        <v>16</v>
      </c>
      <c r="O2603">
        <v>-9</v>
      </c>
      <c r="P2603">
        <f t="shared" ca="1" si="583"/>
        <v>1</v>
      </c>
      <c r="S2603" t="s">
        <v>68</v>
      </c>
      <c r="T2603">
        <v>4</v>
      </c>
      <c r="U2603">
        <f t="shared" ca="1" si="584"/>
        <v>1</v>
      </c>
      <c r="V2603" t="s">
        <v>68</v>
      </c>
      <c r="W2603">
        <f t="shared" ca="1" si="585"/>
        <v>1</v>
      </c>
    </row>
    <row r="2604" spans="1:23" x14ac:dyDescent="0.25">
      <c r="A2604">
        <v>2603</v>
      </c>
      <c r="B2604">
        <v>1280</v>
      </c>
      <c r="C2604" t="str">
        <f t="shared" ca="1" si="576"/>
        <v>2016_15_DET@NYG</v>
      </c>
      <c r="D2604">
        <f t="shared" ca="1" si="588"/>
        <v>-4.5</v>
      </c>
      <c r="E2604">
        <f t="shared" ca="1" si="588"/>
        <v>-4</v>
      </c>
      <c r="F2604">
        <f t="shared" ca="1" si="588"/>
        <v>17</v>
      </c>
      <c r="G2604">
        <f t="shared" ca="1" si="588"/>
        <v>6</v>
      </c>
      <c r="H2604">
        <f t="shared" ca="1" si="578"/>
        <v>2016</v>
      </c>
      <c r="I2604">
        <f t="shared" ca="1" si="579"/>
        <v>15</v>
      </c>
      <c r="J2604" t="str">
        <f t="shared" ca="1" si="580"/>
        <v>rs</v>
      </c>
      <c r="K2604" t="str">
        <f t="shared" ca="1" si="589"/>
        <v>NYG</v>
      </c>
      <c r="L2604" t="str">
        <f t="shared" ca="1" si="589"/>
        <v>NYG</v>
      </c>
      <c r="M2604">
        <f t="shared" ca="1" si="582"/>
        <v>-0.5</v>
      </c>
      <c r="N2604" t="s">
        <v>18</v>
      </c>
      <c r="O2604">
        <v>-3</v>
      </c>
      <c r="P2604">
        <f t="shared" ca="1" si="583"/>
        <v>1.5</v>
      </c>
      <c r="S2604" t="s">
        <v>75</v>
      </c>
      <c r="T2604">
        <v>11</v>
      </c>
      <c r="U2604">
        <f t="shared" ca="1" si="584"/>
        <v>0</v>
      </c>
      <c r="W2604" t="str">
        <f t="shared" ca="1" si="585"/>
        <v/>
      </c>
    </row>
    <row r="2605" spans="1:23" x14ac:dyDescent="0.25">
      <c r="A2605">
        <v>2604</v>
      </c>
      <c r="B2605">
        <v>1280</v>
      </c>
      <c r="C2605" t="str">
        <f t="shared" ca="1" si="576"/>
        <v>2016_15_DET@NYG</v>
      </c>
      <c r="D2605">
        <f t="shared" ca="1" si="588"/>
        <v>-4.5</v>
      </c>
      <c r="E2605">
        <f t="shared" ca="1" si="588"/>
        <v>-4</v>
      </c>
      <c r="F2605">
        <f t="shared" ca="1" si="588"/>
        <v>17</v>
      </c>
      <c r="G2605">
        <f t="shared" ca="1" si="588"/>
        <v>6</v>
      </c>
      <c r="H2605">
        <f t="shared" ca="1" si="578"/>
        <v>2016</v>
      </c>
      <c r="I2605">
        <f t="shared" ca="1" si="579"/>
        <v>15</v>
      </c>
      <c r="J2605" t="str">
        <f t="shared" ca="1" si="580"/>
        <v>rs</v>
      </c>
      <c r="K2605" t="str">
        <f t="shared" ca="1" si="589"/>
        <v>NYG</v>
      </c>
      <c r="L2605" t="str">
        <f t="shared" ca="1" si="589"/>
        <v>NYG</v>
      </c>
      <c r="M2605">
        <f t="shared" ca="1" si="582"/>
        <v>-0.5</v>
      </c>
      <c r="N2605" t="s">
        <v>16</v>
      </c>
      <c r="O2605">
        <v>-3.5</v>
      </c>
      <c r="P2605">
        <f t="shared" ca="1" si="583"/>
        <v>1</v>
      </c>
      <c r="S2605" t="s">
        <v>85</v>
      </c>
      <c r="T2605">
        <v>1</v>
      </c>
      <c r="U2605">
        <f t="shared" ca="1" si="584"/>
        <v>1</v>
      </c>
      <c r="V2605" t="s">
        <v>85</v>
      </c>
      <c r="W2605">
        <f t="shared" ca="1" si="585"/>
        <v>1</v>
      </c>
    </row>
    <row r="2606" spans="1:23" x14ac:dyDescent="0.25">
      <c r="A2606">
        <v>2605</v>
      </c>
      <c r="B2606">
        <v>1281</v>
      </c>
      <c r="C2606" t="str">
        <f t="shared" ca="1" si="576"/>
        <v>2016_15_PHI@BAL</v>
      </c>
      <c r="D2606">
        <f t="shared" ca="1" si="588"/>
        <v>-6</v>
      </c>
      <c r="E2606">
        <f t="shared" ca="1" si="588"/>
        <v>-6</v>
      </c>
      <c r="F2606">
        <f t="shared" ca="1" si="588"/>
        <v>27</v>
      </c>
      <c r="G2606">
        <f t="shared" ca="1" si="588"/>
        <v>26</v>
      </c>
      <c r="H2606">
        <f t="shared" ca="1" si="578"/>
        <v>2016</v>
      </c>
      <c r="I2606">
        <f t="shared" ca="1" si="579"/>
        <v>15</v>
      </c>
      <c r="J2606" t="str">
        <f t="shared" ca="1" si="580"/>
        <v>rs</v>
      </c>
      <c r="K2606" t="str">
        <f t="shared" ca="1" si="589"/>
        <v>PHI</v>
      </c>
      <c r="L2606" t="str">
        <f t="shared" ca="1" si="589"/>
        <v>BAL</v>
      </c>
      <c r="M2606">
        <f t="shared" ca="1" si="582"/>
        <v>0</v>
      </c>
      <c r="N2606" t="s">
        <v>18</v>
      </c>
      <c r="O2606">
        <v>-4</v>
      </c>
      <c r="P2606">
        <f t="shared" ca="1" si="583"/>
        <v>2</v>
      </c>
      <c r="S2606" t="s">
        <v>88</v>
      </c>
      <c r="T2606">
        <v>14</v>
      </c>
      <c r="U2606">
        <f t="shared" ca="1" si="584"/>
        <v>1</v>
      </c>
      <c r="W2606" t="str">
        <f t="shared" ca="1" si="585"/>
        <v/>
      </c>
    </row>
    <row r="2607" spans="1:23" x14ac:dyDescent="0.25">
      <c r="A2607">
        <v>2606</v>
      </c>
      <c r="B2607">
        <v>1281</v>
      </c>
      <c r="C2607" t="str">
        <f t="shared" ca="1" si="576"/>
        <v>2016_15_PHI@BAL</v>
      </c>
      <c r="D2607">
        <f t="shared" ca="1" si="588"/>
        <v>-6</v>
      </c>
      <c r="E2607">
        <f t="shared" ca="1" si="588"/>
        <v>-6</v>
      </c>
      <c r="F2607">
        <f t="shared" ca="1" si="588"/>
        <v>27</v>
      </c>
      <c r="G2607">
        <f t="shared" ca="1" si="588"/>
        <v>26</v>
      </c>
      <c r="H2607">
        <f t="shared" ca="1" si="578"/>
        <v>2016</v>
      </c>
      <c r="I2607">
        <f t="shared" ca="1" si="579"/>
        <v>15</v>
      </c>
      <c r="J2607" t="str">
        <f t="shared" ca="1" si="580"/>
        <v>rs</v>
      </c>
      <c r="K2607" t="str">
        <f t="shared" ca="1" si="589"/>
        <v>PHI</v>
      </c>
      <c r="L2607" t="str">
        <f t="shared" ca="1" si="589"/>
        <v>BAL</v>
      </c>
      <c r="M2607">
        <f t="shared" ca="1" si="582"/>
        <v>0</v>
      </c>
      <c r="N2607" t="s">
        <v>16</v>
      </c>
      <c r="O2607">
        <v>-3.5</v>
      </c>
      <c r="P2607">
        <f t="shared" ca="1" si="583"/>
        <v>2.5</v>
      </c>
      <c r="S2607" t="s">
        <v>67</v>
      </c>
      <c r="T2607">
        <v>3</v>
      </c>
      <c r="U2607">
        <f t="shared" ca="1" si="584"/>
        <v>0</v>
      </c>
      <c r="V2607" t="s">
        <v>67</v>
      </c>
      <c r="W2607">
        <f t="shared" ca="1" si="585"/>
        <v>1</v>
      </c>
    </row>
    <row r="2608" spans="1:23" x14ac:dyDescent="0.25">
      <c r="A2608">
        <v>2607</v>
      </c>
      <c r="B2608">
        <v>1282</v>
      </c>
      <c r="C2608" t="str">
        <f t="shared" ca="1" si="576"/>
        <v>2016_15_PIT@CIN</v>
      </c>
      <c r="D2608">
        <f t="shared" ca="1" si="588"/>
        <v>3</v>
      </c>
      <c r="E2608">
        <f t="shared" ca="1" si="588"/>
        <v>3</v>
      </c>
      <c r="F2608">
        <f t="shared" ca="1" si="588"/>
        <v>20</v>
      </c>
      <c r="G2608">
        <f t="shared" ca="1" si="588"/>
        <v>24</v>
      </c>
      <c r="H2608">
        <f t="shared" ca="1" si="578"/>
        <v>2016</v>
      </c>
      <c r="I2608">
        <f t="shared" ca="1" si="579"/>
        <v>15</v>
      </c>
      <c r="J2608" t="str">
        <f t="shared" ca="1" si="580"/>
        <v>rs</v>
      </c>
      <c r="K2608" t="str">
        <f t="shared" ca="1" si="589"/>
        <v>PIT</v>
      </c>
      <c r="L2608" t="str">
        <f t="shared" ca="1" si="589"/>
        <v>PIT</v>
      </c>
      <c r="M2608">
        <f t="shared" ca="1" si="582"/>
        <v>0</v>
      </c>
      <c r="N2608" t="s">
        <v>18</v>
      </c>
      <c r="O2608">
        <v>3.5</v>
      </c>
      <c r="P2608">
        <f t="shared" ca="1" si="583"/>
        <v>0.5</v>
      </c>
      <c r="S2608" t="s">
        <v>89</v>
      </c>
      <c r="T2608">
        <v>5</v>
      </c>
      <c r="U2608">
        <f t="shared" ca="1" si="584"/>
        <v>1</v>
      </c>
      <c r="W2608" t="str">
        <f t="shared" ca="1" si="585"/>
        <v/>
      </c>
    </row>
    <row r="2609" spans="1:23" x14ac:dyDescent="0.25">
      <c r="A2609">
        <v>2608</v>
      </c>
      <c r="B2609">
        <v>1282</v>
      </c>
      <c r="C2609" t="str">
        <f t="shared" ca="1" si="576"/>
        <v>2016_15_PIT@CIN</v>
      </c>
      <c r="D2609">
        <f t="shared" ca="1" si="588"/>
        <v>3</v>
      </c>
      <c r="E2609">
        <f t="shared" ca="1" si="588"/>
        <v>3</v>
      </c>
      <c r="F2609">
        <f t="shared" ca="1" si="588"/>
        <v>20</v>
      </c>
      <c r="G2609">
        <f t="shared" ca="1" si="588"/>
        <v>24</v>
      </c>
      <c r="H2609">
        <f t="shared" ca="1" si="578"/>
        <v>2016</v>
      </c>
      <c r="I2609">
        <f t="shared" ca="1" si="579"/>
        <v>15</v>
      </c>
      <c r="J2609" t="str">
        <f t="shared" ca="1" si="580"/>
        <v>rs</v>
      </c>
      <c r="K2609" t="str">
        <f t="shared" ca="1" si="589"/>
        <v>PIT</v>
      </c>
      <c r="L2609" t="str">
        <f t="shared" ca="1" si="589"/>
        <v>PIT</v>
      </c>
      <c r="M2609">
        <f t="shared" ca="1" si="582"/>
        <v>0</v>
      </c>
      <c r="N2609" t="s">
        <v>16</v>
      </c>
      <c r="O2609">
        <v>3.5</v>
      </c>
      <c r="P2609">
        <f t="shared" ca="1" si="583"/>
        <v>0.5</v>
      </c>
      <c r="S2609" t="s">
        <v>71</v>
      </c>
      <c r="T2609">
        <v>10</v>
      </c>
      <c r="U2609">
        <f t="shared" ca="1" si="584"/>
        <v>0</v>
      </c>
      <c r="V2609" t="s">
        <v>89</v>
      </c>
      <c r="W2609">
        <f t="shared" ca="1" si="585"/>
        <v>1</v>
      </c>
    </row>
    <row r="2610" spans="1:23" x14ac:dyDescent="0.25">
      <c r="A2610">
        <v>2609</v>
      </c>
      <c r="B2610">
        <v>1283</v>
      </c>
      <c r="C2610" t="str">
        <f t="shared" ca="1" si="576"/>
        <v>2016_15_IND@MIN</v>
      </c>
      <c r="D2610">
        <f t="shared" ca="1" si="588"/>
        <v>-4</v>
      </c>
      <c r="E2610">
        <f t="shared" ca="1" si="588"/>
        <v>-5</v>
      </c>
      <c r="F2610">
        <f t="shared" ca="1" si="588"/>
        <v>6</v>
      </c>
      <c r="G2610">
        <f t="shared" ca="1" si="588"/>
        <v>34</v>
      </c>
      <c r="H2610">
        <f t="shared" ca="1" si="578"/>
        <v>2016</v>
      </c>
      <c r="I2610">
        <f t="shared" ca="1" si="579"/>
        <v>15</v>
      </c>
      <c r="J2610" t="str">
        <f t="shared" ca="1" si="580"/>
        <v>rs</v>
      </c>
      <c r="K2610" t="str">
        <f t="shared" ca="1" si="589"/>
        <v>IND</v>
      </c>
      <c r="L2610" t="str">
        <f t="shared" ca="1" si="589"/>
        <v>IND</v>
      </c>
      <c r="M2610">
        <f t="shared" ca="1" si="582"/>
        <v>1</v>
      </c>
      <c r="N2610" t="s">
        <v>18</v>
      </c>
      <c r="O2610">
        <v>-3</v>
      </c>
      <c r="P2610">
        <f t="shared" ca="1" si="583"/>
        <v>1</v>
      </c>
      <c r="S2610" t="s">
        <v>78</v>
      </c>
      <c r="T2610">
        <v>1</v>
      </c>
      <c r="U2610">
        <f t="shared" ca="1" si="584"/>
        <v>1</v>
      </c>
      <c r="W2610" t="str">
        <f t="shared" ca="1" si="585"/>
        <v/>
      </c>
    </row>
    <row r="2611" spans="1:23" x14ac:dyDescent="0.25">
      <c r="A2611">
        <v>2610</v>
      </c>
      <c r="B2611">
        <v>1283</v>
      </c>
      <c r="C2611" t="str">
        <f t="shared" ca="1" si="576"/>
        <v>2016_15_IND@MIN</v>
      </c>
      <c r="D2611">
        <f t="shared" ca="1" si="588"/>
        <v>-4</v>
      </c>
      <c r="E2611">
        <f t="shared" ca="1" si="588"/>
        <v>-5</v>
      </c>
      <c r="F2611">
        <f t="shared" ca="1" si="588"/>
        <v>6</v>
      </c>
      <c r="G2611">
        <f t="shared" ca="1" si="588"/>
        <v>34</v>
      </c>
      <c r="H2611">
        <f t="shared" ca="1" si="578"/>
        <v>2016</v>
      </c>
      <c r="I2611">
        <f t="shared" ca="1" si="579"/>
        <v>15</v>
      </c>
      <c r="J2611" t="str">
        <f t="shared" ca="1" si="580"/>
        <v>rs</v>
      </c>
      <c r="K2611" t="str">
        <f t="shared" ca="1" si="589"/>
        <v>IND</v>
      </c>
      <c r="L2611" t="str">
        <f t="shared" ca="1" si="589"/>
        <v>IND</v>
      </c>
      <c r="M2611">
        <f t="shared" ca="1" si="582"/>
        <v>1</v>
      </c>
      <c r="N2611" t="s">
        <v>16</v>
      </c>
      <c r="O2611">
        <v>-4</v>
      </c>
      <c r="P2611">
        <f t="shared" ca="1" si="583"/>
        <v>0</v>
      </c>
      <c r="S2611" t="s">
        <v>82</v>
      </c>
      <c r="T2611">
        <v>7</v>
      </c>
      <c r="U2611">
        <f t="shared" ca="1" si="584"/>
        <v>0</v>
      </c>
      <c r="V2611" t="s">
        <v>82</v>
      </c>
      <c r="W2611">
        <f t="shared" ca="1" si="585"/>
        <v>0</v>
      </c>
    </row>
    <row r="2612" spans="1:23" x14ac:dyDescent="0.25">
      <c r="A2612">
        <v>2611</v>
      </c>
      <c r="B2612">
        <v>1284</v>
      </c>
      <c r="C2612" t="str">
        <f t="shared" ca="1" si="576"/>
        <v>2016_15_GBY@CHI</v>
      </c>
      <c r="D2612">
        <f t="shared" ca="1" si="588"/>
        <v>5</v>
      </c>
      <c r="E2612">
        <f t="shared" ca="1" si="588"/>
        <v>5.5</v>
      </c>
      <c r="F2612">
        <f t="shared" ca="1" si="588"/>
        <v>27</v>
      </c>
      <c r="G2612">
        <f t="shared" ca="1" si="588"/>
        <v>30</v>
      </c>
      <c r="H2612">
        <f t="shared" ca="1" si="578"/>
        <v>2016</v>
      </c>
      <c r="I2612">
        <f t="shared" ca="1" si="579"/>
        <v>15</v>
      </c>
      <c r="J2612" t="str">
        <f t="shared" ca="1" si="580"/>
        <v>rs</v>
      </c>
      <c r="K2612" t="str">
        <f t="shared" ca="1" si="589"/>
        <v>CHI</v>
      </c>
      <c r="L2612" t="str">
        <f t="shared" ca="1" si="589"/>
        <v>GBY</v>
      </c>
      <c r="M2612">
        <f t="shared" ca="1" si="582"/>
        <v>-0.5</v>
      </c>
      <c r="N2612" t="s">
        <v>18</v>
      </c>
      <c r="O2612">
        <v>6</v>
      </c>
      <c r="P2612">
        <f t="shared" ca="1" si="583"/>
        <v>1</v>
      </c>
      <c r="S2612" t="s">
        <v>70</v>
      </c>
      <c r="T2612">
        <v>2</v>
      </c>
      <c r="U2612">
        <f t="shared" ca="1" si="584"/>
        <v>1</v>
      </c>
      <c r="W2612" t="str">
        <f t="shared" ca="1" si="585"/>
        <v/>
      </c>
    </row>
    <row r="2613" spans="1:23" x14ac:dyDescent="0.25">
      <c r="A2613">
        <v>2612</v>
      </c>
      <c r="B2613">
        <v>1284</v>
      </c>
      <c r="C2613" t="str">
        <f t="shared" ca="1" si="576"/>
        <v>2016_15_GBY@CHI</v>
      </c>
      <c r="D2613">
        <f t="shared" ca="1" si="588"/>
        <v>5</v>
      </c>
      <c r="E2613">
        <f t="shared" ca="1" si="588"/>
        <v>5.5</v>
      </c>
      <c r="F2613">
        <f t="shared" ca="1" si="588"/>
        <v>27</v>
      </c>
      <c r="G2613">
        <f t="shared" ca="1" si="588"/>
        <v>30</v>
      </c>
      <c r="H2613">
        <f t="shared" ca="1" si="578"/>
        <v>2016</v>
      </c>
      <c r="I2613">
        <f t="shared" ca="1" si="579"/>
        <v>15</v>
      </c>
      <c r="J2613" t="str">
        <f t="shared" ca="1" si="580"/>
        <v>rs</v>
      </c>
      <c r="K2613" t="str">
        <f t="shared" ca="1" si="589"/>
        <v>CHI</v>
      </c>
      <c r="L2613" t="str">
        <f t="shared" ca="1" si="589"/>
        <v>GBY</v>
      </c>
      <c r="M2613">
        <f t="shared" ca="1" si="582"/>
        <v>-0.5</v>
      </c>
      <c r="N2613" t="s">
        <v>16</v>
      </c>
      <c r="O2613">
        <v>6</v>
      </c>
      <c r="P2613">
        <f t="shared" ca="1" si="583"/>
        <v>1</v>
      </c>
      <c r="S2613" t="s">
        <v>70</v>
      </c>
      <c r="T2613">
        <v>14</v>
      </c>
      <c r="U2613">
        <f t="shared" ca="1" si="584"/>
        <v>1</v>
      </c>
      <c r="V2613" t="s">
        <v>70</v>
      </c>
      <c r="W2613">
        <f t="shared" ca="1" si="585"/>
        <v>0</v>
      </c>
    </row>
    <row r="2614" spans="1:23" x14ac:dyDescent="0.25">
      <c r="A2614">
        <v>2613</v>
      </c>
      <c r="B2614">
        <v>1285</v>
      </c>
      <c r="C2614" t="str">
        <f t="shared" ca="1" si="576"/>
        <v>2016_15_TEN@KCY</v>
      </c>
      <c r="D2614">
        <f t="shared" ca="1" si="588"/>
        <v>-5.5</v>
      </c>
      <c r="E2614">
        <f t="shared" ca="1" si="588"/>
        <v>-6</v>
      </c>
      <c r="F2614">
        <f t="shared" ca="1" si="588"/>
        <v>17</v>
      </c>
      <c r="G2614">
        <f t="shared" ca="1" si="588"/>
        <v>19</v>
      </c>
      <c r="H2614">
        <f t="shared" ca="1" si="578"/>
        <v>2016</v>
      </c>
      <c r="I2614">
        <f t="shared" ca="1" si="579"/>
        <v>15</v>
      </c>
      <c r="J2614" t="str">
        <f t="shared" ca="1" si="580"/>
        <v>rs</v>
      </c>
      <c r="K2614" t="str">
        <f t="shared" ca="1" si="589"/>
        <v>TEN</v>
      </c>
      <c r="L2614" t="str">
        <f t="shared" ca="1" si="589"/>
        <v>TEN</v>
      </c>
      <c r="M2614">
        <f t="shared" ca="1" si="582"/>
        <v>0.5</v>
      </c>
      <c r="N2614" t="s">
        <v>18</v>
      </c>
      <c r="O2614">
        <v>-5.5</v>
      </c>
      <c r="P2614">
        <f t="shared" ca="1" si="583"/>
        <v>0</v>
      </c>
      <c r="S2614" t="s">
        <v>336</v>
      </c>
      <c r="T2614">
        <v>9</v>
      </c>
      <c r="U2614">
        <f t="shared" ca="1" si="584"/>
        <v>0</v>
      </c>
      <c r="W2614" t="str">
        <f t="shared" ca="1" si="585"/>
        <v/>
      </c>
    </row>
    <row r="2615" spans="1:23" x14ac:dyDescent="0.25">
      <c r="A2615">
        <v>2614</v>
      </c>
      <c r="B2615">
        <v>1285</v>
      </c>
      <c r="C2615" t="str">
        <f t="shared" ca="1" si="576"/>
        <v>2016_15_TEN@KCY</v>
      </c>
      <c r="D2615">
        <f t="shared" ca="1" si="588"/>
        <v>-5.5</v>
      </c>
      <c r="E2615">
        <f t="shared" ca="1" si="588"/>
        <v>-6</v>
      </c>
      <c r="F2615">
        <f t="shared" ca="1" si="588"/>
        <v>17</v>
      </c>
      <c r="G2615">
        <f t="shared" ca="1" si="588"/>
        <v>19</v>
      </c>
      <c r="H2615">
        <f t="shared" ca="1" si="578"/>
        <v>2016</v>
      </c>
      <c r="I2615">
        <f t="shared" ca="1" si="579"/>
        <v>15</v>
      </c>
      <c r="J2615" t="str">
        <f t="shared" ca="1" si="580"/>
        <v>rs</v>
      </c>
      <c r="K2615" t="str">
        <f t="shared" ca="1" si="589"/>
        <v>TEN</v>
      </c>
      <c r="L2615" t="str">
        <f t="shared" ca="1" si="589"/>
        <v>TEN</v>
      </c>
      <c r="M2615">
        <f t="shared" ca="1" si="582"/>
        <v>0.5</v>
      </c>
      <c r="N2615" t="s">
        <v>16</v>
      </c>
      <c r="O2615">
        <v>-6</v>
      </c>
      <c r="P2615">
        <f t="shared" ca="1" si="583"/>
        <v>0.5</v>
      </c>
      <c r="S2615" t="s">
        <v>336</v>
      </c>
      <c r="T2615">
        <v>11</v>
      </c>
      <c r="U2615">
        <f t="shared" ca="1" si="584"/>
        <v>0</v>
      </c>
      <c r="V2615" t="s">
        <v>336</v>
      </c>
      <c r="W2615">
        <f t="shared" ca="1" si="585"/>
        <v>0</v>
      </c>
    </row>
    <row r="2616" spans="1:23" x14ac:dyDescent="0.25">
      <c r="A2616">
        <v>2615</v>
      </c>
      <c r="B2616">
        <v>1286</v>
      </c>
      <c r="C2616" t="str">
        <f t="shared" ca="1" si="576"/>
        <v>2016_15_JAX@HOU</v>
      </c>
      <c r="D2616">
        <f t="shared" ca="1" si="588"/>
        <v>-5.5</v>
      </c>
      <c r="E2616">
        <f t="shared" ca="1" si="588"/>
        <v>-5</v>
      </c>
      <c r="F2616">
        <f t="shared" ca="1" si="588"/>
        <v>21</v>
      </c>
      <c r="G2616">
        <f t="shared" ca="1" si="588"/>
        <v>20</v>
      </c>
      <c r="H2616">
        <f t="shared" ca="1" si="578"/>
        <v>2016</v>
      </c>
      <c r="I2616">
        <f t="shared" ca="1" si="579"/>
        <v>15</v>
      </c>
      <c r="J2616" t="str">
        <f t="shared" ca="1" si="580"/>
        <v>rs</v>
      </c>
      <c r="K2616" t="str">
        <f t="shared" ca="1" si="589"/>
        <v>JAX</v>
      </c>
      <c r="L2616" t="str">
        <f t="shared" ca="1" si="589"/>
        <v>HOU</v>
      </c>
      <c r="M2616">
        <f t="shared" ca="1" si="582"/>
        <v>-0.5</v>
      </c>
      <c r="N2616" t="s">
        <v>18</v>
      </c>
      <c r="O2616">
        <v>-5.5</v>
      </c>
      <c r="P2616">
        <f t="shared" ca="1" si="583"/>
        <v>0</v>
      </c>
      <c r="S2616" t="s">
        <v>79</v>
      </c>
      <c r="T2616">
        <v>4</v>
      </c>
      <c r="U2616">
        <f t="shared" ca="1" si="584"/>
        <v>1</v>
      </c>
      <c r="W2616" t="str">
        <f t="shared" ca="1" si="585"/>
        <v/>
      </c>
    </row>
    <row r="2617" spans="1:23" x14ac:dyDescent="0.25">
      <c r="A2617">
        <v>2616</v>
      </c>
      <c r="B2617">
        <v>1286</v>
      </c>
      <c r="C2617" t="str">
        <f t="shared" ca="1" si="576"/>
        <v>2016_15_JAX@HOU</v>
      </c>
      <c r="D2617">
        <f t="shared" ca="1" si="588"/>
        <v>-5.5</v>
      </c>
      <c r="E2617">
        <f t="shared" ca="1" si="588"/>
        <v>-5</v>
      </c>
      <c r="F2617">
        <f t="shared" ca="1" si="588"/>
        <v>21</v>
      </c>
      <c r="G2617">
        <f t="shared" ca="1" si="588"/>
        <v>20</v>
      </c>
      <c r="H2617">
        <f t="shared" ca="1" si="578"/>
        <v>2016</v>
      </c>
      <c r="I2617">
        <f t="shared" ca="1" si="579"/>
        <v>15</v>
      </c>
      <c r="J2617" t="str">
        <f t="shared" ca="1" si="580"/>
        <v>rs</v>
      </c>
      <c r="K2617" t="str">
        <f t="shared" ca="1" si="589"/>
        <v>JAX</v>
      </c>
      <c r="L2617" t="str">
        <f t="shared" ca="1" si="589"/>
        <v>HOU</v>
      </c>
      <c r="M2617">
        <f t="shared" ca="1" si="582"/>
        <v>-0.5</v>
      </c>
      <c r="N2617" t="s">
        <v>16</v>
      </c>
      <c r="O2617">
        <v>-5</v>
      </c>
      <c r="P2617">
        <f t="shared" ca="1" si="583"/>
        <v>0.5</v>
      </c>
      <c r="S2617" t="s">
        <v>79</v>
      </c>
      <c r="T2617">
        <v>5</v>
      </c>
      <c r="U2617">
        <f t="shared" ca="1" si="584"/>
        <v>1</v>
      </c>
      <c r="V2617" t="s">
        <v>79</v>
      </c>
      <c r="W2617">
        <f t="shared" ca="1" si="585"/>
        <v>0</v>
      </c>
    </row>
    <row r="2618" spans="1:23" x14ac:dyDescent="0.25">
      <c r="A2618">
        <v>2617</v>
      </c>
      <c r="B2618">
        <v>1287</v>
      </c>
      <c r="C2618" t="str">
        <f t="shared" ca="1" si="576"/>
        <v>2016_15_NOR@ARI</v>
      </c>
      <c r="D2618">
        <f t="shared" ca="1" si="588"/>
        <v>-2.5</v>
      </c>
      <c r="E2618">
        <f t="shared" ca="1" si="588"/>
        <v>-3</v>
      </c>
      <c r="F2618">
        <f t="shared" ca="1" si="588"/>
        <v>41</v>
      </c>
      <c r="G2618">
        <f t="shared" ca="1" si="588"/>
        <v>48</v>
      </c>
      <c r="H2618">
        <f t="shared" ca="1" si="578"/>
        <v>2016</v>
      </c>
      <c r="I2618">
        <f t="shared" ca="1" si="579"/>
        <v>15</v>
      </c>
      <c r="J2618" t="str">
        <f t="shared" ca="1" si="580"/>
        <v>rs</v>
      </c>
      <c r="K2618" t="str">
        <f t="shared" ca="1" si="589"/>
        <v>NOR</v>
      </c>
      <c r="L2618" t="str">
        <f t="shared" ca="1" si="589"/>
        <v>NOR</v>
      </c>
      <c r="M2618">
        <f t="shared" ca="1" si="582"/>
        <v>0.5</v>
      </c>
      <c r="N2618" t="s">
        <v>18</v>
      </c>
      <c r="O2618">
        <v>-3</v>
      </c>
      <c r="P2618">
        <f t="shared" ca="1" si="583"/>
        <v>0.5</v>
      </c>
      <c r="S2618" t="s">
        <v>340</v>
      </c>
      <c r="T2618">
        <v>13</v>
      </c>
      <c r="U2618">
        <f t="shared" ca="1" si="584"/>
        <v>1</v>
      </c>
      <c r="W2618" t="str">
        <f t="shared" ca="1" si="585"/>
        <v/>
      </c>
    </row>
    <row r="2619" spans="1:23" x14ac:dyDescent="0.25">
      <c r="A2619">
        <v>2618</v>
      </c>
      <c r="B2619">
        <v>1287</v>
      </c>
      <c r="C2619" t="str">
        <f t="shared" ca="1" si="576"/>
        <v>2016_15_NOR@ARI</v>
      </c>
      <c r="D2619">
        <f t="shared" ca="1" si="588"/>
        <v>-2.5</v>
      </c>
      <c r="E2619">
        <f t="shared" ca="1" si="588"/>
        <v>-3</v>
      </c>
      <c r="F2619">
        <f t="shared" ca="1" si="588"/>
        <v>41</v>
      </c>
      <c r="G2619">
        <f t="shared" ca="1" si="588"/>
        <v>48</v>
      </c>
      <c r="H2619">
        <f t="shared" ca="1" si="578"/>
        <v>2016</v>
      </c>
      <c r="I2619">
        <f t="shared" ca="1" si="579"/>
        <v>15</v>
      </c>
      <c r="J2619" t="str">
        <f t="shared" ca="1" si="580"/>
        <v>rs</v>
      </c>
      <c r="K2619" t="str">
        <f t="shared" ca="1" si="589"/>
        <v>NOR</v>
      </c>
      <c r="L2619" t="str">
        <f t="shared" ca="1" si="589"/>
        <v>NOR</v>
      </c>
      <c r="M2619">
        <f t="shared" ca="1" si="582"/>
        <v>0.5</v>
      </c>
      <c r="N2619" t="s">
        <v>16</v>
      </c>
      <c r="O2619">
        <v>-3.5</v>
      </c>
      <c r="P2619">
        <f t="shared" ca="1" si="583"/>
        <v>1</v>
      </c>
      <c r="S2619" t="s">
        <v>340</v>
      </c>
      <c r="T2619">
        <v>13</v>
      </c>
      <c r="U2619">
        <f t="shared" ca="1" si="584"/>
        <v>1</v>
      </c>
      <c r="V2619" t="s">
        <v>340</v>
      </c>
      <c r="W2619">
        <f t="shared" ca="1" si="585"/>
        <v>1</v>
      </c>
    </row>
    <row r="2620" spans="1:23" x14ac:dyDescent="0.25">
      <c r="A2620">
        <v>2619</v>
      </c>
      <c r="B2620">
        <v>1288</v>
      </c>
      <c r="C2620" t="str">
        <f t="shared" ca="1" si="576"/>
        <v>2016_15_SFO@ATL</v>
      </c>
      <c r="D2620">
        <f t="shared" ca="1" si="588"/>
        <v>-12.5</v>
      </c>
      <c r="E2620">
        <f t="shared" ca="1" si="588"/>
        <v>-13.5</v>
      </c>
      <c r="F2620">
        <f t="shared" ca="1" si="588"/>
        <v>41</v>
      </c>
      <c r="G2620">
        <f t="shared" ca="1" si="588"/>
        <v>13</v>
      </c>
      <c r="H2620">
        <f t="shared" ca="1" si="578"/>
        <v>2016</v>
      </c>
      <c r="I2620">
        <f t="shared" ca="1" si="579"/>
        <v>15</v>
      </c>
      <c r="J2620" t="str">
        <f t="shared" ca="1" si="580"/>
        <v>rs</v>
      </c>
      <c r="K2620" t="str">
        <f t="shared" ca="1" si="589"/>
        <v>ATL</v>
      </c>
      <c r="L2620" t="str">
        <f t="shared" ca="1" si="589"/>
        <v>ATL</v>
      </c>
      <c r="M2620">
        <f t="shared" ca="1" si="582"/>
        <v>1</v>
      </c>
      <c r="N2620" t="s">
        <v>18</v>
      </c>
      <c r="O2620">
        <v>-10.5</v>
      </c>
      <c r="P2620">
        <f t="shared" ca="1" si="583"/>
        <v>2</v>
      </c>
      <c r="S2620" t="s">
        <v>338</v>
      </c>
      <c r="T2620">
        <v>7</v>
      </c>
      <c r="U2620">
        <f t="shared" ca="1" si="584"/>
        <v>0</v>
      </c>
      <c r="W2620" t="str">
        <f t="shared" ca="1" si="585"/>
        <v/>
      </c>
    </row>
    <row r="2621" spans="1:23" x14ac:dyDescent="0.25">
      <c r="A2621">
        <v>2620</v>
      </c>
      <c r="B2621">
        <v>1288</v>
      </c>
      <c r="C2621" t="str">
        <f t="shared" ca="1" si="576"/>
        <v>2016_15_SFO@ATL</v>
      </c>
      <c r="D2621">
        <f t="shared" ca="1" si="588"/>
        <v>-12.5</v>
      </c>
      <c r="E2621">
        <f t="shared" ca="1" si="588"/>
        <v>-13.5</v>
      </c>
      <c r="F2621">
        <f t="shared" ca="1" si="588"/>
        <v>41</v>
      </c>
      <c r="G2621">
        <f t="shared" ca="1" si="588"/>
        <v>13</v>
      </c>
      <c r="H2621">
        <f t="shared" ca="1" si="578"/>
        <v>2016</v>
      </c>
      <c r="I2621">
        <f t="shared" ca="1" si="579"/>
        <v>15</v>
      </c>
      <c r="J2621" t="str">
        <f t="shared" ca="1" si="580"/>
        <v>rs</v>
      </c>
      <c r="K2621" t="str">
        <f t="shared" ca="1" si="589"/>
        <v>ATL</v>
      </c>
      <c r="L2621" t="str">
        <f t="shared" ca="1" si="589"/>
        <v>ATL</v>
      </c>
      <c r="M2621">
        <f t="shared" ca="1" si="582"/>
        <v>1</v>
      </c>
      <c r="N2621" t="s">
        <v>16</v>
      </c>
      <c r="O2621">
        <v>-14</v>
      </c>
      <c r="P2621">
        <f t="shared" ca="1" si="583"/>
        <v>1.5</v>
      </c>
      <c r="S2621" t="s">
        <v>22</v>
      </c>
      <c r="T2621">
        <v>2</v>
      </c>
      <c r="U2621">
        <f t="shared" ca="1" si="584"/>
        <v>1</v>
      </c>
      <c r="V2621" t="s">
        <v>22</v>
      </c>
      <c r="W2621">
        <f t="shared" ca="1" si="585"/>
        <v>1</v>
      </c>
    </row>
    <row r="2622" spans="1:23" x14ac:dyDescent="0.25">
      <c r="A2622">
        <v>2621</v>
      </c>
      <c r="B2622">
        <v>1289</v>
      </c>
      <c r="C2622" t="str">
        <f t="shared" ca="1" si="576"/>
        <v>2016_15_NWE@DEN</v>
      </c>
      <c r="D2622">
        <f t="shared" ref="D2622:G2641" ca="1" si="590">IFERROR(IF(ISBLANK(VLOOKUP($B2622,nfl_game_result,MATCH(D$1,nfl_game_result_header,0),FALSE)),"",VLOOKUP($B2622,nfl_game_result,MATCH(D$1,nfl_game_result_header,0),FALSE)),"error")</f>
        <v>3</v>
      </c>
      <c r="E2622">
        <f t="shared" ca="1" si="590"/>
        <v>3</v>
      </c>
      <c r="F2622">
        <f t="shared" ca="1" si="590"/>
        <v>3</v>
      </c>
      <c r="G2622">
        <f t="shared" ca="1" si="590"/>
        <v>16</v>
      </c>
      <c r="H2622">
        <f t="shared" ca="1" si="578"/>
        <v>2016</v>
      </c>
      <c r="I2622">
        <f t="shared" ca="1" si="579"/>
        <v>15</v>
      </c>
      <c r="J2622" t="str">
        <f t="shared" ca="1" si="580"/>
        <v>rs</v>
      </c>
      <c r="K2622" t="str">
        <f t="shared" ref="K2622:L2641" ca="1" si="591">IFERROR(IF(ISBLANK(VLOOKUP($B2622,nfl_game_result,MATCH(K$1,nfl_game_result_header,0),FALSE)),"",VLOOKUP($B2622,nfl_game_result,MATCH(K$1,nfl_game_result_header,0),FALSE)),"error")</f>
        <v>NWE</v>
      </c>
      <c r="L2622" t="str">
        <f t="shared" ca="1" si="591"/>
        <v>NWE</v>
      </c>
      <c r="M2622">
        <f t="shared" ca="1" si="582"/>
        <v>0</v>
      </c>
      <c r="N2622" t="s">
        <v>18</v>
      </c>
      <c r="O2622">
        <v>1.5</v>
      </c>
      <c r="P2622">
        <f t="shared" ca="1" si="583"/>
        <v>1.5</v>
      </c>
      <c r="S2622" t="s">
        <v>337</v>
      </c>
      <c r="T2622">
        <v>12</v>
      </c>
      <c r="U2622">
        <f t="shared" ca="1" si="584"/>
        <v>1</v>
      </c>
      <c r="W2622" t="str">
        <f t="shared" ca="1" si="585"/>
        <v/>
      </c>
    </row>
    <row r="2623" spans="1:23" x14ac:dyDescent="0.25">
      <c r="A2623">
        <v>2622</v>
      </c>
      <c r="B2623">
        <v>1289</v>
      </c>
      <c r="C2623" t="str">
        <f t="shared" ca="1" si="576"/>
        <v>2016_15_NWE@DEN</v>
      </c>
      <c r="D2623">
        <f t="shared" ca="1" si="590"/>
        <v>3</v>
      </c>
      <c r="E2623">
        <f t="shared" ca="1" si="590"/>
        <v>3</v>
      </c>
      <c r="F2623">
        <f t="shared" ca="1" si="590"/>
        <v>3</v>
      </c>
      <c r="G2623">
        <f t="shared" ca="1" si="590"/>
        <v>16</v>
      </c>
      <c r="H2623">
        <f t="shared" ca="1" si="578"/>
        <v>2016</v>
      </c>
      <c r="I2623">
        <f t="shared" ca="1" si="579"/>
        <v>15</v>
      </c>
      <c r="J2623" t="str">
        <f t="shared" ca="1" si="580"/>
        <v>rs</v>
      </c>
      <c r="K2623" t="str">
        <f t="shared" ca="1" si="591"/>
        <v>NWE</v>
      </c>
      <c r="L2623" t="str">
        <f t="shared" ca="1" si="591"/>
        <v>NWE</v>
      </c>
      <c r="M2623">
        <f t="shared" ca="1" si="582"/>
        <v>0</v>
      </c>
      <c r="N2623" t="s">
        <v>16</v>
      </c>
      <c r="O2623">
        <v>3.5</v>
      </c>
      <c r="P2623">
        <f t="shared" ca="1" si="583"/>
        <v>0.5</v>
      </c>
      <c r="S2623" t="s">
        <v>337</v>
      </c>
      <c r="T2623">
        <v>8</v>
      </c>
      <c r="U2623">
        <f t="shared" ca="1" si="584"/>
        <v>1</v>
      </c>
      <c r="V2623" t="s">
        <v>337</v>
      </c>
      <c r="W2623">
        <f t="shared" ca="1" si="585"/>
        <v>1</v>
      </c>
    </row>
    <row r="2624" spans="1:23" x14ac:dyDescent="0.25">
      <c r="A2624">
        <v>2623</v>
      </c>
      <c r="B2624">
        <v>1290</v>
      </c>
      <c r="C2624" t="str">
        <f t="shared" ca="1" si="576"/>
        <v>2016_15_OAK@SD</v>
      </c>
      <c r="D2624">
        <f t="shared" ca="1" si="590"/>
        <v>3</v>
      </c>
      <c r="E2624">
        <f t="shared" ca="1" si="590"/>
        <v>2.5</v>
      </c>
      <c r="F2624">
        <f t="shared" ca="1" si="590"/>
        <v>16</v>
      </c>
      <c r="G2624">
        <f t="shared" ca="1" si="590"/>
        <v>19</v>
      </c>
      <c r="H2624">
        <f t="shared" ca="1" si="578"/>
        <v>2016</v>
      </c>
      <c r="I2624">
        <f t="shared" ca="1" si="579"/>
        <v>15</v>
      </c>
      <c r="J2624" t="str">
        <f t="shared" ca="1" si="580"/>
        <v>rs</v>
      </c>
      <c r="K2624" t="str">
        <f t="shared" ca="1" si="591"/>
        <v>OAK</v>
      </c>
      <c r="L2624" t="str">
        <f t="shared" ca="1" si="591"/>
        <v>OAK</v>
      </c>
      <c r="M2624">
        <f t="shared" ca="1" si="582"/>
        <v>0.5</v>
      </c>
      <c r="N2624" t="s">
        <v>18</v>
      </c>
      <c r="O2624">
        <v>3</v>
      </c>
      <c r="P2624">
        <f t="shared" ca="1" si="583"/>
        <v>0</v>
      </c>
      <c r="S2624" t="s">
        <v>87</v>
      </c>
      <c r="T2624">
        <v>16</v>
      </c>
      <c r="U2624">
        <f t="shared" ca="1" si="584"/>
        <v>1</v>
      </c>
      <c r="W2624" t="str">
        <f t="shared" ca="1" si="585"/>
        <v/>
      </c>
    </row>
    <row r="2625" spans="1:23" x14ac:dyDescent="0.25">
      <c r="A2625">
        <v>2624</v>
      </c>
      <c r="B2625">
        <v>1290</v>
      </c>
      <c r="C2625" t="str">
        <f t="shared" ca="1" si="576"/>
        <v>2016_15_OAK@SD</v>
      </c>
      <c r="D2625">
        <f t="shared" ca="1" si="590"/>
        <v>3</v>
      </c>
      <c r="E2625">
        <f t="shared" ca="1" si="590"/>
        <v>2.5</v>
      </c>
      <c r="F2625">
        <f t="shared" ca="1" si="590"/>
        <v>16</v>
      </c>
      <c r="G2625">
        <f t="shared" ca="1" si="590"/>
        <v>19</v>
      </c>
      <c r="H2625">
        <f t="shared" ca="1" si="578"/>
        <v>2016</v>
      </c>
      <c r="I2625">
        <f t="shared" ca="1" si="579"/>
        <v>15</v>
      </c>
      <c r="J2625" t="str">
        <f t="shared" ca="1" si="580"/>
        <v>rs</v>
      </c>
      <c r="K2625" t="str">
        <f t="shared" ca="1" si="591"/>
        <v>OAK</v>
      </c>
      <c r="L2625" t="str">
        <f t="shared" ca="1" si="591"/>
        <v>OAK</v>
      </c>
      <c r="M2625">
        <f t="shared" ca="1" si="582"/>
        <v>0.5</v>
      </c>
      <c r="N2625" t="s">
        <v>16</v>
      </c>
      <c r="O2625">
        <v>3.5</v>
      </c>
      <c r="P2625">
        <f t="shared" ca="1" si="583"/>
        <v>0.5</v>
      </c>
      <c r="S2625" t="s">
        <v>90</v>
      </c>
      <c r="T2625">
        <v>9</v>
      </c>
      <c r="U2625">
        <f t="shared" ca="1" si="584"/>
        <v>0</v>
      </c>
      <c r="V2625" t="s">
        <v>87</v>
      </c>
      <c r="W2625">
        <f t="shared" ca="1" si="585"/>
        <v>1</v>
      </c>
    </row>
    <row r="2626" spans="1:23" x14ac:dyDescent="0.25">
      <c r="A2626">
        <v>2625</v>
      </c>
      <c r="B2626">
        <v>1291</v>
      </c>
      <c r="C2626" t="str">
        <f t="shared" ref="C2626:C2689" ca="1" si="592">IFERROR(VLOOKUP($B2626,nfl_game_result,MATCH(C$1,nfl_game_result_header,0),FALSE),"error")</f>
        <v>2016_15_TBY@DAL</v>
      </c>
      <c r="D2626">
        <f t="shared" ca="1" si="590"/>
        <v>-7.5</v>
      </c>
      <c r="E2626">
        <f t="shared" ca="1" si="590"/>
        <v>-7</v>
      </c>
      <c r="F2626">
        <f t="shared" ca="1" si="590"/>
        <v>26</v>
      </c>
      <c r="G2626">
        <f t="shared" ca="1" si="590"/>
        <v>20</v>
      </c>
      <c r="H2626">
        <f t="shared" ref="H2626:H2689" ca="1" si="593">VALUE(LEFT(C2626, 4))</f>
        <v>2016</v>
      </c>
      <c r="I2626">
        <f t="shared" ref="I2626:I2689" ca="1" si="594">VALUE(MID(C2626,6,FIND("_",C2626,6)-6))</f>
        <v>15</v>
      </c>
      <c r="J2626" t="str">
        <f t="shared" ref="J2626:J2689" ca="1" si="595">IF(I2626&lt;=17,"rs","plyff")</f>
        <v>rs</v>
      </c>
      <c r="K2626" t="str">
        <f t="shared" ca="1" si="591"/>
        <v>TBY</v>
      </c>
      <c r="L2626" t="str">
        <f t="shared" ca="1" si="591"/>
        <v>DAL</v>
      </c>
      <c r="M2626">
        <f t="shared" ref="M2626:M2689" ca="1" si="596">IF(NOT(OR(ISBLANK(D2626),ISBLANK(E2626),D2626="",E2626="")),D2626-E2626,"")</f>
        <v>-0.5</v>
      </c>
      <c r="N2626" t="s">
        <v>18</v>
      </c>
      <c r="O2626">
        <v>-5.5</v>
      </c>
      <c r="P2626">
        <f t="shared" ref="P2626:P2689" ca="1" si="597">IF(OR(NOT(ISNUMBER(D2626)),ISBLANK(D2626),D2626="",ISBLANK(O2626)),"",ABS(D2626-O2626))</f>
        <v>2</v>
      </c>
      <c r="S2626" t="s">
        <v>339</v>
      </c>
      <c r="T2626">
        <v>3</v>
      </c>
      <c r="U2626">
        <f t="shared" ref="U2626:U2689" ca="1" si="598">IF(OR(ISBLANK(K2626),ISBLANK(S2626),K2626="",S2626=""),"",IF(K2626=S2626,1,0))</f>
        <v>1</v>
      </c>
      <c r="W2626" t="str">
        <f t="shared" ref="W2626:W2689" ca="1" si="599">IF(OR(ISBLANK(L2626),ISBLANK(V2626),L2626="",V2626=""),"",IF(L2626=V2626,1,0))</f>
        <v/>
      </c>
    </row>
    <row r="2627" spans="1:23" x14ac:dyDescent="0.25">
      <c r="A2627">
        <v>2626</v>
      </c>
      <c r="B2627">
        <v>1291</v>
      </c>
      <c r="C2627" t="str">
        <f t="shared" ca="1" si="592"/>
        <v>2016_15_TBY@DAL</v>
      </c>
      <c r="D2627">
        <f t="shared" ca="1" si="590"/>
        <v>-7.5</v>
      </c>
      <c r="E2627">
        <f t="shared" ca="1" si="590"/>
        <v>-7</v>
      </c>
      <c r="F2627">
        <f t="shared" ca="1" si="590"/>
        <v>26</v>
      </c>
      <c r="G2627">
        <f t="shared" ca="1" si="590"/>
        <v>20</v>
      </c>
      <c r="H2627">
        <f t="shared" ca="1" si="593"/>
        <v>2016</v>
      </c>
      <c r="I2627">
        <f t="shared" ca="1" si="594"/>
        <v>15</v>
      </c>
      <c r="J2627" t="str">
        <f t="shared" ca="1" si="595"/>
        <v>rs</v>
      </c>
      <c r="K2627" t="str">
        <f t="shared" ca="1" si="591"/>
        <v>TBY</v>
      </c>
      <c r="L2627" t="str">
        <f t="shared" ca="1" si="591"/>
        <v>DAL</v>
      </c>
      <c r="M2627">
        <f t="shared" ca="1" si="596"/>
        <v>-0.5</v>
      </c>
      <c r="N2627" t="s">
        <v>16</v>
      </c>
      <c r="O2627">
        <v>-5</v>
      </c>
      <c r="P2627">
        <f t="shared" ca="1" si="597"/>
        <v>2.5</v>
      </c>
      <c r="S2627" t="s">
        <v>339</v>
      </c>
      <c r="T2627">
        <v>12</v>
      </c>
      <c r="U2627">
        <f t="shared" ca="1" si="598"/>
        <v>1</v>
      </c>
      <c r="V2627" t="s">
        <v>339</v>
      </c>
      <c r="W2627">
        <f t="shared" ca="1" si="599"/>
        <v>0</v>
      </c>
    </row>
    <row r="2628" spans="1:23" x14ac:dyDescent="0.25">
      <c r="A2628">
        <v>2627</v>
      </c>
      <c r="B2628">
        <v>1292</v>
      </c>
      <c r="C2628" t="str">
        <f t="shared" ca="1" si="592"/>
        <v>2016_15_CAR@WAS</v>
      </c>
      <c r="D2628">
        <f t="shared" ca="1" si="590"/>
        <v>-4</v>
      </c>
      <c r="E2628">
        <f t="shared" ca="1" si="590"/>
        <v>-7</v>
      </c>
      <c r="F2628">
        <f t="shared" ca="1" si="590"/>
        <v>15</v>
      </c>
      <c r="G2628">
        <f t="shared" ca="1" si="590"/>
        <v>26</v>
      </c>
      <c r="H2628">
        <f t="shared" ca="1" si="593"/>
        <v>2016</v>
      </c>
      <c r="I2628">
        <f t="shared" ca="1" si="594"/>
        <v>15</v>
      </c>
      <c r="J2628" t="str">
        <f t="shared" ca="1" si="595"/>
        <v>rs</v>
      </c>
      <c r="K2628" t="str">
        <f t="shared" ca="1" si="591"/>
        <v>CAR</v>
      </c>
      <c r="L2628" t="str">
        <f t="shared" ca="1" si="591"/>
        <v>CAR</v>
      </c>
      <c r="M2628">
        <f t="shared" ca="1" si="596"/>
        <v>3</v>
      </c>
      <c r="N2628" t="s">
        <v>18</v>
      </c>
      <c r="O2628">
        <v>-4</v>
      </c>
      <c r="P2628">
        <f t="shared" ca="1" si="597"/>
        <v>0</v>
      </c>
      <c r="S2628" t="s">
        <v>96</v>
      </c>
      <c r="T2628">
        <v>6</v>
      </c>
      <c r="U2628">
        <f t="shared" ca="1" si="598"/>
        <v>0</v>
      </c>
      <c r="W2628" t="str">
        <f t="shared" ca="1" si="599"/>
        <v/>
      </c>
    </row>
    <row r="2629" spans="1:23" x14ac:dyDescent="0.25">
      <c r="A2629">
        <v>2628</v>
      </c>
      <c r="B2629">
        <v>1292</v>
      </c>
      <c r="C2629" t="str">
        <f t="shared" ca="1" si="592"/>
        <v>2016_15_CAR@WAS</v>
      </c>
      <c r="D2629">
        <f t="shared" ca="1" si="590"/>
        <v>-4</v>
      </c>
      <c r="E2629">
        <f t="shared" ca="1" si="590"/>
        <v>-7</v>
      </c>
      <c r="F2629">
        <f t="shared" ca="1" si="590"/>
        <v>15</v>
      </c>
      <c r="G2629">
        <f t="shared" ca="1" si="590"/>
        <v>26</v>
      </c>
      <c r="H2629">
        <f t="shared" ca="1" si="593"/>
        <v>2016</v>
      </c>
      <c r="I2629">
        <f t="shared" ca="1" si="594"/>
        <v>15</v>
      </c>
      <c r="J2629" t="str">
        <f t="shared" ca="1" si="595"/>
        <v>rs</v>
      </c>
      <c r="K2629" t="str">
        <f t="shared" ca="1" si="591"/>
        <v>CAR</v>
      </c>
      <c r="L2629" t="str">
        <f t="shared" ca="1" si="591"/>
        <v>CAR</v>
      </c>
      <c r="M2629">
        <f t="shared" ca="1" si="596"/>
        <v>3</v>
      </c>
      <c r="N2629" t="s">
        <v>16</v>
      </c>
      <c r="O2629">
        <v>-3.5</v>
      </c>
      <c r="P2629">
        <f t="shared" ca="1" si="597"/>
        <v>0.5</v>
      </c>
      <c r="S2629" t="s">
        <v>69</v>
      </c>
      <c r="T2629">
        <v>15</v>
      </c>
      <c r="U2629">
        <f t="shared" ca="1" si="598"/>
        <v>1</v>
      </c>
      <c r="V2629" t="s">
        <v>96</v>
      </c>
      <c r="W2629">
        <f t="shared" ca="1" si="599"/>
        <v>0</v>
      </c>
    </row>
    <row r="2630" spans="1:23" x14ac:dyDescent="0.25">
      <c r="A2630">
        <v>2629</v>
      </c>
      <c r="B2630">
        <v>1293</v>
      </c>
      <c r="C2630" t="str">
        <f t="shared" ca="1" si="592"/>
        <v>2016_16_NYG@PHI</v>
      </c>
      <c r="D2630">
        <f t="shared" ca="1" si="590"/>
        <v>-3</v>
      </c>
      <c r="E2630">
        <f t="shared" ca="1" si="590"/>
        <v>1</v>
      </c>
      <c r="F2630">
        <f t="shared" ca="1" si="590"/>
        <v>24</v>
      </c>
      <c r="G2630">
        <f t="shared" ca="1" si="590"/>
        <v>19</v>
      </c>
      <c r="H2630">
        <f t="shared" ca="1" si="593"/>
        <v>2016</v>
      </c>
      <c r="I2630">
        <f t="shared" ca="1" si="594"/>
        <v>16</v>
      </c>
      <c r="J2630" t="str">
        <f t="shared" ca="1" si="595"/>
        <v>rs</v>
      </c>
      <c r="K2630" t="str">
        <f t="shared" ca="1" si="591"/>
        <v>PHI</v>
      </c>
      <c r="L2630" t="str">
        <f t="shared" ca="1" si="591"/>
        <v>PHI</v>
      </c>
      <c r="M2630">
        <f t="shared" ca="1" si="596"/>
        <v>-4</v>
      </c>
      <c r="N2630" t="s">
        <v>18</v>
      </c>
      <c r="O2630">
        <v>2</v>
      </c>
      <c r="P2630">
        <f t="shared" ca="1" si="597"/>
        <v>5</v>
      </c>
      <c r="S2630" t="s">
        <v>85</v>
      </c>
      <c r="T2630">
        <v>12</v>
      </c>
      <c r="U2630">
        <f t="shared" ca="1" si="598"/>
        <v>0</v>
      </c>
      <c r="W2630" t="str">
        <f t="shared" ca="1" si="599"/>
        <v/>
      </c>
    </row>
    <row r="2631" spans="1:23" x14ac:dyDescent="0.25">
      <c r="A2631">
        <v>2630</v>
      </c>
      <c r="B2631">
        <v>1293</v>
      </c>
      <c r="C2631" t="str">
        <f t="shared" ca="1" si="592"/>
        <v>2016_16_NYG@PHI</v>
      </c>
      <c r="D2631">
        <f t="shared" ca="1" si="590"/>
        <v>-3</v>
      </c>
      <c r="E2631">
        <f t="shared" ca="1" si="590"/>
        <v>1</v>
      </c>
      <c r="F2631">
        <f t="shared" ca="1" si="590"/>
        <v>24</v>
      </c>
      <c r="G2631">
        <f t="shared" ca="1" si="590"/>
        <v>19</v>
      </c>
      <c r="H2631">
        <f t="shared" ca="1" si="593"/>
        <v>2016</v>
      </c>
      <c r="I2631">
        <f t="shared" ca="1" si="594"/>
        <v>16</v>
      </c>
      <c r="J2631" t="str">
        <f t="shared" ca="1" si="595"/>
        <v>rs</v>
      </c>
      <c r="K2631" t="str">
        <f t="shared" ca="1" si="591"/>
        <v>PHI</v>
      </c>
      <c r="L2631" t="str">
        <f t="shared" ca="1" si="591"/>
        <v>PHI</v>
      </c>
      <c r="M2631">
        <f t="shared" ca="1" si="596"/>
        <v>-4</v>
      </c>
      <c r="N2631" t="s">
        <v>16</v>
      </c>
      <c r="O2631">
        <v>3</v>
      </c>
      <c r="P2631">
        <f t="shared" ca="1" si="597"/>
        <v>6</v>
      </c>
      <c r="S2631" t="s">
        <v>85</v>
      </c>
      <c r="T2631">
        <v>6</v>
      </c>
      <c r="U2631">
        <f t="shared" ca="1" si="598"/>
        <v>0</v>
      </c>
      <c r="V2631" t="s">
        <v>85</v>
      </c>
      <c r="W2631">
        <f t="shared" ca="1" si="599"/>
        <v>0</v>
      </c>
    </row>
    <row r="2632" spans="1:23" x14ac:dyDescent="0.25">
      <c r="A2632">
        <v>2631</v>
      </c>
      <c r="B2632">
        <v>1294</v>
      </c>
      <c r="C2632" t="str">
        <f t="shared" ca="1" si="592"/>
        <v>2016_16_ATL@CAR</v>
      </c>
      <c r="D2632">
        <f t="shared" ca="1" si="590"/>
        <v>3.5</v>
      </c>
      <c r="E2632" t="str">
        <f t="shared" ca="1" si="590"/>
        <v/>
      </c>
      <c r="F2632">
        <f t="shared" ca="1" si="590"/>
        <v>16</v>
      </c>
      <c r="G2632">
        <f t="shared" ca="1" si="590"/>
        <v>33</v>
      </c>
      <c r="H2632">
        <f t="shared" ca="1" si="593"/>
        <v>2016</v>
      </c>
      <c r="I2632">
        <f t="shared" ca="1" si="594"/>
        <v>16</v>
      </c>
      <c r="J2632" t="str">
        <f t="shared" ca="1" si="595"/>
        <v>rs</v>
      </c>
      <c r="K2632" t="str">
        <f t="shared" ca="1" si="591"/>
        <v>ATL</v>
      </c>
      <c r="L2632" t="str">
        <f t="shared" ca="1" si="591"/>
        <v>ATL</v>
      </c>
      <c r="M2632" t="str">
        <f t="shared" ca="1" si="596"/>
        <v/>
      </c>
      <c r="N2632" t="s">
        <v>18</v>
      </c>
      <c r="O2632">
        <v>-2</v>
      </c>
      <c r="P2632">
        <f t="shared" ca="1" si="597"/>
        <v>5.5</v>
      </c>
      <c r="S2632" t="s">
        <v>22</v>
      </c>
      <c r="T2632">
        <v>14</v>
      </c>
      <c r="U2632">
        <f t="shared" ca="1" si="598"/>
        <v>1</v>
      </c>
      <c r="W2632" t="str">
        <f t="shared" ca="1" si="599"/>
        <v/>
      </c>
    </row>
    <row r="2633" spans="1:23" x14ac:dyDescent="0.25">
      <c r="A2633">
        <v>2632</v>
      </c>
      <c r="B2633">
        <v>1294</v>
      </c>
      <c r="C2633" t="str">
        <f t="shared" ca="1" si="592"/>
        <v>2016_16_ATL@CAR</v>
      </c>
      <c r="D2633">
        <f t="shared" ca="1" si="590"/>
        <v>3.5</v>
      </c>
      <c r="E2633" t="str">
        <f t="shared" ca="1" si="590"/>
        <v/>
      </c>
      <c r="F2633">
        <f t="shared" ca="1" si="590"/>
        <v>16</v>
      </c>
      <c r="G2633">
        <f t="shared" ca="1" si="590"/>
        <v>33</v>
      </c>
      <c r="H2633">
        <f t="shared" ca="1" si="593"/>
        <v>2016</v>
      </c>
      <c r="I2633">
        <f t="shared" ca="1" si="594"/>
        <v>16</v>
      </c>
      <c r="J2633" t="str">
        <f t="shared" ca="1" si="595"/>
        <v>rs</v>
      </c>
      <c r="K2633" t="str">
        <f t="shared" ca="1" si="591"/>
        <v>ATL</v>
      </c>
      <c r="L2633" t="str">
        <f t="shared" ca="1" si="591"/>
        <v>ATL</v>
      </c>
      <c r="M2633" t="str">
        <f t="shared" ca="1" si="596"/>
        <v/>
      </c>
      <c r="N2633" t="s">
        <v>16</v>
      </c>
      <c r="O2633">
        <v>5</v>
      </c>
      <c r="P2633">
        <f t="shared" ca="1" si="597"/>
        <v>1.5</v>
      </c>
      <c r="S2633" t="s">
        <v>22</v>
      </c>
      <c r="T2633">
        <v>3</v>
      </c>
      <c r="U2633">
        <f t="shared" ca="1" si="598"/>
        <v>1</v>
      </c>
      <c r="V2633" t="s">
        <v>22</v>
      </c>
      <c r="W2633">
        <f t="shared" ca="1" si="599"/>
        <v>1</v>
      </c>
    </row>
    <row r="2634" spans="1:23" x14ac:dyDescent="0.25">
      <c r="A2634">
        <v>2633</v>
      </c>
      <c r="B2634">
        <v>1295</v>
      </c>
      <c r="C2634" t="str">
        <f t="shared" ca="1" si="592"/>
        <v>2016_16_MIA@BUF</v>
      </c>
      <c r="D2634">
        <f t="shared" ca="1" si="590"/>
        <v>-3.5</v>
      </c>
      <c r="E2634" t="str">
        <f t="shared" ca="1" si="590"/>
        <v/>
      </c>
      <c r="F2634">
        <f t="shared" ca="1" si="590"/>
        <v>31</v>
      </c>
      <c r="G2634">
        <f t="shared" ca="1" si="590"/>
        <v>34</v>
      </c>
      <c r="H2634">
        <f t="shared" ca="1" si="593"/>
        <v>2016</v>
      </c>
      <c r="I2634">
        <f t="shared" ca="1" si="594"/>
        <v>16</v>
      </c>
      <c r="J2634" t="str">
        <f t="shared" ca="1" si="595"/>
        <v>rs</v>
      </c>
      <c r="K2634" t="str">
        <f t="shared" ca="1" si="591"/>
        <v>MIA</v>
      </c>
      <c r="L2634" t="str">
        <f t="shared" ca="1" si="591"/>
        <v>MIA</v>
      </c>
      <c r="M2634" t="str">
        <f t="shared" ca="1" si="596"/>
        <v/>
      </c>
      <c r="N2634" t="s">
        <v>18</v>
      </c>
      <c r="O2634">
        <v>-2</v>
      </c>
      <c r="P2634">
        <f t="shared" ca="1" si="597"/>
        <v>1.5</v>
      </c>
      <c r="S2634" t="s">
        <v>68</v>
      </c>
      <c r="T2634">
        <v>11</v>
      </c>
      <c r="U2634">
        <f t="shared" ca="1" si="598"/>
        <v>0</v>
      </c>
      <c r="W2634" t="str">
        <f t="shared" ca="1" si="599"/>
        <v/>
      </c>
    </row>
    <row r="2635" spans="1:23" x14ac:dyDescent="0.25">
      <c r="A2635">
        <v>2634</v>
      </c>
      <c r="B2635">
        <v>1295</v>
      </c>
      <c r="C2635" t="str">
        <f t="shared" ca="1" si="592"/>
        <v>2016_16_MIA@BUF</v>
      </c>
      <c r="D2635">
        <f t="shared" ca="1" si="590"/>
        <v>-3.5</v>
      </c>
      <c r="E2635" t="str">
        <f t="shared" ca="1" si="590"/>
        <v/>
      </c>
      <c r="F2635">
        <f t="shared" ca="1" si="590"/>
        <v>31</v>
      </c>
      <c r="G2635">
        <f t="shared" ca="1" si="590"/>
        <v>34</v>
      </c>
      <c r="H2635">
        <f t="shared" ca="1" si="593"/>
        <v>2016</v>
      </c>
      <c r="I2635">
        <f t="shared" ca="1" si="594"/>
        <v>16</v>
      </c>
      <c r="J2635" t="str">
        <f t="shared" ca="1" si="595"/>
        <v>rs</v>
      </c>
      <c r="K2635" t="str">
        <f t="shared" ca="1" si="591"/>
        <v>MIA</v>
      </c>
      <c r="L2635" t="str">
        <f t="shared" ca="1" si="591"/>
        <v>MIA</v>
      </c>
      <c r="M2635" t="str">
        <f t="shared" ca="1" si="596"/>
        <v/>
      </c>
      <c r="N2635" t="s">
        <v>16</v>
      </c>
      <c r="O2635">
        <v>-2.5</v>
      </c>
      <c r="P2635">
        <f t="shared" ca="1" si="597"/>
        <v>1</v>
      </c>
      <c r="S2635" t="s">
        <v>68</v>
      </c>
      <c r="T2635">
        <v>2</v>
      </c>
      <c r="U2635">
        <f t="shared" ca="1" si="598"/>
        <v>0</v>
      </c>
      <c r="V2635" t="s">
        <v>68</v>
      </c>
      <c r="W2635">
        <f t="shared" ca="1" si="599"/>
        <v>0</v>
      </c>
    </row>
    <row r="2636" spans="1:23" x14ac:dyDescent="0.25">
      <c r="A2636">
        <v>2635</v>
      </c>
      <c r="B2636">
        <v>1296</v>
      </c>
      <c r="C2636" t="str">
        <f t="shared" ca="1" si="592"/>
        <v>2016_16_WAS@CHI</v>
      </c>
      <c r="D2636">
        <f t="shared" ca="1" si="590"/>
        <v>3.5</v>
      </c>
      <c r="E2636" t="str">
        <f t="shared" ca="1" si="590"/>
        <v/>
      </c>
      <c r="F2636">
        <f t="shared" ca="1" si="590"/>
        <v>21</v>
      </c>
      <c r="G2636">
        <f t="shared" ca="1" si="590"/>
        <v>41</v>
      </c>
      <c r="H2636">
        <f t="shared" ca="1" si="593"/>
        <v>2016</v>
      </c>
      <c r="I2636">
        <f t="shared" ca="1" si="594"/>
        <v>16</v>
      </c>
      <c r="J2636" t="str">
        <f t="shared" ca="1" si="595"/>
        <v>rs</v>
      </c>
      <c r="K2636" t="str">
        <f t="shared" ca="1" si="591"/>
        <v>WAS</v>
      </c>
      <c r="L2636" t="str">
        <f t="shared" ca="1" si="591"/>
        <v>WAS</v>
      </c>
      <c r="M2636" t="str">
        <f t="shared" ca="1" si="596"/>
        <v/>
      </c>
      <c r="N2636" t="s">
        <v>18</v>
      </c>
      <c r="O2636">
        <v>4</v>
      </c>
      <c r="P2636">
        <f t="shared" ca="1" si="597"/>
        <v>0.5</v>
      </c>
      <c r="S2636" t="s">
        <v>96</v>
      </c>
      <c r="T2636">
        <v>3</v>
      </c>
      <c r="U2636">
        <f t="shared" ca="1" si="598"/>
        <v>1</v>
      </c>
      <c r="W2636" t="str">
        <f t="shared" ca="1" si="599"/>
        <v/>
      </c>
    </row>
    <row r="2637" spans="1:23" x14ac:dyDescent="0.25">
      <c r="A2637">
        <v>2636</v>
      </c>
      <c r="B2637">
        <v>1296</v>
      </c>
      <c r="C2637" t="str">
        <f t="shared" ca="1" si="592"/>
        <v>2016_16_WAS@CHI</v>
      </c>
      <c r="D2637">
        <f t="shared" ca="1" si="590"/>
        <v>3.5</v>
      </c>
      <c r="E2637" t="str">
        <f t="shared" ca="1" si="590"/>
        <v/>
      </c>
      <c r="F2637">
        <f t="shared" ca="1" si="590"/>
        <v>21</v>
      </c>
      <c r="G2637">
        <f t="shared" ca="1" si="590"/>
        <v>41</v>
      </c>
      <c r="H2637">
        <f t="shared" ca="1" si="593"/>
        <v>2016</v>
      </c>
      <c r="I2637">
        <f t="shared" ca="1" si="594"/>
        <v>16</v>
      </c>
      <c r="J2637" t="str">
        <f t="shared" ca="1" si="595"/>
        <v>rs</v>
      </c>
      <c r="K2637" t="str">
        <f t="shared" ca="1" si="591"/>
        <v>WAS</v>
      </c>
      <c r="L2637" t="str">
        <f t="shared" ca="1" si="591"/>
        <v>WAS</v>
      </c>
      <c r="M2637" t="str">
        <f t="shared" ca="1" si="596"/>
        <v/>
      </c>
      <c r="N2637" t="s">
        <v>16</v>
      </c>
      <c r="O2637">
        <v>2.5</v>
      </c>
      <c r="P2637">
        <f t="shared" ca="1" si="597"/>
        <v>1</v>
      </c>
      <c r="S2637" t="s">
        <v>96</v>
      </c>
      <c r="T2637">
        <v>11</v>
      </c>
      <c r="U2637">
        <f t="shared" ca="1" si="598"/>
        <v>1</v>
      </c>
      <c r="V2637" t="s">
        <v>96</v>
      </c>
      <c r="W2637">
        <f t="shared" ca="1" si="599"/>
        <v>1</v>
      </c>
    </row>
    <row r="2638" spans="1:23" x14ac:dyDescent="0.25">
      <c r="A2638">
        <v>2637</v>
      </c>
      <c r="B2638">
        <v>1297</v>
      </c>
      <c r="C2638" t="str">
        <f t="shared" ca="1" si="592"/>
        <v>2016_16_NYJ@NWE</v>
      </c>
      <c r="D2638">
        <f t="shared" ca="1" si="590"/>
        <v>-16.5</v>
      </c>
      <c r="E2638" t="str">
        <f t="shared" ca="1" si="590"/>
        <v/>
      </c>
      <c r="F2638">
        <f t="shared" ca="1" si="590"/>
        <v>41</v>
      </c>
      <c r="G2638">
        <f t="shared" ca="1" si="590"/>
        <v>3</v>
      </c>
      <c r="H2638">
        <f t="shared" ca="1" si="593"/>
        <v>2016</v>
      </c>
      <c r="I2638">
        <f t="shared" ca="1" si="594"/>
        <v>16</v>
      </c>
      <c r="J2638" t="str">
        <f t="shared" ca="1" si="595"/>
        <v>rs</v>
      </c>
      <c r="K2638" t="str">
        <f t="shared" ca="1" si="591"/>
        <v>NWE</v>
      </c>
      <c r="L2638" t="str">
        <f t="shared" ca="1" si="591"/>
        <v>NWE</v>
      </c>
      <c r="M2638" t="str">
        <f t="shared" ca="1" si="596"/>
        <v/>
      </c>
      <c r="N2638" t="s">
        <v>18</v>
      </c>
      <c r="O2638">
        <v>-13.5</v>
      </c>
      <c r="P2638">
        <f t="shared" ca="1" si="597"/>
        <v>3</v>
      </c>
      <c r="S2638" t="s">
        <v>86</v>
      </c>
      <c r="T2638">
        <v>16</v>
      </c>
      <c r="U2638">
        <f t="shared" ca="1" si="598"/>
        <v>0</v>
      </c>
      <c r="W2638" t="str">
        <f t="shared" ca="1" si="599"/>
        <v/>
      </c>
    </row>
    <row r="2639" spans="1:23" x14ac:dyDescent="0.25">
      <c r="A2639">
        <v>2638</v>
      </c>
      <c r="B2639">
        <v>1297</v>
      </c>
      <c r="C2639" t="str">
        <f t="shared" ca="1" si="592"/>
        <v>2016_16_NYJ@NWE</v>
      </c>
      <c r="D2639">
        <f t="shared" ca="1" si="590"/>
        <v>-16.5</v>
      </c>
      <c r="E2639" t="str">
        <f t="shared" ca="1" si="590"/>
        <v/>
      </c>
      <c r="F2639">
        <f t="shared" ca="1" si="590"/>
        <v>41</v>
      </c>
      <c r="G2639">
        <f t="shared" ca="1" si="590"/>
        <v>3</v>
      </c>
      <c r="H2639">
        <f t="shared" ca="1" si="593"/>
        <v>2016</v>
      </c>
      <c r="I2639">
        <f t="shared" ca="1" si="594"/>
        <v>16</v>
      </c>
      <c r="J2639" t="str">
        <f t="shared" ca="1" si="595"/>
        <v>rs</v>
      </c>
      <c r="K2639" t="str">
        <f t="shared" ca="1" si="591"/>
        <v>NWE</v>
      </c>
      <c r="L2639" t="str">
        <f t="shared" ca="1" si="591"/>
        <v>NWE</v>
      </c>
      <c r="M2639" t="str">
        <f t="shared" ca="1" si="596"/>
        <v/>
      </c>
      <c r="N2639" t="s">
        <v>16</v>
      </c>
      <c r="O2639">
        <v>-14</v>
      </c>
      <c r="P2639">
        <f t="shared" ca="1" si="597"/>
        <v>2.5</v>
      </c>
      <c r="S2639" t="s">
        <v>337</v>
      </c>
      <c r="T2639">
        <v>1</v>
      </c>
      <c r="U2639">
        <f t="shared" ca="1" si="598"/>
        <v>1</v>
      </c>
      <c r="V2639" t="s">
        <v>337</v>
      </c>
      <c r="W2639">
        <f t="shared" ca="1" si="599"/>
        <v>1</v>
      </c>
    </row>
    <row r="2640" spans="1:23" x14ac:dyDescent="0.25">
      <c r="A2640">
        <v>2639</v>
      </c>
      <c r="B2640">
        <v>1298</v>
      </c>
      <c r="C2640" t="str">
        <f t="shared" ca="1" si="592"/>
        <v>2016_16_SD@CLE</v>
      </c>
      <c r="D2640">
        <f t="shared" ca="1" si="590"/>
        <v>6</v>
      </c>
      <c r="E2640" t="str">
        <f t="shared" ca="1" si="590"/>
        <v/>
      </c>
      <c r="F2640">
        <f t="shared" ca="1" si="590"/>
        <v>20</v>
      </c>
      <c r="G2640">
        <f t="shared" ca="1" si="590"/>
        <v>17</v>
      </c>
      <c r="H2640">
        <f t="shared" ca="1" si="593"/>
        <v>2016</v>
      </c>
      <c r="I2640">
        <f t="shared" ca="1" si="594"/>
        <v>16</v>
      </c>
      <c r="J2640" t="str">
        <f t="shared" ca="1" si="595"/>
        <v>rs</v>
      </c>
      <c r="K2640" t="str">
        <f t="shared" ca="1" si="591"/>
        <v>CLE</v>
      </c>
      <c r="L2640" t="str">
        <f t="shared" ca="1" si="591"/>
        <v>CLE</v>
      </c>
      <c r="M2640" t="str">
        <f t="shared" ca="1" si="596"/>
        <v/>
      </c>
      <c r="N2640" t="s">
        <v>18</v>
      </c>
      <c r="O2640">
        <v>7</v>
      </c>
      <c r="P2640">
        <f t="shared" ca="1" si="597"/>
        <v>1</v>
      </c>
      <c r="S2640" t="s">
        <v>90</v>
      </c>
      <c r="T2640">
        <v>9</v>
      </c>
      <c r="U2640">
        <f t="shared" ca="1" si="598"/>
        <v>0</v>
      </c>
      <c r="W2640" t="str">
        <f t="shared" ca="1" si="599"/>
        <v/>
      </c>
    </row>
    <row r="2641" spans="1:23" x14ac:dyDescent="0.25">
      <c r="A2641">
        <v>2640</v>
      </c>
      <c r="B2641">
        <v>1298</v>
      </c>
      <c r="C2641" t="str">
        <f t="shared" ca="1" si="592"/>
        <v>2016_16_SD@CLE</v>
      </c>
      <c r="D2641">
        <f t="shared" ca="1" si="590"/>
        <v>6</v>
      </c>
      <c r="E2641" t="str">
        <f t="shared" ca="1" si="590"/>
        <v/>
      </c>
      <c r="F2641">
        <f t="shared" ca="1" si="590"/>
        <v>20</v>
      </c>
      <c r="G2641">
        <f t="shared" ca="1" si="590"/>
        <v>17</v>
      </c>
      <c r="H2641">
        <f t="shared" ca="1" si="593"/>
        <v>2016</v>
      </c>
      <c r="I2641">
        <f t="shared" ca="1" si="594"/>
        <v>16</v>
      </c>
      <c r="J2641" t="str">
        <f t="shared" ca="1" si="595"/>
        <v>rs</v>
      </c>
      <c r="K2641" t="str">
        <f t="shared" ca="1" si="591"/>
        <v>CLE</v>
      </c>
      <c r="L2641" t="str">
        <f t="shared" ca="1" si="591"/>
        <v>CLE</v>
      </c>
      <c r="M2641" t="str">
        <f t="shared" ca="1" si="596"/>
        <v/>
      </c>
      <c r="N2641" t="s">
        <v>16</v>
      </c>
      <c r="O2641">
        <v>8</v>
      </c>
      <c r="P2641">
        <f t="shared" ca="1" si="597"/>
        <v>2</v>
      </c>
      <c r="S2641" t="s">
        <v>72</v>
      </c>
      <c r="T2641">
        <v>12</v>
      </c>
      <c r="U2641">
        <f t="shared" ca="1" si="598"/>
        <v>1</v>
      </c>
      <c r="V2641" t="s">
        <v>72</v>
      </c>
      <c r="W2641">
        <f t="shared" ca="1" si="599"/>
        <v>1</v>
      </c>
    </row>
    <row r="2642" spans="1:23" x14ac:dyDescent="0.25">
      <c r="A2642">
        <v>2641</v>
      </c>
      <c r="B2642">
        <v>1299</v>
      </c>
      <c r="C2642" t="str">
        <f t="shared" ca="1" si="592"/>
        <v>2016_16_TEN@JAX</v>
      </c>
      <c r="D2642">
        <f t="shared" ref="D2642:G2661" ca="1" si="600">IFERROR(IF(ISBLANK(VLOOKUP($B2642,nfl_game_result,MATCH(D$1,nfl_game_result_header,0),FALSE)),"",VLOOKUP($B2642,nfl_game_result,MATCH(D$1,nfl_game_result_header,0),FALSE)),"error")</f>
        <v>4.5</v>
      </c>
      <c r="E2642" t="str">
        <f t="shared" ca="1" si="600"/>
        <v/>
      </c>
      <c r="F2642">
        <f t="shared" ca="1" si="600"/>
        <v>38</v>
      </c>
      <c r="G2642">
        <f t="shared" ca="1" si="600"/>
        <v>17</v>
      </c>
      <c r="H2642">
        <f t="shared" ca="1" si="593"/>
        <v>2016</v>
      </c>
      <c r="I2642">
        <f t="shared" ca="1" si="594"/>
        <v>16</v>
      </c>
      <c r="J2642" t="str">
        <f t="shared" ca="1" si="595"/>
        <v>rs</v>
      </c>
      <c r="K2642" t="str">
        <f t="shared" ref="K2642:L2661" ca="1" si="601">IFERROR(IF(ISBLANK(VLOOKUP($B2642,nfl_game_result,MATCH(K$1,nfl_game_result_header,0),FALSE)),"",VLOOKUP($B2642,nfl_game_result,MATCH(K$1,nfl_game_result_header,0),FALSE)),"error")</f>
        <v>JAX</v>
      </c>
      <c r="L2642" t="str">
        <f t="shared" ca="1" si="601"/>
        <v>JAX</v>
      </c>
      <c r="M2642" t="str">
        <f t="shared" ca="1" si="596"/>
        <v/>
      </c>
      <c r="N2642" t="s">
        <v>18</v>
      </c>
      <c r="O2642">
        <v>3.5</v>
      </c>
      <c r="P2642">
        <f t="shared" ca="1" si="597"/>
        <v>1</v>
      </c>
      <c r="S2642" t="s">
        <v>79</v>
      </c>
      <c r="T2642">
        <v>10</v>
      </c>
      <c r="U2642">
        <f t="shared" ca="1" si="598"/>
        <v>1</v>
      </c>
      <c r="W2642" t="str">
        <f t="shared" ca="1" si="599"/>
        <v/>
      </c>
    </row>
    <row r="2643" spans="1:23" x14ac:dyDescent="0.25">
      <c r="A2643">
        <v>2642</v>
      </c>
      <c r="B2643">
        <v>1299</v>
      </c>
      <c r="C2643" t="str">
        <f t="shared" ca="1" si="592"/>
        <v>2016_16_TEN@JAX</v>
      </c>
      <c r="D2643">
        <f t="shared" ca="1" si="600"/>
        <v>4.5</v>
      </c>
      <c r="E2643" t="str">
        <f t="shared" ca="1" si="600"/>
        <v/>
      </c>
      <c r="F2643">
        <f t="shared" ca="1" si="600"/>
        <v>38</v>
      </c>
      <c r="G2643">
        <f t="shared" ca="1" si="600"/>
        <v>17</v>
      </c>
      <c r="H2643">
        <f t="shared" ca="1" si="593"/>
        <v>2016</v>
      </c>
      <c r="I2643">
        <f t="shared" ca="1" si="594"/>
        <v>16</v>
      </c>
      <c r="J2643" t="str">
        <f t="shared" ca="1" si="595"/>
        <v>rs</v>
      </c>
      <c r="K2643" t="str">
        <f t="shared" ca="1" si="601"/>
        <v>JAX</v>
      </c>
      <c r="L2643" t="str">
        <f t="shared" ca="1" si="601"/>
        <v>JAX</v>
      </c>
      <c r="M2643" t="str">
        <f t="shared" ca="1" si="596"/>
        <v/>
      </c>
      <c r="N2643" t="s">
        <v>16</v>
      </c>
      <c r="O2643">
        <v>3</v>
      </c>
      <c r="P2643">
        <f t="shared" ca="1" si="597"/>
        <v>1.5</v>
      </c>
      <c r="S2643" t="s">
        <v>79</v>
      </c>
      <c r="T2643">
        <v>8</v>
      </c>
      <c r="U2643">
        <f t="shared" ca="1" si="598"/>
        <v>1</v>
      </c>
      <c r="V2643" t="s">
        <v>79</v>
      </c>
      <c r="W2643">
        <f t="shared" ca="1" si="599"/>
        <v>1</v>
      </c>
    </row>
    <row r="2644" spans="1:23" x14ac:dyDescent="0.25">
      <c r="A2644">
        <v>2643</v>
      </c>
      <c r="B2644">
        <v>1300</v>
      </c>
      <c r="C2644" t="str">
        <f t="shared" ca="1" si="592"/>
        <v>2016_16_MIN@GBY</v>
      </c>
      <c r="D2644">
        <f t="shared" ca="1" si="600"/>
        <v>-7</v>
      </c>
      <c r="E2644" t="str">
        <f t="shared" ca="1" si="600"/>
        <v/>
      </c>
      <c r="F2644">
        <f t="shared" ca="1" si="600"/>
        <v>38</v>
      </c>
      <c r="G2644">
        <f t="shared" ca="1" si="600"/>
        <v>25</v>
      </c>
      <c r="H2644">
        <f t="shared" ca="1" si="593"/>
        <v>2016</v>
      </c>
      <c r="I2644">
        <f t="shared" ca="1" si="594"/>
        <v>16</v>
      </c>
      <c r="J2644" t="str">
        <f t="shared" ca="1" si="595"/>
        <v>rs</v>
      </c>
      <c r="K2644" t="str">
        <f t="shared" ca="1" si="601"/>
        <v>GBY</v>
      </c>
      <c r="L2644" t="str">
        <f t="shared" ca="1" si="601"/>
        <v>GBY</v>
      </c>
      <c r="M2644" t="str">
        <f t="shared" ca="1" si="596"/>
        <v/>
      </c>
      <c r="N2644" t="s">
        <v>18</v>
      </c>
      <c r="O2644">
        <v>-6</v>
      </c>
      <c r="P2644">
        <f t="shared" ca="1" si="597"/>
        <v>1</v>
      </c>
      <c r="S2644" t="s">
        <v>82</v>
      </c>
      <c r="T2644">
        <v>4</v>
      </c>
      <c r="U2644">
        <f t="shared" ca="1" si="598"/>
        <v>0</v>
      </c>
      <c r="W2644" t="str">
        <f t="shared" ca="1" si="599"/>
        <v/>
      </c>
    </row>
    <row r="2645" spans="1:23" x14ac:dyDescent="0.25">
      <c r="A2645">
        <v>2644</v>
      </c>
      <c r="B2645">
        <v>1300</v>
      </c>
      <c r="C2645" t="str">
        <f t="shared" ca="1" si="592"/>
        <v>2016_16_MIN@GBY</v>
      </c>
      <c r="D2645">
        <f t="shared" ca="1" si="600"/>
        <v>-7</v>
      </c>
      <c r="E2645" t="str">
        <f t="shared" ca="1" si="600"/>
        <v/>
      </c>
      <c r="F2645">
        <f t="shared" ca="1" si="600"/>
        <v>38</v>
      </c>
      <c r="G2645">
        <f t="shared" ca="1" si="600"/>
        <v>25</v>
      </c>
      <c r="H2645">
        <f t="shared" ca="1" si="593"/>
        <v>2016</v>
      </c>
      <c r="I2645">
        <f t="shared" ca="1" si="594"/>
        <v>16</v>
      </c>
      <c r="J2645" t="str">
        <f t="shared" ca="1" si="595"/>
        <v>rs</v>
      </c>
      <c r="K2645" t="str">
        <f t="shared" ca="1" si="601"/>
        <v>GBY</v>
      </c>
      <c r="L2645" t="str">
        <f t="shared" ca="1" si="601"/>
        <v>GBY</v>
      </c>
      <c r="M2645" t="str">
        <f t="shared" ca="1" si="596"/>
        <v/>
      </c>
      <c r="N2645" t="s">
        <v>16</v>
      </c>
      <c r="O2645">
        <v>-6</v>
      </c>
      <c r="P2645">
        <f t="shared" ca="1" si="597"/>
        <v>1</v>
      </c>
      <c r="S2645" t="s">
        <v>82</v>
      </c>
      <c r="T2645">
        <v>16</v>
      </c>
      <c r="U2645">
        <f t="shared" ca="1" si="598"/>
        <v>0</v>
      </c>
      <c r="V2645" t="s">
        <v>82</v>
      </c>
      <c r="W2645">
        <f t="shared" ca="1" si="599"/>
        <v>0</v>
      </c>
    </row>
    <row r="2646" spans="1:23" x14ac:dyDescent="0.25">
      <c r="A2646">
        <v>2645</v>
      </c>
      <c r="B2646">
        <v>1301</v>
      </c>
      <c r="C2646" t="str">
        <f t="shared" ca="1" si="592"/>
        <v>2016_16_IND@OAK</v>
      </c>
      <c r="D2646">
        <f t="shared" ca="1" si="600"/>
        <v>-4</v>
      </c>
      <c r="E2646" t="str">
        <f t="shared" ca="1" si="600"/>
        <v/>
      </c>
      <c r="F2646">
        <f t="shared" ca="1" si="600"/>
        <v>33</v>
      </c>
      <c r="G2646">
        <f t="shared" ca="1" si="600"/>
        <v>25</v>
      </c>
      <c r="H2646">
        <f t="shared" ca="1" si="593"/>
        <v>2016</v>
      </c>
      <c r="I2646">
        <f t="shared" ca="1" si="594"/>
        <v>16</v>
      </c>
      <c r="J2646" t="str">
        <f t="shared" ca="1" si="595"/>
        <v>rs</v>
      </c>
      <c r="K2646" t="str">
        <f t="shared" ca="1" si="601"/>
        <v>OAK</v>
      </c>
      <c r="L2646" t="str">
        <f t="shared" ca="1" si="601"/>
        <v>OAK</v>
      </c>
      <c r="M2646" t="str">
        <f t="shared" ca="1" si="596"/>
        <v/>
      </c>
      <c r="N2646" t="s">
        <v>18</v>
      </c>
      <c r="O2646">
        <v>-4</v>
      </c>
      <c r="P2646">
        <f t="shared" ca="1" si="597"/>
        <v>0</v>
      </c>
      <c r="S2646" t="s">
        <v>78</v>
      </c>
      <c r="T2646">
        <v>1</v>
      </c>
      <c r="U2646">
        <f t="shared" ca="1" si="598"/>
        <v>0</v>
      </c>
      <c r="W2646" t="str">
        <f t="shared" ca="1" si="599"/>
        <v/>
      </c>
    </row>
    <row r="2647" spans="1:23" x14ac:dyDescent="0.25">
      <c r="A2647">
        <v>2646</v>
      </c>
      <c r="B2647">
        <v>1301</v>
      </c>
      <c r="C2647" t="str">
        <f t="shared" ca="1" si="592"/>
        <v>2016_16_IND@OAK</v>
      </c>
      <c r="D2647">
        <f t="shared" ca="1" si="600"/>
        <v>-4</v>
      </c>
      <c r="E2647" t="str">
        <f t="shared" ca="1" si="600"/>
        <v/>
      </c>
      <c r="F2647">
        <f t="shared" ca="1" si="600"/>
        <v>33</v>
      </c>
      <c r="G2647">
        <f t="shared" ca="1" si="600"/>
        <v>25</v>
      </c>
      <c r="H2647">
        <f t="shared" ca="1" si="593"/>
        <v>2016</v>
      </c>
      <c r="I2647">
        <f t="shared" ca="1" si="594"/>
        <v>16</v>
      </c>
      <c r="J2647" t="str">
        <f t="shared" ca="1" si="595"/>
        <v>rs</v>
      </c>
      <c r="K2647" t="str">
        <f t="shared" ca="1" si="601"/>
        <v>OAK</v>
      </c>
      <c r="L2647" t="str">
        <f t="shared" ca="1" si="601"/>
        <v>OAK</v>
      </c>
      <c r="M2647" t="str">
        <f t="shared" ca="1" si="596"/>
        <v/>
      </c>
      <c r="N2647" t="s">
        <v>16</v>
      </c>
      <c r="O2647">
        <v>-4.5</v>
      </c>
      <c r="P2647">
        <f t="shared" ca="1" si="597"/>
        <v>0.5</v>
      </c>
      <c r="S2647" t="s">
        <v>78</v>
      </c>
      <c r="T2647">
        <v>4</v>
      </c>
      <c r="U2647">
        <f t="shared" ca="1" si="598"/>
        <v>0</v>
      </c>
      <c r="V2647" t="s">
        <v>78</v>
      </c>
      <c r="W2647">
        <f t="shared" ca="1" si="599"/>
        <v>0</v>
      </c>
    </row>
    <row r="2648" spans="1:23" x14ac:dyDescent="0.25">
      <c r="A2648">
        <v>2647</v>
      </c>
      <c r="B2648">
        <v>1302</v>
      </c>
      <c r="C2648" t="str">
        <f t="shared" ca="1" si="592"/>
        <v>2016_16_TBY@NOR</v>
      </c>
      <c r="D2648">
        <f t="shared" ca="1" si="600"/>
        <v>-3.5</v>
      </c>
      <c r="E2648" t="str">
        <f t="shared" ca="1" si="600"/>
        <v/>
      </c>
      <c r="F2648">
        <f t="shared" ca="1" si="600"/>
        <v>31</v>
      </c>
      <c r="G2648">
        <f t="shared" ca="1" si="600"/>
        <v>24</v>
      </c>
      <c r="H2648">
        <f t="shared" ca="1" si="593"/>
        <v>2016</v>
      </c>
      <c r="I2648">
        <f t="shared" ca="1" si="594"/>
        <v>16</v>
      </c>
      <c r="J2648" t="str">
        <f t="shared" ca="1" si="595"/>
        <v>rs</v>
      </c>
      <c r="K2648" t="str">
        <f t="shared" ca="1" si="601"/>
        <v>NOR</v>
      </c>
      <c r="L2648" t="str">
        <f t="shared" ca="1" si="601"/>
        <v>NOR</v>
      </c>
      <c r="M2648" t="str">
        <f t="shared" ca="1" si="596"/>
        <v/>
      </c>
      <c r="N2648" t="s">
        <v>18</v>
      </c>
      <c r="O2648">
        <v>-3</v>
      </c>
      <c r="P2648">
        <f t="shared" ca="1" si="597"/>
        <v>0.5</v>
      </c>
      <c r="S2648" t="s">
        <v>339</v>
      </c>
      <c r="T2648">
        <v>2</v>
      </c>
      <c r="U2648">
        <f t="shared" ca="1" si="598"/>
        <v>0</v>
      </c>
      <c r="W2648" t="str">
        <f t="shared" ca="1" si="599"/>
        <v/>
      </c>
    </row>
    <row r="2649" spans="1:23" x14ac:dyDescent="0.25">
      <c r="A2649">
        <v>2648</v>
      </c>
      <c r="B2649">
        <v>1302</v>
      </c>
      <c r="C2649" t="str">
        <f t="shared" ca="1" si="592"/>
        <v>2016_16_TBY@NOR</v>
      </c>
      <c r="D2649">
        <f t="shared" ca="1" si="600"/>
        <v>-3.5</v>
      </c>
      <c r="E2649" t="str">
        <f t="shared" ca="1" si="600"/>
        <v/>
      </c>
      <c r="F2649">
        <f t="shared" ca="1" si="600"/>
        <v>31</v>
      </c>
      <c r="G2649">
        <f t="shared" ca="1" si="600"/>
        <v>24</v>
      </c>
      <c r="H2649">
        <f t="shared" ca="1" si="593"/>
        <v>2016</v>
      </c>
      <c r="I2649">
        <f t="shared" ca="1" si="594"/>
        <v>16</v>
      </c>
      <c r="J2649" t="str">
        <f t="shared" ca="1" si="595"/>
        <v>rs</v>
      </c>
      <c r="K2649" t="str">
        <f t="shared" ca="1" si="601"/>
        <v>NOR</v>
      </c>
      <c r="L2649" t="str">
        <f t="shared" ca="1" si="601"/>
        <v>NOR</v>
      </c>
      <c r="M2649" t="str">
        <f t="shared" ca="1" si="596"/>
        <v/>
      </c>
      <c r="N2649" t="s">
        <v>16</v>
      </c>
      <c r="O2649">
        <v>-3</v>
      </c>
      <c r="P2649">
        <f t="shared" ca="1" si="597"/>
        <v>0.5</v>
      </c>
      <c r="S2649" t="s">
        <v>340</v>
      </c>
      <c r="T2649">
        <v>9</v>
      </c>
      <c r="U2649">
        <f t="shared" ca="1" si="598"/>
        <v>1</v>
      </c>
      <c r="V2649" t="s">
        <v>340</v>
      </c>
      <c r="W2649">
        <f t="shared" ca="1" si="599"/>
        <v>1</v>
      </c>
    </row>
    <row r="2650" spans="1:23" x14ac:dyDescent="0.25">
      <c r="A2650">
        <v>2649</v>
      </c>
      <c r="B2650">
        <v>1303</v>
      </c>
      <c r="C2650" t="str">
        <f t="shared" ca="1" si="592"/>
        <v>2016_16_SFO@LAR</v>
      </c>
      <c r="D2650">
        <f t="shared" ca="1" si="600"/>
        <v>-3</v>
      </c>
      <c r="E2650" t="str">
        <f t="shared" ca="1" si="600"/>
        <v/>
      </c>
      <c r="F2650">
        <f t="shared" ca="1" si="600"/>
        <v>21</v>
      </c>
      <c r="G2650">
        <f t="shared" ca="1" si="600"/>
        <v>22</v>
      </c>
      <c r="H2650">
        <f t="shared" ca="1" si="593"/>
        <v>2016</v>
      </c>
      <c r="I2650">
        <f t="shared" ca="1" si="594"/>
        <v>16</v>
      </c>
      <c r="J2650" t="str">
        <f t="shared" ca="1" si="595"/>
        <v>rs</v>
      </c>
      <c r="K2650" t="str">
        <f t="shared" ca="1" si="601"/>
        <v>SFO</v>
      </c>
      <c r="L2650" t="str">
        <f t="shared" ca="1" si="601"/>
        <v>SFO</v>
      </c>
      <c r="M2650" t="str">
        <f t="shared" ca="1" si="596"/>
        <v/>
      </c>
      <c r="N2650" t="s">
        <v>18</v>
      </c>
      <c r="O2650">
        <v>-3</v>
      </c>
      <c r="P2650">
        <f t="shared" ca="1" si="597"/>
        <v>0</v>
      </c>
      <c r="S2650" t="s">
        <v>338</v>
      </c>
      <c r="T2650">
        <v>6</v>
      </c>
      <c r="U2650">
        <f t="shared" ca="1" si="598"/>
        <v>1</v>
      </c>
      <c r="W2650" t="str">
        <f t="shared" ca="1" si="599"/>
        <v/>
      </c>
    </row>
    <row r="2651" spans="1:23" x14ac:dyDescent="0.25">
      <c r="A2651">
        <v>2650</v>
      </c>
      <c r="B2651">
        <v>1303</v>
      </c>
      <c r="C2651" t="str">
        <f t="shared" ca="1" si="592"/>
        <v>2016_16_SFO@LAR</v>
      </c>
      <c r="D2651">
        <f t="shared" ca="1" si="600"/>
        <v>-3</v>
      </c>
      <c r="E2651" t="str">
        <f t="shared" ca="1" si="600"/>
        <v/>
      </c>
      <c r="F2651">
        <f t="shared" ca="1" si="600"/>
        <v>21</v>
      </c>
      <c r="G2651">
        <f t="shared" ca="1" si="600"/>
        <v>22</v>
      </c>
      <c r="H2651">
        <f t="shared" ca="1" si="593"/>
        <v>2016</v>
      </c>
      <c r="I2651">
        <f t="shared" ca="1" si="594"/>
        <v>16</v>
      </c>
      <c r="J2651" t="str">
        <f t="shared" ca="1" si="595"/>
        <v>rs</v>
      </c>
      <c r="K2651" t="str">
        <f t="shared" ca="1" si="601"/>
        <v>SFO</v>
      </c>
      <c r="L2651" t="str">
        <f t="shared" ca="1" si="601"/>
        <v>SFO</v>
      </c>
      <c r="M2651" t="str">
        <f t="shared" ca="1" si="596"/>
        <v/>
      </c>
      <c r="N2651" t="s">
        <v>16</v>
      </c>
      <c r="O2651">
        <v>-3</v>
      </c>
      <c r="P2651">
        <f t="shared" ca="1" si="597"/>
        <v>0</v>
      </c>
      <c r="S2651" t="s">
        <v>125</v>
      </c>
      <c r="T2651">
        <v>14</v>
      </c>
      <c r="U2651">
        <f t="shared" ca="1" si="598"/>
        <v>0</v>
      </c>
      <c r="V2651" t="s">
        <v>125</v>
      </c>
      <c r="W2651">
        <f t="shared" ca="1" si="599"/>
        <v>0</v>
      </c>
    </row>
    <row r="2652" spans="1:23" x14ac:dyDescent="0.25">
      <c r="A2652">
        <v>2651</v>
      </c>
      <c r="B2652">
        <v>1304</v>
      </c>
      <c r="C2652" t="str">
        <f t="shared" ca="1" si="592"/>
        <v>2016_16_ARI@SEA</v>
      </c>
      <c r="D2652">
        <f t="shared" ca="1" si="600"/>
        <v>-8.5</v>
      </c>
      <c r="E2652" t="str">
        <f t="shared" ca="1" si="600"/>
        <v/>
      </c>
      <c r="F2652">
        <f t="shared" ca="1" si="600"/>
        <v>31</v>
      </c>
      <c r="G2652">
        <f t="shared" ca="1" si="600"/>
        <v>34</v>
      </c>
      <c r="H2652">
        <f t="shared" ca="1" si="593"/>
        <v>2016</v>
      </c>
      <c r="I2652">
        <f t="shared" ca="1" si="594"/>
        <v>16</v>
      </c>
      <c r="J2652" t="str">
        <f t="shared" ca="1" si="595"/>
        <v>rs</v>
      </c>
      <c r="K2652" t="str">
        <f t="shared" ca="1" si="601"/>
        <v>ARI</v>
      </c>
      <c r="L2652" t="str">
        <f t="shared" ca="1" si="601"/>
        <v>ARI</v>
      </c>
      <c r="M2652" t="str">
        <f t="shared" ca="1" si="596"/>
        <v/>
      </c>
      <c r="N2652" t="s">
        <v>18</v>
      </c>
      <c r="O2652">
        <v>-7.5</v>
      </c>
      <c r="P2652">
        <f t="shared" ca="1" si="597"/>
        <v>1</v>
      </c>
      <c r="S2652" t="s">
        <v>66</v>
      </c>
      <c r="T2652">
        <v>5</v>
      </c>
      <c r="U2652">
        <f t="shared" ca="1" si="598"/>
        <v>1</v>
      </c>
      <c r="W2652" t="str">
        <f t="shared" ca="1" si="599"/>
        <v/>
      </c>
    </row>
    <row r="2653" spans="1:23" x14ac:dyDescent="0.25">
      <c r="A2653">
        <v>2652</v>
      </c>
      <c r="B2653">
        <v>1304</v>
      </c>
      <c r="C2653" t="str">
        <f t="shared" ca="1" si="592"/>
        <v>2016_16_ARI@SEA</v>
      </c>
      <c r="D2653">
        <f t="shared" ca="1" si="600"/>
        <v>-8.5</v>
      </c>
      <c r="E2653" t="str">
        <f t="shared" ca="1" si="600"/>
        <v/>
      </c>
      <c r="F2653">
        <f t="shared" ca="1" si="600"/>
        <v>31</v>
      </c>
      <c r="G2653">
        <f t="shared" ca="1" si="600"/>
        <v>34</v>
      </c>
      <c r="H2653">
        <f t="shared" ca="1" si="593"/>
        <v>2016</v>
      </c>
      <c r="I2653">
        <f t="shared" ca="1" si="594"/>
        <v>16</v>
      </c>
      <c r="J2653" t="str">
        <f t="shared" ca="1" si="595"/>
        <v>rs</v>
      </c>
      <c r="K2653" t="str">
        <f t="shared" ca="1" si="601"/>
        <v>ARI</v>
      </c>
      <c r="L2653" t="str">
        <f t="shared" ca="1" si="601"/>
        <v>ARI</v>
      </c>
      <c r="M2653" t="str">
        <f t="shared" ca="1" si="596"/>
        <v/>
      </c>
      <c r="N2653" t="s">
        <v>16</v>
      </c>
      <c r="O2653">
        <v>-7.5</v>
      </c>
      <c r="P2653">
        <f t="shared" ca="1" si="597"/>
        <v>1</v>
      </c>
      <c r="S2653" t="s">
        <v>91</v>
      </c>
      <c r="T2653">
        <v>10</v>
      </c>
      <c r="U2653">
        <f t="shared" ca="1" si="598"/>
        <v>0</v>
      </c>
      <c r="V2653" t="s">
        <v>91</v>
      </c>
      <c r="W2653">
        <f t="shared" ca="1" si="599"/>
        <v>0</v>
      </c>
    </row>
    <row r="2654" spans="1:23" x14ac:dyDescent="0.25">
      <c r="A2654">
        <v>2653</v>
      </c>
      <c r="B2654">
        <v>1305</v>
      </c>
      <c r="C2654" t="str">
        <f t="shared" ca="1" si="592"/>
        <v>2016_16_CIN@HOU</v>
      </c>
      <c r="D2654">
        <f t="shared" ca="1" si="600"/>
        <v>-2</v>
      </c>
      <c r="E2654" t="str">
        <f t="shared" ca="1" si="600"/>
        <v/>
      </c>
      <c r="F2654">
        <f t="shared" ca="1" si="600"/>
        <v>12</v>
      </c>
      <c r="G2654">
        <f t="shared" ca="1" si="600"/>
        <v>10</v>
      </c>
      <c r="H2654">
        <f t="shared" ca="1" si="593"/>
        <v>2016</v>
      </c>
      <c r="I2654">
        <f t="shared" ca="1" si="594"/>
        <v>16</v>
      </c>
      <c r="J2654" t="str">
        <f t="shared" ca="1" si="595"/>
        <v>rs</v>
      </c>
      <c r="K2654" t="str">
        <f t="shared" ca="1" si="601"/>
        <v>na</v>
      </c>
      <c r="L2654" t="str">
        <f t="shared" ca="1" si="601"/>
        <v>HOU</v>
      </c>
      <c r="M2654" t="str">
        <f t="shared" ca="1" si="596"/>
        <v/>
      </c>
      <c r="N2654" t="s">
        <v>18</v>
      </c>
      <c r="O2654">
        <v>-1.5</v>
      </c>
      <c r="P2654">
        <f t="shared" ca="1" si="597"/>
        <v>0.5</v>
      </c>
      <c r="S2654" t="s">
        <v>71</v>
      </c>
      <c r="T2654">
        <v>13</v>
      </c>
      <c r="U2654">
        <f t="shared" ca="1" si="598"/>
        <v>0</v>
      </c>
      <c r="W2654" t="str">
        <f t="shared" ca="1" si="599"/>
        <v/>
      </c>
    </row>
    <row r="2655" spans="1:23" x14ac:dyDescent="0.25">
      <c r="A2655">
        <v>2654</v>
      </c>
      <c r="B2655">
        <v>1305</v>
      </c>
      <c r="C2655" t="str">
        <f t="shared" ca="1" si="592"/>
        <v>2016_16_CIN@HOU</v>
      </c>
      <c r="D2655">
        <f t="shared" ca="1" si="600"/>
        <v>-2</v>
      </c>
      <c r="E2655" t="str">
        <f t="shared" ca="1" si="600"/>
        <v/>
      </c>
      <c r="F2655">
        <f t="shared" ca="1" si="600"/>
        <v>12</v>
      </c>
      <c r="G2655">
        <f t="shared" ca="1" si="600"/>
        <v>10</v>
      </c>
      <c r="H2655">
        <f t="shared" ca="1" si="593"/>
        <v>2016</v>
      </c>
      <c r="I2655">
        <f t="shared" ca="1" si="594"/>
        <v>16</v>
      </c>
      <c r="J2655" t="str">
        <f t="shared" ca="1" si="595"/>
        <v>rs</v>
      </c>
      <c r="K2655" t="str">
        <f t="shared" ca="1" si="601"/>
        <v>na</v>
      </c>
      <c r="L2655" t="str">
        <f t="shared" ca="1" si="601"/>
        <v>HOU</v>
      </c>
      <c r="M2655" t="str">
        <f t="shared" ca="1" si="596"/>
        <v/>
      </c>
      <c r="N2655" t="s">
        <v>16</v>
      </c>
      <c r="O2655">
        <v>-3</v>
      </c>
      <c r="P2655">
        <f t="shared" ca="1" si="597"/>
        <v>1</v>
      </c>
      <c r="S2655" t="s">
        <v>71</v>
      </c>
      <c r="T2655">
        <v>5</v>
      </c>
      <c r="U2655">
        <f t="shared" ca="1" si="598"/>
        <v>0</v>
      </c>
      <c r="V2655" t="s">
        <v>71</v>
      </c>
      <c r="W2655">
        <f t="shared" ca="1" si="599"/>
        <v>0</v>
      </c>
    </row>
    <row r="2656" spans="1:23" x14ac:dyDescent="0.25">
      <c r="A2656">
        <v>2655</v>
      </c>
      <c r="B2656">
        <v>1306</v>
      </c>
      <c r="C2656" t="str">
        <f t="shared" ca="1" si="592"/>
        <v>2016_16_BAL@PIT</v>
      </c>
      <c r="D2656">
        <f t="shared" ca="1" si="600"/>
        <v>-5</v>
      </c>
      <c r="E2656">
        <f t="shared" ca="1" si="600"/>
        <v>-5.5</v>
      </c>
      <c r="F2656">
        <f t="shared" ca="1" si="600"/>
        <v>31</v>
      </c>
      <c r="G2656">
        <f t="shared" ca="1" si="600"/>
        <v>27</v>
      </c>
      <c r="H2656">
        <f t="shared" ca="1" si="593"/>
        <v>2016</v>
      </c>
      <c r="I2656">
        <f t="shared" ca="1" si="594"/>
        <v>16</v>
      </c>
      <c r="J2656" t="str">
        <f t="shared" ca="1" si="595"/>
        <v>rs</v>
      </c>
      <c r="K2656" t="str">
        <f t="shared" ca="1" si="601"/>
        <v>BAL</v>
      </c>
      <c r="L2656" t="str">
        <f t="shared" ca="1" si="601"/>
        <v>PIT</v>
      </c>
      <c r="M2656">
        <f t="shared" ca="1" si="596"/>
        <v>0.5</v>
      </c>
      <c r="N2656" t="s">
        <v>18</v>
      </c>
      <c r="O2656">
        <v>-4</v>
      </c>
      <c r="P2656">
        <f t="shared" ca="1" si="597"/>
        <v>1</v>
      </c>
      <c r="S2656" t="s">
        <v>67</v>
      </c>
      <c r="T2656">
        <v>7</v>
      </c>
      <c r="U2656">
        <f t="shared" ca="1" si="598"/>
        <v>1</v>
      </c>
      <c r="W2656" t="str">
        <f t="shared" ca="1" si="599"/>
        <v/>
      </c>
    </row>
    <row r="2657" spans="1:23" x14ac:dyDescent="0.25">
      <c r="A2657">
        <v>2656</v>
      </c>
      <c r="B2657">
        <v>1306</v>
      </c>
      <c r="C2657" t="str">
        <f t="shared" ca="1" si="592"/>
        <v>2016_16_BAL@PIT</v>
      </c>
      <c r="D2657">
        <f t="shared" ca="1" si="600"/>
        <v>-5</v>
      </c>
      <c r="E2657">
        <f t="shared" ca="1" si="600"/>
        <v>-5.5</v>
      </c>
      <c r="F2657">
        <f t="shared" ca="1" si="600"/>
        <v>31</v>
      </c>
      <c r="G2657">
        <f t="shared" ca="1" si="600"/>
        <v>27</v>
      </c>
      <c r="H2657">
        <f t="shared" ca="1" si="593"/>
        <v>2016</v>
      </c>
      <c r="I2657">
        <f t="shared" ca="1" si="594"/>
        <v>16</v>
      </c>
      <c r="J2657" t="str">
        <f t="shared" ca="1" si="595"/>
        <v>rs</v>
      </c>
      <c r="K2657" t="str">
        <f t="shared" ca="1" si="601"/>
        <v>BAL</v>
      </c>
      <c r="L2657" t="str">
        <f t="shared" ca="1" si="601"/>
        <v>PIT</v>
      </c>
      <c r="M2657">
        <f t="shared" ca="1" si="596"/>
        <v>0.5</v>
      </c>
      <c r="N2657" t="s">
        <v>16</v>
      </c>
      <c r="O2657">
        <v>-3</v>
      </c>
      <c r="P2657">
        <f t="shared" ca="1" si="597"/>
        <v>2</v>
      </c>
      <c r="S2657" t="s">
        <v>89</v>
      </c>
      <c r="T2657">
        <v>15</v>
      </c>
      <c r="U2657">
        <f t="shared" ca="1" si="598"/>
        <v>0</v>
      </c>
      <c r="V2657" t="s">
        <v>89</v>
      </c>
      <c r="W2657">
        <f t="shared" ca="1" si="599"/>
        <v>1</v>
      </c>
    </row>
    <row r="2658" spans="1:23" x14ac:dyDescent="0.25">
      <c r="A2658">
        <v>2657</v>
      </c>
      <c r="B2658">
        <v>1307</v>
      </c>
      <c r="C2658" t="str">
        <f t="shared" ca="1" si="592"/>
        <v>2016_16_DEN@KCY</v>
      </c>
      <c r="D2658">
        <f t="shared" ca="1" si="600"/>
        <v>-5</v>
      </c>
      <c r="E2658">
        <f t="shared" ca="1" si="600"/>
        <v>-3</v>
      </c>
      <c r="F2658">
        <f t="shared" ca="1" si="600"/>
        <v>33</v>
      </c>
      <c r="G2658">
        <f t="shared" ca="1" si="600"/>
        <v>10</v>
      </c>
      <c r="H2658">
        <f t="shared" ca="1" si="593"/>
        <v>2016</v>
      </c>
      <c r="I2658">
        <f t="shared" ca="1" si="594"/>
        <v>16</v>
      </c>
      <c r="J2658" t="str">
        <f t="shared" ca="1" si="595"/>
        <v>rs</v>
      </c>
      <c r="K2658" t="str">
        <f t="shared" ca="1" si="601"/>
        <v>KCY</v>
      </c>
      <c r="L2658" t="str">
        <f t="shared" ca="1" si="601"/>
        <v>KCY</v>
      </c>
      <c r="M2658">
        <f t="shared" ca="1" si="596"/>
        <v>-2</v>
      </c>
      <c r="N2658" t="s">
        <v>18</v>
      </c>
      <c r="O2658">
        <v>-4.5</v>
      </c>
      <c r="P2658">
        <f t="shared" ca="1" si="597"/>
        <v>0.5</v>
      </c>
      <c r="S2658" t="s">
        <v>74</v>
      </c>
      <c r="T2658">
        <v>8</v>
      </c>
      <c r="U2658">
        <f t="shared" ca="1" si="598"/>
        <v>0</v>
      </c>
      <c r="W2658" t="str">
        <f t="shared" ca="1" si="599"/>
        <v/>
      </c>
    </row>
    <row r="2659" spans="1:23" x14ac:dyDescent="0.25">
      <c r="A2659">
        <v>2658</v>
      </c>
      <c r="B2659">
        <v>1307</v>
      </c>
      <c r="C2659" t="str">
        <f t="shared" ca="1" si="592"/>
        <v>2016_16_DEN@KCY</v>
      </c>
      <c r="D2659">
        <f t="shared" ca="1" si="600"/>
        <v>-5</v>
      </c>
      <c r="E2659">
        <f t="shared" ca="1" si="600"/>
        <v>-3</v>
      </c>
      <c r="F2659">
        <f t="shared" ca="1" si="600"/>
        <v>33</v>
      </c>
      <c r="G2659">
        <f t="shared" ca="1" si="600"/>
        <v>10</v>
      </c>
      <c r="H2659">
        <f t="shared" ca="1" si="593"/>
        <v>2016</v>
      </c>
      <c r="I2659">
        <f t="shared" ca="1" si="594"/>
        <v>16</v>
      </c>
      <c r="J2659" t="str">
        <f t="shared" ca="1" si="595"/>
        <v>rs</v>
      </c>
      <c r="K2659" t="str">
        <f t="shared" ca="1" si="601"/>
        <v>KCY</v>
      </c>
      <c r="L2659" t="str">
        <f t="shared" ca="1" si="601"/>
        <v>KCY</v>
      </c>
      <c r="M2659">
        <f t="shared" ca="1" si="596"/>
        <v>-2</v>
      </c>
      <c r="N2659" t="s">
        <v>16</v>
      </c>
      <c r="O2659">
        <v>-5</v>
      </c>
      <c r="P2659">
        <f t="shared" ca="1" si="597"/>
        <v>0</v>
      </c>
      <c r="S2659" t="s">
        <v>336</v>
      </c>
      <c r="T2659">
        <v>7</v>
      </c>
      <c r="U2659">
        <f t="shared" ca="1" si="598"/>
        <v>1</v>
      </c>
      <c r="V2659" t="s">
        <v>74</v>
      </c>
      <c r="W2659">
        <f t="shared" ca="1" si="599"/>
        <v>0</v>
      </c>
    </row>
    <row r="2660" spans="1:23" x14ac:dyDescent="0.25">
      <c r="A2660">
        <v>2659</v>
      </c>
      <c r="B2660">
        <v>1308</v>
      </c>
      <c r="C2660" t="str">
        <f t="shared" ca="1" si="592"/>
        <v>2016_16_DET@DAL</v>
      </c>
      <c r="D2660">
        <f t="shared" ca="1" si="600"/>
        <v>-7.5</v>
      </c>
      <c r="E2660">
        <f t="shared" ca="1" si="600"/>
        <v>-6.5</v>
      </c>
      <c r="F2660">
        <f t="shared" ca="1" si="600"/>
        <v>42</v>
      </c>
      <c r="G2660">
        <f t="shared" ca="1" si="600"/>
        <v>21</v>
      </c>
      <c r="H2660">
        <f t="shared" ca="1" si="593"/>
        <v>2016</v>
      </c>
      <c r="I2660">
        <f t="shared" ca="1" si="594"/>
        <v>16</v>
      </c>
      <c r="J2660" t="str">
        <f t="shared" ca="1" si="595"/>
        <v>rs</v>
      </c>
      <c r="K2660" t="str">
        <f t="shared" ca="1" si="601"/>
        <v>DAL</v>
      </c>
      <c r="L2660" t="str">
        <f t="shared" ca="1" si="601"/>
        <v>DAL</v>
      </c>
      <c r="M2660">
        <f t="shared" ca="1" si="596"/>
        <v>-1</v>
      </c>
      <c r="N2660" t="s">
        <v>18</v>
      </c>
      <c r="O2660">
        <v>-6</v>
      </c>
      <c r="P2660">
        <f t="shared" ca="1" si="597"/>
        <v>1.5</v>
      </c>
      <c r="S2660" t="s">
        <v>75</v>
      </c>
      <c r="T2660">
        <v>15</v>
      </c>
      <c r="U2660">
        <f t="shared" ca="1" si="598"/>
        <v>0</v>
      </c>
      <c r="W2660" t="str">
        <f t="shared" ca="1" si="599"/>
        <v/>
      </c>
    </row>
    <row r="2661" spans="1:23" x14ac:dyDescent="0.25">
      <c r="A2661">
        <v>2660</v>
      </c>
      <c r="B2661">
        <v>1308</v>
      </c>
      <c r="C2661" t="str">
        <f t="shared" ca="1" si="592"/>
        <v>2016_16_DET@DAL</v>
      </c>
      <c r="D2661">
        <f t="shared" ca="1" si="600"/>
        <v>-7.5</v>
      </c>
      <c r="E2661">
        <f t="shared" ca="1" si="600"/>
        <v>-6.5</v>
      </c>
      <c r="F2661">
        <f t="shared" ca="1" si="600"/>
        <v>42</v>
      </c>
      <c r="G2661">
        <f t="shared" ca="1" si="600"/>
        <v>21</v>
      </c>
      <c r="H2661">
        <f t="shared" ca="1" si="593"/>
        <v>2016</v>
      </c>
      <c r="I2661">
        <f t="shared" ca="1" si="594"/>
        <v>16</v>
      </c>
      <c r="J2661" t="str">
        <f t="shared" ca="1" si="595"/>
        <v>rs</v>
      </c>
      <c r="K2661" t="str">
        <f t="shared" ca="1" si="601"/>
        <v>DAL</v>
      </c>
      <c r="L2661" t="str">
        <f t="shared" ca="1" si="601"/>
        <v>DAL</v>
      </c>
      <c r="M2661">
        <f t="shared" ca="1" si="596"/>
        <v>-1</v>
      </c>
      <c r="N2661" t="s">
        <v>16</v>
      </c>
      <c r="O2661">
        <v>-7.5</v>
      </c>
      <c r="P2661">
        <f t="shared" ca="1" si="597"/>
        <v>0</v>
      </c>
      <c r="S2661" t="s">
        <v>73</v>
      </c>
      <c r="T2661">
        <v>13</v>
      </c>
      <c r="U2661">
        <f t="shared" ca="1" si="598"/>
        <v>1</v>
      </c>
      <c r="V2661" t="s">
        <v>73</v>
      </c>
      <c r="W2661">
        <f t="shared" ca="1" si="599"/>
        <v>1</v>
      </c>
    </row>
    <row r="2662" spans="1:23" x14ac:dyDescent="0.25">
      <c r="A2662">
        <v>2661</v>
      </c>
      <c r="B2662">
        <v>1309</v>
      </c>
      <c r="C2662" t="str">
        <f t="shared" ca="1" si="592"/>
        <v>2016_17_NWE@MIA</v>
      </c>
      <c r="D2662">
        <f t="shared" ref="D2662:G2681" ca="1" si="602">IFERROR(IF(ISBLANK(VLOOKUP($B2662,nfl_game_result,MATCH(D$1,nfl_game_result_header,0),FALSE)),"",VLOOKUP($B2662,nfl_game_result,MATCH(D$1,nfl_game_result_header,0),FALSE)),"error")</f>
        <v>6</v>
      </c>
      <c r="E2662">
        <f t="shared" ca="1" si="602"/>
        <v>8</v>
      </c>
      <c r="F2662">
        <f t="shared" ca="1" si="602"/>
        <v>14</v>
      </c>
      <c r="G2662">
        <f t="shared" ca="1" si="602"/>
        <v>35</v>
      </c>
      <c r="H2662">
        <f t="shared" ca="1" si="593"/>
        <v>2016</v>
      </c>
      <c r="I2662">
        <f t="shared" ca="1" si="594"/>
        <v>17</v>
      </c>
      <c r="J2662" t="str">
        <f t="shared" ca="1" si="595"/>
        <v>rs</v>
      </c>
      <c r="K2662" t="str">
        <f t="shared" ref="K2662:L2681" ca="1" si="603">IFERROR(IF(ISBLANK(VLOOKUP($B2662,nfl_game_result,MATCH(K$1,nfl_game_result_header,0),FALSE)),"",VLOOKUP($B2662,nfl_game_result,MATCH(K$1,nfl_game_result_header,0),FALSE)),"error")</f>
        <v>NWE</v>
      </c>
      <c r="L2662" t="str">
        <f t="shared" ca="1" si="603"/>
        <v>NWE</v>
      </c>
      <c r="M2662">
        <f t="shared" ca="1" si="596"/>
        <v>-2</v>
      </c>
      <c r="N2662" t="s">
        <v>18</v>
      </c>
      <c r="O2662">
        <v>6</v>
      </c>
      <c r="P2662">
        <f t="shared" ca="1" si="597"/>
        <v>0</v>
      </c>
      <c r="S2662" t="s">
        <v>81</v>
      </c>
      <c r="T2662">
        <v>12</v>
      </c>
      <c r="U2662">
        <f t="shared" ca="1" si="598"/>
        <v>0</v>
      </c>
      <c r="W2662" t="str">
        <f t="shared" ca="1" si="599"/>
        <v/>
      </c>
    </row>
    <row r="2663" spans="1:23" x14ac:dyDescent="0.25">
      <c r="A2663">
        <v>2662</v>
      </c>
      <c r="B2663">
        <v>1309</v>
      </c>
      <c r="C2663" t="str">
        <f t="shared" ca="1" si="592"/>
        <v>2016_17_NWE@MIA</v>
      </c>
      <c r="D2663">
        <f t="shared" ca="1" si="602"/>
        <v>6</v>
      </c>
      <c r="E2663">
        <f t="shared" ca="1" si="602"/>
        <v>8</v>
      </c>
      <c r="F2663">
        <f t="shared" ca="1" si="602"/>
        <v>14</v>
      </c>
      <c r="G2663">
        <f t="shared" ca="1" si="602"/>
        <v>35</v>
      </c>
      <c r="H2663">
        <f t="shared" ca="1" si="593"/>
        <v>2016</v>
      </c>
      <c r="I2663">
        <f t="shared" ca="1" si="594"/>
        <v>17</v>
      </c>
      <c r="J2663" t="str">
        <f t="shared" ca="1" si="595"/>
        <v>rs</v>
      </c>
      <c r="K2663" t="str">
        <f t="shared" ca="1" si="603"/>
        <v>NWE</v>
      </c>
      <c r="L2663" t="str">
        <f t="shared" ca="1" si="603"/>
        <v>NWE</v>
      </c>
      <c r="M2663">
        <f t="shared" ca="1" si="596"/>
        <v>-2</v>
      </c>
      <c r="N2663" t="s">
        <v>16</v>
      </c>
      <c r="O2663">
        <v>7</v>
      </c>
      <c r="P2663">
        <f t="shared" ca="1" si="597"/>
        <v>1</v>
      </c>
      <c r="S2663" t="s">
        <v>337</v>
      </c>
      <c r="T2663">
        <v>4</v>
      </c>
      <c r="U2663">
        <f t="shared" ca="1" si="598"/>
        <v>1</v>
      </c>
      <c r="V2663" t="s">
        <v>337</v>
      </c>
      <c r="W2663">
        <f t="shared" ca="1" si="599"/>
        <v>1</v>
      </c>
    </row>
    <row r="2664" spans="1:23" x14ac:dyDescent="0.25">
      <c r="A2664">
        <v>2663</v>
      </c>
      <c r="B2664">
        <v>1310</v>
      </c>
      <c r="C2664" t="str">
        <f t="shared" ca="1" si="592"/>
        <v>2016_17_JAX@IND</v>
      </c>
      <c r="D2664">
        <f t="shared" ca="1" si="602"/>
        <v>-7</v>
      </c>
      <c r="E2664">
        <f t="shared" ca="1" si="602"/>
        <v>-5.5</v>
      </c>
      <c r="F2664">
        <f t="shared" ca="1" si="602"/>
        <v>24</v>
      </c>
      <c r="G2664">
        <f t="shared" ca="1" si="602"/>
        <v>20</v>
      </c>
      <c r="H2664">
        <f t="shared" ca="1" si="593"/>
        <v>2016</v>
      </c>
      <c r="I2664">
        <f t="shared" ca="1" si="594"/>
        <v>17</v>
      </c>
      <c r="J2664" t="str">
        <f t="shared" ca="1" si="595"/>
        <v>rs</v>
      </c>
      <c r="K2664" t="str">
        <f t="shared" ca="1" si="603"/>
        <v>JAX</v>
      </c>
      <c r="L2664" t="str">
        <f t="shared" ca="1" si="603"/>
        <v>IND</v>
      </c>
      <c r="M2664">
        <f t="shared" ca="1" si="596"/>
        <v>-1.5</v>
      </c>
      <c r="N2664" t="s">
        <v>18</v>
      </c>
      <c r="O2664">
        <v>-6.5</v>
      </c>
      <c r="P2664">
        <f t="shared" ca="1" si="597"/>
        <v>0.5</v>
      </c>
      <c r="S2664" t="s">
        <v>78</v>
      </c>
      <c r="T2664">
        <v>1</v>
      </c>
      <c r="U2664">
        <f t="shared" ca="1" si="598"/>
        <v>0</v>
      </c>
      <c r="W2664" t="str">
        <f t="shared" ca="1" si="599"/>
        <v/>
      </c>
    </row>
    <row r="2665" spans="1:23" x14ac:dyDescent="0.25">
      <c r="A2665">
        <v>2664</v>
      </c>
      <c r="B2665">
        <v>1310</v>
      </c>
      <c r="C2665" t="str">
        <f t="shared" ca="1" si="592"/>
        <v>2016_17_JAX@IND</v>
      </c>
      <c r="D2665">
        <f t="shared" ca="1" si="602"/>
        <v>-7</v>
      </c>
      <c r="E2665">
        <f t="shared" ca="1" si="602"/>
        <v>-5.5</v>
      </c>
      <c r="F2665">
        <f t="shared" ca="1" si="602"/>
        <v>24</v>
      </c>
      <c r="G2665">
        <f t="shared" ca="1" si="602"/>
        <v>20</v>
      </c>
      <c r="H2665">
        <f t="shared" ca="1" si="593"/>
        <v>2016</v>
      </c>
      <c r="I2665">
        <f t="shared" ca="1" si="594"/>
        <v>17</v>
      </c>
      <c r="J2665" t="str">
        <f t="shared" ca="1" si="595"/>
        <v>rs</v>
      </c>
      <c r="K2665" t="str">
        <f t="shared" ca="1" si="603"/>
        <v>JAX</v>
      </c>
      <c r="L2665" t="str">
        <f t="shared" ca="1" si="603"/>
        <v>IND</v>
      </c>
      <c r="M2665">
        <f t="shared" ca="1" si="596"/>
        <v>-1.5</v>
      </c>
      <c r="N2665" t="s">
        <v>16</v>
      </c>
      <c r="O2665">
        <v>-6</v>
      </c>
      <c r="P2665">
        <f t="shared" ca="1" si="597"/>
        <v>1</v>
      </c>
      <c r="S2665" t="s">
        <v>78</v>
      </c>
      <c r="T2665">
        <v>5</v>
      </c>
      <c r="U2665">
        <f t="shared" ca="1" si="598"/>
        <v>0</v>
      </c>
      <c r="V2665" t="s">
        <v>78</v>
      </c>
      <c r="W2665">
        <f t="shared" ca="1" si="599"/>
        <v>1</v>
      </c>
    </row>
    <row r="2666" spans="1:23" x14ac:dyDescent="0.25">
      <c r="A2666">
        <v>2665</v>
      </c>
      <c r="B2666">
        <v>1311</v>
      </c>
      <c r="C2666" t="str">
        <f t="shared" ca="1" si="592"/>
        <v>2016_17_CAR@TBY</v>
      </c>
      <c r="D2666">
        <f t="shared" ca="1" si="602"/>
        <v>-3.5</v>
      </c>
      <c r="E2666">
        <f t="shared" ca="1" si="602"/>
        <v>-3</v>
      </c>
      <c r="F2666">
        <f t="shared" ca="1" si="602"/>
        <v>17</v>
      </c>
      <c r="G2666">
        <f t="shared" ca="1" si="602"/>
        <v>16</v>
      </c>
      <c r="H2666">
        <f t="shared" ca="1" si="593"/>
        <v>2016</v>
      </c>
      <c r="I2666">
        <f t="shared" ca="1" si="594"/>
        <v>17</v>
      </c>
      <c r="J2666" t="str">
        <f t="shared" ca="1" si="595"/>
        <v>rs</v>
      </c>
      <c r="K2666" t="str">
        <f t="shared" ca="1" si="603"/>
        <v>CAR</v>
      </c>
      <c r="L2666" t="str">
        <f t="shared" ca="1" si="603"/>
        <v>TBY</v>
      </c>
      <c r="M2666">
        <f t="shared" ca="1" si="596"/>
        <v>-0.5</v>
      </c>
      <c r="N2666" t="s">
        <v>18</v>
      </c>
      <c r="O2666">
        <v>-3.5</v>
      </c>
      <c r="P2666">
        <f t="shared" ca="1" si="597"/>
        <v>0</v>
      </c>
      <c r="S2666" t="s">
        <v>339</v>
      </c>
      <c r="T2666">
        <v>16</v>
      </c>
      <c r="U2666">
        <f t="shared" ca="1" si="598"/>
        <v>0</v>
      </c>
      <c r="W2666" t="str">
        <f t="shared" ca="1" si="599"/>
        <v/>
      </c>
    </row>
    <row r="2667" spans="1:23" x14ac:dyDescent="0.25">
      <c r="A2667">
        <v>2666</v>
      </c>
      <c r="B2667">
        <v>1311</v>
      </c>
      <c r="C2667" t="str">
        <f t="shared" ca="1" si="592"/>
        <v>2016_17_CAR@TBY</v>
      </c>
      <c r="D2667">
        <f t="shared" ca="1" si="602"/>
        <v>-3.5</v>
      </c>
      <c r="E2667">
        <f t="shared" ca="1" si="602"/>
        <v>-3</v>
      </c>
      <c r="F2667">
        <f t="shared" ca="1" si="602"/>
        <v>17</v>
      </c>
      <c r="G2667">
        <f t="shared" ca="1" si="602"/>
        <v>16</v>
      </c>
      <c r="H2667">
        <f t="shared" ca="1" si="593"/>
        <v>2016</v>
      </c>
      <c r="I2667">
        <f t="shared" ca="1" si="594"/>
        <v>17</v>
      </c>
      <c r="J2667" t="str">
        <f t="shared" ca="1" si="595"/>
        <v>rs</v>
      </c>
      <c r="K2667" t="str">
        <f t="shared" ca="1" si="603"/>
        <v>CAR</v>
      </c>
      <c r="L2667" t="str">
        <f t="shared" ca="1" si="603"/>
        <v>TBY</v>
      </c>
      <c r="M2667">
        <f t="shared" ca="1" si="596"/>
        <v>-0.5</v>
      </c>
      <c r="N2667" t="s">
        <v>16</v>
      </c>
      <c r="O2667">
        <v>-4</v>
      </c>
      <c r="P2667">
        <f t="shared" ca="1" si="597"/>
        <v>0.5</v>
      </c>
      <c r="S2667" t="s">
        <v>339</v>
      </c>
      <c r="T2667">
        <v>3</v>
      </c>
      <c r="U2667">
        <f t="shared" ca="1" si="598"/>
        <v>0</v>
      </c>
      <c r="V2667" t="s">
        <v>339</v>
      </c>
      <c r="W2667">
        <f t="shared" ca="1" si="599"/>
        <v>1</v>
      </c>
    </row>
    <row r="2668" spans="1:23" x14ac:dyDescent="0.25">
      <c r="A2668">
        <v>2667</v>
      </c>
      <c r="B2668">
        <v>1312</v>
      </c>
      <c r="C2668" t="str">
        <f t="shared" ca="1" si="592"/>
        <v>2016_17_CHI@MIN</v>
      </c>
      <c r="D2668">
        <f t="shared" ca="1" si="602"/>
        <v>-6.5</v>
      </c>
      <c r="E2668">
        <f t="shared" ca="1" si="602"/>
        <v>-6.5</v>
      </c>
      <c r="F2668">
        <f t="shared" ca="1" si="602"/>
        <v>38</v>
      </c>
      <c r="G2668">
        <f t="shared" ca="1" si="602"/>
        <v>10</v>
      </c>
      <c r="H2668">
        <f t="shared" ca="1" si="593"/>
        <v>2016</v>
      </c>
      <c r="I2668">
        <f t="shared" ca="1" si="594"/>
        <v>17</v>
      </c>
      <c r="J2668" t="str">
        <f t="shared" ca="1" si="595"/>
        <v>rs</v>
      </c>
      <c r="K2668" t="str">
        <f t="shared" ca="1" si="603"/>
        <v>MIN</v>
      </c>
      <c r="L2668" t="str">
        <f t="shared" ca="1" si="603"/>
        <v>MIN</v>
      </c>
      <c r="M2668">
        <f t="shared" ca="1" si="596"/>
        <v>0</v>
      </c>
      <c r="N2668" t="s">
        <v>18</v>
      </c>
      <c r="O2668">
        <v>-5.5</v>
      </c>
      <c r="P2668">
        <f t="shared" ca="1" si="597"/>
        <v>1</v>
      </c>
      <c r="S2668" t="s">
        <v>70</v>
      </c>
      <c r="T2668">
        <v>7</v>
      </c>
      <c r="U2668">
        <f t="shared" ca="1" si="598"/>
        <v>0</v>
      </c>
      <c r="W2668" t="str">
        <f t="shared" ca="1" si="599"/>
        <v/>
      </c>
    </row>
    <row r="2669" spans="1:23" x14ac:dyDescent="0.25">
      <c r="A2669">
        <v>2668</v>
      </c>
      <c r="B2669">
        <v>1312</v>
      </c>
      <c r="C2669" t="str">
        <f t="shared" ca="1" si="592"/>
        <v>2016_17_CHI@MIN</v>
      </c>
      <c r="D2669">
        <f t="shared" ca="1" si="602"/>
        <v>-6.5</v>
      </c>
      <c r="E2669">
        <f t="shared" ca="1" si="602"/>
        <v>-6.5</v>
      </c>
      <c r="F2669">
        <f t="shared" ca="1" si="602"/>
        <v>38</v>
      </c>
      <c r="G2669">
        <f t="shared" ca="1" si="602"/>
        <v>10</v>
      </c>
      <c r="H2669">
        <f t="shared" ca="1" si="593"/>
        <v>2016</v>
      </c>
      <c r="I2669">
        <f t="shared" ca="1" si="594"/>
        <v>17</v>
      </c>
      <c r="J2669" t="str">
        <f t="shared" ca="1" si="595"/>
        <v>rs</v>
      </c>
      <c r="K2669" t="str">
        <f t="shared" ca="1" si="603"/>
        <v>MIN</v>
      </c>
      <c r="L2669" t="str">
        <f t="shared" ca="1" si="603"/>
        <v>MIN</v>
      </c>
      <c r="M2669">
        <f t="shared" ca="1" si="596"/>
        <v>0</v>
      </c>
      <c r="N2669" t="s">
        <v>16</v>
      </c>
      <c r="O2669">
        <v>-5</v>
      </c>
      <c r="P2669">
        <f t="shared" ca="1" si="597"/>
        <v>1.5</v>
      </c>
      <c r="S2669" t="s">
        <v>70</v>
      </c>
      <c r="T2669">
        <v>10</v>
      </c>
      <c r="U2669">
        <f t="shared" ca="1" si="598"/>
        <v>0</v>
      </c>
      <c r="V2669" t="s">
        <v>70</v>
      </c>
      <c r="W2669">
        <f t="shared" ca="1" si="599"/>
        <v>0</v>
      </c>
    </row>
    <row r="2670" spans="1:23" x14ac:dyDescent="0.25">
      <c r="A2670">
        <v>2669</v>
      </c>
      <c r="B2670">
        <v>1313</v>
      </c>
      <c r="C2670" t="str">
        <f t="shared" ca="1" si="592"/>
        <v>2016_17_CLE@PIT</v>
      </c>
      <c r="D2670">
        <f t="shared" ca="1" si="602"/>
        <v>-12.5</v>
      </c>
      <c r="E2670">
        <f t="shared" ca="1" si="602"/>
        <v>-4</v>
      </c>
      <c r="F2670">
        <f t="shared" ca="1" si="602"/>
        <v>27</v>
      </c>
      <c r="G2670">
        <f t="shared" ca="1" si="602"/>
        <v>24</v>
      </c>
      <c r="H2670">
        <f t="shared" ca="1" si="593"/>
        <v>2016</v>
      </c>
      <c r="I2670">
        <f t="shared" ca="1" si="594"/>
        <v>17</v>
      </c>
      <c r="J2670" t="str">
        <f t="shared" ca="1" si="595"/>
        <v>rs</v>
      </c>
      <c r="K2670" t="str">
        <f t="shared" ca="1" si="603"/>
        <v>CLE</v>
      </c>
      <c r="L2670" t="str">
        <f t="shared" ca="1" si="603"/>
        <v>PIT</v>
      </c>
      <c r="M2670">
        <f t="shared" ca="1" si="596"/>
        <v>-8.5</v>
      </c>
      <c r="N2670" t="s">
        <v>18</v>
      </c>
      <c r="O2670">
        <v>-10.5</v>
      </c>
      <c r="P2670">
        <f t="shared" ca="1" si="597"/>
        <v>2</v>
      </c>
      <c r="S2670" t="s">
        <v>72</v>
      </c>
      <c r="T2670">
        <v>10</v>
      </c>
      <c r="U2670">
        <f t="shared" ca="1" si="598"/>
        <v>1</v>
      </c>
      <c r="W2670" t="str">
        <f t="shared" ca="1" si="599"/>
        <v/>
      </c>
    </row>
    <row r="2671" spans="1:23" x14ac:dyDescent="0.25">
      <c r="A2671">
        <v>2670</v>
      </c>
      <c r="B2671">
        <v>1313</v>
      </c>
      <c r="C2671" t="str">
        <f t="shared" ca="1" si="592"/>
        <v>2016_17_CLE@PIT</v>
      </c>
      <c r="D2671">
        <f t="shared" ca="1" si="602"/>
        <v>-12.5</v>
      </c>
      <c r="E2671">
        <f t="shared" ca="1" si="602"/>
        <v>-4</v>
      </c>
      <c r="F2671">
        <f t="shared" ca="1" si="602"/>
        <v>27</v>
      </c>
      <c r="G2671">
        <f t="shared" ca="1" si="602"/>
        <v>24</v>
      </c>
      <c r="H2671">
        <f t="shared" ca="1" si="593"/>
        <v>2016</v>
      </c>
      <c r="I2671">
        <f t="shared" ca="1" si="594"/>
        <v>17</v>
      </c>
      <c r="J2671" t="str">
        <f t="shared" ca="1" si="595"/>
        <v>rs</v>
      </c>
      <c r="K2671" t="str">
        <f t="shared" ca="1" si="603"/>
        <v>CLE</v>
      </c>
      <c r="L2671" t="str">
        <f t="shared" ca="1" si="603"/>
        <v>PIT</v>
      </c>
      <c r="M2671">
        <f t="shared" ca="1" si="596"/>
        <v>-8.5</v>
      </c>
      <c r="N2671" t="s">
        <v>16</v>
      </c>
      <c r="O2671">
        <v>-10</v>
      </c>
      <c r="P2671">
        <f t="shared" ca="1" si="597"/>
        <v>2.5</v>
      </c>
      <c r="S2671" t="s">
        <v>89</v>
      </c>
      <c r="T2671">
        <v>16</v>
      </c>
      <c r="U2671">
        <f t="shared" ca="1" si="598"/>
        <v>0</v>
      </c>
      <c r="V2671" t="s">
        <v>89</v>
      </c>
      <c r="W2671">
        <f t="shared" ca="1" si="599"/>
        <v>1</v>
      </c>
    </row>
    <row r="2672" spans="1:23" x14ac:dyDescent="0.25">
      <c r="A2672">
        <v>2671</v>
      </c>
      <c r="B2672">
        <v>1314</v>
      </c>
      <c r="C2672" t="str">
        <f t="shared" ca="1" si="592"/>
        <v>2016_17_NOR@ATL</v>
      </c>
      <c r="D2672">
        <f t="shared" ca="1" si="602"/>
        <v>-6.5</v>
      </c>
      <c r="E2672">
        <f t="shared" ca="1" si="602"/>
        <v>-7.5</v>
      </c>
      <c r="F2672">
        <f t="shared" ca="1" si="602"/>
        <v>38</v>
      </c>
      <c r="G2672">
        <f t="shared" ca="1" si="602"/>
        <v>32</v>
      </c>
      <c r="H2672">
        <f t="shared" ca="1" si="593"/>
        <v>2016</v>
      </c>
      <c r="I2672">
        <f t="shared" ca="1" si="594"/>
        <v>17</v>
      </c>
      <c r="J2672" t="str">
        <f t="shared" ca="1" si="595"/>
        <v>rs</v>
      </c>
      <c r="K2672" t="str">
        <f t="shared" ca="1" si="603"/>
        <v>NOR</v>
      </c>
      <c r="L2672" t="str">
        <f t="shared" ca="1" si="603"/>
        <v>ATL</v>
      </c>
      <c r="M2672">
        <f t="shared" ca="1" si="596"/>
        <v>1</v>
      </c>
      <c r="N2672" t="s">
        <v>18</v>
      </c>
      <c r="O2672">
        <v>-4.5</v>
      </c>
      <c r="P2672">
        <f t="shared" ca="1" si="597"/>
        <v>2</v>
      </c>
      <c r="S2672" t="s">
        <v>340</v>
      </c>
      <c r="T2672">
        <v>5</v>
      </c>
      <c r="U2672">
        <f t="shared" ca="1" si="598"/>
        <v>1</v>
      </c>
      <c r="W2672" t="str">
        <f t="shared" ca="1" si="599"/>
        <v/>
      </c>
    </row>
    <row r="2673" spans="1:23" x14ac:dyDescent="0.25">
      <c r="A2673">
        <v>2672</v>
      </c>
      <c r="B2673">
        <v>1314</v>
      </c>
      <c r="C2673" t="str">
        <f t="shared" ca="1" si="592"/>
        <v>2016_17_NOR@ATL</v>
      </c>
      <c r="D2673">
        <f t="shared" ca="1" si="602"/>
        <v>-6.5</v>
      </c>
      <c r="E2673">
        <f t="shared" ca="1" si="602"/>
        <v>-7.5</v>
      </c>
      <c r="F2673">
        <f t="shared" ca="1" si="602"/>
        <v>38</v>
      </c>
      <c r="G2673">
        <f t="shared" ca="1" si="602"/>
        <v>32</v>
      </c>
      <c r="H2673">
        <f t="shared" ca="1" si="593"/>
        <v>2016</v>
      </c>
      <c r="I2673">
        <f t="shared" ca="1" si="594"/>
        <v>17</v>
      </c>
      <c r="J2673" t="str">
        <f t="shared" ca="1" si="595"/>
        <v>rs</v>
      </c>
      <c r="K2673" t="str">
        <f t="shared" ca="1" si="603"/>
        <v>NOR</v>
      </c>
      <c r="L2673" t="str">
        <f t="shared" ca="1" si="603"/>
        <v>ATL</v>
      </c>
      <c r="M2673">
        <f t="shared" ca="1" si="596"/>
        <v>1</v>
      </c>
      <c r="N2673" t="s">
        <v>16</v>
      </c>
      <c r="O2673">
        <v>-7</v>
      </c>
      <c r="P2673">
        <f t="shared" ca="1" si="597"/>
        <v>0.5</v>
      </c>
      <c r="S2673" t="s">
        <v>22</v>
      </c>
      <c r="T2673">
        <v>2</v>
      </c>
      <c r="U2673">
        <f t="shared" ca="1" si="598"/>
        <v>0</v>
      </c>
      <c r="V2673" t="s">
        <v>22</v>
      </c>
      <c r="W2673">
        <f t="shared" ca="1" si="599"/>
        <v>1</v>
      </c>
    </row>
    <row r="2674" spans="1:23" x14ac:dyDescent="0.25">
      <c r="A2674">
        <v>2673</v>
      </c>
      <c r="B2674">
        <v>1315</v>
      </c>
      <c r="C2674" t="str">
        <f t="shared" ca="1" si="592"/>
        <v>2016_17_BUF@NYJ</v>
      </c>
      <c r="D2674">
        <f t="shared" ca="1" si="602"/>
        <v>5</v>
      </c>
      <c r="E2674">
        <f t="shared" ca="1" si="602"/>
        <v>4</v>
      </c>
      <c r="F2674">
        <f t="shared" ca="1" si="602"/>
        <v>30</v>
      </c>
      <c r="G2674">
        <f t="shared" ca="1" si="602"/>
        <v>10</v>
      </c>
      <c r="H2674">
        <f t="shared" ca="1" si="593"/>
        <v>2016</v>
      </c>
      <c r="I2674">
        <f t="shared" ca="1" si="594"/>
        <v>17</v>
      </c>
      <c r="J2674" t="str">
        <f t="shared" ca="1" si="595"/>
        <v>rs</v>
      </c>
      <c r="K2674" t="str">
        <f t="shared" ca="1" si="603"/>
        <v>NYJ</v>
      </c>
      <c r="L2674" t="str">
        <f t="shared" ca="1" si="603"/>
        <v>NYJ</v>
      </c>
      <c r="M2674">
        <f t="shared" ca="1" si="596"/>
        <v>1</v>
      </c>
      <c r="N2674" t="s">
        <v>18</v>
      </c>
      <c r="O2674">
        <v>6</v>
      </c>
      <c r="P2674">
        <f t="shared" ca="1" si="597"/>
        <v>1</v>
      </c>
      <c r="S2674" t="s">
        <v>68</v>
      </c>
      <c r="T2674">
        <v>14</v>
      </c>
      <c r="U2674">
        <f t="shared" ca="1" si="598"/>
        <v>0</v>
      </c>
      <c r="W2674" t="str">
        <f t="shared" ca="1" si="599"/>
        <v/>
      </c>
    </row>
    <row r="2675" spans="1:23" x14ac:dyDescent="0.25">
      <c r="A2675">
        <v>2674</v>
      </c>
      <c r="B2675">
        <v>1315</v>
      </c>
      <c r="C2675" t="str">
        <f t="shared" ca="1" si="592"/>
        <v>2016_17_BUF@NYJ</v>
      </c>
      <c r="D2675">
        <f t="shared" ca="1" si="602"/>
        <v>5</v>
      </c>
      <c r="E2675">
        <f t="shared" ca="1" si="602"/>
        <v>4</v>
      </c>
      <c r="F2675">
        <f t="shared" ca="1" si="602"/>
        <v>30</v>
      </c>
      <c r="G2675">
        <f t="shared" ca="1" si="602"/>
        <v>10</v>
      </c>
      <c r="H2675">
        <f t="shared" ca="1" si="593"/>
        <v>2016</v>
      </c>
      <c r="I2675">
        <f t="shared" ca="1" si="594"/>
        <v>17</v>
      </c>
      <c r="J2675" t="str">
        <f t="shared" ca="1" si="595"/>
        <v>rs</v>
      </c>
      <c r="K2675" t="str">
        <f t="shared" ca="1" si="603"/>
        <v>NYJ</v>
      </c>
      <c r="L2675" t="str">
        <f t="shared" ca="1" si="603"/>
        <v>NYJ</v>
      </c>
      <c r="M2675">
        <f t="shared" ca="1" si="596"/>
        <v>1</v>
      </c>
      <c r="N2675" t="s">
        <v>16</v>
      </c>
      <c r="O2675">
        <v>3</v>
      </c>
      <c r="P2675">
        <f t="shared" ca="1" si="597"/>
        <v>2</v>
      </c>
      <c r="S2675" t="s">
        <v>86</v>
      </c>
      <c r="T2675">
        <v>15</v>
      </c>
      <c r="U2675">
        <f t="shared" ca="1" si="598"/>
        <v>1</v>
      </c>
      <c r="V2675" t="s">
        <v>86</v>
      </c>
      <c r="W2675">
        <f t="shared" ca="1" si="599"/>
        <v>1</v>
      </c>
    </row>
    <row r="2676" spans="1:23" x14ac:dyDescent="0.25">
      <c r="A2676">
        <v>2675</v>
      </c>
      <c r="B2676">
        <v>1316</v>
      </c>
      <c r="C2676" t="str">
        <f t="shared" ca="1" si="592"/>
        <v>2016_17_DAL@PHI</v>
      </c>
      <c r="D2676">
        <f t="shared" ca="1" si="602"/>
        <v>-6</v>
      </c>
      <c r="E2676">
        <f t="shared" ca="1" si="602"/>
        <v>-6.5</v>
      </c>
      <c r="F2676">
        <f t="shared" ca="1" si="602"/>
        <v>27</v>
      </c>
      <c r="G2676">
        <f t="shared" ca="1" si="602"/>
        <v>13</v>
      </c>
      <c r="H2676">
        <f t="shared" ca="1" si="593"/>
        <v>2016</v>
      </c>
      <c r="I2676">
        <f t="shared" ca="1" si="594"/>
        <v>17</v>
      </c>
      <c r="J2676" t="str">
        <f t="shared" ca="1" si="595"/>
        <v>rs</v>
      </c>
      <c r="K2676" t="str">
        <f t="shared" ca="1" si="603"/>
        <v>PHI</v>
      </c>
      <c r="L2676" t="str">
        <f t="shared" ca="1" si="603"/>
        <v>PHI</v>
      </c>
      <c r="M2676">
        <f t="shared" ca="1" si="596"/>
        <v>0.5</v>
      </c>
      <c r="N2676" t="s">
        <v>18</v>
      </c>
      <c r="O2676">
        <v>3.5</v>
      </c>
      <c r="P2676">
        <f t="shared" ca="1" si="597"/>
        <v>9.5</v>
      </c>
      <c r="S2676" t="s">
        <v>73</v>
      </c>
      <c r="T2676">
        <v>6</v>
      </c>
      <c r="U2676">
        <f t="shared" ca="1" si="598"/>
        <v>0</v>
      </c>
      <c r="W2676" t="str">
        <f t="shared" ca="1" si="599"/>
        <v/>
      </c>
    </row>
    <row r="2677" spans="1:23" x14ac:dyDescent="0.25">
      <c r="A2677">
        <v>2676</v>
      </c>
      <c r="B2677">
        <v>1316</v>
      </c>
      <c r="C2677" t="str">
        <f t="shared" ca="1" si="592"/>
        <v>2016_17_DAL@PHI</v>
      </c>
      <c r="D2677">
        <f t="shared" ca="1" si="602"/>
        <v>-6</v>
      </c>
      <c r="E2677">
        <f t="shared" ca="1" si="602"/>
        <v>-6.5</v>
      </c>
      <c r="F2677">
        <f t="shared" ca="1" si="602"/>
        <v>27</v>
      </c>
      <c r="G2677">
        <f t="shared" ca="1" si="602"/>
        <v>13</v>
      </c>
      <c r="H2677">
        <f t="shared" ca="1" si="593"/>
        <v>2016</v>
      </c>
      <c r="I2677">
        <f t="shared" ca="1" si="594"/>
        <v>17</v>
      </c>
      <c r="J2677" t="str">
        <f t="shared" ca="1" si="595"/>
        <v>rs</v>
      </c>
      <c r="K2677" t="str">
        <f t="shared" ca="1" si="603"/>
        <v>PHI</v>
      </c>
      <c r="L2677" t="str">
        <f t="shared" ca="1" si="603"/>
        <v>PHI</v>
      </c>
      <c r="M2677">
        <f t="shared" ca="1" si="596"/>
        <v>0.5</v>
      </c>
      <c r="N2677" t="s">
        <v>16</v>
      </c>
      <c r="O2677">
        <v>0</v>
      </c>
      <c r="P2677">
        <f t="shared" ca="1" si="597"/>
        <v>6</v>
      </c>
      <c r="S2677" t="s">
        <v>88</v>
      </c>
      <c r="T2677">
        <v>13</v>
      </c>
      <c r="U2677">
        <f t="shared" ca="1" si="598"/>
        <v>1</v>
      </c>
      <c r="V2677" t="s">
        <v>88</v>
      </c>
      <c r="W2677">
        <f t="shared" ca="1" si="599"/>
        <v>1</v>
      </c>
    </row>
    <row r="2678" spans="1:23" x14ac:dyDescent="0.25">
      <c r="A2678">
        <v>2677</v>
      </c>
      <c r="B2678">
        <v>1317</v>
      </c>
      <c r="C2678" t="str">
        <f t="shared" ca="1" si="592"/>
        <v>2016_17_GBY@DET</v>
      </c>
      <c r="D2678">
        <f t="shared" ca="1" si="602"/>
        <v>3</v>
      </c>
      <c r="E2678">
        <f t="shared" ca="1" si="602"/>
        <v>3.5</v>
      </c>
      <c r="F2678">
        <f t="shared" ca="1" si="602"/>
        <v>24</v>
      </c>
      <c r="G2678">
        <f t="shared" ca="1" si="602"/>
        <v>31</v>
      </c>
      <c r="H2678">
        <f t="shared" ca="1" si="593"/>
        <v>2016</v>
      </c>
      <c r="I2678">
        <f t="shared" ca="1" si="594"/>
        <v>17</v>
      </c>
      <c r="J2678" t="str">
        <f t="shared" ca="1" si="595"/>
        <v>rs</v>
      </c>
      <c r="K2678" t="str">
        <f t="shared" ca="1" si="603"/>
        <v>GBY</v>
      </c>
      <c r="L2678" t="str">
        <f t="shared" ca="1" si="603"/>
        <v>GBY</v>
      </c>
      <c r="M2678">
        <f t="shared" ca="1" si="596"/>
        <v>-0.5</v>
      </c>
      <c r="N2678" t="s">
        <v>18</v>
      </c>
      <c r="O2678">
        <v>1</v>
      </c>
      <c r="P2678">
        <f t="shared" ca="1" si="597"/>
        <v>2</v>
      </c>
      <c r="S2678" t="s">
        <v>75</v>
      </c>
      <c r="T2678">
        <v>15</v>
      </c>
      <c r="U2678">
        <f t="shared" ca="1" si="598"/>
        <v>0</v>
      </c>
      <c r="W2678" t="str">
        <f t="shared" ca="1" si="599"/>
        <v/>
      </c>
    </row>
    <row r="2679" spans="1:23" x14ac:dyDescent="0.25">
      <c r="A2679">
        <v>2678</v>
      </c>
      <c r="B2679">
        <v>1317</v>
      </c>
      <c r="C2679" t="str">
        <f t="shared" ca="1" si="592"/>
        <v>2016_17_GBY@DET</v>
      </c>
      <c r="D2679">
        <f t="shared" ca="1" si="602"/>
        <v>3</v>
      </c>
      <c r="E2679">
        <f t="shared" ca="1" si="602"/>
        <v>3.5</v>
      </c>
      <c r="F2679">
        <f t="shared" ca="1" si="602"/>
        <v>24</v>
      </c>
      <c r="G2679">
        <f t="shared" ca="1" si="602"/>
        <v>31</v>
      </c>
      <c r="H2679">
        <f t="shared" ca="1" si="593"/>
        <v>2016</v>
      </c>
      <c r="I2679">
        <f t="shared" ca="1" si="594"/>
        <v>17</v>
      </c>
      <c r="J2679" t="str">
        <f t="shared" ca="1" si="595"/>
        <v>rs</v>
      </c>
      <c r="K2679" t="str">
        <f t="shared" ca="1" si="603"/>
        <v>GBY</v>
      </c>
      <c r="L2679" t="str">
        <f t="shared" ca="1" si="603"/>
        <v>GBY</v>
      </c>
      <c r="M2679">
        <f t="shared" ca="1" si="596"/>
        <v>-0.5</v>
      </c>
      <c r="N2679" t="s">
        <v>16</v>
      </c>
      <c r="O2679">
        <v>2.5</v>
      </c>
      <c r="P2679">
        <f t="shared" ca="1" si="597"/>
        <v>0.5</v>
      </c>
      <c r="S2679" t="s">
        <v>335</v>
      </c>
      <c r="T2679">
        <v>1</v>
      </c>
      <c r="U2679">
        <f t="shared" ca="1" si="598"/>
        <v>1</v>
      </c>
      <c r="V2679" t="s">
        <v>335</v>
      </c>
      <c r="W2679">
        <f t="shared" ca="1" si="599"/>
        <v>1</v>
      </c>
    </row>
    <row r="2680" spans="1:23" x14ac:dyDescent="0.25">
      <c r="A2680">
        <v>2679</v>
      </c>
      <c r="B2680">
        <v>1318</v>
      </c>
      <c r="C2680" t="str">
        <f t="shared" ca="1" si="592"/>
        <v>2016_17_HOU@TEN</v>
      </c>
      <c r="D2680">
        <f t="shared" ca="1" si="602"/>
        <v>-3</v>
      </c>
      <c r="E2680">
        <f t="shared" ca="1" si="602"/>
        <v>-3</v>
      </c>
      <c r="F2680">
        <f t="shared" ca="1" si="602"/>
        <v>24</v>
      </c>
      <c r="G2680">
        <f t="shared" ca="1" si="602"/>
        <v>17</v>
      </c>
      <c r="H2680">
        <f t="shared" ca="1" si="593"/>
        <v>2016</v>
      </c>
      <c r="I2680">
        <f t="shared" ca="1" si="594"/>
        <v>17</v>
      </c>
      <c r="J2680" t="str">
        <f t="shared" ca="1" si="595"/>
        <v>rs</v>
      </c>
      <c r="K2680" t="str">
        <f t="shared" ca="1" si="603"/>
        <v>TEN</v>
      </c>
      <c r="L2680" t="str">
        <f t="shared" ca="1" si="603"/>
        <v>TEN</v>
      </c>
      <c r="M2680">
        <f t="shared" ca="1" si="596"/>
        <v>0</v>
      </c>
      <c r="N2680" t="s">
        <v>18</v>
      </c>
      <c r="O2680">
        <v>-2</v>
      </c>
      <c r="P2680">
        <f t="shared" ca="1" si="597"/>
        <v>1</v>
      </c>
      <c r="S2680" t="s">
        <v>77</v>
      </c>
      <c r="T2680">
        <v>3</v>
      </c>
      <c r="U2680">
        <f t="shared" ca="1" si="598"/>
        <v>0</v>
      </c>
      <c r="W2680" t="str">
        <f t="shared" ca="1" si="599"/>
        <v/>
      </c>
    </row>
    <row r="2681" spans="1:23" x14ac:dyDescent="0.25">
      <c r="A2681">
        <v>2680</v>
      </c>
      <c r="B2681">
        <v>1318</v>
      </c>
      <c r="C2681" t="str">
        <f t="shared" ca="1" si="592"/>
        <v>2016_17_HOU@TEN</v>
      </c>
      <c r="D2681">
        <f t="shared" ca="1" si="602"/>
        <v>-3</v>
      </c>
      <c r="E2681">
        <f t="shared" ca="1" si="602"/>
        <v>-3</v>
      </c>
      <c r="F2681">
        <f t="shared" ca="1" si="602"/>
        <v>24</v>
      </c>
      <c r="G2681">
        <f t="shared" ca="1" si="602"/>
        <v>17</v>
      </c>
      <c r="H2681">
        <f t="shared" ca="1" si="593"/>
        <v>2016</v>
      </c>
      <c r="I2681">
        <f t="shared" ca="1" si="594"/>
        <v>17</v>
      </c>
      <c r="J2681" t="str">
        <f t="shared" ca="1" si="595"/>
        <v>rs</v>
      </c>
      <c r="K2681" t="str">
        <f t="shared" ca="1" si="603"/>
        <v>TEN</v>
      </c>
      <c r="L2681" t="str">
        <f t="shared" ca="1" si="603"/>
        <v>TEN</v>
      </c>
      <c r="M2681">
        <f t="shared" ca="1" si="596"/>
        <v>0</v>
      </c>
      <c r="N2681" t="s">
        <v>16</v>
      </c>
      <c r="O2681">
        <v>3.5</v>
      </c>
      <c r="P2681">
        <f t="shared" ca="1" si="597"/>
        <v>6.5</v>
      </c>
      <c r="S2681" t="s">
        <v>95</v>
      </c>
      <c r="T2681">
        <v>8</v>
      </c>
      <c r="U2681">
        <f t="shared" ca="1" si="598"/>
        <v>1</v>
      </c>
      <c r="V2681" t="s">
        <v>95</v>
      </c>
      <c r="W2681">
        <f t="shared" ca="1" si="599"/>
        <v>1</v>
      </c>
    </row>
    <row r="2682" spans="1:23" x14ac:dyDescent="0.25">
      <c r="A2682">
        <v>2681</v>
      </c>
      <c r="B2682">
        <v>1319</v>
      </c>
      <c r="C2682" t="str">
        <f t="shared" ca="1" si="592"/>
        <v>2016_17_NYG@WAS</v>
      </c>
      <c r="D2682">
        <f t="shared" ref="D2682:G2701" ca="1" si="604">IFERROR(IF(ISBLANK(VLOOKUP($B2682,nfl_game_result,MATCH(D$1,nfl_game_result_header,0),FALSE)),"",VLOOKUP($B2682,nfl_game_result,MATCH(D$1,nfl_game_result_header,0),FALSE)),"error")</f>
        <v>-5</v>
      </c>
      <c r="E2682">
        <f t="shared" ca="1" si="604"/>
        <v>-7</v>
      </c>
      <c r="F2682">
        <f t="shared" ca="1" si="604"/>
        <v>10</v>
      </c>
      <c r="G2682">
        <f t="shared" ca="1" si="604"/>
        <v>19</v>
      </c>
      <c r="H2682">
        <f t="shared" ca="1" si="593"/>
        <v>2016</v>
      </c>
      <c r="I2682">
        <f t="shared" ca="1" si="594"/>
        <v>17</v>
      </c>
      <c r="J2682" t="str">
        <f t="shared" ca="1" si="595"/>
        <v>rs</v>
      </c>
      <c r="K2682" t="str">
        <f t="shared" ref="K2682:L2701" ca="1" si="605">IFERROR(IF(ISBLANK(VLOOKUP($B2682,nfl_game_result,MATCH(K$1,nfl_game_result_header,0),FALSE)),"",VLOOKUP($B2682,nfl_game_result,MATCH(K$1,nfl_game_result_header,0),FALSE)),"error")</f>
        <v>NYG</v>
      </c>
      <c r="L2682" t="str">
        <f t="shared" ca="1" si="605"/>
        <v>NYG</v>
      </c>
      <c r="M2682">
        <f t="shared" ca="1" si="596"/>
        <v>2</v>
      </c>
      <c r="N2682" t="s">
        <v>18</v>
      </c>
      <c r="O2682">
        <v>-2.5</v>
      </c>
      <c r="P2682">
        <f t="shared" ca="1" si="597"/>
        <v>2.5</v>
      </c>
      <c r="S2682" t="s">
        <v>96</v>
      </c>
      <c r="T2682">
        <v>8</v>
      </c>
      <c r="U2682">
        <f t="shared" ca="1" si="598"/>
        <v>0</v>
      </c>
      <c r="W2682" t="str">
        <f t="shared" ca="1" si="599"/>
        <v/>
      </c>
    </row>
    <row r="2683" spans="1:23" x14ac:dyDescent="0.25">
      <c r="A2683">
        <v>2682</v>
      </c>
      <c r="B2683">
        <v>1319</v>
      </c>
      <c r="C2683" t="str">
        <f t="shared" ca="1" si="592"/>
        <v>2016_17_NYG@WAS</v>
      </c>
      <c r="D2683">
        <f t="shared" ca="1" si="604"/>
        <v>-5</v>
      </c>
      <c r="E2683">
        <f t="shared" ca="1" si="604"/>
        <v>-7</v>
      </c>
      <c r="F2683">
        <f t="shared" ca="1" si="604"/>
        <v>10</v>
      </c>
      <c r="G2683">
        <f t="shared" ca="1" si="604"/>
        <v>19</v>
      </c>
      <c r="H2683">
        <f t="shared" ca="1" si="593"/>
        <v>2016</v>
      </c>
      <c r="I2683">
        <f t="shared" ca="1" si="594"/>
        <v>17</v>
      </c>
      <c r="J2683" t="str">
        <f t="shared" ca="1" si="595"/>
        <v>rs</v>
      </c>
      <c r="K2683" t="str">
        <f t="shared" ca="1" si="605"/>
        <v>NYG</v>
      </c>
      <c r="L2683" t="str">
        <f t="shared" ca="1" si="605"/>
        <v>NYG</v>
      </c>
      <c r="M2683">
        <f t="shared" ca="1" si="596"/>
        <v>2</v>
      </c>
      <c r="N2683" t="s">
        <v>16</v>
      </c>
      <c r="O2683">
        <v>-2.5</v>
      </c>
      <c r="P2683">
        <f t="shared" ca="1" si="597"/>
        <v>2.5</v>
      </c>
      <c r="S2683" t="s">
        <v>96</v>
      </c>
      <c r="T2683">
        <v>7</v>
      </c>
      <c r="U2683">
        <f t="shared" ca="1" si="598"/>
        <v>0</v>
      </c>
      <c r="V2683" t="s">
        <v>96</v>
      </c>
      <c r="W2683">
        <f t="shared" ca="1" si="599"/>
        <v>0</v>
      </c>
    </row>
    <row r="2684" spans="1:23" x14ac:dyDescent="0.25">
      <c r="A2684">
        <v>2683</v>
      </c>
      <c r="B2684">
        <v>1320</v>
      </c>
      <c r="C2684" t="str">
        <f t="shared" ca="1" si="592"/>
        <v>2016_17_BAL@CIN</v>
      </c>
      <c r="D2684">
        <f t="shared" ca="1" si="604"/>
        <v>-2.5</v>
      </c>
      <c r="E2684">
        <f t="shared" ca="1" si="604"/>
        <v>1.5</v>
      </c>
      <c r="F2684">
        <f t="shared" ca="1" si="604"/>
        <v>27</v>
      </c>
      <c r="G2684">
        <f t="shared" ca="1" si="604"/>
        <v>10</v>
      </c>
      <c r="H2684">
        <f t="shared" ca="1" si="593"/>
        <v>2016</v>
      </c>
      <c r="I2684">
        <f t="shared" ca="1" si="594"/>
        <v>17</v>
      </c>
      <c r="J2684" t="str">
        <f t="shared" ca="1" si="595"/>
        <v>rs</v>
      </c>
      <c r="K2684" t="str">
        <f t="shared" ca="1" si="605"/>
        <v>CIN</v>
      </c>
      <c r="L2684" t="str">
        <f t="shared" ca="1" si="605"/>
        <v>CIN</v>
      </c>
      <c r="M2684">
        <f t="shared" ca="1" si="596"/>
        <v>-4</v>
      </c>
      <c r="N2684" t="s">
        <v>18</v>
      </c>
      <c r="O2684">
        <v>-2</v>
      </c>
      <c r="P2684">
        <f t="shared" ca="1" si="597"/>
        <v>0.5</v>
      </c>
      <c r="S2684" t="s">
        <v>67</v>
      </c>
      <c r="T2684">
        <v>9</v>
      </c>
      <c r="U2684">
        <f t="shared" ca="1" si="598"/>
        <v>0</v>
      </c>
      <c r="W2684" t="str">
        <f t="shared" ca="1" si="599"/>
        <v/>
      </c>
    </row>
    <row r="2685" spans="1:23" x14ac:dyDescent="0.25">
      <c r="A2685">
        <v>2684</v>
      </c>
      <c r="B2685">
        <v>1320</v>
      </c>
      <c r="C2685" t="str">
        <f t="shared" ca="1" si="592"/>
        <v>2016_17_BAL@CIN</v>
      </c>
      <c r="D2685">
        <f t="shared" ca="1" si="604"/>
        <v>-2.5</v>
      </c>
      <c r="E2685">
        <f t="shared" ca="1" si="604"/>
        <v>1.5</v>
      </c>
      <c r="F2685">
        <f t="shared" ca="1" si="604"/>
        <v>27</v>
      </c>
      <c r="G2685">
        <f t="shared" ca="1" si="604"/>
        <v>10</v>
      </c>
      <c r="H2685">
        <f t="shared" ca="1" si="593"/>
        <v>2016</v>
      </c>
      <c r="I2685">
        <f t="shared" ca="1" si="594"/>
        <v>17</v>
      </c>
      <c r="J2685" t="str">
        <f t="shared" ca="1" si="595"/>
        <v>rs</v>
      </c>
      <c r="K2685" t="str">
        <f t="shared" ca="1" si="605"/>
        <v>CIN</v>
      </c>
      <c r="L2685" t="str">
        <f t="shared" ca="1" si="605"/>
        <v>CIN</v>
      </c>
      <c r="M2685">
        <f t="shared" ca="1" si="596"/>
        <v>-4</v>
      </c>
      <c r="N2685" t="s">
        <v>16</v>
      </c>
      <c r="O2685">
        <v>-2.5</v>
      </c>
      <c r="P2685">
        <f t="shared" ca="1" si="597"/>
        <v>0</v>
      </c>
      <c r="S2685" t="s">
        <v>71</v>
      </c>
      <c r="T2685">
        <v>9</v>
      </c>
      <c r="U2685">
        <f t="shared" ca="1" si="598"/>
        <v>1</v>
      </c>
      <c r="V2685" t="s">
        <v>71</v>
      </c>
      <c r="W2685">
        <f t="shared" ca="1" si="599"/>
        <v>1</v>
      </c>
    </row>
    <row r="2686" spans="1:23" x14ac:dyDescent="0.25">
      <c r="A2686">
        <v>2685</v>
      </c>
      <c r="B2686">
        <v>1321</v>
      </c>
      <c r="C2686" t="str">
        <f t="shared" ca="1" si="592"/>
        <v>2016_17_KCY@SD</v>
      </c>
      <c r="D2686">
        <f t="shared" ca="1" si="604"/>
        <v>4.5</v>
      </c>
      <c r="E2686">
        <f t="shared" ca="1" si="604"/>
        <v>5</v>
      </c>
      <c r="F2686">
        <f t="shared" ca="1" si="604"/>
        <v>27</v>
      </c>
      <c r="G2686">
        <f t="shared" ca="1" si="604"/>
        <v>37</v>
      </c>
      <c r="H2686">
        <f t="shared" ca="1" si="593"/>
        <v>2016</v>
      </c>
      <c r="I2686">
        <f t="shared" ca="1" si="594"/>
        <v>17</v>
      </c>
      <c r="J2686" t="str">
        <f t="shared" ca="1" si="595"/>
        <v>rs</v>
      </c>
      <c r="K2686" t="str">
        <f t="shared" ca="1" si="605"/>
        <v>KCY</v>
      </c>
      <c r="L2686" t="str">
        <f t="shared" ca="1" si="605"/>
        <v>KCY</v>
      </c>
      <c r="M2686">
        <f t="shared" ca="1" si="596"/>
        <v>-0.5</v>
      </c>
      <c r="N2686" t="s">
        <v>18</v>
      </c>
      <c r="O2686">
        <v>4.5</v>
      </c>
      <c r="P2686">
        <f t="shared" ca="1" si="597"/>
        <v>0</v>
      </c>
      <c r="S2686" t="s">
        <v>336</v>
      </c>
      <c r="T2686">
        <v>4</v>
      </c>
      <c r="U2686">
        <f t="shared" ca="1" si="598"/>
        <v>1</v>
      </c>
      <c r="W2686" t="str">
        <f t="shared" ca="1" si="599"/>
        <v/>
      </c>
    </row>
    <row r="2687" spans="1:23" x14ac:dyDescent="0.25">
      <c r="A2687">
        <v>2686</v>
      </c>
      <c r="B2687">
        <v>1321</v>
      </c>
      <c r="C2687" t="str">
        <f t="shared" ca="1" si="592"/>
        <v>2016_17_KCY@SD</v>
      </c>
      <c r="D2687">
        <f t="shared" ca="1" si="604"/>
        <v>4.5</v>
      </c>
      <c r="E2687">
        <f t="shared" ca="1" si="604"/>
        <v>5</v>
      </c>
      <c r="F2687">
        <f t="shared" ca="1" si="604"/>
        <v>27</v>
      </c>
      <c r="G2687">
        <f t="shared" ca="1" si="604"/>
        <v>37</v>
      </c>
      <c r="H2687">
        <f t="shared" ca="1" si="593"/>
        <v>2016</v>
      </c>
      <c r="I2687">
        <f t="shared" ca="1" si="594"/>
        <v>17</v>
      </c>
      <c r="J2687" t="str">
        <f t="shared" ca="1" si="595"/>
        <v>rs</v>
      </c>
      <c r="K2687" t="str">
        <f t="shared" ca="1" si="605"/>
        <v>KCY</v>
      </c>
      <c r="L2687" t="str">
        <f t="shared" ca="1" si="605"/>
        <v>KCY</v>
      </c>
      <c r="M2687">
        <f t="shared" ca="1" si="596"/>
        <v>-0.5</v>
      </c>
      <c r="N2687" t="s">
        <v>16</v>
      </c>
      <c r="O2687">
        <v>4.5</v>
      </c>
      <c r="P2687">
        <f t="shared" ca="1" si="597"/>
        <v>0</v>
      </c>
      <c r="S2687" t="s">
        <v>336</v>
      </c>
      <c r="T2687">
        <v>6</v>
      </c>
      <c r="U2687">
        <f t="shared" ca="1" si="598"/>
        <v>1</v>
      </c>
      <c r="V2687" t="s">
        <v>336</v>
      </c>
      <c r="W2687">
        <f t="shared" ca="1" si="599"/>
        <v>1</v>
      </c>
    </row>
    <row r="2688" spans="1:23" x14ac:dyDescent="0.25">
      <c r="A2688">
        <v>2687</v>
      </c>
      <c r="B2688">
        <v>1322</v>
      </c>
      <c r="C2688" t="str">
        <f t="shared" ca="1" si="592"/>
        <v>2016_17_OAK@DEN</v>
      </c>
      <c r="D2688">
        <f t="shared" ca="1" si="604"/>
        <v>-3.5</v>
      </c>
      <c r="E2688">
        <f t="shared" ca="1" si="604"/>
        <v>-1</v>
      </c>
      <c r="F2688">
        <f t="shared" ca="1" si="604"/>
        <v>24</v>
      </c>
      <c r="G2688">
        <f t="shared" ca="1" si="604"/>
        <v>6</v>
      </c>
      <c r="H2688">
        <f t="shared" ca="1" si="593"/>
        <v>2016</v>
      </c>
      <c r="I2688">
        <f t="shared" ca="1" si="594"/>
        <v>17</v>
      </c>
      <c r="J2688" t="str">
        <f t="shared" ca="1" si="595"/>
        <v>rs</v>
      </c>
      <c r="K2688" t="str">
        <f t="shared" ca="1" si="605"/>
        <v>DEN</v>
      </c>
      <c r="L2688" t="str">
        <f t="shared" ca="1" si="605"/>
        <v>DEN</v>
      </c>
      <c r="M2688">
        <f t="shared" ca="1" si="596"/>
        <v>-2.5</v>
      </c>
      <c r="N2688" t="s">
        <v>18</v>
      </c>
      <c r="O2688">
        <v>-3.5</v>
      </c>
      <c r="P2688">
        <f t="shared" ca="1" si="597"/>
        <v>0</v>
      </c>
      <c r="S2688" t="s">
        <v>74</v>
      </c>
      <c r="T2688">
        <v>11</v>
      </c>
      <c r="U2688">
        <f t="shared" ca="1" si="598"/>
        <v>1</v>
      </c>
      <c r="W2688" t="str">
        <f t="shared" ca="1" si="599"/>
        <v/>
      </c>
    </row>
    <row r="2689" spans="1:23" x14ac:dyDescent="0.25">
      <c r="A2689">
        <v>2688</v>
      </c>
      <c r="B2689">
        <v>1322</v>
      </c>
      <c r="C2689" t="str">
        <f t="shared" ca="1" si="592"/>
        <v>2016_17_OAK@DEN</v>
      </c>
      <c r="D2689">
        <f t="shared" ca="1" si="604"/>
        <v>-3.5</v>
      </c>
      <c r="E2689">
        <f t="shared" ca="1" si="604"/>
        <v>-1</v>
      </c>
      <c r="F2689">
        <f t="shared" ca="1" si="604"/>
        <v>24</v>
      </c>
      <c r="G2689">
        <f t="shared" ca="1" si="604"/>
        <v>6</v>
      </c>
      <c r="H2689">
        <f t="shared" ca="1" si="593"/>
        <v>2016</v>
      </c>
      <c r="I2689">
        <f t="shared" ca="1" si="594"/>
        <v>17</v>
      </c>
      <c r="J2689" t="str">
        <f t="shared" ca="1" si="595"/>
        <v>rs</v>
      </c>
      <c r="K2689" t="str">
        <f t="shared" ca="1" si="605"/>
        <v>DEN</v>
      </c>
      <c r="L2689" t="str">
        <f t="shared" ca="1" si="605"/>
        <v>DEN</v>
      </c>
      <c r="M2689">
        <f t="shared" ca="1" si="596"/>
        <v>-2.5</v>
      </c>
      <c r="N2689" t="s">
        <v>16</v>
      </c>
      <c r="O2689">
        <v>-3</v>
      </c>
      <c r="P2689">
        <f t="shared" ca="1" si="597"/>
        <v>0.5</v>
      </c>
      <c r="S2689" t="s">
        <v>74</v>
      </c>
      <c r="T2689">
        <v>12</v>
      </c>
      <c r="U2689">
        <f t="shared" ca="1" si="598"/>
        <v>1</v>
      </c>
      <c r="V2689" t="s">
        <v>74</v>
      </c>
      <c r="W2689">
        <f t="shared" ca="1" si="599"/>
        <v>1</v>
      </c>
    </row>
    <row r="2690" spans="1:23" x14ac:dyDescent="0.25">
      <c r="A2690">
        <v>2689</v>
      </c>
      <c r="B2690">
        <v>1323</v>
      </c>
      <c r="C2690" t="str">
        <f t="shared" ref="C2690:C2753" ca="1" si="606">IFERROR(VLOOKUP($B2690,nfl_game_result,MATCH(C$1,nfl_game_result_header,0),FALSE),"error")</f>
        <v>2016_17_SEA@SFO</v>
      </c>
      <c r="D2690">
        <f t="shared" ca="1" si="604"/>
        <v>9</v>
      </c>
      <c r="E2690">
        <f t="shared" ca="1" si="604"/>
        <v>11</v>
      </c>
      <c r="F2690">
        <f t="shared" ca="1" si="604"/>
        <v>23</v>
      </c>
      <c r="G2690">
        <f t="shared" ca="1" si="604"/>
        <v>25</v>
      </c>
      <c r="H2690">
        <f t="shared" ref="H2690:H2753" ca="1" si="607">VALUE(LEFT(C2690, 4))</f>
        <v>2016</v>
      </c>
      <c r="I2690">
        <f t="shared" ref="I2690:I2753" ca="1" si="608">VALUE(MID(C2690,6,FIND("_",C2690,6)-6))</f>
        <v>17</v>
      </c>
      <c r="J2690" t="str">
        <f t="shared" ref="J2690:J2753" ca="1" si="609">IF(I2690&lt;=17,"rs","plyff")</f>
        <v>rs</v>
      </c>
      <c r="K2690" t="str">
        <f t="shared" ca="1" si="605"/>
        <v>SFO</v>
      </c>
      <c r="L2690" t="str">
        <f t="shared" ca="1" si="605"/>
        <v>SEA</v>
      </c>
      <c r="M2690">
        <f t="shared" ref="M2690:M2753" ca="1" si="610">IF(NOT(OR(ISBLANK(D2690),ISBLANK(E2690),D2690="",E2690="")),D2690-E2690,"")</f>
        <v>-2</v>
      </c>
      <c r="N2690" t="s">
        <v>18</v>
      </c>
      <c r="O2690">
        <v>6.5</v>
      </c>
      <c r="P2690">
        <f t="shared" ref="P2690:P2753" ca="1" si="611">IF(OR(NOT(ISNUMBER(D2690)),ISBLANK(D2690),D2690="",ISBLANK(O2690)),"",ABS(D2690-O2690))</f>
        <v>2.5</v>
      </c>
      <c r="S2690" t="s">
        <v>338</v>
      </c>
      <c r="T2690">
        <v>2</v>
      </c>
      <c r="U2690">
        <f t="shared" ref="U2690:U2753" ca="1" si="612">IF(OR(ISBLANK(K2690),ISBLANK(S2690),K2690="",S2690=""),"",IF(K2690=S2690,1,0))</f>
        <v>1</v>
      </c>
      <c r="W2690" t="str">
        <f t="shared" ref="W2690:W2753" ca="1" si="613">IF(OR(ISBLANK(L2690),ISBLANK(V2690),L2690="",V2690=""),"",IF(L2690=V2690,1,0))</f>
        <v/>
      </c>
    </row>
    <row r="2691" spans="1:23" x14ac:dyDescent="0.25">
      <c r="A2691">
        <v>2690</v>
      </c>
      <c r="B2691">
        <v>1323</v>
      </c>
      <c r="C2691" t="str">
        <f t="shared" ca="1" si="606"/>
        <v>2016_17_SEA@SFO</v>
      </c>
      <c r="D2691">
        <f t="shared" ca="1" si="604"/>
        <v>9</v>
      </c>
      <c r="E2691">
        <f t="shared" ca="1" si="604"/>
        <v>11</v>
      </c>
      <c r="F2691">
        <f t="shared" ca="1" si="604"/>
        <v>23</v>
      </c>
      <c r="G2691">
        <f t="shared" ca="1" si="604"/>
        <v>25</v>
      </c>
      <c r="H2691">
        <f t="shared" ca="1" si="607"/>
        <v>2016</v>
      </c>
      <c r="I2691">
        <f t="shared" ca="1" si="608"/>
        <v>17</v>
      </c>
      <c r="J2691" t="str">
        <f t="shared" ca="1" si="609"/>
        <v>rs</v>
      </c>
      <c r="K2691" t="str">
        <f t="shared" ca="1" si="605"/>
        <v>SFO</v>
      </c>
      <c r="L2691" t="str">
        <f t="shared" ca="1" si="605"/>
        <v>SEA</v>
      </c>
      <c r="M2691">
        <f t="shared" ca="1" si="610"/>
        <v>-2</v>
      </c>
      <c r="N2691" t="s">
        <v>16</v>
      </c>
      <c r="O2691">
        <v>7</v>
      </c>
      <c r="P2691">
        <f t="shared" ca="1" si="611"/>
        <v>2</v>
      </c>
      <c r="S2691" t="s">
        <v>91</v>
      </c>
      <c r="T2691">
        <v>11</v>
      </c>
      <c r="U2691">
        <f t="shared" ca="1" si="612"/>
        <v>0</v>
      </c>
      <c r="V2691" t="s">
        <v>91</v>
      </c>
      <c r="W2691">
        <f t="shared" ca="1" si="613"/>
        <v>1</v>
      </c>
    </row>
    <row r="2692" spans="1:23" x14ac:dyDescent="0.25">
      <c r="A2692">
        <v>2691</v>
      </c>
      <c r="B2692">
        <v>1324</v>
      </c>
      <c r="C2692" t="str">
        <f t="shared" ca="1" si="606"/>
        <v>2016_17_ARI@LAR</v>
      </c>
      <c r="D2692">
        <f t="shared" ca="1" si="604"/>
        <v>7.5</v>
      </c>
      <c r="E2692">
        <f t="shared" ca="1" si="604"/>
        <v>7</v>
      </c>
      <c r="F2692">
        <f t="shared" ca="1" si="604"/>
        <v>6</v>
      </c>
      <c r="G2692">
        <f t="shared" ca="1" si="604"/>
        <v>44</v>
      </c>
      <c r="H2692">
        <f t="shared" ca="1" si="607"/>
        <v>2016</v>
      </c>
      <c r="I2692">
        <f t="shared" ca="1" si="608"/>
        <v>17</v>
      </c>
      <c r="J2692" t="str">
        <f t="shared" ca="1" si="609"/>
        <v>rs</v>
      </c>
      <c r="K2692" t="str">
        <f t="shared" ca="1" si="605"/>
        <v>ARI</v>
      </c>
      <c r="L2692" t="str">
        <f t="shared" ca="1" si="605"/>
        <v>ARI</v>
      </c>
      <c r="M2692">
        <f t="shared" ca="1" si="610"/>
        <v>0.5</v>
      </c>
      <c r="N2692" t="s">
        <v>18</v>
      </c>
      <c r="O2692">
        <v>6.5</v>
      </c>
      <c r="P2692">
        <f t="shared" ca="1" si="611"/>
        <v>1</v>
      </c>
      <c r="S2692" t="s">
        <v>66</v>
      </c>
      <c r="T2692">
        <v>13</v>
      </c>
      <c r="U2692">
        <f t="shared" ca="1" si="612"/>
        <v>1</v>
      </c>
      <c r="W2692" t="str">
        <f t="shared" ca="1" si="613"/>
        <v/>
      </c>
    </row>
    <row r="2693" spans="1:23" x14ac:dyDescent="0.25">
      <c r="A2693">
        <v>2692</v>
      </c>
      <c r="B2693">
        <v>1324</v>
      </c>
      <c r="C2693" t="str">
        <f t="shared" ca="1" si="606"/>
        <v>2016_17_ARI@LAR</v>
      </c>
      <c r="D2693">
        <f t="shared" ca="1" si="604"/>
        <v>7.5</v>
      </c>
      <c r="E2693">
        <f t="shared" ca="1" si="604"/>
        <v>7</v>
      </c>
      <c r="F2693">
        <f t="shared" ca="1" si="604"/>
        <v>6</v>
      </c>
      <c r="G2693">
        <f t="shared" ca="1" si="604"/>
        <v>44</v>
      </c>
      <c r="H2693">
        <f t="shared" ca="1" si="607"/>
        <v>2016</v>
      </c>
      <c r="I2693">
        <f t="shared" ca="1" si="608"/>
        <v>17</v>
      </c>
      <c r="J2693" t="str">
        <f t="shared" ca="1" si="609"/>
        <v>rs</v>
      </c>
      <c r="K2693" t="str">
        <f t="shared" ca="1" si="605"/>
        <v>ARI</v>
      </c>
      <c r="L2693" t="str">
        <f t="shared" ca="1" si="605"/>
        <v>ARI</v>
      </c>
      <c r="M2693">
        <f t="shared" ca="1" si="610"/>
        <v>0.5</v>
      </c>
      <c r="N2693" t="s">
        <v>16</v>
      </c>
      <c r="O2693">
        <v>3</v>
      </c>
      <c r="P2693">
        <f t="shared" ca="1" si="611"/>
        <v>4.5</v>
      </c>
      <c r="S2693" t="s">
        <v>125</v>
      </c>
      <c r="T2693">
        <v>14</v>
      </c>
      <c r="U2693">
        <f t="shared" ca="1" si="612"/>
        <v>0</v>
      </c>
      <c r="V2693" t="s">
        <v>125</v>
      </c>
      <c r="W2693">
        <f t="shared" ca="1" si="613"/>
        <v>0</v>
      </c>
    </row>
    <row r="2694" spans="1:23" x14ac:dyDescent="0.25">
      <c r="A2694">
        <v>2693</v>
      </c>
      <c r="B2694">
        <v>1325</v>
      </c>
      <c r="C2694" t="str">
        <f t="shared" ca="1" si="606"/>
        <v>2016_18_OAK@HOU</v>
      </c>
      <c r="D2694">
        <f t="shared" ca="1" si="604"/>
        <v>-3</v>
      </c>
      <c r="E2694">
        <f t="shared" ca="1" si="604"/>
        <v>-4</v>
      </c>
      <c r="F2694">
        <f t="shared" ca="1" si="604"/>
        <v>27</v>
      </c>
      <c r="G2694">
        <f t="shared" ca="1" si="604"/>
        <v>14</v>
      </c>
      <c r="H2694">
        <f t="shared" ca="1" si="607"/>
        <v>2016</v>
      </c>
      <c r="I2694">
        <f t="shared" ca="1" si="608"/>
        <v>18</v>
      </c>
      <c r="J2694" t="str">
        <f t="shared" ca="1" si="609"/>
        <v>plyff</v>
      </c>
      <c r="K2694" t="str">
        <f t="shared" ca="1" si="605"/>
        <v>HOU</v>
      </c>
      <c r="L2694" t="str">
        <f t="shared" ca="1" si="605"/>
        <v>HOU</v>
      </c>
      <c r="M2694">
        <f t="shared" ca="1" si="610"/>
        <v>1</v>
      </c>
      <c r="N2694" t="s">
        <v>18</v>
      </c>
      <c r="O2694">
        <v>-3.5</v>
      </c>
      <c r="P2694">
        <f t="shared" ca="1" si="611"/>
        <v>0.5</v>
      </c>
      <c r="S2694" t="s">
        <v>77</v>
      </c>
      <c r="T2694">
        <v>3</v>
      </c>
      <c r="U2694">
        <f t="shared" ca="1" si="612"/>
        <v>1</v>
      </c>
      <c r="V2694" t="s">
        <v>77</v>
      </c>
      <c r="W2694">
        <f t="shared" ca="1" si="613"/>
        <v>1</v>
      </c>
    </row>
    <row r="2695" spans="1:23" x14ac:dyDescent="0.25">
      <c r="A2695">
        <v>2694</v>
      </c>
      <c r="B2695">
        <v>1325</v>
      </c>
      <c r="C2695" t="str">
        <f t="shared" ca="1" si="606"/>
        <v>2016_18_OAK@HOU</v>
      </c>
      <c r="D2695">
        <f t="shared" ca="1" si="604"/>
        <v>-3</v>
      </c>
      <c r="E2695">
        <f t="shared" ca="1" si="604"/>
        <v>-4</v>
      </c>
      <c r="F2695">
        <f t="shared" ca="1" si="604"/>
        <v>27</v>
      </c>
      <c r="G2695">
        <f t="shared" ca="1" si="604"/>
        <v>14</v>
      </c>
      <c r="H2695">
        <f t="shared" ca="1" si="607"/>
        <v>2016</v>
      </c>
      <c r="I2695">
        <f t="shared" ca="1" si="608"/>
        <v>18</v>
      </c>
      <c r="J2695" t="str">
        <f t="shared" ca="1" si="609"/>
        <v>plyff</v>
      </c>
      <c r="K2695" t="str">
        <f t="shared" ca="1" si="605"/>
        <v>HOU</v>
      </c>
      <c r="L2695" t="str">
        <f t="shared" ca="1" si="605"/>
        <v>HOU</v>
      </c>
      <c r="M2695">
        <f t="shared" ca="1" si="610"/>
        <v>1</v>
      </c>
      <c r="N2695" t="s">
        <v>16</v>
      </c>
      <c r="O2695">
        <v>-4.5</v>
      </c>
      <c r="P2695">
        <f t="shared" ca="1" si="611"/>
        <v>1.5</v>
      </c>
      <c r="S2695" t="s">
        <v>77</v>
      </c>
      <c r="T2695">
        <v>1</v>
      </c>
      <c r="U2695">
        <f t="shared" ca="1" si="612"/>
        <v>1</v>
      </c>
      <c r="V2695" t="s">
        <v>77</v>
      </c>
      <c r="W2695">
        <f t="shared" ca="1" si="613"/>
        <v>1</v>
      </c>
    </row>
    <row r="2696" spans="1:23" x14ac:dyDescent="0.25">
      <c r="A2696">
        <v>2695</v>
      </c>
      <c r="B2696">
        <v>1326</v>
      </c>
      <c r="C2696" t="str">
        <f t="shared" ca="1" si="606"/>
        <v>2016_18_DET@SEA</v>
      </c>
      <c r="D2696">
        <f t="shared" ca="1" si="604"/>
        <v>-7.5</v>
      </c>
      <c r="E2696">
        <f t="shared" ca="1" si="604"/>
        <v>-9</v>
      </c>
      <c r="F2696">
        <f t="shared" ca="1" si="604"/>
        <v>26</v>
      </c>
      <c r="G2696">
        <f t="shared" ca="1" si="604"/>
        <v>6</v>
      </c>
      <c r="H2696">
        <f t="shared" ca="1" si="607"/>
        <v>2016</v>
      </c>
      <c r="I2696">
        <f t="shared" ca="1" si="608"/>
        <v>18</v>
      </c>
      <c r="J2696" t="str">
        <f t="shared" ca="1" si="609"/>
        <v>plyff</v>
      </c>
      <c r="K2696" t="str">
        <f t="shared" ca="1" si="605"/>
        <v>SEA</v>
      </c>
      <c r="L2696" t="str">
        <f t="shared" ca="1" si="605"/>
        <v>SEA</v>
      </c>
      <c r="M2696">
        <f t="shared" ca="1" si="610"/>
        <v>1.5</v>
      </c>
      <c r="N2696" t="s">
        <v>18</v>
      </c>
      <c r="O2696">
        <v>-6</v>
      </c>
      <c r="P2696">
        <f t="shared" ca="1" si="611"/>
        <v>1.5</v>
      </c>
      <c r="S2696" t="s">
        <v>91</v>
      </c>
      <c r="T2696">
        <v>2</v>
      </c>
      <c r="U2696">
        <f t="shared" ca="1" si="612"/>
        <v>1</v>
      </c>
      <c r="V2696" t="s">
        <v>91</v>
      </c>
      <c r="W2696">
        <f t="shared" ca="1" si="613"/>
        <v>1</v>
      </c>
    </row>
    <row r="2697" spans="1:23" x14ac:dyDescent="0.25">
      <c r="A2697">
        <v>2696</v>
      </c>
      <c r="B2697">
        <v>1326</v>
      </c>
      <c r="C2697" t="str">
        <f t="shared" ca="1" si="606"/>
        <v>2016_18_DET@SEA</v>
      </c>
      <c r="D2697">
        <f t="shared" ca="1" si="604"/>
        <v>-7.5</v>
      </c>
      <c r="E2697">
        <f t="shared" ca="1" si="604"/>
        <v>-9</v>
      </c>
      <c r="F2697">
        <f t="shared" ca="1" si="604"/>
        <v>26</v>
      </c>
      <c r="G2697">
        <f t="shared" ca="1" si="604"/>
        <v>6</v>
      </c>
      <c r="H2697">
        <f t="shared" ca="1" si="607"/>
        <v>2016</v>
      </c>
      <c r="I2697">
        <f t="shared" ca="1" si="608"/>
        <v>18</v>
      </c>
      <c r="J2697" t="str">
        <f t="shared" ca="1" si="609"/>
        <v>plyff</v>
      </c>
      <c r="K2697" t="str">
        <f t="shared" ca="1" si="605"/>
        <v>SEA</v>
      </c>
      <c r="L2697" t="str">
        <f t="shared" ca="1" si="605"/>
        <v>SEA</v>
      </c>
      <c r="M2697">
        <f t="shared" ca="1" si="610"/>
        <v>1.5</v>
      </c>
      <c r="N2697" t="s">
        <v>16</v>
      </c>
      <c r="O2697">
        <v>-7</v>
      </c>
      <c r="P2697">
        <f t="shared" ca="1" si="611"/>
        <v>0.5</v>
      </c>
      <c r="S2697" t="s">
        <v>75</v>
      </c>
      <c r="T2697">
        <v>4</v>
      </c>
      <c r="U2697">
        <f t="shared" ca="1" si="612"/>
        <v>0</v>
      </c>
      <c r="V2697" t="s">
        <v>75</v>
      </c>
      <c r="W2697">
        <f t="shared" ca="1" si="613"/>
        <v>0</v>
      </c>
    </row>
    <row r="2698" spans="1:23" x14ac:dyDescent="0.25">
      <c r="A2698">
        <v>2697</v>
      </c>
      <c r="B2698">
        <v>1327</v>
      </c>
      <c r="C2698" t="str">
        <f t="shared" ca="1" si="606"/>
        <v>2016_18_MIA@PIT</v>
      </c>
      <c r="D2698">
        <f t="shared" ca="1" si="604"/>
        <v>-10</v>
      </c>
      <c r="E2698">
        <f t="shared" ca="1" si="604"/>
        <v>-12</v>
      </c>
      <c r="F2698">
        <f t="shared" ca="1" si="604"/>
        <v>30</v>
      </c>
      <c r="G2698">
        <f t="shared" ca="1" si="604"/>
        <v>12</v>
      </c>
      <c r="H2698">
        <f t="shared" ca="1" si="607"/>
        <v>2016</v>
      </c>
      <c r="I2698">
        <f t="shared" ca="1" si="608"/>
        <v>18</v>
      </c>
      <c r="J2698" t="str">
        <f t="shared" ca="1" si="609"/>
        <v>plyff</v>
      </c>
      <c r="K2698" t="str">
        <f t="shared" ca="1" si="605"/>
        <v>PIT</v>
      </c>
      <c r="L2698" t="str">
        <f t="shared" ca="1" si="605"/>
        <v>PIT</v>
      </c>
      <c r="M2698">
        <f t="shared" ca="1" si="610"/>
        <v>2</v>
      </c>
      <c r="N2698" t="s">
        <v>18</v>
      </c>
      <c r="O2698">
        <v>-7</v>
      </c>
      <c r="P2698">
        <f t="shared" ca="1" si="611"/>
        <v>3</v>
      </c>
      <c r="S2698" t="s">
        <v>81</v>
      </c>
      <c r="T2698">
        <v>1</v>
      </c>
      <c r="U2698">
        <f t="shared" ca="1" si="612"/>
        <v>0</v>
      </c>
      <c r="V2698" t="s">
        <v>89</v>
      </c>
      <c r="W2698">
        <f t="shared" ca="1" si="613"/>
        <v>1</v>
      </c>
    </row>
    <row r="2699" spans="1:23" x14ac:dyDescent="0.25">
      <c r="A2699">
        <v>2698</v>
      </c>
      <c r="B2699">
        <v>1327</v>
      </c>
      <c r="C2699" t="str">
        <f t="shared" ca="1" si="606"/>
        <v>2016_18_MIA@PIT</v>
      </c>
      <c r="D2699">
        <f t="shared" ca="1" si="604"/>
        <v>-10</v>
      </c>
      <c r="E2699">
        <f t="shared" ca="1" si="604"/>
        <v>-12</v>
      </c>
      <c r="F2699">
        <f t="shared" ca="1" si="604"/>
        <v>30</v>
      </c>
      <c r="G2699">
        <f t="shared" ca="1" si="604"/>
        <v>12</v>
      </c>
      <c r="H2699">
        <f t="shared" ca="1" si="607"/>
        <v>2016</v>
      </c>
      <c r="I2699">
        <f t="shared" ca="1" si="608"/>
        <v>18</v>
      </c>
      <c r="J2699" t="str">
        <f t="shared" ca="1" si="609"/>
        <v>plyff</v>
      </c>
      <c r="K2699" t="str">
        <f t="shared" ca="1" si="605"/>
        <v>PIT</v>
      </c>
      <c r="L2699" t="str">
        <f t="shared" ca="1" si="605"/>
        <v>PIT</v>
      </c>
      <c r="M2699">
        <f t="shared" ca="1" si="610"/>
        <v>2</v>
      </c>
      <c r="N2699" t="s">
        <v>16</v>
      </c>
      <c r="O2699">
        <v>-7</v>
      </c>
      <c r="P2699">
        <f t="shared" ca="1" si="611"/>
        <v>3</v>
      </c>
      <c r="S2699" t="s">
        <v>81</v>
      </c>
      <c r="T2699">
        <v>2</v>
      </c>
      <c r="U2699">
        <f t="shared" ca="1" si="612"/>
        <v>0</v>
      </c>
      <c r="V2699" t="s">
        <v>89</v>
      </c>
      <c r="W2699">
        <f t="shared" ca="1" si="613"/>
        <v>1</v>
      </c>
    </row>
    <row r="2700" spans="1:23" x14ac:dyDescent="0.25">
      <c r="A2700">
        <v>2699</v>
      </c>
      <c r="B2700">
        <v>1328</v>
      </c>
      <c r="C2700" t="str">
        <f t="shared" ca="1" si="606"/>
        <v>2016_18_NYG@GBY</v>
      </c>
      <c r="D2700">
        <f t="shared" ca="1" si="604"/>
        <v>-3.5</v>
      </c>
      <c r="E2700">
        <f t="shared" ca="1" si="604"/>
        <v>-5.5</v>
      </c>
      <c r="F2700">
        <f t="shared" ca="1" si="604"/>
        <v>38</v>
      </c>
      <c r="G2700">
        <f t="shared" ca="1" si="604"/>
        <v>13</v>
      </c>
      <c r="H2700">
        <f t="shared" ca="1" si="607"/>
        <v>2016</v>
      </c>
      <c r="I2700">
        <f t="shared" ca="1" si="608"/>
        <v>18</v>
      </c>
      <c r="J2700" t="str">
        <f t="shared" ca="1" si="609"/>
        <v>plyff</v>
      </c>
      <c r="K2700" t="str">
        <f t="shared" ca="1" si="605"/>
        <v>GBY</v>
      </c>
      <c r="L2700" t="str">
        <f t="shared" ca="1" si="605"/>
        <v>GBY</v>
      </c>
      <c r="M2700">
        <f t="shared" ca="1" si="610"/>
        <v>2</v>
      </c>
      <c r="N2700" t="s">
        <v>18</v>
      </c>
      <c r="O2700">
        <v>-5</v>
      </c>
      <c r="P2700">
        <f t="shared" ca="1" si="611"/>
        <v>1.5</v>
      </c>
      <c r="S2700" t="s">
        <v>85</v>
      </c>
      <c r="T2700">
        <v>4</v>
      </c>
      <c r="U2700">
        <f t="shared" ca="1" si="612"/>
        <v>0</v>
      </c>
      <c r="V2700" t="s">
        <v>85</v>
      </c>
      <c r="W2700">
        <f t="shared" ca="1" si="613"/>
        <v>0</v>
      </c>
    </row>
    <row r="2701" spans="1:23" x14ac:dyDescent="0.25">
      <c r="A2701">
        <v>2700</v>
      </c>
      <c r="B2701">
        <v>1328</v>
      </c>
      <c r="C2701" t="str">
        <f t="shared" ca="1" si="606"/>
        <v>2016_18_NYG@GBY</v>
      </c>
      <c r="D2701">
        <f t="shared" ca="1" si="604"/>
        <v>-3.5</v>
      </c>
      <c r="E2701">
        <f t="shared" ca="1" si="604"/>
        <v>-5.5</v>
      </c>
      <c r="F2701">
        <f t="shared" ca="1" si="604"/>
        <v>38</v>
      </c>
      <c r="G2701">
        <f t="shared" ca="1" si="604"/>
        <v>13</v>
      </c>
      <c r="H2701">
        <f t="shared" ca="1" si="607"/>
        <v>2016</v>
      </c>
      <c r="I2701">
        <f t="shared" ca="1" si="608"/>
        <v>18</v>
      </c>
      <c r="J2701" t="str">
        <f t="shared" ca="1" si="609"/>
        <v>plyff</v>
      </c>
      <c r="K2701" t="str">
        <f t="shared" ca="1" si="605"/>
        <v>GBY</v>
      </c>
      <c r="L2701" t="str">
        <f t="shared" ca="1" si="605"/>
        <v>GBY</v>
      </c>
      <c r="M2701">
        <f t="shared" ca="1" si="610"/>
        <v>2</v>
      </c>
      <c r="N2701" t="s">
        <v>16</v>
      </c>
      <c r="O2701">
        <v>-5</v>
      </c>
      <c r="P2701">
        <f t="shared" ca="1" si="611"/>
        <v>1.5</v>
      </c>
      <c r="S2701" t="s">
        <v>85</v>
      </c>
      <c r="T2701">
        <v>3</v>
      </c>
      <c r="U2701">
        <f t="shared" ca="1" si="612"/>
        <v>0</v>
      </c>
      <c r="V2701" t="s">
        <v>85</v>
      </c>
      <c r="W2701">
        <f t="shared" ca="1" si="613"/>
        <v>0</v>
      </c>
    </row>
    <row r="2702" spans="1:23" x14ac:dyDescent="0.25">
      <c r="A2702">
        <v>2701</v>
      </c>
      <c r="B2702">
        <v>1329</v>
      </c>
      <c r="C2702" t="str">
        <f t="shared" ca="1" si="606"/>
        <v>2016_19_SEA@ATL</v>
      </c>
      <c r="D2702">
        <f t="shared" ref="D2702:G2721" ca="1" si="614">IFERROR(IF(ISBLANK(VLOOKUP($B2702,nfl_game_result,MATCH(D$1,nfl_game_result_header,0),FALSE)),"",VLOOKUP($B2702,nfl_game_result,MATCH(D$1,nfl_game_result_header,0),FALSE)),"error")</f>
        <v>-4</v>
      </c>
      <c r="E2702">
        <f t="shared" ca="1" si="614"/>
        <v>-6.5</v>
      </c>
      <c r="F2702">
        <f t="shared" ca="1" si="614"/>
        <v>36</v>
      </c>
      <c r="G2702">
        <f t="shared" ca="1" si="614"/>
        <v>20</v>
      </c>
      <c r="H2702">
        <f t="shared" ca="1" si="607"/>
        <v>2016</v>
      </c>
      <c r="I2702">
        <f t="shared" ca="1" si="608"/>
        <v>19</v>
      </c>
      <c r="J2702" t="str">
        <f t="shared" ca="1" si="609"/>
        <v>plyff</v>
      </c>
      <c r="K2702" t="str">
        <f t="shared" ref="K2702:L2721" ca="1" si="615">IFERROR(IF(ISBLANK(VLOOKUP($B2702,nfl_game_result,MATCH(K$1,nfl_game_result_header,0),FALSE)),"",VLOOKUP($B2702,nfl_game_result,MATCH(K$1,nfl_game_result_header,0),FALSE)),"error")</f>
        <v>ATL</v>
      </c>
      <c r="L2702" t="str">
        <f t="shared" ca="1" si="615"/>
        <v>ATL</v>
      </c>
      <c r="M2702">
        <f t="shared" ca="1" si="610"/>
        <v>2.5</v>
      </c>
      <c r="N2702" t="s">
        <v>18</v>
      </c>
      <c r="O2702">
        <v>-3</v>
      </c>
      <c r="P2702">
        <f t="shared" ca="1" si="611"/>
        <v>1</v>
      </c>
      <c r="S2702" t="s">
        <v>22</v>
      </c>
      <c r="T2702">
        <v>1</v>
      </c>
      <c r="U2702">
        <f t="shared" ca="1" si="612"/>
        <v>1</v>
      </c>
      <c r="V2702" t="s">
        <v>22</v>
      </c>
      <c r="W2702">
        <f t="shared" ca="1" si="613"/>
        <v>1</v>
      </c>
    </row>
    <row r="2703" spans="1:23" x14ac:dyDescent="0.25">
      <c r="A2703">
        <v>2702</v>
      </c>
      <c r="B2703">
        <v>1329</v>
      </c>
      <c r="C2703" t="str">
        <f t="shared" ca="1" si="606"/>
        <v>2016_19_SEA@ATL</v>
      </c>
      <c r="D2703">
        <f t="shared" ca="1" si="614"/>
        <v>-4</v>
      </c>
      <c r="E2703">
        <f t="shared" ca="1" si="614"/>
        <v>-6.5</v>
      </c>
      <c r="F2703">
        <f t="shared" ca="1" si="614"/>
        <v>36</v>
      </c>
      <c r="G2703">
        <f t="shared" ca="1" si="614"/>
        <v>20</v>
      </c>
      <c r="H2703">
        <f t="shared" ca="1" si="607"/>
        <v>2016</v>
      </c>
      <c r="I2703">
        <f t="shared" ca="1" si="608"/>
        <v>19</v>
      </c>
      <c r="J2703" t="str">
        <f t="shared" ca="1" si="609"/>
        <v>plyff</v>
      </c>
      <c r="K2703" t="str">
        <f t="shared" ca="1" si="615"/>
        <v>ATL</v>
      </c>
      <c r="L2703" t="str">
        <f t="shared" ca="1" si="615"/>
        <v>ATL</v>
      </c>
      <c r="M2703">
        <f t="shared" ca="1" si="610"/>
        <v>2.5</v>
      </c>
      <c r="N2703" t="s">
        <v>16</v>
      </c>
      <c r="O2703">
        <v>-3</v>
      </c>
      <c r="P2703">
        <f t="shared" ca="1" si="611"/>
        <v>1</v>
      </c>
      <c r="S2703" t="s">
        <v>22</v>
      </c>
      <c r="T2703">
        <v>2</v>
      </c>
      <c r="U2703">
        <f t="shared" ca="1" si="612"/>
        <v>1</v>
      </c>
      <c r="V2703" t="s">
        <v>22</v>
      </c>
      <c r="W2703">
        <f t="shared" ca="1" si="613"/>
        <v>1</v>
      </c>
    </row>
    <row r="2704" spans="1:23" x14ac:dyDescent="0.25">
      <c r="A2704">
        <v>2703</v>
      </c>
      <c r="B2704">
        <v>1330</v>
      </c>
      <c r="C2704" t="str">
        <f t="shared" ca="1" si="606"/>
        <v>2016_19_HOU@NWE</v>
      </c>
      <c r="D2704">
        <f t="shared" ca="1" si="614"/>
        <v>-16</v>
      </c>
      <c r="E2704">
        <f t="shared" ca="1" si="614"/>
        <v>-16</v>
      </c>
      <c r="F2704">
        <f t="shared" ca="1" si="614"/>
        <v>34</v>
      </c>
      <c r="G2704">
        <f t="shared" ca="1" si="614"/>
        <v>16</v>
      </c>
      <c r="H2704">
        <f t="shared" ca="1" si="607"/>
        <v>2016</v>
      </c>
      <c r="I2704">
        <f t="shared" ca="1" si="608"/>
        <v>19</v>
      </c>
      <c r="J2704" t="str">
        <f t="shared" ca="1" si="609"/>
        <v>plyff</v>
      </c>
      <c r="K2704" t="str">
        <f t="shared" ca="1" si="615"/>
        <v>NWE</v>
      </c>
      <c r="L2704" t="str">
        <f t="shared" ca="1" si="615"/>
        <v>NWE</v>
      </c>
      <c r="M2704">
        <f t="shared" ca="1" si="610"/>
        <v>0</v>
      </c>
      <c r="N2704" t="s">
        <v>18</v>
      </c>
      <c r="O2704">
        <v>-10.5</v>
      </c>
      <c r="P2704">
        <f t="shared" ca="1" si="611"/>
        <v>5.5</v>
      </c>
      <c r="S2704" t="s">
        <v>337</v>
      </c>
      <c r="T2704">
        <v>2</v>
      </c>
      <c r="U2704">
        <f t="shared" ca="1" si="612"/>
        <v>1</v>
      </c>
      <c r="V2704" t="s">
        <v>337</v>
      </c>
      <c r="W2704">
        <f t="shared" ca="1" si="613"/>
        <v>1</v>
      </c>
    </row>
    <row r="2705" spans="1:23" x14ac:dyDescent="0.25">
      <c r="A2705">
        <v>2704</v>
      </c>
      <c r="B2705">
        <v>1330</v>
      </c>
      <c r="C2705" t="str">
        <f t="shared" ca="1" si="606"/>
        <v>2016_19_HOU@NWE</v>
      </c>
      <c r="D2705">
        <f t="shared" ca="1" si="614"/>
        <v>-16</v>
      </c>
      <c r="E2705">
        <f t="shared" ca="1" si="614"/>
        <v>-16</v>
      </c>
      <c r="F2705">
        <f t="shared" ca="1" si="614"/>
        <v>34</v>
      </c>
      <c r="G2705">
        <f t="shared" ca="1" si="614"/>
        <v>16</v>
      </c>
      <c r="H2705">
        <f t="shared" ca="1" si="607"/>
        <v>2016</v>
      </c>
      <c r="I2705">
        <f t="shared" ca="1" si="608"/>
        <v>19</v>
      </c>
      <c r="J2705" t="str">
        <f t="shared" ca="1" si="609"/>
        <v>plyff</v>
      </c>
      <c r="K2705" t="str">
        <f t="shared" ca="1" si="615"/>
        <v>NWE</v>
      </c>
      <c r="L2705" t="str">
        <f t="shared" ca="1" si="615"/>
        <v>NWE</v>
      </c>
      <c r="M2705">
        <f t="shared" ca="1" si="610"/>
        <v>0</v>
      </c>
      <c r="N2705" t="s">
        <v>16</v>
      </c>
      <c r="O2705">
        <v>-12.5</v>
      </c>
      <c r="P2705">
        <f t="shared" ca="1" si="611"/>
        <v>3.5</v>
      </c>
      <c r="S2705" t="s">
        <v>337</v>
      </c>
      <c r="T2705">
        <v>1</v>
      </c>
      <c r="U2705">
        <f t="shared" ca="1" si="612"/>
        <v>1</v>
      </c>
      <c r="V2705" t="s">
        <v>337</v>
      </c>
      <c r="W2705">
        <f t="shared" ca="1" si="613"/>
        <v>1</v>
      </c>
    </row>
    <row r="2706" spans="1:23" x14ac:dyDescent="0.25">
      <c r="A2706">
        <v>2705</v>
      </c>
      <c r="B2706">
        <v>1331</v>
      </c>
      <c r="C2706" t="str">
        <f t="shared" ca="1" si="606"/>
        <v>2016_19_PIT@KCY</v>
      </c>
      <c r="D2706">
        <f t="shared" ca="1" si="614"/>
        <v>-1</v>
      </c>
      <c r="E2706">
        <f t="shared" ca="1" si="614"/>
        <v>-1</v>
      </c>
      <c r="F2706">
        <f t="shared" ca="1" si="614"/>
        <v>16</v>
      </c>
      <c r="G2706">
        <f t="shared" ca="1" si="614"/>
        <v>18</v>
      </c>
      <c r="H2706">
        <f t="shared" ca="1" si="607"/>
        <v>2016</v>
      </c>
      <c r="I2706">
        <f t="shared" ca="1" si="608"/>
        <v>19</v>
      </c>
      <c r="J2706" t="str">
        <f t="shared" ca="1" si="609"/>
        <v>plyff</v>
      </c>
      <c r="K2706" t="str">
        <f t="shared" ca="1" si="615"/>
        <v>PIT</v>
      </c>
      <c r="L2706" t="str">
        <f t="shared" ca="1" si="615"/>
        <v>PIT</v>
      </c>
      <c r="M2706">
        <f t="shared" ca="1" si="610"/>
        <v>0</v>
      </c>
      <c r="N2706" t="s">
        <v>18</v>
      </c>
      <c r="O2706">
        <v>-2.5</v>
      </c>
      <c r="P2706">
        <f t="shared" ca="1" si="611"/>
        <v>1.5</v>
      </c>
      <c r="S2706" t="s">
        <v>336</v>
      </c>
      <c r="T2706">
        <v>3</v>
      </c>
      <c r="U2706">
        <f t="shared" ca="1" si="612"/>
        <v>0</v>
      </c>
      <c r="V2706" t="s">
        <v>336</v>
      </c>
      <c r="W2706">
        <f t="shared" ca="1" si="613"/>
        <v>0</v>
      </c>
    </row>
    <row r="2707" spans="1:23" x14ac:dyDescent="0.25">
      <c r="A2707">
        <v>2706</v>
      </c>
      <c r="B2707">
        <v>1331</v>
      </c>
      <c r="C2707" t="str">
        <f t="shared" ca="1" si="606"/>
        <v>2016_19_PIT@KCY</v>
      </c>
      <c r="D2707">
        <f t="shared" ca="1" si="614"/>
        <v>-1</v>
      </c>
      <c r="E2707">
        <f t="shared" ca="1" si="614"/>
        <v>-1</v>
      </c>
      <c r="F2707">
        <f t="shared" ca="1" si="614"/>
        <v>16</v>
      </c>
      <c r="G2707">
        <f t="shared" ca="1" si="614"/>
        <v>18</v>
      </c>
      <c r="H2707">
        <f t="shared" ca="1" si="607"/>
        <v>2016</v>
      </c>
      <c r="I2707">
        <f t="shared" ca="1" si="608"/>
        <v>19</v>
      </c>
      <c r="J2707" t="str">
        <f t="shared" ca="1" si="609"/>
        <v>plyff</v>
      </c>
      <c r="K2707" t="str">
        <f t="shared" ca="1" si="615"/>
        <v>PIT</v>
      </c>
      <c r="L2707" t="str">
        <f t="shared" ca="1" si="615"/>
        <v>PIT</v>
      </c>
      <c r="M2707">
        <f t="shared" ca="1" si="610"/>
        <v>0</v>
      </c>
      <c r="N2707" t="s">
        <v>16</v>
      </c>
      <c r="O2707">
        <v>-3</v>
      </c>
      <c r="P2707">
        <f t="shared" ca="1" si="611"/>
        <v>2</v>
      </c>
      <c r="S2707" t="s">
        <v>336</v>
      </c>
      <c r="T2707">
        <v>4</v>
      </c>
      <c r="U2707">
        <f t="shared" ca="1" si="612"/>
        <v>0</v>
      </c>
      <c r="V2707" t="s">
        <v>336</v>
      </c>
      <c r="W2707">
        <f t="shared" ca="1" si="613"/>
        <v>0</v>
      </c>
    </row>
    <row r="2708" spans="1:23" x14ac:dyDescent="0.25">
      <c r="A2708">
        <v>2707</v>
      </c>
      <c r="B2708">
        <v>1332</v>
      </c>
      <c r="C2708" t="str">
        <f t="shared" ca="1" si="606"/>
        <v>2016_19_GBY@DAL</v>
      </c>
      <c r="D2708">
        <f t="shared" ca="1" si="614"/>
        <v>-4</v>
      </c>
      <c r="E2708">
        <f t="shared" ca="1" si="614"/>
        <v>-5</v>
      </c>
      <c r="F2708">
        <f t="shared" ca="1" si="614"/>
        <v>31</v>
      </c>
      <c r="G2708">
        <f t="shared" ca="1" si="614"/>
        <v>34</v>
      </c>
      <c r="H2708">
        <f t="shared" ca="1" si="607"/>
        <v>2016</v>
      </c>
      <c r="I2708">
        <f t="shared" ca="1" si="608"/>
        <v>19</v>
      </c>
      <c r="J2708" t="str">
        <f t="shared" ca="1" si="609"/>
        <v>plyff</v>
      </c>
      <c r="K2708" t="str">
        <f t="shared" ca="1" si="615"/>
        <v>GBY</v>
      </c>
      <c r="L2708" t="str">
        <f t="shared" ca="1" si="615"/>
        <v>GBY</v>
      </c>
      <c r="M2708">
        <f t="shared" ca="1" si="610"/>
        <v>1</v>
      </c>
      <c r="N2708" t="s">
        <v>18</v>
      </c>
      <c r="O2708">
        <v>-4</v>
      </c>
      <c r="P2708">
        <f t="shared" ca="1" si="611"/>
        <v>0</v>
      </c>
      <c r="S2708" t="s">
        <v>335</v>
      </c>
      <c r="T2708">
        <v>4</v>
      </c>
      <c r="U2708">
        <f t="shared" ca="1" si="612"/>
        <v>1</v>
      </c>
      <c r="V2708" t="s">
        <v>335</v>
      </c>
      <c r="W2708">
        <f t="shared" ca="1" si="613"/>
        <v>1</v>
      </c>
    </row>
    <row r="2709" spans="1:23" x14ac:dyDescent="0.25">
      <c r="A2709">
        <v>2708</v>
      </c>
      <c r="B2709">
        <v>1332</v>
      </c>
      <c r="C2709" t="str">
        <f t="shared" ca="1" si="606"/>
        <v>2016_19_GBY@DAL</v>
      </c>
      <c r="D2709">
        <f t="shared" ca="1" si="614"/>
        <v>-4</v>
      </c>
      <c r="E2709">
        <f t="shared" ca="1" si="614"/>
        <v>-5</v>
      </c>
      <c r="F2709">
        <f t="shared" ca="1" si="614"/>
        <v>31</v>
      </c>
      <c r="G2709">
        <f t="shared" ca="1" si="614"/>
        <v>34</v>
      </c>
      <c r="H2709">
        <f t="shared" ca="1" si="607"/>
        <v>2016</v>
      </c>
      <c r="I2709">
        <f t="shared" ca="1" si="608"/>
        <v>19</v>
      </c>
      <c r="J2709" t="str">
        <f t="shared" ca="1" si="609"/>
        <v>plyff</v>
      </c>
      <c r="K2709" t="str">
        <f t="shared" ca="1" si="615"/>
        <v>GBY</v>
      </c>
      <c r="L2709" t="str">
        <f t="shared" ca="1" si="615"/>
        <v>GBY</v>
      </c>
      <c r="M2709">
        <f t="shared" ca="1" si="610"/>
        <v>1</v>
      </c>
      <c r="N2709" t="s">
        <v>16</v>
      </c>
      <c r="O2709">
        <v>-4.5</v>
      </c>
      <c r="P2709">
        <f t="shared" ca="1" si="611"/>
        <v>0.5</v>
      </c>
      <c r="S2709" t="s">
        <v>335</v>
      </c>
      <c r="T2709">
        <v>3</v>
      </c>
      <c r="U2709">
        <f t="shared" ca="1" si="612"/>
        <v>1</v>
      </c>
      <c r="V2709" t="s">
        <v>335</v>
      </c>
      <c r="W2709">
        <f t="shared" ca="1" si="613"/>
        <v>1</v>
      </c>
    </row>
    <row r="2710" spans="1:23" x14ac:dyDescent="0.25">
      <c r="A2710">
        <v>2709</v>
      </c>
      <c r="B2710">
        <v>1333</v>
      </c>
      <c r="C2710" t="str">
        <f t="shared" ca="1" si="606"/>
        <v>2016_20_GBY@ATL</v>
      </c>
      <c r="D2710">
        <f t="shared" ca="1" si="614"/>
        <v>-4</v>
      </c>
      <c r="E2710">
        <f t="shared" ca="1" si="614"/>
        <v>-4</v>
      </c>
      <c r="F2710">
        <f t="shared" ca="1" si="614"/>
        <v>44</v>
      </c>
      <c r="G2710">
        <f t="shared" ca="1" si="614"/>
        <v>21</v>
      </c>
      <c r="H2710">
        <f t="shared" ca="1" si="607"/>
        <v>2016</v>
      </c>
      <c r="I2710">
        <f t="shared" ca="1" si="608"/>
        <v>20</v>
      </c>
      <c r="J2710" t="str">
        <f t="shared" ca="1" si="609"/>
        <v>plyff</v>
      </c>
      <c r="K2710" t="str">
        <f t="shared" ca="1" si="615"/>
        <v>ATL</v>
      </c>
      <c r="L2710" t="str">
        <f t="shared" ca="1" si="615"/>
        <v>ATL</v>
      </c>
      <c r="M2710">
        <f t="shared" ca="1" si="610"/>
        <v>0</v>
      </c>
      <c r="N2710" t="s">
        <v>18</v>
      </c>
      <c r="O2710">
        <v>-2.5</v>
      </c>
      <c r="P2710">
        <f t="shared" ca="1" si="611"/>
        <v>1.5</v>
      </c>
      <c r="S2710" t="s">
        <v>22</v>
      </c>
      <c r="T2710">
        <v>2</v>
      </c>
      <c r="U2710">
        <f t="shared" ca="1" si="612"/>
        <v>1</v>
      </c>
      <c r="V2710" t="s">
        <v>22</v>
      </c>
      <c r="W2710">
        <f t="shared" ca="1" si="613"/>
        <v>1</v>
      </c>
    </row>
    <row r="2711" spans="1:23" x14ac:dyDescent="0.25">
      <c r="A2711">
        <v>2710</v>
      </c>
      <c r="B2711">
        <v>1333</v>
      </c>
      <c r="C2711" t="str">
        <f t="shared" ca="1" si="606"/>
        <v>2016_20_GBY@ATL</v>
      </c>
      <c r="D2711">
        <f t="shared" ca="1" si="614"/>
        <v>-4</v>
      </c>
      <c r="E2711">
        <f t="shared" ca="1" si="614"/>
        <v>-4</v>
      </c>
      <c r="F2711">
        <f t="shared" ca="1" si="614"/>
        <v>44</v>
      </c>
      <c r="G2711">
        <f t="shared" ca="1" si="614"/>
        <v>21</v>
      </c>
      <c r="H2711">
        <f t="shared" ca="1" si="607"/>
        <v>2016</v>
      </c>
      <c r="I2711">
        <f t="shared" ca="1" si="608"/>
        <v>20</v>
      </c>
      <c r="J2711" t="str">
        <f t="shared" ca="1" si="609"/>
        <v>plyff</v>
      </c>
      <c r="K2711" t="str">
        <f t="shared" ca="1" si="615"/>
        <v>ATL</v>
      </c>
      <c r="L2711" t="str">
        <f t="shared" ca="1" si="615"/>
        <v>ATL</v>
      </c>
      <c r="M2711">
        <f t="shared" ca="1" si="610"/>
        <v>0</v>
      </c>
      <c r="N2711" t="s">
        <v>16</v>
      </c>
      <c r="O2711">
        <v>-2.5</v>
      </c>
      <c r="P2711">
        <f t="shared" ca="1" si="611"/>
        <v>1.5</v>
      </c>
      <c r="S2711" t="s">
        <v>22</v>
      </c>
      <c r="T2711">
        <v>1</v>
      </c>
      <c r="U2711">
        <f t="shared" ca="1" si="612"/>
        <v>1</v>
      </c>
      <c r="V2711" t="s">
        <v>22</v>
      </c>
      <c r="W2711">
        <f t="shared" ca="1" si="613"/>
        <v>1</v>
      </c>
    </row>
    <row r="2712" spans="1:23" x14ac:dyDescent="0.25">
      <c r="A2712">
        <v>2711</v>
      </c>
      <c r="B2712">
        <v>1334</v>
      </c>
      <c r="C2712" t="str">
        <f t="shared" ca="1" si="606"/>
        <v>2016_20_PIT@NWE</v>
      </c>
      <c r="D2712">
        <f t="shared" ca="1" si="614"/>
        <v>-6</v>
      </c>
      <c r="E2712">
        <f t="shared" ca="1" si="614"/>
        <v>-6</v>
      </c>
      <c r="F2712">
        <f t="shared" ca="1" si="614"/>
        <v>36</v>
      </c>
      <c r="G2712">
        <f t="shared" ca="1" si="614"/>
        <v>17</v>
      </c>
      <c r="H2712">
        <f t="shared" ca="1" si="607"/>
        <v>2016</v>
      </c>
      <c r="I2712">
        <f t="shared" ca="1" si="608"/>
        <v>20</v>
      </c>
      <c r="J2712" t="str">
        <f t="shared" ca="1" si="609"/>
        <v>plyff</v>
      </c>
      <c r="K2712" t="str">
        <f t="shared" ca="1" si="615"/>
        <v>NWE</v>
      </c>
      <c r="L2712" t="str">
        <f t="shared" ca="1" si="615"/>
        <v>NWE</v>
      </c>
      <c r="M2712">
        <f t="shared" ca="1" si="610"/>
        <v>0</v>
      </c>
      <c r="N2712" t="s">
        <v>18</v>
      </c>
      <c r="O2712">
        <v>-6</v>
      </c>
      <c r="P2712">
        <f t="shared" ca="1" si="611"/>
        <v>0</v>
      </c>
      <c r="S2712" t="s">
        <v>337</v>
      </c>
      <c r="T2712">
        <v>1</v>
      </c>
      <c r="U2712">
        <f t="shared" ca="1" si="612"/>
        <v>1</v>
      </c>
      <c r="V2712" t="s">
        <v>337</v>
      </c>
      <c r="W2712">
        <f t="shared" ca="1" si="613"/>
        <v>1</v>
      </c>
    </row>
    <row r="2713" spans="1:23" x14ac:dyDescent="0.25">
      <c r="A2713">
        <v>2712</v>
      </c>
      <c r="B2713">
        <v>1334</v>
      </c>
      <c r="C2713" t="str">
        <f t="shared" ca="1" si="606"/>
        <v>2016_20_PIT@NWE</v>
      </c>
      <c r="D2713">
        <f t="shared" ca="1" si="614"/>
        <v>-6</v>
      </c>
      <c r="E2713">
        <f t="shared" ca="1" si="614"/>
        <v>-6</v>
      </c>
      <c r="F2713">
        <f t="shared" ca="1" si="614"/>
        <v>36</v>
      </c>
      <c r="G2713">
        <f t="shared" ca="1" si="614"/>
        <v>17</v>
      </c>
      <c r="H2713">
        <f t="shared" ca="1" si="607"/>
        <v>2016</v>
      </c>
      <c r="I2713">
        <f t="shared" ca="1" si="608"/>
        <v>20</v>
      </c>
      <c r="J2713" t="str">
        <f t="shared" ca="1" si="609"/>
        <v>plyff</v>
      </c>
      <c r="K2713" t="str">
        <f t="shared" ca="1" si="615"/>
        <v>NWE</v>
      </c>
      <c r="L2713" t="str">
        <f t="shared" ca="1" si="615"/>
        <v>NWE</v>
      </c>
      <c r="M2713">
        <f t="shared" ca="1" si="610"/>
        <v>0</v>
      </c>
      <c r="N2713" t="s">
        <v>16</v>
      </c>
      <c r="O2713">
        <v>-4</v>
      </c>
      <c r="P2713">
        <f t="shared" ca="1" si="611"/>
        <v>2</v>
      </c>
      <c r="S2713" t="s">
        <v>89</v>
      </c>
      <c r="T2713">
        <v>2</v>
      </c>
      <c r="U2713">
        <f t="shared" ca="1" si="612"/>
        <v>0</v>
      </c>
      <c r="V2713" t="s">
        <v>337</v>
      </c>
      <c r="W2713">
        <f t="shared" ca="1" si="613"/>
        <v>1</v>
      </c>
    </row>
    <row r="2714" spans="1:23" x14ac:dyDescent="0.25">
      <c r="A2714">
        <v>2713</v>
      </c>
      <c r="B2714">
        <v>1335</v>
      </c>
      <c r="C2714" t="str">
        <f t="shared" ca="1" si="606"/>
        <v>2016_21_ATL@NWE</v>
      </c>
      <c r="D2714">
        <f t="shared" ca="1" si="614"/>
        <v>-3</v>
      </c>
      <c r="E2714">
        <f t="shared" ca="1" si="614"/>
        <v>-3</v>
      </c>
      <c r="F2714">
        <f t="shared" ca="1" si="614"/>
        <v>34</v>
      </c>
      <c r="G2714">
        <f t="shared" ca="1" si="614"/>
        <v>28</v>
      </c>
      <c r="H2714">
        <f t="shared" ca="1" si="607"/>
        <v>2016</v>
      </c>
      <c r="I2714">
        <f t="shared" ca="1" si="608"/>
        <v>21</v>
      </c>
      <c r="J2714" t="str">
        <f t="shared" ca="1" si="609"/>
        <v>plyff</v>
      </c>
      <c r="K2714" t="str">
        <f t="shared" ca="1" si="615"/>
        <v>NWE</v>
      </c>
      <c r="L2714" t="str">
        <f t="shared" ca="1" si="615"/>
        <v>NWE</v>
      </c>
      <c r="M2714">
        <f t="shared" ca="1" si="610"/>
        <v>0</v>
      </c>
      <c r="N2714" t="s">
        <v>18</v>
      </c>
      <c r="O2714">
        <v>-2.5</v>
      </c>
      <c r="P2714">
        <f t="shared" ca="1" si="611"/>
        <v>0.5</v>
      </c>
      <c r="Q2714">
        <v>24</v>
      </c>
      <c r="R2714">
        <v>31</v>
      </c>
      <c r="S2714" t="s">
        <v>337</v>
      </c>
      <c r="T2714">
        <v>1</v>
      </c>
      <c r="U2714">
        <f t="shared" ca="1" si="612"/>
        <v>1</v>
      </c>
      <c r="V2714" t="s">
        <v>337</v>
      </c>
      <c r="W2714">
        <f t="shared" ca="1" si="613"/>
        <v>1</v>
      </c>
    </row>
    <row r="2715" spans="1:23" x14ac:dyDescent="0.25">
      <c r="A2715">
        <v>2714</v>
      </c>
      <c r="B2715">
        <v>1335</v>
      </c>
      <c r="C2715" t="str">
        <f t="shared" ca="1" si="606"/>
        <v>2016_21_ATL@NWE</v>
      </c>
      <c r="D2715">
        <f t="shared" ca="1" si="614"/>
        <v>-3</v>
      </c>
      <c r="E2715">
        <f t="shared" ca="1" si="614"/>
        <v>-3</v>
      </c>
      <c r="F2715">
        <f t="shared" ca="1" si="614"/>
        <v>34</v>
      </c>
      <c r="G2715">
        <f t="shared" ca="1" si="614"/>
        <v>28</v>
      </c>
      <c r="H2715">
        <f t="shared" ca="1" si="607"/>
        <v>2016</v>
      </c>
      <c r="I2715">
        <f t="shared" ca="1" si="608"/>
        <v>21</v>
      </c>
      <c r="J2715" t="str">
        <f t="shared" ca="1" si="609"/>
        <v>plyff</v>
      </c>
      <c r="K2715" t="str">
        <f t="shared" ca="1" si="615"/>
        <v>NWE</v>
      </c>
      <c r="L2715" t="str">
        <f t="shared" ca="1" si="615"/>
        <v>NWE</v>
      </c>
      <c r="M2715">
        <f t="shared" ca="1" si="610"/>
        <v>0</v>
      </c>
      <c r="N2715" t="s">
        <v>16</v>
      </c>
      <c r="O2715">
        <v>-5.5</v>
      </c>
      <c r="P2715">
        <f t="shared" ca="1" si="611"/>
        <v>2.5</v>
      </c>
      <c r="Q2715">
        <v>24</v>
      </c>
      <c r="R2715">
        <v>30</v>
      </c>
      <c r="S2715" t="s">
        <v>337</v>
      </c>
      <c r="T2715">
        <v>1</v>
      </c>
      <c r="U2715">
        <f t="shared" ca="1" si="612"/>
        <v>1</v>
      </c>
      <c r="V2715" t="s">
        <v>337</v>
      </c>
      <c r="W2715">
        <f t="shared" ca="1" si="613"/>
        <v>1</v>
      </c>
    </row>
    <row r="2716" spans="1:23" x14ac:dyDescent="0.25">
      <c r="A2716">
        <v>2715</v>
      </c>
      <c r="B2716">
        <v>1336</v>
      </c>
      <c r="C2716" t="str">
        <f t="shared" ca="1" si="606"/>
        <v>2017_01_KCY@NWE</v>
      </c>
      <c r="D2716">
        <f t="shared" ca="1" si="614"/>
        <v>-8.5</v>
      </c>
      <c r="E2716">
        <f t="shared" ca="1" si="614"/>
        <v>-9</v>
      </c>
      <c r="F2716">
        <f t="shared" ca="1" si="614"/>
        <v>27</v>
      </c>
      <c r="G2716">
        <f t="shared" ca="1" si="614"/>
        <v>42</v>
      </c>
      <c r="H2716">
        <f t="shared" ca="1" si="607"/>
        <v>2017</v>
      </c>
      <c r="I2716">
        <f t="shared" ca="1" si="608"/>
        <v>1</v>
      </c>
      <c r="J2716" t="str">
        <f t="shared" ca="1" si="609"/>
        <v>rs</v>
      </c>
      <c r="K2716" t="str">
        <f t="shared" ca="1" si="615"/>
        <v>KCY</v>
      </c>
      <c r="L2716" t="str">
        <f t="shared" ca="1" si="615"/>
        <v>KCY</v>
      </c>
      <c r="M2716">
        <f t="shared" ca="1" si="610"/>
        <v>0.5</v>
      </c>
      <c r="N2716" t="s">
        <v>18</v>
      </c>
      <c r="O2716">
        <v>-7.5</v>
      </c>
      <c r="P2716">
        <f t="shared" ca="1" si="611"/>
        <v>1</v>
      </c>
      <c r="S2716" t="s">
        <v>336</v>
      </c>
      <c r="T2716">
        <v>0.57999999999999996</v>
      </c>
      <c r="U2716">
        <f t="shared" ca="1" si="612"/>
        <v>1</v>
      </c>
      <c r="W2716" t="str">
        <f t="shared" ca="1" si="613"/>
        <v/>
      </c>
    </row>
    <row r="2717" spans="1:23" x14ac:dyDescent="0.25">
      <c r="A2717">
        <v>2716</v>
      </c>
      <c r="B2717">
        <v>1336</v>
      </c>
      <c r="C2717" t="str">
        <f t="shared" ca="1" si="606"/>
        <v>2017_01_KCY@NWE</v>
      </c>
      <c r="D2717">
        <f t="shared" ca="1" si="614"/>
        <v>-8.5</v>
      </c>
      <c r="E2717">
        <f t="shared" ca="1" si="614"/>
        <v>-9</v>
      </c>
      <c r="F2717">
        <f t="shared" ca="1" si="614"/>
        <v>27</v>
      </c>
      <c r="G2717">
        <f t="shared" ca="1" si="614"/>
        <v>42</v>
      </c>
      <c r="H2717">
        <f t="shared" ca="1" si="607"/>
        <v>2017</v>
      </c>
      <c r="I2717">
        <f t="shared" ca="1" si="608"/>
        <v>1</v>
      </c>
      <c r="J2717" t="str">
        <f t="shared" ca="1" si="609"/>
        <v>rs</v>
      </c>
      <c r="K2717" t="str">
        <f t="shared" ca="1" si="615"/>
        <v>KCY</v>
      </c>
      <c r="L2717" t="str">
        <f t="shared" ca="1" si="615"/>
        <v>KCY</v>
      </c>
      <c r="M2717">
        <f t="shared" ca="1" si="610"/>
        <v>0.5</v>
      </c>
      <c r="N2717" t="s">
        <v>16</v>
      </c>
      <c r="O2717">
        <v>-7</v>
      </c>
      <c r="P2717">
        <f t="shared" ca="1" si="611"/>
        <v>1.5</v>
      </c>
      <c r="S2717" t="s">
        <v>336</v>
      </c>
      <c r="T2717">
        <v>0.55000000000000004</v>
      </c>
      <c r="U2717">
        <f t="shared" ca="1" si="612"/>
        <v>1</v>
      </c>
      <c r="V2717" t="s">
        <v>337</v>
      </c>
      <c r="W2717">
        <f t="shared" ca="1" si="613"/>
        <v>0</v>
      </c>
    </row>
    <row r="2718" spans="1:23" x14ac:dyDescent="0.25">
      <c r="A2718">
        <v>2717</v>
      </c>
      <c r="B2718">
        <v>1337</v>
      </c>
      <c r="C2718" t="str">
        <f t="shared" ca="1" si="606"/>
        <v>2017_01_NYJ@BUF</v>
      </c>
      <c r="D2718">
        <f t="shared" ca="1" si="614"/>
        <v>-8.5</v>
      </c>
      <c r="E2718">
        <f t="shared" ca="1" si="614"/>
        <v>-7.5</v>
      </c>
      <c r="F2718">
        <f t="shared" ca="1" si="614"/>
        <v>21</v>
      </c>
      <c r="G2718">
        <f t="shared" ca="1" si="614"/>
        <v>12</v>
      </c>
      <c r="H2718">
        <f t="shared" ca="1" si="607"/>
        <v>2017</v>
      </c>
      <c r="I2718">
        <f t="shared" ca="1" si="608"/>
        <v>1</v>
      </c>
      <c r="J2718" t="str">
        <f t="shared" ca="1" si="609"/>
        <v>rs</v>
      </c>
      <c r="K2718" t="str">
        <f t="shared" ca="1" si="615"/>
        <v>BUF</v>
      </c>
      <c r="L2718" t="str">
        <f t="shared" ca="1" si="615"/>
        <v>BUF</v>
      </c>
      <c r="M2718">
        <f t="shared" ca="1" si="610"/>
        <v>-1</v>
      </c>
      <c r="N2718" t="s">
        <v>18</v>
      </c>
      <c r="O2718">
        <v>-7.5</v>
      </c>
      <c r="P2718">
        <f t="shared" ca="1" si="611"/>
        <v>1</v>
      </c>
      <c r="S2718" t="s">
        <v>86</v>
      </c>
      <c r="T2718">
        <v>0.6</v>
      </c>
      <c r="U2718">
        <f t="shared" ca="1" si="612"/>
        <v>0</v>
      </c>
      <c r="W2718" t="str">
        <f t="shared" ca="1" si="613"/>
        <v/>
      </c>
    </row>
    <row r="2719" spans="1:23" x14ac:dyDescent="0.25">
      <c r="A2719">
        <v>2718</v>
      </c>
      <c r="B2719">
        <v>1337</v>
      </c>
      <c r="C2719" t="str">
        <f t="shared" ca="1" si="606"/>
        <v>2017_01_NYJ@BUF</v>
      </c>
      <c r="D2719">
        <f t="shared" ca="1" si="614"/>
        <v>-8.5</v>
      </c>
      <c r="E2719">
        <f t="shared" ca="1" si="614"/>
        <v>-7.5</v>
      </c>
      <c r="F2719">
        <f t="shared" ca="1" si="614"/>
        <v>21</v>
      </c>
      <c r="G2719">
        <f t="shared" ca="1" si="614"/>
        <v>12</v>
      </c>
      <c r="H2719">
        <f t="shared" ca="1" si="607"/>
        <v>2017</v>
      </c>
      <c r="I2719">
        <f t="shared" ca="1" si="608"/>
        <v>1</v>
      </c>
      <c r="J2719" t="str">
        <f t="shared" ca="1" si="609"/>
        <v>rs</v>
      </c>
      <c r="K2719" t="str">
        <f t="shared" ca="1" si="615"/>
        <v>BUF</v>
      </c>
      <c r="L2719" t="str">
        <f t="shared" ca="1" si="615"/>
        <v>BUF</v>
      </c>
      <c r="M2719">
        <f t="shared" ca="1" si="610"/>
        <v>-1</v>
      </c>
      <c r="N2719" t="s">
        <v>16</v>
      </c>
      <c r="O2719">
        <v>-3.5</v>
      </c>
      <c r="P2719">
        <f t="shared" ca="1" si="611"/>
        <v>5</v>
      </c>
      <c r="S2719" t="s">
        <v>86</v>
      </c>
      <c r="T2719">
        <v>0.55000000000000004</v>
      </c>
      <c r="U2719">
        <f t="shared" ca="1" si="612"/>
        <v>0</v>
      </c>
      <c r="V2719" t="s">
        <v>86</v>
      </c>
      <c r="W2719">
        <f t="shared" ca="1" si="613"/>
        <v>0</v>
      </c>
    </row>
    <row r="2720" spans="1:23" x14ac:dyDescent="0.25">
      <c r="A2720">
        <v>2719</v>
      </c>
      <c r="B2720">
        <v>1338</v>
      </c>
      <c r="C2720" t="str">
        <f t="shared" ca="1" si="606"/>
        <v>2017_01_JAX@HOU</v>
      </c>
      <c r="D2720">
        <f t="shared" ca="1" si="614"/>
        <v>-5</v>
      </c>
      <c r="E2720">
        <f t="shared" ca="1" si="614"/>
        <v>-5.5</v>
      </c>
      <c r="F2720">
        <f t="shared" ca="1" si="614"/>
        <v>7</v>
      </c>
      <c r="G2720">
        <f t="shared" ca="1" si="614"/>
        <v>29</v>
      </c>
      <c r="H2720">
        <f t="shared" ca="1" si="607"/>
        <v>2017</v>
      </c>
      <c r="I2720">
        <f t="shared" ca="1" si="608"/>
        <v>1</v>
      </c>
      <c r="J2720" t="str">
        <f t="shared" ca="1" si="609"/>
        <v>rs</v>
      </c>
      <c r="K2720" t="str">
        <f t="shared" ca="1" si="615"/>
        <v>JAX</v>
      </c>
      <c r="L2720" t="str">
        <f t="shared" ca="1" si="615"/>
        <v>JAX</v>
      </c>
      <c r="M2720">
        <f t="shared" ca="1" si="610"/>
        <v>0.5</v>
      </c>
      <c r="N2720" t="s">
        <v>18</v>
      </c>
      <c r="O2720">
        <v>-7.5</v>
      </c>
      <c r="P2720">
        <f t="shared" ca="1" si="611"/>
        <v>2.5</v>
      </c>
      <c r="S2720" t="s">
        <v>77</v>
      </c>
      <c r="T2720">
        <v>0.75</v>
      </c>
      <c r="U2720">
        <f t="shared" ca="1" si="612"/>
        <v>0</v>
      </c>
      <c r="W2720" t="str">
        <f t="shared" ca="1" si="613"/>
        <v/>
      </c>
    </row>
    <row r="2721" spans="1:23" x14ac:dyDescent="0.25">
      <c r="A2721">
        <v>2720</v>
      </c>
      <c r="B2721">
        <v>1338</v>
      </c>
      <c r="C2721" t="str">
        <f t="shared" ca="1" si="606"/>
        <v>2017_01_JAX@HOU</v>
      </c>
      <c r="D2721">
        <f t="shared" ca="1" si="614"/>
        <v>-5</v>
      </c>
      <c r="E2721">
        <f t="shared" ca="1" si="614"/>
        <v>-5.5</v>
      </c>
      <c r="F2721">
        <f t="shared" ca="1" si="614"/>
        <v>7</v>
      </c>
      <c r="G2721">
        <f t="shared" ca="1" si="614"/>
        <v>29</v>
      </c>
      <c r="H2721">
        <f t="shared" ca="1" si="607"/>
        <v>2017</v>
      </c>
      <c r="I2721">
        <f t="shared" ca="1" si="608"/>
        <v>1</v>
      </c>
      <c r="J2721" t="str">
        <f t="shared" ca="1" si="609"/>
        <v>rs</v>
      </c>
      <c r="K2721" t="str">
        <f t="shared" ca="1" si="615"/>
        <v>JAX</v>
      </c>
      <c r="L2721" t="str">
        <f t="shared" ca="1" si="615"/>
        <v>JAX</v>
      </c>
      <c r="M2721">
        <f t="shared" ca="1" si="610"/>
        <v>0.5</v>
      </c>
      <c r="N2721" t="s">
        <v>16</v>
      </c>
      <c r="O2721">
        <v>-6</v>
      </c>
      <c r="P2721">
        <f t="shared" ca="1" si="611"/>
        <v>1</v>
      </c>
      <c r="S2721" t="s">
        <v>77</v>
      </c>
      <c r="T2721">
        <v>0.7</v>
      </c>
      <c r="U2721">
        <f t="shared" ca="1" si="612"/>
        <v>0</v>
      </c>
      <c r="V2721" t="s">
        <v>77</v>
      </c>
      <c r="W2721">
        <f t="shared" ca="1" si="613"/>
        <v>0</v>
      </c>
    </row>
    <row r="2722" spans="1:23" x14ac:dyDescent="0.25">
      <c r="A2722">
        <v>2721</v>
      </c>
      <c r="B2722">
        <v>1339</v>
      </c>
      <c r="C2722" t="str">
        <f t="shared" ca="1" si="606"/>
        <v>2017_01_PIT@CLE</v>
      </c>
      <c r="D2722">
        <f t="shared" ref="D2722:G2741" ca="1" si="616">IFERROR(IF(ISBLANK(VLOOKUP($B2722,nfl_game_result,MATCH(D$1,nfl_game_result_header,0),FALSE)),"",VLOOKUP($B2722,nfl_game_result,MATCH(D$1,nfl_game_result_header,0),FALSE)),"error")</f>
        <v>8.5</v>
      </c>
      <c r="E2722">
        <f t="shared" ca="1" si="616"/>
        <v>10</v>
      </c>
      <c r="F2722">
        <f t="shared" ca="1" si="616"/>
        <v>18</v>
      </c>
      <c r="G2722">
        <f t="shared" ca="1" si="616"/>
        <v>21</v>
      </c>
      <c r="H2722">
        <f t="shared" ca="1" si="607"/>
        <v>2017</v>
      </c>
      <c r="I2722">
        <f t="shared" ca="1" si="608"/>
        <v>1</v>
      </c>
      <c r="J2722" t="str">
        <f t="shared" ca="1" si="609"/>
        <v>rs</v>
      </c>
      <c r="K2722" t="str">
        <f t="shared" ref="K2722:L2741" ca="1" si="617">IFERROR(IF(ISBLANK(VLOOKUP($B2722,nfl_game_result,MATCH(K$1,nfl_game_result_header,0),FALSE)),"",VLOOKUP($B2722,nfl_game_result,MATCH(K$1,nfl_game_result_header,0),FALSE)),"error")</f>
        <v>CLE</v>
      </c>
      <c r="L2722" t="str">
        <f t="shared" ca="1" si="617"/>
        <v>PIT</v>
      </c>
      <c r="M2722">
        <f t="shared" ca="1" si="610"/>
        <v>-1.5</v>
      </c>
      <c r="N2722" t="s">
        <v>18</v>
      </c>
      <c r="O2722">
        <v>6.5</v>
      </c>
      <c r="P2722">
        <f t="shared" ca="1" si="611"/>
        <v>2</v>
      </c>
      <c r="S2722" t="s">
        <v>72</v>
      </c>
      <c r="T2722">
        <v>0.61</v>
      </c>
      <c r="U2722">
        <f t="shared" ca="1" si="612"/>
        <v>1</v>
      </c>
      <c r="W2722" t="str">
        <f t="shared" ca="1" si="613"/>
        <v/>
      </c>
    </row>
    <row r="2723" spans="1:23" x14ac:dyDescent="0.25">
      <c r="A2723">
        <v>2722</v>
      </c>
      <c r="B2723">
        <v>1339</v>
      </c>
      <c r="C2723" t="str">
        <f t="shared" ca="1" si="606"/>
        <v>2017_01_PIT@CLE</v>
      </c>
      <c r="D2723">
        <f t="shared" ca="1" si="616"/>
        <v>8.5</v>
      </c>
      <c r="E2723">
        <f t="shared" ca="1" si="616"/>
        <v>10</v>
      </c>
      <c r="F2723">
        <f t="shared" ca="1" si="616"/>
        <v>18</v>
      </c>
      <c r="G2723">
        <f t="shared" ca="1" si="616"/>
        <v>21</v>
      </c>
      <c r="H2723">
        <f t="shared" ca="1" si="607"/>
        <v>2017</v>
      </c>
      <c r="I2723">
        <f t="shared" ca="1" si="608"/>
        <v>1</v>
      </c>
      <c r="J2723" t="str">
        <f t="shared" ca="1" si="609"/>
        <v>rs</v>
      </c>
      <c r="K2723" t="str">
        <f t="shared" ca="1" si="617"/>
        <v>CLE</v>
      </c>
      <c r="L2723" t="str">
        <f t="shared" ca="1" si="617"/>
        <v>PIT</v>
      </c>
      <c r="M2723">
        <f t="shared" ca="1" si="610"/>
        <v>-1.5</v>
      </c>
      <c r="N2723" t="s">
        <v>16</v>
      </c>
      <c r="O2723">
        <v>6</v>
      </c>
      <c r="P2723">
        <f t="shared" ca="1" si="611"/>
        <v>2.5</v>
      </c>
      <c r="S2723" t="s">
        <v>89</v>
      </c>
      <c r="T2723">
        <v>0.7</v>
      </c>
      <c r="U2723">
        <f t="shared" ca="1" si="612"/>
        <v>0</v>
      </c>
      <c r="V2723" t="s">
        <v>89</v>
      </c>
      <c r="W2723">
        <f t="shared" ca="1" si="613"/>
        <v>1</v>
      </c>
    </row>
    <row r="2724" spans="1:23" x14ac:dyDescent="0.25">
      <c r="A2724">
        <v>2723</v>
      </c>
      <c r="B2724">
        <v>1340</v>
      </c>
      <c r="C2724" t="str">
        <f t="shared" ca="1" si="606"/>
        <v>2017_01_ARI@DET</v>
      </c>
      <c r="D2724">
        <f t="shared" ca="1" si="616"/>
        <v>1.5</v>
      </c>
      <c r="E2724">
        <f t="shared" ca="1" si="616"/>
        <v>2</v>
      </c>
      <c r="F2724">
        <f t="shared" ca="1" si="616"/>
        <v>35</v>
      </c>
      <c r="G2724">
        <f t="shared" ca="1" si="616"/>
        <v>28</v>
      </c>
      <c r="H2724">
        <f t="shared" ca="1" si="607"/>
        <v>2017</v>
      </c>
      <c r="I2724">
        <f t="shared" ca="1" si="608"/>
        <v>1</v>
      </c>
      <c r="J2724" t="str">
        <f t="shared" ca="1" si="609"/>
        <v>rs</v>
      </c>
      <c r="K2724" t="str">
        <f t="shared" ca="1" si="617"/>
        <v>DET</v>
      </c>
      <c r="L2724" t="str">
        <f t="shared" ca="1" si="617"/>
        <v>DET</v>
      </c>
      <c r="M2724">
        <f t="shared" ca="1" si="610"/>
        <v>-0.5</v>
      </c>
      <c r="N2724" t="s">
        <v>18</v>
      </c>
      <c r="O2724">
        <v>2.5</v>
      </c>
      <c r="P2724">
        <f t="shared" ca="1" si="611"/>
        <v>1</v>
      </c>
      <c r="S2724" t="s">
        <v>66</v>
      </c>
      <c r="T2724">
        <v>0.78</v>
      </c>
      <c r="U2724">
        <f t="shared" ca="1" si="612"/>
        <v>0</v>
      </c>
      <c r="W2724" t="str">
        <f t="shared" ca="1" si="613"/>
        <v/>
      </c>
    </row>
    <row r="2725" spans="1:23" x14ac:dyDescent="0.25">
      <c r="A2725">
        <v>2724</v>
      </c>
      <c r="B2725">
        <v>1340</v>
      </c>
      <c r="C2725" t="str">
        <f t="shared" ca="1" si="606"/>
        <v>2017_01_ARI@DET</v>
      </c>
      <c r="D2725">
        <f t="shared" ca="1" si="616"/>
        <v>1.5</v>
      </c>
      <c r="E2725">
        <f t="shared" ca="1" si="616"/>
        <v>2</v>
      </c>
      <c r="F2725">
        <f t="shared" ca="1" si="616"/>
        <v>35</v>
      </c>
      <c r="G2725">
        <f t="shared" ca="1" si="616"/>
        <v>28</v>
      </c>
      <c r="H2725">
        <f t="shared" ca="1" si="607"/>
        <v>2017</v>
      </c>
      <c r="I2725">
        <f t="shared" ca="1" si="608"/>
        <v>1</v>
      </c>
      <c r="J2725" t="str">
        <f t="shared" ca="1" si="609"/>
        <v>rs</v>
      </c>
      <c r="K2725" t="str">
        <f t="shared" ca="1" si="617"/>
        <v>DET</v>
      </c>
      <c r="L2725" t="str">
        <f t="shared" ca="1" si="617"/>
        <v>DET</v>
      </c>
      <c r="M2725">
        <f t="shared" ca="1" si="610"/>
        <v>-0.5</v>
      </c>
      <c r="N2725" t="s">
        <v>16</v>
      </c>
      <c r="O2725">
        <v>2.5</v>
      </c>
      <c r="P2725">
        <f t="shared" ca="1" si="611"/>
        <v>1</v>
      </c>
      <c r="S2725" t="s">
        <v>75</v>
      </c>
      <c r="T2725">
        <v>0.55000000000000004</v>
      </c>
      <c r="U2725">
        <f t="shared" ca="1" si="612"/>
        <v>1</v>
      </c>
      <c r="V2725" t="s">
        <v>75</v>
      </c>
      <c r="W2725">
        <f t="shared" ca="1" si="613"/>
        <v>1</v>
      </c>
    </row>
    <row r="2726" spans="1:23" x14ac:dyDescent="0.25">
      <c r="A2726">
        <v>2725</v>
      </c>
      <c r="B2726">
        <v>1341</v>
      </c>
      <c r="C2726" t="str">
        <f t="shared" ca="1" si="606"/>
        <v>2017_01_ATL@CHI</v>
      </c>
      <c r="D2726">
        <f t="shared" ca="1" si="616"/>
        <v>7</v>
      </c>
      <c r="E2726">
        <f t="shared" ca="1" si="616"/>
        <v>7</v>
      </c>
      <c r="F2726">
        <f t="shared" ca="1" si="616"/>
        <v>17</v>
      </c>
      <c r="G2726">
        <f t="shared" ca="1" si="616"/>
        <v>23</v>
      </c>
      <c r="H2726">
        <f t="shared" ca="1" si="607"/>
        <v>2017</v>
      </c>
      <c r="I2726">
        <f t="shared" ca="1" si="608"/>
        <v>1</v>
      </c>
      <c r="J2726" t="str">
        <f t="shared" ca="1" si="609"/>
        <v>rs</v>
      </c>
      <c r="K2726" t="str">
        <f t="shared" ca="1" si="617"/>
        <v>CHI</v>
      </c>
      <c r="L2726" t="str">
        <f t="shared" ca="1" si="617"/>
        <v>ATL</v>
      </c>
      <c r="M2726">
        <f t="shared" ca="1" si="610"/>
        <v>0</v>
      </c>
      <c r="N2726" t="s">
        <v>18</v>
      </c>
      <c r="O2726">
        <v>1</v>
      </c>
      <c r="P2726">
        <f t="shared" ca="1" si="611"/>
        <v>6</v>
      </c>
      <c r="S2726" t="s">
        <v>22</v>
      </c>
      <c r="T2726">
        <v>0.67</v>
      </c>
      <c r="U2726">
        <f t="shared" ca="1" si="612"/>
        <v>0</v>
      </c>
      <c r="W2726" t="str">
        <f t="shared" ca="1" si="613"/>
        <v/>
      </c>
    </row>
    <row r="2727" spans="1:23" x14ac:dyDescent="0.25">
      <c r="A2727">
        <v>2726</v>
      </c>
      <c r="B2727">
        <v>1341</v>
      </c>
      <c r="C2727" t="str">
        <f t="shared" ca="1" si="606"/>
        <v>2017_01_ATL@CHI</v>
      </c>
      <c r="D2727">
        <f t="shared" ca="1" si="616"/>
        <v>7</v>
      </c>
      <c r="E2727">
        <f t="shared" ca="1" si="616"/>
        <v>7</v>
      </c>
      <c r="F2727">
        <f t="shared" ca="1" si="616"/>
        <v>17</v>
      </c>
      <c r="G2727">
        <f t="shared" ca="1" si="616"/>
        <v>23</v>
      </c>
      <c r="H2727">
        <f t="shared" ca="1" si="607"/>
        <v>2017</v>
      </c>
      <c r="I2727">
        <f t="shared" ca="1" si="608"/>
        <v>1</v>
      </c>
      <c r="J2727" t="str">
        <f t="shared" ca="1" si="609"/>
        <v>rs</v>
      </c>
      <c r="K2727" t="str">
        <f t="shared" ca="1" si="617"/>
        <v>CHI</v>
      </c>
      <c r="L2727" t="str">
        <f t="shared" ca="1" si="617"/>
        <v>ATL</v>
      </c>
      <c r="M2727">
        <f t="shared" ca="1" si="610"/>
        <v>0</v>
      </c>
      <c r="N2727" t="s">
        <v>16</v>
      </c>
      <c r="O2727">
        <v>7</v>
      </c>
      <c r="P2727">
        <f t="shared" ca="1" si="611"/>
        <v>0</v>
      </c>
      <c r="S2727" t="s">
        <v>70</v>
      </c>
      <c r="T2727">
        <v>0.55000000000000004</v>
      </c>
      <c r="U2727">
        <f t="shared" ca="1" si="612"/>
        <v>1</v>
      </c>
      <c r="V2727" t="s">
        <v>22</v>
      </c>
      <c r="W2727">
        <f t="shared" ca="1" si="613"/>
        <v>1</v>
      </c>
    </row>
    <row r="2728" spans="1:23" x14ac:dyDescent="0.25">
      <c r="A2728">
        <v>2727</v>
      </c>
      <c r="B2728">
        <v>1342</v>
      </c>
      <c r="C2728" t="str">
        <f t="shared" ca="1" si="606"/>
        <v>2017_01_OAK@TEN</v>
      </c>
      <c r="D2728">
        <f t="shared" ca="1" si="616"/>
        <v>-2</v>
      </c>
      <c r="E2728">
        <f t="shared" ca="1" si="616"/>
        <v>-2.5</v>
      </c>
      <c r="F2728">
        <f t="shared" ca="1" si="616"/>
        <v>16</v>
      </c>
      <c r="G2728">
        <f t="shared" ca="1" si="616"/>
        <v>26</v>
      </c>
      <c r="H2728">
        <f t="shared" ca="1" si="607"/>
        <v>2017</v>
      </c>
      <c r="I2728">
        <f t="shared" ca="1" si="608"/>
        <v>1</v>
      </c>
      <c r="J2728" t="str">
        <f t="shared" ca="1" si="609"/>
        <v>rs</v>
      </c>
      <c r="K2728" t="str">
        <f t="shared" ca="1" si="617"/>
        <v>OAK</v>
      </c>
      <c r="L2728" t="str">
        <f t="shared" ca="1" si="617"/>
        <v>OAK</v>
      </c>
      <c r="M2728">
        <f t="shared" ca="1" si="610"/>
        <v>0.5</v>
      </c>
      <c r="N2728" t="s">
        <v>18</v>
      </c>
      <c r="O2728">
        <v>-3</v>
      </c>
      <c r="P2728">
        <f t="shared" ca="1" si="611"/>
        <v>1</v>
      </c>
      <c r="S2728" t="s">
        <v>87</v>
      </c>
      <c r="T2728">
        <v>0.56000000000000005</v>
      </c>
      <c r="U2728">
        <f t="shared" ca="1" si="612"/>
        <v>1</v>
      </c>
      <c r="W2728" t="str">
        <f t="shared" ca="1" si="613"/>
        <v/>
      </c>
    </row>
    <row r="2729" spans="1:23" x14ac:dyDescent="0.25">
      <c r="A2729">
        <v>2728</v>
      </c>
      <c r="B2729">
        <v>1342</v>
      </c>
      <c r="C2729" t="str">
        <f t="shared" ca="1" si="606"/>
        <v>2017_01_OAK@TEN</v>
      </c>
      <c r="D2729">
        <f t="shared" ca="1" si="616"/>
        <v>-2</v>
      </c>
      <c r="E2729">
        <f t="shared" ca="1" si="616"/>
        <v>-2.5</v>
      </c>
      <c r="F2729">
        <f t="shared" ca="1" si="616"/>
        <v>16</v>
      </c>
      <c r="G2729">
        <f t="shared" ca="1" si="616"/>
        <v>26</v>
      </c>
      <c r="H2729">
        <f t="shared" ca="1" si="607"/>
        <v>2017</v>
      </c>
      <c r="I2729">
        <f t="shared" ca="1" si="608"/>
        <v>1</v>
      </c>
      <c r="J2729" t="str">
        <f t="shared" ca="1" si="609"/>
        <v>rs</v>
      </c>
      <c r="K2729" t="str">
        <f t="shared" ca="1" si="617"/>
        <v>OAK</v>
      </c>
      <c r="L2729" t="str">
        <f t="shared" ca="1" si="617"/>
        <v>OAK</v>
      </c>
      <c r="M2729">
        <f t="shared" ca="1" si="610"/>
        <v>0.5</v>
      </c>
      <c r="N2729" t="s">
        <v>16</v>
      </c>
      <c r="O2729">
        <v>-3</v>
      </c>
      <c r="P2729">
        <f t="shared" ca="1" si="611"/>
        <v>1</v>
      </c>
      <c r="S2729" t="s">
        <v>95</v>
      </c>
      <c r="T2729">
        <v>0.6</v>
      </c>
      <c r="U2729">
        <f t="shared" ca="1" si="612"/>
        <v>0</v>
      </c>
      <c r="V2729" t="s">
        <v>95</v>
      </c>
      <c r="W2729">
        <f t="shared" ca="1" si="613"/>
        <v>0</v>
      </c>
    </row>
    <row r="2730" spans="1:23" x14ac:dyDescent="0.25">
      <c r="A2730">
        <v>2729</v>
      </c>
      <c r="B2730">
        <v>1343</v>
      </c>
      <c r="C2730" t="str">
        <f t="shared" ca="1" si="606"/>
        <v>2017_01_BAL@CIN</v>
      </c>
      <c r="D2730">
        <f t="shared" ca="1" si="616"/>
        <v>-3</v>
      </c>
      <c r="E2730">
        <f t="shared" ca="1" si="616"/>
        <v>-3</v>
      </c>
      <c r="F2730">
        <f t="shared" ca="1" si="616"/>
        <v>0</v>
      </c>
      <c r="G2730">
        <f t="shared" ca="1" si="616"/>
        <v>20</v>
      </c>
      <c r="H2730">
        <f t="shared" ca="1" si="607"/>
        <v>2017</v>
      </c>
      <c r="I2730">
        <f t="shared" ca="1" si="608"/>
        <v>1</v>
      </c>
      <c r="J2730" t="str">
        <f t="shared" ca="1" si="609"/>
        <v>rs</v>
      </c>
      <c r="K2730" t="str">
        <f t="shared" ca="1" si="617"/>
        <v>BAL</v>
      </c>
      <c r="L2730" t="str">
        <f t="shared" ca="1" si="617"/>
        <v>BAL</v>
      </c>
      <c r="M2730">
        <f t="shared" ca="1" si="610"/>
        <v>0</v>
      </c>
      <c r="N2730" t="s">
        <v>18</v>
      </c>
      <c r="O2730">
        <v>2</v>
      </c>
      <c r="P2730">
        <f t="shared" ca="1" si="611"/>
        <v>5</v>
      </c>
      <c r="S2730" t="s">
        <v>71</v>
      </c>
      <c r="T2730">
        <v>0.56999999999999995</v>
      </c>
      <c r="U2730">
        <f t="shared" ca="1" si="612"/>
        <v>0</v>
      </c>
      <c r="W2730" t="str">
        <f t="shared" ca="1" si="613"/>
        <v/>
      </c>
    </row>
    <row r="2731" spans="1:23" x14ac:dyDescent="0.25">
      <c r="A2731">
        <v>2730</v>
      </c>
      <c r="B2731">
        <v>1343</v>
      </c>
      <c r="C2731" t="str">
        <f t="shared" ca="1" si="606"/>
        <v>2017_01_BAL@CIN</v>
      </c>
      <c r="D2731">
        <f t="shared" ca="1" si="616"/>
        <v>-3</v>
      </c>
      <c r="E2731">
        <f t="shared" ca="1" si="616"/>
        <v>-3</v>
      </c>
      <c r="F2731">
        <f t="shared" ca="1" si="616"/>
        <v>0</v>
      </c>
      <c r="G2731">
        <f t="shared" ca="1" si="616"/>
        <v>20</v>
      </c>
      <c r="H2731">
        <f t="shared" ca="1" si="607"/>
        <v>2017</v>
      </c>
      <c r="I2731">
        <f t="shared" ca="1" si="608"/>
        <v>1</v>
      </c>
      <c r="J2731" t="str">
        <f t="shared" ca="1" si="609"/>
        <v>rs</v>
      </c>
      <c r="K2731" t="str">
        <f t="shared" ca="1" si="617"/>
        <v>BAL</v>
      </c>
      <c r="L2731" t="str">
        <f t="shared" ca="1" si="617"/>
        <v>BAL</v>
      </c>
      <c r="M2731">
        <f t="shared" ca="1" si="610"/>
        <v>0</v>
      </c>
      <c r="N2731" t="s">
        <v>16</v>
      </c>
      <c r="O2731">
        <v>-3</v>
      </c>
      <c r="P2731">
        <f t="shared" ca="1" si="611"/>
        <v>0</v>
      </c>
      <c r="S2731" t="s">
        <v>71</v>
      </c>
      <c r="T2731">
        <v>0.6</v>
      </c>
      <c r="U2731">
        <f t="shared" ca="1" si="612"/>
        <v>0</v>
      </c>
      <c r="V2731" t="s">
        <v>71</v>
      </c>
      <c r="W2731">
        <f t="shared" ca="1" si="613"/>
        <v>0</v>
      </c>
    </row>
    <row r="2732" spans="1:23" x14ac:dyDescent="0.25">
      <c r="A2732">
        <v>2731</v>
      </c>
      <c r="B2732">
        <v>1344</v>
      </c>
      <c r="C2732" t="str">
        <f t="shared" ca="1" si="606"/>
        <v>2017_01_PHI@WAS</v>
      </c>
      <c r="D2732">
        <f t="shared" ca="1" si="616"/>
        <v>1</v>
      </c>
      <c r="E2732">
        <f t="shared" ca="1" si="616"/>
        <v>1</v>
      </c>
      <c r="F2732">
        <f t="shared" ca="1" si="616"/>
        <v>17</v>
      </c>
      <c r="G2732">
        <f t="shared" ca="1" si="616"/>
        <v>30</v>
      </c>
      <c r="H2732">
        <f t="shared" ca="1" si="607"/>
        <v>2017</v>
      </c>
      <c r="I2732">
        <f t="shared" ca="1" si="608"/>
        <v>1</v>
      </c>
      <c r="J2732" t="str">
        <f t="shared" ca="1" si="609"/>
        <v>rs</v>
      </c>
      <c r="K2732" t="str">
        <f t="shared" ca="1" si="617"/>
        <v>PHI</v>
      </c>
      <c r="L2732" t="str">
        <f t="shared" ca="1" si="617"/>
        <v>PHI</v>
      </c>
      <c r="M2732">
        <f t="shared" ca="1" si="610"/>
        <v>0</v>
      </c>
      <c r="N2732" t="s">
        <v>18</v>
      </c>
      <c r="O2732">
        <v>-4</v>
      </c>
      <c r="P2732">
        <f t="shared" ca="1" si="611"/>
        <v>5</v>
      </c>
      <c r="S2732" t="s">
        <v>96</v>
      </c>
      <c r="T2732">
        <v>0.53</v>
      </c>
      <c r="U2732">
        <f t="shared" ca="1" si="612"/>
        <v>0</v>
      </c>
      <c r="W2732" t="str">
        <f t="shared" ca="1" si="613"/>
        <v/>
      </c>
    </row>
    <row r="2733" spans="1:23" x14ac:dyDescent="0.25">
      <c r="A2733">
        <v>2732</v>
      </c>
      <c r="B2733">
        <v>1344</v>
      </c>
      <c r="C2733" t="str">
        <f t="shared" ca="1" si="606"/>
        <v>2017_01_PHI@WAS</v>
      </c>
      <c r="D2733">
        <f t="shared" ca="1" si="616"/>
        <v>1</v>
      </c>
      <c r="E2733">
        <f t="shared" ca="1" si="616"/>
        <v>1</v>
      </c>
      <c r="F2733">
        <f t="shared" ca="1" si="616"/>
        <v>17</v>
      </c>
      <c r="G2733">
        <f t="shared" ca="1" si="616"/>
        <v>30</v>
      </c>
      <c r="H2733">
        <f t="shared" ca="1" si="607"/>
        <v>2017</v>
      </c>
      <c r="I2733">
        <f t="shared" ca="1" si="608"/>
        <v>1</v>
      </c>
      <c r="J2733" t="str">
        <f t="shared" ca="1" si="609"/>
        <v>rs</v>
      </c>
      <c r="K2733" t="str">
        <f t="shared" ca="1" si="617"/>
        <v>PHI</v>
      </c>
      <c r="L2733" t="str">
        <f t="shared" ca="1" si="617"/>
        <v>PHI</v>
      </c>
      <c r="M2733">
        <f t="shared" ca="1" si="610"/>
        <v>0</v>
      </c>
      <c r="N2733" t="s">
        <v>16</v>
      </c>
      <c r="O2733">
        <v>-3</v>
      </c>
      <c r="P2733">
        <f t="shared" ca="1" si="611"/>
        <v>4</v>
      </c>
      <c r="S2733" t="s">
        <v>96</v>
      </c>
      <c r="T2733">
        <v>0.55000000000000004</v>
      </c>
      <c r="U2733">
        <f t="shared" ca="1" si="612"/>
        <v>0</v>
      </c>
      <c r="V2733" t="s">
        <v>96</v>
      </c>
      <c r="W2733">
        <f t="shared" ca="1" si="613"/>
        <v>0</v>
      </c>
    </row>
    <row r="2734" spans="1:23" x14ac:dyDescent="0.25">
      <c r="A2734">
        <v>2733</v>
      </c>
      <c r="B2734">
        <v>1345</v>
      </c>
      <c r="C2734" t="str">
        <f t="shared" ca="1" si="606"/>
        <v>2017_01_IND@LAR</v>
      </c>
      <c r="D2734">
        <f t="shared" ca="1" si="616"/>
        <v>3</v>
      </c>
      <c r="E2734">
        <f t="shared" ca="1" si="616"/>
        <v>-3.5</v>
      </c>
      <c r="F2734">
        <f t="shared" ca="1" si="616"/>
        <v>46</v>
      </c>
      <c r="G2734">
        <f t="shared" ca="1" si="616"/>
        <v>9</v>
      </c>
      <c r="H2734">
        <f t="shared" ca="1" si="607"/>
        <v>2017</v>
      </c>
      <c r="I2734">
        <f t="shared" ca="1" si="608"/>
        <v>1</v>
      </c>
      <c r="J2734" t="str">
        <f t="shared" ca="1" si="609"/>
        <v>rs</v>
      </c>
      <c r="K2734" t="str">
        <f t="shared" ca="1" si="617"/>
        <v>LAR</v>
      </c>
      <c r="L2734" t="str">
        <f t="shared" ca="1" si="617"/>
        <v>LAR</v>
      </c>
      <c r="M2734">
        <f t="shared" ca="1" si="610"/>
        <v>6.5</v>
      </c>
      <c r="N2734" t="s">
        <v>18</v>
      </c>
      <c r="O2734">
        <v>-3.5</v>
      </c>
      <c r="P2734">
        <f t="shared" ca="1" si="611"/>
        <v>6.5</v>
      </c>
      <c r="S2734" t="s">
        <v>125</v>
      </c>
      <c r="T2734">
        <v>0.62</v>
      </c>
      <c r="U2734">
        <f t="shared" ca="1" si="612"/>
        <v>1</v>
      </c>
      <c r="W2734" t="str">
        <f t="shared" ca="1" si="613"/>
        <v/>
      </c>
    </row>
    <row r="2735" spans="1:23" x14ac:dyDescent="0.25">
      <c r="A2735">
        <v>2734</v>
      </c>
      <c r="B2735">
        <v>1345</v>
      </c>
      <c r="C2735" t="str">
        <f t="shared" ca="1" si="606"/>
        <v>2017_01_IND@LAR</v>
      </c>
      <c r="D2735">
        <f t="shared" ca="1" si="616"/>
        <v>3</v>
      </c>
      <c r="E2735">
        <f t="shared" ca="1" si="616"/>
        <v>-3.5</v>
      </c>
      <c r="F2735">
        <f t="shared" ca="1" si="616"/>
        <v>46</v>
      </c>
      <c r="G2735">
        <f t="shared" ca="1" si="616"/>
        <v>9</v>
      </c>
      <c r="H2735">
        <f t="shared" ca="1" si="607"/>
        <v>2017</v>
      </c>
      <c r="I2735">
        <f t="shared" ca="1" si="608"/>
        <v>1</v>
      </c>
      <c r="J2735" t="str">
        <f t="shared" ca="1" si="609"/>
        <v>rs</v>
      </c>
      <c r="K2735" t="str">
        <f t="shared" ca="1" si="617"/>
        <v>LAR</v>
      </c>
      <c r="L2735" t="str">
        <f t="shared" ca="1" si="617"/>
        <v>LAR</v>
      </c>
      <c r="M2735">
        <f t="shared" ca="1" si="610"/>
        <v>6.5</v>
      </c>
      <c r="N2735" t="s">
        <v>16</v>
      </c>
      <c r="O2735">
        <v>-2</v>
      </c>
      <c r="P2735">
        <f t="shared" ca="1" si="611"/>
        <v>5</v>
      </c>
      <c r="S2735" t="s">
        <v>125</v>
      </c>
      <c r="T2735">
        <v>0.7</v>
      </c>
      <c r="U2735">
        <f t="shared" ca="1" si="612"/>
        <v>1</v>
      </c>
      <c r="V2735" t="s">
        <v>125</v>
      </c>
      <c r="W2735">
        <f t="shared" ca="1" si="613"/>
        <v>1</v>
      </c>
    </row>
    <row r="2736" spans="1:23" x14ac:dyDescent="0.25">
      <c r="A2736">
        <v>2735</v>
      </c>
      <c r="B2736">
        <v>1346</v>
      </c>
      <c r="C2736" t="str">
        <f t="shared" ca="1" si="606"/>
        <v>2017_01_CAR@SFO</v>
      </c>
      <c r="D2736">
        <f t="shared" ca="1" si="616"/>
        <v>5.5</v>
      </c>
      <c r="E2736">
        <f t="shared" ca="1" si="616"/>
        <v>4.5</v>
      </c>
      <c r="F2736">
        <f t="shared" ca="1" si="616"/>
        <v>3</v>
      </c>
      <c r="G2736">
        <f t="shared" ca="1" si="616"/>
        <v>23</v>
      </c>
      <c r="H2736">
        <f t="shared" ca="1" si="607"/>
        <v>2017</v>
      </c>
      <c r="I2736">
        <f t="shared" ca="1" si="608"/>
        <v>1</v>
      </c>
      <c r="J2736" t="str">
        <f t="shared" ca="1" si="609"/>
        <v>rs</v>
      </c>
      <c r="K2736" t="str">
        <f t="shared" ca="1" si="617"/>
        <v>CAR</v>
      </c>
      <c r="L2736" t="str">
        <f t="shared" ca="1" si="617"/>
        <v>CAR</v>
      </c>
      <c r="M2736">
        <f t="shared" ca="1" si="610"/>
        <v>1</v>
      </c>
      <c r="N2736" t="s">
        <v>18</v>
      </c>
      <c r="O2736">
        <v>7.5</v>
      </c>
      <c r="P2736">
        <f t="shared" ca="1" si="611"/>
        <v>2</v>
      </c>
      <c r="S2736" t="s">
        <v>69</v>
      </c>
      <c r="T2736">
        <v>0.71</v>
      </c>
      <c r="U2736">
        <f t="shared" ca="1" si="612"/>
        <v>1</v>
      </c>
      <c r="W2736" t="str">
        <f t="shared" ca="1" si="613"/>
        <v/>
      </c>
    </row>
    <row r="2737" spans="1:23" x14ac:dyDescent="0.25">
      <c r="A2737">
        <v>2736</v>
      </c>
      <c r="B2737">
        <v>1346</v>
      </c>
      <c r="C2737" t="str">
        <f t="shared" ca="1" si="606"/>
        <v>2017_01_CAR@SFO</v>
      </c>
      <c r="D2737">
        <f t="shared" ca="1" si="616"/>
        <v>5.5</v>
      </c>
      <c r="E2737">
        <f t="shared" ca="1" si="616"/>
        <v>4.5</v>
      </c>
      <c r="F2737">
        <f t="shared" ca="1" si="616"/>
        <v>3</v>
      </c>
      <c r="G2737">
        <f t="shared" ca="1" si="616"/>
        <v>23</v>
      </c>
      <c r="H2737">
        <f t="shared" ca="1" si="607"/>
        <v>2017</v>
      </c>
      <c r="I2737">
        <f t="shared" ca="1" si="608"/>
        <v>1</v>
      </c>
      <c r="J2737" t="str">
        <f t="shared" ca="1" si="609"/>
        <v>rs</v>
      </c>
      <c r="K2737" t="str">
        <f t="shared" ca="1" si="617"/>
        <v>CAR</v>
      </c>
      <c r="L2737" t="str">
        <f t="shared" ca="1" si="617"/>
        <v>CAR</v>
      </c>
      <c r="M2737">
        <f t="shared" ca="1" si="610"/>
        <v>1</v>
      </c>
      <c r="N2737" t="s">
        <v>16</v>
      </c>
      <c r="O2737">
        <v>4</v>
      </c>
      <c r="P2737">
        <f t="shared" ca="1" si="611"/>
        <v>1.5</v>
      </c>
      <c r="S2737" t="s">
        <v>69</v>
      </c>
      <c r="T2737">
        <v>0.6</v>
      </c>
      <c r="U2737">
        <f t="shared" ca="1" si="612"/>
        <v>1</v>
      </c>
      <c r="V2737" t="s">
        <v>69</v>
      </c>
      <c r="W2737">
        <f t="shared" ca="1" si="613"/>
        <v>1</v>
      </c>
    </row>
    <row r="2738" spans="1:23" x14ac:dyDescent="0.25">
      <c r="A2738">
        <v>2737</v>
      </c>
      <c r="B2738">
        <v>1347</v>
      </c>
      <c r="C2738" t="str">
        <f t="shared" ca="1" si="606"/>
        <v>2017_01_SEA@GBY</v>
      </c>
      <c r="D2738">
        <f t="shared" ca="1" si="616"/>
        <v>-3</v>
      </c>
      <c r="E2738">
        <f t="shared" ca="1" si="616"/>
        <v>-2.5</v>
      </c>
      <c r="F2738">
        <f t="shared" ca="1" si="616"/>
        <v>17</v>
      </c>
      <c r="G2738">
        <f t="shared" ca="1" si="616"/>
        <v>9</v>
      </c>
      <c r="H2738">
        <f t="shared" ca="1" si="607"/>
        <v>2017</v>
      </c>
      <c r="I2738">
        <f t="shared" ca="1" si="608"/>
        <v>1</v>
      </c>
      <c r="J2738" t="str">
        <f t="shared" ca="1" si="609"/>
        <v>rs</v>
      </c>
      <c r="K2738" t="str">
        <f t="shared" ca="1" si="617"/>
        <v>GBY</v>
      </c>
      <c r="L2738" t="str">
        <f t="shared" ca="1" si="617"/>
        <v>GBY</v>
      </c>
      <c r="M2738">
        <f t="shared" ca="1" si="610"/>
        <v>-0.5</v>
      </c>
      <c r="N2738" t="s">
        <v>18</v>
      </c>
      <c r="O2738">
        <v>-3.5</v>
      </c>
      <c r="P2738">
        <f t="shared" ca="1" si="611"/>
        <v>0.5</v>
      </c>
      <c r="S2738" t="s">
        <v>91</v>
      </c>
      <c r="T2738">
        <v>0.69</v>
      </c>
      <c r="U2738">
        <f t="shared" ca="1" si="612"/>
        <v>0</v>
      </c>
      <c r="W2738" t="str">
        <f t="shared" ca="1" si="613"/>
        <v/>
      </c>
    </row>
    <row r="2739" spans="1:23" x14ac:dyDescent="0.25">
      <c r="A2739">
        <v>2738</v>
      </c>
      <c r="B2739">
        <v>1347</v>
      </c>
      <c r="C2739" t="str">
        <f t="shared" ca="1" si="606"/>
        <v>2017_01_SEA@GBY</v>
      </c>
      <c r="D2739">
        <f t="shared" ca="1" si="616"/>
        <v>-3</v>
      </c>
      <c r="E2739">
        <f t="shared" ca="1" si="616"/>
        <v>-2.5</v>
      </c>
      <c r="F2739">
        <f t="shared" ca="1" si="616"/>
        <v>17</v>
      </c>
      <c r="G2739">
        <f t="shared" ca="1" si="616"/>
        <v>9</v>
      </c>
      <c r="H2739">
        <f t="shared" ca="1" si="607"/>
        <v>2017</v>
      </c>
      <c r="I2739">
        <f t="shared" ca="1" si="608"/>
        <v>1</v>
      </c>
      <c r="J2739" t="str">
        <f t="shared" ca="1" si="609"/>
        <v>rs</v>
      </c>
      <c r="K2739" t="str">
        <f t="shared" ca="1" si="617"/>
        <v>GBY</v>
      </c>
      <c r="L2739" t="str">
        <f t="shared" ca="1" si="617"/>
        <v>GBY</v>
      </c>
      <c r="M2739">
        <f t="shared" ca="1" si="610"/>
        <v>-0.5</v>
      </c>
      <c r="N2739" t="s">
        <v>16</v>
      </c>
      <c r="O2739">
        <v>-3.5</v>
      </c>
      <c r="P2739">
        <f t="shared" ca="1" si="611"/>
        <v>0.5</v>
      </c>
      <c r="S2739" t="s">
        <v>335</v>
      </c>
      <c r="T2739">
        <v>0.55000000000000004</v>
      </c>
      <c r="U2739">
        <f t="shared" ca="1" si="612"/>
        <v>1</v>
      </c>
      <c r="V2739" t="s">
        <v>91</v>
      </c>
      <c r="W2739">
        <f t="shared" ca="1" si="613"/>
        <v>0</v>
      </c>
    </row>
    <row r="2740" spans="1:23" x14ac:dyDescent="0.25">
      <c r="A2740">
        <v>2739</v>
      </c>
      <c r="B2740">
        <v>1348</v>
      </c>
      <c r="C2740" t="str">
        <f t="shared" ca="1" si="606"/>
        <v>2017_01_NYG@DAL</v>
      </c>
      <c r="D2740">
        <f t="shared" ca="1" si="616"/>
        <v>-3.5</v>
      </c>
      <c r="E2740">
        <f t="shared" ca="1" si="616"/>
        <v>-6</v>
      </c>
      <c r="F2740">
        <f t="shared" ca="1" si="616"/>
        <v>19</v>
      </c>
      <c r="G2740">
        <f t="shared" ca="1" si="616"/>
        <v>3</v>
      </c>
      <c r="H2740">
        <f t="shared" ca="1" si="607"/>
        <v>2017</v>
      </c>
      <c r="I2740">
        <f t="shared" ca="1" si="608"/>
        <v>1</v>
      </c>
      <c r="J2740" t="str">
        <f t="shared" ca="1" si="609"/>
        <v>rs</v>
      </c>
      <c r="K2740" t="str">
        <f t="shared" ca="1" si="617"/>
        <v>DAL</v>
      </c>
      <c r="L2740" t="str">
        <f t="shared" ca="1" si="617"/>
        <v>DAL</v>
      </c>
      <c r="M2740">
        <f t="shared" ca="1" si="610"/>
        <v>2.5</v>
      </c>
      <c r="N2740" t="s">
        <v>18</v>
      </c>
      <c r="O2740">
        <v>-3</v>
      </c>
      <c r="P2740">
        <f t="shared" ca="1" si="611"/>
        <v>0.5</v>
      </c>
      <c r="S2740" t="s">
        <v>73</v>
      </c>
      <c r="T2740">
        <v>0.55000000000000004</v>
      </c>
      <c r="U2740">
        <f t="shared" ca="1" si="612"/>
        <v>1</v>
      </c>
      <c r="W2740" t="str">
        <f t="shared" ca="1" si="613"/>
        <v/>
      </c>
    </row>
    <row r="2741" spans="1:23" x14ac:dyDescent="0.25">
      <c r="A2741">
        <v>2740</v>
      </c>
      <c r="B2741">
        <v>1348</v>
      </c>
      <c r="C2741" t="str">
        <f t="shared" ca="1" si="606"/>
        <v>2017_01_NYG@DAL</v>
      </c>
      <c r="D2741">
        <f t="shared" ca="1" si="616"/>
        <v>-3.5</v>
      </c>
      <c r="E2741">
        <f t="shared" ca="1" si="616"/>
        <v>-6</v>
      </c>
      <c r="F2741">
        <f t="shared" ca="1" si="616"/>
        <v>19</v>
      </c>
      <c r="G2741">
        <f t="shared" ca="1" si="616"/>
        <v>3</v>
      </c>
      <c r="H2741">
        <f t="shared" ca="1" si="607"/>
        <v>2017</v>
      </c>
      <c r="I2741">
        <f t="shared" ca="1" si="608"/>
        <v>1</v>
      </c>
      <c r="J2741" t="str">
        <f t="shared" ca="1" si="609"/>
        <v>rs</v>
      </c>
      <c r="K2741" t="str">
        <f t="shared" ca="1" si="617"/>
        <v>DAL</v>
      </c>
      <c r="L2741" t="str">
        <f t="shared" ca="1" si="617"/>
        <v>DAL</v>
      </c>
      <c r="M2741">
        <f t="shared" ca="1" si="610"/>
        <v>2.5</v>
      </c>
      <c r="N2741" t="s">
        <v>16</v>
      </c>
      <c r="O2741">
        <v>-4</v>
      </c>
      <c r="P2741">
        <f t="shared" ca="1" si="611"/>
        <v>0.5</v>
      </c>
      <c r="S2741" t="s">
        <v>85</v>
      </c>
      <c r="T2741">
        <v>0.55000000000000004</v>
      </c>
      <c r="U2741">
        <f t="shared" ca="1" si="612"/>
        <v>0</v>
      </c>
      <c r="V2741" t="s">
        <v>85</v>
      </c>
      <c r="W2741">
        <f t="shared" ca="1" si="613"/>
        <v>0</v>
      </c>
    </row>
    <row r="2742" spans="1:23" x14ac:dyDescent="0.25">
      <c r="A2742">
        <v>2741</v>
      </c>
      <c r="B2742">
        <v>1349</v>
      </c>
      <c r="C2742" t="str">
        <f t="shared" ca="1" si="606"/>
        <v>2017_01_NOR@MIN</v>
      </c>
      <c r="D2742">
        <f t="shared" ref="D2742:G2761" ca="1" si="618">IFERROR(IF(ISBLANK(VLOOKUP($B2742,nfl_game_result,MATCH(D$1,nfl_game_result_header,0),FALSE)),"",VLOOKUP($B2742,nfl_game_result,MATCH(D$1,nfl_game_result_header,0),FALSE)),"error")</f>
        <v>-3.5</v>
      </c>
      <c r="E2742">
        <f t="shared" ca="1" si="618"/>
        <v>-3</v>
      </c>
      <c r="F2742">
        <f t="shared" ca="1" si="618"/>
        <v>29</v>
      </c>
      <c r="G2742">
        <f t="shared" ca="1" si="618"/>
        <v>19</v>
      </c>
      <c r="H2742">
        <f t="shared" ca="1" si="607"/>
        <v>2017</v>
      </c>
      <c r="I2742">
        <f t="shared" ca="1" si="608"/>
        <v>1</v>
      </c>
      <c r="J2742" t="str">
        <f t="shared" ca="1" si="609"/>
        <v>rs</v>
      </c>
      <c r="K2742" t="str">
        <f t="shared" ref="K2742:L2761" ca="1" si="619">IFERROR(IF(ISBLANK(VLOOKUP($B2742,nfl_game_result,MATCH(K$1,nfl_game_result_header,0),FALSE)),"",VLOOKUP($B2742,nfl_game_result,MATCH(K$1,nfl_game_result_header,0),FALSE)),"error")</f>
        <v>MIN</v>
      </c>
      <c r="L2742" t="str">
        <f t="shared" ca="1" si="619"/>
        <v>MIN</v>
      </c>
      <c r="M2742">
        <f t="shared" ca="1" si="610"/>
        <v>-0.5</v>
      </c>
      <c r="N2742" t="s">
        <v>18</v>
      </c>
      <c r="O2742">
        <v>-3</v>
      </c>
      <c r="P2742">
        <f t="shared" ca="1" si="611"/>
        <v>0.5</v>
      </c>
      <c r="S2742" t="s">
        <v>340</v>
      </c>
      <c r="T2742">
        <v>0.59</v>
      </c>
      <c r="U2742">
        <f t="shared" ca="1" si="612"/>
        <v>0</v>
      </c>
      <c r="W2742" t="str">
        <f t="shared" ca="1" si="613"/>
        <v/>
      </c>
    </row>
    <row r="2743" spans="1:23" x14ac:dyDescent="0.25">
      <c r="A2743">
        <v>2742</v>
      </c>
      <c r="B2743">
        <v>1349</v>
      </c>
      <c r="C2743" t="str">
        <f t="shared" ca="1" si="606"/>
        <v>2017_01_NOR@MIN</v>
      </c>
      <c r="D2743">
        <f t="shared" ca="1" si="618"/>
        <v>-3.5</v>
      </c>
      <c r="E2743">
        <f t="shared" ca="1" si="618"/>
        <v>-3</v>
      </c>
      <c r="F2743">
        <f t="shared" ca="1" si="618"/>
        <v>29</v>
      </c>
      <c r="G2743">
        <f t="shared" ca="1" si="618"/>
        <v>19</v>
      </c>
      <c r="H2743">
        <f t="shared" ca="1" si="607"/>
        <v>2017</v>
      </c>
      <c r="I2743">
        <f t="shared" ca="1" si="608"/>
        <v>1</v>
      </c>
      <c r="J2743" t="str">
        <f t="shared" ca="1" si="609"/>
        <v>rs</v>
      </c>
      <c r="K2743" t="str">
        <f t="shared" ca="1" si="619"/>
        <v>MIN</v>
      </c>
      <c r="L2743" t="str">
        <f t="shared" ca="1" si="619"/>
        <v>MIN</v>
      </c>
      <c r="M2743">
        <f t="shared" ca="1" si="610"/>
        <v>-0.5</v>
      </c>
      <c r="N2743" t="s">
        <v>16</v>
      </c>
      <c r="O2743">
        <v>-3.5</v>
      </c>
      <c r="P2743">
        <f t="shared" ca="1" si="611"/>
        <v>0</v>
      </c>
      <c r="S2743" t="s">
        <v>82</v>
      </c>
      <c r="T2743">
        <v>0.6</v>
      </c>
      <c r="U2743">
        <f t="shared" ca="1" si="612"/>
        <v>1</v>
      </c>
      <c r="V2743" t="s">
        <v>82</v>
      </c>
      <c r="W2743">
        <f t="shared" ca="1" si="613"/>
        <v>1</v>
      </c>
    </row>
    <row r="2744" spans="1:23" x14ac:dyDescent="0.25">
      <c r="A2744">
        <v>2743</v>
      </c>
      <c r="B2744">
        <v>1350</v>
      </c>
      <c r="C2744" t="str">
        <f t="shared" ca="1" si="606"/>
        <v>2017_01_LAC@DEN</v>
      </c>
      <c r="D2744">
        <f t="shared" ca="1" si="618"/>
        <v>-3.5</v>
      </c>
      <c r="E2744">
        <f t="shared" ca="1" si="618"/>
        <v>-3</v>
      </c>
      <c r="F2744">
        <f t="shared" ca="1" si="618"/>
        <v>24</v>
      </c>
      <c r="G2744">
        <f t="shared" ca="1" si="618"/>
        <v>21</v>
      </c>
      <c r="H2744">
        <f t="shared" ca="1" si="607"/>
        <v>2017</v>
      </c>
      <c r="I2744">
        <f t="shared" ca="1" si="608"/>
        <v>1</v>
      </c>
      <c r="J2744" t="str">
        <f t="shared" ca="1" si="609"/>
        <v>rs</v>
      </c>
      <c r="K2744" t="str">
        <f t="shared" ca="1" si="619"/>
        <v>na</v>
      </c>
      <c r="L2744" t="str">
        <f t="shared" ca="1" si="619"/>
        <v>DEN</v>
      </c>
      <c r="M2744">
        <f t="shared" ca="1" si="610"/>
        <v>-0.5</v>
      </c>
      <c r="N2744" t="s">
        <v>18</v>
      </c>
      <c r="O2744">
        <v>-3</v>
      </c>
      <c r="P2744">
        <f t="shared" ca="1" si="611"/>
        <v>0.5</v>
      </c>
      <c r="S2744" t="s">
        <v>124</v>
      </c>
      <c r="T2744">
        <v>0.54</v>
      </c>
      <c r="U2744">
        <f t="shared" ca="1" si="612"/>
        <v>0</v>
      </c>
      <c r="W2744" t="str">
        <f t="shared" ca="1" si="613"/>
        <v/>
      </c>
    </row>
    <row r="2745" spans="1:23" x14ac:dyDescent="0.25">
      <c r="A2745">
        <v>2744</v>
      </c>
      <c r="B2745">
        <v>1350</v>
      </c>
      <c r="C2745" t="str">
        <f t="shared" ca="1" si="606"/>
        <v>2017_01_LAC@DEN</v>
      </c>
      <c r="D2745">
        <f t="shared" ca="1" si="618"/>
        <v>-3.5</v>
      </c>
      <c r="E2745">
        <f t="shared" ca="1" si="618"/>
        <v>-3</v>
      </c>
      <c r="F2745">
        <f t="shared" ca="1" si="618"/>
        <v>24</v>
      </c>
      <c r="G2745">
        <f t="shared" ca="1" si="618"/>
        <v>21</v>
      </c>
      <c r="H2745">
        <f t="shared" ca="1" si="607"/>
        <v>2017</v>
      </c>
      <c r="I2745">
        <f t="shared" ca="1" si="608"/>
        <v>1</v>
      </c>
      <c r="J2745" t="str">
        <f t="shared" ca="1" si="609"/>
        <v>rs</v>
      </c>
      <c r="K2745" t="str">
        <f t="shared" ca="1" si="619"/>
        <v>na</v>
      </c>
      <c r="L2745" t="str">
        <f t="shared" ca="1" si="619"/>
        <v>DEN</v>
      </c>
      <c r="M2745">
        <f t="shared" ca="1" si="610"/>
        <v>-0.5</v>
      </c>
      <c r="N2745" t="s">
        <v>16</v>
      </c>
      <c r="O2745">
        <v>-3.5</v>
      </c>
      <c r="P2745">
        <f t="shared" ca="1" si="611"/>
        <v>0</v>
      </c>
      <c r="S2745" t="s">
        <v>74</v>
      </c>
      <c r="T2745">
        <v>0.55000000000000004</v>
      </c>
      <c r="U2745">
        <f t="shared" ca="1" si="612"/>
        <v>0</v>
      </c>
      <c r="V2745" t="s">
        <v>74</v>
      </c>
      <c r="W2745">
        <f t="shared" ca="1" si="613"/>
        <v>1</v>
      </c>
    </row>
    <row r="2746" spans="1:23" x14ac:dyDescent="0.25">
      <c r="A2746">
        <v>2745</v>
      </c>
      <c r="B2746">
        <v>1351</v>
      </c>
      <c r="C2746" t="str">
        <f t="shared" ca="1" si="606"/>
        <v>2017_02_HOU@CIN</v>
      </c>
      <c r="D2746">
        <f t="shared" ca="1" si="618"/>
        <v>-3</v>
      </c>
      <c r="E2746">
        <f t="shared" ca="1" si="618"/>
        <v>-3</v>
      </c>
      <c r="F2746">
        <f t="shared" ca="1" si="618"/>
        <v>9</v>
      </c>
      <c r="G2746">
        <f t="shared" ca="1" si="618"/>
        <v>13</v>
      </c>
      <c r="H2746">
        <f t="shared" ca="1" si="607"/>
        <v>2017</v>
      </c>
      <c r="I2746">
        <f t="shared" ca="1" si="608"/>
        <v>2</v>
      </c>
      <c r="J2746" t="str">
        <f t="shared" ca="1" si="609"/>
        <v>rs</v>
      </c>
      <c r="K2746" t="str">
        <f t="shared" ca="1" si="619"/>
        <v>HOU</v>
      </c>
      <c r="L2746" t="str">
        <f t="shared" ca="1" si="619"/>
        <v>HOU</v>
      </c>
      <c r="M2746">
        <f t="shared" ca="1" si="610"/>
        <v>0</v>
      </c>
      <c r="N2746" t="s">
        <v>16</v>
      </c>
      <c r="O2746">
        <v>-3</v>
      </c>
      <c r="P2746">
        <f t="shared" ca="1" si="611"/>
        <v>0</v>
      </c>
      <c r="S2746" t="s">
        <v>71</v>
      </c>
      <c r="T2746">
        <v>0.6</v>
      </c>
      <c r="U2746">
        <f t="shared" ca="1" si="612"/>
        <v>0</v>
      </c>
      <c r="V2746" t="s">
        <v>71</v>
      </c>
      <c r="W2746">
        <f t="shared" ca="1" si="613"/>
        <v>0</v>
      </c>
    </row>
    <row r="2747" spans="1:23" x14ac:dyDescent="0.25">
      <c r="A2747">
        <v>2746</v>
      </c>
      <c r="B2747">
        <v>1352</v>
      </c>
      <c r="C2747" t="str">
        <f t="shared" ca="1" si="606"/>
        <v>2017_02_CLE@BAL</v>
      </c>
      <c r="D2747">
        <f t="shared" ca="1" si="618"/>
        <v>-7.5</v>
      </c>
      <c r="E2747">
        <f t="shared" ca="1" si="618"/>
        <v>-8</v>
      </c>
      <c r="F2747">
        <f t="shared" ca="1" si="618"/>
        <v>24</v>
      </c>
      <c r="G2747">
        <f t="shared" ca="1" si="618"/>
        <v>10</v>
      </c>
      <c r="H2747">
        <f t="shared" ca="1" si="607"/>
        <v>2017</v>
      </c>
      <c r="I2747">
        <f t="shared" ca="1" si="608"/>
        <v>2</v>
      </c>
      <c r="J2747" t="str">
        <f t="shared" ca="1" si="609"/>
        <v>rs</v>
      </c>
      <c r="K2747" t="str">
        <f t="shared" ca="1" si="619"/>
        <v>BAL</v>
      </c>
      <c r="L2747" t="str">
        <f t="shared" ca="1" si="619"/>
        <v>BAL</v>
      </c>
      <c r="M2747">
        <f t="shared" ca="1" si="610"/>
        <v>0.5</v>
      </c>
      <c r="N2747" t="s">
        <v>16</v>
      </c>
      <c r="O2747">
        <v>-8</v>
      </c>
      <c r="P2747">
        <f t="shared" ca="1" si="611"/>
        <v>0.5</v>
      </c>
      <c r="S2747" t="s">
        <v>67</v>
      </c>
      <c r="T2747">
        <v>0.65</v>
      </c>
      <c r="U2747">
        <f t="shared" ca="1" si="612"/>
        <v>1</v>
      </c>
      <c r="V2747" t="s">
        <v>67</v>
      </c>
      <c r="W2747">
        <f t="shared" ca="1" si="613"/>
        <v>1</v>
      </c>
    </row>
    <row r="2748" spans="1:23" x14ac:dyDescent="0.25">
      <c r="A2748">
        <v>2747</v>
      </c>
      <c r="B2748">
        <v>1353</v>
      </c>
      <c r="C2748" t="str">
        <f t="shared" ca="1" si="606"/>
        <v>2017_02_CHI@TBY</v>
      </c>
      <c r="D2748">
        <f t="shared" ca="1" si="618"/>
        <v>-5.5</v>
      </c>
      <c r="E2748">
        <f t="shared" ca="1" si="618"/>
        <v>-6.5</v>
      </c>
      <c r="F2748">
        <f t="shared" ca="1" si="618"/>
        <v>29</v>
      </c>
      <c r="G2748">
        <f t="shared" ca="1" si="618"/>
        <v>7</v>
      </c>
      <c r="H2748">
        <f t="shared" ca="1" si="607"/>
        <v>2017</v>
      </c>
      <c r="I2748">
        <f t="shared" ca="1" si="608"/>
        <v>2</v>
      </c>
      <c r="J2748" t="str">
        <f t="shared" ca="1" si="609"/>
        <v>rs</v>
      </c>
      <c r="K2748" t="str">
        <f t="shared" ca="1" si="619"/>
        <v>TBY</v>
      </c>
      <c r="L2748" t="str">
        <f t="shared" ca="1" si="619"/>
        <v>TBY</v>
      </c>
      <c r="M2748">
        <f t="shared" ca="1" si="610"/>
        <v>1</v>
      </c>
      <c r="N2748" t="s">
        <v>16</v>
      </c>
      <c r="O2748">
        <v>-5</v>
      </c>
      <c r="P2748">
        <f t="shared" ca="1" si="611"/>
        <v>0.5</v>
      </c>
      <c r="S2748" t="s">
        <v>70</v>
      </c>
      <c r="T2748">
        <v>0.64</v>
      </c>
      <c r="U2748">
        <f t="shared" ca="1" si="612"/>
        <v>0</v>
      </c>
      <c r="V2748" t="s">
        <v>70</v>
      </c>
      <c r="W2748">
        <f t="shared" ca="1" si="613"/>
        <v>0</v>
      </c>
    </row>
    <row r="2749" spans="1:23" x14ac:dyDescent="0.25">
      <c r="A2749">
        <v>2748</v>
      </c>
      <c r="B2749">
        <v>1354</v>
      </c>
      <c r="C2749" t="str">
        <f t="shared" ca="1" si="606"/>
        <v>2017_02_MIN@PIT</v>
      </c>
      <c r="D2749">
        <f t="shared" ca="1" si="618"/>
        <v>-7</v>
      </c>
      <c r="E2749">
        <f t="shared" ca="1" si="618"/>
        <v>-6</v>
      </c>
      <c r="F2749">
        <f t="shared" ca="1" si="618"/>
        <v>26</v>
      </c>
      <c r="G2749">
        <f t="shared" ca="1" si="618"/>
        <v>9</v>
      </c>
      <c r="H2749">
        <f t="shared" ca="1" si="607"/>
        <v>2017</v>
      </c>
      <c r="I2749">
        <f t="shared" ca="1" si="608"/>
        <v>2</v>
      </c>
      <c r="J2749" t="str">
        <f t="shared" ca="1" si="609"/>
        <v>rs</v>
      </c>
      <c r="K2749" t="str">
        <f t="shared" ca="1" si="619"/>
        <v>PIT</v>
      </c>
      <c r="L2749" t="str">
        <f t="shared" ca="1" si="619"/>
        <v>PIT</v>
      </c>
      <c r="M2749">
        <f t="shared" ca="1" si="610"/>
        <v>-1</v>
      </c>
      <c r="N2749" t="s">
        <v>16</v>
      </c>
      <c r="O2749">
        <v>-5</v>
      </c>
      <c r="P2749">
        <f t="shared" ca="1" si="611"/>
        <v>2</v>
      </c>
      <c r="S2749" t="s">
        <v>89</v>
      </c>
      <c r="T2749">
        <v>0.6</v>
      </c>
      <c r="U2749">
        <f t="shared" ca="1" si="612"/>
        <v>1</v>
      </c>
      <c r="V2749" t="s">
        <v>89</v>
      </c>
      <c r="W2749">
        <f t="shared" ca="1" si="613"/>
        <v>1</v>
      </c>
    </row>
    <row r="2750" spans="1:23" x14ac:dyDescent="0.25">
      <c r="A2750">
        <v>2749</v>
      </c>
      <c r="B2750">
        <v>1355</v>
      </c>
      <c r="C2750" t="str">
        <f t="shared" ca="1" si="606"/>
        <v>2017_02_NWE@NOR</v>
      </c>
      <c r="D2750">
        <f t="shared" ca="1" si="618"/>
        <v>4.5</v>
      </c>
      <c r="E2750">
        <f t="shared" ca="1" si="618"/>
        <v>6.5</v>
      </c>
      <c r="F2750">
        <f t="shared" ca="1" si="618"/>
        <v>20</v>
      </c>
      <c r="G2750">
        <f t="shared" ca="1" si="618"/>
        <v>36</v>
      </c>
      <c r="H2750">
        <f t="shared" ca="1" si="607"/>
        <v>2017</v>
      </c>
      <c r="I2750">
        <f t="shared" ca="1" si="608"/>
        <v>2</v>
      </c>
      <c r="J2750" t="str">
        <f t="shared" ca="1" si="609"/>
        <v>rs</v>
      </c>
      <c r="K2750" t="str">
        <f t="shared" ca="1" si="619"/>
        <v>NWE</v>
      </c>
      <c r="L2750" t="str">
        <f t="shared" ca="1" si="619"/>
        <v>NWE</v>
      </c>
      <c r="M2750">
        <f t="shared" ca="1" si="610"/>
        <v>-2</v>
      </c>
      <c r="N2750" t="s">
        <v>16</v>
      </c>
      <c r="O2750">
        <v>3</v>
      </c>
      <c r="P2750">
        <f t="shared" ca="1" si="611"/>
        <v>1.5</v>
      </c>
      <c r="S2750" t="s">
        <v>340</v>
      </c>
      <c r="T2750">
        <v>0.52</v>
      </c>
      <c r="U2750">
        <f t="shared" ca="1" si="612"/>
        <v>0</v>
      </c>
      <c r="V2750" t="s">
        <v>340</v>
      </c>
      <c r="W2750">
        <f t="shared" ca="1" si="613"/>
        <v>0</v>
      </c>
    </row>
    <row r="2751" spans="1:23" x14ac:dyDescent="0.25">
      <c r="A2751">
        <v>2750</v>
      </c>
      <c r="B2751">
        <v>1356</v>
      </c>
      <c r="C2751" t="str">
        <f t="shared" ca="1" si="606"/>
        <v>2017_02_PHI@KCY</v>
      </c>
      <c r="D2751">
        <f t="shared" ca="1" si="618"/>
        <v>-4.5</v>
      </c>
      <c r="E2751">
        <f t="shared" ca="1" si="618"/>
        <v>-5.5</v>
      </c>
      <c r="F2751">
        <f t="shared" ca="1" si="618"/>
        <v>27</v>
      </c>
      <c r="G2751">
        <f t="shared" ca="1" si="618"/>
        <v>20</v>
      </c>
      <c r="H2751">
        <f t="shared" ca="1" si="607"/>
        <v>2017</v>
      </c>
      <c r="I2751">
        <f t="shared" ca="1" si="608"/>
        <v>2</v>
      </c>
      <c r="J2751" t="str">
        <f t="shared" ca="1" si="609"/>
        <v>rs</v>
      </c>
      <c r="K2751" t="str">
        <f t="shared" ca="1" si="619"/>
        <v>KCY</v>
      </c>
      <c r="L2751" t="str">
        <f t="shared" ca="1" si="619"/>
        <v>KCY</v>
      </c>
      <c r="M2751">
        <f t="shared" ca="1" si="610"/>
        <v>1</v>
      </c>
      <c r="N2751" t="s">
        <v>16</v>
      </c>
      <c r="O2751">
        <v>-3.5</v>
      </c>
      <c r="P2751">
        <f t="shared" ca="1" si="611"/>
        <v>1</v>
      </c>
      <c r="S2751" t="s">
        <v>336</v>
      </c>
      <c r="T2751">
        <v>0.56999999999999995</v>
      </c>
      <c r="U2751">
        <f t="shared" ca="1" si="612"/>
        <v>1</v>
      </c>
      <c r="V2751" t="s">
        <v>336</v>
      </c>
      <c r="W2751">
        <f t="shared" ca="1" si="613"/>
        <v>1</v>
      </c>
    </row>
    <row r="2752" spans="1:23" x14ac:dyDescent="0.25">
      <c r="A2752">
        <v>2751</v>
      </c>
      <c r="B2752">
        <v>1357</v>
      </c>
      <c r="C2752" t="str">
        <f t="shared" ca="1" si="606"/>
        <v>2017_02_TEN@JAX</v>
      </c>
      <c r="D2752">
        <f t="shared" ca="1" si="618"/>
        <v>0</v>
      </c>
      <c r="E2752">
        <f t="shared" ca="1" si="618"/>
        <v>1.5</v>
      </c>
      <c r="F2752">
        <f t="shared" ca="1" si="618"/>
        <v>16</v>
      </c>
      <c r="G2752">
        <f t="shared" ca="1" si="618"/>
        <v>37</v>
      </c>
      <c r="H2752">
        <f t="shared" ca="1" si="607"/>
        <v>2017</v>
      </c>
      <c r="I2752">
        <f t="shared" ca="1" si="608"/>
        <v>2</v>
      </c>
      <c r="J2752" t="str">
        <f t="shared" ca="1" si="609"/>
        <v>rs</v>
      </c>
      <c r="K2752" t="str">
        <f t="shared" ca="1" si="619"/>
        <v>TEN</v>
      </c>
      <c r="L2752" t="str">
        <f t="shared" ca="1" si="619"/>
        <v>TEN</v>
      </c>
      <c r="M2752">
        <f t="shared" ca="1" si="610"/>
        <v>-1.5</v>
      </c>
      <c r="N2752" t="s">
        <v>16</v>
      </c>
      <c r="O2752">
        <v>-2.5</v>
      </c>
      <c r="P2752">
        <f t="shared" ca="1" si="611"/>
        <v>2.5</v>
      </c>
      <c r="S2752" t="s">
        <v>95</v>
      </c>
      <c r="T2752">
        <v>0.61</v>
      </c>
      <c r="U2752">
        <f t="shared" ca="1" si="612"/>
        <v>1</v>
      </c>
      <c r="V2752" t="s">
        <v>95</v>
      </c>
      <c r="W2752">
        <f t="shared" ca="1" si="613"/>
        <v>1</v>
      </c>
    </row>
    <row r="2753" spans="1:23" x14ac:dyDescent="0.25">
      <c r="A2753">
        <v>2752</v>
      </c>
      <c r="B2753">
        <v>1358</v>
      </c>
      <c r="C2753" t="str">
        <f t="shared" ca="1" si="606"/>
        <v>2017_02_ARI@IND</v>
      </c>
      <c r="D2753">
        <f t="shared" ca="1" si="618"/>
        <v>7.5</v>
      </c>
      <c r="E2753">
        <f t="shared" ca="1" si="618"/>
        <v>7</v>
      </c>
      <c r="F2753">
        <f t="shared" ca="1" si="618"/>
        <v>13</v>
      </c>
      <c r="G2753">
        <f t="shared" ca="1" si="618"/>
        <v>16</v>
      </c>
      <c r="H2753">
        <f t="shared" ca="1" si="607"/>
        <v>2017</v>
      </c>
      <c r="I2753">
        <f t="shared" ca="1" si="608"/>
        <v>2</v>
      </c>
      <c r="J2753" t="str">
        <f t="shared" ca="1" si="609"/>
        <v>rs</v>
      </c>
      <c r="K2753" t="str">
        <f t="shared" ca="1" si="619"/>
        <v>IND</v>
      </c>
      <c r="L2753" t="str">
        <f t="shared" ca="1" si="619"/>
        <v>ARI</v>
      </c>
      <c r="M2753">
        <f t="shared" ca="1" si="610"/>
        <v>0.5</v>
      </c>
      <c r="N2753" t="s">
        <v>16</v>
      </c>
      <c r="O2753">
        <v>5</v>
      </c>
      <c r="P2753">
        <f t="shared" ca="1" si="611"/>
        <v>2.5</v>
      </c>
      <c r="S2753" t="s">
        <v>78</v>
      </c>
      <c r="T2753">
        <v>0.51</v>
      </c>
      <c r="U2753">
        <f t="shared" ca="1" si="612"/>
        <v>1</v>
      </c>
      <c r="V2753" t="s">
        <v>66</v>
      </c>
      <c r="W2753">
        <f t="shared" ca="1" si="613"/>
        <v>1</v>
      </c>
    </row>
    <row r="2754" spans="1:23" x14ac:dyDescent="0.25">
      <c r="A2754">
        <v>2753</v>
      </c>
      <c r="B2754">
        <v>1359</v>
      </c>
      <c r="C2754" t="str">
        <f t="shared" ref="C2754:C2817" ca="1" si="620">IFERROR(VLOOKUP($B2754,nfl_game_result,MATCH(C$1,nfl_game_result_header,0),FALSE),"error")</f>
        <v>2017_02_BUF@CAR</v>
      </c>
      <c r="D2754">
        <f t="shared" ca="1" si="618"/>
        <v>-7.5</v>
      </c>
      <c r="E2754">
        <f t="shared" ca="1" si="618"/>
        <v>-7</v>
      </c>
      <c r="F2754">
        <f t="shared" ca="1" si="618"/>
        <v>9</v>
      </c>
      <c r="G2754">
        <f t="shared" ca="1" si="618"/>
        <v>3</v>
      </c>
      <c r="H2754">
        <f t="shared" ref="H2754:H2817" ca="1" si="621">VALUE(LEFT(C2754, 4))</f>
        <v>2017</v>
      </c>
      <c r="I2754">
        <f t="shared" ref="I2754:I2817" ca="1" si="622">VALUE(MID(C2754,6,FIND("_",C2754,6)-6))</f>
        <v>2</v>
      </c>
      <c r="J2754" t="str">
        <f t="shared" ref="J2754:J2817" ca="1" si="623">IF(I2754&lt;=17,"rs","plyff")</f>
        <v>rs</v>
      </c>
      <c r="K2754" t="str">
        <f t="shared" ca="1" si="619"/>
        <v>BUF</v>
      </c>
      <c r="L2754" t="str">
        <f t="shared" ca="1" si="619"/>
        <v>CAR</v>
      </c>
      <c r="M2754">
        <f t="shared" ref="M2754:M2817" ca="1" si="624">IF(NOT(OR(ISBLANK(D2754),ISBLANK(E2754),D2754="",E2754="")),D2754-E2754,"")</f>
        <v>-0.5</v>
      </c>
      <c r="N2754" t="s">
        <v>16</v>
      </c>
      <c r="O2754">
        <v>-9</v>
      </c>
      <c r="P2754">
        <f t="shared" ref="P2754:P2817" ca="1" si="625">IF(OR(NOT(ISNUMBER(D2754)),ISBLANK(D2754),D2754="",ISBLANK(O2754)),"",ABS(D2754-O2754))</f>
        <v>1.5</v>
      </c>
      <c r="S2754" t="s">
        <v>68</v>
      </c>
      <c r="T2754">
        <v>0.63</v>
      </c>
      <c r="U2754">
        <f t="shared" ref="U2754:U2817" ca="1" si="626">IF(OR(ISBLANK(K2754),ISBLANK(S2754),K2754="",S2754=""),"",IF(K2754=S2754,1,0))</f>
        <v>1</v>
      </c>
      <c r="V2754" t="s">
        <v>69</v>
      </c>
      <c r="W2754">
        <f t="shared" ref="W2754:W2817" ca="1" si="627">IF(OR(ISBLANK(L2754),ISBLANK(V2754),L2754="",V2754=""),"",IF(L2754=V2754,1,0))</f>
        <v>1</v>
      </c>
    </row>
    <row r="2755" spans="1:23" x14ac:dyDescent="0.25">
      <c r="A2755">
        <v>2754</v>
      </c>
      <c r="B2755">
        <v>1360</v>
      </c>
      <c r="C2755" t="str">
        <f t="shared" ca="1" si="620"/>
        <v>2017_02_NYJ@OAK</v>
      </c>
      <c r="D2755">
        <f t="shared" ca="1" si="618"/>
        <v>-13.5</v>
      </c>
      <c r="E2755">
        <f t="shared" ca="1" si="618"/>
        <v>-13.5</v>
      </c>
      <c r="F2755">
        <f t="shared" ca="1" si="618"/>
        <v>45</v>
      </c>
      <c r="G2755">
        <f t="shared" ca="1" si="618"/>
        <v>20</v>
      </c>
      <c r="H2755">
        <f t="shared" ca="1" si="621"/>
        <v>2017</v>
      </c>
      <c r="I2755">
        <f t="shared" ca="1" si="622"/>
        <v>2</v>
      </c>
      <c r="J2755" t="str">
        <f t="shared" ca="1" si="623"/>
        <v>rs</v>
      </c>
      <c r="K2755" t="str">
        <f t="shared" ca="1" si="619"/>
        <v>OAK</v>
      </c>
      <c r="L2755" t="str">
        <f t="shared" ca="1" si="619"/>
        <v>OAK</v>
      </c>
      <c r="M2755">
        <f t="shared" ca="1" si="624"/>
        <v>0</v>
      </c>
      <c r="N2755" t="s">
        <v>16</v>
      </c>
      <c r="O2755">
        <v>-12</v>
      </c>
      <c r="P2755">
        <f t="shared" ca="1" si="625"/>
        <v>1.5</v>
      </c>
      <c r="S2755" t="s">
        <v>87</v>
      </c>
      <c r="T2755">
        <v>0.8</v>
      </c>
      <c r="U2755">
        <f t="shared" ca="1" si="626"/>
        <v>1</v>
      </c>
      <c r="V2755" t="s">
        <v>87</v>
      </c>
      <c r="W2755">
        <f t="shared" ca="1" si="627"/>
        <v>1</v>
      </c>
    </row>
    <row r="2756" spans="1:23" x14ac:dyDescent="0.25">
      <c r="A2756">
        <v>2755</v>
      </c>
      <c r="B2756">
        <v>1361</v>
      </c>
      <c r="C2756" t="str">
        <f t="shared" ca="1" si="620"/>
        <v>2017_02_MIA@LAC</v>
      </c>
      <c r="D2756">
        <f t="shared" ca="1" si="618"/>
        <v>-3</v>
      </c>
      <c r="E2756">
        <f t="shared" ca="1" si="618"/>
        <v>-3.5</v>
      </c>
      <c r="F2756">
        <f t="shared" ca="1" si="618"/>
        <v>17</v>
      </c>
      <c r="G2756">
        <f t="shared" ca="1" si="618"/>
        <v>19</v>
      </c>
      <c r="H2756">
        <f t="shared" ca="1" si="621"/>
        <v>2017</v>
      </c>
      <c r="I2756">
        <f t="shared" ca="1" si="622"/>
        <v>2</v>
      </c>
      <c r="J2756" t="str">
        <f t="shared" ca="1" si="623"/>
        <v>rs</v>
      </c>
      <c r="K2756" t="str">
        <f t="shared" ca="1" si="619"/>
        <v>MIA</v>
      </c>
      <c r="L2756" t="str">
        <f t="shared" ca="1" si="619"/>
        <v>MIA</v>
      </c>
      <c r="M2756">
        <f t="shared" ca="1" si="624"/>
        <v>0.5</v>
      </c>
      <c r="N2756" t="s">
        <v>16</v>
      </c>
      <c r="O2756">
        <v>-3</v>
      </c>
      <c r="P2756">
        <f t="shared" ca="1" si="625"/>
        <v>0</v>
      </c>
      <c r="S2756" t="s">
        <v>124</v>
      </c>
      <c r="T2756">
        <v>0.7</v>
      </c>
      <c r="U2756">
        <f t="shared" ca="1" si="626"/>
        <v>0</v>
      </c>
      <c r="V2756" t="s">
        <v>124</v>
      </c>
      <c r="W2756">
        <f t="shared" ca="1" si="627"/>
        <v>0</v>
      </c>
    </row>
    <row r="2757" spans="1:23" x14ac:dyDescent="0.25">
      <c r="A2757">
        <v>2756</v>
      </c>
      <c r="B2757">
        <v>1362</v>
      </c>
      <c r="C2757" t="str">
        <f t="shared" ca="1" si="620"/>
        <v>2017_02_SFO@SEA</v>
      </c>
      <c r="D2757">
        <f t="shared" ca="1" si="618"/>
        <v>-12.5</v>
      </c>
      <c r="E2757">
        <f t="shared" ca="1" si="618"/>
        <v>-14</v>
      </c>
      <c r="F2757">
        <f t="shared" ca="1" si="618"/>
        <v>12</v>
      </c>
      <c r="G2757">
        <f t="shared" ca="1" si="618"/>
        <v>9</v>
      </c>
      <c r="H2757">
        <f t="shared" ca="1" si="621"/>
        <v>2017</v>
      </c>
      <c r="I2757">
        <f t="shared" ca="1" si="622"/>
        <v>2</v>
      </c>
      <c r="J2757" t="str">
        <f t="shared" ca="1" si="623"/>
        <v>rs</v>
      </c>
      <c r="K2757" t="str">
        <f t="shared" ca="1" si="619"/>
        <v>SFO</v>
      </c>
      <c r="L2757" t="str">
        <f t="shared" ca="1" si="619"/>
        <v>SEA</v>
      </c>
      <c r="M2757">
        <f t="shared" ca="1" si="624"/>
        <v>1.5</v>
      </c>
      <c r="N2757" t="s">
        <v>16</v>
      </c>
      <c r="O2757">
        <v>-12</v>
      </c>
      <c r="P2757">
        <f t="shared" ca="1" si="625"/>
        <v>0.5</v>
      </c>
      <c r="S2757" t="s">
        <v>91</v>
      </c>
      <c r="T2757">
        <v>0.62</v>
      </c>
      <c r="U2757">
        <f t="shared" ca="1" si="626"/>
        <v>0</v>
      </c>
      <c r="V2757" t="s">
        <v>91</v>
      </c>
      <c r="W2757">
        <f t="shared" ca="1" si="627"/>
        <v>1</v>
      </c>
    </row>
    <row r="2758" spans="1:23" x14ac:dyDescent="0.25">
      <c r="A2758">
        <v>2757</v>
      </c>
      <c r="B2758">
        <v>1363</v>
      </c>
      <c r="C2758" t="str">
        <f t="shared" ca="1" si="620"/>
        <v>2017_02_DAL@DEN</v>
      </c>
      <c r="D2758">
        <f t="shared" ca="1" si="618"/>
        <v>1.5</v>
      </c>
      <c r="E2758">
        <f t="shared" ca="1" si="618"/>
        <v>2.5</v>
      </c>
      <c r="F2758">
        <f t="shared" ca="1" si="618"/>
        <v>42</v>
      </c>
      <c r="G2758">
        <f t="shared" ca="1" si="618"/>
        <v>17</v>
      </c>
      <c r="H2758">
        <f t="shared" ca="1" si="621"/>
        <v>2017</v>
      </c>
      <c r="I2758">
        <f t="shared" ca="1" si="622"/>
        <v>2</v>
      </c>
      <c r="J2758" t="str">
        <f t="shared" ca="1" si="623"/>
        <v>rs</v>
      </c>
      <c r="K2758" t="str">
        <f t="shared" ca="1" si="619"/>
        <v>DEN</v>
      </c>
      <c r="L2758" t="str">
        <f t="shared" ca="1" si="619"/>
        <v>DEN</v>
      </c>
      <c r="M2758">
        <f t="shared" ca="1" si="624"/>
        <v>-1</v>
      </c>
      <c r="N2758" t="s">
        <v>16</v>
      </c>
      <c r="O2758">
        <v>2.5</v>
      </c>
      <c r="P2758">
        <f t="shared" ca="1" si="625"/>
        <v>1</v>
      </c>
      <c r="S2758" t="s">
        <v>73</v>
      </c>
      <c r="T2758">
        <v>0.59</v>
      </c>
      <c r="U2758">
        <f t="shared" ca="1" si="626"/>
        <v>0</v>
      </c>
      <c r="V2758" t="s">
        <v>73</v>
      </c>
      <c r="W2758">
        <f t="shared" ca="1" si="627"/>
        <v>0</v>
      </c>
    </row>
    <row r="2759" spans="1:23" x14ac:dyDescent="0.25">
      <c r="A2759">
        <v>2758</v>
      </c>
      <c r="B2759">
        <v>1364</v>
      </c>
      <c r="C2759" t="str">
        <f t="shared" ca="1" si="620"/>
        <v>2017_02_WAS@LAR</v>
      </c>
      <c r="D2759">
        <f t="shared" ca="1" si="618"/>
        <v>-2.5</v>
      </c>
      <c r="E2759">
        <f t="shared" ca="1" si="618"/>
        <v>-2.5</v>
      </c>
      <c r="F2759">
        <f t="shared" ca="1" si="618"/>
        <v>20</v>
      </c>
      <c r="G2759">
        <f t="shared" ca="1" si="618"/>
        <v>27</v>
      </c>
      <c r="H2759">
        <f t="shared" ca="1" si="621"/>
        <v>2017</v>
      </c>
      <c r="I2759">
        <f t="shared" ca="1" si="622"/>
        <v>2</v>
      </c>
      <c r="J2759" t="str">
        <f t="shared" ca="1" si="623"/>
        <v>rs</v>
      </c>
      <c r="K2759" t="str">
        <f t="shared" ca="1" si="619"/>
        <v>WAS</v>
      </c>
      <c r="L2759" t="str">
        <f t="shared" ca="1" si="619"/>
        <v>WAS</v>
      </c>
      <c r="M2759">
        <f t="shared" ca="1" si="624"/>
        <v>0</v>
      </c>
      <c r="N2759" t="s">
        <v>16</v>
      </c>
      <c r="O2759">
        <v>-3</v>
      </c>
      <c r="P2759">
        <f t="shared" ca="1" si="625"/>
        <v>0.5</v>
      </c>
      <c r="S2759" t="s">
        <v>125</v>
      </c>
      <c r="T2759">
        <v>0.54</v>
      </c>
      <c r="U2759">
        <f t="shared" ca="1" si="626"/>
        <v>0</v>
      </c>
      <c r="V2759" t="s">
        <v>125</v>
      </c>
      <c r="W2759">
        <f t="shared" ca="1" si="627"/>
        <v>0</v>
      </c>
    </row>
    <row r="2760" spans="1:23" x14ac:dyDescent="0.25">
      <c r="A2760">
        <v>2759</v>
      </c>
      <c r="B2760">
        <v>1365</v>
      </c>
      <c r="C2760" t="str">
        <f t="shared" ca="1" si="620"/>
        <v>2017_02_GBY@ATL</v>
      </c>
      <c r="D2760">
        <f t="shared" ca="1" si="618"/>
        <v>-2.5</v>
      </c>
      <c r="E2760">
        <f t="shared" ca="1" si="618"/>
        <v>-3</v>
      </c>
      <c r="F2760">
        <f t="shared" ca="1" si="618"/>
        <v>34</v>
      </c>
      <c r="G2760">
        <f t="shared" ca="1" si="618"/>
        <v>23</v>
      </c>
      <c r="H2760">
        <f t="shared" ca="1" si="621"/>
        <v>2017</v>
      </c>
      <c r="I2760">
        <f t="shared" ca="1" si="622"/>
        <v>2</v>
      </c>
      <c r="J2760" t="str">
        <f t="shared" ca="1" si="623"/>
        <v>rs</v>
      </c>
      <c r="K2760" t="str">
        <f t="shared" ca="1" si="619"/>
        <v>ATL</v>
      </c>
      <c r="L2760" t="str">
        <f t="shared" ca="1" si="619"/>
        <v>ATL</v>
      </c>
      <c r="M2760">
        <f t="shared" ca="1" si="624"/>
        <v>0.5</v>
      </c>
      <c r="N2760" t="s">
        <v>16</v>
      </c>
      <c r="O2760">
        <v>-1</v>
      </c>
      <c r="P2760">
        <f t="shared" ca="1" si="625"/>
        <v>1.5</v>
      </c>
      <c r="S2760" t="s">
        <v>335</v>
      </c>
      <c r="T2760">
        <v>0.66</v>
      </c>
      <c r="U2760">
        <f t="shared" ca="1" si="626"/>
        <v>0</v>
      </c>
      <c r="V2760" t="s">
        <v>335</v>
      </c>
      <c r="W2760">
        <f t="shared" ca="1" si="627"/>
        <v>0</v>
      </c>
    </row>
    <row r="2761" spans="1:23" x14ac:dyDescent="0.25">
      <c r="A2761">
        <v>2760</v>
      </c>
      <c r="B2761">
        <v>1366</v>
      </c>
      <c r="C2761" t="str">
        <f t="shared" ca="1" si="620"/>
        <v>2017_02_DET@NYG</v>
      </c>
      <c r="D2761">
        <f t="shared" ca="1" si="618"/>
        <v>-5</v>
      </c>
      <c r="E2761">
        <f t="shared" ca="1" si="618"/>
        <v>-3</v>
      </c>
      <c r="F2761">
        <f t="shared" ca="1" si="618"/>
        <v>24</v>
      </c>
      <c r="G2761">
        <f t="shared" ca="1" si="618"/>
        <v>10</v>
      </c>
      <c r="H2761">
        <f t="shared" ca="1" si="621"/>
        <v>2017</v>
      </c>
      <c r="I2761">
        <f t="shared" ca="1" si="622"/>
        <v>2</v>
      </c>
      <c r="J2761" t="str">
        <f t="shared" ca="1" si="623"/>
        <v>rs</v>
      </c>
      <c r="K2761" t="str">
        <f t="shared" ca="1" si="619"/>
        <v>NYG</v>
      </c>
      <c r="L2761" t="str">
        <f t="shared" ca="1" si="619"/>
        <v>NYG</v>
      </c>
      <c r="M2761">
        <f t="shared" ca="1" si="624"/>
        <v>-2</v>
      </c>
      <c r="N2761" t="s">
        <v>16</v>
      </c>
      <c r="O2761">
        <v>-3</v>
      </c>
      <c r="P2761">
        <f t="shared" ca="1" si="625"/>
        <v>2</v>
      </c>
      <c r="S2761" t="s">
        <v>75</v>
      </c>
      <c r="T2761">
        <v>0.54</v>
      </c>
      <c r="U2761">
        <f t="shared" ca="1" si="626"/>
        <v>0</v>
      </c>
      <c r="V2761" t="s">
        <v>75</v>
      </c>
      <c r="W2761">
        <f t="shared" ca="1" si="627"/>
        <v>0</v>
      </c>
    </row>
    <row r="2762" spans="1:23" x14ac:dyDescent="0.25">
      <c r="A2762">
        <v>2745</v>
      </c>
      <c r="B2762">
        <v>1351</v>
      </c>
      <c r="C2762" t="str">
        <f t="shared" ca="1" si="620"/>
        <v>2017_02_HOU@CIN</v>
      </c>
      <c r="D2762">
        <f t="shared" ref="D2762:G2781" ca="1" si="628">IFERROR(IF(ISBLANK(VLOOKUP($B2762,nfl_game_result,MATCH(D$1,nfl_game_result_header,0),FALSE)),"",VLOOKUP($B2762,nfl_game_result,MATCH(D$1,nfl_game_result_header,0),FALSE)),"error")</f>
        <v>-3</v>
      </c>
      <c r="E2762">
        <f t="shared" ca="1" si="628"/>
        <v>-3</v>
      </c>
      <c r="F2762">
        <f t="shared" ca="1" si="628"/>
        <v>9</v>
      </c>
      <c r="G2762">
        <f t="shared" ca="1" si="628"/>
        <v>13</v>
      </c>
      <c r="H2762">
        <f t="shared" ca="1" si="621"/>
        <v>2017</v>
      </c>
      <c r="I2762">
        <f t="shared" ca="1" si="622"/>
        <v>2</v>
      </c>
      <c r="J2762" t="str">
        <f t="shared" ca="1" si="623"/>
        <v>rs</v>
      </c>
      <c r="K2762" t="str">
        <f t="shared" ref="K2762:L2781" ca="1" si="629">IFERROR(IF(ISBLANK(VLOOKUP($B2762,nfl_game_result,MATCH(K$1,nfl_game_result_header,0),FALSE)),"",VLOOKUP($B2762,nfl_game_result,MATCH(K$1,nfl_game_result_header,0),FALSE)),"error")</f>
        <v>HOU</v>
      </c>
      <c r="L2762" t="str">
        <f t="shared" ca="1" si="629"/>
        <v>HOU</v>
      </c>
      <c r="M2762">
        <f t="shared" ca="1" si="624"/>
        <v>0</v>
      </c>
      <c r="N2762" t="s">
        <v>18</v>
      </c>
      <c r="O2762">
        <v>-3.5</v>
      </c>
      <c r="P2762">
        <f t="shared" ca="1" si="625"/>
        <v>0.5</v>
      </c>
      <c r="S2762" t="s">
        <v>71</v>
      </c>
      <c r="T2762">
        <v>0.63</v>
      </c>
      <c r="U2762">
        <f t="shared" ca="1" si="626"/>
        <v>0</v>
      </c>
      <c r="W2762" t="str">
        <f t="shared" ca="1" si="627"/>
        <v/>
      </c>
    </row>
    <row r="2763" spans="1:23" x14ac:dyDescent="0.25">
      <c r="A2763">
        <v>2746</v>
      </c>
      <c r="B2763">
        <v>1352</v>
      </c>
      <c r="C2763" t="str">
        <f t="shared" ca="1" si="620"/>
        <v>2017_02_CLE@BAL</v>
      </c>
      <c r="D2763">
        <f t="shared" ca="1" si="628"/>
        <v>-7.5</v>
      </c>
      <c r="E2763">
        <f t="shared" ca="1" si="628"/>
        <v>-8</v>
      </c>
      <c r="F2763">
        <f t="shared" ca="1" si="628"/>
        <v>24</v>
      </c>
      <c r="G2763">
        <f t="shared" ca="1" si="628"/>
        <v>10</v>
      </c>
      <c r="H2763">
        <f t="shared" ca="1" si="621"/>
        <v>2017</v>
      </c>
      <c r="I2763">
        <f t="shared" ca="1" si="622"/>
        <v>2</v>
      </c>
      <c r="J2763" t="str">
        <f t="shared" ca="1" si="623"/>
        <v>rs</v>
      </c>
      <c r="K2763" t="str">
        <f t="shared" ca="1" si="629"/>
        <v>BAL</v>
      </c>
      <c r="L2763" t="str">
        <f t="shared" ca="1" si="629"/>
        <v>BAL</v>
      </c>
      <c r="M2763">
        <f t="shared" ca="1" si="624"/>
        <v>0.5</v>
      </c>
      <c r="N2763" t="s">
        <v>18</v>
      </c>
      <c r="O2763">
        <v>-12</v>
      </c>
      <c r="P2763">
        <f t="shared" ca="1" si="625"/>
        <v>4.5</v>
      </c>
      <c r="S2763" t="s">
        <v>72</v>
      </c>
      <c r="T2763">
        <v>0.63</v>
      </c>
      <c r="U2763">
        <f t="shared" ca="1" si="626"/>
        <v>0</v>
      </c>
      <c r="W2763" t="str">
        <f t="shared" ca="1" si="627"/>
        <v/>
      </c>
    </row>
    <row r="2764" spans="1:23" x14ac:dyDescent="0.25">
      <c r="A2764">
        <v>2747</v>
      </c>
      <c r="B2764">
        <v>1353</v>
      </c>
      <c r="C2764" t="str">
        <f t="shared" ca="1" si="620"/>
        <v>2017_02_CHI@TBY</v>
      </c>
      <c r="D2764">
        <f t="shared" ca="1" si="628"/>
        <v>-5.5</v>
      </c>
      <c r="E2764">
        <f t="shared" ca="1" si="628"/>
        <v>-6.5</v>
      </c>
      <c r="F2764">
        <f t="shared" ca="1" si="628"/>
        <v>29</v>
      </c>
      <c r="G2764">
        <f t="shared" ca="1" si="628"/>
        <v>7</v>
      </c>
      <c r="H2764">
        <f t="shared" ca="1" si="621"/>
        <v>2017</v>
      </c>
      <c r="I2764">
        <f t="shared" ca="1" si="622"/>
        <v>2</v>
      </c>
      <c r="J2764" t="str">
        <f t="shared" ca="1" si="623"/>
        <v>rs</v>
      </c>
      <c r="K2764" t="str">
        <f t="shared" ca="1" si="629"/>
        <v>TBY</v>
      </c>
      <c r="L2764" t="str">
        <f t="shared" ca="1" si="629"/>
        <v>TBY</v>
      </c>
      <c r="M2764">
        <f t="shared" ca="1" si="624"/>
        <v>1</v>
      </c>
      <c r="N2764" t="s">
        <v>18</v>
      </c>
      <c r="O2764">
        <v>-5.5</v>
      </c>
      <c r="P2764">
        <f t="shared" ca="1" si="625"/>
        <v>0</v>
      </c>
      <c r="S2764" t="s">
        <v>70</v>
      </c>
      <c r="T2764">
        <v>0.55000000000000004</v>
      </c>
      <c r="U2764">
        <f t="shared" ca="1" si="626"/>
        <v>0</v>
      </c>
      <c r="W2764" t="str">
        <f t="shared" ca="1" si="627"/>
        <v/>
      </c>
    </row>
    <row r="2765" spans="1:23" x14ac:dyDescent="0.25">
      <c r="A2765">
        <v>2748</v>
      </c>
      <c r="B2765">
        <v>1354</v>
      </c>
      <c r="C2765" t="str">
        <f t="shared" ca="1" si="620"/>
        <v>2017_02_MIN@PIT</v>
      </c>
      <c r="D2765">
        <f t="shared" ca="1" si="628"/>
        <v>-7</v>
      </c>
      <c r="E2765">
        <f t="shared" ca="1" si="628"/>
        <v>-6</v>
      </c>
      <c r="F2765">
        <f t="shared" ca="1" si="628"/>
        <v>26</v>
      </c>
      <c r="G2765">
        <f t="shared" ca="1" si="628"/>
        <v>9</v>
      </c>
      <c r="H2765">
        <f t="shared" ca="1" si="621"/>
        <v>2017</v>
      </c>
      <c r="I2765">
        <f t="shared" ca="1" si="622"/>
        <v>2</v>
      </c>
      <c r="J2765" t="str">
        <f t="shared" ca="1" si="623"/>
        <v>rs</v>
      </c>
      <c r="K2765" t="str">
        <f t="shared" ca="1" si="629"/>
        <v>PIT</v>
      </c>
      <c r="L2765" t="str">
        <f t="shared" ca="1" si="629"/>
        <v>PIT</v>
      </c>
      <c r="M2765">
        <f t="shared" ca="1" si="624"/>
        <v>-1</v>
      </c>
      <c r="N2765" t="s">
        <v>18</v>
      </c>
      <c r="O2765">
        <v>-5.5</v>
      </c>
      <c r="P2765">
        <f t="shared" ca="1" si="625"/>
        <v>1.5</v>
      </c>
      <c r="S2765" t="s">
        <v>82</v>
      </c>
      <c r="T2765">
        <v>0.56999999999999995</v>
      </c>
      <c r="U2765">
        <f t="shared" ca="1" si="626"/>
        <v>0</v>
      </c>
      <c r="W2765" t="str">
        <f t="shared" ca="1" si="627"/>
        <v/>
      </c>
    </row>
    <row r="2766" spans="1:23" x14ac:dyDescent="0.25">
      <c r="A2766">
        <v>2749</v>
      </c>
      <c r="B2766">
        <v>1355</v>
      </c>
      <c r="C2766" t="str">
        <f t="shared" ca="1" si="620"/>
        <v>2017_02_NWE@NOR</v>
      </c>
      <c r="D2766">
        <f t="shared" ca="1" si="628"/>
        <v>4.5</v>
      </c>
      <c r="E2766">
        <f t="shared" ca="1" si="628"/>
        <v>6.5</v>
      </c>
      <c r="F2766">
        <f t="shared" ca="1" si="628"/>
        <v>20</v>
      </c>
      <c r="G2766">
        <f t="shared" ca="1" si="628"/>
        <v>36</v>
      </c>
      <c r="H2766">
        <f t="shared" ca="1" si="621"/>
        <v>2017</v>
      </c>
      <c r="I2766">
        <f t="shared" ca="1" si="622"/>
        <v>2</v>
      </c>
      <c r="J2766" t="str">
        <f t="shared" ca="1" si="623"/>
        <v>rs</v>
      </c>
      <c r="K2766" t="str">
        <f t="shared" ca="1" si="629"/>
        <v>NWE</v>
      </c>
      <c r="L2766" t="str">
        <f t="shared" ca="1" si="629"/>
        <v>NWE</v>
      </c>
      <c r="M2766">
        <f t="shared" ca="1" si="624"/>
        <v>-2</v>
      </c>
      <c r="N2766" t="s">
        <v>18</v>
      </c>
      <c r="O2766">
        <v>3.5</v>
      </c>
      <c r="P2766">
        <f t="shared" ca="1" si="625"/>
        <v>1</v>
      </c>
      <c r="S2766" t="s">
        <v>340</v>
      </c>
      <c r="T2766">
        <v>0.6</v>
      </c>
      <c r="U2766">
        <f t="shared" ca="1" si="626"/>
        <v>0</v>
      </c>
      <c r="W2766" t="str">
        <f t="shared" ca="1" si="627"/>
        <v/>
      </c>
    </row>
    <row r="2767" spans="1:23" x14ac:dyDescent="0.25">
      <c r="A2767">
        <v>2750</v>
      </c>
      <c r="B2767">
        <v>1356</v>
      </c>
      <c r="C2767" t="str">
        <f t="shared" ca="1" si="620"/>
        <v>2017_02_PHI@KCY</v>
      </c>
      <c r="D2767">
        <f t="shared" ca="1" si="628"/>
        <v>-4.5</v>
      </c>
      <c r="E2767">
        <f t="shared" ca="1" si="628"/>
        <v>-5.5</v>
      </c>
      <c r="F2767">
        <f t="shared" ca="1" si="628"/>
        <v>27</v>
      </c>
      <c r="G2767">
        <f t="shared" ca="1" si="628"/>
        <v>20</v>
      </c>
      <c r="H2767">
        <f t="shared" ca="1" si="621"/>
        <v>2017</v>
      </c>
      <c r="I2767">
        <f t="shared" ca="1" si="622"/>
        <v>2</v>
      </c>
      <c r="J2767" t="str">
        <f t="shared" ca="1" si="623"/>
        <v>rs</v>
      </c>
      <c r="K2767" t="str">
        <f t="shared" ca="1" si="629"/>
        <v>KCY</v>
      </c>
      <c r="L2767" t="str">
        <f t="shared" ca="1" si="629"/>
        <v>KCY</v>
      </c>
      <c r="M2767">
        <f t="shared" ca="1" si="624"/>
        <v>1</v>
      </c>
      <c r="N2767" t="s">
        <v>18</v>
      </c>
      <c r="O2767">
        <v>-5</v>
      </c>
      <c r="P2767">
        <f t="shared" ca="1" si="625"/>
        <v>0.5</v>
      </c>
      <c r="S2767" t="s">
        <v>336</v>
      </c>
      <c r="T2767">
        <v>0.56000000000000005</v>
      </c>
      <c r="U2767">
        <f t="shared" ca="1" si="626"/>
        <v>1</v>
      </c>
      <c r="W2767" t="str">
        <f t="shared" ca="1" si="627"/>
        <v/>
      </c>
    </row>
    <row r="2768" spans="1:23" x14ac:dyDescent="0.25">
      <c r="A2768">
        <v>2751</v>
      </c>
      <c r="B2768">
        <v>1357</v>
      </c>
      <c r="C2768" t="str">
        <f t="shared" ca="1" si="620"/>
        <v>2017_02_TEN@JAX</v>
      </c>
      <c r="D2768">
        <f t="shared" ca="1" si="628"/>
        <v>0</v>
      </c>
      <c r="E2768">
        <f t="shared" ca="1" si="628"/>
        <v>1.5</v>
      </c>
      <c r="F2768">
        <f t="shared" ca="1" si="628"/>
        <v>16</v>
      </c>
      <c r="G2768">
        <f t="shared" ca="1" si="628"/>
        <v>37</v>
      </c>
      <c r="H2768">
        <f t="shared" ca="1" si="621"/>
        <v>2017</v>
      </c>
      <c r="I2768">
        <f t="shared" ca="1" si="622"/>
        <v>2</v>
      </c>
      <c r="J2768" t="str">
        <f t="shared" ca="1" si="623"/>
        <v>rs</v>
      </c>
      <c r="K2768" t="str">
        <f t="shared" ca="1" si="629"/>
        <v>TEN</v>
      </c>
      <c r="L2768" t="str">
        <f t="shared" ca="1" si="629"/>
        <v>TEN</v>
      </c>
      <c r="M2768">
        <f t="shared" ca="1" si="624"/>
        <v>-1.5</v>
      </c>
      <c r="N2768" t="s">
        <v>18</v>
      </c>
      <c r="O2768">
        <v>2.5</v>
      </c>
      <c r="P2768">
        <f t="shared" ca="1" si="625"/>
        <v>2.5</v>
      </c>
      <c r="S2768" t="s">
        <v>95</v>
      </c>
      <c r="T2768">
        <v>0.67</v>
      </c>
      <c r="U2768">
        <f t="shared" ca="1" si="626"/>
        <v>1</v>
      </c>
      <c r="W2768" t="str">
        <f t="shared" ca="1" si="627"/>
        <v/>
      </c>
    </row>
    <row r="2769" spans="1:23" x14ac:dyDescent="0.25">
      <c r="A2769">
        <v>2752</v>
      </c>
      <c r="B2769">
        <v>1358</v>
      </c>
      <c r="C2769" t="str">
        <f t="shared" ca="1" si="620"/>
        <v>2017_02_ARI@IND</v>
      </c>
      <c r="D2769">
        <f t="shared" ca="1" si="628"/>
        <v>7.5</v>
      </c>
      <c r="E2769">
        <f t="shared" ca="1" si="628"/>
        <v>7</v>
      </c>
      <c r="F2769">
        <f t="shared" ca="1" si="628"/>
        <v>13</v>
      </c>
      <c r="G2769">
        <f t="shared" ca="1" si="628"/>
        <v>16</v>
      </c>
      <c r="H2769">
        <f t="shared" ca="1" si="621"/>
        <v>2017</v>
      </c>
      <c r="I2769">
        <f t="shared" ca="1" si="622"/>
        <v>2</v>
      </c>
      <c r="J2769" t="str">
        <f t="shared" ca="1" si="623"/>
        <v>rs</v>
      </c>
      <c r="K2769" t="str">
        <f t="shared" ca="1" si="629"/>
        <v>IND</v>
      </c>
      <c r="L2769" t="str">
        <f t="shared" ca="1" si="629"/>
        <v>ARI</v>
      </c>
      <c r="M2769">
        <f t="shared" ca="1" si="624"/>
        <v>0.5</v>
      </c>
      <c r="N2769" t="s">
        <v>18</v>
      </c>
      <c r="O2769">
        <v>4.5</v>
      </c>
      <c r="P2769">
        <f t="shared" ca="1" si="625"/>
        <v>3</v>
      </c>
      <c r="S2769" t="s">
        <v>66</v>
      </c>
      <c r="T2769">
        <v>0.69</v>
      </c>
      <c r="U2769">
        <f t="shared" ca="1" si="626"/>
        <v>0</v>
      </c>
      <c r="W2769" t="str">
        <f t="shared" ca="1" si="627"/>
        <v/>
      </c>
    </row>
    <row r="2770" spans="1:23" x14ac:dyDescent="0.25">
      <c r="A2770">
        <v>2753</v>
      </c>
      <c r="B2770">
        <v>1359</v>
      </c>
      <c r="C2770" t="str">
        <f t="shared" ca="1" si="620"/>
        <v>2017_02_BUF@CAR</v>
      </c>
      <c r="D2770">
        <f t="shared" ca="1" si="628"/>
        <v>-7.5</v>
      </c>
      <c r="E2770">
        <f t="shared" ca="1" si="628"/>
        <v>-7</v>
      </c>
      <c r="F2770">
        <f t="shared" ca="1" si="628"/>
        <v>9</v>
      </c>
      <c r="G2770">
        <f t="shared" ca="1" si="628"/>
        <v>3</v>
      </c>
      <c r="H2770">
        <f t="shared" ca="1" si="621"/>
        <v>2017</v>
      </c>
      <c r="I2770">
        <f t="shared" ca="1" si="622"/>
        <v>2</v>
      </c>
      <c r="J2770" t="str">
        <f t="shared" ca="1" si="623"/>
        <v>rs</v>
      </c>
      <c r="K2770" t="str">
        <f t="shared" ca="1" si="629"/>
        <v>BUF</v>
      </c>
      <c r="L2770" t="str">
        <f t="shared" ca="1" si="629"/>
        <v>CAR</v>
      </c>
      <c r="M2770">
        <f t="shared" ca="1" si="624"/>
        <v>-0.5</v>
      </c>
      <c r="N2770" t="s">
        <v>18</v>
      </c>
      <c r="O2770">
        <v>-7.5</v>
      </c>
      <c r="P2770">
        <f t="shared" ca="1" si="625"/>
        <v>0</v>
      </c>
      <c r="S2770" t="s">
        <v>68</v>
      </c>
      <c r="T2770">
        <v>0.61</v>
      </c>
      <c r="U2770">
        <f t="shared" ca="1" si="626"/>
        <v>1</v>
      </c>
      <c r="W2770" t="str">
        <f t="shared" ca="1" si="627"/>
        <v/>
      </c>
    </row>
    <row r="2771" spans="1:23" x14ac:dyDescent="0.25">
      <c r="A2771">
        <v>2754</v>
      </c>
      <c r="B2771">
        <v>1360</v>
      </c>
      <c r="C2771" t="str">
        <f t="shared" ca="1" si="620"/>
        <v>2017_02_NYJ@OAK</v>
      </c>
      <c r="D2771">
        <f t="shared" ca="1" si="628"/>
        <v>-13.5</v>
      </c>
      <c r="E2771">
        <f t="shared" ca="1" si="628"/>
        <v>-13.5</v>
      </c>
      <c r="F2771">
        <f t="shared" ca="1" si="628"/>
        <v>45</v>
      </c>
      <c r="G2771">
        <f t="shared" ca="1" si="628"/>
        <v>20</v>
      </c>
      <c r="H2771">
        <f t="shared" ca="1" si="621"/>
        <v>2017</v>
      </c>
      <c r="I2771">
        <f t="shared" ca="1" si="622"/>
        <v>2</v>
      </c>
      <c r="J2771" t="str">
        <f t="shared" ca="1" si="623"/>
        <v>rs</v>
      </c>
      <c r="K2771" t="str">
        <f t="shared" ca="1" si="629"/>
        <v>OAK</v>
      </c>
      <c r="L2771" t="str">
        <f t="shared" ca="1" si="629"/>
        <v>OAK</v>
      </c>
      <c r="M2771">
        <f t="shared" ca="1" si="624"/>
        <v>0</v>
      </c>
      <c r="N2771" t="s">
        <v>18</v>
      </c>
      <c r="O2771">
        <v>-14.5</v>
      </c>
      <c r="P2771">
        <f t="shared" ca="1" si="625"/>
        <v>1</v>
      </c>
      <c r="S2771" t="s">
        <v>87</v>
      </c>
      <c r="T2771">
        <v>0.73</v>
      </c>
      <c r="U2771">
        <f t="shared" ca="1" si="626"/>
        <v>1</v>
      </c>
      <c r="W2771" t="str">
        <f t="shared" ca="1" si="627"/>
        <v/>
      </c>
    </row>
    <row r="2772" spans="1:23" x14ac:dyDescent="0.25">
      <c r="A2772">
        <v>2755</v>
      </c>
      <c r="B2772">
        <v>1361</v>
      </c>
      <c r="C2772" t="str">
        <f t="shared" ca="1" si="620"/>
        <v>2017_02_MIA@LAC</v>
      </c>
      <c r="D2772">
        <f t="shared" ca="1" si="628"/>
        <v>-3</v>
      </c>
      <c r="E2772">
        <f t="shared" ca="1" si="628"/>
        <v>-3.5</v>
      </c>
      <c r="F2772">
        <f t="shared" ca="1" si="628"/>
        <v>17</v>
      </c>
      <c r="G2772">
        <f t="shared" ca="1" si="628"/>
        <v>19</v>
      </c>
      <c r="H2772">
        <f t="shared" ca="1" si="621"/>
        <v>2017</v>
      </c>
      <c r="I2772">
        <f t="shared" ca="1" si="622"/>
        <v>2</v>
      </c>
      <c r="J2772" t="str">
        <f t="shared" ca="1" si="623"/>
        <v>rs</v>
      </c>
      <c r="K2772" t="str">
        <f t="shared" ca="1" si="629"/>
        <v>MIA</v>
      </c>
      <c r="L2772" t="str">
        <f t="shared" ca="1" si="629"/>
        <v>MIA</v>
      </c>
      <c r="M2772">
        <f t="shared" ca="1" si="624"/>
        <v>0.5</v>
      </c>
      <c r="N2772" t="s">
        <v>18</v>
      </c>
      <c r="O2772">
        <v>-4.5</v>
      </c>
      <c r="P2772">
        <f t="shared" ca="1" si="625"/>
        <v>1.5</v>
      </c>
      <c r="S2772" t="s">
        <v>124</v>
      </c>
      <c r="T2772">
        <v>0.53</v>
      </c>
      <c r="U2772">
        <f t="shared" ca="1" si="626"/>
        <v>0</v>
      </c>
      <c r="W2772" t="str">
        <f t="shared" ca="1" si="627"/>
        <v/>
      </c>
    </row>
    <row r="2773" spans="1:23" x14ac:dyDescent="0.25">
      <c r="A2773">
        <v>2756</v>
      </c>
      <c r="B2773">
        <v>1362</v>
      </c>
      <c r="C2773" t="str">
        <f t="shared" ca="1" si="620"/>
        <v>2017_02_SFO@SEA</v>
      </c>
      <c r="D2773">
        <f t="shared" ca="1" si="628"/>
        <v>-12.5</v>
      </c>
      <c r="E2773">
        <f t="shared" ca="1" si="628"/>
        <v>-14</v>
      </c>
      <c r="F2773">
        <f t="shared" ca="1" si="628"/>
        <v>12</v>
      </c>
      <c r="G2773">
        <f t="shared" ca="1" si="628"/>
        <v>9</v>
      </c>
      <c r="H2773">
        <f t="shared" ca="1" si="621"/>
        <v>2017</v>
      </c>
      <c r="I2773">
        <f t="shared" ca="1" si="622"/>
        <v>2</v>
      </c>
      <c r="J2773" t="str">
        <f t="shared" ca="1" si="623"/>
        <v>rs</v>
      </c>
      <c r="K2773" t="str">
        <f t="shared" ca="1" si="629"/>
        <v>SFO</v>
      </c>
      <c r="L2773" t="str">
        <f t="shared" ca="1" si="629"/>
        <v>SEA</v>
      </c>
      <c r="M2773">
        <f t="shared" ca="1" si="624"/>
        <v>1.5</v>
      </c>
      <c r="N2773" t="s">
        <v>18</v>
      </c>
      <c r="O2773">
        <v>-12.5</v>
      </c>
      <c r="P2773">
        <f t="shared" ca="1" si="625"/>
        <v>0</v>
      </c>
      <c r="S2773" t="s">
        <v>91</v>
      </c>
      <c r="T2773">
        <v>0.65</v>
      </c>
      <c r="U2773">
        <f t="shared" ca="1" si="626"/>
        <v>0</v>
      </c>
      <c r="W2773" t="str">
        <f t="shared" ca="1" si="627"/>
        <v/>
      </c>
    </row>
    <row r="2774" spans="1:23" x14ac:dyDescent="0.25">
      <c r="A2774">
        <v>2757</v>
      </c>
      <c r="B2774">
        <v>1363</v>
      </c>
      <c r="C2774" t="str">
        <f t="shared" ca="1" si="620"/>
        <v>2017_02_DAL@DEN</v>
      </c>
      <c r="D2774">
        <f t="shared" ca="1" si="628"/>
        <v>1.5</v>
      </c>
      <c r="E2774">
        <f t="shared" ca="1" si="628"/>
        <v>2.5</v>
      </c>
      <c r="F2774">
        <f t="shared" ca="1" si="628"/>
        <v>42</v>
      </c>
      <c r="G2774">
        <f t="shared" ca="1" si="628"/>
        <v>17</v>
      </c>
      <c r="H2774">
        <f t="shared" ca="1" si="621"/>
        <v>2017</v>
      </c>
      <c r="I2774">
        <f t="shared" ca="1" si="622"/>
        <v>2</v>
      </c>
      <c r="J2774" t="str">
        <f t="shared" ca="1" si="623"/>
        <v>rs</v>
      </c>
      <c r="K2774" t="str">
        <f t="shared" ca="1" si="629"/>
        <v>DEN</v>
      </c>
      <c r="L2774" t="str">
        <f t="shared" ca="1" si="629"/>
        <v>DEN</v>
      </c>
      <c r="M2774">
        <f t="shared" ca="1" si="624"/>
        <v>-1</v>
      </c>
      <c r="N2774" t="s">
        <v>18</v>
      </c>
      <c r="O2774">
        <v>2</v>
      </c>
      <c r="P2774">
        <f t="shared" ca="1" si="625"/>
        <v>0.5</v>
      </c>
      <c r="S2774" t="s">
        <v>73</v>
      </c>
      <c r="T2774">
        <v>0.66</v>
      </c>
      <c r="U2774">
        <f t="shared" ca="1" si="626"/>
        <v>0</v>
      </c>
      <c r="W2774" t="str">
        <f t="shared" ca="1" si="627"/>
        <v/>
      </c>
    </row>
    <row r="2775" spans="1:23" x14ac:dyDescent="0.25">
      <c r="A2775">
        <v>2758</v>
      </c>
      <c r="B2775">
        <v>1364</v>
      </c>
      <c r="C2775" t="str">
        <f t="shared" ca="1" si="620"/>
        <v>2017_02_WAS@LAR</v>
      </c>
      <c r="D2775">
        <f t="shared" ca="1" si="628"/>
        <v>-2.5</v>
      </c>
      <c r="E2775">
        <f t="shared" ca="1" si="628"/>
        <v>-2.5</v>
      </c>
      <c r="F2775">
        <f t="shared" ca="1" si="628"/>
        <v>20</v>
      </c>
      <c r="G2775">
        <f t="shared" ca="1" si="628"/>
        <v>27</v>
      </c>
      <c r="H2775">
        <f t="shared" ca="1" si="621"/>
        <v>2017</v>
      </c>
      <c r="I2775">
        <f t="shared" ca="1" si="622"/>
        <v>2</v>
      </c>
      <c r="J2775" t="str">
        <f t="shared" ca="1" si="623"/>
        <v>rs</v>
      </c>
      <c r="K2775" t="str">
        <f t="shared" ca="1" si="629"/>
        <v>WAS</v>
      </c>
      <c r="L2775" t="str">
        <f t="shared" ca="1" si="629"/>
        <v>WAS</v>
      </c>
      <c r="M2775">
        <f t="shared" ca="1" si="624"/>
        <v>0</v>
      </c>
      <c r="N2775" t="s">
        <v>18</v>
      </c>
      <c r="O2775">
        <v>-3</v>
      </c>
      <c r="P2775">
        <f t="shared" ca="1" si="625"/>
        <v>0.5</v>
      </c>
      <c r="S2775" t="s">
        <v>125</v>
      </c>
      <c r="T2775">
        <v>0.59</v>
      </c>
      <c r="U2775">
        <f t="shared" ca="1" si="626"/>
        <v>0</v>
      </c>
      <c r="W2775" t="str">
        <f t="shared" ca="1" si="627"/>
        <v/>
      </c>
    </row>
    <row r="2776" spans="1:23" x14ac:dyDescent="0.25">
      <c r="A2776">
        <v>2759</v>
      </c>
      <c r="B2776">
        <v>1365</v>
      </c>
      <c r="C2776" t="str">
        <f t="shared" ca="1" si="620"/>
        <v>2017_02_GBY@ATL</v>
      </c>
      <c r="D2776">
        <f t="shared" ca="1" si="628"/>
        <v>-2.5</v>
      </c>
      <c r="E2776">
        <f t="shared" ca="1" si="628"/>
        <v>-3</v>
      </c>
      <c r="F2776">
        <f t="shared" ca="1" si="628"/>
        <v>34</v>
      </c>
      <c r="G2776">
        <f t="shared" ca="1" si="628"/>
        <v>23</v>
      </c>
      <c r="H2776">
        <f t="shared" ca="1" si="621"/>
        <v>2017</v>
      </c>
      <c r="I2776">
        <f t="shared" ca="1" si="622"/>
        <v>2</v>
      </c>
      <c r="J2776" t="str">
        <f t="shared" ca="1" si="623"/>
        <v>rs</v>
      </c>
      <c r="K2776" t="str">
        <f t="shared" ca="1" si="629"/>
        <v>ATL</v>
      </c>
      <c r="L2776" t="str">
        <f t="shared" ca="1" si="629"/>
        <v>ATL</v>
      </c>
      <c r="M2776">
        <f t="shared" ca="1" si="624"/>
        <v>0.5</v>
      </c>
      <c r="N2776" t="s">
        <v>18</v>
      </c>
      <c r="O2776">
        <v>-2</v>
      </c>
      <c r="P2776">
        <f t="shared" ca="1" si="625"/>
        <v>0.5</v>
      </c>
      <c r="S2776" t="s">
        <v>335</v>
      </c>
      <c r="T2776">
        <v>0.64</v>
      </c>
      <c r="U2776">
        <f t="shared" ca="1" si="626"/>
        <v>0</v>
      </c>
      <c r="W2776" t="str">
        <f t="shared" ca="1" si="627"/>
        <v/>
      </c>
    </row>
    <row r="2777" spans="1:23" x14ac:dyDescent="0.25">
      <c r="A2777">
        <v>2760</v>
      </c>
      <c r="B2777">
        <v>1366</v>
      </c>
      <c r="C2777" t="str">
        <f t="shared" ca="1" si="620"/>
        <v>2017_02_DET@NYG</v>
      </c>
      <c r="D2777">
        <f t="shared" ca="1" si="628"/>
        <v>-5</v>
      </c>
      <c r="E2777">
        <f t="shared" ca="1" si="628"/>
        <v>-3</v>
      </c>
      <c r="F2777">
        <f t="shared" ca="1" si="628"/>
        <v>24</v>
      </c>
      <c r="G2777">
        <f t="shared" ca="1" si="628"/>
        <v>10</v>
      </c>
      <c r="H2777">
        <f t="shared" ca="1" si="621"/>
        <v>2017</v>
      </c>
      <c r="I2777">
        <f t="shared" ca="1" si="622"/>
        <v>2</v>
      </c>
      <c r="J2777" t="str">
        <f t="shared" ca="1" si="623"/>
        <v>rs</v>
      </c>
      <c r="K2777" t="str">
        <f t="shared" ca="1" si="629"/>
        <v>NYG</v>
      </c>
      <c r="L2777" t="str">
        <f t="shared" ca="1" si="629"/>
        <v>NYG</v>
      </c>
      <c r="M2777">
        <f t="shared" ca="1" si="624"/>
        <v>-2</v>
      </c>
      <c r="N2777" t="s">
        <v>18</v>
      </c>
      <c r="O2777">
        <v>-3</v>
      </c>
      <c r="P2777">
        <f t="shared" ca="1" si="625"/>
        <v>2</v>
      </c>
      <c r="S2777" t="s">
        <v>75</v>
      </c>
      <c r="T2777">
        <v>0.66</v>
      </c>
      <c r="U2777">
        <f t="shared" ca="1" si="626"/>
        <v>0</v>
      </c>
      <c r="W2777" t="str">
        <f t="shared" ca="1" si="627"/>
        <v/>
      </c>
    </row>
    <row r="2778" spans="1:23" x14ac:dyDescent="0.25">
      <c r="A2778">
        <v>2761</v>
      </c>
      <c r="B2778">
        <v>1367</v>
      </c>
      <c r="C2778" t="str">
        <f t="shared" ca="1" si="620"/>
        <v>2017_03_LAR@SFO</v>
      </c>
      <c r="D2778">
        <f t="shared" ca="1" si="628"/>
        <v>2.5</v>
      </c>
      <c r="E2778">
        <f t="shared" ca="1" si="628"/>
        <v>2.5</v>
      </c>
      <c r="F2778">
        <f t="shared" ca="1" si="628"/>
        <v>41</v>
      </c>
      <c r="G2778">
        <f t="shared" ca="1" si="628"/>
        <v>39</v>
      </c>
      <c r="H2778">
        <f t="shared" ca="1" si="621"/>
        <v>2017</v>
      </c>
      <c r="I2778">
        <f t="shared" ca="1" si="622"/>
        <v>3</v>
      </c>
      <c r="J2778" t="str">
        <f t="shared" ca="1" si="623"/>
        <v>rs</v>
      </c>
      <c r="K2778" t="str">
        <f t="shared" ca="1" si="629"/>
        <v>SFO</v>
      </c>
      <c r="L2778" t="str">
        <f t="shared" ca="1" si="629"/>
        <v>SFO</v>
      </c>
      <c r="M2778">
        <f t="shared" ca="1" si="624"/>
        <v>0</v>
      </c>
      <c r="N2778" t="s">
        <v>16</v>
      </c>
      <c r="O2778">
        <v>3</v>
      </c>
      <c r="P2778">
        <f t="shared" ca="1" si="625"/>
        <v>0.5</v>
      </c>
      <c r="S2778" t="s">
        <v>338</v>
      </c>
      <c r="T2778">
        <v>0.55000000000000004</v>
      </c>
      <c r="U2778">
        <f t="shared" ca="1" si="626"/>
        <v>1</v>
      </c>
      <c r="V2778" t="s">
        <v>338</v>
      </c>
      <c r="W2778">
        <f t="shared" ca="1" si="627"/>
        <v>1</v>
      </c>
    </row>
    <row r="2779" spans="1:23" x14ac:dyDescent="0.25">
      <c r="A2779">
        <v>2762</v>
      </c>
      <c r="B2779">
        <v>1368</v>
      </c>
      <c r="C2779" t="str">
        <f t="shared" ca="1" si="620"/>
        <v>2017_03_BAL@JAX</v>
      </c>
      <c r="D2779">
        <f t="shared" ca="1" si="628"/>
        <v>4</v>
      </c>
      <c r="E2779">
        <f t="shared" ca="1" si="628"/>
        <v>3.5</v>
      </c>
      <c r="F2779">
        <f t="shared" ca="1" si="628"/>
        <v>44</v>
      </c>
      <c r="G2779">
        <f t="shared" ca="1" si="628"/>
        <v>7</v>
      </c>
      <c r="H2779">
        <f t="shared" ca="1" si="621"/>
        <v>2017</v>
      </c>
      <c r="I2779">
        <f t="shared" ca="1" si="622"/>
        <v>3</v>
      </c>
      <c r="J2779" t="str">
        <f t="shared" ca="1" si="623"/>
        <v>rs</v>
      </c>
      <c r="K2779" t="str">
        <f t="shared" ca="1" si="629"/>
        <v>JAX</v>
      </c>
      <c r="L2779" t="str">
        <f t="shared" ca="1" si="629"/>
        <v>JAX</v>
      </c>
      <c r="M2779">
        <f t="shared" ca="1" si="624"/>
        <v>0.5</v>
      </c>
      <c r="N2779" t="s">
        <v>16</v>
      </c>
      <c r="O2779">
        <v>4.5</v>
      </c>
      <c r="P2779">
        <f t="shared" ca="1" si="625"/>
        <v>0.5</v>
      </c>
      <c r="S2779" t="s">
        <v>67</v>
      </c>
      <c r="T2779">
        <v>0.65</v>
      </c>
      <c r="U2779">
        <f t="shared" ca="1" si="626"/>
        <v>0</v>
      </c>
      <c r="V2779" t="s">
        <v>67</v>
      </c>
      <c r="W2779">
        <f t="shared" ca="1" si="627"/>
        <v>0</v>
      </c>
    </row>
    <row r="2780" spans="1:23" x14ac:dyDescent="0.25">
      <c r="A2780">
        <v>2763</v>
      </c>
      <c r="B2780">
        <v>1369</v>
      </c>
      <c r="C2780" t="str">
        <f t="shared" ca="1" si="620"/>
        <v>2017_03_DEN@BUF</v>
      </c>
      <c r="D2780">
        <f t="shared" ca="1" si="628"/>
        <v>2.5</v>
      </c>
      <c r="E2780">
        <f t="shared" ca="1" si="628"/>
        <v>3</v>
      </c>
      <c r="F2780">
        <f t="shared" ca="1" si="628"/>
        <v>26</v>
      </c>
      <c r="G2780">
        <f t="shared" ca="1" si="628"/>
        <v>16</v>
      </c>
      <c r="H2780">
        <f t="shared" ca="1" si="621"/>
        <v>2017</v>
      </c>
      <c r="I2780">
        <f t="shared" ca="1" si="622"/>
        <v>3</v>
      </c>
      <c r="J2780" t="str">
        <f t="shared" ca="1" si="623"/>
        <v>rs</v>
      </c>
      <c r="K2780" t="str">
        <f t="shared" ca="1" si="629"/>
        <v>BUF</v>
      </c>
      <c r="L2780" t="str">
        <f t="shared" ca="1" si="629"/>
        <v>BUF</v>
      </c>
      <c r="M2780">
        <f t="shared" ca="1" si="624"/>
        <v>-0.5</v>
      </c>
      <c r="N2780" t="s">
        <v>16</v>
      </c>
      <c r="O2780">
        <v>6.5</v>
      </c>
      <c r="P2780">
        <f t="shared" ca="1" si="625"/>
        <v>4</v>
      </c>
      <c r="S2780" t="s">
        <v>68</v>
      </c>
      <c r="T2780">
        <v>0.55000000000000004</v>
      </c>
      <c r="U2780">
        <f t="shared" ca="1" si="626"/>
        <v>1</v>
      </c>
      <c r="V2780" t="s">
        <v>68</v>
      </c>
      <c r="W2780">
        <f t="shared" ca="1" si="627"/>
        <v>1</v>
      </c>
    </row>
    <row r="2781" spans="1:23" x14ac:dyDescent="0.25">
      <c r="A2781">
        <v>2764</v>
      </c>
      <c r="B2781">
        <v>1370</v>
      </c>
      <c r="C2781" t="str">
        <f t="shared" ca="1" si="620"/>
        <v>2017_03_PIT@CHI</v>
      </c>
      <c r="D2781">
        <f t="shared" ca="1" si="628"/>
        <v>7.5</v>
      </c>
      <c r="E2781">
        <f t="shared" ca="1" si="628"/>
        <v>7.5</v>
      </c>
      <c r="F2781">
        <f t="shared" ca="1" si="628"/>
        <v>23</v>
      </c>
      <c r="G2781">
        <f t="shared" ca="1" si="628"/>
        <v>17</v>
      </c>
      <c r="H2781">
        <f t="shared" ca="1" si="621"/>
        <v>2017</v>
      </c>
      <c r="I2781">
        <f t="shared" ca="1" si="622"/>
        <v>3</v>
      </c>
      <c r="J2781" t="str">
        <f t="shared" ca="1" si="623"/>
        <v>rs</v>
      </c>
      <c r="K2781" t="str">
        <f t="shared" ca="1" si="629"/>
        <v>CHI</v>
      </c>
      <c r="L2781" t="str">
        <f t="shared" ca="1" si="629"/>
        <v>CHI</v>
      </c>
      <c r="M2781">
        <f t="shared" ca="1" si="624"/>
        <v>0</v>
      </c>
      <c r="N2781" t="s">
        <v>16</v>
      </c>
      <c r="O2781">
        <v>7</v>
      </c>
      <c r="P2781">
        <f t="shared" ca="1" si="625"/>
        <v>0.5</v>
      </c>
      <c r="S2781" t="s">
        <v>70</v>
      </c>
      <c r="T2781">
        <v>0.54</v>
      </c>
      <c r="U2781">
        <f t="shared" ca="1" si="626"/>
        <v>1</v>
      </c>
      <c r="V2781" t="s">
        <v>70</v>
      </c>
      <c r="W2781">
        <f t="shared" ca="1" si="627"/>
        <v>1</v>
      </c>
    </row>
    <row r="2782" spans="1:23" x14ac:dyDescent="0.25">
      <c r="A2782">
        <v>2765</v>
      </c>
      <c r="B2782">
        <v>1371</v>
      </c>
      <c r="C2782" t="str">
        <f t="shared" ca="1" si="620"/>
        <v>2017_03_NOR@CAR</v>
      </c>
      <c r="D2782">
        <f t="shared" ref="D2782:G2801" ca="1" si="630">IFERROR(IF(ISBLANK(VLOOKUP($B2782,nfl_game_result,MATCH(D$1,nfl_game_result_header,0),FALSE)),"",VLOOKUP($B2782,nfl_game_result,MATCH(D$1,nfl_game_result_header,0),FALSE)),"error")</f>
        <v>6</v>
      </c>
      <c r="E2782">
        <f t="shared" ca="1" si="630"/>
        <v>5.5</v>
      </c>
      <c r="F2782">
        <f t="shared" ca="1" si="630"/>
        <v>34</v>
      </c>
      <c r="G2782">
        <f t="shared" ca="1" si="630"/>
        <v>13</v>
      </c>
      <c r="H2782">
        <f t="shared" ca="1" si="621"/>
        <v>2017</v>
      </c>
      <c r="I2782">
        <f t="shared" ca="1" si="622"/>
        <v>3</v>
      </c>
      <c r="J2782" t="str">
        <f t="shared" ca="1" si="623"/>
        <v>rs</v>
      </c>
      <c r="K2782" t="str">
        <f t="shared" ref="K2782:L2801" ca="1" si="631">IFERROR(IF(ISBLANK(VLOOKUP($B2782,nfl_game_result,MATCH(K$1,nfl_game_result_header,0),FALSE)),"",VLOOKUP($B2782,nfl_game_result,MATCH(K$1,nfl_game_result_header,0),FALSE)),"error")</f>
        <v>CAR</v>
      </c>
      <c r="L2782" t="str">
        <f t="shared" ca="1" si="631"/>
        <v>CAR</v>
      </c>
      <c r="M2782">
        <f t="shared" ca="1" si="624"/>
        <v>0.5</v>
      </c>
      <c r="N2782" t="s">
        <v>16</v>
      </c>
      <c r="O2782">
        <v>-5</v>
      </c>
      <c r="P2782">
        <f t="shared" ca="1" si="625"/>
        <v>11</v>
      </c>
      <c r="S2782" t="s">
        <v>69</v>
      </c>
      <c r="T2782">
        <v>0.62</v>
      </c>
      <c r="U2782">
        <f t="shared" ca="1" si="626"/>
        <v>1</v>
      </c>
      <c r="V2782" t="s">
        <v>69</v>
      </c>
      <c r="W2782">
        <f t="shared" ca="1" si="627"/>
        <v>1</v>
      </c>
    </row>
    <row r="2783" spans="1:23" x14ac:dyDescent="0.25">
      <c r="A2783">
        <v>2766</v>
      </c>
      <c r="B2783">
        <v>1372</v>
      </c>
      <c r="C2783" t="str">
        <f t="shared" ca="1" si="620"/>
        <v>2017_03_TBY@MIN</v>
      </c>
      <c r="D2783" t="str">
        <f t="shared" ca="1" si="630"/>
        <v>NA</v>
      </c>
      <c r="E2783">
        <f t="shared" ca="1" si="630"/>
        <v>-2.5</v>
      </c>
      <c r="F2783">
        <f t="shared" ca="1" si="630"/>
        <v>34</v>
      </c>
      <c r="G2783">
        <f t="shared" ca="1" si="630"/>
        <v>17</v>
      </c>
      <c r="H2783">
        <f t="shared" ca="1" si="621"/>
        <v>2017</v>
      </c>
      <c r="I2783">
        <f t="shared" ca="1" si="622"/>
        <v>3</v>
      </c>
      <c r="J2783" t="str">
        <f t="shared" ca="1" si="623"/>
        <v>rs</v>
      </c>
      <c r="K2783" t="str">
        <f t="shared" ca="1" si="631"/>
        <v>MIN</v>
      </c>
      <c r="L2783" t="str">
        <f t="shared" ca="1" si="631"/>
        <v>MIN</v>
      </c>
      <c r="M2783" t="e">
        <f t="shared" ca="1" si="624"/>
        <v>#VALUE!</v>
      </c>
      <c r="N2783" t="s">
        <v>16</v>
      </c>
      <c r="O2783">
        <v>2.5</v>
      </c>
      <c r="P2783" t="str">
        <f t="shared" ca="1" si="625"/>
        <v/>
      </c>
      <c r="S2783" t="s">
        <v>82</v>
      </c>
      <c r="T2783">
        <v>0.57999999999999996</v>
      </c>
      <c r="U2783">
        <f t="shared" ca="1" si="626"/>
        <v>1</v>
      </c>
      <c r="V2783" t="s">
        <v>82</v>
      </c>
      <c r="W2783">
        <f t="shared" ca="1" si="627"/>
        <v>1</v>
      </c>
    </row>
    <row r="2784" spans="1:23" x14ac:dyDescent="0.25">
      <c r="A2784">
        <v>2767</v>
      </c>
      <c r="B2784">
        <v>1373</v>
      </c>
      <c r="C2784" t="str">
        <f t="shared" ca="1" si="620"/>
        <v>2017_03_CLE@IND</v>
      </c>
      <c r="D2784">
        <f t="shared" ca="1" si="630"/>
        <v>1.5</v>
      </c>
      <c r="E2784">
        <f t="shared" ca="1" si="630"/>
        <v>-1.5</v>
      </c>
      <c r="F2784">
        <f t="shared" ca="1" si="630"/>
        <v>31</v>
      </c>
      <c r="G2784">
        <f t="shared" ca="1" si="630"/>
        <v>28</v>
      </c>
      <c r="H2784">
        <f t="shared" ca="1" si="621"/>
        <v>2017</v>
      </c>
      <c r="I2784">
        <f t="shared" ca="1" si="622"/>
        <v>3</v>
      </c>
      <c r="J2784" t="str">
        <f t="shared" ca="1" si="623"/>
        <v>rs</v>
      </c>
      <c r="K2784" t="str">
        <f t="shared" ca="1" si="631"/>
        <v>IND</v>
      </c>
      <c r="L2784" t="str">
        <f t="shared" ca="1" si="631"/>
        <v>IND</v>
      </c>
      <c r="M2784">
        <f t="shared" ca="1" si="624"/>
        <v>3</v>
      </c>
      <c r="N2784" t="s">
        <v>16</v>
      </c>
      <c r="O2784">
        <v>0</v>
      </c>
      <c r="P2784">
        <f t="shared" ca="1" si="625"/>
        <v>1.5</v>
      </c>
      <c r="S2784" t="s">
        <v>72</v>
      </c>
      <c r="T2784">
        <v>0.51</v>
      </c>
      <c r="U2784">
        <f t="shared" ca="1" si="626"/>
        <v>0</v>
      </c>
      <c r="V2784" t="s">
        <v>72</v>
      </c>
      <c r="W2784">
        <f t="shared" ca="1" si="627"/>
        <v>0</v>
      </c>
    </row>
    <row r="2785" spans="1:23" x14ac:dyDescent="0.25">
      <c r="A2785">
        <v>2768</v>
      </c>
      <c r="B2785">
        <v>1374</v>
      </c>
      <c r="C2785" t="str">
        <f t="shared" ca="1" si="620"/>
        <v>2017_03_MIA@NYJ</v>
      </c>
      <c r="D2785">
        <f t="shared" ca="1" si="630"/>
        <v>6.5</v>
      </c>
      <c r="E2785">
        <f t="shared" ca="1" si="630"/>
        <v>6</v>
      </c>
      <c r="F2785">
        <f t="shared" ca="1" si="630"/>
        <v>20</v>
      </c>
      <c r="G2785">
        <f t="shared" ca="1" si="630"/>
        <v>6</v>
      </c>
      <c r="H2785">
        <f t="shared" ca="1" si="621"/>
        <v>2017</v>
      </c>
      <c r="I2785">
        <f t="shared" ca="1" si="622"/>
        <v>3</v>
      </c>
      <c r="J2785" t="str">
        <f t="shared" ca="1" si="623"/>
        <v>rs</v>
      </c>
      <c r="K2785" t="str">
        <f t="shared" ca="1" si="631"/>
        <v>NYJ</v>
      </c>
      <c r="L2785" t="str">
        <f t="shared" ca="1" si="631"/>
        <v>NYJ</v>
      </c>
      <c r="M2785">
        <f t="shared" ca="1" si="624"/>
        <v>0.5</v>
      </c>
      <c r="N2785" t="s">
        <v>16</v>
      </c>
      <c r="O2785">
        <v>6</v>
      </c>
      <c r="P2785">
        <f t="shared" ca="1" si="625"/>
        <v>0.5</v>
      </c>
      <c r="S2785" t="s">
        <v>81</v>
      </c>
      <c r="T2785">
        <v>0.6</v>
      </c>
      <c r="U2785">
        <f t="shared" ca="1" si="626"/>
        <v>0</v>
      </c>
      <c r="V2785" t="s">
        <v>81</v>
      </c>
      <c r="W2785">
        <f t="shared" ca="1" si="627"/>
        <v>0</v>
      </c>
    </row>
    <row r="2786" spans="1:23" x14ac:dyDescent="0.25">
      <c r="A2786">
        <v>2769</v>
      </c>
      <c r="B2786">
        <v>1375</v>
      </c>
      <c r="C2786" t="str">
        <f t="shared" ca="1" si="620"/>
        <v>2017_03_HOU@NWE</v>
      </c>
      <c r="D2786">
        <f t="shared" ca="1" si="630"/>
        <v>-13</v>
      </c>
      <c r="E2786">
        <f t="shared" ca="1" si="630"/>
        <v>-14</v>
      </c>
      <c r="F2786">
        <f t="shared" ca="1" si="630"/>
        <v>36</v>
      </c>
      <c r="G2786">
        <f t="shared" ca="1" si="630"/>
        <v>33</v>
      </c>
      <c r="H2786">
        <f t="shared" ca="1" si="621"/>
        <v>2017</v>
      </c>
      <c r="I2786">
        <f t="shared" ca="1" si="622"/>
        <v>3</v>
      </c>
      <c r="J2786" t="str">
        <f t="shared" ca="1" si="623"/>
        <v>rs</v>
      </c>
      <c r="K2786" t="str">
        <f t="shared" ca="1" si="631"/>
        <v>HOU</v>
      </c>
      <c r="L2786" t="str">
        <f t="shared" ca="1" si="631"/>
        <v>NWE</v>
      </c>
      <c r="M2786">
        <f t="shared" ca="1" si="624"/>
        <v>1</v>
      </c>
      <c r="N2786" t="s">
        <v>16</v>
      </c>
      <c r="O2786">
        <v>-11</v>
      </c>
      <c r="P2786">
        <f t="shared" ca="1" si="625"/>
        <v>2</v>
      </c>
      <c r="S2786" t="s">
        <v>337</v>
      </c>
      <c r="T2786">
        <v>0.68</v>
      </c>
      <c r="U2786">
        <f t="shared" ca="1" si="626"/>
        <v>0</v>
      </c>
      <c r="V2786" t="s">
        <v>337</v>
      </c>
      <c r="W2786">
        <f t="shared" ca="1" si="627"/>
        <v>1</v>
      </c>
    </row>
    <row r="2787" spans="1:23" x14ac:dyDescent="0.25">
      <c r="A2787">
        <v>2770</v>
      </c>
      <c r="B2787">
        <v>1376</v>
      </c>
      <c r="C2787" t="str">
        <f t="shared" ca="1" si="620"/>
        <v>2017_03_ATL@DET</v>
      </c>
      <c r="D2787">
        <f t="shared" ca="1" si="630"/>
        <v>3.5</v>
      </c>
      <c r="E2787">
        <f t="shared" ca="1" si="630"/>
        <v>3</v>
      </c>
      <c r="F2787">
        <f t="shared" ca="1" si="630"/>
        <v>26</v>
      </c>
      <c r="G2787">
        <f t="shared" ca="1" si="630"/>
        <v>30</v>
      </c>
      <c r="H2787">
        <f t="shared" ca="1" si="621"/>
        <v>2017</v>
      </c>
      <c r="I2787">
        <f t="shared" ca="1" si="622"/>
        <v>3</v>
      </c>
      <c r="J2787" t="str">
        <f t="shared" ca="1" si="623"/>
        <v>rs</v>
      </c>
      <c r="K2787" t="str">
        <f t="shared" ca="1" si="631"/>
        <v>ATL</v>
      </c>
      <c r="L2787" t="str">
        <f t="shared" ca="1" si="631"/>
        <v>ATL</v>
      </c>
      <c r="M2787">
        <f t="shared" ca="1" si="624"/>
        <v>0.5</v>
      </c>
      <c r="N2787" t="s">
        <v>16</v>
      </c>
      <c r="O2787">
        <v>3</v>
      </c>
      <c r="P2787">
        <f t="shared" ca="1" si="625"/>
        <v>0.5</v>
      </c>
      <c r="S2787" t="s">
        <v>22</v>
      </c>
      <c r="T2787">
        <v>0.63</v>
      </c>
      <c r="U2787">
        <f t="shared" ca="1" si="626"/>
        <v>1</v>
      </c>
      <c r="V2787" t="s">
        <v>22</v>
      </c>
      <c r="W2787">
        <f t="shared" ca="1" si="627"/>
        <v>1</v>
      </c>
    </row>
    <row r="2788" spans="1:23" x14ac:dyDescent="0.25">
      <c r="A2788">
        <v>2771</v>
      </c>
      <c r="B2788">
        <v>1377</v>
      </c>
      <c r="C2788" t="str">
        <f t="shared" ca="1" si="620"/>
        <v>2017_03_NYG@PHI</v>
      </c>
      <c r="D2788">
        <f t="shared" ca="1" si="630"/>
        <v>3.5</v>
      </c>
      <c r="E2788">
        <f t="shared" ca="1" si="630"/>
        <v>6</v>
      </c>
      <c r="F2788">
        <f t="shared" ca="1" si="630"/>
        <v>27</v>
      </c>
      <c r="G2788">
        <f t="shared" ca="1" si="630"/>
        <v>24</v>
      </c>
      <c r="H2788">
        <f t="shared" ca="1" si="621"/>
        <v>2017</v>
      </c>
      <c r="I2788">
        <f t="shared" ca="1" si="622"/>
        <v>3</v>
      </c>
      <c r="J2788" t="str">
        <f t="shared" ca="1" si="623"/>
        <v>rs</v>
      </c>
      <c r="K2788" t="str">
        <f t="shared" ca="1" si="631"/>
        <v>PHI</v>
      </c>
      <c r="L2788" t="str">
        <f t="shared" ca="1" si="631"/>
        <v>PHI</v>
      </c>
      <c r="M2788">
        <f t="shared" ca="1" si="624"/>
        <v>-2.5</v>
      </c>
      <c r="N2788" t="s">
        <v>16</v>
      </c>
      <c r="O2788">
        <v>-4.5</v>
      </c>
      <c r="P2788">
        <f t="shared" ca="1" si="625"/>
        <v>8</v>
      </c>
      <c r="S2788" t="s">
        <v>88</v>
      </c>
      <c r="T2788">
        <v>0.69</v>
      </c>
      <c r="U2788">
        <f t="shared" ca="1" si="626"/>
        <v>1</v>
      </c>
      <c r="V2788" t="s">
        <v>88</v>
      </c>
      <c r="W2788">
        <f t="shared" ca="1" si="627"/>
        <v>1</v>
      </c>
    </row>
    <row r="2789" spans="1:23" x14ac:dyDescent="0.25">
      <c r="A2789">
        <v>2772</v>
      </c>
      <c r="B2789">
        <v>1378</v>
      </c>
      <c r="C2789" t="str">
        <f t="shared" ca="1" si="620"/>
        <v>2017_03_SEA@TEN</v>
      </c>
      <c r="D2789">
        <f t="shared" ca="1" si="630"/>
        <v>-2</v>
      </c>
      <c r="E2789">
        <f t="shared" ca="1" si="630"/>
        <v>-2.5</v>
      </c>
      <c r="F2789">
        <f t="shared" ca="1" si="630"/>
        <v>33</v>
      </c>
      <c r="G2789">
        <f t="shared" ca="1" si="630"/>
        <v>27</v>
      </c>
      <c r="H2789">
        <f t="shared" ca="1" si="621"/>
        <v>2017</v>
      </c>
      <c r="I2789">
        <f t="shared" ca="1" si="622"/>
        <v>3</v>
      </c>
      <c r="J2789" t="str">
        <f t="shared" ca="1" si="623"/>
        <v>rs</v>
      </c>
      <c r="K2789" t="str">
        <f t="shared" ca="1" si="631"/>
        <v>TEN</v>
      </c>
      <c r="L2789" t="str">
        <f t="shared" ca="1" si="631"/>
        <v>TEN</v>
      </c>
      <c r="M2789">
        <f t="shared" ca="1" si="624"/>
        <v>0.5</v>
      </c>
      <c r="N2789" t="s">
        <v>16</v>
      </c>
      <c r="O2789">
        <v>1</v>
      </c>
      <c r="P2789">
        <f t="shared" ca="1" si="625"/>
        <v>3</v>
      </c>
      <c r="S2789" t="s">
        <v>95</v>
      </c>
      <c r="T2789">
        <v>0.56000000000000005</v>
      </c>
      <c r="U2789">
        <f t="shared" ca="1" si="626"/>
        <v>1</v>
      </c>
      <c r="V2789" t="s">
        <v>95</v>
      </c>
      <c r="W2789">
        <f t="shared" ca="1" si="627"/>
        <v>1</v>
      </c>
    </row>
    <row r="2790" spans="1:23" x14ac:dyDescent="0.25">
      <c r="A2790">
        <v>2773</v>
      </c>
      <c r="B2790">
        <v>1379</v>
      </c>
      <c r="C2790" t="str">
        <f t="shared" ca="1" si="620"/>
        <v>2017_03_KCY@LAC</v>
      </c>
      <c r="D2790">
        <f t="shared" ca="1" si="630"/>
        <v>2.5</v>
      </c>
      <c r="E2790">
        <f t="shared" ca="1" si="630"/>
        <v>3</v>
      </c>
      <c r="F2790">
        <f t="shared" ca="1" si="630"/>
        <v>10</v>
      </c>
      <c r="G2790">
        <f t="shared" ca="1" si="630"/>
        <v>24</v>
      </c>
      <c r="H2790">
        <f t="shared" ca="1" si="621"/>
        <v>2017</v>
      </c>
      <c r="I2790">
        <f t="shared" ca="1" si="622"/>
        <v>3</v>
      </c>
      <c r="J2790" t="str">
        <f t="shared" ca="1" si="623"/>
        <v>rs</v>
      </c>
      <c r="K2790" t="str">
        <f t="shared" ca="1" si="631"/>
        <v>KCY</v>
      </c>
      <c r="L2790" t="str">
        <f t="shared" ca="1" si="631"/>
        <v>KCY</v>
      </c>
      <c r="M2790">
        <f t="shared" ca="1" si="624"/>
        <v>-0.5</v>
      </c>
      <c r="N2790" t="s">
        <v>16</v>
      </c>
      <c r="O2790">
        <v>6</v>
      </c>
      <c r="P2790">
        <f t="shared" ca="1" si="625"/>
        <v>3.5</v>
      </c>
      <c r="S2790" t="s">
        <v>124</v>
      </c>
      <c r="T2790">
        <v>0.55000000000000004</v>
      </c>
      <c r="U2790">
        <f t="shared" ca="1" si="626"/>
        <v>0</v>
      </c>
      <c r="V2790" t="s">
        <v>336</v>
      </c>
      <c r="W2790">
        <f t="shared" ca="1" si="627"/>
        <v>1</v>
      </c>
    </row>
    <row r="2791" spans="1:23" x14ac:dyDescent="0.25">
      <c r="A2791">
        <v>2774</v>
      </c>
      <c r="B2791">
        <v>1380</v>
      </c>
      <c r="C2791" t="str">
        <f t="shared" ca="1" si="620"/>
        <v>2017_03_CIN@GBY</v>
      </c>
      <c r="D2791">
        <f t="shared" ca="1" si="630"/>
        <v>-8.5</v>
      </c>
      <c r="E2791">
        <f t="shared" ca="1" si="630"/>
        <v>-7.5</v>
      </c>
      <c r="F2791">
        <f t="shared" ca="1" si="630"/>
        <v>27</v>
      </c>
      <c r="G2791">
        <f t="shared" ca="1" si="630"/>
        <v>24</v>
      </c>
      <c r="H2791">
        <f t="shared" ca="1" si="621"/>
        <v>2017</v>
      </c>
      <c r="I2791">
        <f t="shared" ca="1" si="622"/>
        <v>3</v>
      </c>
      <c r="J2791" t="str">
        <f t="shared" ca="1" si="623"/>
        <v>rs</v>
      </c>
      <c r="K2791" t="str">
        <f t="shared" ca="1" si="631"/>
        <v>CIN</v>
      </c>
      <c r="L2791" t="str">
        <f t="shared" ca="1" si="631"/>
        <v>GBY</v>
      </c>
      <c r="M2791">
        <f t="shared" ca="1" si="624"/>
        <v>-1</v>
      </c>
      <c r="N2791" t="s">
        <v>16</v>
      </c>
      <c r="O2791">
        <v>-10.5</v>
      </c>
      <c r="P2791">
        <f t="shared" ca="1" si="625"/>
        <v>2</v>
      </c>
      <c r="S2791" t="s">
        <v>71</v>
      </c>
      <c r="T2791">
        <v>0.57999999999999996</v>
      </c>
      <c r="U2791">
        <f t="shared" ca="1" si="626"/>
        <v>1</v>
      </c>
      <c r="V2791" t="s">
        <v>335</v>
      </c>
      <c r="W2791">
        <f t="shared" ca="1" si="627"/>
        <v>1</v>
      </c>
    </row>
    <row r="2792" spans="1:23" x14ac:dyDescent="0.25">
      <c r="A2792">
        <v>2775</v>
      </c>
      <c r="B2792">
        <v>1381</v>
      </c>
      <c r="C2792" t="str">
        <f t="shared" ca="1" si="620"/>
        <v>2017_03_OAK@WAS</v>
      </c>
      <c r="D2792">
        <f t="shared" ca="1" si="630"/>
        <v>3.5</v>
      </c>
      <c r="E2792">
        <f t="shared" ca="1" si="630"/>
        <v>3</v>
      </c>
      <c r="F2792">
        <f t="shared" ca="1" si="630"/>
        <v>27</v>
      </c>
      <c r="G2792">
        <f t="shared" ca="1" si="630"/>
        <v>10</v>
      </c>
      <c r="H2792">
        <f t="shared" ca="1" si="621"/>
        <v>2017</v>
      </c>
      <c r="I2792">
        <f t="shared" ca="1" si="622"/>
        <v>3</v>
      </c>
      <c r="J2792" t="str">
        <f t="shared" ca="1" si="623"/>
        <v>rs</v>
      </c>
      <c r="K2792" t="str">
        <f t="shared" ca="1" si="631"/>
        <v>WAS</v>
      </c>
      <c r="L2792" t="str">
        <f t="shared" ca="1" si="631"/>
        <v>WAS</v>
      </c>
      <c r="M2792">
        <f t="shared" ca="1" si="624"/>
        <v>0.5</v>
      </c>
      <c r="N2792" t="s">
        <v>16</v>
      </c>
      <c r="O2792">
        <v>4</v>
      </c>
      <c r="P2792">
        <f t="shared" ca="1" si="625"/>
        <v>0.5</v>
      </c>
      <c r="S2792" t="s">
        <v>87</v>
      </c>
      <c r="T2792">
        <v>0.6</v>
      </c>
      <c r="U2792">
        <f t="shared" ca="1" si="626"/>
        <v>0</v>
      </c>
      <c r="V2792" t="s">
        <v>87</v>
      </c>
      <c r="W2792">
        <f t="shared" ca="1" si="627"/>
        <v>0</v>
      </c>
    </row>
    <row r="2793" spans="1:23" x14ac:dyDescent="0.25">
      <c r="A2793">
        <v>2776</v>
      </c>
      <c r="B2793">
        <v>1382</v>
      </c>
      <c r="C2793" t="str">
        <f t="shared" ca="1" si="620"/>
        <v>2017_03_DAL@ARI</v>
      </c>
      <c r="D2793">
        <f t="shared" ca="1" si="630"/>
        <v>3.5</v>
      </c>
      <c r="E2793">
        <f t="shared" ca="1" si="630"/>
        <v>3</v>
      </c>
      <c r="F2793">
        <f t="shared" ca="1" si="630"/>
        <v>17</v>
      </c>
      <c r="G2793">
        <f t="shared" ca="1" si="630"/>
        <v>28</v>
      </c>
      <c r="H2793">
        <f t="shared" ca="1" si="621"/>
        <v>2017</v>
      </c>
      <c r="I2793">
        <f t="shared" ca="1" si="622"/>
        <v>3</v>
      </c>
      <c r="J2793" t="str">
        <f t="shared" ca="1" si="623"/>
        <v>rs</v>
      </c>
      <c r="K2793" t="str">
        <f t="shared" ca="1" si="631"/>
        <v>DAL</v>
      </c>
      <c r="L2793" t="str">
        <f t="shared" ca="1" si="631"/>
        <v>DAL</v>
      </c>
      <c r="M2793">
        <f t="shared" ca="1" si="624"/>
        <v>0.5</v>
      </c>
      <c r="N2793" t="s">
        <v>16</v>
      </c>
      <c r="O2793">
        <v>7</v>
      </c>
      <c r="P2793">
        <f t="shared" ca="1" si="625"/>
        <v>3.5</v>
      </c>
      <c r="S2793" t="s">
        <v>73</v>
      </c>
      <c r="T2793">
        <v>0.61</v>
      </c>
      <c r="U2793">
        <f t="shared" ca="1" si="626"/>
        <v>1</v>
      </c>
      <c r="V2793" t="s">
        <v>73</v>
      </c>
      <c r="W2793">
        <f t="shared" ca="1" si="627"/>
        <v>1</v>
      </c>
    </row>
    <row r="2794" spans="1:23" x14ac:dyDescent="0.25">
      <c r="A2794">
        <v>2777</v>
      </c>
      <c r="B2794">
        <v>1367</v>
      </c>
      <c r="C2794" t="str">
        <f t="shared" ca="1" si="620"/>
        <v>2017_03_LAR@SFO</v>
      </c>
      <c r="D2794">
        <f t="shared" ca="1" si="630"/>
        <v>2.5</v>
      </c>
      <c r="E2794">
        <f t="shared" ca="1" si="630"/>
        <v>2.5</v>
      </c>
      <c r="F2794">
        <f t="shared" ca="1" si="630"/>
        <v>41</v>
      </c>
      <c r="G2794">
        <f t="shared" ca="1" si="630"/>
        <v>39</v>
      </c>
      <c r="H2794">
        <f t="shared" ca="1" si="621"/>
        <v>2017</v>
      </c>
      <c r="I2794">
        <f t="shared" ca="1" si="622"/>
        <v>3</v>
      </c>
      <c r="J2794" t="str">
        <f t="shared" ca="1" si="623"/>
        <v>rs</v>
      </c>
      <c r="K2794" t="str">
        <f t="shared" ca="1" si="631"/>
        <v>SFO</v>
      </c>
      <c r="L2794" t="str">
        <f t="shared" ca="1" si="631"/>
        <v>SFO</v>
      </c>
      <c r="M2794">
        <f t="shared" ca="1" si="624"/>
        <v>0</v>
      </c>
      <c r="N2794" t="s">
        <v>18</v>
      </c>
      <c r="O2794">
        <v>3</v>
      </c>
      <c r="P2794">
        <f t="shared" ca="1" si="625"/>
        <v>0.5</v>
      </c>
      <c r="S2794" t="s">
        <v>125</v>
      </c>
      <c r="T2794">
        <v>0.52</v>
      </c>
      <c r="U2794">
        <f t="shared" ca="1" si="626"/>
        <v>0</v>
      </c>
      <c r="W2794" t="str">
        <f t="shared" ca="1" si="627"/>
        <v/>
      </c>
    </row>
    <row r="2795" spans="1:23" x14ac:dyDescent="0.25">
      <c r="A2795">
        <v>2778</v>
      </c>
      <c r="B2795">
        <v>1368</v>
      </c>
      <c r="C2795" t="str">
        <f t="shared" ca="1" si="620"/>
        <v>2017_03_BAL@JAX</v>
      </c>
      <c r="D2795">
        <f t="shared" ca="1" si="630"/>
        <v>4</v>
      </c>
      <c r="E2795">
        <f t="shared" ca="1" si="630"/>
        <v>3.5</v>
      </c>
      <c r="F2795">
        <f t="shared" ca="1" si="630"/>
        <v>44</v>
      </c>
      <c r="G2795">
        <f t="shared" ca="1" si="630"/>
        <v>7</v>
      </c>
      <c r="H2795">
        <f t="shared" ca="1" si="621"/>
        <v>2017</v>
      </c>
      <c r="I2795">
        <f t="shared" ca="1" si="622"/>
        <v>3</v>
      </c>
      <c r="J2795" t="str">
        <f t="shared" ca="1" si="623"/>
        <v>rs</v>
      </c>
      <c r="K2795" t="str">
        <f t="shared" ca="1" si="631"/>
        <v>JAX</v>
      </c>
      <c r="L2795" t="str">
        <f t="shared" ca="1" si="631"/>
        <v>JAX</v>
      </c>
      <c r="M2795">
        <f t="shared" ca="1" si="624"/>
        <v>0.5</v>
      </c>
      <c r="N2795" t="s">
        <v>18</v>
      </c>
      <c r="O2795">
        <v>5.5</v>
      </c>
      <c r="P2795">
        <f t="shared" ca="1" si="625"/>
        <v>1.5</v>
      </c>
      <c r="S2795" t="s">
        <v>67</v>
      </c>
      <c r="T2795">
        <v>0.75</v>
      </c>
      <c r="U2795">
        <f t="shared" ca="1" si="626"/>
        <v>0</v>
      </c>
      <c r="W2795" t="str">
        <f t="shared" ca="1" si="627"/>
        <v/>
      </c>
    </row>
    <row r="2796" spans="1:23" x14ac:dyDescent="0.25">
      <c r="A2796">
        <v>2779</v>
      </c>
      <c r="B2796">
        <v>1369</v>
      </c>
      <c r="C2796" t="str">
        <f t="shared" ca="1" si="620"/>
        <v>2017_03_DEN@BUF</v>
      </c>
      <c r="D2796">
        <f t="shared" ca="1" si="630"/>
        <v>2.5</v>
      </c>
      <c r="E2796">
        <f t="shared" ca="1" si="630"/>
        <v>3</v>
      </c>
      <c r="F2796">
        <f t="shared" ca="1" si="630"/>
        <v>26</v>
      </c>
      <c r="G2796">
        <f t="shared" ca="1" si="630"/>
        <v>16</v>
      </c>
      <c r="H2796">
        <f t="shared" ca="1" si="621"/>
        <v>2017</v>
      </c>
      <c r="I2796">
        <f t="shared" ca="1" si="622"/>
        <v>3</v>
      </c>
      <c r="J2796" t="str">
        <f t="shared" ca="1" si="623"/>
        <v>rs</v>
      </c>
      <c r="K2796" t="str">
        <f t="shared" ca="1" si="631"/>
        <v>BUF</v>
      </c>
      <c r="L2796" t="str">
        <f t="shared" ca="1" si="631"/>
        <v>BUF</v>
      </c>
      <c r="M2796">
        <f t="shared" ca="1" si="624"/>
        <v>-0.5</v>
      </c>
      <c r="N2796" t="s">
        <v>18</v>
      </c>
      <c r="O2796">
        <v>4.5</v>
      </c>
      <c r="P2796">
        <f t="shared" ca="1" si="625"/>
        <v>2</v>
      </c>
      <c r="S2796" t="s">
        <v>68</v>
      </c>
      <c r="T2796">
        <v>0.57999999999999996</v>
      </c>
      <c r="U2796">
        <f t="shared" ca="1" si="626"/>
        <v>1</v>
      </c>
      <c r="W2796" t="str">
        <f t="shared" ca="1" si="627"/>
        <v/>
      </c>
    </row>
    <row r="2797" spans="1:23" x14ac:dyDescent="0.25">
      <c r="A2797">
        <v>2780</v>
      </c>
      <c r="B2797">
        <v>1370</v>
      </c>
      <c r="C2797" t="str">
        <f t="shared" ca="1" si="620"/>
        <v>2017_03_PIT@CHI</v>
      </c>
      <c r="D2797">
        <f t="shared" ca="1" si="630"/>
        <v>7.5</v>
      </c>
      <c r="E2797">
        <f t="shared" ca="1" si="630"/>
        <v>7.5</v>
      </c>
      <c r="F2797">
        <f t="shared" ca="1" si="630"/>
        <v>23</v>
      </c>
      <c r="G2797">
        <f t="shared" ca="1" si="630"/>
        <v>17</v>
      </c>
      <c r="H2797">
        <f t="shared" ca="1" si="621"/>
        <v>2017</v>
      </c>
      <c r="I2797">
        <f t="shared" ca="1" si="622"/>
        <v>3</v>
      </c>
      <c r="J2797" t="str">
        <f t="shared" ca="1" si="623"/>
        <v>rs</v>
      </c>
      <c r="K2797" t="str">
        <f t="shared" ca="1" si="631"/>
        <v>CHI</v>
      </c>
      <c r="L2797" t="str">
        <f t="shared" ca="1" si="631"/>
        <v>CHI</v>
      </c>
      <c r="M2797">
        <f t="shared" ca="1" si="624"/>
        <v>0</v>
      </c>
      <c r="N2797" t="s">
        <v>18</v>
      </c>
      <c r="O2797">
        <v>9</v>
      </c>
      <c r="P2797">
        <f t="shared" ca="1" si="625"/>
        <v>1.5</v>
      </c>
      <c r="S2797" t="s">
        <v>70</v>
      </c>
      <c r="T2797">
        <v>0.51</v>
      </c>
      <c r="U2797">
        <f t="shared" ca="1" si="626"/>
        <v>1</v>
      </c>
      <c r="W2797" t="str">
        <f t="shared" ca="1" si="627"/>
        <v/>
      </c>
    </row>
    <row r="2798" spans="1:23" x14ac:dyDescent="0.25">
      <c r="A2798">
        <v>2781</v>
      </c>
      <c r="B2798">
        <v>1371</v>
      </c>
      <c r="C2798" t="str">
        <f t="shared" ca="1" si="620"/>
        <v>2017_03_NOR@CAR</v>
      </c>
      <c r="D2798">
        <f t="shared" ca="1" si="630"/>
        <v>6</v>
      </c>
      <c r="E2798">
        <f t="shared" ca="1" si="630"/>
        <v>5.5</v>
      </c>
      <c r="F2798">
        <f t="shared" ca="1" si="630"/>
        <v>34</v>
      </c>
      <c r="G2798">
        <f t="shared" ca="1" si="630"/>
        <v>13</v>
      </c>
      <c r="H2798">
        <f t="shared" ca="1" si="621"/>
        <v>2017</v>
      </c>
      <c r="I2798">
        <f t="shared" ca="1" si="622"/>
        <v>3</v>
      </c>
      <c r="J2798" t="str">
        <f t="shared" ca="1" si="623"/>
        <v>rs</v>
      </c>
      <c r="K2798" t="str">
        <f t="shared" ca="1" si="631"/>
        <v>CAR</v>
      </c>
      <c r="L2798" t="str">
        <f t="shared" ca="1" si="631"/>
        <v>CAR</v>
      </c>
      <c r="M2798">
        <f t="shared" ca="1" si="624"/>
        <v>0.5</v>
      </c>
      <c r="N2798" t="s">
        <v>18</v>
      </c>
      <c r="O2798">
        <v>-4.5</v>
      </c>
      <c r="P2798">
        <f t="shared" ca="1" si="625"/>
        <v>10.5</v>
      </c>
      <c r="S2798" t="s">
        <v>340</v>
      </c>
      <c r="T2798">
        <v>0.74</v>
      </c>
      <c r="U2798">
        <f t="shared" ca="1" si="626"/>
        <v>0</v>
      </c>
      <c r="W2798" t="str">
        <f t="shared" ca="1" si="627"/>
        <v/>
      </c>
    </row>
    <row r="2799" spans="1:23" x14ac:dyDescent="0.25">
      <c r="A2799">
        <v>2782</v>
      </c>
      <c r="B2799">
        <v>1372</v>
      </c>
      <c r="C2799" t="str">
        <f t="shared" ca="1" si="620"/>
        <v>2017_03_TBY@MIN</v>
      </c>
      <c r="D2799" t="str">
        <f t="shared" ca="1" si="630"/>
        <v>NA</v>
      </c>
      <c r="E2799">
        <f t="shared" ca="1" si="630"/>
        <v>-2.5</v>
      </c>
      <c r="F2799">
        <f t="shared" ca="1" si="630"/>
        <v>34</v>
      </c>
      <c r="G2799">
        <f t="shared" ca="1" si="630"/>
        <v>17</v>
      </c>
      <c r="H2799">
        <f t="shared" ca="1" si="621"/>
        <v>2017</v>
      </c>
      <c r="I2799">
        <f t="shared" ca="1" si="622"/>
        <v>3</v>
      </c>
      <c r="J2799" t="str">
        <f t="shared" ca="1" si="623"/>
        <v>rs</v>
      </c>
      <c r="K2799" t="str">
        <f t="shared" ca="1" si="631"/>
        <v>MIN</v>
      </c>
      <c r="L2799" t="str">
        <f t="shared" ca="1" si="631"/>
        <v>MIN</v>
      </c>
      <c r="M2799" t="e">
        <f t="shared" ca="1" si="624"/>
        <v>#VALUE!</v>
      </c>
      <c r="N2799" t="s">
        <v>18</v>
      </c>
      <c r="O2799">
        <v>1.5</v>
      </c>
      <c r="P2799" t="str">
        <f t="shared" ca="1" si="625"/>
        <v/>
      </c>
      <c r="S2799" t="s">
        <v>339</v>
      </c>
      <c r="T2799">
        <v>0.61</v>
      </c>
      <c r="U2799">
        <f t="shared" ca="1" si="626"/>
        <v>0</v>
      </c>
      <c r="W2799" t="str">
        <f t="shared" ca="1" si="627"/>
        <v/>
      </c>
    </row>
    <row r="2800" spans="1:23" x14ac:dyDescent="0.25">
      <c r="A2800">
        <v>2783</v>
      </c>
      <c r="B2800">
        <v>1373</v>
      </c>
      <c r="C2800" t="str">
        <f t="shared" ca="1" si="620"/>
        <v>2017_03_CLE@IND</v>
      </c>
      <c r="D2800">
        <f t="shared" ca="1" si="630"/>
        <v>1.5</v>
      </c>
      <c r="E2800">
        <f t="shared" ca="1" si="630"/>
        <v>-1.5</v>
      </c>
      <c r="F2800">
        <f t="shared" ca="1" si="630"/>
        <v>31</v>
      </c>
      <c r="G2800">
        <f t="shared" ca="1" si="630"/>
        <v>28</v>
      </c>
      <c r="H2800">
        <f t="shared" ca="1" si="621"/>
        <v>2017</v>
      </c>
      <c r="I2800">
        <f t="shared" ca="1" si="622"/>
        <v>3</v>
      </c>
      <c r="J2800" t="str">
        <f t="shared" ca="1" si="623"/>
        <v>rs</v>
      </c>
      <c r="K2800" t="str">
        <f t="shared" ca="1" si="631"/>
        <v>IND</v>
      </c>
      <c r="L2800" t="str">
        <f t="shared" ca="1" si="631"/>
        <v>IND</v>
      </c>
      <c r="M2800">
        <f t="shared" ca="1" si="624"/>
        <v>3</v>
      </c>
      <c r="N2800" t="s">
        <v>18</v>
      </c>
      <c r="O2800">
        <v>-1.5</v>
      </c>
      <c r="P2800">
        <f t="shared" ca="1" si="625"/>
        <v>3</v>
      </c>
      <c r="S2800" t="s">
        <v>78</v>
      </c>
      <c r="T2800">
        <v>0.65</v>
      </c>
      <c r="U2800">
        <f t="shared" ca="1" si="626"/>
        <v>1</v>
      </c>
      <c r="W2800" t="str">
        <f t="shared" ca="1" si="627"/>
        <v/>
      </c>
    </row>
    <row r="2801" spans="1:23" x14ac:dyDescent="0.25">
      <c r="A2801">
        <v>2784</v>
      </c>
      <c r="B2801">
        <v>1374</v>
      </c>
      <c r="C2801" t="str">
        <f t="shared" ca="1" si="620"/>
        <v>2017_03_MIA@NYJ</v>
      </c>
      <c r="D2801">
        <f t="shared" ca="1" si="630"/>
        <v>6.5</v>
      </c>
      <c r="E2801">
        <f t="shared" ca="1" si="630"/>
        <v>6</v>
      </c>
      <c r="F2801">
        <f t="shared" ca="1" si="630"/>
        <v>20</v>
      </c>
      <c r="G2801">
        <f t="shared" ca="1" si="630"/>
        <v>6</v>
      </c>
      <c r="H2801">
        <f t="shared" ca="1" si="621"/>
        <v>2017</v>
      </c>
      <c r="I2801">
        <f t="shared" ca="1" si="622"/>
        <v>3</v>
      </c>
      <c r="J2801" t="str">
        <f t="shared" ca="1" si="623"/>
        <v>rs</v>
      </c>
      <c r="K2801" t="str">
        <f t="shared" ca="1" si="631"/>
        <v>NYJ</v>
      </c>
      <c r="L2801" t="str">
        <f t="shared" ca="1" si="631"/>
        <v>NYJ</v>
      </c>
      <c r="M2801">
        <f t="shared" ca="1" si="624"/>
        <v>0.5</v>
      </c>
      <c r="N2801" t="s">
        <v>18</v>
      </c>
      <c r="O2801">
        <v>7</v>
      </c>
      <c r="P2801">
        <f t="shared" ca="1" si="625"/>
        <v>0.5</v>
      </c>
      <c r="S2801" t="s">
        <v>81</v>
      </c>
      <c r="T2801">
        <v>0.64</v>
      </c>
      <c r="U2801">
        <f t="shared" ca="1" si="626"/>
        <v>0</v>
      </c>
      <c r="W2801" t="str">
        <f t="shared" ca="1" si="627"/>
        <v/>
      </c>
    </row>
    <row r="2802" spans="1:23" x14ac:dyDescent="0.25">
      <c r="A2802">
        <v>2785</v>
      </c>
      <c r="B2802">
        <v>1375</v>
      </c>
      <c r="C2802" t="str">
        <f t="shared" ca="1" si="620"/>
        <v>2017_03_HOU@NWE</v>
      </c>
      <c r="D2802">
        <f t="shared" ref="D2802:G2821" ca="1" si="632">IFERROR(IF(ISBLANK(VLOOKUP($B2802,nfl_game_result,MATCH(D$1,nfl_game_result_header,0),FALSE)),"",VLOOKUP($B2802,nfl_game_result,MATCH(D$1,nfl_game_result_header,0),FALSE)),"error")</f>
        <v>-13</v>
      </c>
      <c r="E2802">
        <f t="shared" ca="1" si="632"/>
        <v>-14</v>
      </c>
      <c r="F2802">
        <f t="shared" ca="1" si="632"/>
        <v>36</v>
      </c>
      <c r="G2802">
        <f t="shared" ca="1" si="632"/>
        <v>33</v>
      </c>
      <c r="H2802">
        <f t="shared" ca="1" si="621"/>
        <v>2017</v>
      </c>
      <c r="I2802">
        <f t="shared" ca="1" si="622"/>
        <v>3</v>
      </c>
      <c r="J2802" t="str">
        <f t="shared" ca="1" si="623"/>
        <v>rs</v>
      </c>
      <c r="K2802" t="str">
        <f t="shared" ref="K2802:L2821" ca="1" si="633">IFERROR(IF(ISBLANK(VLOOKUP($B2802,nfl_game_result,MATCH(K$1,nfl_game_result_header,0),FALSE)),"",VLOOKUP($B2802,nfl_game_result,MATCH(K$1,nfl_game_result_header,0),FALSE)),"error")</f>
        <v>HOU</v>
      </c>
      <c r="L2802" t="str">
        <f t="shared" ca="1" si="633"/>
        <v>NWE</v>
      </c>
      <c r="M2802">
        <f t="shared" ca="1" si="624"/>
        <v>1</v>
      </c>
      <c r="N2802" t="s">
        <v>18</v>
      </c>
      <c r="O2802">
        <v>-11</v>
      </c>
      <c r="P2802">
        <f t="shared" ca="1" si="625"/>
        <v>2</v>
      </c>
      <c r="S2802" t="s">
        <v>337</v>
      </c>
      <c r="T2802">
        <v>0.55000000000000004</v>
      </c>
      <c r="U2802">
        <f t="shared" ca="1" si="626"/>
        <v>0</v>
      </c>
      <c r="W2802" t="str">
        <f t="shared" ca="1" si="627"/>
        <v/>
      </c>
    </row>
    <row r="2803" spans="1:23" x14ac:dyDescent="0.25">
      <c r="A2803">
        <v>2786</v>
      </c>
      <c r="B2803">
        <v>1376</v>
      </c>
      <c r="C2803" t="str">
        <f t="shared" ca="1" si="620"/>
        <v>2017_03_ATL@DET</v>
      </c>
      <c r="D2803">
        <f t="shared" ca="1" si="632"/>
        <v>3.5</v>
      </c>
      <c r="E2803">
        <f t="shared" ca="1" si="632"/>
        <v>3</v>
      </c>
      <c r="F2803">
        <f t="shared" ca="1" si="632"/>
        <v>26</v>
      </c>
      <c r="G2803">
        <f t="shared" ca="1" si="632"/>
        <v>30</v>
      </c>
      <c r="H2803">
        <f t="shared" ca="1" si="621"/>
        <v>2017</v>
      </c>
      <c r="I2803">
        <f t="shared" ca="1" si="622"/>
        <v>3</v>
      </c>
      <c r="J2803" t="str">
        <f t="shared" ca="1" si="623"/>
        <v>rs</v>
      </c>
      <c r="K2803" t="str">
        <f t="shared" ca="1" si="633"/>
        <v>ATL</v>
      </c>
      <c r="L2803" t="str">
        <f t="shared" ca="1" si="633"/>
        <v>ATL</v>
      </c>
      <c r="M2803">
        <f t="shared" ca="1" si="624"/>
        <v>0.5</v>
      </c>
      <c r="N2803" t="s">
        <v>18</v>
      </c>
      <c r="O2803">
        <v>2</v>
      </c>
      <c r="P2803">
        <f t="shared" ca="1" si="625"/>
        <v>1.5</v>
      </c>
      <c r="S2803" t="s">
        <v>22</v>
      </c>
      <c r="T2803">
        <v>0.56999999999999995</v>
      </c>
      <c r="U2803">
        <f t="shared" ca="1" si="626"/>
        <v>1</v>
      </c>
      <c r="W2803" t="str">
        <f t="shared" ca="1" si="627"/>
        <v/>
      </c>
    </row>
    <row r="2804" spans="1:23" x14ac:dyDescent="0.25">
      <c r="A2804">
        <v>2787</v>
      </c>
      <c r="B2804">
        <v>1377</v>
      </c>
      <c r="C2804" t="str">
        <f t="shared" ca="1" si="620"/>
        <v>2017_03_NYG@PHI</v>
      </c>
      <c r="D2804">
        <f t="shared" ca="1" si="632"/>
        <v>3.5</v>
      </c>
      <c r="E2804">
        <f t="shared" ca="1" si="632"/>
        <v>6</v>
      </c>
      <c r="F2804">
        <f t="shared" ca="1" si="632"/>
        <v>27</v>
      </c>
      <c r="G2804">
        <f t="shared" ca="1" si="632"/>
        <v>24</v>
      </c>
      <c r="H2804">
        <f t="shared" ca="1" si="621"/>
        <v>2017</v>
      </c>
      <c r="I2804">
        <f t="shared" ca="1" si="622"/>
        <v>3</v>
      </c>
      <c r="J2804" t="str">
        <f t="shared" ca="1" si="623"/>
        <v>rs</v>
      </c>
      <c r="K2804" t="str">
        <f t="shared" ca="1" si="633"/>
        <v>PHI</v>
      </c>
      <c r="L2804" t="str">
        <f t="shared" ca="1" si="633"/>
        <v>PHI</v>
      </c>
      <c r="M2804">
        <f t="shared" ca="1" si="624"/>
        <v>-2.5</v>
      </c>
      <c r="N2804" t="s">
        <v>18</v>
      </c>
      <c r="O2804">
        <v>-4</v>
      </c>
      <c r="P2804">
        <f t="shared" ca="1" si="625"/>
        <v>7.5</v>
      </c>
      <c r="S2804" t="s">
        <v>88</v>
      </c>
      <c r="T2804">
        <v>0.69</v>
      </c>
      <c r="U2804">
        <f t="shared" ca="1" si="626"/>
        <v>1</v>
      </c>
      <c r="W2804" t="str">
        <f t="shared" ca="1" si="627"/>
        <v/>
      </c>
    </row>
    <row r="2805" spans="1:23" x14ac:dyDescent="0.25">
      <c r="A2805">
        <v>2788</v>
      </c>
      <c r="B2805">
        <v>1378</v>
      </c>
      <c r="C2805" t="str">
        <f t="shared" ca="1" si="620"/>
        <v>2017_03_SEA@TEN</v>
      </c>
      <c r="D2805">
        <f t="shared" ca="1" si="632"/>
        <v>-2</v>
      </c>
      <c r="E2805">
        <f t="shared" ca="1" si="632"/>
        <v>-2.5</v>
      </c>
      <c r="F2805">
        <f t="shared" ca="1" si="632"/>
        <v>33</v>
      </c>
      <c r="G2805">
        <f t="shared" ca="1" si="632"/>
        <v>27</v>
      </c>
      <c r="H2805">
        <f t="shared" ca="1" si="621"/>
        <v>2017</v>
      </c>
      <c r="I2805">
        <f t="shared" ca="1" si="622"/>
        <v>3</v>
      </c>
      <c r="J2805" t="str">
        <f t="shared" ca="1" si="623"/>
        <v>rs</v>
      </c>
      <c r="K2805" t="str">
        <f t="shared" ca="1" si="633"/>
        <v>TEN</v>
      </c>
      <c r="L2805" t="str">
        <f t="shared" ca="1" si="633"/>
        <v>TEN</v>
      </c>
      <c r="M2805">
        <f t="shared" ca="1" si="624"/>
        <v>0.5</v>
      </c>
      <c r="N2805" t="s">
        <v>18</v>
      </c>
      <c r="O2805">
        <v>1.5</v>
      </c>
      <c r="P2805">
        <f t="shared" ca="1" si="625"/>
        <v>3.5</v>
      </c>
      <c r="S2805" t="s">
        <v>95</v>
      </c>
      <c r="T2805">
        <v>0.56000000000000005</v>
      </c>
      <c r="U2805">
        <f t="shared" ca="1" si="626"/>
        <v>1</v>
      </c>
      <c r="W2805" t="str">
        <f t="shared" ca="1" si="627"/>
        <v/>
      </c>
    </row>
    <row r="2806" spans="1:23" x14ac:dyDescent="0.25">
      <c r="A2806">
        <v>2789</v>
      </c>
      <c r="B2806">
        <v>1379</v>
      </c>
      <c r="C2806" t="str">
        <f t="shared" ca="1" si="620"/>
        <v>2017_03_KCY@LAC</v>
      </c>
      <c r="D2806">
        <f t="shared" ca="1" si="632"/>
        <v>2.5</v>
      </c>
      <c r="E2806">
        <f t="shared" ca="1" si="632"/>
        <v>3</v>
      </c>
      <c r="F2806">
        <f t="shared" ca="1" si="632"/>
        <v>10</v>
      </c>
      <c r="G2806">
        <f t="shared" ca="1" si="632"/>
        <v>24</v>
      </c>
      <c r="H2806">
        <f t="shared" ca="1" si="621"/>
        <v>2017</v>
      </c>
      <c r="I2806">
        <f t="shared" ca="1" si="622"/>
        <v>3</v>
      </c>
      <c r="J2806" t="str">
        <f t="shared" ca="1" si="623"/>
        <v>rs</v>
      </c>
      <c r="K2806" t="str">
        <f t="shared" ca="1" si="633"/>
        <v>KCY</v>
      </c>
      <c r="L2806" t="str">
        <f t="shared" ca="1" si="633"/>
        <v>KCY</v>
      </c>
      <c r="M2806">
        <f t="shared" ca="1" si="624"/>
        <v>-0.5</v>
      </c>
      <c r="N2806" t="s">
        <v>18</v>
      </c>
      <c r="O2806">
        <v>2.5</v>
      </c>
      <c r="P2806">
        <f t="shared" ca="1" si="625"/>
        <v>0</v>
      </c>
      <c r="S2806" t="s">
        <v>124</v>
      </c>
      <c r="T2806">
        <v>0.54</v>
      </c>
      <c r="U2806">
        <f t="shared" ca="1" si="626"/>
        <v>0</v>
      </c>
      <c r="W2806" t="str">
        <f t="shared" ca="1" si="627"/>
        <v/>
      </c>
    </row>
    <row r="2807" spans="1:23" x14ac:dyDescent="0.25">
      <c r="A2807">
        <v>2790</v>
      </c>
      <c r="B2807">
        <v>1380</v>
      </c>
      <c r="C2807" t="str">
        <f t="shared" ca="1" si="620"/>
        <v>2017_03_CIN@GBY</v>
      </c>
      <c r="D2807">
        <f t="shared" ca="1" si="632"/>
        <v>-8.5</v>
      </c>
      <c r="E2807">
        <f t="shared" ca="1" si="632"/>
        <v>-7.5</v>
      </c>
      <c r="F2807">
        <f t="shared" ca="1" si="632"/>
        <v>27</v>
      </c>
      <c r="G2807">
        <f t="shared" ca="1" si="632"/>
        <v>24</v>
      </c>
      <c r="H2807">
        <f t="shared" ca="1" si="621"/>
        <v>2017</v>
      </c>
      <c r="I2807">
        <f t="shared" ca="1" si="622"/>
        <v>3</v>
      </c>
      <c r="J2807" t="str">
        <f t="shared" ca="1" si="623"/>
        <v>rs</v>
      </c>
      <c r="K2807" t="str">
        <f t="shared" ca="1" si="633"/>
        <v>CIN</v>
      </c>
      <c r="L2807" t="str">
        <f t="shared" ca="1" si="633"/>
        <v>GBY</v>
      </c>
      <c r="M2807">
        <f t="shared" ca="1" si="624"/>
        <v>-1</v>
      </c>
      <c r="N2807" t="s">
        <v>18</v>
      </c>
      <c r="O2807">
        <v>-9.5</v>
      </c>
      <c r="P2807">
        <f t="shared" ca="1" si="625"/>
        <v>1</v>
      </c>
      <c r="S2807" t="s">
        <v>71</v>
      </c>
      <c r="T2807">
        <v>0.62</v>
      </c>
      <c r="U2807">
        <f t="shared" ca="1" si="626"/>
        <v>1</v>
      </c>
      <c r="W2807" t="str">
        <f t="shared" ca="1" si="627"/>
        <v/>
      </c>
    </row>
    <row r="2808" spans="1:23" x14ac:dyDescent="0.25">
      <c r="A2808">
        <v>2791</v>
      </c>
      <c r="B2808">
        <v>1381</v>
      </c>
      <c r="C2808" t="str">
        <f t="shared" ca="1" si="620"/>
        <v>2017_03_OAK@WAS</v>
      </c>
      <c r="D2808">
        <f t="shared" ca="1" si="632"/>
        <v>3.5</v>
      </c>
      <c r="E2808">
        <f t="shared" ca="1" si="632"/>
        <v>3</v>
      </c>
      <c r="F2808">
        <f t="shared" ca="1" si="632"/>
        <v>27</v>
      </c>
      <c r="G2808">
        <f t="shared" ca="1" si="632"/>
        <v>10</v>
      </c>
      <c r="H2808">
        <f t="shared" ca="1" si="621"/>
        <v>2017</v>
      </c>
      <c r="I2808">
        <f t="shared" ca="1" si="622"/>
        <v>3</v>
      </c>
      <c r="J2808" t="str">
        <f t="shared" ca="1" si="623"/>
        <v>rs</v>
      </c>
      <c r="K2808" t="str">
        <f t="shared" ca="1" si="633"/>
        <v>WAS</v>
      </c>
      <c r="L2808" t="str">
        <f t="shared" ca="1" si="633"/>
        <v>WAS</v>
      </c>
      <c r="M2808">
        <f t="shared" ca="1" si="624"/>
        <v>0.5</v>
      </c>
      <c r="N2808" t="s">
        <v>18</v>
      </c>
      <c r="O2808">
        <v>3</v>
      </c>
      <c r="P2808">
        <f t="shared" ca="1" si="625"/>
        <v>0.5</v>
      </c>
      <c r="S2808" t="s">
        <v>87</v>
      </c>
      <c r="T2808">
        <v>0.59</v>
      </c>
      <c r="U2808">
        <f t="shared" ca="1" si="626"/>
        <v>0</v>
      </c>
      <c r="W2808" t="str">
        <f t="shared" ca="1" si="627"/>
        <v/>
      </c>
    </row>
    <row r="2809" spans="1:23" x14ac:dyDescent="0.25">
      <c r="A2809">
        <v>2792</v>
      </c>
      <c r="B2809">
        <v>1382</v>
      </c>
      <c r="C2809" t="str">
        <f t="shared" ca="1" si="620"/>
        <v>2017_03_DAL@ARI</v>
      </c>
      <c r="D2809">
        <f t="shared" ca="1" si="632"/>
        <v>3.5</v>
      </c>
      <c r="E2809">
        <f t="shared" ca="1" si="632"/>
        <v>3</v>
      </c>
      <c r="F2809">
        <f t="shared" ca="1" si="632"/>
        <v>17</v>
      </c>
      <c r="G2809">
        <f t="shared" ca="1" si="632"/>
        <v>28</v>
      </c>
      <c r="H2809">
        <f t="shared" ca="1" si="621"/>
        <v>2017</v>
      </c>
      <c r="I2809">
        <f t="shared" ca="1" si="622"/>
        <v>3</v>
      </c>
      <c r="J2809" t="str">
        <f t="shared" ca="1" si="623"/>
        <v>rs</v>
      </c>
      <c r="K2809" t="str">
        <f t="shared" ca="1" si="633"/>
        <v>DAL</v>
      </c>
      <c r="L2809" t="str">
        <f t="shared" ca="1" si="633"/>
        <v>DAL</v>
      </c>
      <c r="M2809">
        <f t="shared" ca="1" si="624"/>
        <v>0.5</v>
      </c>
      <c r="N2809" t="s">
        <v>18</v>
      </c>
      <c r="O2809">
        <v>3</v>
      </c>
      <c r="P2809">
        <f t="shared" ca="1" si="625"/>
        <v>0.5</v>
      </c>
      <c r="S2809" t="s">
        <v>73</v>
      </c>
      <c r="T2809">
        <v>0.6</v>
      </c>
      <c r="U2809">
        <f t="shared" ca="1" si="626"/>
        <v>1</v>
      </c>
      <c r="W2809" t="str">
        <f t="shared" ca="1" si="627"/>
        <v/>
      </c>
    </row>
    <row r="2810" spans="1:23" x14ac:dyDescent="0.25">
      <c r="A2810">
        <v>2793</v>
      </c>
      <c r="B2810">
        <v>1383</v>
      </c>
      <c r="C2810" t="str">
        <f t="shared" ca="1" si="620"/>
        <v>2017_04_CHI@GBY</v>
      </c>
      <c r="D2810">
        <f t="shared" ca="1" si="632"/>
        <v>-7.5</v>
      </c>
      <c r="E2810">
        <f t="shared" ca="1" si="632"/>
        <v>-7.5</v>
      </c>
      <c r="F2810">
        <f t="shared" ca="1" si="632"/>
        <v>35</v>
      </c>
      <c r="G2810">
        <f t="shared" ca="1" si="632"/>
        <v>14</v>
      </c>
      <c r="H2810">
        <f t="shared" ca="1" si="621"/>
        <v>2017</v>
      </c>
      <c r="I2810">
        <f t="shared" ca="1" si="622"/>
        <v>4</v>
      </c>
      <c r="J2810" t="str">
        <f t="shared" ca="1" si="623"/>
        <v>rs</v>
      </c>
      <c r="K2810" t="str">
        <f t="shared" ca="1" si="633"/>
        <v>GBY</v>
      </c>
      <c r="L2810" t="str">
        <f t="shared" ca="1" si="633"/>
        <v>GBY</v>
      </c>
      <c r="M2810">
        <f t="shared" ca="1" si="624"/>
        <v>0</v>
      </c>
      <c r="N2810" t="s">
        <v>16</v>
      </c>
      <c r="O2810">
        <v>-8</v>
      </c>
      <c r="P2810">
        <f t="shared" ca="1" si="625"/>
        <v>0.5</v>
      </c>
      <c r="S2810" t="s">
        <v>335</v>
      </c>
      <c r="T2810">
        <v>0.6</v>
      </c>
      <c r="U2810">
        <f t="shared" ca="1" si="626"/>
        <v>1</v>
      </c>
      <c r="V2810" t="s">
        <v>335</v>
      </c>
      <c r="W2810">
        <f t="shared" ca="1" si="627"/>
        <v>1</v>
      </c>
    </row>
    <row r="2811" spans="1:23" x14ac:dyDescent="0.25">
      <c r="A2811">
        <v>2794</v>
      </c>
      <c r="B2811">
        <v>1384</v>
      </c>
      <c r="C2811" t="str">
        <f t="shared" ca="1" si="620"/>
        <v>2017_04_NOR@MIA</v>
      </c>
      <c r="D2811">
        <f t="shared" ca="1" si="632"/>
        <v>2.5</v>
      </c>
      <c r="E2811">
        <f t="shared" ca="1" si="632"/>
        <v>3</v>
      </c>
      <c r="F2811">
        <f t="shared" ca="1" si="632"/>
        <v>0</v>
      </c>
      <c r="G2811">
        <f t="shared" ca="1" si="632"/>
        <v>20</v>
      </c>
      <c r="H2811">
        <f t="shared" ca="1" si="621"/>
        <v>2017</v>
      </c>
      <c r="I2811">
        <f t="shared" ca="1" si="622"/>
        <v>4</v>
      </c>
      <c r="J2811" t="str">
        <f t="shared" ca="1" si="623"/>
        <v>rs</v>
      </c>
      <c r="K2811" t="str">
        <f t="shared" ca="1" si="633"/>
        <v>NOR</v>
      </c>
      <c r="L2811" t="str">
        <f t="shared" ca="1" si="633"/>
        <v>NOR</v>
      </c>
      <c r="M2811">
        <f t="shared" ca="1" si="624"/>
        <v>-0.5</v>
      </c>
      <c r="N2811" t="s">
        <v>16</v>
      </c>
      <c r="O2811">
        <v>-2.5</v>
      </c>
      <c r="P2811">
        <f t="shared" ca="1" si="625"/>
        <v>5</v>
      </c>
      <c r="S2811" t="s">
        <v>340</v>
      </c>
      <c r="T2811">
        <v>0.57999999999999996</v>
      </c>
      <c r="U2811">
        <f t="shared" ca="1" si="626"/>
        <v>1</v>
      </c>
      <c r="V2811" t="s">
        <v>340</v>
      </c>
      <c r="W2811">
        <f t="shared" ca="1" si="627"/>
        <v>1</v>
      </c>
    </row>
    <row r="2812" spans="1:23" x14ac:dyDescent="0.25">
      <c r="A2812">
        <v>2795</v>
      </c>
      <c r="B2812">
        <v>1385</v>
      </c>
      <c r="C2812" t="str">
        <f t="shared" ca="1" si="620"/>
        <v>2017_04_CAR@NWE</v>
      </c>
      <c r="D2812">
        <f t="shared" ca="1" si="632"/>
        <v>-8.5</v>
      </c>
      <c r="E2812">
        <f t="shared" ca="1" si="632"/>
        <v>-9</v>
      </c>
      <c r="F2812">
        <f t="shared" ca="1" si="632"/>
        <v>30</v>
      </c>
      <c r="G2812">
        <f t="shared" ca="1" si="632"/>
        <v>33</v>
      </c>
      <c r="H2812">
        <f t="shared" ca="1" si="621"/>
        <v>2017</v>
      </c>
      <c r="I2812">
        <f t="shared" ca="1" si="622"/>
        <v>4</v>
      </c>
      <c r="J2812" t="str">
        <f t="shared" ca="1" si="623"/>
        <v>rs</v>
      </c>
      <c r="K2812" t="str">
        <f t="shared" ca="1" si="633"/>
        <v>CAR</v>
      </c>
      <c r="L2812" t="str">
        <f t="shared" ca="1" si="633"/>
        <v>CAR</v>
      </c>
      <c r="M2812">
        <f t="shared" ca="1" si="624"/>
        <v>0.5</v>
      </c>
      <c r="N2812" t="s">
        <v>16</v>
      </c>
      <c r="O2812">
        <v>8.5</v>
      </c>
      <c r="P2812">
        <f t="shared" ca="1" si="625"/>
        <v>17</v>
      </c>
      <c r="S2812" t="s">
        <v>337</v>
      </c>
      <c r="T2812">
        <v>0.7</v>
      </c>
      <c r="U2812">
        <f t="shared" ca="1" si="626"/>
        <v>0</v>
      </c>
      <c r="V2812" t="s">
        <v>337</v>
      </c>
      <c r="W2812">
        <f t="shared" ca="1" si="627"/>
        <v>0</v>
      </c>
    </row>
    <row r="2813" spans="1:23" x14ac:dyDescent="0.25">
      <c r="A2813">
        <v>2796</v>
      </c>
      <c r="B2813">
        <v>1386</v>
      </c>
      <c r="C2813" t="str">
        <f t="shared" ca="1" si="620"/>
        <v>2017_04_JAX@NYJ</v>
      </c>
      <c r="D2813">
        <f t="shared" ca="1" si="632"/>
        <v>3.5</v>
      </c>
      <c r="E2813">
        <f t="shared" ca="1" si="632"/>
        <v>3</v>
      </c>
      <c r="F2813">
        <f t="shared" ca="1" si="632"/>
        <v>23</v>
      </c>
      <c r="G2813">
        <f t="shared" ca="1" si="632"/>
        <v>20</v>
      </c>
      <c r="H2813">
        <f t="shared" ca="1" si="621"/>
        <v>2017</v>
      </c>
      <c r="I2813">
        <f t="shared" ca="1" si="622"/>
        <v>4</v>
      </c>
      <c r="J2813" t="str">
        <f t="shared" ca="1" si="623"/>
        <v>rs</v>
      </c>
      <c r="K2813" t="str">
        <f t="shared" ca="1" si="633"/>
        <v>NYJ</v>
      </c>
      <c r="L2813" t="str">
        <f t="shared" ca="1" si="633"/>
        <v>NYJ</v>
      </c>
      <c r="M2813">
        <f t="shared" ca="1" si="624"/>
        <v>0.5</v>
      </c>
      <c r="N2813" t="s">
        <v>16</v>
      </c>
      <c r="O2813">
        <v>2.5</v>
      </c>
      <c r="P2813">
        <f t="shared" ca="1" si="625"/>
        <v>1</v>
      </c>
      <c r="S2813" t="s">
        <v>86</v>
      </c>
      <c r="T2813">
        <v>0.53</v>
      </c>
      <c r="U2813">
        <f t="shared" ca="1" si="626"/>
        <v>1</v>
      </c>
      <c r="V2813" t="s">
        <v>86</v>
      </c>
      <c r="W2813">
        <f t="shared" ca="1" si="627"/>
        <v>1</v>
      </c>
    </row>
    <row r="2814" spans="1:23" x14ac:dyDescent="0.25">
      <c r="A2814">
        <v>2797</v>
      </c>
      <c r="B2814">
        <v>1387</v>
      </c>
      <c r="C2814" t="str">
        <f t="shared" ca="1" si="620"/>
        <v>2017_04_TEN@HOU</v>
      </c>
      <c r="D2814">
        <f t="shared" ca="1" si="632"/>
        <v>1</v>
      </c>
      <c r="E2814">
        <f t="shared" ca="1" si="632"/>
        <v>2.5</v>
      </c>
      <c r="F2814">
        <f t="shared" ca="1" si="632"/>
        <v>57</v>
      </c>
      <c r="G2814">
        <f t="shared" ca="1" si="632"/>
        <v>14</v>
      </c>
      <c r="H2814">
        <f t="shared" ca="1" si="621"/>
        <v>2017</v>
      </c>
      <c r="I2814">
        <f t="shared" ca="1" si="622"/>
        <v>4</v>
      </c>
      <c r="J2814" t="str">
        <f t="shared" ca="1" si="623"/>
        <v>rs</v>
      </c>
      <c r="K2814" t="str">
        <f t="shared" ca="1" si="633"/>
        <v>HOU</v>
      </c>
      <c r="L2814" t="str">
        <f t="shared" ca="1" si="633"/>
        <v>HOU</v>
      </c>
      <c r="M2814">
        <f t="shared" ca="1" si="624"/>
        <v>-1.5</v>
      </c>
      <c r="N2814" t="s">
        <v>16</v>
      </c>
      <c r="O2814">
        <v>2.5</v>
      </c>
      <c r="P2814">
        <f t="shared" ca="1" si="625"/>
        <v>1.5</v>
      </c>
      <c r="S2814" t="s">
        <v>95</v>
      </c>
      <c r="T2814">
        <v>0.53</v>
      </c>
      <c r="U2814">
        <f t="shared" ca="1" si="626"/>
        <v>0</v>
      </c>
      <c r="V2814" t="s">
        <v>95</v>
      </c>
      <c r="W2814">
        <f t="shared" ca="1" si="627"/>
        <v>0</v>
      </c>
    </row>
    <row r="2815" spans="1:23" x14ac:dyDescent="0.25">
      <c r="A2815">
        <v>2798</v>
      </c>
      <c r="B2815">
        <v>1388</v>
      </c>
      <c r="C2815" t="str">
        <f t="shared" ca="1" si="620"/>
        <v>2017_04_PIT@BAL</v>
      </c>
      <c r="D2815">
        <f t="shared" ca="1" si="632"/>
        <v>2.5</v>
      </c>
      <c r="E2815">
        <f t="shared" ca="1" si="632"/>
        <v>3</v>
      </c>
      <c r="F2815">
        <f t="shared" ca="1" si="632"/>
        <v>9</v>
      </c>
      <c r="G2815">
        <f t="shared" ca="1" si="632"/>
        <v>26</v>
      </c>
      <c r="H2815">
        <f t="shared" ca="1" si="621"/>
        <v>2017</v>
      </c>
      <c r="I2815">
        <f t="shared" ca="1" si="622"/>
        <v>4</v>
      </c>
      <c r="J2815" t="str">
        <f t="shared" ca="1" si="623"/>
        <v>rs</v>
      </c>
      <c r="K2815" t="str">
        <f t="shared" ca="1" si="633"/>
        <v>PIT</v>
      </c>
      <c r="L2815" t="str">
        <f t="shared" ca="1" si="633"/>
        <v>PIT</v>
      </c>
      <c r="M2815">
        <f t="shared" ca="1" si="624"/>
        <v>-0.5</v>
      </c>
      <c r="N2815" t="s">
        <v>16</v>
      </c>
      <c r="O2815">
        <v>1.5</v>
      </c>
      <c r="P2815">
        <f t="shared" ca="1" si="625"/>
        <v>1</v>
      </c>
      <c r="S2815" t="s">
        <v>89</v>
      </c>
      <c r="T2815">
        <v>0.62</v>
      </c>
      <c r="U2815">
        <f t="shared" ca="1" si="626"/>
        <v>1</v>
      </c>
      <c r="V2815" t="s">
        <v>89</v>
      </c>
      <c r="W2815">
        <f t="shared" ca="1" si="627"/>
        <v>1</v>
      </c>
    </row>
    <row r="2816" spans="1:23" x14ac:dyDescent="0.25">
      <c r="A2816">
        <v>2799</v>
      </c>
      <c r="B2816">
        <v>1389</v>
      </c>
      <c r="C2816" t="str">
        <f t="shared" ca="1" si="620"/>
        <v>2017_04_CIN@CLE</v>
      </c>
      <c r="D2816">
        <f t="shared" ca="1" si="632"/>
        <v>3</v>
      </c>
      <c r="E2816">
        <f t="shared" ca="1" si="632"/>
        <v>3</v>
      </c>
      <c r="F2816">
        <f t="shared" ca="1" si="632"/>
        <v>7</v>
      </c>
      <c r="G2816">
        <f t="shared" ca="1" si="632"/>
        <v>31</v>
      </c>
      <c r="H2816">
        <f t="shared" ca="1" si="621"/>
        <v>2017</v>
      </c>
      <c r="I2816">
        <f t="shared" ca="1" si="622"/>
        <v>4</v>
      </c>
      <c r="J2816" t="str">
        <f t="shared" ca="1" si="623"/>
        <v>rs</v>
      </c>
      <c r="K2816" t="str">
        <f t="shared" ca="1" si="633"/>
        <v>CIN</v>
      </c>
      <c r="L2816" t="str">
        <f t="shared" ca="1" si="633"/>
        <v>CIN</v>
      </c>
      <c r="M2816">
        <f t="shared" ca="1" si="624"/>
        <v>0</v>
      </c>
      <c r="N2816" t="s">
        <v>16</v>
      </c>
      <c r="O2816">
        <v>2.5</v>
      </c>
      <c r="P2816">
        <f t="shared" ca="1" si="625"/>
        <v>0.5</v>
      </c>
      <c r="S2816" t="s">
        <v>71</v>
      </c>
      <c r="T2816">
        <v>0.64</v>
      </c>
      <c r="U2816">
        <f t="shared" ca="1" si="626"/>
        <v>1</v>
      </c>
      <c r="V2816" t="s">
        <v>71</v>
      </c>
      <c r="W2816">
        <f t="shared" ca="1" si="627"/>
        <v>1</v>
      </c>
    </row>
    <row r="2817" spans="1:23" x14ac:dyDescent="0.25">
      <c r="A2817">
        <v>2800</v>
      </c>
      <c r="B2817">
        <v>1390</v>
      </c>
      <c r="C2817" t="str">
        <f t="shared" ca="1" si="620"/>
        <v>2017_04_DET@MIN</v>
      </c>
      <c r="D2817">
        <f t="shared" ca="1" si="632"/>
        <v>-3</v>
      </c>
      <c r="E2817">
        <f t="shared" ca="1" si="632"/>
        <v>-2</v>
      </c>
      <c r="F2817">
        <f t="shared" ca="1" si="632"/>
        <v>7</v>
      </c>
      <c r="G2817">
        <f t="shared" ca="1" si="632"/>
        <v>14</v>
      </c>
      <c r="H2817">
        <f t="shared" ca="1" si="621"/>
        <v>2017</v>
      </c>
      <c r="I2817">
        <f t="shared" ca="1" si="622"/>
        <v>4</v>
      </c>
      <c r="J2817" t="str">
        <f t="shared" ca="1" si="623"/>
        <v>rs</v>
      </c>
      <c r="K2817" t="str">
        <f t="shared" ca="1" si="633"/>
        <v>DET</v>
      </c>
      <c r="L2817" t="str">
        <f t="shared" ca="1" si="633"/>
        <v>DET</v>
      </c>
      <c r="M2817">
        <f t="shared" ca="1" si="624"/>
        <v>-1</v>
      </c>
      <c r="N2817" t="s">
        <v>16</v>
      </c>
      <c r="O2817">
        <v>-3</v>
      </c>
      <c r="P2817">
        <f t="shared" ca="1" si="625"/>
        <v>0</v>
      </c>
      <c r="S2817" t="s">
        <v>82</v>
      </c>
      <c r="T2817">
        <v>0.56000000000000005</v>
      </c>
      <c r="U2817">
        <f t="shared" ca="1" si="626"/>
        <v>0</v>
      </c>
      <c r="V2817" t="s">
        <v>82</v>
      </c>
      <c r="W2817">
        <f t="shared" ca="1" si="627"/>
        <v>0</v>
      </c>
    </row>
    <row r="2818" spans="1:23" x14ac:dyDescent="0.25">
      <c r="A2818">
        <v>2801</v>
      </c>
      <c r="B2818">
        <v>1391</v>
      </c>
      <c r="C2818" t="str">
        <f t="shared" ref="C2818:C2881" ca="1" si="634">IFERROR(VLOOKUP($B2818,nfl_game_result,MATCH(C$1,nfl_game_result_header,0),FALSE),"error")</f>
        <v>2017_04_LAR@DAL</v>
      </c>
      <c r="D2818">
        <f t="shared" ca="1" si="632"/>
        <v>-8</v>
      </c>
      <c r="E2818">
        <f t="shared" ca="1" si="632"/>
        <v>-6.5</v>
      </c>
      <c r="F2818">
        <f t="shared" ca="1" si="632"/>
        <v>30</v>
      </c>
      <c r="G2818">
        <f t="shared" ca="1" si="632"/>
        <v>35</v>
      </c>
      <c r="H2818">
        <f t="shared" ref="H2818:H2881" ca="1" si="635">VALUE(LEFT(C2818, 4))</f>
        <v>2017</v>
      </c>
      <c r="I2818">
        <f t="shared" ref="I2818:I2881" ca="1" si="636">VALUE(MID(C2818,6,FIND("_",C2818,6)-6))</f>
        <v>4</v>
      </c>
      <c r="J2818" t="str">
        <f t="shared" ref="J2818:J2881" ca="1" si="637">IF(I2818&lt;=17,"rs","plyff")</f>
        <v>rs</v>
      </c>
      <c r="K2818" t="str">
        <f t="shared" ca="1" si="633"/>
        <v>LAR</v>
      </c>
      <c r="L2818" t="str">
        <f t="shared" ca="1" si="633"/>
        <v>LAR</v>
      </c>
      <c r="M2818">
        <f t="shared" ref="M2818:M2881" ca="1" si="638">IF(NOT(OR(ISBLANK(D2818),ISBLANK(E2818),D2818="",E2818="")),D2818-E2818,"")</f>
        <v>-1.5</v>
      </c>
      <c r="N2818" t="s">
        <v>16</v>
      </c>
      <c r="O2818">
        <v>-7</v>
      </c>
      <c r="P2818">
        <f t="shared" ref="P2818:P2881" ca="1" si="639">IF(OR(NOT(ISNUMBER(D2818)),ISBLANK(D2818),D2818="",ISBLANK(O2818)),"",ABS(D2818-O2818))</f>
        <v>1</v>
      </c>
      <c r="S2818" t="s">
        <v>125</v>
      </c>
      <c r="T2818">
        <v>0.61</v>
      </c>
      <c r="U2818">
        <f t="shared" ref="U2818:U2881" ca="1" si="640">IF(OR(ISBLANK(K2818),ISBLANK(S2818),K2818="",S2818=""),"",IF(K2818=S2818,1,0))</f>
        <v>1</v>
      </c>
      <c r="V2818" t="s">
        <v>125</v>
      </c>
      <c r="W2818">
        <f t="shared" ref="W2818:W2881" ca="1" si="641">IF(OR(ISBLANK(L2818),ISBLANK(V2818),L2818="",V2818=""),"",IF(L2818=V2818,1,0))</f>
        <v>1</v>
      </c>
    </row>
    <row r="2819" spans="1:23" x14ac:dyDescent="0.25">
      <c r="A2819">
        <v>2802</v>
      </c>
      <c r="B2819">
        <v>1392</v>
      </c>
      <c r="C2819" t="str">
        <f t="shared" ca="1" si="634"/>
        <v>2017_04_BUF@ATL</v>
      </c>
      <c r="D2819">
        <f t="shared" ca="1" si="632"/>
        <v>-8.5</v>
      </c>
      <c r="E2819">
        <f t="shared" ca="1" si="632"/>
        <v>-8</v>
      </c>
      <c r="F2819">
        <f t="shared" ca="1" si="632"/>
        <v>17</v>
      </c>
      <c r="G2819">
        <f t="shared" ca="1" si="632"/>
        <v>23</v>
      </c>
      <c r="H2819">
        <f t="shared" ca="1" si="635"/>
        <v>2017</v>
      </c>
      <c r="I2819">
        <f t="shared" ca="1" si="636"/>
        <v>4</v>
      </c>
      <c r="J2819" t="str">
        <f t="shared" ca="1" si="637"/>
        <v>rs</v>
      </c>
      <c r="K2819" t="str">
        <f t="shared" ca="1" si="633"/>
        <v>BUF</v>
      </c>
      <c r="L2819" t="str">
        <f t="shared" ca="1" si="633"/>
        <v>BUF</v>
      </c>
      <c r="M2819">
        <f t="shared" ca="1" si="638"/>
        <v>-0.5</v>
      </c>
      <c r="N2819" t="s">
        <v>16</v>
      </c>
      <c r="O2819">
        <v>-8.5</v>
      </c>
      <c r="P2819">
        <f t="shared" ca="1" si="639"/>
        <v>0</v>
      </c>
      <c r="S2819" t="s">
        <v>68</v>
      </c>
      <c r="T2819">
        <v>0.64</v>
      </c>
      <c r="U2819">
        <f t="shared" ca="1" si="640"/>
        <v>1</v>
      </c>
      <c r="V2819" t="s">
        <v>22</v>
      </c>
      <c r="W2819">
        <f t="shared" ca="1" si="641"/>
        <v>0</v>
      </c>
    </row>
    <row r="2820" spans="1:23" x14ac:dyDescent="0.25">
      <c r="A2820">
        <v>2803</v>
      </c>
      <c r="B2820">
        <v>1393</v>
      </c>
      <c r="C2820" t="str">
        <f t="shared" ca="1" si="634"/>
        <v>2017_04_PHI@LAC</v>
      </c>
      <c r="D2820">
        <f t="shared" ca="1" si="632"/>
        <v>0</v>
      </c>
      <c r="E2820">
        <f t="shared" ca="1" si="632"/>
        <v>-2</v>
      </c>
      <c r="F2820">
        <f t="shared" ca="1" si="632"/>
        <v>24</v>
      </c>
      <c r="G2820">
        <f t="shared" ca="1" si="632"/>
        <v>26</v>
      </c>
      <c r="H2820">
        <f t="shared" ca="1" si="635"/>
        <v>2017</v>
      </c>
      <c r="I2820">
        <f t="shared" ca="1" si="636"/>
        <v>4</v>
      </c>
      <c r="J2820" t="str">
        <f t="shared" ca="1" si="637"/>
        <v>rs</v>
      </c>
      <c r="K2820" t="str">
        <f t="shared" ca="1" si="633"/>
        <v>PHI</v>
      </c>
      <c r="L2820" t="str">
        <f t="shared" ca="1" si="633"/>
        <v>PHI</v>
      </c>
      <c r="M2820">
        <f t="shared" ca="1" si="638"/>
        <v>2</v>
      </c>
      <c r="N2820" t="s">
        <v>16</v>
      </c>
      <c r="O2820">
        <v>3</v>
      </c>
      <c r="P2820">
        <f t="shared" ca="1" si="639"/>
        <v>3</v>
      </c>
      <c r="S2820" t="s">
        <v>124</v>
      </c>
      <c r="T2820">
        <v>0.51</v>
      </c>
      <c r="U2820">
        <f t="shared" ca="1" si="640"/>
        <v>0</v>
      </c>
      <c r="V2820" t="s">
        <v>124</v>
      </c>
      <c r="W2820">
        <f t="shared" ca="1" si="641"/>
        <v>0</v>
      </c>
    </row>
    <row r="2821" spans="1:23" x14ac:dyDescent="0.25">
      <c r="A2821">
        <v>2804</v>
      </c>
      <c r="B2821">
        <v>1394</v>
      </c>
      <c r="C2821" t="str">
        <f t="shared" ca="1" si="634"/>
        <v>2017_04_SFO@ARI</v>
      </c>
      <c r="D2821">
        <f t="shared" ca="1" si="632"/>
        <v>-7</v>
      </c>
      <c r="E2821">
        <f t="shared" ca="1" si="632"/>
        <v>-6.5</v>
      </c>
      <c r="F2821">
        <f t="shared" ca="1" si="632"/>
        <v>18</v>
      </c>
      <c r="G2821">
        <f t="shared" ca="1" si="632"/>
        <v>15</v>
      </c>
      <c r="H2821">
        <f t="shared" ca="1" si="635"/>
        <v>2017</v>
      </c>
      <c r="I2821">
        <f t="shared" ca="1" si="636"/>
        <v>4</v>
      </c>
      <c r="J2821" t="str">
        <f t="shared" ca="1" si="637"/>
        <v>rs</v>
      </c>
      <c r="K2821" t="str">
        <f t="shared" ca="1" si="633"/>
        <v>SFO</v>
      </c>
      <c r="L2821" t="str">
        <f t="shared" ca="1" si="633"/>
        <v>ARI</v>
      </c>
      <c r="M2821">
        <f t="shared" ca="1" si="638"/>
        <v>-0.5</v>
      </c>
      <c r="N2821" t="s">
        <v>16</v>
      </c>
      <c r="O2821">
        <v>-7</v>
      </c>
      <c r="P2821">
        <f t="shared" ca="1" si="639"/>
        <v>0</v>
      </c>
      <c r="S2821" t="s">
        <v>338</v>
      </c>
      <c r="T2821">
        <v>0.54</v>
      </c>
      <c r="U2821">
        <f t="shared" ca="1" si="640"/>
        <v>1</v>
      </c>
      <c r="V2821" t="s">
        <v>338</v>
      </c>
      <c r="W2821">
        <f t="shared" ca="1" si="641"/>
        <v>0</v>
      </c>
    </row>
    <row r="2822" spans="1:23" x14ac:dyDescent="0.25">
      <c r="A2822">
        <v>2805</v>
      </c>
      <c r="B2822">
        <v>1395</v>
      </c>
      <c r="C2822" t="str">
        <f t="shared" ca="1" si="634"/>
        <v>2017_04_NYG@TBY</v>
      </c>
      <c r="D2822">
        <f t="shared" ref="D2822:G2841" ca="1" si="642">IFERROR(IF(ISBLANK(VLOOKUP($B2822,nfl_game_result,MATCH(D$1,nfl_game_result_header,0),FALSE)),"",VLOOKUP($B2822,nfl_game_result,MATCH(D$1,nfl_game_result_header,0),FALSE)),"error")</f>
        <v>-3.5</v>
      </c>
      <c r="E2822">
        <f t="shared" ca="1" si="642"/>
        <v>-3</v>
      </c>
      <c r="F2822">
        <f t="shared" ca="1" si="642"/>
        <v>25</v>
      </c>
      <c r="G2822">
        <f t="shared" ca="1" si="642"/>
        <v>23</v>
      </c>
      <c r="H2822">
        <f t="shared" ca="1" si="635"/>
        <v>2017</v>
      </c>
      <c r="I2822">
        <f t="shared" ca="1" si="636"/>
        <v>4</v>
      </c>
      <c r="J2822" t="str">
        <f t="shared" ca="1" si="637"/>
        <v>rs</v>
      </c>
      <c r="K2822" t="str">
        <f t="shared" ref="K2822:L2841" ca="1" si="643">IFERROR(IF(ISBLANK(VLOOKUP($B2822,nfl_game_result,MATCH(K$1,nfl_game_result_header,0),FALSE)),"",VLOOKUP($B2822,nfl_game_result,MATCH(K$1,nfl_game_result_header,0),FALSE)),"error")</f>
        <v>NYG</v>
      </c>
      <c r="L2822" t="str">
        <f t="shared" ca="1" si="643"/>
        <v>TBY</v>
      </c>
      <c r="M2822">
        <f t="shared" ca="1" si="638"/>
        <v>-0.5</v>
      </c>
      <c r="N2822" t="s">
        <v>16</v>
      </c>
      <c r="O2822">
        <v>-3</v>
      </c>
      <c r="P2822">
        <f t="shared" ca="1" si="639"/>
        <v>0.5</v>
      </c>
      <c r="S2822" t="s">
        <v>85</v>
      </c>
      <c r="T2822">
        <v>0.52</v>
      </c>
      <c r="U2822">
        <f t="shared" ca="1" si="640"/>
        <v>1</v>
      </c>
      <c r="V2822" t="s">
        <v>85</v>
      </c>
      <c r="W2822">
        <f t="shared" ca="1" si="641"/>
        <v>0</v>
      </c>
    </row>
    <row r="2823" spans="1:23" x14ac:dyDescent="0.25">
      <c r="A2823">
        <v>2806</v>
      </c>
      <c r="B2823">
        <v>1396</v>
      </c>
      <c r="C2823" t="str">
        <f t="shared" ca="1" si="634"/>
        <v>2017_04_OAK@DEN</v>
      </c>
      <c r="D2823">
        <f t="shared" ca="1" si="642"/>
        <v>-1.5</v>
      </c>
      <c r="E2823">
        <f t="shared" ca="1" si="642"/>
        <v>-3</v>
      </c>
      <c r="F2823">
        <f t="shared" ca="1" si="642"/>
        <v>16</v>
      </c>
      <c r="G2823">
        <f t="shared" ca="1" si="642"/>
        <v>10</v>
      </c>
      <c r="H2823">
        <f t="shared" ca="1" si="635"/>
        <v>2017</v>
      </c>
      <c r="I2823">
        <f t="shared" ca="1" si="636"/>
        <v>4</v>
      </c>
      <c r="J2823" t="str">
        <f t="shared" ca="1" si="637"/>
        <v>rs</v>
      </c>
      <c r="K2823" t="str">
        <f t="shared" ca="1" si="643"/>
        <v>DEN</v>
      </c>
      <c r="L2823" t="str">
        <f t="shared" ca="1" si="643"/>
        <v>DEN</v>
      </c>
      <c r="M2823">
        <f t="shared" ca="1" si="638"/>
        <v>1.5</v>
      </c>
      <c r="N2823" t="s">
        <v>16</v>
      </c>
      <c r="O2823">
        <v>1</v>
      </c>
      <c r="P2823">
        <f t="shared" ca="1" si="639"/>
        <v>2.5</v>
      </c>
      <c r="S2823" t="s">
        <v>74</v>
      </c>
      <c r="T2823">
        <v>0.59</v>
      </c>
      <c r="U2823">
        <f t="shared" ca="1" si="640"/>
        <v>1</v>
      </c>
      <c r="V2823" t="s">
        <v>74</v>
      </c>
      <c r="W2823">
        <f t="shared" ca="1" si="641"/>
        <v>1</v>
      </c>
    </row>
    <row r="2824" spans="1:23" x14ac:dyDescent="0.25">
      <c r="A2824">
        <v>2807</v>
      </c>
      <c r="B2824">
        <v>1397</v>
      </c>
      <c r="C2824" t="str">
        <f t="shared" ca="1" si="634"/>
        <v>2017_04_IND@SEA</v>
      </c>
      <c r="D2824">
        <f t="shared" ca="1" si="642"/>
        <v>-13</v>
      </c>
      <c r="E2824">
        <f t="shared" ca="1" si="642"/>
        <v>-13</v>
      </c>
      <c r="F2824">
        <f t="shared" ca="1" si="642"/>
        <v>46</v>
      </c>
      <c r="G2824">
        <f t="shared" ca="1" si="642"/>
        <v>18</v>
      </c>
      <c r="H2824">
        <f t="shared" ca="1" si="635"/>
        <v>2017</v>
      </c>
      <c r="I2824">
        <f t="shared" ca="1" si="636"/>
        <v>4</v>
      </c>
      <c r="J2824" t="str">
        <f t="shared" ca="1" si="637"/>
        <v>rs</v>
      </c>
      <c r="K2824" t="str">
        <f t="shared" ca="1" si="643"/>
        <v>SEA</v>
      </c>
      <c r="L2824" t="str">
        <f t="shared" ca="1" si="643"/>
        <v>SEA</v>
      </c>
      <c r="M2824">
        <f t="shared" ca="1" si="638"/>
        <v>0</v>
      </c>
      <c r="N2824" t="s">
        <v>16</v>
      </c>
      <c r="O2824">
        <v>-12</v>
      </c>
      <c r="P2824">
        <f t="shared" ca="1" si="639"/>
        <v>1</v>
      </c>
      <c r="S2824" t="s">
        <v>91</v>
      </c>
      <c r="T2824">
        <v>0.65</v>
      </c>
      <c r="U2824">
        <f t="shared" ca="1" si="640"/>
        <v>1</v>
      </c>
      <c r="V2824" t="s">
        <v>91</v>
      </c>
      <c r="W2824">
        <f t="shared" ca="1" si="641"/>
        <v>1</v>
      </c>
    </row>
    <row r="2825" spans="1:23" x14ac:dyDescent="0.25">
      <c r="A2825">
        <v>2808</v>
      </c>
      <c r="B2825">
        <v>1398</v>
      </c>
      <c r="C2825" t="str">
        <f t="shared" ca="1" si="634"/>
        <v>2017_04_WAS@KCY</v>
      </c>
      <c r="D2825">
        <f t="shared" ca="1" si="642"/>
        <v>-7</v>
      </c>
      <c r="E2825">
        <f t="shared" ca="1" si="642"/>
        <v>-7</v>
      </c>
      <c r="F2825">
        <f t="shared" ca="1" si="642"/>
        <v>29</v>
      </c>
      <c r="G2825">
        <f t="shared" ca="1" si="642"/>
        <v>20</v>
      </c>
      <c r="H2825">
        <f t="shared" ca="1" si="635"/>
        <v>2017</v>
      </c>
      <c r="I2825">
        <f t="shared" ca="1" si="636"/>
        <v>4</v>
      </c>
      <c r="J2825" t="str">
        <f t="shared" ca="1" si="637"/>
        <v>rs</v>
      </c>
      <c r="K2825" t="str">
        <f t="shared" ca="1" si="643"/>
        <v>KCY</v>
      </c>
      <c r="L2825" t="str">
        <f t="shared" ca="1" si="643"/>
        <v>KCY</v>
      </c>
      <c r="M2825">
        <f t="shared" ca="1" si="638"/>
        <v>0</v>
      </c>
      <c r="N2825" t="s">
        <v>16</v>
      </c>
      <c r="O2825">
        <v>-7</v>
      </c>
      <c r="P2825">
        <f t="shared" ca="1" si="639"/>
        <v>0</v>
      </c>
      <c r="S2825" t="s">
        <v>96</v>
      </c>
      <c r="T2825">
        <v>0.52</v>
      </c>
      <c r="U2825">
        <f t="shared" ca="1" si="640"/>
        <v>0</v>
      </c>
      <c r="V2825" t="s">
        <v>336</v>
      </c>
      <c r="W2825">
        <f t="shared" ca="1" si="641"/>
        <v>1</v>
      </c>
    </row>
    <row r="2826" spans="1:23" x14ac:dyDescent="0.25">
      <c r="A2826">
        <v>2809</v>
      </c>
      <c r="B2826">
        <v>1383</v>
      </c>
      <c r="C2826" t="str">
        <f t="shared" ca="1" si="634"/>
        <v>2017_04_CHI@GBY</v>
      </c>
      <c r="D2826">
        <f t="shared" ca="1" si="642"/>
        <v>-7.5</v>
      </c>
      <c r="E2826">
        <f t="shared" ca="1" si="642"/>
        <v>-7.5</v>
      </c>
      <c r="F2826">
        <f t="shared" ca="1" si="642"/>
        <v>35</v>
      </c>
      <c r="G2826">
        <f t="shared" ca="1" si="642"/>
        <v>14</v>
      </c>
      <c r="H2826">
        <f t="shared" ca="1" si="635"/>
        <v>2017</v>
      </c>
      <c r="I2826">
        <f t="shared" ca="1" si="636"/>
        <v>4</v>
      </c>
      <c r="J2826" t="str">
        <f t="shared" ca="1" si="637"/>
        <v>rs</v>
      </c>
      <c r="K2826" t="str">
        <f t="shared" ca="1" si="643"/>
        <v>GBY</v>
      </c>
      <c r="L2826" t="str">
        <f t="shared" ca="1" si="643"/>
        <v>GBY</v>
      </c>
      <c r="M2826">
        <f t="shared" ca="1" si="638"/>
        <v>0</v>
      </c>
      <c r="N2826" t="s">
        <v>18</v>
      </c>
      <c r="O2826">
        <v>-9.5</v>
      </c>
      <c r="P2826">
        <f t="shared" ca="1" si="639"/>
        <v>2</v>
      </c>
      <c r="S2826" t="s">
        <v>335</v>
      </c>
      <c r="T2826">
        <v>0.63</v>
      </c>
      <c r="U2826">
        <f t="shared" ca="1" si="640"/>
        <v>1</v>
      </c>
      <c r="W2826" t="str">
        <f t="shared" ca="1" si="641"/>
        <v/>
      </c>
    </row>
    <row r="2827" spans="1:23" x14ac:dyDescent="0.25">
      <c r="A2827">
        <v>2810</v>
      </c>
      <c r="B2827">
        <v>1384</v>
      </c>
      <c r="C2827" t="str">
        <f t="shared" ca="1" si="634"/>
        <v>2017_04_NOR@MIA</v>
      </c>
      <c r="D2827">
        <f t="shared" ca="1" si="642"/>
        <v>2.5</v>
      </c>
      <c r="E2827">
        <f t="shared" ca="1" si="642"/>
        <v>3</v>
      </c>
      <c r="F2827">
        <f t="shared" ca="1" si="642"/>
        <v>0</v>
      </c>
      <c r="G2827">
        <f t="shared" ca="1" si="642"/>
        <v>20</v>
      </c>
      <c r="H2827">
        <f t="shared" ca="1" si="635"/>
        <v>2017</v>
      </c>
      <c r="I2827">
        <f t="shared" ca="1" si="636"/>
        <v>4</v>
      </c>
      <c r="J2827" t="str">
        <f t="shared" ca="1" si="637"/>
        <v>rs</v>
      </c>
      <c r="K2827" t="str">
        <f t="shared" ca="1" si="643"/>
        <v>NOR</v>
      </c>
      <c r="L2827" t="str">
        <f t="shared" ca="1" si="643"/>
        <v>NOR</v>
      </c>
      <c r="M2827">
        <f t="shared" ca="1" si="638"/>
        <v>-0.5</v>
      </c>
      <c r="N2827" t="s">
        <v>18</v>
      </c>
      <c r="O2827">
        <v>4.5</v>
      </c>
      <c r="P2827">
        <f t="shared" ca="1" si="639"/>
        <v>2</v>
      </c>
      <c r="S2827" t="s">
        <v>340</v>
      </c>
      <c r="T2827">
        <v>0.57999999999999996</v>
      </c>
      <c r="U2827">
        <f t="shared" ca="1" si="640"/>
        <v>1</v>
      </c>
      <c r="W2827" t="str">
        <f t="shared" ca="1" si="641"/>
        <v/>
      </c>
    </row>
    <row r="2828" spans="1:23" x14ac:dyDescent="0.25">
      <c r="A2828">
        <v>2811</v>
      </c>
      <c r="B2828">
        <v>1385</v>
      </c>
      <c r="C2828" t="str">
        <f t="shared" ca="1" si="634"/>
        <v>2017_04_CAR@NWE</v>
      </c>
      <c r="D2828">
        <f t="shared" ca="1" si="642"/>
        <v>-8.5</v>
      </c>
      <c r="E2828">
        <f t="shared" ca="1" si="642"/>
        <v>-9</v>
      </c>
      <c r="F2828">
        <f t="shared" ca="1" si="642"/>
        <v>30</v>
      </c>
      <c r="G2828">
        <f t="shared" ca="1" si="642"/>
        <v>33</v>
      </c>
      <c r="H2828">
        <f t="shared" ca="1" si="635"/>
        <v>2017</v>
      </c>
      <c r="I2828">
        <f t="shared" ca="1" si="636"/>
        <v>4</v>
      </c>
      <c r="J2828" t="str">
        <f t="shared" ca="1" si="637"/>
        <v>rs</v>
      </c>
      <c r="K2828" t="str">
        <f t="shared" ca="1" si="643"/>
        <v>CAR</v>
      </c>
      <c r="L2828" t="str">
        <f t="shared" ca="1" si="643"/>
        <v>CAR</v>
      </c>
      <c r="M2828">
        <f t="shared" ca="1" si="638"/>
        <v>0.5</v>
      </c>
      <c r="N2828" t="s">
        <v>18</v>
      </c>
      <c r="O2828">
        <v>-10.5</v>
      </c>
      <c r="P2828">
        <f t="shared" ca="1" si="639"/>
        <v>2</v>
      </c>
      <c r="S2828" t="s">
        <v>337</v>
      </c>
      <c r="T2828">
        <v>0.6</v>
      </c>
      <c r="U2828">
        <f t="shared" ca="1" si="640"/>
        <v>0</v>
      </c>
      <c r="W2828" t="str">
        <f t="shared" ca="1" si="641"/>
        <v/>
      </c>
    </row>
    <row r="2829" spans="1:23" x14ac:dyDescent="0.25">
      <c r="A2829">
        <v>2812</v>
      </c>
      <c r="B2829">
        <v>1386</v>
      </c>
      <c r="C2829" t="str">
        <f t="shared" ca="1" si="634"/>
        <v>2017_04_JAX@NYJ</v>
      </c>
      <c r="D2829">
        <f t="shared" ca="1" si="642"/>
        <v>3.5</v>
      </c>
      <c r="E2829">
        <f t="shared" ca="1" si="642"/>
        <v>3</v>
      </c>
      <c r="F2829">
        <f t="shared" ca="1" si="642"/>
        <v>23</v>
      </c>
      <c r="G2829">
        <f t="shared" ca="1" si="642"/>
        <v>20</v>
      </c>
      <c r="H2829">
        <f t="shared" ca="1" si="635"/>
        <v>2017</v>
      </c>
      <c r="I2829">
        <f t="shared" ca="1" si="636"/>
        <v>4</v>
      </c>
      <c r="J2829" t="str">
        <f t="shared" ca="1" si="637"/>
        <v>rs</v>
      </c>
      <c r="K2829" t="str">
        <f t="shared" ca="1" si="643"/>
        <v>NYJ</v>
      </c>
      <c r="L2829" t="str">
        <f t="shared" ca="1" si="643"/>
        <v>NYJ</v>
      </c>
      <c r="M2829">
        <f t="shared" ca="1" si="638"/>
        <v>0.5</v>
      </c>
      <c r="N2829" t="s">
        <v>18</v>
      </c>
      <c r="O2829">
        <v>5</v>
      </c>
      <c r="P2829">
        <f t="shared" ca="1" si="639"/>
        <v>1.5</v>
      </c>
      <c r="S2829" t="s">
        <v>79</v>
      </c>
      <c r="T2829">
        <v>0.62</v>
      </c>
      <c r="U2829">
        <f t="shared" ca="1" si="640"/>
        <v>0</v>
      </c>
      <c r="W2829" t="str">
        <f t="shared" ca="1" si="641"/>
        <v/>
      </c>
    </row>
    <row r="2830" spans="1:23" x14ac:dyDescent="0.25">
      <c r="A2830">
        <v>2813</v>
      </c>
      <c r="B2830">
        <v>1387</v>
      </c>
      <c r="C2830" t="str">
        <f t="shared" ca="1" si="634"/>
        <v>2017_04_TEN@HOU</v>
      </c>
      <c r="D2830">
        <f t="shared" ca="1" si="642"/>
        <v>1</v>
      </c>
      <c r="E2830">
        <f t="shared" ca="1" si="642"/>
        <v>2.5</v>
      </c>
      <c r="F2830">
        <f t="shared" ca="1" si="642"/>
        <v>57</v>
      </c>
      <c r="G2830">
        <f t="shared" ca="1" si="642"/>
        <v>14</v>
      </c>
      <c r="H2830">
        <f t="shared" ca="1" si="635"/>
        <v>2017</v>
      </c>
      <c r="I2830">
        <f t="shared" ca="1" si="636"/>
        <v>4</v>
      </c>
      <c r="J2830" t="str">
        <f t="shared" ca="1" si="637"/>
        <v>rs</v>
      </c>
      <c r="K2830" t="str">
        <f t="shared" ca="1" si="643"/>
        <v>HOU</v>
      </c>
      <c r="L2830" t="str">
        <f t="shared" ca="1" si="643"/>
        <v>HOU</v>
      </c>
      <c r="M2830">
        <f t="shared" ca="1" si="638"/>
        <v>-1.5</v>
      </c>
      <c r="N2830" t="s">
        <v>18</v>
      </c>
      <c r="O2830">
        <v>1</v>
      </c>
      <c r="P2830">
        <f t="shared" ca="1" si="639"/>
        <v>0</v>
      </c>
      <c r="S2830" t="s">
        <v>95</v>
      </c>
      <c r="T2830">
        <v>0.54</v>
      </c>
      <c r="U2830">
        <f t="shared" ca="1" si="640"/>
        <v>0</v>
      </c>
      <c r="W2830" t="str">
        <f t="shared" ca="1" si="641"/>
        <v/>
      </c>
    </row>
    <row r="2831" spans="1:23" x14ac:dyDescent="0.25">
      <c r="A2831">
        <v>2814</v>
      </c>
      <c r="B2831">
        <v>1388</v>
      </c>
      <c r="C2831" t="str">
        <f t="shared" ca="1" si="634"/>
        <v>2017_04_PIT@BAL</v>
      </c>
      <c r="D2831">
        <f t="shared" ca="1" si="642"/>
        <v>2.5</v>
      </c>
      <c r="E2831">
        <f t="shared" ca="1" si="642"/>
        <v>3</v>
      </c>
      <c r="F2831">
        <f t="shared" ca="1" si="642"/>
        <v>9</v>
      </c>
      <c r="G2831">
        <f t="shared" ca="1" si="642"/>
        <v>26</v>
      </c>
      <c r="H2831">
        <f t="shared" ca="1" si="635"/>
        <v>2017</v>
      </c>
      <c r="I2831">
        <f t="shared" ca="1" si="636"/>
        <v>4</v>
      </c>
      <c r="J2831" t="str">
        <f t="shared" ca="1" si="637"/>
        <v>rs</v>
      </c>
      <c r="K2831" t="str">
        <f t="shared" ca="1" si="643"/>
        <v>PIT</v>
      </c>
      <c r="L2831" t="str">
        <f t="shared" ca="1" si="643"/>
        <v>PIT</v>
      </c>
      <c r="M2831">
        <f t="shared" ca="1" si="638"/>
        <v>-0.5</v>
      </c>
      <c r="N2831" t="s">
        <v>18</v>
      </c>
      <c r="O2831">
        <v>-2.5</v>
      </c>
      <c r="P2831">
        <f t="shared" ca="1" si="639"/>
        <v>5</v>
      </c>
      <c r="S2831" t="s">
        <v>89</v>
      </c>
      <c r="T2831">
        <v>0.65</v>
      </c>
      <c r="U2831">
        <f t="shared" ca="1" si="640"/>
        <v>1</v>
      </c>
      <c r="W2831" t="str">
        <f t="shared" ca="1" si="641"/>
        <v/>
      </c>
    </row>
    <row r="2832" spans="1:23" x14ac:dyDescent="0.25">
      <c r="A2832">
        <v>2815</v>
      </c>
      <c r="B2832">
        <v>1389</v>
      </c>
      <c r="C2832" t="str">
        <f t="shared" ca="1" si="634"/>
        <v>2017_04_CIN@CLE</v>
      </c>
      <c r="D2832">
        <f t="shared" ca="1" si="642"/>
        <v>3</v>
      </c>
      <c r="E2832">
        <f t="shared" ca="1" si="642"/>
        <v>3</v>
      </c>
      <c r="F2832">
        <f t="shared" ca="1" si="642"/>
        <v>7</v>
      </c>
      <c r="G2832">
        <f t="shared" ca="1" si="642"/>
        <v>31</v>
      </c>
      <c r="H2832">
        <f t="shared" ca="1" si="635"/>
        <v>2017</v>
      </c>
      <c r="I2832">
        <f t="shared" ca="1" si="636"/>
        <v>4</v>
      </c>
      <c r="J2832" t="str">
        <f t="shared" ca="1" si="637"/>
        <v>rs</v>
      </c>
      <c r="K2832" t="str">
        <f t="shared" ca="1" si="643"/>
        <v>CIN</v>
      </c>
      <c r="L2832" t="str">
        <f t="shared" ca="1" si="643"/>
        <v>CIN</v>
      </c>
      <c r="M2832">
        <f t="shared" ca="1" si="638"/>
        <v>0</v>
      </c>
      <c r="N2832" t="s">
        <v>18</v>
      </c>
      <c r="O2832">
        <v>4.5</v>
      </c>
      <c r="P2832">
        <f t="shared" ca="1" si="639"/>
        <v>1.5</v>
      </c>
      <c r="S2832" t="s">
        <v>71</v>
      </c>
      <c r="T2832">
        <v>0.6</v>
      </c>
      <c r="U2832">
        <f t="shared" ca="1" si="640"/>
        <v>1</v>
      </c>
      <c r="W2832" t="str">
        <f t="shared" ca="1" si="641"/>
        <v/>
      </c>
    </row>
    <row r="2833" spans="1:23" x14ac:dyDescent="0.25">
      <c r="A2833">
        <v>2816</v>
      </c>
      <c r="B2833">
        <v>1390</v>
      </c>
      <c r="C2833" t="str">
        <f t="shared" ca="1" si="634"/>
        <v>2017_04_DET@MIN</v>
      </c>
      <c r="D2833">
        <f t="shared" ca="1" si="642"/>
        <v>-3</v>
      </c>
      <c r="E2833">
        <f t="shared" ca="1" si="642"/>
        <v>-2</v>
      </c>
      <c r="F2833">
        <f t="shared" ca="1" si="642"/>
        <v>7</v>
      </c>
      <c r="G2833">
        <f t="shared" ca="1" si="642"/>
        <v>14</v>
      </c>
      <c r="H2833">
        <f t="shared" ca="1" si="635"/>
        <v>2017</v>
      </c>
      <c r="I2833">
        <f t="shared" ca="1" si="636"/>
        <v>4</v>
      </c>
      <c r="J2833" t="str">
        <f t="shared" ca="1" si="637"/>
        <v>rs</v>
      </c>
      <c r="K2833" t="str">
        <f t="shared" ca="1" si="643"/>
        <v>DET</v>
      </c>
      <c r="L2833" t="str">
        <f t="shared" ca="1" si="643"/>
        <v>DET</v>
      </c>
      <c r="M2833">
        <f t="shared" ca="1" si="638"/>
        <v>-1</v>
      </c>
      <c r="N2833" t="s">
        <v>18</v>
      </c>
      <c r="O2833">
        <v>-3</v>
      </c>
      <c r="P2833">
        <f t="shared" ca="1" si="639"/>
        <v>0</v>
      </c>
      <c r="S2833" t="s">
        <v>75</v>
      </c>
      <c r="T2833">
        <v>0.56999999999999995</v>
      </c>
      <c r="U2833">
        <f t="shared" ca="1" si="640"/>
        <v>1</v>
      </c>
      <c r="W2833" t="str">
        <f t="shared" ca="1" si="641"/>
        <v/>
      </c>
    </row>
    <row r="2834" spans="1:23" x14ac:dyDescent="0.25">
      <c r="A2834">
        <v>2817</v>
      </c>
      <c r="B2834">
        <v>1391</v>
      </c>
      <c r="C2834" t="str">
        <f t="shared" ca="1" si="634"/>
        <v>2017_04_LAR@DAL</v>
      </c>
      <c r="D2834">
        <f t="shared" ca="1" si="642"/>
        <v>-8</v>
      </c>
      <c r="E2834">
        <f t="shared" ca="1" si="642"/>
        <v>-6.5</v>
      </c>
      <c r="F2834">
        <f t="shared" ca="1" si="642"/>
        <v>30</v>
      </c>
      <c r="G2834">
        <f t="shared" ca="1" si="642"/>
        <v>35</v>
      </c>
      <c r="H2834">
        <f t="shared" ca="1" si="635"/>
        <v>2017</v>
      </c>
      <c r="I2834">
        <f t="shared" ca="1" si="636"/>
        <v>4</v>
      </c>
      <c r="J2834" t="str">
        <f t="shared" ca="1" si="637"/>
        <v>rs</v>
      </c>
      <c r="K2834" t="str">
        <f t="shared" ca="1" si="643"/>
        <v>LAR</v>
      </c>
      <c r="L2834" t="str">
        <f t="shared" ca="1" si="643"/>
        <v>LAR</v>
      </c>
      <c r="M2834">
        <f t="shared" ca="1" si="638"/>
        <v>-1.5</v>
      </c>
      <c r="N2834" t="s">
        <v>18</v>
      </c>
      <c r="O2834">
        <v>-7.5</v>
      </c>
      <c r="P2834">
        <f t="shared" ca="1" si="639"/>
        <v>0.5</v>
      </c>
      <c r="S2834" t="s">
        <v>125</v>
      </c>
      <c r="T2834">
        <v>0.63</v>
      </c>
      <c r="U2834">
        <f t="shared" ca="1" si="640"/>
        <v>1</v>
      </c>
      <c r="W2834" t="str">
        <f t="shared" ca="1" si="641"/>
        <v/>
      </c>
    </row>
    <row r="2835" spans="1:23" x14ac:dyDescent="0.25">
      <c r="A2835">
        <v>2818</v>
      </c>
      <c r="B2835">
        <v>1392</v>
      </c>
      <c r="C2835" t="str">
        <f t="shared" ca="1" si="634"/>
        <v>2017_04_BUF@ATL</v>
      </c>
      <c r="D2835">
        <f t="shared" ca="1" si="642"/>
        <v>-8.5</v>
      </c>
      <c r="E2835">
        <f t="shared" ca="1" si="642"/>
        <v>-8</v>
      </c>
      <c r="F2835">
        <f t="shared" ca="1" si="642"/>
        <v>17</v>
      </c>
      <c r="G2835">
        <f t="shared" ca="1" si="642"/>
        <v>23</v>
      </c>
      <c r="H2835">
        <f t="shared" ca="1" si="635"/>
        <v>2017</v>
      </c>
      <c r="I2835">
        <f t="shared" ca="1" si="636"/>
        <v>4</v>
      </c>
      <c r="J2835" t="str">
        <f t="shared" ca="1" si="637"/>
        <v>rs</v>
      </c>
      <c r="K2835" t="str">
        <f t="shared" ca="1" si="643"/>
        <v>BUF</v>
      </c>
      <c r="L2835" t="str">
        <f t="shared" ca="1" si="643"/>
        <v>BUF</v>
      </c>
      <c r="M2835">
        <f t="shared" ca="1" si="638"/>
        <v>-0.5</v>
      </c>
      <c r="N2835" t="s">
        <v>18</v>
      </c>
      <c r="O2835">
        <v>-8</v>
      </c>
      <c r="P2835">
        <f t="shared" ca="1" si="639"/>
        <v>0.5</v>
      </c>
      <c r="S2835" t="s">
        <v>68</v>
      </c>
      <c r="T2835">
        <v>0.59</v>
      </c>
      <c r="U2835">
        <f t="shared" ca="1" si="640"/>
        <v>1</v>
      </c>
      <c r="W2835" t="str">
        <f t="shared" ca="1" si="641"/>
        <v/>
      </c>
    </row>
    <row r="2836" spans="1:23" x14ac:dyDescent="0.25">
      <c r="A2836">
        <v>2819</v>
      </c>
      <c r="B2836">
        <v>1393</v>
      </c>
      <c r="C2836" t="str">
        <f t="shared" ca="1" si="634"/>
        <v>2017_04_PHI@LAC</v>
      </c>
      <c r="D2836">
        <f t="shared" ca="1" si="642"/>
        <v>0</v>
      </c>
      <c r="E2836">
        <f t="shared" ca="1" si="642"/>
        <v>-2</v>
      </c>
      <c r="F2836">
        <f t="shared" ca="1" si="642"/>
        <v>24</v>
      </c>
      <c r="G2836">
        <f t="shared" ca="1" si="642"/>
        <v>26</v>
      </c>
      <c r="H2836">
        <f t="shared" ca="1" si="635"/>
        <v>2017</v>
      </c>
      <c r="I2836">
        <f t="shared" ca="1" si="636"/>
        <v>4</v>
      </c>
      <c r="J2836" t="str">
        <f t="shared" ca="1" si="637"/>
        <v>rs</v>
      </c>
      <c r="K2836" t="str">
        <f t="shared" ca="1" si="643"/>
        <v>PHI</v>
      </c>
      <c r="L2836" t="str">
        <f t="shared" ca="1" si="643"/>
        <v>PHI</v>
      </c>
      <c r="M2836">
        <f t="shared" ca="1" si="638"/>
        <v>2</v>
      </c>
      <c r="N2836" t="s">
        <v>18</v>
      </c>
      <c r="O2836">
        <v>3</v>
      </c>
      <c r="P2836">
        <f t="shared" ca="1" si="639"/>
        <v>3</v>
      </c>
      <c r="S2836" t="s">
        <v>124</v>
      </c>
      <c r="T2836">
        <v>0.62</v>
      </c>
      <c r="U2836">
        <f t="shared" ca="1" si="640"/>
        <v>0</v>
      </c>
      <c r="W2836" t="str">
        <f t="shared" ca="1" si="641"/>
        <v/>
      </c>
    </row>
    <row r="2837" spans="1:23" x14ac:dyDescent="0.25">
      <c r="A2837">
        <v>2820</v>
      </c>
      <c r="B2837">
        <v>1394</v>
      </c>
      <c r="C2837" t="str">
        <f t="shared" ca="1" si="634"/>
        <v>2017_04_SFO@ARI</v>
      </c>
      <c r="D2837">
        <f t="shared" ca="1" si="642"/>
        <v>-7</v>
      </c>
      <c r="E2837">
        <f t="shared" ca="1" si="642"/>
        <v>-6.5</v>
      </c>
      <c r="F2837">
        <f t="shared" ca="1" si="642"/>
        <v>18</v>
      </c>
      <c r="G2837">
        <f t="shared" ca="1" si="642"/>
        <v>15</v>
      </c>
      <c r="H2837">
        <f t="shared" ca="1" si="635"/>
        <v>2017</v>
      </c>
      <c r="I2837">
        <f t="shared" ca="1" si="636"/>
        <v>4</v>
      </c>
      <c r="J2837" t="str">
        <f t="shared" ca="1" si="637"/>
        <v>rs</v>
      </c>
      <c r="K2837" t="str">
        <f t="shared" ca="1" si="643"/>
        <v>SFO</v>
      </c>
      <c r="L2837" t="str">
        <f t="shared" ca="1" si="643"/>
        <v>ARI</v>
      </c>
      <c r="M2837">
        <f t="shared" ca="1" si="638"/>
        <v>-0.5</v>
      </c>
      <c r="N2837" t="s">
        <v>18</v>
      </c>
      <c r="O2837">
        <v>-7.5</v>
      </c>
      <c r="P2837">
        <f t="shared" ca="1" si="639"/>
        <v>0.5</v>
      </c>
      <c r="S2837" t="s">
        <v>338</v>
      </c>
      <c r="T2837">
        <v>0.65</v>
      </c>
      <c r="U2837">
        <f t="shared" ca="1" si="640"/>
        <v>1</v>
      </c>
      <c r="W2837" t="str">
        <f t="shared" ca="1" si="641"/>
        <v/>
      </c>
    </row>
    <row r="2838" spans="1:23" x14ac:dyDescent="0.25">
      <c r="A2838">
        <v>2821</v>
      </c>
      <c r="B2838">
        <v>1395</v>
      </c>
      <c r="C2838" t="str">
        <f t="shared" ca="1" si="634"/>
        <v>2017_04_NYG@TBY</v>
      </c>
      <c r="D2838">
        <f t="shared" ca="1" si="642"/>
        <v>-3.5</v>
      </c>
      <c r="E2838">
        <f t="shared" ca="1" si="642"/>
        <v>-3</v>
      </c>
      <c r="F2838">
        <f t="shared" ca="1" si="642"/>
        <v>25</v>
      </c>
      <c r="G2838">
        <f t="shared" ca="1" si="642"/>
        <v>23</v>
      </c>
      <c r="H2838">
        <f t="shared" ca="1" si="635"/>
        <v>2017</v>
      </c>
      <c r="I2838">
        <f t="shared" ca="1" si="636"/>
        <v>4</v>
      </c>
      <c r="J2838" t="str">
        <f t="shared" ca="1" si="637"/>
        <v>rs</v>
      </c>
      <c r="K2838" t="str">
        <f t="shared" ca="1" si="643"/>
        <v>NYG</v>
      </c>
      <c r="L2838" t="str">
        <f t="shared" ca="1" si="643"/>
        <v>TBY</v>
      </c>
      <c r="M2838">
        <f t="shared" ca="1" si="638"/>
        <v>-0.5</v>
      </c>
      <c r="N2838" t="s">
        <v>18</v>
      </c>
      <c r="O2838">
        <v>-6.5</v>
      </c>
      <c r="P2838">
        <f t="shared" ca="1" si="639"/>
        <v>3</v>
      </c>
      <c r="S2838" t="s">
        <v>339</v>
      </c>
      <c r="T2838">
        <v>0.53</v>
      </c>
      <c r="U2838">
        <f t="shared" ca="1" si="640"/>
        <v>0</v>
      </c>
      <c r="W2838" t="str">
        <f t="shared" ca="1" si="641"/>
        <v/>
      </c>
    </row>
    <row r="2839" spans="1:23" x14ac:dyDescent="0.25">
      <c r="A2839">
        <v>2822</v>
      </c>
      <c r="B2839">
        <v>1396</v>
      </c>
      <c r="C2839" t="str">
        <f t="shared" ca="1" si="634"/>
        <v>2017_04_OAK@DEN</v>
      </c>
      <c r="D2839">
        <f t="shared" ca="1" si="642"/>
        <v>-1.5</v>
      </c>
      <c r="E2839">
        <f t="shared" ca="1" si="642"/>
        <v>-3</v>
      </c>
      <c r="F2839">
        <f t="shared" ca="1" si="642"/>
        <v>16</v>
      </c>
      <c r="G2839">
        <f t="shared" ca="1" si="642"/>
        <v>10</v>
      </c>
      <c r="H2839">
        <f t="shared" ca="1" si="635"/>
        <v>2017</v>
      </c>
      <c r="I2839">
        <f t="shared" ca="1" si="636"/>
        <v>4</v>
      </c>
      <c r="J2839" t="str">
        <f t="shared" ca="1" si="637"/>
        <v>rs</v>
      </c>
      <c r="K2839" t="str">
        <f t="shared" ca="1" si="643"/>
        <v>DEN</v>
      </c>
      <c r="L2839" t="str">
        <f t="shared" ca="1" si="643"/>
        <v>DEN</v>
      </c>
      <c r="M2839">
        <f t="shared" ca="1" si="638"/>
        <v>1.5</v>
      </c>
      <c r="N2839" t="s">
        <v>18</v>
      </c>
      <c r="O2839">
        <v>-3</v>
      </c>
      <c r="P2839">
        <f t="shared" ca="1" si="639"/>
        <v>1.5</v>
      </c>
      <c r="S2839" t="s">
        <v>74</v>
      </c>
      <c r="T2839">
        <v>0.56000000000000005</v>
      </c>
      <c r="U2839">
        <f t="shared" ca="1" si="640"/>
        <v>1</v>
      </c>
      <c r="W2839" t="str">
        <f t="shared" ca="1" si="641"/>
        <v/>
      </c>
    </row>
    <row r="2840" spans="1:23" x14ac:dyDescent="0.25">
      <c r="A2840">
        <v>2823</v>
      </c>
      <c r="B2840">
        <v>1397</v>
      </c>
      <c r="C2840" t="str">
        <f t="shared" ca="1" si="634"/>
        <v>2017_04_IND@SEA</v>
      </c>
      <c r="D2840">
        <f t="shared" ca="1" si="642"/>
        <v>-13</v>
      </c>
      <c r="E2840">
        <f t="shared" ca="1" si="642"/>
        <v>-13</v>
      </c>
      <c r="F2840">
        <f t="shared" ca="1" si="642"/>
        <v>46</v>
      </c>
      <c r="G2840">
        <f t="shared" ca="1" si="642"/>
        <v>18</v>
      </c>
      <c r="H2840">
        <f t="shared" ca="1" si="635"/>
        <v>2017</v>
      </c>
      <c r="I2840">
        <f t="shared" ca="1" si="636"/>
        <v>4</v>
      </c>
      <c r="J2840" t="str">
        <f t="shared" ca="1" si="637"/>
        <v>rs</v>
      </c>
      <c r="K2840" t="str">
        <f t="shared" ca="1" si="643"/>
        <v>SEA</v>
      </c>
      <c r="L2840" t="str">
        <f t="shared" ca="1" si="643"/>
        <v>SEA</v>
      </c>
      <c r="M2840">
        <f t="shared" ca="1" si="638"/>
        <v>0</v>
      </c>
      <c r="N2840" t="s">
        <v>18</v>
      </c>
      <c r="O2840">
        <v>-10.5</v>
      </c>
      <c r="P2840">
        <f t="shared" ca="1" si="639"/>
        <v>2.5</v>
      </c>
      <c r="S2840" t="s">
        <v>91</v>
      </c>
      <c r="T2840">
        <v>0.52</v>
      </c>
      <c r="U2840">
        <f t="shared" ca="1" si="640"/>
        <v>1</v>
      </c>
      <c r="W2840" t="str">
        <f t="shared" ca="1" si="641"/>
        <v/>
      </c>
    </row>
    <row r="2841" spans="1:23" x14ac:dyDescent="0.25">
      <c r="A2841">
        <v>2824</v>
      </c>
      <c r="B2841">
        <v>1398</v>
      </c>
      <c r="C2841" t="str">
        <f t="shared" ca="1" si="634"/>
        <v>2017_04_WAS@KCY</v>
      </c>
      <c r="D2841">
        <f t="shared" ca="1" si="642"/>
        <v>-7</v>
      </c>
      <c r="E2841">
        <f t="shared" ca="1" si="642"/>
        <v>-7</v>
      </c>
      <c r="F2841">
        <f t="shared" ca="1" si="642"/>
        <v>29</v>
      </c>
      <c r="G2841">
        <f t="shared" ca="1" si="642"/>
        <v>20</v>
      </c>
      <c r="H2841">
        <f t="shared" ca="1" si="635"/>
        <v>2017</v>
      </c>
      <c r="I2841">
        <f t="shared" ca="1" si="636"/>
        <v>4</v>
      </c>
      <c r="J2841" t="str">
        <f t="shared" ca="1" si="637"/>
        <v>rs</v>
      </c>
      <c r="K2841" t="str">
        <f t="shared" ca="1" si="643"/>
        <v>KCY</v>
      </c>
      <c r="L2841" t="str">
        <f t="shared" ca="1" si="643"/>
        <v>KCY</v>
      </c>
      <c r="M2841">
        <f t="shared" ca="1" si="638"/>
        <v>0</v>
      </c>
      <c r="N2841" t="s">
        <v>18</v>
      </c>
      <c r="O2841">
        <v>-5</v>
      </c>
      <c r="P2841">
        <f t="shared" ca="1" si="639"/>
        <v>2</v>
      </c>
      <c r="S2841" t="s">
        <v>96</v>
      </c>
      <c r="T2841">
        <v>0.54</v>
      </c>
      <c r="U2841">
        <f t="shared" ca="1" si="640"/>
        <v>0</v>
      </c>
      <c r="W2841" t="str">
        <f t="shared" ca="1" si="641"/>
        <v/>
      </c>
    </row>
    <row r="2842" spans="1:23" x14ac:dyDescent="0.25">
      <c r="A2842">
        <v>2825</v>
      </c>
      <c r="B2842">
        <v>1399</v>
      </c>
      <c r="C2842" t="str">
        <f t="shared" ca="1" si="634"/>
        <v>2017_05_NWE@TBY</v>
      </c>
      <c r="D2842">
        <f t="shared" ref="D2842:G2861" ca="1" si="644">IFERROR(IF(ISBLANK(VLOOKUP($B2842,nfl_game_result,MATCH(D$1,nfl_game_result_header,0),FALSE)),"",VLOOKUP($B2842,nfl_game_result,MATCH(D$1,nfl_game_result_header,0),FALSE)),"error")</f>
        <v>5.5</v>
      </c>
      <c r="E2842">
        <f t="shared" ca="1" si="644"/>
        <v>5</v>
      </c>
      <c r="F2842">
        <f t="shared" ca="1" si="644"/>
        <v>14</v>
      </c>
      <c r="G2842">
        <f t="shared" ca="1" si="644"/>
        <v>19</v>
      </c>
      <c r="H2842">
        <f t="shared" ca="1" si="635"/>
        <v>2017</v>
      </c>
      <c r="I2842">
        <f t="shared" ca="1" si="636"/>
        <v>5</v>
      </c>
      <c r="J2842" t="str">
        <f t="shared" ca="1" si="637"/>
        <v>rs</v>
      </c>
      <c r="K2842" t="str">
        <f t="shared" ref="K2842:L2861" ca="1" si="645">IFERROR(IF(ISBLANK(VLOOKUP($B2842,nfl_game_result,MATCH(K$1,nfl_game_result_header,0),FALSE)),"",VLOOKUP($B2842,nfl_game_result,MATCH(K$1,nfl_game_result_header,0),FALSE)),"error")</f>
        <v>na</v>
      </c>
      <c r="L2842" t="str">
        <f t="shared" ca="1" si="645"/>
        <v>NWE</v>
      </c>
      <c r="M2842">
        <f t="shared" ca="1" si="638"/>
        <v>0.5</v>
      </c>
      <c r="N2842" t="s">
        <v>16</v>
      </c>
      <c r="O2842">
        <v>3</v>
      </c>
      <c r="P2842">
        <f t="shared" ca="1" si="639"/>
        <v>2.5</v>
      </c>
      <c r="S2842" t="s">
        <v>337</v>
      </c>
      <c r="T2842">
        <v>0.55000000000000004</v>
      </c>
      <c r="U2842">
        <f t="shared" ca="1" si="640"/>
        <v>0</v>
      </c>
      <c r="V2842" t="s">
        <v>337</v>
      </c>
      <c r="W2842">
        <f t="shared" ca="1" si="641"/>
        <v>1</v>
      </c>
    </row>
    <row r="2843" spans="1:23" x14ac:dyDescent="0.25">
      <c r="A2843">
        <v>2826</v>
      </c>
      <c r="B2843">
        <v>1400</v>
      </c>
      <c r="C2843" t="str">
        <f t="shared" ca="1" si="634"/>
        <v>2017_05_SFO@IND</v>
      </c>
      <c r="D2843">
        <f t="shared" ca="1" si="644"/>
        <v>-1.5</v>
      </c>
      <c r="E2843">
        <f t="shared" ca="1" si="644"/>
        <v>-1.5</v>
      </c>
      <c r="F2843">
        <f t="shared" ca="1" si="644"/>
        <v>26</v>
      </c>
      <c r="G2843">
        <f t="shared" ca="1" si="644"/>
        <v>23</v>
      </c>
      <c r="H2843">
        <f t="shared" ca="1" si="635"/>
        <v>2017</v>
      </c>
      <c r="I2843">
        <f t="shared" ca="1" si="636"/>
        <v>5</v>
      </c>
      <c r="J2843" t="str">
        <f t="shared" ca="1" si="637"/>
        <v>rs</v>
      </c>
      <c r="K2843" t="str">
        <f t="shared" ca="1" si="645"/>
        <v>IND</v>
      </c>
      <c r="L2843" t="str">
        <f t="shared" ca="1" si="645"/>
        <v>IND</v>
      </c>
      <c r="M2843">
        <f t="shared" ca="1" si="638"/>
        <v>0</v>
      </c>
      <c r="N2843" t="s">
        <v>16</v>
      </c>
      <c r="O2843">
        <v>-3</v>
      </c>
      <c r="P2843">
        <f t="shared" ca="1" si="639"/>
        <v>1.5</v>
      </c>
      <c r="S2843" t="s">
        <v>78</v>
      </c>
      <c r="T2843">
        <v>0.54</v>
      </c>
      <c r="U2843">
        <f t="shared" ca="1" si="640"/>
        <v>1</v>
      </c>
      <c r="V2843" t="s">
        <v>78</v>
      </c>
      <c r="W2843">
        <f t="shared" ca="1" si="641"/>
        <v>1</v>
      </c>
    </row>
    <row r="2844" spans="1:23" x14ac:dyDescent="0.25">
      <c r="A2844">
        <v>2827</v>
      </c>
      <c r="B2844">
        <v>1401</v>
      </c>
      <c r="C2844" t="str">
        <f t="shared" ca="1" si="634"/>
        <v>2017_05_NYJ@CLE</v>
      </c>
      <c r="D2844">
        <f t="shared" ca="1" si="644"/>
        <v>-2</v>
      </c>
      <c r="E2844">
        <f t="shared" ca="1" si="644"/>
        <v>0</v>
      </c>
      <c r="F2844">
        <f t="shared" ca="1" si="644"/>
        <v>17</v>
      </c>
      <c r="G2844">
        <f t="shared" ca="1" si="644"/>
        <v>14</v>
      </c>
      <c r="H2844">
        <f t="shared" ca="1" si="635"/>
        <v>2017</v>
      </c>
      <c r="I2844">
        <f t="shared" ca="1" si="636"/>
        <v>5</v>
      </c>
      <c r="J2844" t="str">
        <f t="shared" ca="1" si="637"/>
        <v>rs</v>
      </c>
      <c r="K2844" t="str">
        <f t="shared" ca="1" si="645"/>
        <v>CLE</v>
      </c>
      <c r="L2844" t="str">
        <f t="shared" ca="1" si="645"/>
        <v>CLE</v>
      </c>
      <c r="M2844">
        <f t="shared" ca="1" si="638"/>
        <v>-2</v>
      </c>
      <c r="N2844" t="s">
        <v>16</v>
      </c>
      <c r="O2844">
        <v>0</v>
      </c>
      <c r="P2844">
        <f t="shared" ca="1" si="639"/>
        <v>2</v>
      </c>
      <c r="S2844" t="s">
        <v>72</v>
      </c>
      <c r="T2844">
        <v>0.51</v>
      </c>
      <c r="U2844">
        <f t="shared" ca="1" si="640"/>
        <v>1</v>
      </c>
      <c r="V2844" t="s">
        <v>72</v>
      </c>
      <c r="W2844">
        <f t="shared" ca="1" si="641"/>
        <v>1</v>
      </c>
    </row>
    <row r="2845" spans="1:23" x14ac:dyDescent="0.25">
      <c r="A2845">
        <v>2828</v>
      </c>
      <c r="B2845">
        <v>1402</v>
      </c>
      <c r="C2845" t="str">
        <f t="shared" ca="1" si="634"/>
        <v>2017_05_JAX@PIT</v>
      </c>
      <c r="D2845">
        <f t="shared" ca="1" si="644"/>
        <v>-8.5</v>
      </c>
      <c r="E2845">
        <f t="shared" ca="1" si="644"/>
        <v>-8</v>
      </c>
      <c r="F2845">
        <f t="shared" ca="1" si="644"/>
        <v>9</v>
      </c>
      <c r="G2845">
        <f t="shared" ca="1" si="644"/>
        <v>30</v>
      </c>
      <c r="H2845">
        <f t="shared" ca="1" si="635"/>
        <v>2017</v>
      </c>
      <c r="I2845">
        <f t="shared" ca="1" si="636"/>
        <v>5</v>
      </c>
      <c r="J2845" t="str">
        <f t="shared" ca="1" si="637"/>
        <v>rs</v>
      </c>
      <c r="K2845" t="str">
        <f t="shared" ca="1" si="645"/>
        <v>JAX</v>
      </c>
      <c r="L2845" t="str">
        <f t="shared" ca="1" si="645"/>
        <v>JAX</v>
      </c>
      <c r="M2845">
        <f t="shared" ca="1" si="638"/>
        <v>-0.5</v>
      </c>
      <c r="N2845" t="s">
        <v>16</v>
      </c>
      <c r="O2845">
        <v>-8.5</v>
      </c>
      <c r="P2845">
        <f t="shared" ca="1" si="639"/>
        <v>0</v>
      </c>
      <c r="S2845" t="s">
        <v>89</v>
      </c>
      <c r="T2845">
        <v>0.65</v>
      </c>
      <c r="U2845">
        <f t="shared" ca="1" si="640"/>
        <v>0</v>
      </c>
      <c r="V2845" t="s">
        <v>89</v>
      </c>
      <c r="W2845">
        <f t="shared" ca="1" si="641"/>
        <v>0</v>
      </c>
    </row>
    <row r="2846" spans="1:23" x14ac:dyDescent="0.25">
      <c r="A2846">
        <v>2829</v>
      </c>
      <c r="B2846">
        <v>1403</v>
      </c>
      <c r="C2846" t="str">
        <f t="shared" ca="1" si="634"/>
        <v>2017_05_LAC@NYG</v>
      </c>
      <c r="D2846">
        <f t="shared" ca="1" si="644"/>
        <v>-3.5</v>
      </c>
      <c r="E2846">
        <f t="shared" ca="1" si="644"/>
        <v>-3</v>
      </c>
      <c r="F2846">
        <f t="shared" ca="1" si="644"/>
        <v>22</v>
      </c>
      <c r="G2846">
        <f t="shared" ca="1" si="644"/>
        <v>27</v>
      </c>
      <c r="H2846">
        <f t="shared" ca="1" si="635"/>
        <v>2017</v>
      </c>
      <c r="I2846">
        <f t="shared" ca="1" si="636"/>
        <v>5</v>
      </c>
      <c r="J2846" t="str">
        <f t="shared" ca="1" si="637"/>
        <v>rs</v>
      </c>
      <c r="K2846" t="str">
        <f t="shared" ca="1" si="645"/>
        <v>LAC</v>
      </c>
      <c r="L2846" t="str">
        <f t="shared" ca="1" si="645"/>
        <v>LAC</v>
      </c>
      <c r="M2846">
        <f t="shared" ca="1" si="638"/>
        <v>-0.5</v>
      </c>
      <c r="N2846" t="s">
        <v>16</v>
      </c>
      <c r="O2846">
        <v>-4</v>
      </c>
      <c r="P2846">
        <f t="shared" ca="1" si="639"/>
        <v>0.5</v>
      </c>
      <c r="S2846" t="s">
        <v>85</v>
      </c>
      <c r="T2846">
        <v>0.56999999999999995</v>
      </c>
      <c r="U2846">
        <f t="shared" ca="1" si="640"/>
        <v>0</v>
      </c>
      <c r="V2846" t="s">
        <v>85</v>
      </c>
      <c r="W2846">
        <f t="shared" ca="1" si="641"/>
        <v>0</v>
      </c>
    </row>
    <row r="2847" spans="1:23" x14ac:dyDescent="0.25">
      <c r="A2847">
        <v>2830</v>
      </c>
      <c r="B2847">
        <v>1404</v>
      </c>
      <c r="C2847" t="str">
        <f t="shared" ca="1" si="634"/>
        <v>2017_05_BUF@CIN</v>
      </c>
      <c r="D2847">
        <f t="shared" ca="1" si="644"/>
        <v>-3</v>
      </c>
      <c r="E2847">
        <f t="shared" ca="1" si="644"/>
        <v>-3</v>
      </c>
      <c r="F2847">
        <f t="shared" ca="1" si="644"/>
        <v>20</v>
      </c>
      <c r="G2847">
        <f t="shared" ca="1" si="644"/>
        <v>16</v>
      </c>
      <c r="H2847">
        <f t="shared" ca="1" si="635"/>
        <v>2017</v>
      </c>
      <c r="I2847">
        <f t="shared" ca="1" si="636"/>
        <v>5</v>
      </c>
      <c r="J2847" t="str">
        <f t="shared" ca="1" si="637"/>
        <v>rs</v>
      </c>
      <c r="K2847" t="str">
        <f t="shared" ca="1" si="645"/>
        <v>CIN</v>
      </c>
      <c r="L2847" t="str">
        <f t="shared" ca="1" si="645"/>
        <v>CIN</v>
      </c>
      <c r="M2847">
        <f t="shared" ca="1" si="638"/>
        <v>0</v>
      </c>
      <c r="N2847" t="s">
        <v>16</v>
      </c>
      <c r="O2847">
        <v>-2.5</v>
      </c>
      <c r="P2847">
        <f t="shared" ca="1" si="639"/>
        <v>0.5</v>
      </c>
      <c r="S2847" t="s">
        <v>71</v>
      </c>
      <c r="T2847">
        <v>0.64</v>
      </c>
      <c r="U2847">
        <f t="shared" ca="1" si="640"/>
        <v>1</v>
      </c>
      <c r="V2847" t="s">
        <v>71</v>
      </c>
      <c r="W2847">
        <f t="shared" ca="1" si="641"/>
        <v>1</v>
      </c>
    </row>
    <row r="2848" spans="1:23" x14ac:dyDescent="0.25">
      <c r="A2848">
        <v>2831</v>
      </c>
      <c r="B2848">
        <v>1405</v>
      </c>
      <c r="C2848" t="str">
        <f t="shared" ca="1" si="634"/>
        <v>2017_05_CAR@DET</v>
      </c>
      <c r="D2848">
        <f t="shared" ca="1" si="644"/>
        <v>-3</v>
      </c>
      <c r="E2848">
        <f t="shared" ca="1" si="644"/>
        <v>-2.5</v>
      </c>
      <c r="F2848">
        <f t="shared" ca="1" si="644"/>
        <v>24</v>
      </c>
      <c r="G2848">
        <f t="shared" ca="1" si="644"/>
        <v>27</v>
      </c>
      <c r="H2848">
        <f t="shared" ca="1" si="635"/>
        <v>2017</v>
      </c>
      <c r="I2848">
        <f t="shared" ca="1" si="636"/>
        <v>5</v>
      </c>
      <c r="J2848" t="str">
        <f t="shared" ca="1" si="637"/>
        <v>rs</v>
      </c>
      <c r="K2848" t="str">
        <f t="shared" ca="1" si="645"/>
        <v>CAR</v>
      </c>
      <c r="L2848" t="str">
        <f t="shared" ca="1" si="645"/>
        <v>CAR</v>
      </c>
      <c r="M2848">
        <f t="shared" ca="1" si="638"/>
        <v>-0.5</v>
      </c>
      <c r="N2848" t="s">
        <v>16</v>
      </c>
      <c r="O2848">
        <v>-3</v>
      </c>
      <c r="P2848">
        <f t="shared" ca="1" si="639"/>
        <v>0</v>
      </c>
      <c r="S2848" t="s">
        <v>69</v>
      </c>
      <c r="T2848">
        <v>0.51</v>
      </c>
      <c r="U2848">
        <f t="shared" ca="1" si="640"/>
        <v>1</v>
      </c>
      <c r="V2848" t="s">
        <v>69</v>
      </c>
      <c r="W2848">
        <f t="shared" ca="1" si="641"/>
        <v>1</v>
      </c>
    </row>
    <row r="2849" spans="1:23" x14ac:dyDescent="0.25">
      <c r="A2849">
        <v>2832</v>
      </c>
      <c r="B2849">
        <v>1406</v>
      </c>
      <c r="C2849" t="str">
        <f t="shared" ca="1" si="634"/>
        <v>2017_05_TEN@MIA</v>
      </c>
      <c r="D2849">
        <f t="shared" ca="1" si="644"/>
        <v>3</v>
      </c>
      <c r="E2849">
        <f t="shared" ca="1" si="644"/>
        <v>-2.5</v>
      </c>
      <c r="F2849">
        <f t="shared" ca="1" si="644"/>
        <v>16</v>
      </c>
      <c r="G2849">
        <f t="shared" ca="1" si="644"/>
        <v>10</v>
      </c>
      <c r="H2849">
        <f t="shared" ca="1" si="635"/>
        <v>2017</v>
      </c>
      <c r="I2849">
        <f t="shared" ca="1" si="636"/>
        <v>5</v>
      </c>
      <c r="J2849" t="str">
        <f t="shared" ca="1" si="637"/>
        <v>rs</v>
      </c>
      <c r="K2849" t="str">
        <f t="shared" ca="1" si="645"/>
        <v>MIA</v>
      </c>
      <c r="L2849" t="str">
        <f t="shared" ca="1" si="645"/>
        <v>MIA</v>
      </c>
      <c r="M2849">
        <f t="shared" ca="1" si="638"/>
        <v>5.5</v>
      </c>
      <c r="N2849" t="s">
        <v>16</v>
      </c>
      <c r="O2849">
        <v>-2</v>
      </c>
      <c r="P2849">
        <f t="shared" ca="1" si="639"/>
        <v>5</v>
      </c>
      <c r="S2849" t="s">
        <v>81</v>
      </c>
      <c r="T2849">
        <v>0.51</v>
      </c>
      <c r="U2849">
        <f t="shared" ca="1" si="640"/>
        <v>1</v>
      </c>
      <c r="V2849" t="s">
        <v>81</v>
      </c>
      <c r="W2849">
        <f t="shared" ca="1" si="641"/>
        <v>1</v>
      </c>
    </row>
    <row r="2850" spans="1:23" x14ac:dyDescent="0.25">
      <c r="A2850">
        <v>2833</v>
      </c>
      <c r="B2850">
        <v>1407</v>
      </c>
      <c r="C2850" t="str">
        <f t="shared" ca="1" si="634"/>
        <v>2017_05_ARI@PHI</v>
      </c>
      <c r="D2850">
        <f t="shared" ca="1" si="644"/>
        <v>-6.5</v>
      </c>
      <c r="E2850">
        <f t="shared" ca="1" si="644"/>
        <v>-6.5</v>
      </c>
      <c r="F2850">
        <f t="shared" ca="1" si="644"/>
        <v>34</v>
      </c>
      <c r="G2850">
        <f t="shared" ca="1" si="644"/>
        <v>7</v>
      </c>
      <c r="H2850">
        <f t="shared" ca="1" si="635"/>
        <v>2017</v>
      </c>
      <c r="I2850">
        <f t="shared" ca="1" si="636"/>
        <v>5</v>
      </c>
      <c r="J2850" t="str">
        <f t="shared" ca="1" si="637"/>
        <v>rs</v>
      </c>
      <c r="K2850" t="str">
        <f t="shared" ca="1" si="645"/>
        <v>PHI</v>
      </c>
      <c r="L2850" t="str">
        <f t="shared" ca="1" si="645"/>
        <v>PHI</v>
      </c>
      <c r="M2850">
        <f t="shared" ca="1" si="638"/>
        <v>0</v>
      </c>
      <c r="N2850" t="s">
        <v>16</v>
      </c>
      <c r="O2850">
        <v>-5.5</v>
      </c>
      <c r="P2850">
        <f t="shared" ca="1" si="639"/>
        <v>1</v>
      </c>
      <c r="S2850" t="s">
        <v>88</v>
      </c>
      <c r="T2850">
        <v>0.62</v>
      </c>
      <c r="U2850">
        <f t="shared" ca="1" si="640"/>
        <v>1</v>
      </c>
      <c r="V2850" t="s">
        <v>88</v>
      </c>
      <c r="W2850">
        <f t="shared" ca="1" si="641"/>
        <v>1</v>
      </c>
    </row>
    <row r="2851" spans="1:23" x14ac:dyDescent="0.25">
      <c r="A2851">
        <v>2834</v>
      </c>
      <c r="B2851">
        <v>1408</v>
      </c>
      <c r="C2851" t="str">
        <f t="shared" ca="1" si="634"/>
        <v>2017_05_BAL@OAK</v>
      </c>
      <c r="D2851">
        <f t="shared" ca="1" si="644"/>
        <v>-4</v>
      </c>
      <c r="E2851">
        <f t="shared" ca="1" si="644"/>
        <v>-3</v>
      </c>
      <c r="F2851">
        <f t="shared" ca="1" si="644"/>
        <v>17</v>
      </c>
      <c r="G2851">
        <f t="shared" ca="1" si="644"/>
        <v>30</v>
      </c>
      <c r="H2851">
        <f t="shared" ca="1" si="635"/>
        <v>2017</v>
      </c>
      <c r="I2851">
        <f t="shared" ca="1" si="636"/>
        <v>5</v>
      </c>
      <c r="J2851" t="str">
        <f t="shared" ca="1" si="637"/>
        <v>rs</v>
      </c>
      <c r="K2851" t="str">
        <f t="shared" ca="1" si="645"/>
        <v>BAL</v>
      </c>
      <c r="L2851" t="str">
        <f t="shared" ca="1" si="645"/>
        <v>BAL</v>
      </c>
      <c r="M2851">
        <f t="shared" ca="1" si="638"/>
        <v>-1</v>
      </c>
      <c r="N2851" t="s">
        <v>16</v>
      </c>
      <c r="O2851">
        <v>-4</v>
      </c>
      <c r="P2851">
        <f t="shared" ca="1" si="639"/>
        <v>0</v>
      </c>
      <c r="S2851" t="s">
        <v>67</v>
      </c>
      <c r="T2851">
        <v>0.54</v>
      </c>
      <c r="U2851">
        <f t="shared" ca="1" si="640"/>
        <v>1</v>
      </c>
      <c r="V2851" t="s">
        <v>67</v>
      </c>
      <c r="W2851">
        <f t="shared" ca="1" si="641"/>
        <v>1</v>
      </c>
    </row>
    <row r="2852" spans="1:23" x14ac:dyDescent="0.25">
      <c r="A2852">
        <v>2835</v>
      </c>
      <c r="B2852">
        <v>1409</v>
      </c>
      <c r="C2852" t="str">
        <f t="shared" ca="1" si="634"/>
        <v>2017_05_SEA@LAR</v>
      </c>
      <c r="D2852">
        <f t="shared" ca="1" si="644"/>
        <v>-2</v>
      </c>
      <c r="E2852">
        <f t="shared" ca="1" si="644"/>
        <v>-1.5</v>
      </c>
      <c r="F2852">
        <f t="shared" ca="1" si="644"/>
        <v>10</v>
      </c>
      <c r="G2852">
        <f t="shared" ca="1" si="644"/>
        <v>16</v>
      </c>
      <c r="H2852">
        <f t="shared" ca="1" si="635"/>
        <v>2017</v>
      </c>
      <c r="I2852">
        <f t="shared" ca="1" si="636"/>
        <v>5</v>
      </c>
      <c r="J2852" t="str">
        <f t="shared" ca="1" si="637"/>
        <v>rs</v>
      </c>
      <c r="K2852" t="str">
        <f t="shared" ca="1" si="645"/>
        <v>SEA</v>
      </c>
      <c r="L2852" t="str">
        <f t="shared" ca="1" si="645"/>
        <v>SEA</v>
      </c>
      <c r="M2852">
        <f t="shared" ca="1" si="638"/>
        <v>-0.5</v>
      </c>
      <c r="N2852" t="s">
        <v>16</v>
      </c>
      <c r="O2852">
        <v>1</v>
      </c>
      <c r="P2852">
        <f t="shared" ca="1" si="639"/>
        <v>3</v>
      </c>
      <c r="S2852" t="s">
        <v>125</v>
      </c>
      <c r="T2852">
        <v>0.61</v>
      </c>
      <c r="U2852">
        <f t="shared" ca="1" si="640"/>
        <v>0</v>
      </c>
      <c r="V2852" t="s">
        <v>125</v>
      </c>
      <c r="W2852">
        <f t="shared" ca="1" si="641"/>
        <v>0</v>
      </c>
    </row>
    <row r="2853" spans="1:23" x14ac:dyDescent="0.25">
      <c r="A2853">
        <v>2836</v>
      </c>
      <c r="B2853">
        <v>1410</v>
      </c>
      <c r="C2853" t="str">
        <f t="shared" ca="1" si="634"/>
        <v>2017_05_GBY@DAL</v>
      </c>
      <c r="D2853">
        <f t="shared" ca="1" si="644"/>
        <v>-2</v>
      </c>
      <c r="E2853">
        <f t="shared" ca="1" si="644"/>
        <v>-3</v>
      </c>
      <c r="F2853">
        <f t="shared" ca="1" si="644"/>
        <v>31</v>
      </c>
      <c r="G2853">
        <f t="shared" ca="1" si="644"/>
        <v>35</v>
      </c>
      <c r="H2853">
        <f t="shared" ca="1" si="635"/>
        <v>2017</v>
      </c>
      <c r="I2853">
        <f t="shared" ca="1" si="636"/>
        <v>5</v>
      </c>
      <c r="J2853" t="str">
        <f t="shared" ca="1" si="637"/>
        <v>rs</v>
      </c>
      <c r="K2853" t="str">
        <f t="shared" ca="1" si="645"/>
        <v>GBY</v>
      </c>
      <c r="L2853" t="str">
        <f t="shared" ca="1" si="645"/>
        <v>GBY</v>
      </c>
      <c r="M2853">
        <f t="shared" ca="1" si="638"/>
        <v>1</v>
      </c>
      <c r="N2853" t="s">
        <v>16</v>
      </c>
      <c r="O2853">
        <v>-3</v>
      </c>
      <c r="P2853">
        <f t="shared" ca="1" si="639"/>
        <v>1</v>
      </c>
      <c r="S2853" t="s">
        <v>73</v>
      </c>
      <c r="T2853">
        <v>0.57999999999999996</v>
      </c>
      <c r="U2853">
        <f t="shared" ca="1" si="640"/>
        <v>0</v>
      </c>
      <c r="V2853" t="s">
        <v>73</v>
      </c>
      <c r="W2853">
        <f t="shared" ca="1" si="641"/>
        <v>0</v>
      </c>
    </row>
    <row r="2854" spans="1:23" x14ac:dyDescent="0.25">
      <c r="A2854">
        <v>2837</v>
      </c>
      <c r="B2854">
        <v>1411</v>
      </c>
      <c r="C2854" t="str">
        <f t="shared" ca="1" si="634"/>
        <v>2017_05_KCY@HOU</v>
      </c>
      <c r="D2854">
        <f t="shared" ca="1" si="644"/>
        <v>1.5</v>
      </c>
      <c r="E2854">
        <f t="shared" ca="1" si="644"/>
        <v>1</v>
      </c>
      <c r="F2854">
        <f t="shared" ca="1" si="644"/>
        <v>34</v>
      </c>
      <c r="G2854">
        <f t="shared" ca="1" si="644"/>
        <v>42</v>
      </c>
      <c r="H2854">
        <f t="shared" ca="1" si="635"/>
        <v>2017</v>
      </c>
      <c r="I2854">
        <f t="shared" ca="1" si="636"/>
        <v>5</v>
      </c>
      <c r="J2854" t="str">
        <f t="shared" ca="1" si="637"/>
        <v>rs</v>
      </c>
      <c r="K2854" t="str">
        <f t="shared" ca="1" si="645"/>
        <v>KCY</v>
      </c>
      <c r="L2854" t="str">
        <f t="shared" ca="1" si="645"/>
        <v>KCY</v>
      </c>
      <c r="M2854">
        <f t="shared" ca="1" si="638"/>
        <v>0.5</v>
      </c>
      <c r="N2854" t="s">
        <v>16</v>
      </c>
      <c r="O2854">
        <v>3</v>
      </c>
      <c r="P2854">
        <f t="shared" ca="1" si="639"/>
        <v>1.5</v>
      </c>
      <c r="S2854" t="s">
        <v>77</v>
      </c>
      <c r="T2854">
        <v>0.59</v>
      </c>
      <c r="U2854">
        <f t="shared" ca="1" si="640"/>
        <v>0</v>
      </c>
      <c r="V2854" t="s">
        <v>77</v>
      </c>
      <c r="W2854">
        <f t="shared" ca="1" si="641"/>
        <v>0</v>
      </c>
    </row>
    <row r="2855" spans="1:23" x14ac:dyDescent="0.25">
      <c r="A2855">
        <v>2838</v>
      </c>
      <c r="B2855">
        <v>1412</v>
      </c>
      <c r="C2855" t="str">
        <f t="shared" ca="1" si="634"/>
        <v>2017_05_MIN@CHI</v>
      </c>
      <c r="D2855">
        <f t="shared" ca="1" si="644"/>
        <v>3</v>
      </c>
      <c r="E2855">
        <f t="shared" ca="1" si="644"/>
        <v>3</v>
      </c>
      <c r="F2855">
        <f t="shared" ca="1" si="644"/>
        <v>17</v>
      </c>
      <c r="G2855">
        <f t="shared" ca="1" si="644"/>
        <v>20</v>
      </c>
      <c r="H2855">
        <f t="shared" ca="1" si="635"/>
        <v>2017</v>
      </c>
      <c r="I2855">
        <f t="shared" ca="1" si="636"/>
        <v>5</v>
      </c>
      <c r="J2855" t="str">
        <f t="shared" ca="1" si="637"/>
        <v>rs</v>
      </c>
      <c r="K2855" t="str">
        <f t="shared" ca="1" si="645"/>
        <v>na</v>
      </c>
      <c r="L2855" t="str">
        <f t="shared" ca="1" si="645"/>
        <v>MIN</v>
      </c>
      <c r="M2855">
        <f t="shared" ca="1" si="638"/>
        <v>0</v>
      </c>
      <c r="N2855" t="s">
        <v>16</v>
      </c>
      <c r="O2855">
        <v>0</v>
      </c>
      <c r="P2855">
        <f t="shared" ca="1" si="639"/>
        <v>3</v>
      </c>
      <c r="S2855" t="s">
        <v>82</v>
      </c>
      <c r="T2855">
        <v>0.57999999999999996</v>
      </c>
      <c r="U2855">
        <f t="shared" ca="1" si="640"/>
        <v>0</v>
      </c>
      <c r="V2855" t="s">
        <v>82</v>
      </c>
      <c r="W2855">
        <f t="shared" ca="1" si="641"/>
        <v>1</v>
      </c>
    </row>
    <row r="2856" spans="1:23" x14ac:dyDescent="0.25">
      <c r="A2856">
        <v>2839</v>
      </c>
      <c r="B2856">
        <v>1399</v>
      </c>
      <c r="C2856" t="str">
        <f t="shared" ca="1" si="634"/>
        <v>2017_05_NWE@TBY</v>
      </c>
      <c r="D2856">
        <f t="shared" ca="1" si="644"/>
        <v>5.5</v>
      </c>
      <c r="E2856">
        <f t="shared" ca="1" si="644"/>
        <v>5</v>
      </c>
      <c r="F2856">
        <f t="shared" ca="1" si="644"/>
        <v>14</v>
      </c>
      <c r="G2856">
        <f t="shared" ca="1" si="644"/>
        <v>19</v>
      </c>
      <c r="H2856">
        <f t="shared" ca="1" si="635"/>
        <v>2017</v>
      </c>
      <c r="I2856">
        <f t="shared" ca="1" si="636"/>
        <v>5</v>
      </c>
      <c r="J2856" t="str">
        <f t="shared" ca="1" si="637"/>
        <v>rs</v>
      </c>
      <c r="K2856" t="str">
        <f t="shared" ca="1" si="645"/>
        <v>na</v>
      </c>
      <c r="L2856" t="str">
        <f t="shared" ca="1" si="645"/>
        <v>NWE</v>
      </c>
      <c r="M2856">
        <f t="shared" ca="1" si="638"/>
        <v>0.5</v>
      </c>
      <c r="N2856" t="s">
        <v>18</v>
      </c>
      <c r="O2856">
        <v>4</v>
      </c>
      <c r="P2856">
        <f t="shared" ca="1" si="639"/>
        <v>1.5</v>
      </c>
      <c r="S2856" t="s">
        <v>339</v>
      </c>
      <c r="T2856">
        <v>0.55000000000000004</v>
      </c>
      <c r="U2856">
        <f t="shared" ca="1" si="640"/>
        <v>0</v>
      </c>
      <c r="W2856" t="str">
        <f t="shared" ca="1" si="641"/>
        <v/>
      </c>
    </row>
    <row r="2857" spans="1:23" x14ac:dyDescent="0.25">
      <c r="A2857">
        <v>2840</v>
      </c>
      <c r="B2857">
        <v>1400</v>
      </c>
      <c r="C2857" t="str">
        <f t="shared" ca="1" si="634"/>
        <v>2017_05_SFO@IND</v>
      </c>
      <c r="D2857">
        <f t="shared" ca="1" si="644"/>
        <v>-1.5</v>
      </c>
      <c r="E2857">
        <f t="shared" ca="1" si="644"/>
        <v>-1.5</v>
      </c>
      <c r="F2857">
        <f t="shared" ca="1" si="644"/>
        <v>26</v>
      </c>
      <c r="G2857">
        <f t="shared" ca="1" si="644"/>
        <v>23</v>
      </c>
      <c r="H2857">
        <f t="shared" ca="1" si="635"/>
        <v>2017</v>
      </c>
      <c r="I2857">
        <f t="shared" ca="1" si="636"/>
        <v>5</v>
      </c>
      <c r="J2857" t="str">
        <f t="shared" ca="1" si="637"/>
        <v>rs</v>
      </c>
      <c r="K2857" t="str">
        <f t="shared" ca="1" si="645"/>
        <v>IND</v>
      </c>
      <c r="L2857" t="str">
        <f t="shared" ca="1" si="645"/>
        <v>IND</v>
      </c>
      <c r="M2857">
        <f t="shared" ca="1" si="638"/>
        <v>0</v>
      </c>
      <c r="N2857" t="s">
        <v>18</v>
      </c>
      <c r="O2857">
        <v>-3</v>
      </c>
      <c r="P2857">
        <f t="shared" ca="1" si="639"/>
        <v>1.5</v>
      </c>
      <c r="S2857" t="s">
        <v>78</v>
      </c>
      <c r="T2857">
        <v>0.57999999999999996</v>
      </c>
      <c r="U2857">
        <f t="shared" ca="1" si="640"/>
        <v>1</v>
      </c>
      <c r="W2857" t="str">
        <f t="shared" ca="1" si="641"/>
        <v/>
      </c>
    </row>
    <row r="2858" spans="1:23" x14ac:dyDescent="0.25">
      <c r="A2858">
        <v>2841</v>
      </c>
      <c r="B2858">
        <v>1401</v>
      </c>
      <c r="C2858" t="str">
        <f t="shared" ca="1" si="634"/>
        <v>2017_05_NYJ@CLE</v>
      </c>
      <c r="D2858">
        <f t="shared" ca="1" si="644"/>
        <v>-2</v>
      </c>
      <c r="E2858">
        <f t="shared" ca="1" si="644"/>
        <v>0</v>
      </c>
      <c r="F2858">
        <f t="shared" ca="1" si="644"/>
        <v>17</v>
      </c>
      <c r="G2858">
        <f t="shared" ca="1" si="644"/>
        <v>14</v>
      </c>
      <c r="H2858">
        <f t="shared" ca="1" si="635"/>
        <v>2017</v>
      </c>
      <c r="I2858">
        <f t="shared" ca="1" si="636"/>
        <v>5</v>
      </c>
      <c r="J2858" t="str">
        <f t="shared" ca="1" si="637"/>
        <v>rs</v>
      </c>
      <c r="K2858" t="str">
        <f t="shared" ca="1" si="645"/>
        <v>CLE</v>
      </c>
      <c r="L2858" t="str">
        <f t="shared" ca="1" si="645"/>
        <v>CLE</v>
      </c>
      <c r="M2858">
        <f t="shared" ca="1" si="638"/>
        <v>-2</v>
      </c>
      <c r="N2858" t="s">
        <v>18</v>
      </c>
      <c r="O2858">
        <v>3</v>
      </c>
      <c r="P2858">
        <f t="shared" ca="1" si="639"/>
        <v>5</v>
      </c>
      <c r="S2858" t="s">
        <v>86</v>
      </c>
      <c r="T2858">
        <v>0.72</v>
      </c>
      <c r="U2858">
        <f t="shared" ca="1" si="640"/>
        <v>0</v>
      </c>
      <c r="W2858" t="str">
        <f t="shared" ca="1" si="641"/>
        <v/>
      </c>
    </row>
    <row r="2859" spans="1:23" x14ac:dyDescent="0.25">
      <c r="A2859">
        <v>2842</v>
      </c>
      <c r="B2859">
        <v>1402</v>
      </c>
      <c r="C2859" t="str">
        <f t="shared" ca="1" si="634"/>
        <v>2017_05_JAX@PIT</v>
      </c>
      <c r="D2859">
        <f t="shared" ca="1" si="644"/>
        <v>-8.5</v>
      </c>
      <c r="E2859">
        <f t="shared" ca="1" si="644"/>
        <v>-8</v>
      </c>
      <c r="F2859">
        <f t="shared" ca="1" si="644"/>
        <v>9</v>
      </c>
      <c r="G2859">
        <f t="shared" ca="1" si="644"/>
        <v>30</v>
      </c>
      <c r="H2859">
        <f t="shared" ca="1" si="635"/>
        <v>2017</v>
      </c>
      <c r="I2859">
        <f t="shared" ca="1" si="636"/>
        <v>5</v>
      </c>
      <c r="J2859" t="str">
        <f t="shared" ca="1" si="637"/>
        <v>rs</v>
      </c>
      <c r="K2859" t="str">
        <f t="shared" ca="1" si="645"/>
        <v>JAX</v>
      </c>
      <c r="L2859" t="str">
        <f t="shared" ca="1" si="645"/>
        <v>JAX</v>
      </c>
      <c r="M2859">
        <f t="shared" ca="1" si="638"/>
        <v>-0.5</v>
      </c>
      <c r="N2859" t="s">
        <v>18</v>
      </c>
      <c r="O2859">
        <v>-7.5</v>
      </c>
      <c r="P2859">
        <f t="shared" ca="1" si="639"/>
        <v>1</v>
      </c>
      <c r="S2859" t="s">
        <v>79</v>
      </c>
      <c r="T2859">
        <v>0.59</v>
      </c>
      <c r="U2859">
        <f t="shared" ca="1" si="640"/>
        <v>1</v>
      </c>
      <c r="W2859" t="str">
        <f t="shared" ca="1" si="641"/>
        <v/>
      </c>
    </row>
    <row r="2860" spans="1:23" x14ac:dyDescent="0.25">
      <c r="A2860">
        <v>2843</v>
      </c>
      <c r="B2860">
        <v>1403</v>
      </c>
      <c r="C2860" t="str">
        <f t="shared" ca="1" si="634"/>
        <v>2017_05_LAC@NYG</v>
      </c>
      <c r="D2860">
        <f t="shared" ca="1" si="644"/>
        <v>-3.5</v>
      </c>
      <c r="E2860">
        <f t="shared" ca="1" si="644"/>
        <v>-3</v>
      </c>
      <c r="F2860">
        <f t="shared" ca="1" si="644"/>
        <v>22</v>
      </c>
      <c r="G2860">
        <f t="shared" ca="1" si="644"/>
        <v>27</v>
      </c>
      <c r="H2860">
        <f t="shared" ca="1" si="635"/>
        <v>2017</v>
      </c>
      <c r="I2860">
        <f t="shared" ca="1" si="636"/>
        <v>5</v>
      </c>
      <c r="J2860" t="str">
        <f t="shared" ca="1" si="637"/>
        <v>rs</v>
      </c>
      <c r="K2860" t="str">
        <f t="shared" ca="1" si="645"/>
        <v>LAC</v>
      </c>
      <c r="L2860" t="str">
        <f t="shared" ca="1" si="645"/>
        <v>LAC</v>
      </c>
      <c r="M2860">
        <f t="shared" ca="1" si="638"/>
        <v>-0.5</v>
      </c>
      <c r="N2860" t="s">
        <v>18</v>
      </c>
      <c r="O2860">
        <v>-3.5</v>
      </c>
      <c r="P2860">
        <f t="shared" ca="1" si="639"/>
        <v>0</v>
      </c>
      <c r="S2860" t="s">
        <v>85</v>
      </c>
      <c r="T2860">
        <v>0.61</v>
      </c>
      <c r="U2860">
        <f t="shared" ca="1" si="640"/>
        <v>0</v>
      </c>
      <c r="W2860" t="str">
        <f t="shared" ca="1" si="641"/>
        <v/>
      </c>
    </row>
    <row r="2861" spans="1:23" x14ac:dyDescent="0.25">
      <c r="A2861">
        <v>2844</v>
      </c>
      <c r="B2861">
        <v>1404</v>
      </c>
      <c r="C2861" t="str">
        <f t="shared" ca="1" si="634"/>
        <v>2017_05_BUF@CIN</v>
      </c>
      <c r="D2861">
        <f t="shared" ca="1" si="644"/>
        <v>-3</v>
      </c>
      <c r="E2861">
        <f t="shared" ca="1" si="644"/>
        <v>-3</v>
      </c>
      <c r="F2861">
        <f t="shared" ca="1" si="644"/>
        <v>20</v>
      </c>
      <c r="G2861">
        <f t="shared" ca="1" si="644"/>
        <v>16</v>
      </c>
      <c r="H2861">
        <f t="shared" ca="1" si="635"/>
        <v>2017</v>
      </c>
      <c r="I2861">
        <f t="shared" ca="1" si="636"/>
        <v>5</v>
      </c>
      <c r="J2861" t="str">
        <f t="shared" ca="1" si="637"/>
        <v>rs</v>
      </c>
      <c r="K2861" t="str">
        <f t="shared" ca="1" si="645"/>
        <v>CIN</v>
      </c>
      <c r="L2861" t="str">
        <f t="shared" ca="1" si="645"/>
        <v>CIN</v>
      </c>
      <c r="M2861">
        <f t="shared" ca="1" si="638"/>
        <v>0</v>
      </c>
      <c r="N2861" t="s">
        <v>18</v>
      </c>
      <c r="O2861">
        <v>1.5</v>
      </c>
      <c r="P2861">
        <f t="shared" ca="1" si="639"/>
        <v>4.5</v>
      </c>
      <c r="S2861" t="s">
        <v>71</v>
      </c>
      <c r="T2861">
        <v>0.7</v>
      </c>
      <c r="U2861">
        <f t="shared" ca="1" si="640"/>
        <v>1</v>
      </c>
      <c r="W2861" t="str">
        <f t="shared" ca="1" si="641"/>
        <v/>
      </c>
    </row>
    <row r="2862" spans="1:23" x14ac:dyDescent="0.25">
      <c r="A2862">
        <v>2845</v>
      </c>
      <c r="B2862">
        <v>1405</v>
      </c>
      <c r="C2862" t="str">
        <f t="shared" ca="1" si="634"/>
        <v>2017_05_CAR@DET</v>
      </c>
      <c r="D2862">
        <f t="shared" ref="D2862:G2881" ca="1" si="646">IFERROR(IF(ISBLANK(VLOOKUP($B2862,nfl_game_result,MATCH(D$1,nfl_game_result_header,0),FALSE)),"",VLOOKUP($B2862,nfl_game_result,MATCH(D$1,nfl_game_result_header,0),FALSE)),"error")</f>
        <v>-3</v>
      </c>
      <c r="E2862">
        <f t="shared" ca="1" si="646"/>
        <v>-2.5</v>
      </c>
      <c r="F2862">
        <f t="shared" ca="1" si="646"/>
        <v>24</v>
      </c>
      <c r="G2862">
        <f t="shared" ca="1" si="646"/>
        <v>27</v>
      </c>
      <c r="H2862">
        <f t="shared" ca="1" si="635"/>
        <v>2017</v>
      </c>
      <c r="I2862">
        <f t="shared" ca="1" si="636"/>
        <v>5</v>
      </c>
      <c r="J2862" t="str">
        <f t="shared" ca="1" si="637"/>
        <v>rs</v>
      </c>
      <c r="K2862" t="str">
        <f t="shared" ref="K2862:L2881" ca="1" si="647">IFERROR(IF(ISBLANK(VLOOKUP($B2862,nfl_game_result,MATCH(K$1,nfl_game_result_header,0),FALSE)),"",VLOOKUP($B2862,nfl_game_result,MATCH(K$1,nfl_game_result_header,0),FALSE)),"error")</f>
        <v>CAR</v>
      </c>
      <c r="L2862" t="str">
        <f t="shared" ca="1" si="647"/>
        <v>CAR</v>
      </c>
      <c r="M2862">
        <f t="shared" ca="1" si="638"/>
        <v>-0.5</v>
      </c>
      <c r="N2862" t="s">
        <v>18</v>
      </c>
      <c r="O2862">
        <v>-3</v>
      </c>
      <c r="P2862">
        <f t="shared" ca="1" si="639"/>
        <v>0</v>
      </c>
      <c r="S2862" t="s">
        <v>75</v>
      </c>
      <c r="T2862">
        <v>0.52</v>
      </c>
      <c r="U2862">
        <f t="shared" ca="1" si="640"/>
        <v>0</v>
      </c>
      <c r="W2862" t="str">
        <f t="shared" ca="1" si="641"/>
        <v/>
      </c>
    </row>
    <row r="2863" spans="1:23" x14ac:dyDescent="0.25">
      <c r="A2863">
        <v>2846</v>
      </c>
      <c r="B2863">
        <v>1406</v>
      </c>
      <c r="C2863" t="str">
        <f t="shared" ca="1" si="634"/>
        <v>2017_05_TEN@MIA</v>
      </c>
      <c r="D2863">
        <f t="shared" ca="1" si="646"/>
        <v>3</v>
      </c>
      <c r="E2863">
        <f t="shared" ca="1" si="646"/>
        <v>-2.5</v>
      </c>
      <c r="F2863">
        <f t="shared" ca="1" si="646"/>
        <v>16</v>
      </c>
      <c r="G2863">
        <f t="shared" ca="1" si="646"/>
        <v>10</v>
      </c>
      <c r="H2863">
        <f t="shared" ca="1" si="635"/>
        <v>2017</v>
      </c>
      <c r="I2863">
        <f t="shared" ca="1" si="636"/>
        <v>5</v>
      </c>
      <c r="J2863" t="str">
        <f t="shared" ca="1" si="637"/>
        <v>rs</v>
      </c>
      <c r="K2863" t="str">
        <f t="shared" ca="1" si="647"/>
        <v>MIA</v>
      </c>
      <c r="L2863" t="str">
        <f t="shared" ca="1" si="647"/>
        <v>MIA</v>
      </c>
      <c r="M2863">
        <f t="shared" ca="1" si="638"/>
        <v>5.5</v>
      </c>
      <c r="N2863" t="s">
        <v>18</v>
      </c>
      <c r="O2863">
        <v>2.5</v>
      </c>
      <c r="P2863">
        <f t="shared" ca="1" si="639"/>
        <v>0.5</v>
      </c>
      <c r="S2863" t="s">
        <v>81</v>
      </c>
      <c r="T2863">
        <v>0.63</v>
      </c>
      <c r="U2863">
        <f t="shared" ca="1" si="640"/>
        <v>1</v>
      </c>
      <c r="W2863" t="str">
        <f t="shared" ca="1" si="641"/>
        <v/>
      </c>
    </row>
    <row r="2864" spans="1:23" x14ac:dyDescent="0.25">
      <c r="A2864">
        <v>2847</v>
      </c>
      <c r="B2864">
        <v>1407</v>
      </c>
      <c r="C2864" t="str">
        <f t="shared" ca="1" si="634"/>
        <v>2017_05_ARI@PHI</v>
      </c>
      <c r="D2864">
        <f t="shared" ca="1" si="646"/>
        <v>-6.5</v>
      </c>
      <c r="E2864">
        <f t="shared" ca="1" si="646"/>
        <v>-6.5</v>
      </c>
      <c r="F2864">
        <f t="shared" ca="1" si="646"/>
        <v>34</v>
      </c>
      <c r="G2864">
        <f t="shared" ca="1" si="646"/>
        <v>7</v>
      </c>
      <c r="H2864">
        <f t="shared" ca="1" si="635"/>
        <v>2017</v>
      </c>
      <c r="I2864">
        <f t="shared" ca="1" si="636"/>
        <v>5</v>
      </c>
      <c r="J2864" t="str">
        <f t="shared" ca="1" si="637"/>
        <v>rs</v>
      </c>
      <c r="K2864" t="str">
        <f t="shared" ca="1" si="647"/>
        <v>PHI</v>
      </c>
      <c r="L2864" t="str">
        <f t="shared" ca="1" si="647"/>
        <v>PHI</v>
      </c>
      <c r="M2864">
        <f t="shared" ca="1" si="638"/>
        <v>0</v>
      </c>
      <c r="N2864" t="s">
        <v>18</v>
      </c>
      <c r="O2864">
        <v>-5.5</v>
      </c>
      <c r="P2864">
        <f t="shared" ca="1" si="639"/>
        <v>1</v>
      </c>
      <c r="S2864" t="s">
        <v>66</v>
      </c>
      <c r="T2864">
        <v>0.56000000000000005</v>
      </c>
      <c r="U2864">
        <f t="shared" ca="1" si="640"/>
        <v>0</v>
      </c>
      <c r="W2864" t="str">
        <f t="shared" ca="1" si="641"/>
        <v/>
      </c>
    </row>
    <row r="2865" spans="1:23" x14ac:dyDescent="0.25">
      <c r="A2865">
        <v>2848</v>
      </c>
      <c r="B2865">
        <v>1408</v>
      </c>
      <c r="C2865" t="str">
        <f t="shared" ca="1" si="634"/>
        <v>2017_05_BAL@OAK</v>
      </c>
      <c r="D2865">
        <f t="shared" ca="1" si="646"/>
        <v>-4</v>
      </c>
      <c r="E2865">
        <f t="shared" ca="1" si="646"/>
        <v>-3</v>
      </c>
      <c r="F2865">
        <f t="shared" ca="1" si="646"/>
        <v>17</v>
      </c>
      <c r="G2865">
        <f t="shared" ca="1" si="646"/>
        <v>30</v>
      </c>
      <c r="H2865">
        <f t="shared" ca="1" si="635"/>
        <v>2017</v>
      </c>
      <c r="I2865">
        <f t="shared" ca="1" si="636"/>
        <v>5</v>
      </c>
      <c r="J2865" t="str">
        <f t="shared" ca="1" si="637"/>
        <v>rs</v>
      </c>
      <c r="K2865" t="str">
        <f t="shared" ca="1" si="647"/>
        <v>BAL</v>
      </c>
      <c r="L2865" t="str">
        <f t="shared" ca="1" si="647"/>
        <v>BAL</v>
      </c>
      <c r="M2865">
        <f t="shared" ca="1" si="638"/>
        <v>-1</v>
      </c>
      <c r="N2865" t="s">
        <v>18</v>
      </c>
      <c r="O2865">
        <v>-6.5</v>
      </c>
      <c r="P2865">
        <f t="shared" ca="1" si="639"/>
        <v>2.5</v>
      </c>
      <c r="S2865" t="s">
        <v>67</v>
      </c>
      <c r="T2865">
        <v>0.53</v>
      </c>
      <c r="U2865">
        <f t="shared" ca="1" si="640"/>
        <v>1</v>
      </c>
      <c r="W2865" t="str">
        <f t="shared" ca="1" si="641"/>
        <v/>
      </c>
    </row>
    <row r="2866" spans="1:23" x14ac:dyDescent="0.25">
      <c r="A2866">
        <v>2849</v>
      </c>
      <c r="B2866">
        <v>1409</v>
      </c>
      <c r="C2866" t="str">
        <f t="shared" ca="1" si="634"/>
        <v>2017_05_SEA@LAR</v>
      </c>
      <c r="D2866">
        <f t="shared" ca="1" si="646"/>
        <v>-2</v>
      </c>
      <c r="E2866">
        <f t="shared" ca="1" si="646"/>
        <v>-1.5</v>
      </c>
      <c r="F2866">
        <f t="shared" ca="1" si="646"/>
        <v>10</v>
      </c>
      <c r="G2866">
        <f t="shared" ca="1" si="646"/>
        <v>16</v>
      </c>
      <c r="H2866">
        <f t="shared" ca="1" si="635"/>
        <v>2017</v>
      </c>
      <c r="I2866">
        <f t="shared" ca="1" si="636"/>
        <v>5</v>
      </c>
      <c r="J2866" t="str">
        <f t="shared" ca="1" si="637"/>
        <v>rs</v>
      </c>
      <c r="K2866" t="str">
        <f t="shared" ca="1" si="647"/>
        <v>SEA</v>
      </c>
      <c r="L2866" t="str">
        <f t="shared" ca="1" si="647"/>
        <v>SEA</v>
      </c>
      <c r="M2866">
        <f t="shared" ca="1" si="638"/>
        <v>-0.5</v>
      </c>
      <c r="N2866" t="s">
        <v>18</v>
      </c>
      <c r="O2866">
        <v>1</v>
      </c>
      <c r="P2866">
        <f t="shared" ca="1" si="639"/>
        <v>3</v>
      </c>
      <c r="S2866" t="s">
        <v>125</v>
      </c>
      <c r="T2866">
        <v>0.54</v>
      </c>
      <c r="U2866">
        <f t="shared" ca="1" si="640"/>
        <v>0</v>
      </c>
      <c r="W2866" t="str">
        <f t="shared" ca="1" si="641"/>
        <v/>
      </c>
    </row>
    <row r="2867" spans="1:23" x14ac:dyDescent="0.25">
      <c r="A2867">
        <v>2850</v>
      </c>
      <c r="B2867">
        <v>1410</v>
      </c>
      <c r="C2867" t="str">
        <f t="shared" ca="1" si="634"/>
        <v>2017_05_GBY@DAL</v>
      </c>
      <c r="D2867">
        <f t="shared" ca="1" si="646"/>
        <v>-2</v>
      </c>
      <c r="E2867">
        <f t="shared" ca="1" si="646"/>
        <v>-3</v>
      </c>
      <c r="F2867">
        <f t="shared" ca="1" si="646"/>
        <v>31</v>
      </c>
      <c r="G2867">
        <f t="shared" ca="1" si="646"/>
        <v>35</v>
      </c>
      <c r="H2867">
        <f t="shared" ca="1" si="635"/>
        <v>2017</v>
      </c>
      <c r="I2867">
        <f t="shared" ca="1" si="636"/>
        <v>5</v>
      </c>
      <c r="J2867" t="str">
        <f t="shared" ca="1" si="637"/>
        <v>rs</v>
      </c>
      <c r="K2867" t="str">
        <f t="shared" ca="1" si="647"/>
        <v>GBY</v>
      </c>
      <c r="L2867" t="str">
        <f t="shared" ca="1" si="647"/>
        <v>GBY</v>
      </c>
      <c r="M2867">
        <f t="shared" ca="1" si="638"/>
        <v>1</v>
      </c>
      <c r="N2867" t="s">
        <v>18</v>
      </c>
      <c r="O2867">
        <v>2</v>
      </c>
      <c r="P2867">
        <f t="shared" ca="1" si="639"/>
        <v>4</v>
      </c>
      <c r="S2867" t="s">
        <v>335</v>
      </c>
      <c r="T2867">
        <v>0.73</v>
      </c>
      <c r="U2867">
        <f t="shared" ca="1" si="640"/>
        <v>1</v>
      </c>
      <c r="W2867" t="str">
        <f t="shared" ca="1" si="641"/>
        <v/>
      </c>
    </row>
    <row r="2868" spans="1:23" x14ac:dyDescent="0.25">
      <c r="A2868">
        <v>2851</v>
      </c>
      <c r="B2868">
        <v>1411</v>
      </c>
      <c r="C2868" t="str">
        <f t="shared" ca="1" si="634"/>
        <v>2017_05_KCY@HOU</v>
      </c>
      <c r="D2868">
        <f t="shared" ca="1" si="646"/>
        <v>1.5</v>
      </c>
      <c r="E2868">
        <f t="shared" ca="1" si="646"/>
        <v>1</v>
      </c>
      <c r="F2868">
        <f t="shared" ca="1" si="646"/>
        <v>34</v>
      </c>
      <c r="G2868">
        <f t="shared" ca="1" si="646"/>
        <v>42</v>
      </c>
      <c r="H2868">
        <f t="shared" ca="1" si="635"/>
        <v>2017</v>
      </c>
      <c r="I2868">
        <f t="shared" ca="1" si="636"/>
        <v>5</v>
      </c>
      <c r="J2868" t="str">
        <f t="shared" ca="1" si="637"/>
        <v>rs</v>
      </c>
      <c r="K2868" t="str">
        <f t="shared" ca="1" si="647"/>
        <v>KCY</v>
      </c>
      <c r="L2868" t="str">
        <f t="shared" ca="1" si="647"/>
        <v>KCY</v>
      </c>
      <c r="M2868">
        <f t="shared" ca="1" si="638"/>
        <v>0.5</v>
      </c>
      <c r="N2868" t="s">
        <v>18</v>
      </c>
      <c r="O2868">
        <v>2</v>
      </c>
      <c r="P2868">
        <f t="shared" ca="1" si="639"/>
        <v>0.5</v>
      </c>
      <c r="S2868" t="s">
        <v>336</v>
      </c>
      <c r="T2868">
        <v>0.67</v>
      </c>
      <c r="U2868">
        <f t="shared" ca="1" si="640"/>
        <v>1</v>
      </c>
      <c r="W2868" t="str">
        <f t="shared" ca="1" si="641"/>
        <v/>
      </c>
    </row>
    <row r="2869" spans="1:23" x14ac:dyDescent="0.25">
      <c r="A2869">
        <v>2852</v>
      </c>
      <c r="B2869">
        <v>1412</v>
      </c>
      <c r="C2869" t="str">
        <f t="shared" ca="1" si="634"/>
        <v>2017_05_MIN@CHI</v>
      </c>
      <c r="D2869">
        <f t="shared" ca="1" si="646"/>
        <v>3</v>
      </c>
      <c r="E2869">
        <f t="shared" ca="1" si="646"/>
        <v>3</v>
      </c>
      <c r="F2869">
        <f t="shared" ca="1" si="646"/>
        <v>17</v>
      </c>
      <c r="G2869">
        <f t="shared" ca="1" si="646"/>
        <v>20</v>
      </c>
      <c r="H2869">
        <f t="shared" ca="1" si="635"/>
        <v>2017</v>
      </c>
      <c r="I2869">
        <f t="shared" ca="1" si="636"/>
        <v>5</v>
      </c>
      <c r="J2869" t="str">
        <f t="shared" ca="1" si="637"/>
        <v>rs</v>
      </c>
      <c r="K2869" t="str">
        <f t="shared" ca="1" si="647"/>
        <v>na</v>
      </c>
      <c r="L2869" t="str">
        <f t="shared" ca="1" si="647"/>
        <v>MIN</v>
      </c>
      <c r="M2869">
        <f t="shared" ca="1" si="638"/>
        <v>0</v>
      </c>
      <c r="N2869" t="s">
        <v>18</v>
      </c>
      <c r="O2869">
        <v>3</v>
      </c>
      <c r="P2869">
        <f t="shared" ca="1" si="639"/>
        <v>0</v>
      </c>
      <c r="S2869" t="s">
        <v>82</v>
      </c>
      <c r="T2869">
        <v>0.64</v>
      </c>
      <c r="U2869">
        <f t="shared" ca="1" si="640"/>
        <v>0</v>
      </c>
      <c r="W2869" t="str">
        <f t="shared" ca="1" si="641"/>
        <v/>
      </c>
    </row>
    <row r="2870" spans="1:23" x14ac:dyDescent="0.25">
      <c r="A2870">
        <v>2853</v>
      </c>
      <c r="B2870">
        <v>1413</v>
      </c>
      <c r="C2870" t="str">
        <f t="shared" ca="1" si="634"/>
        <v>2017_06_PHI@CAR</v>
      </c>
      <c r="D2870">
        <f t="shared" ca="1" si="646"/>
        <v>-3</v>
      </c>
      <c r="E2870">
        <f t="shared" ca="1" si="646"/>
        <v>-3</v>
      </c>
      <c r="F2870">
        <f t="shared" ca="1" si="646"/>
        <v>23</v>
      </c>
      <c r="G2870">
        <f t="shared" ca="1" si="646"/>
        <v>28</v>
      </c>
      <c r="H2870">
        <f t="shared" ca="1" si="635"/>
        <v>2017</v>
      </c>
      <c r="I2870">
        <f t="shared" ca="1" si="636"/>
        <v>6</v>
      </c>
      <c r="J2870" t="str">
        <f t="shared" ca="1" si="637"/>
        <v>rs</v>
      </c>
      <c r="K2870" t="str">
        <f t="shared" ca="1" si="647"/>
        <v>PHI</v>
      </c>
      <c r="L2870" t="str">
        <f t="shared" ca="1" si="647"/>
        <v>PHI</v>
      </c>
      <c r="M2870">
        <f t="shared" ca="1" si="638"/>
        <v>0</v>
      </c>
      <c r="N2870" t="s">
        <v>16</v>
      </c>
      <c r="O2870">
        <v>-3</v>
      </c>
      <c r="P2870">
        <f t="shared" ca="1" si="639"/>
        <v>0</v>
      </c>
      <c r="S2870" t="s">
        <v>69</v>
      </c>
      <c r="T2870">
        <v>0.55000000000000004</v>
      </c>
      <c r="U2870">
        <f t="shared" ca="1" si="640"/>
        <v>0</v>
      </c>
      <c r="V2870" t="s">
        <v>69</v>
      </c>
      <c r="W2870">
        <f t="shared" ca="1" si="641"/>
        <v>0</v>
      </c>
    </row>
    <row r="2871" spans="1:23" x14ac:dyDescent="0.25">
      <c r="A2871">
        <v>2854</v>
      </c>
      <c r="B2871">
        <v>1414</v>
      </c>
      <c r="C2871" t="str">
        <f t="shared" ca="1" si="634"/>
        <v>2017_06_CHI@BAL</v>
      </c>
      <c r="D2871">
        <f t="shared" ca="1" si="646"/>
        <v>-7</v>
      </c>
      <c r="E2871">
        <f t="shared" ca="1" si="646"/>
        <v>-6.5</v>
      </c>
      <c r="F2871">
        <f t="shared" ca="1" si="646"/>
        <v>24</v>
      </c>
      <c r="G2871">
        <f t="shared" ca="1" si="646"/>
        <v>27</v>
      </c>
      <c r="H2871">
        <f t="shared" ca="1" si="635"/>
        <v>2017</v>
      </c>
      <c r="I2871">
        <f t="shared" ca="1" si="636"/>
        <v>6</v>
      </c>
      <c r="J2871" t="str">
        <f t="shared" ca="1" si="637"/>
        <v>rs</v>
      </c>
      <c r="K2871" t="str">
        <f t="shared" ca="1" si="647"/>
        <v>CHI</v>
      </c>
      <c r="L2871" t="str">
        <f t="shared" ca="1" si="647"/>
        <v>CHI</v>
      </c>
      <c r="M2871">
        <f t="shared" ca="1" si="638"/>
        <v>-0.5</v>
      </c>
      <c r="N2871" t="s">
        <v>16</v>
      </c>
      <c r="O2871">
        <v>-5</v>
      </c>
      <c r="P2871">
        <f t="shared" ca="1" si="639"/>
        <v>2</v>
      </c>
      <c r="S2871" t="s">
        <v>67</v>
      </c>
      <c r="T2871">
        <v>0.6</v>
      </c>
      <c r="U2871">
        <f t="shared" ca="1" si="640"/>
        <v>0</v>
      </c>
      <c r="V2871" t="s">
        <v>67</v>
      </c>
      <c r="W2871">
        <f t="shared" ca="1" si="641"/>
        <v>0</v>
      </c>
    </row>
    <row r="2872" spans="1:23" x14ac:dyDescent="0.25">
      <c r="A2872">
        <v>2855</v>
      </c>
      <c r="B2872">
        <v>1415</v>
      </c>
      <c r="C2872" t="str">
        <f t="shared" ca="1" si="634"/>
        <v>2017_06_GBY@MIN</v>
      </c>
      <c r="D2872" t="str">
        <f t="shared" ca="1" si="646"/>
        <v>NA</v>
      </c>
      <c r="E2872">
        <f t="shared" ca="1" si="646"/>
        <v>3</v>
      </c>
      <c r="F2872">
        <f t="shared" ca="1" si="646"/>
        <v>23</v>
      </c>
      <c r="G2872">
        <f t="shared" ca="1" si="646"/>
        <v>10</v>
      </c>
      <c r="H2872">
        <f t="shared" ca="1" si="635"/>
        <v>2017</v>
      </c>
      <c r="I2872">
        <f t="shared" ca="1" si="636"/>
        <v>6</v>
      </c>
      <c r="J2872" t="str">
        <f t="shared" ca="1" si="637"/>
        <v>rs</v>
      </c>
      <c r="K2872" t="str">
        <f t="shared" ca="1" si="647"/>
        <v>MIN</v>
      </c>
      <c r="L2872" t="str">
        <f t="shared" ca="1" si="647"/>
        <v>MIN</v>
      </c>
      <c r="M2872" t="e">
        <f t="shared" ca="1" si="638"/>
        <v>#VALUE!</v>
      </c>
      <c r="N2872" t="s">
        <v>16</v>
      </c>
      <c r="O2872">
        <v>3.5</v>
      </c>
      <c r="P2872" t="str">
        <f t="shared" ca="1" si="639"/>
        <v/>
      </c>
      <c r="S2872" t="s">
        <v>82</v>
      </c>
      <c r="T2872">
        <v>0.54</v>
      </c>
      <c r="U2872">
        <f t="shared" ca="1" si="640"/>
        <v>1</v>
      </c>
      <c r="V2872" t="s">
        <v>82</v>
      </c>
      <c r="W2872">
        <f t="shared" ca="1" si="641"/>
        <v>1</v>
      </c>
    </row>
    <row r="2873" spans="1:23" x14ac:dyDescent="0.25">
      <c r="A2873">
        <v>2856</v>
      </c>
      <c r="B2873">
        <v>1416</v>
      </c>
      <c r="C2873" t="str">
        <f t="shared" ca="1" si="634"/>
        <v>2017_06_SFO@WAS</v>
      </c>
      <c r="D2873">
        <f t="shared" ca="1" si="646"/>
        <v>-10</v>
      </c>
      <c r="E2873">
        <f t="shared" ca="1" si="646"/>
        <v>-11</v>
      </c>
      <c r="F2873">
        <f t="shared" ca="1" si="646"/>
        <v>26</v>
      </c>
      <c r="G2873">
        <f t="shared" ca="1" si="646"/>
        <v>24</v>
      </c>
      <c r="H2873">
        <f t="shared" ca="1" si="635"/>
        <v>2017</v>
      </c>
      <c r="I2873">
        <f t="shared" ca="1" si="636"/>
        <v>6</v>
      </c>
      <c r="J2873" t="str">
        <f t="shared" ca="1" si="637"/>
        <v>rs</v>
      </c>
      <c r="K2873" t="str">
        <f t="shared" ca="1" si="647"/>
        <v>SFO</v>
      </c>
      <c r="L2873" t="str">
        <f t="shared" ca="1" si="647"/>
        <v>WAS</v>
      </c>
      <c r="M2873">
        <f t="shared" ca="1" si="638"/>
        <v>1</v>
      </c>
      <c r="N2873" t="s">
        <v>16</v>
      </c>
      <c r="O2873">
        <v>-7.5</v>
      </c>
      <c r="P2873">
        <f t="shared" ca="1" si="639"/>
        <v>2.5</v>
      </c>
      <c r="S2873" t="s">
        <v>338</v>
      </c>
      <c r="T2873">
        <v>0.52</v>
      </c>
      <c r="U2873">
        <f t="shared" ca="1" si="640"/>
        <v>1</v>
      </c>
      <c r="V2873" t="s">
        <v>338</v>
      </c>
      <c r="W2873">
        <f t="shared" ca="1" si="641"/>
        <v>0</v>
      </c>
    </row>
    <row r="2874" spans="1:23" x14ac:dyDescent="0.25">
      <c r="A2874">
        <v>2857</v>
      </c>
      <c r="B2874">
        <v>1417</v>
      </c>
      <c r="C2874" t="str">
        <f t="shared" ca="1" si="634"/>
        <v>2017_06_DET@NOR</v>
      </c>
      <c r="D2874">
        <f t="shared" ca="1" si="646"/>
        <v>-3.5</v>
      </c>
      <c r="E2874">
        <f t="shared" ca="1" si="646"/>
        <v>-4.5</v>
      </c>
      <c r="F2874">
        <f t="shared" ca="1" si="646"/>
        <v>52</v>
      </c>
      <c r="G2874">
        <f t="shared" ca="1" si="646"/>
        <v>38</v>
      </c>
      <c r="H2874">
        <f t="shared" ca="1" si="635"/>
        <v>2017</v>
      </c>
      <c r="I2874">
        <f t="shared" ca="1" si="636"/>
        <v>6</v>
      </c>
      <c r="J2874" t="str">
        <f t="shared" ca="1" si="637"/>
        <v>rs</v>
      </c>
      <c r="K2874" t="str">
        <f t="shared" ca="1" si="647"/>
        <v>NOR</v>
      </c>
      <c r="L2874" t="str">
        <f t="shared" ca="1" si="647"/>
        <v>NOR</v>
      </c>
      <c r="M2874">
        <f t="shared" ca="1" si="638"/>
        <v>1</v>
      </c>
      <c r="N2874" t="s">
        <v>16</v>
      </c>
      <c r="O2874">
        <v>-3.5</v>
      </c>
      <c r="P2874">
        <f t="shared" ca="1" si="639"/>
        <v>0</v>
      </c>
      <c r="S2874" t="s">
        <v>340</v>
      </c>
      <c r="T2874">
        <v>0.65</v>
      </c>
      <c r="U2874">
        <f t="shared" ca="1" si="640"/>
        <v>1</v>
      </c>
      <c r="V2874" t="s">
        <v>340</v>
      </c>
      <c r="W2874">
        <f t="shared" ca="1" si="641"/>
        <v>1</v>
      </c>
    </row>
    <row r="2875" spans="1:23" x14ac:dyDescent="0.25">
      <c r="A2875">
        <v>2858</v>
      </c>
      <c r="B2875">
        <v>1418</v>
      </c>
      <c r="C2875" t="str">
        <f t="shared" ca="1" si="634"/>
        <v>2017_06_MIA@ATL</v>
      </c>
      <c r="D2875">
        <f t="shared" ca="1" si="646"/>
        <v>-10.5</v>
      </c>
      <c r="E2875">
        <f t="shared" ca="1" si="646"/>
        <v>-13</v>
      </c>
      <c r="F2875">
        <f t="shared" ca="1" si="646"/>
        <v>17</v>
      </c>
      <c r="G2875">
        <f t="shared" ca="1" si="646"/>
        <v>20</v>
      </c>
      <c r="H2875">
        <f t="shared" ca="1" si="635"/>
        <v>2017</v>
      </c>
      <c r="I2875">
        <f t="shared" ca="1" si="636"/>
        <v>6</v>
      </c>
      <c r="J2875" t="str">
        <f t="shared" ca="1" si="637"/>
        <v>rs</v>
      </c>
      <c r="K2875" t="str">
        <f t="shared" ca="1" si="647"/>
        <v>MIA</v>
      </c>
      <c r="L2875" t="str">
        <f t="shared" ca="1" si="647"/>
        <v>MIA</v>
      </c>
      <c r="M2875">
        <f t="shared" ca="1" si="638"/>
        <v>2.5</v>
      </c>
      <c r="N2875" t="s">
        <v>16</v>
      </c>
      <c r="O2875">
        <v>-7.5</v>
      </c>
      <c r="P2875">
        <f t="shared" ca="1" si="639"/>
        <v>3</v>
      </c>
      <c r="S2875" t="s">
        <v>22</v>
      </c>
      <c r="T2875">
        <v>0.66</v>
      </c>
      <c r="U2875">
        <f t="shared" ca="1" si="640"/>
        <v>0</v>
      </c>
      <c r="V2875" t="s">
        <v>22</v>
      </c>
      <c r="W2875">
        <f t="shared" ca="1" si="641"/>
        <v>0</v>
      </c>
    </row>
    <row r="2876" spans="1:23" x14ac:dyDescent="0.25">
      <c r="A2876">
        <v>2859</v>
      </c>
      <c r="B2876">
        <v>1419</v>
      </c>
      <c r="C2876" t="str">
        <f t="shared" ca="1" si="634"/>
        <v>2017_06_CLE@HOU</v>
      </c>
      <c r="D2876">
        <f t="shared" ca="1" si="646"/>
        <v>-10.5</v>
      </c>
      <c r="E2876">
        <f t="shared" ca="1" si="646"/>
        <v>-9</v>
      </c>
      <c r="F2876">
        <f t="shared" ca="1" si="646"/>
        <v>33</v>
      </c>
      <c r="G2876">
        <f t="shared" ca="1" si="646"/>
        <v>17</v>
      </c>
      <c r="H2876">
        <f t="shared" ca="1" si="635"/>
        <v>2017</v>
      </c>
      <c r="I2876">
        <f t="shared" ca="1" si="636"/>
        <v>6</v>
      </c>
      <c r="J2876" t="str">
        <f t="shared" ca="1" si="637"/>
        <v>rs</v>
      </c>
      <c r="K2876" t="str">
        <f t="shared" ca="1" si="647"/>
        <v>HOU</v>
      </c>
      <c r="L2876" t="str">
        <f t="shared" ca="1" si="647"/>
        <v>HOU</v>
      </c>
      <c r="M2876">
        <f t="shared" ca="1" si="638"/>
        <v>-1.5</v>
      </c>
      <c r="N2876" t="s">
        <v>16</v>
      </c>
      <c r="O2876">
        <v>-12</v>
      </c>
      <c r="P2876">
        <f t="shared" ca="1" si="639"/>
        <v>1.5</v>
      </c>
      <c r="S2876" t="s">
        <v>72</v>
      </c>
      <c r="T2876">
        <v>0.51</v>
      </c>
      <c r="U2876">
        <f t="shared" ca="1" si="640"/>
        <v>0</v>
      </c>
      <c r="V2876" t="s">
        <v>72</v>
      </c>
      <c r="W2876">
        <f t="shared" ca="1" si="641"/>
        <v>0</v>
      </c>
    </row>
    <row r="2877" spans="1:23" x14ac:dyDescent="0.25">
      <c r="A2877">
        <v>2860</v>
      </c>
      <c r="B2877">
        <v>1420</v>
      </c>
      <c r="C2877" t="str">
        <f t="shared" ca="1" si="634"/>
        <v>2017_06_NWE@NYJ</v>
      </c>
      <c r="D2877">
        <f t="shared" ca="1" si="646"/>
        <v>9.5</v>
      </c>
      <c r="E2877">
        <f t="shared" ca="1" si="646"/>
        <v>9.5</v>
      </c>
      <c r="F2877">
        <f t="shared" ca="1" si="646"/>
        <v>17</v>
      </c>
      <c r="G2877">
        <f t="shared" ca="1" si="646"/>
        <v>24</v>
      </c>
      <c r="H2877">
        <f t="shared" ca="1" si="635"/>
        <v>2017</v>
      </c>
      <c r="I2877">
        <f t="shared" ca="1" si="636"/>
        <v>6</v>
      </c>
      <c r="J2877" t="str">
        <f t="shared" ca="1" si="637"/>
        <v>rs</v>
      </c>
      <c r="K2877" t="str">
        <f t="shared" ca="1" si="647"/>
        <v>NYJ</v>
      </c>
      <c r="L2877" t="str">
        <f t="shared" ca="1" si="647"/>
        <v>NWE</v>
      </c>
      <c r="M2877">
        <f t="shared" ca="1" si="638"/>
        <v>0</v>
      </c>
      <c r="N2877" t="s">
        <v>16</v>
      </c>
      <c r="O2877">
        <v>7.5</v>
      </c>
      <c r="P2877">
        <f t="shared" ca="1" si="639"/>
        <v>2</v>
      </c>
      <c r="S2877" t="s">
        <v>337</v>
      </c>
      <c r="T2877">
        <v>0.54</v>
      </c>
      <c r="U2877">
        <f t="shared" ca="1" si="640"/>
        <v>0</v>
      </c>
      <c r="V2877" t="s">
        <v>337</v>
      </c>
      <c r="W2877">
        <f t="shared" ca="1" si="641"/>
        <v>1</v>
      </c>
    </row>
    <row r="2878" spans="1:23" x14ac:dyDescent="0.25">
      <c r="A2878">
        <v>2861</v>
      </c>
      <c r="B2878">
        <v>1421</v>
      </c>
      <c r="C2878" t="str">
        <f t="shared" ca="1" si="634"/>
        <v>2017_06_TBY@ARI</v>
      </c>
      <c r="D2878">
        <f t="shared" ca="1" si="646"/>
        <v>2</v>
      </c>
      <c r="E2878">
        <f t="shared" ca="1" si="646"/>
        <v>1.5</v>
      </c>
      <c r="F2878">
        <f t="shared" ca="1" si="646"/>
        <v>38</v>
      </c>
      <c r="G2878">
        <f t="shared" ca="1" si="646"/>
        <v>33</v>
      </c>
      <c r="H2878">
        <f t="shared" ca="1" si="635"/>
        <v>2017</v>
      </c>
      <c r="I2878">
        <f t="shared" ca="1" si="636"/>
        <v>6</v>
      </c>
      <c r="J2878" t="str">
        <f t="shared" ca="1" si="637"/>
        <v>rs</v>
      </c>
      <c r="K2878" t="str">
        <f t="shared" ca="1" si="647"/>
        <v>ARI</v>
      </c>
      <c r="L2878" t="str">
        <f t="shared" ca="1" si="647"/>
        <v>ARI</v>
      </c>
      <c r="M2878">
        <f t="shared" ca="1" si="638"/>
        <v>0.5</v>
      </c>
      <c r="N2878" t="s">
        <v>16</v>
      </c>
      <c r="O2878">
        <v>-2.5</v>
      </c>
      <c r="P2878">
        <f t="shared" ca="1" si="639"/>
        <v>4.5</v>
      </c>
      <c r="S2878" t="s">
        <v>339</v>
      </c>
      <c r="T2878">
        <v>0.53</v>
      </c>
      <c r="U2878">
        <f t="shared" ca="1" si="640"/>
        <v>0</v>
      </c>
      <c r="V2878" t="s">
        <v>339</v>
      </c>
      <c r="W2878">
        <f t="shared" ca="1" si="641"/>
        <v>0</v>
      </c>
    </row>
    <row r="2879" spans="1:23" x14ac:dyDescent="0.25">
      <c r="A2879">
        <v>2862</v>
      </c>
      <c r="B2879">
        <v>1422</v>
      </c>
      <c r="C2879" t="str">
        <f t="shared" ca="1" si="634"/>
        <v>2017_06_LAR@JAX</v>
      </c>
      <c r="D2879">
        <f t="shared" ca="1" si="646"/>
        <v>-2.5</v>
      </c>
      <c r="E2879">
        <f t="shared" ca="1" si="646"/>
        <v>-2.5</v>
      </c>
      <c r="F2879">
        <f t="shared" ca="1" si="646"/>
        <v>27</v>
      </c>
      <c r="G2879">
        <f t="shared" ca="1" si="646"/>
        <v>17</v>
      </c>
      <c r="H2879">
        <f t="shared" ca="1" si="635"/>
        <v>2017</v>
      </c>
      <c r="I2879">
        <f t="shared" ca="1" si="636"/>
        <v>6</v>
      </c>
      <c r="J2879" t="str">
        <f t="shared" ca="1" si="637"/>
        <v>rs</v>
      </c>
      <c r="K2879" t="str">
        <f t="shared" ca="1" si="647"/>
        <v>JAX</v>
      </c>
      <c r="L2879" t="str">
        <f t="shared" ca="1" si="647"/>
        <v>JAX</v>
      </c>
      <c r="M2879">
        <f t="shared" ca="1" si="638"/>
        <v>0</v>
      </c>
      <c r="N2879" t="s">
        <v>16</v>
      </c>
      <c r="O2879">
        <v>-3</v>
      </c>
      <c r="P2879">
        <f t="shared" ca="1" si="639"/>
        <v>0.5</v>
      </c>
      <c r="S2879" t="s">
        <v>79</v>
      </c>
      <c r="T2879">
        <v>0.56000000000000005</v>
      </c>
      <c r="U2879">
        <f t="shared" ca="1" si="640"/>
        <v>1</v>
      </c>
      <c r="V2879" t="s">
        <v>79</v>
      </c>
      <c r="W2879">
        <f t="shared" ca="1" si="641"/>
        <v>1</v>
      </c>
    </row>
    <row r="2880" spans="1:23" x14ac:dyDescent="0.25">
      <c r="A2880">
        <v>2863</v>
      </c>
      <c r="B2880">
        <v>1423</v>
      </c>
      <c r="C2880" t="str">
        <f t="shared" ca="1" si="634"/>
        <v>2017_06_LAC@OAK</v>
      </c>
      <c r="D2880" t="str">
        <f t="shared" ca="1" si="646"/>
        <v>NA</v>
      </c>
      <c r="E2880">
        <f t="shared" ca="1" si="646"/>
        <v>-3.5</v>
      </c>
      <c r="F2880">
        <f t="shared" ca="1" si="646"/>
        <v>16</v>
      </c>
      <c r="G2880">
        <f t="shared" ca="1" si="646"/>
        <v>17</v>
      </c>
      <c r="H2880">
        <f t="shared" ca="1" si="635"/>
        <v>2017</v>
      </c>
      <c r="I2880">
        <f t="shared" ca="1" si="636"/>
        <v>6</v>
      </c>
      <c r="J2880" t="str">
        <f t="shared" ca="1" si="637"/>
        <v>rs</v>
      </c>
      <c r="K2880" t="str">
        <f t="shared" ca="1" si="647"/>
        <v>LAC</v>
      </c>
      <c r="L2880" t="str">
        <f t="shared" ca="1" si="647"/>
        <v>LAC</v>
      </c>
      <c r="M2880" t="e">
        <f t="shared" ca="1" si="638"/>
        <v>#VALUE!</v>
      </c>
      <c r="N2880" t="s">
        <v>16</v>
      </c>
      <c r="O2880">
        <v>-3</v>
      </c>
      <c r="P2880" t="str">
        <f t="shared" ca="1" si="639"/>
        <v/>
      </c>
      <c r="S2880" t="s">
        <v>124</v>
      </c>
      <c r="T2880">
        <v>0.56999999999999995</v>
      </c>
      <c r="U2880">
        <f t="shared" ca="1" si="640"/>
        <v>1</v>
      </c>
      <c r="V2880" t="s">
        <v>124</v>
      </c>
      <c r="W2880">
        <f t="shared" ca="1" si="641"/>
        <v>1</v>
      </c>
    </row>
    <row r="2881" spans="1:23" x14ac:dyDescent="0.25">
      <c r="A2881">
        <v>2864</v>
      </c>
      <c r="B2881">
        <v>1424</v>
      </c>
      <c r="C2881" t="str">
        <f t="shared" ca="1" si="634"/>
        <v>2017_06_PIT@KCY</v>
      </c>
      <c r="D2881">
        <f t="shared" ca="1" si="646"/>
        <v>-3</v>
      </c>
      <c r="E2881">
        <f t="shared" ca="1" si="646"/>
        <v>-4</v>
      </c>
      <c r="F2881">
        <f t="shared" ca="1" si="646"/>
        <v>13</v>
      </c>
      <c r="G2881">
        <f t="shared" ca="1" si="646"/>
        <v>19</v>
      </c>
      <c r="H2881">
        <f t="shared" ca="1" si="635"/>
        <v>2017</v>
      </c>
      <c r="I2881">
        <f t="shared" ca="1" si="636"/>
        <v>6</v>
      </c>
      <c r="J2881" t="str">
        <f t="shared" ca="1" si="637"/>
        <v>rs</v>
      </c>
      <c r="K2881" t="str">
        <f t="shared" ca="1" si="647"/>
        <v>PIT</v>
      </c>
      <c r="L2881" t="str">
        <f t="shared" ca="1" si="647"/>
        <v>PIT</v>
      </c>
      <c r="M2881">
        <f t="shared" ca="1" si="638"/>
        <v>1</v>
      </c>
      <c r="N2881" t="s">
        <v>16</v>
      </c>
      <c r="O2881">
        <v>-6</v>
      </c>
      <c r="P2881">
        <f t="shared" ca="1" si="639"/>
        <v>3</v>
      </c>
      <c r="S2881" t="s">
        <v>89</v>
      </c>
      <c r="T2881">
        <v>0.62</v>
      </c>
      <c r="U2881">
        <f t="shared" ca="1" si="640"/>
        <v>1</v>
      </c>
      <c r="V2881" t="s">
        <v>89</v>
      </c>
      <c r="W2881">
        <f t="shared" ca="1" si="641"/>
        <v>1</v>
      </c>
    </row>
    <row r="2882" spans="1:23" x14ac:dyDescent="0.25">
      <c r="A2882">
        <v>2865</v>
      </c>
      <c r="B2882">
        <v>1425</v>
      </c>
      <c r="C2882" t="str">
        <f t="shared" ref="C2882:C2945" ca="1" si="648">IFERROR(VLOOKUP($B2882,nfl_game_result,MATCH(C$1,nfl_game_result_header,0),FALSE),"error")</f>
        <v>2017_06_NYG@DEN</v>
      </c>
      <c r="D2882">
        <f t="shared" ref="D2882:G2901" ca="1" si="649">IFERROR(IF(ISBLANK(VLOOKUP($B2882,nfl_game_result,MATCH(D$1,nfl_game_result_header,0),FALSE)),"",VLOOKUP($B2882,nfl_game_result,MATCH(D$1,nfl_game_result_header,0),FALSE)),"error")</f>
        <v>-10</v>
      </c>
      <c r="E2882">
        <f t="shared" ca="1" si="649"/>
        <v>-11.5</v>
      </c>
      <c r="F2882">
        <f t="shared" ca="1" si="649"/>
        <v>10</v>
      </c>
      <c r="G2882">
        <f t="shared" ca="1" si="649"/>
        <v>23</v>
      </c>
      <c r="H2882">
        <f t="shared" ref="H2882:H2945" ca="1" si="650">VALUE(LEFT(C2882, 4))</f>
        <v>2017</v>
      </c>
      <c r="I2882">
        <f t="shared" ref="I2882:I2945" ca="1" si="651">VALUE(MID(C2882,6,FIND("_",C2882,6)-6))</f>
        <v>6</v>
      </c>
      <c r="J2882" t="str">
        <f t="shared" ref="J2882:J2945" ca="1" si="652">IF(I2882&lt;=17,"rs","plyff")</f>
        <v>rs</v>
      </c>
      <c r="K2882" t="str">
        <f t="shared" ref="K2882:L2901" ca="1" si="653">IFERROR(IF(ISBLANK(VLOOKUP($B2882,nfl_game_result,MATCH(K$1,nfl_game_result_header,0),FALSE)),"",VLOOKUP($B2882,nfl_game_result,MATCH(K$1,nfl_game_result_header,0),FALSE)),"error")</f>
        <v>NYG</v>
      </c>
      <c r="L2882" t="str">
        <f t="shared" ca="1" si="653"/>
        <v>NYG</v>
      </c>
      <c r="M2882">
        <f t="shared" ref="M2882:M2945" ca="1" si="654">IF(NOT(OR(ISBLANK(D2882),ISBLANK(E2882),D2882="",E2882="")),D2882-E2882,"")</f>
        <v>1.5</v>
      </c>
      <c r="N2882" t="s">
        <v>16</v>
      </c>
      <c r="O2882">
        <v>-8</v>
      </c>
      <c r="P2882">
        <f t="shared" ref="P2882:P2945" ca="1" si="655">IF(OR(NOT(ISNUMBER(D2882)),ISBLANK(D2882),D2882="",ISBLANK(O2882)),"",ABS(D2882-O2882))</f>
        <v>2</v>
      </c>
      <c r="S2882" t="s">
        <v>74</v>
      </c>
      <c r="T2882">
        <v>0.64</v>
      </c>
      <c r="U2882">
        <f t="shared" ref="U2882:U2945" ca="1" si="656">IF(OR(ISBLANK(K2882),ISBLANK(S2882),K2882="",S2882=""),"",IF(K2882=S2882,1,0))</f>
        <v>0</v>
      </c>
      <c r="V2882" t="s">
        <v>74</v>
      </c>
      <c r="W2882">
        <f t="shared" ref="W2882:W2945" ca="1" si="657">IF(OR(ISBLANK(L2882),ISBLANK(V2882),L2882="",V2882=""),"",IF(L2882=V2882,1,0))</f>
        <v>0</v>
      </c>
    </row>
    <row r="2883" spans="1:23" x14ac:dyDescent="0.25">
      <c r="A2883">
        <v>2866</v>
      </c>
      <c r="B2883">
        <v>1426</v>
      </c>
      <c r="C2883" t="str">
        <f t="shared" ca="1" si="648"/>
        <v>2017_06_IND@TEN</v>
      </c>
      <c r="D2883" t="str">
        <f t="shared" ca="1" si="649"/>
        <v>NA</v>
      </c>
      <c r="E2883">
        <f t="shared" ca="1" si="649"/>
        <v>-5.5</v>
      </c>
      <c r="F2883">
        <f t="shared" ca="1" si="649"/>
        <v>36</v>
      </c>
      <c r="G2883">
        <f t="shared" ca="1" si="649"/>
        <v>22</v>
      </c>
      <c r="H2883">
        <f t="shared" ca="1" si="650"/>
        <v>2017</v>
      </c>
      <c r="I2883">
        <f t="shared" ca="1" si="651"/>
        <v>6</v>
      </c>
      <c r="J2883" t="str">
        <f t="shared" ca="1" si="652"/>
        <v>rs</v>
      </c>
      <c r="K2883" t="str">
        <f t="shared" ca="1" si="653"/>
        <v>TEN</v>
      </c>
      <c r="L2883" t="str">
        <f t="shared" ca="1" si="653"/>
        <v>TEN</v>
      </c>
      <c r="M2883" t="e">
        <f t="shared" ca="1" si="654"/>
        <v>#VALUE!</v>
      </c>
      <c r="N2883" t="s">
        <v>16</v>
      </c>
      <c r="O2883">
        <v>-4</v>
      </c>
      <c r="P2883" t="str">
        <f t="shared" ca="1" si="655"/>
        <v/>
      </c>
      <c r="S2883" t="s">
        <v>95</v>
      </c>
      <c r="T2883">
        <v>0.52</v>
      </c>
      <c r="U2883">
        <f t="shared" ca="1" si="656"/>
        <v>1</v>
      </c>
      <c r="V2883" t="s">
        <v>95</v>
      </c>
      <c r="W2883">
        <f t="shared" ca="1" si="657"/>
        <v>1</v>
      </c>
    </row>
    <row r="2884" spans="1:23" x14ac:dyDescent="0.25">
      <c r="A2884">
        <v>2867</v>
      </c>
      <c r="B2884">
        <v>1413</v>
      </c>
      <c r="C2884" t="str">
        <f t="shared" ca="1" si="648"/>
        <v>2017_06_PHI@CAR</v>
      </c>
      <c r="D2884">
        <f t="shared" ca="1" si="649"/>
        <v>-3</v>
      </c>
      <c r="E2884">
        <f t="shared" ca="1" si="649"/>
        <v>-3</v>
      </c>
      <c r="F2884">
        <f t="shared" ca="1" si="649"/>
        <v>23</v>
      </c>
      <c r="G2884">
        <f t="shared" ca="1" si="649"/>
        <v>28</v>
      </c>
      <c r="H2884">
        <f t="shared" ca="1" si="650"/>
        <v>2017</v>
      </c>
      <c r="I2884">
        <f t="shared" ca="1" si="651"/>
        <v>6</v>
      </c>
      <c r="J2884" t="str">
        <f t="shared" ca="1" si="652"/>
        <v>rs</v>
      </c>
      <c r="K2884" t="str">
        <f t="shared" ca="1" si="653"/>
        <v>PHI</v>
      </c>
      <c r="L2884" t="str">
        <f t="shared" ca="1" si="653"/>
        <v>PHI</v>
      </c>
      <c r="M2884">
        <f t="shared" ca="1" si="654"/>
        <v>0</v>
      </c>
      <c r="N2884" t="s">
        <v>18</v>
      </c>
      <c r="O2884">
        <v>-3</v>
      </c>
      <c r="P2884">
        <f t="shared" ca="1" si="655"/>
        <v>0</v>
      </c>
      <c r="S2884" t="s">
        <v>69</v>
      </c>
      <c r="T2884">
        <v>0.6</v>
      </c>
      <c r="U2884">
        <f t="shared" ca="1" si="656"/>
        <v>0</v>
      </c>
      <c r="V2884" t="s">
        <v>69</v>
      </c>
      <c r="W2884">
        <f t="shared" ca="1" si="657"/>
        <v>0</v>
      </c>
    </row>
    <row r="2885" spans="1:23" x14ac:dyDescent="0.25">
      <c r="A2885">
        <v>2868</v>
      </c>
      <c r="B2885">
        <v>1414</v>
      </c>
      <c r="C2885" t="str">
        <f t="shared" ca="1" si="648"/>
        <v>2017_06_CHI@BAL</v>
      </c>
      <c r="D2885">
        <f t="shared" ca="1" si="649"/>
        <v>-7</v>
      </c>
      <c r="E2885">
        <f t="shared" ca="1" si="649"/>
        <v>-6.5</v>
      </c>
      <c r="F2885">
        <f t="shared" ca="1" si="649"/>
        <v>24</v>
      </c>
      <c r="G2885">
        <f t="shared" ca="1" si="649"/>
        <v>27</v>
      </c>
      <c r="H2885">
        <f t="shared" ca="1" si="650"/>
        <v>2017</v>
      </c>
      <c r="I2885">
        <f t="shared" ca="1" si="651"/>
        <v>6</v>
      </c>
      <c r="J2885" t="str">
        <f t="shared" ca="1" si="652"/>
        <v>rs</v>
      </c>
      <c r="K2885" t="str">
        <f t="shared" ca="1" si="653"/>
        <v>CHI</v>
      </c>
      <c r="L2885" t="str">
        <f t="shared" ca="1" si="653"/>
        <v>CHI</v>
      </c>
      <c r="M2885">
        <f t="shared" ca="1" si="654"/>
        <v>-0.5</v>
      </c>
      <c r="N2885" t="s">
        <v>18</v>
      </c>
      <c r="O2885">
        <v>-5.5</v>
      </c>
      <c r="P2885">
        <f t="shared" ca="1" si="655"/>
        <v>1.5</v>
      </c>
      <c r="S2885" t="s">
        <v>70</v>
      </c>
      <c r="T2885">
        <v>0.66</v>
      </c>
      <c r="U2885">
        <f t="shared" ca="1" si="656"/>
        <v>1</v>
      </c>
      <c r="W2885" t="str">
        <f t="shared" ca="1" si="657"/>
        <v/>
      </c>
    </row>
    <row r="2886" spans="1:23" x14ac:dyDescent="0.25">
      <c r="A2886">
        <v>2869</v>
      </c>
      <c r="B2886">
        <v>1415</v>
      </c>
      <c r="C2886" t="str">
        <f t="shared" ca="1" si="648"/>
        <v>2017_06_GBY@MIN</v>
      </c>
      <c r="D2886" t="str">
        <f t="shared" ca="1" si="649"/>
        <v>NA</v>
      </c>
      <c r="E2886">
        <f t="shared" ca="1" si="649"/>
        <v>3</v>
      </c>
      <c r="F2886">
        <f t="shared" ca="1" si="649"/>
        <v>23</v>
      </c>
      <c r="G2886">
        <f t="shared" ca="1" si="649"/>
        <v>10</v>
      </c>
      <c r="H2886">
        <f t="shared" ca="1" si="650"/>
        <v>2017</v>
      </c>
      <c r="I2886">
        <f t="shared" ca="1" si="651"/>
        <v>6</v>
      </c>
      <c r="J2886" t="str">
        <f t="shared" ca="1" si="652"/>
        <v>rs</v>
      </c>
      <c r="K2886" t="str">
        <f t="shared" ca="1" si="653"/>
        <v>MIN</v>
      </c>
      <c r="L2886" t="str">
        <f t="shared" ca="1" si="653"/>
        <v>MIN</v>
      </c>
      <c r="M2886" t="e">
        <f t="shared" ca="1" si="654"/>
        <v>#VALUE!</v>
      </c>
      <c r="N2886" t="s">
        <v>18</v>
      </c>
      <c r="O2886">
        <v>3</v>
      </c>
      <c r="P2886" t="str">
        <f t="shared" ca="1" si="655"/>
        <v/>
      </c>
      <c r="S2886" t="s">
        <v>82</v>
      </c>
      <c r="T2886">
        <v>0.6</v>
      </c>
      <c r="U2886">
        <f t="shared" ca="1" si="656"/>
        <v>1</v>
      </c>
      <c r="W2886" t="str">
        <f t="shared" ca="1" si="657"/>
        <v/>
      </c>
    </row>
    <row r="2887" spans="1:23" x14ac:dyDescent="0.25">
      <c r="A2887">
        <v>2870</v>
      </c>
      <c r="B2887">
        <v>1416</v>
      </c>
      <c r="C2887" t="str">
        <f t="shared" ca="1" si="648"/>
        <v>2017_06_SFO@WAS</v>
      </c>
      <c r="D2887">
        <f t="shared" ca="1" si="649"/>
        <v>-10</v>
      </c>
      <c r="E2887">
        <f t="shared" ca="1" si="649"/>
        <v>-11</v>
      </c>
      <c r="F2887">
        <f t="shared" ca="1" si="649"/>
        <v>26</v>
      </c>
      <c r="G2887">
        <f t="shared" ca="1" si="649"/>
        <v>24</v>
      </c>
      <c r="H2887">
        <f t="shared" ca="1" si="650"/>
        <v>2017</v>
      </c>
      <c r="I2887">
        <f t="shared" ca="1" si="651"/>
        <v>6</v>
      </c>
      <c r="J2887" t="str">
        <f t="shared" ca="1" si="652"/>
        <v>rs</v>
      </c>
      <c r="K2887" t="str">
        <f t="shared" ca="1" si="653"/>
        <v>SFO</v>
      </c>
      <c r="L2887" t="str">
        <f t="shared" ca="1" si="653"/>
        <v>WAS</v>
      </c>
      <c r="M2887">
        <f t="shared" ca="1" si="654"/>
        <v>1</v>
      </c>
      <c r="N2887" t="s">
        <v>18</v>
      </c>
      <c r="O2887">
        <v>-7.5</v>
      </c>
      <c r="P2887">
        <f t="shared" ca="1" si="655"/>
        <v>2.5</v>
      </c>
      <c r="S2887" t="s">
        <v>96</v>
      </c>
      <c r="T2887">
        <v>0.59</v>
      </c>
      <c r="U2887">
        <f t="shared" ca="1" si="656"/>
        <v>0</v>
      </c>
      <c r="W2887" t="str">
        <f t="shared" ca="1" si="657"/>
        <v/>
      </c>
    </row>
    <row r="2888" spans="1:23" x14ac:dyDescent="0.25">
      <c r="A2888">
        <v>2871</v>
      </c>
      <c r="B2888">
        <v>1417</v>
      </c>
      <c r="C2888" t="str">
        <f t="shared" ca="1" si="648"/>
        <v>2017_06_DET@NOR</v>
      </c>
      <c r="D2888">
        <f t="shared" ca="1" si="649"/>
        <v>-3.5</v>
      </c>
      <c r="E2888">
        <f t="shared" ca="1" si="649"/>
        <v>-4.5</v>
      </c>
      <c r="F2888">
        <f t="shared" ca="1" si="649"/>
        <v>52</v>
      </c>
      <c r="G2888">
        <f t="shared" ca="1" si="649"/>
        <v>38</v>
      </c>
      <c r="H2888">
        <f t="shared" ca="1" si="650"/>
        <v>2017</v>
      </c>
      <c r="I2888">
        <f t="shared" ca="1" si="651"/>
        <v>6</v>
      </c>
      <c r="J2888" t="str">
        <f t="shared" ca="1" si="652"/>
        <v>rs</v>
      </c>
      <c r="K2888" t="str">
        <f t="shared" ca="1" si="653"/>
        <v>NOR</v>
      </c>
      <c r="L2888" t="str">
        <f t="shared" ca="1" si="653"/>
        <v>NOR</v>
      </c>
      <c r="M2888">
        <f t="shared" ca="1" si="654"/>
        <v>1</v>
      </c>
      <c r="N2888" t="s">
        <v>18</v>
      </c>
      <c r="O2888">
        <v>-3</v>
      </c>
      <c r="P2888">
        <f t="shared" ca="1" si="655"/>
        <v>0.5</v>
      </c>
      <c r="S2888" t="s">
        <v>75</v>
      </c>
      <c r="T2888">
        <v>0.61</v>
      </c>
      <c r="U2888">
        <f t="shared" ca="1" si="656"/>
        <v>0</v>
      </c>
      <c r="W2888" t="str">
        <f t="shared" ca="1" si="657"/>
        <v/>
      </c>
    </row>
    <row r="2889" spans="1:23" x14ac:dyDescent="0.25">
      <c r="A2889">
        <v>2872</v>
      </c>
      <c r="B2889">
        <v>1418</v>
      </c>
      <c r="C2889" t="str">
        <f t="shared" ca="1" si="648"/>
        <v>2017_06_MIA@ATL</v>
      </c>
      <c r="D2889">
        <f t="shared" ca="1" si="649"/>
        <v>-10.5</v>
      </c>
      <c r="E2889">
        <f t="shared" ca="1" si="649"/>
        <v>-13</v>
      </c>
      <c r="F2889">
        <f t="shared" ca="1" si="649"/>
        <v>17</v>
      </c>
      <c r="G2889">
        <f t="shared" ca="1" si="649"/>
        <v>20</v>
      </c>
      <c r="H2889">
        <f t="shared" ca="1" si="650"/>
        <v>2017</v>
      </c>
      <c r="I2889">
        <f t="shared" ca="1" si="651"/>
        <v>6</v>
      </c>
      <c r="J2889" t="str">
        <f t="shared" ca="1" si="652"/>
        <v>rs</v>
      </c>
      <c r="K2889" t="str">
        <f t="shared" ca="1" si="653"/>
        <v>MIA</v>
      </c>
      <c r="L2889" t="str">
        <f t="shared" ca="1" si="653"/>
        <v>MIA</v>
      </c>
      <c r="M2889">
        <f t="shared" ca="1" si="654"/>
        <v>2.5</v>
      </c>
      <c r="N2889" t="s">
        <v>18</v>
      </c>
      <c r="O2889">
        <v>-8</v>
      </c>
      <c r="P2889">
        <f t="shared" ca="1" si="655"/>
        <v>2.5</v>
      </c>
      <c r="S2889" t="s">
        <v>22</v>
      </c>
      <c r="T2889">
        <v>0.54</v>
      </c>
      <c r="U2889">
        <f t="shared" ca="1" si="656"/>
        <v>0</v>
      </c>
      <c r="W2889" t="str">
        <f t="shared" ca="1" si="657"/>
        <v/>
      </c>
    </row>
    <row r="2890" spans="1:23" x14ac:dyDescent="0.25">
      <c r="A2890">
        <v>2873</v>
      </c>
      <c r="B2890">
        <v>1419</v>
      </c>
      <c r="C2890" t="str">
        <f t="shared" ca="1" si="648"/>
        <v>2017_06_CLE@HOU</v>
      </c>
      <c r="D2890">
        <f t="shared" ca="1" si="649"/>
        <v>-10.5</v>
      </c>
      <c r="E2890">
        <f t="shared" ca="1" si="649"/>
        <v>-9</v>
      </c>
      <c r="F2890">
        <f t="shared" ca="1" si="649"/>
        <v>33</v>
      </c>
      <c r="G2890">
        <f t="shared" ca="1" si="649"/>
        <v>17</v>
      </c>
      <c r="H2890">
        <f t="shared" ca="1" si="650"/>
        <v>2017</v>
      </c>
      <c r="I2890">
        <f t="shared" ca="1" si="651"/>
        <v>6</v>
      </c>
      <c r="J2890" t="str">
        <f t="shared" ca="1" si="652"/>
        <v>rs</v>
      </c>
      <c r="K2890" t="str">
        <f t="shared" ca="1" si="653"/>
        <v>HOU</v>
      </c>
      <c r="L2890" t="str">
        <f t="shared" ca="1" si="653"/>
        <v>HOU</v>
      </c>
      <c r="M2890">
        <f t="shared" ca="1" si="654"/>
        <v>-1.5</v>
      </c>
      <c r="N2890" t="s">
        <v>18</v>
      </c>
      <c r="O2890">
        <v>-11</v>
      </c>
      <c r="P2890">
        <f t="shared" ca="1" si="655"/>
        <v>0.5</v>
      </c>
      <c r="S2890" t="s">
        <v>72</v>
      </c>
      <c r="T2890">
        <v>0.69</v>
      </c>
      <c r="U2890">
        <f t="shared" ca="1" si="656"/>
        <v>0</v>
      </c>
      <c r="W2890" t="str">
        <f t="shared" ca="1" si="657"/>
        <v/>
      </c>
    </row>
    <row r="2891" spans="1:23" x14ac:dyDescent="0.25">
      <c r="A2891">
        <v>2874</v>
      </c>
      <c r="B2891">
        <v>1420</v>
      </c>
      <c r="C2891" t="str">
        <f t="shared" ca="1" si="648"/>
        <v>2017_06_NWE@NYJ</v>
      </c>
      <c r="D2891">
        <f t="shared" ca="1" si="649"/>
        <v>9.5</v>
      </c>
      <c r="E2891">
        <f t="shared" ca="1" si="649"/>
        <v>9.5</v>
      </c>
      <c r="F2891">
        <f t="shared" ca="1" si="649"/>
        <v>17</v>
      </c>
      <c r="G2891">
        <f t="shared" ca="1" si="649"/>
        <v>24</v>
      </c>
      <c r="H2891">
        <f t="shared" ca="1" si="650"/>
        <v>2017</v>
      </c>
      <c r="I2891">
        <f t="shared" ca="1" si="651"/>
        <v>6</v>
      </c>
      <c r="J2891" t="str">
        <f t="shared" ca="1" si="652"/>
        <v>rs</v>
      </c>
      <c r="K2891" t="str">
        <f t="shared" ca="1" si="653"/>
        <v>NYJ</v>
      </c>
      <c r="L2891" t="str">
        <f t="shared" ca="1" si="653"/>
        <v>NWE</v>
      </c>
      <c r="M2891">
        <f t="shared" ca="1" si="654"/>
        <v>0</v>
      </c>
      <c r="N2891" t="s">
        <v>18</v>
      </c>
      <c r="O2891">
        <v>10</v>
      </c>
      <c r="P2891">
        <f t="shared" ca="1" si="655"/>
        <v>0.5</v>
      </c>
      <c r="S2891" t="s">
        <v>337</v>
      </c>
      <c r="T2891">
        <v>0.56000000000000005</v>
      </c>
      <c r="U2891">
        <f t="shared" ca="1" si="656"/>
        <v>0</v>
      </c>
      <c r="W2891" t="str">
        <f t="shared" ca="1" si="657"/>
        <v/>
      </c>
    </row>
    <row r="2892" spans="1:23" x14ac:dyDescent="0.25">
      <c r="A2892">
        <v>2875</v>
      </c>
      <c r="B2892">
        <v>1421</v>
      </c>
      <c r="C2892" t="str">
        <f t="shared" ca="1" si="648"/>
        <v>2017_06_TBY@ARI</v>
      </c>
      <c r="D2892">
        <f t="shared" ca="1" si="649"/>
        <v>2</v>
      </c>
      <c r="E2892">
        <f t="shared" ca="1" si="649"/>
        <v>1.5</v>
      </c>
      <c r="F2892">
        <f t="shared" ca="1" si="649"/>
        <v>38</v>
      </c>
      <c r="G2892">
        <f t="shared" ca="1" si="649"/>
        <v>33</v>
      </c>
      <c r="H2892">
        <f t="shared" ca="1" si="650"/>
        <v>2017</v>
      </c>
      <c r="I2892">
        <f t="shared" ca="1" si="651"/>
        <v>6</v>
      </c>
      <c r="J2892" t="str">
        <f t="shared" ca="1" si="652"/>
        <v>rs</v>
      </c>
      <c r="K2892" t="str">
        <f t="shared" ca="1" si="653"/>
        <v>ARI</v>
      </c>
      <c r="L2892" t="str">
        <f t="shared" ca="1" si="653"/>
        <v>ARI</v>
      </c>
      <c r="M2892">
        <f t="shared" ca="1" si="654"/>
        <v>0.5</v>
      </c>
      <c r="N2892" t="s">
        <v>18</v>
      </c>
      <c r="O2892">
        <v>1</v>
      </c>
      <c r="P2892">
        <f t="shared" ca="1" si="655"/>
        <v>1</v>
      </c>
      <c r="S2892" t="s">
        <v>339</v>
      </c>
      <c r="T2892">
        <v>0.57999999999999996</v>
      </c>
      <c r="U2892">
        <f t="shared" ca="1" si="656"/>
        <v>0</v>
      </c>
      <c r="W2892" t="str">
        <f t="shared" ca="1" si="657"/>
        <v/>
      </c>
    </row>
    <row r="2893" spans="1:23" x14ac:dyDescent="0.25">
      <c r="A2893">
        <v>2876</v>
      </c>
      <c r="B2893">
        <v>1422</v>
      </c>
      <c r="C2893" t="str">
        <f t="shared" ca="1" si="648"/>
        <v>2017_06_LAR@JAX</v>
      </c>
      <c r="D2893">
        <f t="shared" ca="1" si="649"/>
        <v>-2.5</v>
      </c>
      <c r="E2893">
        <f t="shared" ca="1" si="649"/>
        <v>-2.5</v>
      </c>
      <c r="F2893">
        <f t="shared" ca="1" si="649"/>
        <v>27</v>
      </c>
      <c r="G2893">
        <f t="shared" ca="1" si="649"/>
        <v>17</v>
      </c>
      <c r="H2893">
        <f t="shared" ca="1" si="650"/>
        <v>2017</v>
      </c>
      <c r="I2893">
        <f t="shared" ca="1" si="651"/>
        <v>6</v>
      </c>
      <c r="J2893" t="str">
        <f t="shared" ca="1" si="652"/>
        <v>rs</v>
      </c>
      <c r="K2893" t="str">
        <f t="shared" ca="1" si="653"/>
        <v>JAX</v>
      </c>
      <c r="L2893" t="str">
        <f t="shared" ca="1" si="653"/>
        <v>JAX</v>
      </c>
      <c r="M2893">
        <f t="shared" ca="1" si="654"/>
        <v>0</v>
      </c>
      <c r="N2893" t="s">
        <v>18</v>
      </c>
      <c r="O2893">
        <v>1</v>
      </c>
      <c r="P2893">
        <f t="shared" ca="1" si="655"/>
        <v>3.5</v>
      </c>
      <c r="S2893" t="s">
        <v>125</v>
      </c>
      <c r="T2893">
        <v>0.63</v>
      </c>
      <c r="U2893">
        <f t="shared" ca="1" si="656"/>
        <v>0</v>
      </c>
      <c r="W2893" t="str">
        <f t="shared" ca="1" si="657"/>
        <v/>
      </c>
    </row>
    <row r="2894" spans="1:23" x14ac:dyDescent="0.25">
      <c r="A2894">
        <v>2877</v>
      </c>
      <c r="B2894">
        <v>1423</v>
      </c>
      <c r="C2894" t="str">
        <f t="shared" ca="1" si="648"/>
        <v>2017_06_LAC@OAK</v>
      </c>
      <c r="D2894" t="str">
        <f t="shared" ca="1" si="649"/>
        <v>NA</v>
      </c>
      <c r="E2894">
        <f t="shared" ca="1" si="649"/>
        <v>-3.5</v>
      </c>
      <c r="F2894">
        <f t="shared" ca="1" si="649"/>
        <v>16</v>
      </c>
      <c r="G2894">
        <f t="shared" ca="1" si="649"/>
        <v>17</v>
      </c>
      <c r="H2894">
        <f t="shared" ca="1" si="650"/>
        <v>2017</v>
      </c>
      <c r="I2894">
        <f t="shared" ca="1" si="651"/>
        <v>6</v>
      </c>
      <c r="J2894" t="str">
        <f t="shared" ca="1" si="652"/>
        <v>rs</v>
      </c>
      <c r="K2894" t="str">
        <f t="shared" ca="1" si="653"/>
        <v>LAC</v>
      </c>
      <c r="L2894" t="str">
        <f t="shared" ca="1" si="653"/>
        <v>LAC</v>
      </c>
      <c r="M2894" t="e">
        <f t="shared" ca="1" si="654"/>
        <v>#VALUE!</v>
      </c>
      <c r="N2894" t="s">
        <v>18</v>
      </c>
      <c r="O2894">
        <v>-3.5</v>
      </c>
      <c r="P2894" t="str">
        <f t="shared" ca="1" si="655"/>
        <v/>
      </c>
      <c r="S2894" t="s">
        <v>124</v>
      </c>
      <c r="T2894">
        <v>0.64</v>
      </c>
      <c r="U2894">
        <f t="shared" ca="1" si="656"/>
        <v>1</v>
      </c>
      <c r="W2894" t="str">
        <f t="shared" ca="1" si="657"/>
        <v/>
      </c>
    </row>
    <row r="2895" spans="1:23" x14ac:dyDescent="0.25">
      <c r="A2895">
        <v>2878</v>
      </c>
      <c r="B2895">
        <v>1424</v>
      </c>
      <c r="C2895" t="str">
        <f t="shared" ca="1" si="648"/>
        <v>2017_06_PIT@KCY</v>
      </c>
      <c r="D2895">
        <f t="shared" ca="1" si="649"/>
        <v>-3</v>
      </c>
      <c r="E2895">
        <f t="shared" ca="1" si="649"/>
        <v>-4</v>
      </c>
      <c r="F2895">
        <f t="shared" ca="1" si="649"/>
        <v>13</v>
      </c>
      <c r="G2895">
        <f t="shared" ca="1" si="649"/>
        <v>19</v>
      </c>
      <c r="H2895">
        <f t="shared" ca="1" si="650"/>
        <v>2017</v>
      </c>
      <c r="I2895">
        <f t="shared" ca="1" si="651"/>
        <v>6</v>
      </c>
      <c r="J2895" t="str">
        <f t="shared" ca="1" si="652"/>
        <v>rs</v>
      </c>
      <c r="K2895" t="str">
        <f t="shared" ca="1" si="653"/>
        <v>PIT</v>
      </c>
      <c r="L2895" t="str">
        <f t="shared" ca="1" si="653"/>
        <v>PIT</v>
      </c>
      <c r="M2895">
        <f t="shared" ca="1" si="654"/>
        <v>1</v>
      </c>
      <c r="N2895" t="s">
        <v>18</v>
      </c>
      <c r="O2895">
        <v>-4.5</v>
      </c>
      <c r="P2895">
        <f t="shared" ca="1" si="655"/>
        <v>1.5</v>
      </c>
      <c r="S2895" t="s">
        <v>89</v>
      </c>
      <c r="T2895">
        <v>0.65</v>
      </c>
      <c r="U2895">
        <f t="shared" ca="1" si="656"/>
        <v>1</v>
      </c>
      <c r="W2895" t="str">
        <f t="shared" ca="1" si="657"/>
        <v/>
      </c>
    </row>
    <row r="2896" spans="1:23" x14ac:dyDescent="0.25">
      <c r="A2896">
        <v>2879</v>
      </c>
      <c r="B2896">
        <v>1425</v>
      </c>
      <c r="C2896" t="str">
        <f t="shared" ca="1" si="648"/>
        <v>2017_06_NYG@DEN</v>
      </c>
      <c r="D2896">
        <f t="shared" ca="1" si="649"/>
        <v>-10</v>
      </c>
      <c r="E2896">
        <f t="shared" ca="1" si="649"/>
        <v>-11.5</v>
      </c>
      <c r="F2896">
        <f t="shared" ca="1" si="649"/>
        <v>10</v>
      </c>
      <c r="G2896">
        <f t="shared" ca="1" si="649"/>
        <v>23</v>
      </c>
      <c r="H2896">
        <f t="shared" ca="1" si="650"/>
        <v>2017</v>
      </c>
      <c r="I2896">
        <f t="shared" ca="1" si="651"/>
        <v>6</v>
      </c>
      <c r="J2896" t="str">
        <f t="shared" ca="1" si="652"/>
        <v>rs</v>
      </c>
      <c r="K2896" t="str">
        <f t="shared" ca="1" si="653"/>
        <v>NYG</v>
      </c>
      <c r="L2896" t="str">
        <f t="shared" ca="1" si="653"/>
        <v>NYG</v>
      </c>
      <c r="M2896">
        <f t="shared" ca="1" si="654"/>
        <v>1.5</v>
      </c>
      <c r="N2896" t="s">
        <v>18</v>
      </c>
      <c r="O2896">
        <v>-8.5</v>
      </c>
      <c r="P2896">
        <f t="shared" ca="1" si="655"/>
        <v>1.5</v>
      </c>
      <c r="S2896" t="s">
        <v>74</v>
      </c>
      <c r="T2896">
        <v>0.7</v>
      </c>
      <c r="U2896">
        <f t="shared" ca="1" si="656"/>
        <v>0</v>
      </c>
      <c r="W2896" t="str">
        <f t="shared" ca="1" si="657"/>
        <v/>
      </c>
    </row>
    <row r="2897" spans="1:23" x14ac:dyDescent="0.25">
      <c r="A2897">
        <v>2880</v>
      </c>
      <c r="B2897">
        <v>1426</v>
      </c>
      <c r="C2897" t="str">
        <f t="shared" ca="1" si="648"/>
        <v>2017_06_IND@TEN</v>
      </c>
      <c r="D2897" t="str">
        <f t="shared" ca="1" si="649"/>
        <v>NA</v>
      </c>
      <c r="E2897">
        <f t="shared" ca="1" si="649"/>
        <v>-5.5</v>
      </c>
      <c r="F2897">
        <f t="shared" ca="1" si="649"/>
        <v>36</v>
      </c>
      <c r="G2897">
        <f t="shared" ca="1" si="649"/>
        <v>22</v>
      </c>
      <c r="H2897">
        <f t="shared" ca="1" si="650"/>
        <v>2017</v>
      </c>
      <c r="I2897">
        <f t="shared" ca="1" si="651"/>
        <v>6</v>
      </c>
      <c r="J2897" t="str">
        <f t="shared" ca="1" si="652"/>
        <v>rs</v>
      </c>
      <c r="K2897" t="str">
        <f t="shared" ca="1" si="653"/>
        <v>TEN</v>
      </c>
      <c r="L2897" t="str">
        <f t="shared" ca="1" si="653"/>
        <v>TEN</v>
      </c>
      <c r="M2897" t="e">
        <f t="shared" ca="1" si="654"/>
        <v>#VALUE!</v>
      </c>
      <c r="N2897" t="s">
        <v>18</v>
      </c>
      <c r="O2897">
        <v>-4.5</v>
      </c>
      <c r="P2897" t="str">
        <f t="shared" ca="1" si="655"/>
        <v/>
      </c>
      <c r="S2897" t="s">
        <v>95</v>
      </c>
      <c r="T2897">
        <v>0.52</v>
      </c>
      <c r="U2897">
        <f t="shared" ca="1" si="656"/>
        <v>1</v>
      </c>
      <c r="W2897" t="str">
        <f t="shared" ca="1" si="657"/>
        <v/>
      </c>
    </row>
    <row r="2898" spans="1:23" x14ac:dyDescent="0.25">
      <c r="A2898">
        <v>2881</v>
      </c>
      <c r="B2898">
        <v>1427</v>
      </c>
      <c r="C2898" t="str">
        <f t="shared" ca="1" si="648"/>
        <v>2017_07_KCY@OAK</v>
      </c>
      <c r="D2898">
        <f t="shared" ca="1" si="649"/>
        <v>2.5</v>
      </c>
      <c r="E2898">
        <f t="shared" ca="1" si="649"/>
        <v>2.5</v>
      </c>
      <c r="F2898">
        <f t="shared" ca="1" si="649"/>
        <v>31</v>
      </c>
      <c r="G2898">
        <f t="shared" ca="1" si="649"/>
        <v>30</v>
      </c>
      <c r="H2898">
        <f t="shared" ca="1" si="650"/>
        <v>2017</v>
      </c>
      <c r="I2898">
        <f t="shared" ca="1" si="651"/>
        <v>7</v>
      </c>
      <c r="J2898" t="str">
        <f t="shared" ca="1" si="652"/>
        <v>rs</v>
      </c>
      <c r="K2898" t="str">
        <f t="shared" ca="1" si="653"/>
        <v>OAK</v>
      </c>
      <c r="L2898" t="str">
        <f t="shared" ca="1" si="653"/>
        <v>OAK</v>
      </c>
      <c r="M2898">
        <f t="shared" ca="1" si="654"/>
        <v>0</v>
      </c>
      <c r="N2898" t="s">
        <v>16</v>
      </c>
      <c r="O2898">
        <v>4</v>
      </c>
      <c r="P2898">
        <f t="shared" ca="1" si="655"/>
        <v>1.5</v>
      </c>
      <c r="S2898" t="s">
        <v>336</v>
      </c>
      <c r="T2898">
        <v>0.65</v>
      </c>
      <c r="U2898">
        <f t="shared" ca="1" si="656"/>
        <v>0</v>
      </c>
      <c r="V2898" t="s">
        <v>336</v>
      </c>
      <c r="W2898">
        <f t="shared" ca="1" si="657"/>
        <v>0</v>
      </c>
    </row>
    <row r="2899" spans="1:23" x14ac:dyDescent="0.25">
      <c r="A2899">
        <v>2882</v>
      </c>
      <c r="B2899">
        <v>1428</v>
      </c>
      <c r="C2899" t="str">
        <f t="shared" ca="1" si="648"/>
        <v>2017_07_BAL@MIN</v>
      </c>
      <c r="D2899">
        <f t="shared" ca="1" si="649"/>
        <v>-4.5</v>
      </c>
      <c r="E2899">
        <f t="shared" ca="1" si="649"/>
        <v>-5.5</v>
      </c>
      <c r="F2899">
        <f t="shared" ca="1" si="649"/>
        <v>24</v>
      </c>
      <c r="G2899">
        <f t="shared" ca="1" si="649"/>
        <v>16</v>
      </c>
      <c r="H2899">
        <f t="shared" ca="1" si="650"/>
        <v>2017</v>
      </c>
      <c r="I2899">
        <f t="shared" ca="1" si="651"/>
        <v>7</v>
      </c>
      <c r="J2899" t="str">
        <f t="shared" ca="1" si="652"/>
        <v>rs</v>
      </c>
      <c r="K2899" t="str">
        <f t="shared" ca="1" si="653"/>
        <v>MIN</v>
      </c>
      <c r="L2899" t="str">
        <f t="shared" ca="1" si="653"/>
        <v>MIN</v>
      </c>
      <c r="M2899">
        <f t="shared" ca="1" si="654"/>
        <v>1</v>
      </c>
      <c r="N2899" t="s">
        <v>16</v>
      </c>
      <c r="O2899">
        <v>-4.5</v>
      </c>
      <c r="P2899">
        <f t="shared" ca="1" si="655"/>
        <v>0</v>
      </c>
      <c r="S2899" t="s">
        <v>82</v>
      </c>
      <c r="T2899">
        <v>0.53</v>
      </c>
      <c r="U2899">
        <f t="shared" ca="1" si="656"/>
        <v>1</v>
      </c>
      <c r="V2899" t="s">
        <v>82</v>
      </c>
      <c r="W2899">
        <f t="shared" ca="1" si="657"/>
        <v>1</v>
      </c>
    </row>
    <row r="2900" spans="1:23" x14ac:dyDescent="0.25">
      <c r="A2900">
        <v>2883</v>
      </c>
      <c r="B2900">
        <v>1429</v>
      </c>
      <c r="C2900" t="str">
        <f t="shared" ca="1" si="648"/>
        <v>2017_07_NOR@GBY</v>
      </c>
      <c r="D2900">
        <f t="shared" ca="1" si="649"/>
        <v>4</v>
      </c>
      <c r="E2900">
        <f t="shared" ca="1" si="649"/>
        <v>4</v>
      </c>
      <c r="F2900">
        <f t="shared" ca="1" si="649"/>
        <v>17</v>
      </c>
      <c r="G2900">
        <f t="shared" ca="1" si="649"/>
        <v>26</v>
      </c>
      <c r="H2900">
        <f t="shared" ca="1" si="650"/>
        <v>2017</v>
      </c>
      <c r="I2900">
        <f t="shared" ca="1" si="651"/>
        <v>7</v>
      </c>
      <c r="J2900" t="str">
        <f t="shared" ca="1" si="652"/>
        <v>rs</v>
      </c>
      <c r="K2900" t="str">
        <f t="shared" ca="1" si="653"/>
        <v>NOR</v>
      </c>
      <c r="L2900" t="str">
        <f t="shared" ca="1" si="653"/>
        <v>NOR</v>
      </c>
      <c r="M2900">
        <f t="shared" ca="1" si="654"/>
        <v>0</v>
      </c>
      <c r="N2900" t="s">
        <v>16</v>
      </c>
      <c r="O2900">
        <v>3</v>
      </c>
      <c r="P2900">
        <f t="shared" ca="1" si="655"/>
        <v>1</v>
      </c>
      <c r="S2900" t="s">
        <v>335</v>
      </c>
      <c r="T2900">
        <v>0.6</v>
      </c>
      <c r="U2900">
        <f t="shared" ca="1" si="656"/>
        <v>0</v>
      </c>
      <c r="V2900" t="s">
        <v>335</v>
      </c>
      <c r="W2900">
        <f t="shared" ca="1" si="657"/>
        <v>0</v>
      </c>
    </row>
    <row r="2901" spans="1:23" x14ac:dyDescent="0.25">
      <c r="A2901">
        <v>2884</v>
      </c>
      <c r="B2901">
        <v>1430</v>
      </c>
      <c r="C2901" t="str">
        <f t="shared" ca="1" si="648"/>
        <v>2017_07_NYJ@MIA</v>
      </c>
      <c r="D2901">
        <f t="shared" ca="1" si="649"/>
        <v>-3</v>
      </c>
      <c r="E2901">
        <f t="shared" ca="1" si="649"/>
        <v>-3</v>
      </c>
      <c r="F2901">
        <f t="shared" ca="1" si="649"/>
        <v>31</v>
      </c>
      <c r="G2901">
        <f t="shared" ca="1" si="649"/>
        <v>28</v>
      </c>
      <c r="H2901">
        <f t="shared" ca="1" si="650"/>
        <v>2017</v>
      </c>
      <c r="I2901">
        <f t="shared" ca="1" si="651"/>
        <v>7</v>
      </c>
      <c r="J2901" t="str">
        <f t="shared" ca="1" si="652"/>
        <v>rs</v>
      </c>
      <c r="K2901" t="str">
        <f t="shared" ca="1" si="653"/>
        <v>na</v>
      </c>
      <c r="L2901" t="str">
        <f t="shared" ca="1" si="653"/>
        <v>MIA</v>
      </c>
      <c r="M2901">
        <f t="shared" ca="1" si="654"/>
        <v>0</v>
      </c>
      <c r="N2901" t="s">
        <v>16</v>
      </c>
      <c r="O2901">
        <v>-3.5</v>
      </c>
      <c r="P2901">
        <f t="shared" ca="1" si="655"/>
        <v>0.5</v>
      </c>
      <c r="S2901" t="s">
        <v>86</v>
      </c>
      <c r="T2901">
        <v>0.57999999999999996</v>
      </c>
      <c r="U2901">
        <f t="shared" ca="1" si="656"/>
        <v>0</v>
      </c>
      <c r="V2901" t="s">
        <v>86</v>
      </c>
      <c r="W2901">
        <f t="shared" ca="1" si="657"/>
        <v>0</v>
      </c>
    </row>
    <row r="2902" spans="1:23" x14ac:dyDescent="0.25">
      <c r="A2902">
        <v>2885</v>
      </c>
      <c r="B2902">
        <v>1431</v>
      </c>
      <c r="C2902" t="str">
        <f t="shared" ca="1" si="648"/>
        <v>2017_07_CAR@CHI</v>
      </c>
      <c r="D2902">
        <f t="shared" ref="D2902:G2921" ca="1" si="658">IFERROR(IF(ISBLANK(VLOOKUP($B2902,nfl_game_result,MATCH(D$1,nfl_game_result_header,0),FALSE)),"",VLOOKUP($B2902,nfl_game_result,MATCH(D$1,nfl_game_result_header,0),FALSE)),"error")</f>
        <v>3.5</v>
      </c>
      <c r="E2902">
        <f t="shared" ca="1" si="658"/>
        <v>3</v>
      </c>
      <c r="F2902">
        <f t="shared" ca="1" si="658"/>
        <v>17</v>
      </c>
      <c r="G2902">
        <f t="shared" ca="1" si="658"/>
        <v>3</v>
      </c>
      <c r="H2902">
        <f t="shared" ca="1" si="650"/>
        <v>2017</v>
      </c>
      <c r="I2902">
        <f t="shared" ca="1" si="651"/>
        <v>7</v>
      </c>
      <c r="J2902" t="str">
        <f t="shared" ca="1" si="652"/>
        <v>rs</v>
      </c>
      <c r="K2902" t="str">
        <f t="shared" ref="K2902:L2921" ca="1" si="659">IFERROR(IF(ISBLANK(VLOOKUP($B2902,nfl_game_result,MATCH(K$1,nfl_game_result_header,0),FALSE)),"",VLOOKUP($B2902,nfl_game_result,MATCH(K$1,nfl_game_result_header,0),FALSE)),"error")</f>
        <v>CHI</v>
      </c>
      <c r="L2902" t="str">
        <f t="shared" ca="1" si="659"/>
        <v>CHI</v>
      </c>
      <c r="M2902">
        <f t="shared" ca="1" si="654"/>
        <v>0.5</v>
      </c>
      <c r="N2902" t="s">
        <v>16</v>
      </c>
      <c r="O2902">
        <v>3</v>
      </c>
      <c r="P2902">
        <f t="shared" ca="1" si="655"/>
        <v>0.5</v>
      </c>
      <c r="S2902" t="s">
        <v>69</v>
      </c>
      <c r="T2902">
        <v>0.62</v>
      </c>
      <c r="U2902">
        <f t="shared" ca="1" si="656"/>
        <v>0</v>
      </c>
      <c r="V2902" t="s">
        <v>69</v>
      </c>
      <c r="W2902">
        <f t="shared" ca="1" si="657"/>
        <v>0</v>
      </c>
    </row>
    <row r="2903" spans="1:23" x14ac:dyDescent="0.25">
      <c r="A2903">
        <v>2886</v>
      </c>
      <c r="B2903">
        <v>1432</v>
      </c>
      <c r="C2903" t="str">
        <f t="shared" ca="1" si="648"/>
        <v>2017_07_ARI@LAR</v>
      </c>
      <c r="D2903">
        <f t="shared" ca="1" si="658"/>
        <v>-3.5</v>
      </c>
      <c r="E2903">
        <f t="shared" ca="1" si="658"/>
        <v>-3</v>
      </c>
      <c r="F2903">
        <f t="shared" ca="1" si="658"/>
        <v>33</v>
      </c>
      <c r="G2903">
        <f t="shared" ca="1" si="658"/>
        <v>0</v>
      </c>
      <c r="H2903">
        <f t="shared" ca="1" si="650"/>
        <v>2017</v>
      </c>
      <c r="I2903">
        <f t="shared" ca="1" si="651"/>
        <v>7</v>
      </c>
      <c r="J2903" t="str">
        <f t="shared" ca="1" si="652"/>
        <v>rs</v>
      </c>
      <c r="K2903" t="str">
        <f t="shared" ca="1" si="659"/>
        <v>LAR</v>
      </c>
      <c r="L2903" t="str">
        <f t="shared" ca="1" si="659"/>
        <v>LAR</v>
      </c>
      <c r="M2903">
        <f t="shared" ca="1" si="654"/>
        <v>-0.5</v>
      </c>
      <c r="N2903" t="s">
        <v>16</v>
      </c>
      <c r="O2903">
        <v>-4</v>
      </c>
      <c r="P2903">
        <f t="shared" ca="1" si="655"/>
        <v>0.5</v>
      </c>
      <c r="S2903" t="s">
        <v>66</v>
      </c>
      <c r="T2903">
        <v>0.51</v>
      </c>
      <c r="U2903">
        <f t="shared" ca="1" si="656"/>
        <v>0</v>
      </c>
      <c r="V2903" t="s">
        <v>66</v>
      </c>
      <c r="W2903">
        <f t="shared" ca="1" si="657"/>
        <v>0</v>
      </c>
    </row>
    <row r="2904" spans="1:23" x14ac:dyDescent="0.25">
      <c r="A2904">
        <v>2887</v>
      </c>
      <c r="B2904">
        <v>1433</v>
      </c>
      <c r="C2904" t="str">
        <f t="shared" ca="1" si="648"/>
        <v>2017_07_TBY@BUF</v>
      </c>
      <c r="D2904">
        <f t="shared" ca="1" si="658"/>
        <v>-3</v>
      </c>
      <c r="E2904">
        <f t="shared" ca="1" si="658"/>
        <v>-3</v>
      </c>
      <c r="F2904">
        <f t="shared" ca="1" si="658"/>
        <v>30</v>
      </c>
      <c r="G2904">
        <f t="shared" ca="1" si="658"/>
        <v>27</v>
      </c>
      <c r="H2904">
        <f t="shared" ca="1" si="650"/>
        <v>2017</v>
      </c>
      <c r="I2904">
        <f t="shared" ca="1" si="651"/>
        <v>7</v>
      </c>
      <c r="J2904" t="str">
        <f t="shared" ca="1" si="652"/>
        <v>rs</v>
      </c>
      <c r="K2904" t="str">
        <f t="shared" ca="1" si="659"/>
        <v>na</v>
      </c>
      <c r="L2904" t="str">
        <f t="shared" ca="1" si="659"/>
        <v>BUF</v>
      </c>
      <c r="M2904">
        <f t="shared" ca="1" si="654"/>
        <v>0</v>
      </c>
      <c r="N2904" t="s">
        <v>16</v>
      </c>
      <c r="O2904">
        <v>-3</v>
      </c>
      <c r="P2904">
        <f t="shared" ca="1" si="655"/>
        <v>0</v>
      </c>
      <c r="S2904" t="s">
        <v>68</v>
      </c>
      <c r="T2904">
        <v>0.67</v>
      </c>
      <c r="U2904">
        <f t="shared" ca="1" si="656"/>
        <v>0</v>
      </c>
      <c r="V2904" t="s">
        <v>68</v>
      </c>
      <c r="W2904">
        <f t="shared" ca="1" si="657"/>
        <v>1</v>
      </c>
    </row>
    <row r="2905" spans="1:23" x14ac:dyDescent="0.25">
      <c r="A2905">
        <v>2888</v>
      </c>
      <c r="B2905">
        <v>1434</v>
      </c>
      <c r="C2905" t="str">
        <f t="shared" ca="1" si="648"/>
        <v>2017_07_JAX@IND</v>
      </c>
      <c r="D2905">
        <f t="shared" ca="1" si="658"/>
        <v>3</v>
      </c>
      <c r="E2905">
        <f t="shared" ca="1" si="658"/>
        <v>3</v>
      </c>
      <c r="F2905">
        <f t="shared" ca="1" si="658"/>
        <v>0</v>
      </c>
      <c r="G2905">
        <f t="shared" ca="1" si="658"/>
        <v>27</v>
      </c>
      <c r="H2905">
        <f t="shared" ca="1" si="650"/>
        <v>2017</v>
      </c>
      <c r="I2905">
        <f t="shared" ca="1" si="651"/>
        <v>7</v>
      </c>
      <c r="J2905" t="str">
        <f t="shared" ca="1" si="652"/>
        <v>rs</v>
      </c>
      <c r="K2905" t="str">
        <f t="shared" ca="1" si="659"/>
        <v>JAX</v>
      </c>
      <c r="L2905" t="str">
        <f t="shared" ca="1" si="659"/>
        <v>JAX</v>
      </c>
      <c r="M2905">
        <f t="shared" ca="1" si="654"/>
        <v>0</v>
      </c>
      <c r="N2905" t="s">
        <v>16</v>
      </c>
      <c r="O2905">
        <v>-2.5</v>
      </c>
      <c r="P2905">
        <f t="shared" ca="1" si="655"/>
        <v>5.5</v>
      </c>
      <c r="S2905" t="s">
        <v>78</v>
      </c>
      <c r="T2905">
        <v>0.54</v>
      </c>
      <c r="U2905">
        <f t="shared" ca="1" si="656"/>
        <v>0</v>
      </c>
      <c r="V2905" t="s">
        <v>78</v>
      </c>
      <c r="W2905">
        <f t="shared" ca="1" si="657"/>
        <v>0</v>
      </c>
    </row>
    <row r="2906" spans="1:23" x14ac:dyDescent="0.25">
      <c r="A2906">
        <v>2889</v>
      </c>
      <c r="B2906">
        <v>1435</v>
      </c>
      <c r="C2906" t="str">
        <f t="shared" ca="1" si="648"/>
        <v>2017_07_TEN@CLE</v>
      </c>
      <c r="D2906">
        <f t="shared" ca="1" si="658"/>
        <v>6.5</v>
      </c>
      <c r="E2906">
        <f t="shared" ca="1" si="658"/>
        <v>6</v>
      </c>
      <c r="F2906">
        <f t="shared" ca="1" si="658"/>
        <v>9</v>
      </c>
      <c r="G2906">
        <f t="shared" ca="1" si="658"/>
        <v>12</v>
      </c>
      <c r="H2906">
        <f t="shared" ca="1" si="650"/>
        <v>2017</v>
      </c>
      <c r="I2906">
        <f t="shared" ca="1" si="651"/>
        <v>7</v>
      </c>
      <c r="J2906" t="str">
        <f t="shared" ca="1" si="652"/>
        <v>rs</v>
      </c>
      <c r="K2906" t="str">
        <f t="shared" ca="1" si="659"/>
        <v>CLE</v>
      </c>
      <c r="L2906" t="str">
        <f t="shared" ca="1" si="659"/>
        <v>TEN</v>
      </c>
      <c r="M2906">
        <f t="shared" ca="1" si="654"/>
        <v>0.5</v>
      </c>
      <c r="N2906" t="s">
        <v>16</v>
      </c>
      <c r="O2906">
        <v>6</v>
      </c>
      <c r="P2906">
        <f t="shared" ca="1" si="655"/>
        <v>0.5</v>
      </c>
      <c r="S2906" t="s">
        <v>72</v>
      </c>
      <c r="T2906">
        <v>0.52</v>
      </c>
      <c r="U2906">
        <f t="shared" ca="1" si="656"/>
        <v>1</v>
      </c>
      <c r="V2906" t="s">
        <v>95</v>
      </c>
      <c r="W2906">
        <f t="shared" ca="1" si="657"/>
        <v>1</v>
      </c>
    </row>
    <row r="2907" spans="1:23" x14ac:dyDescent="0.25">
      <c r="A2907">
        <v>2890</v>
      </c>
      <c r="B2907">
        <v>1436</v>
      </c>
      <c r="C2907" t="str">
        <f t="shared" ca="1" si="648"/>
        <v>2017_07_DAL@SFO</v>
      </c>
      <c r="D2907">
        <f t="shared" ca="1" si="658"/>
        <v>6</v>
      </c>
      <c r="E2907">
        <f t="shared" ca="1" si="658"/>
        <v>6</v>
      </c>
      <c r="F2907">
        <f t="shared" ca="1" si="658"/>
        <v>10</v>
      </c>
      <c r="G2907">
        <f t="shared" ca="1" si="658"/>
        <v>40</v>
      </c>
      <c r="H2907">
        <f t="shared" ca="1" si="650"/>
        <v>2017</v>
      </c>
      <c r="I2907">
        <f t="shared" ca="1" si="651"/>
        <v>7</v>
      </c>
      <c r="J2907" t="str">
        <f t="shared" ca="1" si="652"/>
        <v>rs</v>
      </c>
      <c r="K2907" t="str">
        <f t="shared" ca="1" si="659"/>
        <v>DAL</v>
      </c>
      <c r="L2907" t="str">
        <f t="shared" ca="1" si="659"/>
        <v>DAL</v>
      </c>
      <c r="M2907">
        <f t="shared" ca="1" si="654"/>
        <v>0</v>
      </c>
      <c r="N2907" t="s">
        <v>16</v>
      </c>
      <c r="O2907">
        <v>6</v>
      </c>
      <c r="P2907">
        <f t="shared" ca="1" si="655"/>
        <v>0</v>
      </c>
      <c r="S2907" t="s">
        <v>73</v>
      </c>
      <c r="T2907">
        <v>0.6</v>
      </c>
      <c r="U2907">
        <f t="shared" ca="1" si="656"/>
        <v>1</v>
      </c>
      <c r="V2907" t="s">
        <v>73</v>
      </c>
      <c r="W2907">
        <f t="shared" ca="1" si="657"/>
        <v>1</v>
      </c>
    </row>
    <row r="2908" spans="1:23" x14ac:dyDescent="0.25">
      <c r="A2908">
        <v>2891</v>
      </c>
      <c r="B2908">
        <v>1437</v>
      </c>
      <c r="C2908" t="str">
        <f t="shared" ca="1" si="648"/>
        <v>2017_07_CIN@PIT</v>
      </c>
      <c r="D2908">
        <f t="shared" ca="1" si="658"/>
        <v>-6</v>
      </c>
      <c r="E2908">
        <f t="shared" ca="1" si="658"/>
        <v>-5.5</v>
      </c>
      <c r="F2908">
        <f t="shared" ca="1" si="658"/>
        <v>29</v>
      </c>
      <c r="G2908">
        <f t="shared" ca="1" si="658"/>
        <v>14</v>
      </c>
      <c r="H2908">
        <f t="shared" ca="1" si="650"/>
        <v>2017</v>
      </c>
      <c r="I2908">
        <f t="shared" ca="1" si="651"/>
        <v>7</v>
      </c>
      <c r="J2908" t="str">
        <f t="shared" ca="1" si="652"/>
        <v>rs</v>
      </c>
      <c r="K2908" t="str">
        <f t="shared" ca="1" si="659"/>
        <v>PIT</v>
      </c>
      <c r="L2908" t="str">
        <f t="shared" ca="1" si="659"/>
        <v>PIT</v>
      </c>
      <c r="M2908">
        <f t="shared" ca="1" si="654"/>
        <v>-0.5</v>
      </c>
      <c r="N2908" t="s">
        <v>16</v>
      </c>
      <c r="O2908">
        <v>-7.5</v>
      </c>
      <c r="P2908">
        <f t="shared" ca="1" si="655"/>
        <v>1.5</v>
      </c>
      <c r="S2908" t="s">
        <v>71</v>
      </c>
      <c r="T2908">
        <v>0.52</v>
      </c>
      <c r="U2908">
        <f t="shared" ca="1" si="656"/>
        <v>0</v>
      </c>
      <c r="V2908" t="s">
        <v>71</v>
      </c>
      <c r="W2908">
        <f t="shared" ca="1" si="657"/>
        <v>0</v>
      </c>
    </row>
    <row r="2909" spans="1:23" x14ac:dyDescent="0.25">
      <c r="A2909">
        <v>2892</v>
      </c>
      <c r="B2909">
        <v>1438</v>
      </c>
      <c r="C2909" t="str">
        <f t="shared" ca="1" si="648"/>
        <v>2017_07_SEA@NYG</v>
      </c>
      <c r="D2909">
        <f t="shared" ca="1" si="658"/>
        <v>6</v>
      </c>
      <c r="E2909">
        <f t="shared" ca="1" si="658"/>
        <v>4</v>
      </c>
      <c r="F2909">
        <f t="shared" ca="1" si="658"/>
        <v>7</v>
      </c>
      <c r="G2909">
        <f t="shared" ca="1" si="658"/>
        <v>24</v>
      </c>
      <c r="H2909">
        <f t="shared" ca="1" si="650"/>
        <v>2017</v>
      </c>
      <c r="I2909">
        <f t="shared" ca="1" si="651"/>
        <v>7</v>
      </c>
      <c r="J2909" t="str">
        <f t="shared" ca="1" si="652"/>
        <v>rs</v>
      </c>
      <c r="K2909" t="str">
        <f t="shared" ca="1" si="659"/>
        <v>SEA</v>
      </c>
      <c r="L2909" t="str">
        <f t="shared" ca="1" si="659"/>
        <v>SEA</v>
      </c>
      <c r="M2909">
        <f t="shared" ca="1" si="654"/>
        <v>2</v>
      </c>
      <c r="N2909" t="s">
        <v>16</v>
      </c>
      <c r="O2909">
        <v>5</v>
      </c>
      <c r="P2909">
        <f t="shared" ca="1" si="655"/>
        <v>1</v>
      </c>
      <c r="S2909" t="s">
        <v>85</v>
      </c>
      <c r="T2909">
        <v>0.54</v>
      </c>
      <c r="U2909">
        <f t="shared" ca="1" si="656"/>
        <v>0</v>
      </c>
      <c r="V2909" t="s">
        <v>85</v>
      </c>
      <c r="W2909">
        <f t="shared" ca="1" si="657"/>
        <v>0</v>
      </c>
    </row>
    <row r="2910" spans="1:23" x14ac:dyDescent="0.25">
      <c r="A2910">
        <v>2893</v>
      </c>
      <c r="B2910">
        <v>1439</v>
      </c>
      <c r="C2910" t="str">
        <f t="shared" ca="1" si="648"/>
        <v>2017_07_DEN@LAC</v>
      </c>
      <c r="D2910">
        <f t="shared" ca="1" si="658"/>
        <v>2</v>
      </c>
      <c r="E2910">
        <f t="shared" ca="1" si="658"/>
        <v>0</v>
      </c>
      <c r="F2910">
        <f t="shared" ca="1" si="658"/>
        <v>21</v>
      </c>
      <c r="G2910">
        <f t="shared" ca="1" si="658"/>
        <v>0</v>
      </c>
      <c r="H2910">
        <f t="shared" ca="1" si="650"/>
        <v>2017</v>
      </c>
      <c r="I2910">
        <f t="shared" ca="1" si="651"/>
        <v>7</v>
      </c>
      <c r="J2910" t="str">
        <f t="shared" ca="1" si="652"/>
        <v>rs</v>
      </c>
      <c r="K2910" t="str">
        <f t="shared" ca="1" si="659"/>
        <v>LAC</v>
      </c>
      <c r="L2910" t="str">
        <f t="shared" ca="1" si="659"/>
        <v>LAC</v>
      </c>
      <c r="M2910">
        <f t="shared" ca="1" si="654"/>
        <v>2</v>
      </c>
      <c r="N2910" t="s">
        <v>16</v>
      </c>
      <c r="O2910">
        <v>-3</v>
      </c>
      <c r="P2910">
        <f t="shared" ca="1" si="655"/>
        <v>5</v>
      </c>
      <c r="S2910" t="s">
        <v>74</v>
      </c>
      <c r="T2910">
        <v>0.59</v>
      </c>
      <c r="U2910">
        <f t="shared" ca="1" si="656"/>
        <v>0</v>
      </c>
      <c r="V2910" t="s">
        <v>74</v>
      </c>
      <c r="W2910">
        <f t="shared" ca="1" si="657"/>
        <v>0</v>
      </c>
    </row>
    <row r="2911" spans="1:23" x14ac:dyDescent="0.25">
      <c r="A2911">
        <v>2894</v>
      </c>
      <c r="B2911">
        <v>1440</v>
      </c>
      <c r="C2911" t="str">
        <f t="shared" ca="1" si="648"/>
        <v>2017_07_ATL@NWE</v>
      </c>
      <c r="D2911">
        <f t="shared" ca="1" si="658"/>
        <v>-3.5</v>
      </c>
      <c r="E2911">
        <f t="shared" ca="1" si="658"/>
        <v>-3</v>
      </c>
      <c r="F2911">
        <f t="shared" ca="1" si="658"/>
        <v>23</v>
      </c>
      <c r="G2911">
        <f t="shared" ca="1" si="658"/>
        <v>7</v>
      </c>
      <c r="H2911">
        <f t="shared" ca="1" si="650"/>
        <v>2017</v>
      </c>
      <c r="I2911">
        <f t="shared" ca="1" si="651"/>
        <v>7</v>
      </c>
      <c r="J2911" t="str">
        <f t="shared" ca="1" si="652"/>
        <v>rs</v>
      </c>
      <c r="K2911" t="str">
        <f t="shared" ca="1" si="659"/>
        <v>NWE</v>
      </c>
      <c r="L2911" t="str">
        <f t="shared" ca="1" si="659"/>
        <v>NWE</v>
      </c>
      <c r="M2911">
        <f t="shared" ca="1" si="654"/>
        <v>-0.5</v>
      </c>
      <c r="N2911" t="s">
        <v>16</v>
      </c>
      <c r="O2911">
        <v>-6.5</v>
      </c>
      <c r="P2911">
        <f t="shared" ca="1" si="655"/>
        <v>3</v>
      </c>
      <c r="S2911" t="s">
        <v>337</v>
      </c>
      <c r="T2911">
        <v>0.52</v>
      </c>
      <c r="U2911">
        <f t="shared" ca="1" si="656"/>
        <v>1</v>
      </c>
      <c r="V2911" t="s">
        <v>337</v>
      </c>
      <c r="W2911">
        <f t="shared" ca="1" si="657"/>
        <v>1</v>
      </c>
    </row>
    <row r="2912" spans="1:23" x14ac:dyDescent="0.25">
      <c r="A2912">
        <v>2895</v>
      </c>
      <c r="B2912">
        <v>1441</v>
      </c>
      <c r="C2912" t="str">
        <f t="shared" ca="1" si="648"/>
        <v>2017_07_WAS@PHI</v>
      </c>
      <c r="D2912">
        <f t="shared" ca="1" si="658"/>
        <v>-5</v>
      </c>
      <c r="E2912">
        <f t="shared" ca="1" si="658"/>
        <v>-4.5</v>
      </c>
      <c r="F2912">
        <f t="shared" ca="1" si="658"/>
        <v>34</v>
      </c>
      <c r="G2912">
        <f t="shared" ca="1" si="658"/>
        <v>24</v>
      </c>
      <c r="H2912">
        <f t="shared" ca="1" si="650"/>
        <v>2017</v>
      </c>
      <c r="I2912">
        <f t="shared" ca="1" si="651"/>
        <v>7</v>
      </c>
      <c r="J2912" t="str">
        <f t="shared" ca="1" si="652"/>
        <v>rs</v>
      </c>
      <c r="K2912" t="str">
        <f t="shared" ca="1" si="659"/>
        <v>PHI</v>
      </c>
      <c r="L2912" t="str">
        <f t="shared" ca="1" si="659"/>
        <v>PHI</v>
      </c>
      <c r="M2912">
        <f t="shared" ca="1" si="654"/>
        <v>-0.5</v>
      </c>
      <c r="N2912" t="s">
        <v>16</v>
      </c>
      <c r="O2912">
        <v>-5</v>
      </c>
      <c r="P2912">
        <f t="shared" ca="1" si="655"/>
        <v>0</v>
      </c>
      <c r="S2912" t="s">
        <v>88</v>
      </c>
      <c r="T2912">
        <v>0.61</v>
      </c>
      <c r="U2912">
        <f t="shared" ca="1" si="656"/>
        <v>1</v>
      </c>
      <c r="V2912" t="s">
        <v>88</v>
      </c>
      <c r="W2912">
        <f t="shared" ca="1" si="657"/>
        <v>1</v>
      </c>
    </row>
    <row r="2913" spans="1:23" x14ac:dyDescent="0.25">
      <c r="A2913">
        <v>2896</v>
      </c>
      <c r="B2913">
        <v>1427</v>
      </c>
      <c r="C2913" t="str">
        <f t="shared" ca="1" si="648"/>
        <v>2017_07_KCY@OAK</v>
      </c>
      <c r="D2913">
        <f t="shared" ca="1" si="658"/>
        <v>2.5</v>
      </c>
      <c r="E2913">
        <f t="shared" ca="1" si="658"/>
        <v>2.5</v>
      </c>
      <c r="F2913">
        <f t="shared" ca="1" si="658"/>
        <v>31</v>
      </c>
      <c r="G2913">
        <f t="shared" ca="1" si="658"/>
        <v>30</v>
      </c>
      <c r="H2913">
        <f t="shared" ca="1" si="650"/>
        <v>2017</v>
      </c>
      <c r="I2913">
        <f t="shared" ca="1" si="651"/>
        <v>7</v>
      </c>
      <c r="J2913" t="str">
        <f t="shared" ca="1" si="652"/>
        <v>rs</v>
      </c>
      <c r="K2913" t="str">
        <f t="shared" ca="1" si="659"/>
        <v>OAK</v>
      </c>
      <c r="L2913" t="str">
        <f t="shared" ca="1" si="659"/>
        <v>OAK</v>
      </c>
      <c r="M2913">
        <f t="shared" ca="1" si="654"/>
        <v>0</v>
      </c>
      <c r="N2913" t="s">
        <v>18</v>
      </c>
      <c r="O2913">
        <v>3</v>
      </c>
      <c r="P2913">
        <f t="shared" ca="1" si="655"/>
        <v>0.5</v>
      </c>
      <c r="S2913" t="s">
        <v>336</v>
      </c>
      <c r="T2913">
        <v>0.62</v>
      </c>
      <c r="U2913">
        <f t="shared" ca="1" si="656"/>
        <v>0</v>
      </c>
      <c r="W2913" t="str">
        <f t="shared" ca="1" si="657"/>
        <v/>
      </c>
    </row>
    <row r="2914" spans="1:23" x14ac:dyDescent="0.25">
      <c r="A2914">
        <v>2897</v>
      </c>
      <c r="B2914">
        <v>1428</v>
      </c>
      <c r="C2914" t="str">
        <f t="shared" ca="1" si="648"/>
        <v>2017_07_BAL@MIN</v>
      </c>
      <c r="D2914">
        <f t="shared" ca="1" si="658"/>
        <v>-4.5</v>
      </c>
      <c r="E2914">
        <f t="shared" ca="1" si="658"/>
        <v>-5.5</v>
      </c>
      <c r="F2914">
        <f t="shared" ca="1" si="658"/>
        <v>24</v>
      </c>
      <c r="G2914">
        <f t="shared" ca="1" si="658"/>
        <v>16</v>
      </c>
      <c r="H2914">
        <f t="shared" ca="1" si="650"/>
        <v>2017</v>
      </c>
      <c r="I2914">
        <f t="shared" ca="1" si="651"/>
        <v>7</v>
      </c>
      <c r="J2914" t="str">
        <f t="shared" ca="1" si="652"/>
        <v>rs</v>
      </c>
      <c r="K2914" t="str">
        <f t="shared" ca="1" si="659"/>
        <v>MIN</v>
      </c>
      <c r="L2914" t="str">
        <f t="shared" ca="1" si="659"/>
        <v>MIN</v>
      </c>
      <c r="M2914">
        <f t="shared" ca="1" si="654"/>
        <v>1</v>
      </c>
      <c r="N2914" t="s">
        <v>18</v>
      </c>
      <c r="O2914">
        <v>-5.5</v>
      </c>
      <c r="P2914">
        <f t="shared" ca="1" si="655"/>
        <v>1</v>
      </c>
      <c r="S2914" t="s">
        <v>82</v>
      </c>
      <c r="T2914">
        <v>0.54</v>
      </c>
      <c r="U2914">
        <f t="shared" ca="1" si="656"/>
        <v>1</v>
      </c>
      <c r="W2914" t="str">
        <f t="shared" ca="1" si="657"/>
        <v/>
      </c>
    </row>
    <row r="2915" spans="1:23" x14ac:dyDescent="0.25">
      <c r="A2915">
        <v>2898</v>
      </c>
      <c r="B2915">
        <v>1429</v>
      </c>
      <c r="C2915" t="str">
        <f t="shared" ca="1" si="648"/>
        <v>2017_07_NOR@GBY</v>
      </c>
      <c r="D2915">
        <f t="shared" ca="1" si="658"/>
        <v>4</v>
      </c>
      <c r="E2915">
        <f t="shared" ca="1" si="658"/>
        <v>4</v>
      </c>
      <c r="F2915">
        <f t="shared" ca="1" si="658"/>
        <v>17</v>
      </c>
      <c r="G2915">
        <f t="shared" ca="1" si="658"/>
        <v>26</v>
      </c>
      <c r="H2915">
        <f t="shared" ca="1" si="650"/>
        <v>2017</v>
      </c>
      <c r="I2915">
        <f t="shared" ca="1" si="651"/>
        <v>7</v>
      </c>
      <c r="J2915" t="str">
        <f t="shared" ca="1" si="652"/>
        <v>rs</v>
      </c>
      <c r="K2915" t="str">
        <f t="shared" ca="1" si="659"/>
        <v>NOR</v>
      </c>
      <c r="L2915" t="str">
        <f t="shared" ca="1" si="659"/>
        <v>NOR</v>
      </c>
      <c r="M2915">
        <f t="shared" ca="1" si="654"/>
        <v>0</v>
      </c>
      <c r="N2915" t="s">
        <v>18</v>
      </c>
      <c r="O2915">
        <v>4</v>
      </c>
      <c r="P2915">
        <f t="shared" ca="1" si="655"/>
        <v>0</v>
      </c>
      <c r="S2915" t="s">
        <v>335</v>
      </c>
      <c r="T2915">
        <v>0.52</v>
      </c>
      <c r="U2915">
        <f t="shared" ca="1" si="656"/>
        <v>0</v>
      </c>
      <c r="W2915" t="str">
        <f t="shared" ca="1" si="657"/>
        <v/>
      </c>
    </row>
    <row r="2916" spans="1:23" x14ac:dyDescent="0.25">
      <c r="A2916">
        <v>2899</v>
      </c>
      <c r="B2916">
        <v>1430</v>
      </c>
      <c r="C2916" t="str">
        <f t="shared" ca="1" si="648"/>
        <v>2017_07_NYJ@MIA</v>
      </c>
      <c r="D2916">
        <f t="shared" ca="1" si="658"/>
        <v>-3</v>
      </c>
      <c r="E2916">
        <f t="shared" ca="1" si="658"/>
        <v>-3</v>
      </c>
      <c r="F2916">
        <f t="shared" ca="1" si="658"/>
        <v>31</v>
      </c>
      <c r="G2916">
        <f t="shared" ca="1" si="658"/>
        <v>28</v>
      </c>
      <c r="H2916">
        <f t="shared" ca="1" si="650"/>
        <v>2017</v>
      </c>
      <c r="I2916">
        <f t="shared" ca="1" si="651"/>
        <v>7</v>
      </c>
      <c r="J2916" t="str">
        <f t="shared" ca="1" si="652"/>
        <v>rs</v>
      </c>
      <c r="K2916" t="str">
        <f t="shared" ca="1" si="659"/>
        <v>na</v>
      </c>
      <c r="L2916" t="str">
        <f t="shared" ca="1" si="659"/>
        <v>MIA</v>
      </c>
      <c r="M2916">
        <f t="shared" ca="1" si="654"/>
        <v>0</v>
      </c>
      <c r="N2916" t="s">
        <v>18</v>
      </c>
      <c r="O2916">
        <v>-2.5</v>
      </c>
      <c r="P2916">
        <f t="shared" ca="1" si="655"/>
        <v>0.5</v>
      </c>
      <c r="S2916" t="s">
        <v>86</v>
      </c>
      <c r="T2916">
        <v>0.65</v>
      </c>
      <c r="U2916">
        <f t="shared" ca="1" si="656"/>
        <v>0</v>
      </c>
      <c r="W2916" t="str">
        <f t="shared" ca="1" si="657"/>
        <v/>
      </c>
    </row>
    <row r="2917" spans="1:23" x14ac:dyDescent="0.25">
      <c r="A2917">
        <v>2900</v>
      </c>
      <c r="B2917">
        <v>1431</v>
      </c>
      <c r="C2917" t="str">
        <f t="shared" ca="1" si="648"/>
        <v>2017_07_CAR@CHI</v>
      </c>
      <c r="D2917">
        <f t="shared" ca="1" si="658"/>
        <v>3.5</v>
      </c>
      <c r="E2917">
        <f t="shared" ca="1" si="658"/>
        <v>3</v>
      </c>
      <c r="F2917">
        <f t="shared" ca="1" si="658"/>
        <v>17</v>
      </c>
      <c r="G2917">
        <f t="shared" ca="1" si="658"/>
        <v>3</v>
      </c>
      <c r="H2917">
        <f t="shared" ca="1" si="650"/>
        <v>2017</v>
      </c>
      <c r="I2917">
        <f t="shared" ca="1" si="651"/>
        <v>7</v>
      </c>
      <c r="J2917" t="str">
        <f t="shared" ca="1" si="652"/>
        <v>rs</v>
      </c>
      <c r="K2917" t="str">
        <f t="shared" ca="1" si="659"/>
        <v>CHI</v>
      </c>
      <c r="L2917" t="str">
        <f t="shared" ca="1" si="659"/>
        <v>CHI</v>
      </c>
      <c r="M2917">
        <f t="shared" ca="1" si="654"/>
        <v>0.5</v>
      </c>
      <c r="N2917" t="s">
        <v>18</v>
      </c>
      <c r="O2917">
        <v>4</v>
      </c>
      <c r="P2917">
        <f t="shared" ca="1" si="655"/>
        <v>0.5</v>
      </c>
      <c r="S2917" t="s">
        <v>69</v>
      </c>
      <c r="T2917">
        <v>0.56000000000000005</v>
      </c>
      <c r="U2917">
        <f t="shared" ca="1" si="656"/>
        <v>0</v>
      </c>
      <c r="W2917" t="str">
        <f t="shared" ca="1" si="657"/>
        <v/>
      </c>
    </row>
    <row r="2918" spans="1:23" x14ac:dyDescent="0.25">
      <c r="A2918">
        <v>2901</v>
      </c>
      <c r="B2918">
        <v>1432</v>
      </c>
      <c r="C2918" t="str">
        <f t="shared" ca="1" si="648"/>
        <v>2017_07_ARI@LAR</v>
      </c>
      <c r="D2918">
        <f t="shared" ca="1" si="658"/>
        <v>-3.5</v>
      </c>
      <c r="E2918">
        <f t="shared" ca="1" si="658"/>
        <v>-3</v>
      </c>
      <c r="F2918">
        <f t="shared" ca="1" si="658"/>
        <v>33</v>
      </c>
      <c r="G2918">
        <f t="shared" ca="1" si="658"/>
        <v>0</v>
      </c>
      <c r="H2918">
        <f t="shared" ca="1" si="650"/>
        <v>2017</v>
      </c>
      <c r="I2918">
        <f t="shared" ca="1" si="651"/>
        <v>7</v>
      </c>
      <c r="J2918" t="str">
        <f t="shared" ca="1" si="652"/>
        <v>rs</v>
      </c>
      <c r="K2918" t="str">
        <f t="shared" ca="1" si="659"/>
        <v>LAR</v>
      </c>
      <c r="L2918" t="str">
        <f t="shared" ca="1" si="659"/>
        <v>LAR</v>
      </c>
      <c r="M2918">
        <f t="shared" ca="1" si="654"/>
        <v>-0.5</v>
      </c>
      <c r="N2918" t="s">
        <v>18</v>
      </c>
      <c r="O2918">
        <v>-4</v>
      </c>
      <c r="P2918">
        <f t="shared" ca="1" si="655"/>
        <v>0.5</v>
      </c>
      <c r="S2918" t="s">
        <v>125</v>
      </c>
      <c r="T2918">
        <v>0.51</v>
      </c>
      <c r="U2918">
        <f t="shared" ca="1" si="656"/>
        <v>1</v>
      </c>
      <c r="W2918" t="str">
        <f t="shared" ca="1" si="657"/>
        <v/>
      </c>
    </row>
    <row r="2919" spans="1:23" x14ac:dyDescent="0.25">
      <c r="A2919">
        <v>2902</v>
      </c>
      <c r="B2919">
        <v>1433</v>
      </c>
      <c r="C2919" t="str">
        <f t="shared" ca="1" si="648"/>
        <v>2017_07_TBY@BUF</v>
      </c>
      <c r="D2919">
        <f t="shared" ca="1" si="658"/>
        <v>-3</v>
      </c>
      <c r="E2919">
        <f t="shared" ca="1" si="658"/>
        <v>-3</v>
      </c>
      <c r="F2919">
        <f t="shared" ca="1" si="658"/>
        <v>30</v>
      </c>
      <c r="G2919">
        <f t="shared" ca="1" si="658"/>
        <v>27</v>
      </c>
      <c r="H2919">
        <f t="shared" ca="1" si="650"/>
        <v>2017</v>
      </c>
      <c r="I2919">
        <f t="shared" ca="1" si="651"/>
        <v>7</v>
      </c>
      <c r="J2919" t="str">
        <f t="shared" ca="1" si="652"/>
        <v>rs</v>
      </c>
      <c r="K2919" t="str">
        <f t="shared" ca="1" si="659"/>
        <v>na</v>
      </c>
      <c r="L2919" t="str">
        <f t="shared" ca="1" si="659"/>
        <v>BUF</v>
      </c>
      <c r="M2919">
        <f t="shared" ca="1" si="654"/>
        <v>0</v>
      </c>
      <c r="N2919" t="s">
        <v>18</v>
      </c>
      <c r="O2919">
        <v>-3</v>
      </c>
      <c r="P2919">
        <f t="shared" ca="1" si="655"/>
        <v>0</v>
      </c>
      <c r="S2919" t="s">
        <v>68</v>
      </c>
      <c r="T2919">
        <v>0.62</v>
      </c>
      <c r="U2919">
        <f t="shared" ca="1" si="656"/>
        <v>0</v>
      </c>
      <c r="W2919" t="str">
        <f t="shared" ca="1" si="657"/>
        <v/>
      </c>
    </row>
    <row r="2920" spans="1:23" x14ac:dyDescent="0.25">
      <c r="A2920">
        <v>2903</v>
      </c>
      <c r="B2920">
        <v>1434</v>
      </c>
      <c r="C2920" t="str">
        <f t="shared" ca="1" si="648"/>
        <v>2017_07_JAX@IND</v>
      </c>
      <c r="D2920">
        <f t="shared" ca="1" si="658"/>
        <v>3</v>
      </c>
      <c r="E2920">
        <f t="shared" ca="1" si="658"/>
        <v>3</v>
      </c>
      <c r="F2920">
        <f t="shared" ca="1" si="658"/>
        <v>0</v>
      </c>
      <c r="G2920">
        <f t="shared" ca="1" si="658"/>
        <v>27</v>
      </c>
      <c r="H2920">
        <f t="shared" ca="1" si="650"/>
        <v>2017</v>
      </c>
      <c r="I2920">
        <f t="shared" ca="1" si="651"/>
        <v>7</v>
      </c>
      <c r="J2920" t="str">
        <f t="shared" ca="1" si="652"/>
        <v>rs</v>
      </c>
      <c r="K2920" t="str">
        <f t="shared" ca="1" si="659"/>
        <v>JAX</v>
      </c>
      <c r="L2920" t="str">
        <f t="shared" ca="1" si="659"/>
        <v>JAX</v>
      </c>
      <c r="M2920">
        <f t="shared" ca="1" si="654"/>
        <v>0</v>
      </c>
      <c r="N2920" t="s">
        <v>18</v>
      </c>
      <c r="O2920">
        <v>-1</v>
      </c>
      <c r="P2920">
        <f t="shared" ca="1" si="655"/>
        <v>4</v>
      </c>
      <c r="S2920" t="s">
        <v>78</v>
      </c>
      <c r="T2920">
        <v>0.67</v>
      </c>
      <c r="U2920">
        <f t="shared" ca="1" si="656"/>
        <v>0</v>
      </c>
      <c r="W2920" t="str">
        <f t="shared" ca="1" si="657"/>
        <v/>
      </c>
    </row>
    <row r="2921" spans="1:23" x14ac:dyDescent="0.25">
      <c r="A2921">
        <v>2904</v>
      </c>
      <c r="B2921">
        <v>1435</v>
      </c>
      <c r="C2921" t="str">
        <f t="shared" ca="1" si="648"/>
        <v>2017_07_TEN@CLE</v>
      </c>
      <c r="D2921">
        <f t="shared" ca="1" si="658"/>
        <v>6.5</v>
      </c>
      <c r="E2921">
        <f t="shared" ca="1" si="658"/>
        <v>6</v>
      </c>
      <c r="F2921">
        <f t="shared" ca="1" si="658"/>
        <v>9</v>
      </c>
      <c r="G2921">
        <f t="shared" ca="1" si="658"/>
        <v>12</v>
      </c>
      <c r="H2921">
        <f t="shared" ca="1" si="650"/>
        <v>2017</v>
      </c>
      <c r="I2921">
        <f t="shared" ca="1" si="651"/>
        <v>7</v>
      </c>
      <c r="J2921" t="str">
        <f t="shared" ca="1" si="652"/>
        <v>rs</v>
      </c>
      <c r="K2921" t="str">
        <f t="shared" ca="1" si="659"/>
        <v>CLE</v>
      </c>
      <c r="L2921" t="str">
        <f t="shared" ca="1" si="659"/>
        <v>TEN</v>
      </c>
      <c r="M2921">
        <f t="shared" ca="1" si="654"/>
        <v>0.5</v>
      </c>
      <c r="N2921" t="s">
        <v>18</v>
      </c>
      <c r="O2921">
        <v>4.5</v>
      </c>
      <c r="P2921">
        <f t="shared" ca="1" si="655"/>
        <v>2</v>
      </c>
      <c r="S2921" t="s">
        <v>72</v>
      </c>
      <c r="T2921">
        <v>0.63</v>
      </c>
      <c r="U2921">
        <f t="shared" ca="1" si="656"/>
        <v>1</v>
      </c>
      <c r="W2921" t="str">
        <f t="shared" ca="1" si="657"/>
        <v/>
      </c>
    </row>
    <row r="2922" spans="1:23" x14ac:dyDescent="0.25">
      <c r="A2922">
        <v>2905</v>
      </c>
      <c r="B2922">
        <v>1436</v>
      </c>
      <c r="C2922" t="str">
        <f t="shared" ca="1" si="648"/>
        <v>2017_07_DAL@SFO</v>
      </c>
      <c r="D2922">
        <f t="shared" ref="D2922:G2941" ca="1" si="660">IFERROR(IF(ISBLANK(VLOOKUP($B2922,nfl_game_result,MATCH(D$1,nfl_game_result_header,0),FALSE)),"",VLOOKUP($B2922,nfl_game_result,MATCH(D$1,nfl_game_result_header,0),FALSE)),"error")</f>
        <v>6</v>
      </c>
      <c r="E2922">
        <f t="shared" ca="1" si="660"/>
        <v>6</v>
      </c>
      <c r="F2922">
        <f t="shared" ca="1" si="660"/>
        <v>10</v>
      </c>
      <c r="G2922">
        <f t="shared" ca="1" si="660"/>
        <v>40</v>
      </c>
      <c r="H2922">
        <f t="shared" ca="1" si="650"/>
        <v>2017</v>
      </c>
      <c r="I2922">
        <f t="shared" ca="1" si="651"/>
        <v>7</v>
      </c>
      <c r="J2922" t="str">
        <f t="shared" ca="1" si="652"/>
        <v>rs</v>
      </c>
      <c r="K2922" t="str">
        <f t="shared" ref="K2922:L2941" ca="1" si="661">IFERROR(IF(ISBLANK(VLOOKUP($B2922,nfl_game_result,MATCH(K$1,nfl_game_result_header,0),FALSE)),"",VLOOKUP($B2922,nfl_game_result,MATCH(K$1,nfl_game_result_header,0),FALSE)),"error")</f>
        <v>DAL</v>
      </c>
      <c r="L2922" t="str">
        <f t="shared" ca="1" si="661"/>
        <v>DAL</v>
      </c>
      <c r="M2922">
        <f t="shared" ca="1" si="654"/>
        <v>0</v>
      </c>
      <c r="N2922" t="s">
        <v>18</v>
      </c>
      <c r="O2922">
        <v>4.5</v>
      </c>
      <c r="P2922">
        <f t="shared" ca="1" si="655"/>
        <v>1.5</v>
      </c>
      <c r="S2922" t="s">
        <v>338</v>
      </c>
      <c r="T2922">
        <v>0.57999999999999996</v>
      </c>
      <c r="U2922">
        <f t="shared" ca="1" si="656"/>
        <v>0</v>
      </c>
      <c r="W2922" t="str">
        <f t="shared" ca="1" si="657"/>
        <v/>
      </c>
    </row>
    <row r="2923" spans="1:23" x14ac:dyDescent="0.25">
      <c r="A2923">
        <v>2906</v>
      </c>
      <c r="B2923">
        <v>1437</v>
      </c>
      <c r="C2923" t="str">
        <f t="shared" ca="1" si="648"/>
        <v>2017_07_CIN@PIT</v>
      </c>
      <c r="D2923">
        <f t="shared" ca="1" si="660"/>
        <v>-6</v>
      </c>
      <c r="E2923">
        <f t="shared" ca="1" si="660"/>
        <v>-5.5</v>
      </c>
      <c r="F2923">
        <f t="shared" ca="1" si="660"/>
        <v>29</v>
      </c>
      <c r="G2923">
        <f t="shared" ca="1" si="660"/>
        <v>14</v>
      </c>
      <c r="H2923">
        <f t="shared" ca="1" si="650"/>
        <v>2017</v>
      </c>
      <c r="I2923">
        <f t="shared" ca="1" si="651"/>
        <v>7</v>
      </c>
      <c r="J2923" t="str">
        <f t="shared" ca="1" si="652"/>
        <v>rs</v>
      </c>
      <c r="K2923" t="str">
        <f t="shared" ca="1" si="661"/>
        <v>PIT</v>
      </c>
      <c r="L2923" t="str">
        <f t="shared" ca="1" si="661"/>
        <v>PIT</v>
      </c>
      <c r="M2923">
        <f t="shared" ca="1" si="654"/>
        <v>-0.5</v>
      </c>
      <c r="N2923" t="s">
        <v>18</v>
      </c>
      <c r="O2923">
        <v>-6</v>
      </c>
      <c r="P2923">
        <f t="shared" ca="1" si="655"/>
        <v>0</v>
      </c>
      <c r="S2923" t="s">
        <v>71</v>
      </c>
      <c r="T2923">
        <v>0.68</v>
      </c>
      <c r="U2923">
        <f t="shared" ca="1" si="656"/>
        <v>0</v>
      </c>
      <c r="W2923" t="str">
        <f t="shared" ca="1" si="657"/>
        <v/>
      </c>
    </row>
    <row r="2924" spans="1:23" x14ac:dyDescent="0.25">
      <c r="A2924">
        <v>2907</v>
      </c>
      <c r="B2924">
        <v>1438</v>
      </c>
      <c r="C2924" t="str">
        <f t="shared" ca="1" si="648"/>
        <v>2017_07_SEA@NYG</v>
      </c>
      <c r="D2924">
        <f t="shared" ca="1" si="660"/>
        <v>6</v>
      </c>
      <c r="E2924">
        <f t="shared" ca="1" si="660"/>
        <v>4</v>
      </c>
      <c r="F2924">
        <f t="shared" ca="1" si="660"/>
        <v>7</v>
      </c>
      <c r="G2924">
        <f t="shared" ca="1" si="660"/>
        <v>24</v>
      </c>
      <c r="H2924">
        <f t="shared" ca="1" si="650"/>
        <v>2017</v>
      </c>
      <c r="I2924">
        <f t="shared" ca="1" si="651"/>
        <v>7</v>
      </c>
      <c r="J2924" t="str">
        <f t="shared" ca="1" si="652"/>
        <v>rs</v>
      </c>
      <c r="K2924" t="str">
        <f t="shared" ca="1" si="661"/>
        <v>SEA</v>
      </c>
      <c r="L2924" t="str">
        <f t="shared" ca="1" si="661"/>
        <v>SEA</v>
      </c>
      <c r="M2924">
        <f t="shared" ca="1" si="654"/>
        <v>2</v>
      </c>
      <c r="N2924" t="s">
        <v>18</v>
      </c>
      <c r="O2924">
        <v>4</v>
      </c>
      <c r="P2924">
        <f t="shared" ca="1" si="655"/>
        <v>2</v>
      </c>
      <c r="S2924" t="s">
        <v>91</v>
      </c>
      <c r="T2924">
        <v>0.6</v>
      </c>
      <c r="U2924">
        <f t="shared" ca="1" si="656"/>
        <v>1</v>
      </c>
      <c r="W2924" t="str">
        <f t="shared" ca="1" si="657"/>
        <v/>
      </c>
    </row>
    <row r="2925" spans="1:23" x14ac:dyDescent="0.25">
      <c r="A2925">
        <v>2908</v>
      </c>
      <c r="B2925">
        <v>1439</v>
      </c>
      <c r="C2925" t="str">
        <f t="shared" ca="1" si="648"/>
        <v>2017_07_DEN@LAC</v>
      </c>
      <c r="D2925">
        <f t="shared" ca="1" si="660"/>
        <v>2</v>
      </c>
      <c r="E2925">
        <f t="shared" ca="1" si="660"/>
        <v>0</v>
      </c>
      <c r="F2925">
        <f t="shared" ca="1" si="660"/>
        <v>21</v>
      </c>
      <c r="G2925">
        <f t="shared" ca="1" si="660"/>
        <v>0</v>
      </c>
      <c r="H2925">
        <f t="shared" ca="1" si="650"/>
        <v>2017</v>
      </c>
      <c r="I2925">
        <f t="shared" ca="1" si="651"/>
        <v>7</v>
      </c>
      <c r="J2925" t="str">
        <f t="shared" ca="1" si="652"/>
        <v>rs</v>
      </c>
      <c r="K2925" t="str">
        <f t="shared" ca="1" si="661"/>
        <v>LAC</v>
      </c>
      <c r="L2925" t="str">
        <f t="shared" ca="1" si="661"/>
        <v>LAC</v>
      </c>
      <c r="M2925">
        <f t="shared" ca="1" si="654"/>
        <v>2</v>
      </c>
      <c r="N2925" t="s">
        <v>18</v>
      </c>
      <c r="O2925">
        <v>1.5</v>
      </c>
      <c r="P2925">
        <f t="shared" ca="1" si="655"/>
        <v>0.5</v>
      </c>
      <c r="S2925" t="s">
        <v>74</v>
      </c>
      <c r="T2925">
        <v>0.72</v>
      </c>
      <c r="U2925">
        <f t="shared" ca="1" si="656"/>
        <v>0</v>
      </c>
      <c r="W2925" t="str">
        <f t="shared" ca="1" si="657"/>
        <v/>
      </c>
    </row>
    <row r="2926" spans="1:23" x14ac:dyDescent="0.25">
      <c r="A2926">
        <v>2909</v>
      </c>
      <c r="B2926">
        <v>1440</v>
      </c>
      <c r="C2926" t="str">
        <f t="shared" ca="1" si="648"/>
        <v>2017_07_ATL@NWE</v>
      </c>
      <c r="D2926">
        <f t="shared" ca="1" si="660"/>
        <v>-3.5</v>
      </c>
      <c r="E2926">
        <f t="shared" ca="1" si="660"/>
        <v>-3</v>
      </c>
      <c r="F2926">
        <f t="shared" ca="1" si="660"/>
        <v>23</v>
      </c>
      <c r="G2926">
        <f t="shared" ca="1" si="660"/>
        <v>7</v>
      </c>
      <c r="H2926">
        <f t="shared" ca="1" si="650"/>
        <v>2017</v>
      </c>
      <c r="I2926">
        <f t="shared" ca="1" si="651"/>
        <v>7</v>
      </c>
      <c r="J2926" t="str">
        <f t="shared" ca="1" si="652"/>
        <v>rs</v>
      </c>
      <c r="K2926" t="str">
        <f t="shared" ca="1" si="661"/>
        <v>NWE</v>
      </c>
      <c r="L2926" t="str">
        <f t="shared" ca="1" si="661"/>
        <v>NWE</v>
      </c>
      <c r="M2926">
        <f t="shared" ca="1" si="654"/>
        <v>-0.5</v>
      </c>
      <c r="N2926" t="s">
        <v>18</v>
      </c>
      <c r="O2926">
        <v>-6</v>
      </c>
      <c r="P2926">
        <f t="shared" ca="1" si="655"/>
        <v>2.5</v>
      </c>
      <c r="S2926" t="s">
        <v>341</v>
      </c>
      <c r="T2926">
        <v>0.59</v>
      </c>
      <c r="U2926">
        <f t="shared" ca="1" si="656"/>
        <v>0</v>
      </c>
      <c r="W2926" t="str">
        <f t="shared" ca="1" si="657"/>
        <v/>
      </c>
    </row>
    <row r="2927" spans="1:23" x14ac:dyDescent="0.25">
      <c r="A2927">
        <v>2910</v>
      </c>
      <c r="B2927">
        <v>1441</v>
      </c>
      <c r="C2927" t="str">
        <f t="shared" ca="1" si="648"/>
        <v>2017_07_WAS@PHI</v>
      </c>
      <c r="D2927">
        <f t="shared" ca="1" si="660"/>
        <v>-5</v>
      </c>
      <c r="E2927">
        <f t="shared" ca="1" si="660"/>
        <v>-4.5</v>
      </c>
      <c r="F2927">
        <f t="shared" ca="1" si="660"/>
        <v>34</v>
      </c>
      <c r="G2927">
        <f t="shared" ca="1" si="660"/>
        <v>24</v>
      </c>
      <c r="H2927">
        <f t="shared" ca="1" si="650"/>
        <v>2017</v>
      </c>
      <c r="I2927">
        <f t="shared" ca="1" si="651"/>
        <v>7</v>
      </c>
      <c r="J2927" t="str">
        <f t="shared" ca="1" si="652"/>
        <v>rs</v>
      </c>
      <c r="K2927" t="str">
        <f t="shared" ca="1" si="661"/>
        <v>PHI</v>
      </c>
      <c r="L2927" t="str">
        <f t="shared" ca="1" si="661"/>
        <v>PHI</v>
      </c>
      <c r="M2927">
        <f t="shared" ca="1" si="654"/>
        <v>-0.5</v>
      </c>
      <c r="N2927" t="s">
        <v>18</v>
      </c>
      <c r="O2927">
        <v>-4</v>
      </c>
      <c r="P2927">
        <f t="shared" ca="1" si="655"/>
        <v>1</v>
      </c>
      <c r="S2927" t="s">
        <v>96</v>
      </c>
      <c r="T2927">
        <v>0.55000000000000004</v>
      </c>
      <c r="U2927">
        <f t="shared" ca="1" si="656"/>
        <v>0</v>
      </c>
      <c r="W2927" t="str">
        <f t="shared" ca="1" si="657"/>
        <v/>
      </c>
    </row>
    <row r="2928" spans="1:23" x14ac:dyDescent="0.25">
      <c r="A2928">
        <v>2911</v>
      </c>
      <c r="B2928">
        <v>1442</v>
      </c>
      <c r="C2928" t="str">
        <f t="shared" ca="1" si="648"/>
        <v>2017_08_MIA@BAL</v>
      </c>
      <c r="D2928">
        <f t="shared" ca="1" si="660"/>
        <v>-3.5</v>
      </c>
      <c r="E2928">
        <f t="shared" ca="1" si="660"/>
        <v>-3.5</v>
      </c>
      <c r="F2928">
        <f t="shared" ca="1" si="660"/>
        <v>40</v>
      </c>
      <c r="G2928">
        <f t="shared" ca="1" si="660"/>
        <v>0</v>
      </c>
      <c r="H2928">
        <f t="shared" ca="1" si="650"/>
        <v>2017</v>
      </c>
      <c r="I2928">
        <f t="shared" ca="1" si="651"/>
        <v>8</v>
      </c>
      <c r="J2928" t="str">
        <f t="shared" ca="1" si="652"/>
        <v>rs</v>
      </c>
      <c r="K2928" t="str">
        <f t="shared" ca="1" si="661"/>
        <v>BAL</v>
      </c>
      <c r="L2928" t="str">
        <f t="shared" ca="1" si="661"/>
        <v>BAL</v>
      </c>
      <c r="M2928">
        <f t="shared" ca="1" si="654"/>
        <v>0</v>
      </c>
      <c r="N2928" t="s">
        <v>16</v>
      </c>
      <c r="O2928">
        <v>0</v>
      </c>
      <c r="P2928">
        <f t="shared" ca="1" si="655"/>
        <v>3.5</v>
      </c>
      <c r="S2928" t="s">
        <v>81</v>
      </c>
      <c r="T2928">
        <v>0.51</v>
      </c>
      <c r="U2928">
        <f t="shared" ca="1" si="656"/>
        <v>0</v>
      </c>
      <c r="V2928" t="s">
        <v>81</v>
      </c>
      <c r="W2928">
        <f t="shared" ca="1" si="657"/>
        <v>0</v>
      </c>
    </row>
    <row r="2929" spans="1:23" x14ac:dyDescent="0.25">
      <c r="A2929">
        <v>2912</v>
      </c>
      <c r="B2929">
        <v>1443</v>
      </c>
      <c r="C2929" t="str">
        <f t="shared" ca="1" si="648"/>
        <v>2017_08_MIN@CLE</v>
      </c>
      <c r="D2929">
        <f t="shared" ca="1" si="660"/>
        <v>8</v>
      </c>
      <c r="E2929">
        <f t="shared" ca="1" si="660"/>
        <v>9.5</v>
      </c>
      <c r="F2929">
        <f t="shared" ca="1" si="660"/>
        <v>16</v>
      </c>
      <c r="G2929">
        <f t="shared" ca="1" si="660"/>
        <v>33</v>
      </c>
      <c r="H2929">
        <f t="shared" ca="1" si="650"/>
        <v>2017</v>
      </c>
      <c r="I2929">
        <f t="shared" ca="1" si="651"/>
        <v>8</v>
      </c>
      <c r="J2929" t="str">
        <f t="shared" ca="1" si="652"/>
        <v>rs</v>
      </c>
      <c r="K2929" t="str">
        <f t="shared" ca="1" si="661"/>
        <v>MIN</v>
      </c>
      <c r="L2929" t="str">
        <f t="shared" ca="1" si="661"/>
        <v>MIN</v>
      </c>
      <c r="M2929">
        <f t="shared" ca="1" si="654"/>
        <v>-1.5</v>
      </c>
      <c r="N2929" t="s">
        <v>16</v>
      </c>
      <c r="O2929">
        <v>9</v>
      </c>
      <c r="P2929">
        <f t="shared" ca="1" si="655"/>
        <v>1</v>
      </c>
      <c r="S2929" t="s">
        <v>82</v>
      </c>
      <c r="T2929">
        <v>0.65</v>
      </c>
      <c r="U2929">
        <f t="shared" ca="1" si="656"/>
        <v>1</v>
      </c>
      <c r="V2929" t="s">
        <v>82</v>
      </c>
      <c r="W2929">
        <f t="shared" ca="1" si="657"/>
        <v>1</v>
      </c>
    </row>
    <row r="2930" spans="1:23" x14ac:dyDescent="0.25">
      <c r="A2930">
        <v>2913</v>
      </c>
      <c r="B2930">
        <v>1444</v>
      </c>
      <c r="C2930" t="str">
        <f t="shared" ca="1" si="648"/>
        <v>2017_08_LAC@NWE</v>
      </c>
      <c r="D2930">
        <f t="shared" ca="1" si="660"/>
        <v>-7</v>
      </c>
      <c r="E2930">
        <f t="shared" ca="1" si="660"/>
        <v>-7</v>
      </c>
      <c r="F2930">
        <f t="shared" ca="1" si="660"/>
        <v>21</v>
      </c>
      <c r="G2930">
        <f t="shared" ca="1" si="660"/>
        <v>13</v>
      </c>
      <c r="H2930">
        <f t="shared" ca="1" si="650"/>
        <v>2017</v>
      </c>
      <c r="I2930">
        <f t="shared" ca="1" si="651"/>
        <v>8</v>
      </c>
      <c r="J2930" t="str">
        <f t="shared" ca="1" si="652"/>
        <v>rs</v>
      </c>
      <c r="K2930" t="str">
        <f t="shared" ca="1" si="661"/>
        <v>NWE</v>
      </c>
      <c r="L2930" t="str">
        <f t="shared" ca="1" si="661"/>
        <v>NWE</v>
      </c>
      <c r="M2930">
        <f t="shared" ca="1" si="654"/>
        <v>0</v>
      </c>
      <c r="N2930" t="s">
        <v>16</v>
      </c>
      <c r="O2930">
        <v>-6.5</v>
      </c>
      <c r="P2930">
        <f t="shared" ca="1" si="655"/>
        <v>0.5</v>
      </c>
      <c r="S2930" t="s">
        <v>124</v>
      </c>
      <c r="T2930">
        <v>0.6</v>
      </c>
      <c r="U2930">
        <f t="shared" ca="1" si="656"/>
        <v>0</v>
      </c>
      <c r="V2930" t="s">
        <v>337</v>
      </c>
      <c r="W2930">
        <f t="shared" ca="1" si="657"/>
        <v>1</v>
      </c>
    </row>
    <row r="2931" spans="1:23" x14ac:dyDescent="0.25">
      <c r="A2931">
        <v>2914</v>
      </c>
      <c r="B2931">
        <v>1445</v>
      </c>
      <c r="C2931" t="str">
        <f t="shared" ca="1" si="648"/>
        <v>2017_08_CHI@NOR</v>
      </c>
      <c r="D2931">
        <f t="shared" ca="1" si="660"/>
        <v>-8</v>
      </c>
      <c r="E2931">
        <f t="shared" ca="1" si="660"/>
        <v>-9</v>
      </c>
      <c r="F2931">
        <f t="shared" ca="1" si="660"/>
        <v>20</v>
      </c>
      <c r="G2931">
        <f t="shared" ca="1" si="660"/>
        <v>12</v>
      </c>
      <c r="H2931">
        <f t="shared" ca="1" si="650"/>
        <v>2017</v>
      </c>
      <c r="I2931">
        <f t="shared" ca="1" si="651"/>
        <v>8</v>
      </c>
      <c r="J2931" t="str">
        <f t="shared" ca="1" si="652"/>
        <v>rs</v>
      </c>
      <c r="K2931" t="str">
        <f t="shared" ca="1" si="661"/>
        <v>CHI</v>
      </c>
      <c r="L2931" t="str">
        <f t="shared" ca="1" si="661"/>
        <v>NOR</v>
      </c>
      <c r="M2931">
        <f t="shared" ca="1" si="654"/>
        <v>1</v>
      </c>
      <c r="N2931" t="s">
        <v>16</v>
      </c>
      <c r="O2931">
        <v>-7</v>
      </c>
      <c r="P2931">
        <f t="shared" ca="1" si="655"/>
        <v>1</v>
      </c>
      <c r="S2931" t="s">
        <v>340</v>
      </c>
      <c r="T2931">
        <v>0.64</v>
      </c>
      <c r="U2931">
        <f t="shared" ca="1" si="656"/>
        <v>0</v>
      </c>
      <c r="V2931" t="s">
        <v>340</v>
      </c>
      <c r="W2931">
        <f t="shared" ca="1" si="657"/>
        <v>1</v>
      </c>
    </row>
    <row r="2932" spans="1:23" x14ac:dyDescent="0.25">
      <c r="A2932">
        <v>2915</v>
      </c>
      <c r="B2932">
        <v>1446</v>
      </c>
      <c r="C2932" t="str">
        <f t="shared" ca="1" si="648"/>
        <v>2017_08_CAR@TBY</v>
      </c>
      <c r="D2932">
        <f t="shared" ca="1" si="660"/>
        <v>-2.5</v>
      </c>
      <c r="E2932">
        <f t="shared" ca="1" si="660"/>
        <v>-1.5</v>
      </c>
      <c r="F2932">
        <f t="shared" ca="1" si="660"/>
        <v>3</v>
      </c>
      <c r="G2932">
        <f t="shared" ca="1" si="660"/>
        <v>17</v>
      </c>
      <c r="H2932">
        <f t="shared" ca="1" si="650"/>
        <v>2017</v>
      </c>
      <c r="I2932">
        <f t="shared" ca="1" si="651"/>
        <v>8</v>
      </c>
      <c r="J2932" t="str">
        <f t="shared" ca="1" si="652"/>
        <v>rs</v>
      </c>
      <c r="K2932" t="str">
        <f t="shared" ca="1" si="661"/>
        <v>CAR</v>
      </c>
      <c r="L2932" t="str">
        <f t="shared" ca="1" si="661"/>
        <v>CAR</v>
      </c>
      <c r="M2932">
        <f t="shared" ca="1" si="654"/>
        <v>-1</v>
      </c>
      <c r="N2932" t="s">
        <v>16</v>
      </c>
      <c r="O2932">
        <v>-2.5</v>
      </c>
      <c r="P2932">
        <f t="shared" ca="1" si="655"/>
        <v>0</v>
      </c>
      <c r="S2932" t="s">
        <v>69</v>
      </c>
      <c r="T2932">
        <v>0.65</v>
      </c>
      <c r="U2932">
        <f t="shared" ca="1" si="656"/>
        <v>1</v>
      </c>
      <c r="V2932" t="s">
        <v>69</v>
      </c>
      <c r="W2932">
        <f t="shared" ca="1" si="657"/>
        <v>1</v>
      </c>
    </row>
    <row r="2933" spans="1:23" x14ac:dyDescent="0.25">
      <c r="A2933">
        <v>2916</v>
      </c>
      <c r="B2933">
        <v>1447</v>
      </c>
      <c r="C2933" t="str">
        <f t="shared" ca="1" si="648"/>
        <v>2017_08_IND@CIN</v>
      </c>
      <c r="D2933">
        <f t="shared" ca="1" si="660"/>
        <v>-10</v>
      </c>
      <c r="E2933">
        <f t="shared" ca="1" si="660"/>
        <v>-10.5</v>
      </c>
      <c r="F2933">
        <f t="shared" ca="1" si="660"/>
        <v>24</v>
      </c>
      <c r="G2933">
        <f t="shared" ca="1" si="660"/>
        <v>23</v>
      </c>
      <c r="H2933">
        <f t="shared" ca="1" si="650"/>
        <v>2017</v>
      </c>
      <c r="I2933">
        <f t="shared" ca="1" si="651"/>
        <v>8</v>
      </c>
      <c r="J2933" t="str">
        <f t="shared" ca="1" si="652"/>
        <v>rs</v>
      </c>
      <c r="K2933" t="str">
        <f t="shared" ca="1" si="661"/>
        <v>IND</v>
      </c>
      <c r="L2933" t="str">
        <f t="shared" ca="1" si="661"/>
        <v>CIN</v>
      </c>
      <c r="M2933">
        <f t="shared" ca="1" si="654"/>
        <v>0.5</v>
      </c>
      <c r="N2933" t="s">
        <v>16</v>
      </c>
      <c r="O2933">
        <v>-6</v>
      </c>
      <c r="P2933">
        <f t="shared" ca="1" si="655"/>
        <v>4</v>
      </c>
      <c r="S2933" t="s">
        <v>71</v>
      </c>
      <c r="T2933">
        <v>0.61</v>
      </c>
      <c r="U2933">
        <f t="shared" ca="1" si="656"/>
        <v>0</v>
      </c>
      <c r="V2933" t="s">
        <v>71</v>
      </c>
      <c r="W2933">
        <f t="shared" ca="1" si="657"/>
        <v>1</v>
      </c>
    </row>
    <row r="2934" spans="1:23" x14ac:dyDescent="0.25">
      <c r="A2934">
        <v>2917</v>
      </c>
      <c r="B2934">
        <v>1448</v>
      </c>
      <c r="C2934" t="str">
        <f t="shared" ca="1" si="648"/>
        <v>2017_08_OAK@BUF</v>
      </c>
      <c r="D2934">
        <f t="shared" ca="1" si="660"/>
        <v>-3</v>
      </c>
      <c r="E2934">
        <f t="shared" ca="1" si="660"/>
        <v>-2.5</v>
      </c>
      <c r="F2934">
        <f t="shared" ca="1" si="660"/>
        <v>34</v>
      </c>
      <c r="G2934">
        <f t="shared" ca="1" si="660"/>
        <v>14</v>
      </c>
      <c r="H2934">
        <f t="shared" ca="1" si="650"/>
        <v>2017</v>
      </c>
      <c r="I2934">
        <f t="shared" ca="1" si="651"/>
        <v>8</v>
      </c>
      <c r="J2934" t="str">
        <f t="shared" ca="1" si="652"/>
        <v>rs</v>
      </c>
      <c r="K2934" t="str">
        <f t="shared" ca="1" si="661"/>
        <v>BUF</v>
      </c>
      <c r="L2934" t="str">
        <f t="shared" ca="1" si="661"/>
        <v>BUF</v>
      </c>
      <c r="M2934">
        <f t="shared" ca="1" si="654"/>
        <v>-0.5</v>
      </c>
      <c r="N2934" t="s">
        <v>16</v>
      </c>
      <c r="O2934">
        <v>0</v>
      </c>
      <c r="P2934">
        <f t="shared" ca="1" si="655"/>
        <v>3</v>
      </c>
      <c r="S2934" t="s">
        <v>68</v>
      </c>
      <c r="T2934">
        <v>0.62</v>
      </c>
      <c r="U2934">
        <f t="shared" ca="1" si="656"/>
        <v>1</v>
      </c>
      <c r="V2934" t="s">
        <v>68</v>
      </c>
      <c r="W2934">
        <f t="shared" ca="1" si="657"/>
        <v>1</v>
      </c>
    </row>
    <row r="2935" spans="1:23" x14ac:dyDescent="0.25">
      <c r="A2935">
        <v>2918</v>
      </c>
      <c r="B2935">
        <v>1449</v>
      </c>
      <c r="C2935" t="str">
        <f t="shared" ca="1" si="648"/>
        <v>2017_08_SFO@PHI</v>
      </c>
      <c r="D2935">
        <f t="shared" ca="1" si="660"/>
        <v>-11</v>
      </c>
      <c r="E2935">
        <f t="shared" ca="1" si="660"/>
        <v>-12.5</v>
      </c>
      <c r="F2935">
        <f t="shared" ca="1" si="660"/>
        <v>33</v>
      </c>
      <c r="G2935">
        <f t="shared" ca="1" si="660"/>
        <v>10</v>
      </c>
      <c r="H2935">
        <f t="shared" ca="1" si="650"/>
        <v>2017</v>
      </c>
      <c r="I2935">
        <f t="shared" ca="1" si="651"/>
        <v>8</v>
      </c>
      <c r="J2935" t="str">
        <f t="shared" ca="1" si="652"/>
        <v>rs</v>
      </c>
      <c r="K2935" t="str">
        <f t="shared" ca="1" si="661"/>
        <v>PHI</v>
      </c>
      <c r="L2935" t="str">
        <f t="shared" ca="1" si="661"/>
        <v>PHI</v>
      </c>
      <c r="M2935">
        <f t="shared" ca="1" si="654"/>
        <v>1.5</v>
      </c>
      <c r="N2935" t="s">
        <v>16</v>
      </c>
      <c r="O2935">
        <v>-10</v>
      </c>
      <c r="P2935">
        <f t="shared" ca="1" si="655"/>
        <v>1</v>
      </c>
      <c r="S2935" t="s">
        <v>338</v>
      </c>
      <c r="T2935">
        <v>0.52</v>
      </c>
      <c r="U2935">
        <f t="shared" ca="1" si="656"/>
        <v>0</v>
      </c>
      <c r="V2935" t="s">
        <v>88</v>
      </c>
      <c r="W2935">
        <f t="shared" ca="1" si="657"/>
        <v>1</v>
      </c>
    </row>
    <row r="2936" spans="1:23" x14ac:dyDescent="0.25">
      <c r="A2936">
        <v>2919</v>
      </c>
      <c r="B2936">
        <v>1450</v>
      </c>
      <c r="C2936" t="str">
        <f t="shared" ca="1" si="648"/>
        <v>2017_08_ATL@NYJ</v>
      </c>
      <c r="D2936">
        <f t="shared" ca="1" si="660"/>
        <v>7</v>
      </c>
      <c r="E2936">
        <f t="shared" ca="1" si="660"/>
        <v>6</v>
      </c>
      <c r="F2936">
        <f t="shared" ca="1" si="660"/>
        <v>20</v>
      </c>
      <c r="G2936">
        <f t="shared" ca="1" si="660"/>
        <v>25</v>
      </c>
      <c r="H2936">
        <f t="shared" ca="1" si="650"/>
        <v>2017</v>
      </c>
      <c r="I2936">
        <f t="shared" ca="1" si="651"/>
        <v>8</v>
      </c>
      <c r="J2936" t="str">
        <f t="shared" ca="1" si="652"/>
        <v>rs</v>
      </c>
      <c r="K2936" t="str">
        <f t="shared" ca="1" si="661"/>
        <v>NYJ</v>
      </c>
      <c r="L2936" t="str">
        <f t="shared" ca="1" si="661"/>
        <v>ATL</v>
      </c>
      <c r="M2936">
        <f t="shared" ca="1" si="654"/>
        <v>1</v>
      </c>
      <c r="N2936" t="s">
        <v>16</v>
      </c>
      <c r="O2936">
        <v>1</v>
      </c>
      <c r="P2936">
        <f t="shared" ca="1" si="655"/>
        <v>6</v>
      </c>
      <c r="S2936" t="s">
        <v>86</v>
      </c>
      <c r="T2936">
        <v>0.55000000000000004</v>
      </c>
      <c r="U2936">
        <f t="shared" ca="1" si="656"/>
        <v>1</v>
      </c>
      <c r="V2936" t="s">
        <v>22</v>
      </c>
      <c r="W2936">
        <f t="shared" ca="1" si="657"/>
        <v>1</v>
      </c>
    </row>
    <row r="2937" spans="1:23" x14ac:dyDescent="0.25">
      <c r="A2937">
        <v>2920</v>
      </c>
      <c r="B2937">
        <v>1451</v>
      </c>
      <c r="C2937" t="str">
        <f t="shared" ca="1" si="648"/>
        <v>2017_08_HOU@SEA</v>
      </c>
      <c r="D2937">
        <f t="shared" ca="1" si="660"/>
        <v>-5.5</v>
      </c>
      <c r="E2937">
        <f t="shared" ca="1" si="660"/>
        <v>-6.5</v>
      </c>
      <c r="F2937">
        <f t="shared" ca="1" si="660"/>
        <v>41</v>
      </c>
      <c r="G2937">
        <f t="shared" ca="1" si="660"/>
        <v>38</v>
      </c>
      <c r="H2937">
        <f t="shared" ca="1" si="650"/>
        <v>2017</v>
      </c>
      <c r="I2937">
        <f t="shared" ca="1" si="651"/>
        <v>8</v>
      </c>
      <c r="J2937" t="str">
        <f t="shared" ca="1" si="652"/>
        <v>rs</v>
      </c>
      <c r="K2937" t="str">
        <f t="shared" ca="1" si="661"/>
        <v>HOU</v>
      </c>
      <c r="L2937" t="str">
        <f t="shared" ca="1" si="661"/>
        <v>SEA</v>
      </c>
      <c r="M2937">
        <f t="shared" ca="1" si="654"/>
        <v>1</v>
      </c>
      <c r="N2937" t="s">
        <v>16</v>
      </c>
      <c r="O2937">
        <v>-6.5</v>
      </c>
      <c r="P2937">
        <f t="shared" ca="1" si="655"/>
        <v>1</v>
      </c>
      <c r="S2937" t="s">
        <v>91</v>
      </c>
      <c r="T2937">
        <v>0.54</v>
      </c>
      <c r="U2937">
        <f t="shared" ca="1" si="656"/>
        <v>0</v>
      </c>
      <c r="V2937" t="s">
        <v>91</v>
      </c>
      <c r="W2937">
        <f t="shared" ca="1" si="657"/>
        <v>1</v>
      </c>
    </row>
    <row r="2938" spans="1:23" x14ac:dyDescent="0.25">
      <c r="A2938">
        <v>2921</v>
      </c>
      <c r="B2938">
        <v>1452</v>
      </c>
      <c r="C2938" t="str">
        <f t="shared" ca="1" si="648"/>
        <v>2017_08_DAL@WAS</v>
      </c>
      <c r="D2938">
        <f t="shared" ca="1" si="660"/>
        <v>1</v>
      </c>
      <c r="E2938">
        <f t="shared" ca="1" si="660"/>
        <v>2</v>
      </c>
      <c r="F2938">
        <f t="shared" ca="1" si="660"/>
        <v>19</v>
      </c>
      <c r="G2938">
        <f t="shared" ca="1" si="660"/>
        <v>33</v>
      </c>
      <c r="H2938">
        <f t="shared" ca="1" si="650"/>
        <v>2017</v>
      </c>
      <c r="I2938">
        <f t="shared" ca="1" si="651"/>
        <v>8</v>
      </c>
      <c r="J2938" t="str">
        <f t="shared" ca="1" si="652"/>
        <v>rs</v>
      </c>
      <c r="K2938" t="str">
        <f t="shared" ca="1" si="661"/>
        <v>DAL</v>
      </c>
      <c r="L2938" t="str">
        <f t="shared" ca="1" si="661"/>
        <v>DAL</v>
      </c>
      <c r="M2938">
        <f t="shared" ca="1" si="654"/>
        <v>-1</v>
      </c>
      <c r="N2938" t="s">
        <v>16</v>
      </c>
      <c r="O2938">
        <v>0</v>
      </c>
      <c r="P2938">
        <f t="shared" ca="1" si="655"/>
        <v>1</v>
      </c>
      <c r="S2938" t="s">
        <v>96</v>
      </c>
      <c r="T2938">
        <v>0.56999999999999995</v>
      </c>
      <c r="U2938">
        <f t="shared" ca="1" si="656"/>
        <v>0</v>
      </c>
      <c r="V2938" t="s">
        <v>96</v>
      </c>
      <c r="W2938">
        <f t="shared" ca="1" si="657"/>
        <v>0</v>
      </c>
    </row>
    <row r="2939" spans="1:23" x14ac:dyDescent="0.25">
      <c r="A2939">
        <v>2922</v>
      </c>
      <c r="B2939">
        <v>1453</v>
      </c>
      <c r="C2939" t="str">
        <f t="shared" ca="1" si="648"/>
        <v>2017_08_PIT@DET</v>
      </c>
      <c r="D2939">
        <f t="shared" ca="1" si="660"/>
        <v>3</v>
      </c>
      <c r="E2939">
        <f t="shared" ca="1" si="660"/>
        <v>3</v>
      </c>
      <c r="F2939">
        <f t="shared" ca="1" si="660"/>
        <v>15</v>
      </c>
      <c r="G2939">
        <f t="shared" ca="1" si="660"/>
        <v>20</v>
      </c>
      <c r="H2939">
        <f t="shared" ca="1" si="650"/>
        <v>2017</v>
      </c>
      <c r="I2939">
        <f t="shared" ca="1" si="651"/>
        <v>8</v>
      </c>
      <c r="J2939" t="str">
        <f t="shared" ca="1" si="652"/>
        <v>rs</v>
      </c>
      <c r="K2939" t="str">
        <f t="shared" ca="1" si="661"/>
        <v>PIT</v>
      </c>
      <c r="L2939" t="str">
        <f t="shared" ca="1" si="661"/>
        <v>PIT</v>
      </c>
      <c r="M2939">
        <f t="shared" ca="1" si="654"/>
        <v>0</v>
      </c>
      <c r="N2939" t="s">
        <v>16</v>
      </c>
      <c r="O2939">
        <v>3</v>
      </c>
      <c r="P2939">
        <f t="shared" ca="1" si="655"/>
        <v>0</v>
      </c>
      <c r="S2939" t="s">
        <v>89</v>
      </c>
      <c r="T2939">
        <v>0.53</v>
      </c>
      <c r="U2939">
        <f t="shared" ca="1" si="656"/>
        <v>1</v>
      </c>
      <c r="V2939" t="s">
        <v>89</v>
      </c>
      <c r="W2939">
        <f t="shared" ca="1" si="657"/>
        <v>1</v>
      </c>
    </row>
    <row r="2940" spans="1:23" x14ac:dyDescent="0.25">
      <c r="A2940">
        <v>2923</v>
      </c>
      <c r="B2940">
        <v>1454</v>
      </c>
      <c r="C2940" t="str">
        <f t="shared" ca="1" si="648"/>
        <v>2017_08_DEN@KCY</v>
      </c>
      <c r="D2940">
        <f t="shared" ca="1" si="660"/>
        <v>-7</v>
      </c>
      <c r="E2940">
        <f t="shared" ca="1" si="660"/>
        <v>-7</v>
      </c>
      <c r="F2940">
        <f t="shared" ca="1" si="660"/>
        <v>29</v>
      </c>
      <c r="G2940">
        <f t="shared" ca="1" si="660"/>
        <v>19</v>
      </c>
      <c r="H2940">
        <f t="shared" ca="1" si="650"/>
        <v>2017</v>
      </c>
      <c r="I2940">
        <f t="shared" ca="1" si="651"/>
        <v>8</v>
      </c>
      <c r="J2940" t="str">
        <f t="shared" ca="1" si="652"/>
        <v>rs</v>
      </c>
      <c r="K2940" t="str">
        <f t="shared" ca="1" si="661"/>
        <v>KCY</v>
      </c>
      <c r="L2940" t="str">
        <f t="shared" ca="1" si="661"/>
        <v>KCY</v>
      </c>
      <c r="M2940">
        <f t="shared" ca="1" si="654"/>
        <v>0</v>
      </c>
      <c r="N2940" t="s">
        <v>16</v>
      </c>
      <c r="O2940">
        <v>-7.5</v>
      </c>
      <c r="P2940">
        <f t="shared" ca="1" si="655"/>
        <v>0.5</v>
      </c>
      <c r="S2940" t="s">
        <v>336</v>
      </c>
      <c r="T2940">
        <v>0.59</v>
      </c>
      <c r="U2940">
        <f t="shared" ca="1" si="656"/>
        <v>1</v>
      </c>
      <c r="V2940" t="s">
        <v>336</v>
      </c>
      <c r="W2940">
        <f t="shared" ca="1" si="657"/>
        <v>1</v>
      </c>
    </row>
    <row r="2941" spans="1:23" x14ac:dyDescent="0.25">
      <c r="A2941">
        <v>2924</v>
      </c>
      <c r="B2941">
        <v>1442</v>
      </c>
      <c r="C2941" t="str">
        <f t="shared" ca="1" si="648"/>
        <v>2017_08_MIA@BAL</v>
      </c>
      <c r="D2941">
        <f t="shared" ca="1" si="660"/>
        <v>-3.5</v>
      </c>
      <c r="E2941">
        <f t="shared" ca="1" si="660"/>
        <v>-3.5</v>
      </c>
      <c r="F2941">
        <f t="shared" ca="1" si="660"/>
        <v>40</v>
      </c>
      <c r="G2941">
        <f t="shared" ca="1" si="660"/>
        <v>0</v>
      </c>
      <c r="H2941">
        <f t="shared" ca="1" si="650"/>
        <v>2017</v>
      </c>
      <c r="I2941">
        <f t="shared" ca="1" si="651"/>
        <v>8</v>
      </c>
      <c r="J2941" t="str">
        <f t="shared" ca="1" si="652"/>
        <v>rs</v>
      </c>
      <c r="K2941" t="str">
        <f t="shared" ca="1" si="661"/>
        <v>BAL</v>
      </c>
      <c r="L2941" t="str">
        <f t="shared" ca="1" si="661"/>
        <v>BAL</v>
      </c>
      <c r="M2941">
        <f t="shared" ca="1" si="654"/>
        <v>0</v>
      </c>
      <c r="N2941" t="s">
        <v>18</v>
      </c>
      <c r="O2941">
        <v>-3</v>
      </c>
      <c r="P2941">
        <f t="shared" ca="1" si="655"/>
        <v>0.5</v>
      </c>
      <c r="S2941" t="s">
        <v>67</v>
      </c>
      <c r="T2941">
        <v>0.51</v>
      </c>
      <c r="U2941">
        <f t="shared" ca="1" si="656"/>
        <v>1</v>
      </c>
      <c r="W2941" t="str">
        <f t="shared" ca="1" si="657"/>
        <v/>
      </c>
    </row>
    <row r="2942" spans="1:23" x14ac:dyDescent="0.25">
      <c r="A2942">
        <v>2925</v>
      </c>
      <c r="B2942">
        <v>1443</v>
      </c>
      <c r="C2942" t="str">
        <f t="shared" ca="1" si="648"/>
        <v>2017_08_MIN@CLE</v>
      </c>
      <c r="D2942">
        <f t="shared" ref="D2942:G2961" ca="1" si="662">IFERROR(IF(ISBLANK(VLOOKUP($B2942,nfl_game_result,MATCH(D$1,nfl_game_result_header,0),FALSE)),"",VLOOKUP($B2942,nfl_game_result,MATCH(D$1,nfl_game_result_header,0),FALSE)),"error")</f>
        <v>8</v>
      </c>
      <c r="E2942">
        <f t="shared" ca="1" si="662"/>
        <v>9.5</v>
      </c>
      <c r="F2942">
        <f t="shared" ca="1" si="662"/>
        <v>16</v>
      </c>
      <c r="G2942">
        <f t="shared" ca="1" si="662"/>
        <v>33</v>
      </c>
      <c r="H2942">
        <f t="shared" ca="1" si="650"/>
        <v>2017</v>
      </c>
      <c r="I2942">
        <f t="shared" ca="1" si="651"/>
        <v>8</v>
      </c>
      <c r="J2942" t="str">
        <f t="shared" ca="1" si="652"/>
        <v>rs</v>
      </c>
      <c r="K2942" t="str">
        <f t="shared" ref="K2942:L2961" ca="1" si="663">IFERROR(IF(ISBLANK(VLOOKUP($B2942,nfl_game_result,MATCH(K$1,nfl_game_result_header,0),FALSE)),"",VLOOKUP($B2942,nfl_game_result,MATCH(K$1,nfl_game_result_header,0),FALSE)),"error")</f>
        <v>MIN</v>
      </c>
      <c r="L2942" t="str">
        <f t="shared" ca="1" si="663"/>
        <v>MIN</v>
      </c>
      <c r="M2942">
        <f t="shared" ca="1" si="654"/>
        <v>-1.5</v>
      </c>
      <c r="N2942" t="s">
        <v>18</v>
      </c>
      <c r="O2942">
        <v>7.5</v>
      </c>
      <c r="P2942">
        <f t="shared" ca="1" si="655"/>
        <v>0.5</v>
      </c>
      <c r="S2942" t="s">
        <v>82</v>
      </c>
      <c r="T2942">
        <v>0.52</v>
      </c>
      <c r="U2942">
        <f t="shared" ca="1" si="656"/>
        <v>1</v>
      </c>
      <c r="W2942" t="str">
        <f t="shared" ca="1" si="657"/>
        <v/>
      </c>
    </row>
    <row r="2943" spans="1:23" x14ac:dyDescent="0.25">
      <c r="A2943">
        <v>2926</v>
      </c>
      <c r="B2943">
        <v>1444</v>
      </c>
      <c r="C2943" t="str">
        <f t="shared" ca="1" si="648"/>
        <v>2017_08_LAC@NWE</v>
      </c>
      <c r="D2943">
        <f t="shared" ca="1" si="662"/>
        <v>-7</v>
      </c>
      <c r="E2943">
        <f t="shared" ca="1" si="662"/>
        <v>-7</v>
      </c>
      <c r="F2943">
        <f t="shared" ca="1" si="662"/>
        <v>21</v>
      </c>
      <c r="G2943">
        <f t="shared" ca="1" si="662"/>
        <v>13</v>
      </c>
      <c r="H2943">
        <f t="shared" ca="1" si="650"/>
        <v>2017</v>
      </c>
      <c r="I2943">
        <f t="shared" ca="1" si="651"/>
        <v>8</v>
      </c>
      <c r="J2943" t="str">
        <f t="shared" ca="1" si="652"/>
        <v>rs</v>
      </c>
      <c r="K2943" t="str">
        <f t="shared" ca="1" si="663"/>
        <v>NWE</v>
      </c>
      <c r="L2943" t="str">
        <f t="shared" ca="1" si="663"/>
        <v>NWE</v>
      </c>
      <c r="M2943">
        <f t="shared" ca="1" si="654"/>
        <v>0</v>
      </c>
      <c r="N2943" t="s">
        <v>18</v>
      </c>
      <c r="O2943">
        <v>-7.5</v>
      </c>
      <c r="P2943">
        <f t="shared" ca="1" si="655"/>
        <v>0.5</v>
      </c>
      <c r="S2943" t="s">
        <v>124</v>
      </c>
      <c r="T2943">
        <v>0.53</v>
      </c>
      <c r="U2943">
        <f t="shared" ca="1" si="656"/>
        <v>0</v>
      </c>
      <c r="W2943" t="str">
        <f t="shared" ca="1" si="657"/>
        <v/>
      </c>
    </row>
    <row r="2944" spans="1:23" x14ac:dyDescent="0.25">
      <c r="A2944">
        <v>2927</v>
      </c>
      <c r="B2944">
        <v>1445</v>
      </c>
      <c r="C2944" t="str">
        <f t="shared" ca="1" si="648"/>
        <v>2017_08_CHI@NOR</v>
      </c>
      <c r="D2944">
        <f t="shared" ca="1" si="662"/>
        <v>-8</v>
      </c>
      <c r="E2944">
        <f t="shared" ca="1" si="662"/>
        <v>-9</v>
      </c>
      <c r="F2944">
        <f t="shared" ca="1" si="662"/>
        <v>20</v>
      </c>
      <c r="G2944">
        <f t="shared" ca="1" si="662"/>
        <v>12</v>
      </c>
      <c r="H2944">
        <f t="shared" ca="1" si="650"/>
        <v>2017</v>
      </c>
      <c r="I2944">
        <f t="shared" ca="1" si="651"/>
        <v>8</v>
      </c>
      <c r="J2944" t="str">
        <f t="shared" ca="1" si="652"/>
        <v>rs</v>
      </c>
      <c r="K2944" t="str">
        <f t="shared" ca="1" si="663"/>
        <v>CHI</v>
      </c>
      <c r="L2944" t="str">
        <f t="shared" ca="1" si="663"/>
        <v>NOR</v>
      </c>
      <c r="M2944">
        <f t="shared" ca="1" si="654"/>
        <v>1</v>
      </c>
      <c r="N2944" t="s">
        <v>18</v>
      </c>
      <c r="O2944">
        <v>-8</v>
      </c>
      <c r="P2944">
        <f t="shared" ca="1" si="655"/>
        <v>0</v>
      </c>
      <c r="S2944" t="s">
        <v>340</v>
      </c>
      <c r="T2944">
        <v>0.55000000000000004</v>
      </c>
      <c r="U2944">
        <f t="shared" ca="1" si="656"/>
        <v>0</v>
      </c>
      <c r="W2944" t="str">
        <f t="shared" ca="1" si="657"/>
        <v/>
      </c>
    </row>
    <row r="2945" spans="1:23" x14ac:dyDescent="0.25">
      <c r="A2945">
        <v>2928</v>
      </c>
      <c r="B2945">
        <v>1446</v>
      </c>
      <c r="C2945" t="str">
        <f t="shared" ca="1" si="648"/>
        <v>2017_08_CAR@TBY</v>
      </c>
      <c r="D2945">
        <f t="shared" ca="1" si="662"/>
        <v>-2.5</v>
      </c>
      <c r="E2945">
        <f t="shared" ca="1" si="662"/>
        <v>-1.5</v>
      </c>
      <c r="F2945">
        <f t="shared" ca="1" si="662"/>
        <v>3</v>
      </c>
      <c r="G2945">
        <f t="shared" ca="1" si="662"/>
        <v>17</v>
      </c>
      <c r="H2945">
        <f t="shared" ca="1" si="650"/>
        <v>2017</v>
      </c>
      <c r="I2945">
        <f t="shared" ca="1" si="651"/>
        <v>8</v>
      </c>
      <c r="J2945" t="str">
        <f t="shared" ca="1" si="652"/>
        <v>rs</v>
      </c>
      <c r="K2945" t="str">
        <f t="shared" ca="1" si="663"/>
        <v>CAR</v>
      </c>
      <c r="L2945" t="str">
        <f t="shared" ca="1" si="663"/>
        <v>CAR</v>
      </c>
      <c r="M2945">
        <f t="shared" ca="1" si="654"/>
        <v>-1</v>
      </c>
      <c r="N2945" t="s">
        <v>18</v>
      </c>
      <c r="O2945">
        <v>-1.5</v>
      </c>
      <c r="P2945">
        <f t="shared" ca="1" si="655"/>
        <v>1</v>
      </c>
      <c r="S2945" t="s">
        <v>69</v>
      </c>
      <c r="T2945">
        <v>0.6</v>
      </c>
      <c r="U2945">
        <f t="shared" ca="1" si="656"/>
        <v>1</v>
      </c>
      <c r="W2945" t="str">
        <f t="shared" ca="1" si="657"/>
        <v/>
      </c>
    </row>
    <row r="2946" spans="1:23" x14ac:dyDescent="0.25">
      <c r="A2946">
        <v>2929</v>
      </c>
      <c r="B2946">
        <v>1447</v>
      </c>
      <c r="C2946" t="str">
        <f t="shared" ref="C2946:C3009" ca="1" si="664">IFERROR(VLOOKUP($B2946,nfl_game_result,MATCH(C$1,nfl_game_result_header,0),FALSE),"error")</f>
        <v>2017_08_IND@CIN</v>
      </c>
      <c r="D2946">
        <f t="shared" ca="1" si="662"/>
        <v>-10</v>
      </c>
      <c r="E2946">
        <f t="shared" ca="1" si="662"/>
        <v>-10.5</v>
      </c>
      <c r="F2946">
        <f t="shared" ca="1" si="662"/>
        <v>24</v>
      </c>
      <c r="G2946">
        <f t="shared" ca="1" si="662"/>
        <v>23</v>
      </c>
      <c r="H2946">
        <f t="shared" ref="H2946:H3009" ca="1" si="665">VALUE(LEFT(C2946, 4))</f>
        <v>2017</v>
      </c>
      <c r="I2946">
        <f t="shared" ref="I2946:I3009" ca="1" si="666">VALUE(MID(C2946,6,FIND("_",C2946,6)-6))</f>
        <v>8</v>
      </c>
      <c r="J2946" t="str">
        <f t="shared" ref="J2946:J3009" ca="1" si="667">IF(I2946&lt;=17,"rs","plyff")</f>
        <v>rs</v>
      </c>
      <c r="K2946" t="str">
        <f t="shared" ca="1" si="663"/>
        <v>IND</v>
      </c>
      <c r="L2946" t="str">
        <f t="shared" ca="1" si="663"/>
        <v>CIN</v>
      </c>
      <c r="M2946">
        <f t="shared" ref="M2946:M3009" ca="1" si="668">IF(NOT(OR(ISBLANK(D2946),ISBLANK(E2946),D2946="",E2946="")),D2946-E2946,"")</f>
        <v>0.5</v>
      </c>
      <c r="N2946" t="s">
        <v>18</v>
      </c>
      <c r="O2946">
        <v>-6</v>
      </c>
      <c r="P2946">
        <f t="shared" ref="P2946:P3009" ca="1" si="669">IF(OR(NOT(ISNUMBER(D2946)),ISBLANK(D2946),D2946="",ISBLANK(O2946)),"",ABS(D2946-O2946))</f>
        <v>4</v>
      </c>
      <c r="S2946" t="s">
        <v>78</v>
      </c>
      <c r="T2946">
        <v>0.7</v>
      </c>
      <c r="U2946">
        <f t="shared" ref="U2946:U3009" ca="1" si="670">IF(OR(ISBLANK(K2946),ISBLANK(S2946),K2946="",S2946=""),"",IF(K2946=S2946,1,0))</f>
        <v>1</v>
      </c>
      <c r="W2946" t="str">
        <f t="shared" ref="W2946:W3009" ca="1" si="671">IF(OR(ISBLANK(L2946),ISBLANK(V2946),L2946="",V2946=""),"",IF(L2946=V2946,1,0))</f>
        <v/>
      </c>
    </row>
    <row r="2947" spans="1:23" x14ac:dyDescent="0.25">
      <c r="A2947">
        <v>2930</v>
      </c>
      <c r="B2947">
        <v>1448</v>
      </c>
      <c r="C2947" t="str">
        <f t="shared" ca="1" si="664"/>
        <v>2017_08_OAK@BUF</v>
      </c>
      <c r="D2947">
        <f t="shared" ca="1" si="662"/>
        <v>-3</v>
      </c>
      <c r="E2947">
        <f t="shared" ca="1" si="662"/>
        <v>-2.5</v>
      </c>
      <c r="F2947">
        <f t="shared" ca="1" si="662"/>
        <v>34</v>
      </c>
      <c r="G2947">
        <f t="shared" ca="1" si="662"/>
        <v>14</v>
      </c>
      <c r="H2947">
        <f t="shared" ca="1" si="665"/>
        <v>2017</v>
      </c>
      <c r="I2947">
        <f t="shared" ca="1" si="666"/>
        <v>8</v>
      </c>
      <c r="J2947" t="str">
        <f t="shared" ca="1" si="667"/>
        <v>rs</v>
      </c>
      <c r="K2947" t="str">
        <f t="shared" ca="1" si="663"/>
        <v>BUF</v>
      </c>
      <c r="L2947" t="str">
        <f t="shared" ca="1" si="663"/>
        <v>BUF</v>
      </c>
      <c r="M2947">
        <f t="shared" ca="1" si="668"/>
        <v>-0.5</v>
      </c>
      <c r="N2947" t="s">
        <v>18</v>
      </c>
      <c r="O2947">
        <v>-3</v>
      </c>
      <c r="P2947">
        <f t="shared" ca="1" si="669"/>
        <v>0</v>
      </c>
      <c r="S2947" t="s">
        <v>68</v>
      </c>
      <c r="T2947">
        <v>0.68</v>
      </c>
      <c r="U2947">
        <f t="shared" ca="1" si="670"/>
        <v>1</v>
      </c>
      <c r="W2947" t="str">
        <f t="shared" ca="1" si="671"/>
        <v/>
      </c>
    </row>
    <row r="2948" spans="1:23" x14ac:dyDescent="0.25">
      <c r="A2948">
        <v>2931</v>
      </c>
      <c r="B2948">
        <v>1449</v>
      </c>
      <c r="C2948" t="str">
        <f t="shared" ca="1" si="664"/>
        <v>2017_08_SFO@PHI</v>
      </c>
      <c r="D2948">
        <f t="shared" ca="1" si="662"/>
        <v>-11</v>
      </c>
      <c r="E2948">
        <f t="shared" ca="1" si="662"/>
        <v>-12.5</v>
      </c>
      <c r="F2948">
        <f t="shared" ca="1" si="662"/>
        <v>33</v>
      </c>
      <c r="G2948">
        <f t="shared" ca="1" si="662"/>
        <v>10</v>
      </c>
      <c r="H2948">
        <f t="shared" ca="1" si="665"/>
        <v>2017</v>
      </c>
      <c r="I2948">
        <f t="shared" ca="1" si="666"/>
        <v>8</v>
      </c>
      <c r="J2948" t="str">
        <f t="shared" ca="1" si="667"/>
        <v>rs</v>
      </c>
      <c r="K2948" t="str">
        <f t="shared" ca="1" si="663"/>
        <v>PHI</v>
      </c>
      <c r="L2948" t="str">
        <f t="shared" ca="1" si="663"/>
        <v>PHI</v>
      </c>
      <c r="M2948">
        <f t="shared" ca="1" si="668"/>
        <v>1.5</v>
      </c>
      <c r="N2948" t="s">
        <v>18</v>
      </c>
      <c r="O2948">
        <v>-9.5</v>
      </c>
      <c r="P2948">
        <f t="shared" ca="1" si="669"/>
        <v>1.5</v>
      </c>
      <c r="S2948" t="s">
        <v>338</v>
      </c>
      <c r="T2948">
        <v>0.65</v>
      </c>
      <c r="U2948">
        <f t="shared" ca="1" si="670"/>
        <v>0</v>
      </c>
      <c r="W2948" t="str">
        <f t="shared" ca="1" si="671"/>
        <v/>
      </c>
    </row>
    <row r="2949" spans="1:23" x14ac:dyDescent="0.25">
      <c r="A2949">
        <v>2932</v>
      </c>
      <c r="B2949">
        <v>1450</v>
      </c>
      <c r="C2949" t="str">
        <f t="shared" ca="1" si="664"/>
        <v>2017_08_ATL@NYJ</v>
      </c>
      <c r="D2949">
        <f t="shared" ca="1" si="662"/>
        <v>7</v>
      </c>
      <c r="E2949">
        <f t="shared" ca="1" si="662"/>
        <v>6</v>
      </c>
      <c r="F2949">
        <f t="shared" ca="1" si="662"/>
        <v>20</v>
      </c>
      <c r="G2949">
        <f t="shared" ca="1" si="662"/>
        <v>25</v>
      </c>
      <c r="H2949">
        <f t="shared" ca="1" si="665"/>
        <v>2017</v>
      </c>
      <c r="I2949">
        <f t="shared" ca="1" si="666"/>
        <v>8</v>
      </c>
      <c r="J2949" t="str">
        <f t="shared" ca="1" si="667"/>
        <v>rs</v>
      </c>
      <c r="K2949" t="str">
        <f t="shared" ca="1" si="663"/>
        <v>NYJ</v>
      </c>
      <c r="L2949" t="str">
        <f t="shared" ca="1" si="663"/>
        <v>ATL</v>
      </c>
      <c r="M2949">
        <f t="shared" ca="1" si="668"/>
        <v>1</v>
      </c>
      <c r="N2949" t="s">
        <v>18</v>
      </c>
      <c r="O2949">
        <v>3</v>
      </c>
      <c r="P2949">
        <f t="shared" ca="1" si="669"/>
        <v>4</v>
      </c>
      <c r="S2949" t="s">
        <v>86</v>
      </c>
      <c r="T2949">
        <v>0.66</v>
      </c>
      <c r="U2949">
        <f t="shared" ca="1" si="670"/>
        <v>1</v>
      </c>
      <c r="W2949" t="str">
        <f t="shared" ca="1" si="671"/>
        <v/>
      </c>
    </row>
    <row r="2950" spans="1:23" x14ac:dyDescent="0.25">
      <c r="A2950">
        <v>2933</v>
      </c>
      <c r="B2950">
        <v>1451</v>
      </c>
      <c r="C2950" t="str">
        <f t="shared" ca="1" si="664"/>
        <v>2017_08_HOU@SEA</v>
      </c>
      <c r="D2950">
        <f t="shared" ca="1" si="662"/>
        <v>-5.5</v>
      </c>
      <c r="E2950">
        <f t="shared" ca="1" si="662"/>
        <v>-6.5</v>
      </c>
      <c r="F2950">
        <f t="shared" ca="1" si="662"/>
        <v>41</v>
      </c>
      <c r="G2950">
        <f t="shared" ca="1" si="662"/>
        <v>38</v>
      </c>
      <c r="H2950">
        <f t="shared" ca="1" si="665"/>
        <v>2017</v>
      </c>
      <c r="I2950">
        <f t="shared" ca="1" si="666"/>
        <v>8</v>
      </c>
      <c r="J2950" t="str">
        <f t="shared" ca="1" si="667"/>
        <v>rs</v>
      </c>
      <c r="K2950" t="str">
        <f t="shared" ca="1" si="663"/>
        <v>HOU</v>
      </c>
      <c r="L2950" t="str">
        <f t="shared" ca="1" si="663"/>
        <v>SEA</v>
      </c>
      <c r="M2950">
        <f t="shared" ca="1" si="668"/>
        <v>1</v>
      </c>
      <c r="N2950" t="s">
        <v>18</v>
      </c>
      <c r="O2950">
        <v>-7</v>
      </c>
      <c r="P2950">
        <f t="shared" ca="1" si="669"/>
        <v>1.5</v>
      </c>
      <c r="S2950" t="s">
        <v>91</v>
      </c>
      <c r="T2950">
        <v>0.57999999999999996</v>
      </c>
      <c r="U2950">
        <f t="shared" ca="1" si="670"/>
        <v>0</v>
      </c>
      <c r="W2950" t="str">
        <f t="shared" ca="1" si="671"/>
        <v/>
      </c>
    </row>
    <row r="2951" spans="1:23" x14ac:dyDescent="0.25">
      <c r="A2951">
        <v>2934</v>
      </c>
      <c r="B2951">
        <v>1452</v>
      </c>
      <c r="C2951" t="str">
        <f t="shared" ca="1" si="664"/>
        <v>2017_08_DAL@WAS</v>
      </c>
      <c r="D2951">
        <f t="shared" ca="1" si="662"/>
        <v>1</v>
      </c>
      <c r="E2951">
        <f t="shared" ca="1" si="662"/>
        <v>2</v>
      </c>
      <c r="F2951">
        <f t="shared" ca="1" si="662"/>
        <v>19</v>
      </c>
      <c r="G2951">
        <f t="shared" ca="1" si="662"/>
        <v>33</v>
      </c>
      <c r="H2951">
        <f t="shared" ca="1" si="665"/>
        <v>2017</v>
      </c>
      <c r="I2951">
        <f t="shared" ca="1" si="666"/>
        <v>8</v>
      </c>
      <c r="J2951" t="str">
        <f t="shared" ca="1" si="667"/>
        <v>rs</v>
      </c>
      <c r="K2951" t="str">
        <f t="shared" ca="1" si="663"/>
        <v>DAL</v>
      </c>
      <c r="L2951" t="str">
        <f t="shared" ca="1" si="663"/>
        <v>DAL</v>
      </c>
      <c r="M2951">
        <f t="shared" ca="1" si="668"/>
        <v>-1</v>
      </c>
      <c r="N2951" t="s">
        <v>18</v>
      </c>
      <c r="O2951">
        <v>-1.5</v>
      </c>
      <c r="P2951">
        <f t="shared" ca="1" si="669"/>
        <v>2.5</v>
      </c>
      <c r="S2951" t="s">
        <v>73</v>
      </c>
      <c r="T2951">
        <v>0.62</v>
      </c>
      <c r="U2951">
        <f t="shared" ca="1" si="670"/>
        <v>1</v>
      </c>
      <c r="W2951" t="str">
        <f t="shared" ca="1" si="671"/>
        <v/>
      </c>
    </row>
    <row r="2952" spans="1:23" x14ac:dyDescent="0.25">
      <c r="A2952">
        <v>2935</v>
      </c>
      <c r="B2952">
        <v>1453</v>
      </c>
      <c r="C2952" t="str">
        <f t="shared" ca="1" si="664"/>
        <v>2017_08_PIT@DET</v>
      </c>
      <c r="D2952">
        <f t="shared" ca="1" si="662"/>
        <v>3</v>
      </c>
      <c r="E2952">
        <f t="shared" ca="1" si="662"/>
        <v>3</v>
      </c>
      <c r="F2952">
        <f t="shared" ca="1" si="662"/>
        <v>15</v>
      </c>
      <c r="G2952">
        <f t="shared" ca="1" si="662"/>
        <v>20</v>
      </c>
      <c r="H2952">
        <f t="shared" ca="1" si="665"/>
        <v>2017</v>
      </c>
      <c r="I2952">
        <f t="shared" ca="1" si="666"/>
        <v>8</v>
      </c>
      <c r="J2952" t="str">
        <f t="shared" ca="1" si="667"/>
        <v>rs</v>
      </c>
      <c r="K2952" t="str">
        <f t="shared" ca="1" si="663"/>
        <v>PIT</v>
      </c>
      <c r="L2952" t="str">
        <f t="shared" ca="1" si="663"/>
        <v>PIT</v>
      </c>
      <c r="M2952">
        <f t="shared" ca="1" si="668"/>
        <v>0</v>
      </c>
      <c r="N2952" t="s">
        <v>18</v>
      </c>
      <c r="O2952">
        <v>2.5</v>
      </c>
      <c r="P2952">
        <f t="shared" ca="1" si="669"/>
        <v>0.5</v>
      </c>
      <c r="S2952" t="s">
        <v>75</v>
      </c>
      <c r="T2952">
        <v>0.63</v>
      </c>
      <c r="U2952">
        <f t="shared" ca="1" si="670"/>
        <v>0</v>
      </c>
      <c r="W2952" t="str">
        <f t="shared" ca="1" si="671"/>
        <v/>
      </c>
    </row>
    <row r="2953" spans="1:23" x14ac:dyDescent="0.25">
      <c r="A2953">
        <v>2936</v>
      </c>
      <c r="B2953">
        <v>1454</v>
      </c>
      <c r="C2953" t="str">
        <f t="shared" ca="1" si="664"/>
        <v>2017_08_DEN@KCY</v>
      </c>
      <c r="D2953">
        <f t="shared" ca="1" si="662"/>
        <v>-7</v>
      </c>
      <c r="E2953">
        <f t="shared" ca="1" si="662"/>
        <v>-7</v>
      </c>
      <c r="F2953">
        <f t="shared" ca="1" si="662"/>
        <v>29</v>
      </c>
      <c r="G2953">
        <f t="shared" ca="1" si="662"/>
        <v>19</v>
      </c>
      <c r="H2953">
        <f t="shared" ca="1" si="665"/>
        <v>2017</v>
      </c>
      <c r="I2953">
        <f t="shared" ca="1" si="666"/>
        <v>8</v>
      </c>
      <c r="J2953" t="str">
        <f t="shared" ca="1" si="667"/>
        <v>rs</v>
      </c>
      <c r="K2953" t="str">
        <f t="shared" ca="1" si="663"/>
        <v>KCY</v>
      </c>
      <c r="L2953" t="str">
        <f t="shared" ca="1" si="663"/>
        <v>KCY</v>
      </c>
      <c r="M2953">
        <f t="shared" ca="1" si="668"/>
        <v>0</v>
      </c>
      <c r="N2953" t="s">
        <v>18</v>
      </c>
      <c r="O2953">
        <v>-5</v>
      </c>
      <c r="P2953">
        <f t="shared" ca="1" si="669"/>
        <v>2</v>
      </c>
      <c r="S2953" t="s">
        <v>74</v>
      </c>
      <c r="T2953">
        <v>0.56000000000000005</v>
      </c>
      <c r="U2953">
        <f t="shared" ca="1" si="670"/>
        <v>0</v>
      </c>
      <c r="W2953" t="str">
        <f t="shared" ca="1" si="671"/>
        <v/>
      </c>
    </row>
    <row r="2954" spans="1:23" x14ac:dyDescent="0.25">
      <c r="A2954">
        <v>2937</v>
      </c>
      <c r="B2954">
        <v>1455</v>
      </c>
      <c r="C2954" t="str">
        <f t="shared" ca="1" si="664"/>
        <v>2017_09_BUF@NYJ</v>
      </c>
      <c r="D2954">
        <f t="shared" ca="1" si="662"/>
        <v>3.5</v>
      </c>
      <c r="E2954">
        <f t="shared" ca="1" si="662"/>
        <v>3.5</v>
      </c>
      <c r="F2954">
        <f t="shared" ca="1" si="662"/>
        <v>34</v>
      </c>
      <c r="G2954">
        <f t="shared" ca="1" si="662"/>
        <v>21</v>
      </c>
      <c r="H2954">
        <f t="shared" ca="1" si="665"/>
        <v>2017</v>
      </c>
      <c r="I2954">
        <f t="shared" ca="1" si="666"/>
        <v>9</v>
      </c>
      <c r="J2954" t="str">
        <f t="shared" ca="1" si="667"/>
        <v>rs</v>
      </c>
      <c r="K2954" t="str">
        <f t="shared" ca="1" si="663"/>
        <v>NYJ</v>
      </c>
      <c r="L2954" t="str">
        <f t="shared" ca="1" si="663"/>
        <v>NYJ</v>
      </c>
      <c r="M2954">
        <f t="shared" ca="1" si="668"/>
        <v>0</v>
      </c>
      <c r="N2954" t="s">
        <v>16</v>
      </c>
      <c r="O2954">
        <v>5</v>
      </c>
      <c r="P2954">
        <f t="shared" ca="1" si="669"/>
        <v>1.5</v>
      </c>
      <c r="S2954" t="s">
        <v>86</v>
      </c>
      <c r="T2954">
        <v>0.55000000000000004</v>
      </c>
      <c r="U2954">
        <f t="shared" ca="1" si="670"/>
        <v>1</v>
      </c>
      <c r="V2954" t="s">
        <v>86</v>
      </c>
      <c r="W2954">
        <f t="shared" ca="1" si="671"/>
        <v>1</v>
      </c>
    </row>
    <row r="2955" spans="1:23" x14ac:dyDescent="0.25">
      <c r="A2955">
        <v>2938</v>
      </c>
      <c r="B2955">
        <v>1456</v>
      </c>
      <c r="C2955" t="str">
        <f t="shared" ca="1" si="664"/>
        <v>2017_09_TBY@NOR</v>
      </c>
      <c r="D2955">
        <f t="shared" ca="1" si="662"/>
        <v>-7</v>
      </c>
      <c r="E2955">
        <f t="shared" ca="1" si="662"/>
        <v>-7</v>
      </c>
      <c r="F2955">
        <f t="shared" ca="1" si="662"/>
        <v>30</v>
      </c>
      <c r="G2955">
        <f t="shared" ca="1" si="662"/>
        <v>10</v>
      </c>
      <c r="H2955">
        <f t="shared" ca="1" si="665"/>
        <v>2017</v>
      </c>
      <c r="I2955">
        <f t="shared" ca="1" si="666"/>
        <v>9</v>
      </c>
      <c r="J2955" t="str">
        <f t="shared" ca="1" si="667"/>
        <v>rs</v>
      </c>
      <c r="K2955" t="str">
        <f t="shared" ca="1" si="663"/>
        <v>NOR</v>
      </c>
      <c r="L2955" t="str">
        <f t="shared" ca="1" si="663"/>
        <v>NOR</v>
      </c>
      <c r="M2955">
        <f t="shared" ca="1" si="668"/>
        <v>0</v>
      </c>
      <c r="N2955" t="s">
        <v>16</v>
      </c>
      <c r="O2955">
        <v>-8.5</v>
      </c>
      <c r="P2955">
        <f t="shared" ca="1" si="669"/>
        <v>1.5</v>
      </c>
      <c r="S2955" t="s">
        <v>339</v>
      </c>
      <c r="T2955">
        <v>0.52</v>
      </c>
      <c r="U2955">
        <f t="shared" ca="1" si="670"/>
        <v>0</v>
      </c>
      <c r="V2955" t="s">
        <v>339</v>
      </c>
      <c r="W2955">
        <f t="shared" ca="1" si="671"/>
        <v>0</v>
      </c>
    </row>
    <row r="2956" spans="1:23" x14ac:dyDescent="0.25">
      <c r="A2956">
        <v>2939</v>
      </c>
      <c r="B2956">
        <v>1457</v>
      </c>
      <c r="C2956" t="str">
        <f t="shared" ca="1" si="664"/>
        <v>2017_09_ATL@CAR</v>
      </c>
      <c r="D2956">
        <f t="shared" ca="1" si="662"/>
        <v>-2</v>
      </c>
      <c r="E2956">
        <f t="shared" ca="1" si="662"/>
        <v>2</v>
      </c>
      <c r="F2956">
        <f t="shared" ca="1" si="662"/>
        <v>20</v>
      </c>
      <c r="G2956">
        <f t="shared" ca="1" si="662"/>
        <v>17</v>
      </c>
      <c r="H2956">
        <f t="shared" ca="1" si="665"/>
        <v>2017</v>
      </c>
      <c r="I2956">
        <f t="shared" ca="1" si="666"/>
        <v>9</v>
      </c>
      <c r="J2956" t="str">
        <f t="shared" ca="1" si="667"/>
        <v>rs</v>
      </c>
      <c r="K2956" t="str">
        <f t="shared" ca="1" si="663"/>
        <v>CAR</v>
      </c>
      <c r="L2956" t="str">
        <f t="shared" ca="1" si="663"/>
        <v>CAR</v>
      </c>
      <c r="M2956">
        <f t="shared" ca="1" si="668"/>
        <v>-4</v>
      </c>
      <c r="N2956" t="s">
        <v>16</v>
      </c>
      <c r="O2956">
        <v>-3</v>
      </c>
      <c r="P2956">
        <f t="shared" ca="1" si="669"/>
        <v>1</v>
      </c>
      <c r="S2956" t="s">
        <v>69</v>
      </c>
      <c r="T2956">
        <v>0.51</v>
      </c>
      <c r="U2956">
        <f t="shared" ca="1" si="670"/>
        <v>1</v>
      </c>
      <c r="V2956" t="s">
        <v>69</v>
      </c>
      <c r="W2956">
        <f t="shared" ca="1" si="671"/>
        <v>1</v>
      </c>
    </row>
    <row r="2957" spans="1:23" x14ac:dyDescent="0.25">
      <c r="A2957">
        <v>2940</v>
      </c>
      <c r="B2957">
        <v>1458</v>
      </c>
      <c r="C2957" t="str">
        <f t="shared" ca="1" si="664"/>
        <v>2017_09_LAR@NYG</v>
      </c>
      <c r="D2957">
        <f t="shared" ca="1" si="662"/>
        <v>3.5</v>
      </c>
      <c r="E2957">
        <f t="shared" ca="1" si="662"/>
        <v>4.5</v>
      </c>
      <c r="F2957">
        <f t="shared" ca="1" si="662"/>
        <v>17</v>
      </c>
      <c r="G2957">
        <f t="shared" ca="1" si="662"/>
        <v>51</v>
      </c>
      <c r="H2957">
        <f t="shared" ca="1" si="665"/>
        <v>2017</v>
      </c>
      <c r="I2957">
        <f t="shared" ca="1" si="666"/>
        <v>9</v>
      </c>
      <c r="J2957" t="str">
        <f t="shared" ca="1" si="667"/>
        <v>rs</v>
      </c>
      <c r="K2957" t="str">
        <f t="shared" ca="1" si="663"/>
        <v>LAR</v>
      </c>
      <c r="L2957" t="str">
        <f t="shared" ca="1" si="663"/>
        <v>LAR</v>
      </c>
      <c r="M2957">
        <f t="shared" ca="1" si="668"/>
        <v>-1</v>
      </c>
      <c r="N2957" t="s">
        <v>16</v>
      </c>
      <c r="O2957">
        <v>3</v>
      </c>
      <c r="P2957">
        <f t="shared" ca="1" si="669"/>
        <v>0.5</v>
      </c>
      <c r="S2957" t="s">
        <v>85</v>
      </c>
      <c r="T2957">
        <v>0.56000000000000005</v>
      </c>
      <c r="U2957">
        <f t="shared" ca="1" si="670"/>
        <v>0</v>
      </c>
      <c r="V2957" t="s">
        <v>85</v>
      </c>
      <c r="W2957">
        <f t="shared" ca="1" si="671"/>
        <v>0</v>
      </c>
    </row>
    <row r="2958" spans="1:23" x14ac:dyDescent="0.25">
      <c r="A2958">
        <v>2941</v>
      </c>
      <c r="B2958">
        <v>1459</v>
      </c>
      <c r="C2958" t="str">
        <f t="shared" ca="1" si="664"/>
        <v>2017_09_BAL@TEN</v>
      </c>
      <c r="D2958">
        <f t="shared" ca="1" si="662"/>
        <v>-5.5</v>
      </c>
      <c r="E2958">
        <f t="shared" ca="1" si="662"/>
        <v>-3.5</v>
      </c>
      <c r="F2958">
        <f t="shared" ca="1" si="662"/>
        <v>23</v>
      </c>
      <c r="G2958">
        <f t="shared" ca="1" si="662"/>
        <v>20</v>
      </c>
      <c r="H2958">
        <f t="shared" ca="1" si="665"/>
        <v>2017</v>
      </c>
      <c r="I2958">
        <f t="shared" ca="1" si="666"/>
        <v>9</v>
      </c>
      <c r="J2958" t="str">
        <f t="shared" ca="1" si="667"/>
        <v>rs</v>
      </c>
      <c r="K2958" t="str">
        <f t="shared" ca="1" si="663"/>
        <v>BAL</v>
      </c>
      <c r="L2958" t="str">
        <f t="shared" ca="1" si="663"/>
        <v>TEN</v>
      </c>
      <c r="M2958">
        <f t="shared" ca="1" si="668"/>
        <v>-2</v>
      </c>
      <c r="N2958" t="s">
        <v>16</v>
      </c>
      <c r="O2958">
        <v>-2.5</v>
      </c>
      <c r="P2958">
        <f t="shared" ca="1" si="669"/>
        <v>3</v>
      </c>
      <c r="S2958" t="s">
        <v>67</v>
      </c>
      <c r="T2958">
        <v>0.55000000000000004</v>
      </c>
      <c r="U2958">
        <f t="shared" ca="1" si="670"/>
        <v>1</v>
      </c>
      <c r="V2958" t="s">
        <v>67</v>
      </c>
      <c r="W2958">
        <f t="shared" ca="1" si="671"/>
        <v>0</v>
      </c>
    </row>
    <row r="2959" spans="1:23" x14ac:dyDescent="0.25">
      <c r="A2959">
        <v>2942</v>
      </c>
      <c r="B2959">
        <v>1460</v>
      </c>
      <c r="C2959" t="str">
        <f t="shared" ca="1" si="664"/>
        <v>2017_09_CIN@JAX</v>
      </c>
      <c r="D2959">
        <f t="shared" ca="1" si="662"/>
        <v>-3.5</v>
      </c>
      <c r="E2959">
        <f t="shared" ca="1" si="662"/>
        <v>-6</v>
      </c>
      <c r="F2959">
        <f t="shared" ca="1" si="662"/>
        <v>23</v>
      </c>
      <c r="G2959">
        <f t="shared" ca="1" si="662"/>
        <v>7</v>
      </c>
      <c r="H2959">
        <f t="shared" ca="1" si="665"/>
        <v>2017</v>
      </c>
      <c r="I2959">
        <f t="shared" ca="1" si="666"/>
        <v>9</v>
      </c>
      <c r="J2959" t="str">
        <f t="shared" ca="1" si="667"/>
        <v>rs</v>
      </c>
      <c r="K2959" t="str">
        <f t="shared" ca="1" si="663"/>
        <v>JAX</v>
      </c>
      <c r="L2959" t="str">
        <f t="shared" ca="1" si="663"/>
        <v>JAX</v>
      </c>
      <c r="M2959">
        <f t="shared" ca="1" si="668"/>
        <v>2.5</v>
      </c>
      <c r="N2959" t="s">
        <v>16</v>
      </c>
      <c r="O2959">
        <v>-5</v>
      </c>
      <c r="P2959">
        <f t="shared" ca="1" si="669"/>
        <v>1.5</v>
      </c>
      <c r="S2959" t="s">
        <v>79</v>
      </c>
      <c r="T2959">
        <v>0.54</v>
      </c>
      <c r="U2959">
        <f t="shared" ca="1" si="670"/>
        <v>1</v>
      </c>
      <c r="V2959" t="s">
        <v>79</v>
      </c>
      <c r="W2959">
        <f t="shared" ca="1" si="671"/>
        <v>1</v>
      </c>
    </row>
    <row r="2960" spans="1:23" x14ac:dyDescent="0.25">
      <c r="A2960">
        <v>2943</v>
      </c>
      <c r="B2960">
        <v>1461</v>
      </c>
      <c r="C2960" t="str">
        <f t="shared" ca="1" si="664"/>
        <v>2017_09_DEN@PHI</v>
      </c>
      <c r="D2960">
        <f t="shared" ca="1" si="662"/>
        <v>-7.5</v>
      </c>
      <c r="E2960">
        <f t="shared" ca="1" si="662"/>
        <v>-7.5</v>
      </c>
      <c r="F2960">
        <f t="shared" ca="1" si="662"/>
        <v>51</v>
      </c>
      <c r="G2960">
        <f t="shared" ca="1" si="662"/>
        <v>23</v>
      </c>
      <c r="H2960">
        <f t="shared" ca="1" si="665"/>
        <v>2017</v>
      </c>
      <c r="I2960">
        <f t="shared" ca="1" si="666"/>
        <v>9</v>
      </c>
      <c r="J2960" t="str">
        <f t="shared" ca="1" si="667"/>
        <v>rs</v>
      </c>
      <c r="K2960" t="str">
        <f t="shared" ca="1" si="663"/>
        <v>PHI</v>
      </c>
      <c r="L2960" t="str">
        <f t="shared" ca="1" si="663"/>
        <v>PHI</v>
      </c>
      <c r="M2960">
        <f t="shared" ca="1" si="668"/>
        <v>0</v>
      </c>
      <c r="N2960" t="s">
        <v>16</v>
      </c>
      <c r="O2960">
        <v>-8</v>
      </c>
      <c r="P2960">
        <f t="shared" ca="1" si="669"/>
        <v>0.5</v>
      </c>
      <c r="S2960" t="s">
        <v>74</v>
      </c>
      <c r="T2960">
        <v>0.51</v>
      </c>
      <c r="U2960">
        <f t="shared" ca="1" si="670"/>
        <v>0</v>
      </c>
      <c r="V2960" t="s">
        <v>88</v>
      </c>
      <c r="W2960">
        <f t="shared" ca="1" si="671"/>
        <v>1</v>
      </c>
    </row>
    <row r="2961" spans="1:23" x14ac:dyDescent="0.25">
      <c r="A2961">
        <v>2944</v>
      </c>
      <c r="B2961">
        <v>1462</v>
      </c>
      <c r="C2961" t="str">
        <f t="shared" ca="1" si="664"/>
        <v>2017_09_IND@HOU</v>
      </c>
      <c r="D2961">
        <f t="shared" ca="1" si="662"/>
        <v>-13</v>
      </c>
      <c r="E2961">
        <f t="shared" ca="1" si="662"/>
        <v>-7.5</v>
      </c>
      <c r="F2961">
        <f t="shared" ca="1" si="662"/>
        <v>14</v>
      </c>
      <c r="G2961">
        <f t="shared" ca="1" si="662"/>
        <v>20</v>
      </c>
      <c r="H2961">
        <f t="shared" ca="1" si="665"/>
        <v>2017</v>
      </c>
      <c r="I2961">
        <f t="shared" ca="1" si="666"/>
        <v>9</v>
      </c>
      <c r="J2961" t="str">
        <f t="shared" ca="1" si="667"/>
        <v>rs</v>
      </c>
      <c r="K2961" t="str">
        <f t="shared" ca="1" si="663"/>
        <v>IND</v>
      </c>
      <c r="L2961" t="str">
        <f t="shared" ca="1" si="663"/>
        <v>IND</v>
      </c>
      <c r="M2961">
        <f t="shared" ca="1" si="668"/>
        <v>-5.5</v>
      </c>
      <c r="N2961" t="s">
        <v>16</v>
      </c>
      <c r="O2961">
        <v>-10</v>
      </c>
      <c r="P2961">
        <f t="shared" ca="1" si="669"/>
        <v>3</v>
      </c>
      <c r="S2961" t="s">
        <v>77</v>
      </c>
      <c r="T2961">
        <v>0.6</v>
      </c>
      <c r="U2961">
        <f t="shared" ca="1" si="670"/>
        <v>0</v>
      </c>
      <c r="V2961" t="s">
        <v>77</v>
      </c>
      <c r="W2961">
        <f t="shared" ca="1" si="671"/>
        <v>0</v>
      </c>
    </row>
    <row r="2962" spans="1:23" x14ac:dyDescent="0.25">
      <c r="A2962">
        <v>2945</v>
      </c>
      <c r="B2962">
        <v>1463</v>
      </c>
      <c r="C2962" t="str">
        <f t="shared" ca="1" si="664"/>
        <v>2017_09_WAS@SEA</v>
      </c>
      <c r="D2962">
        <f t="shared" ref="D2962:G2981" ca="1" si="672">IFERROR(IF(ISBLANK(VLOOKUP($B2962,nfl_game_result,MATCH(D$1,nfl_game_result_header,0),FALSE)),"",VLOOKUP($B2962,nfl_game_result,MATCH(D$1,nfl_game_result_header,0),FALSE)),"error")</f>
        <v>-7</v>
      </c>
      <c r="E2962">
        <f t="shared" ca="1" si="672"/>
        <v>-7</v>
      </c>
      <c r="F2962">
        <f t="shared" ca="1" si="672"/>
        <v>14</v>
      </c>
      <c r="G2962">
        <f t="shared" ca="1" si="672"/>
        <v>17</v>
      </c>
      <c r="H2962">
        <f t="shared" ca="1" si="665"/>
        <v>2017</v>
      </c>
      <c r="I2962">
        <f t="shared" ca="1" si="666"/>
        <v>9</v>
      </c>
      <c r="J2962" t="str">
        <f t="shared" ca="1" si="667"/>
        <v>rs</v>
      </c>
      <c r="K2962" t="str">
        <f t="shared" ref="K2962:L2981" ca="1" si="673">IFERROR(IF(ISBLANK(VLOOKUP($B2962,nfl_game_result,MATCH(K$1,nfl_game_result_header,0),FALSE)),"",VLOOKUP($B2962,nfl_game_result,MATCH(K$1,nfl_game_result_header,0),FALSE)),"error")</f>
        <v>WAS</v>
      </c>
      <c r="L2962" t="str">
        <f t="shared" ca="1" si="673"/>
        <v>WAS</v>
      </c>
      <c r="M2962">
        <f t="shared" ca="1" si="668"/>
        <v>0</v>
      </c>
      <c r="N2962" t="s">
        <v>16</v>
      </c>
      <c r="O2962">
        <v>-5.5</v>
      </c>
      <c r="P2962">
        <f t="shared" ca="1" si="669"/>
        <v>1.5</v>
      </c>
      <c r="S2962" t="s">
        <v>91</v>
      </c>
      <c r="T2962">
        <v>0.7</v>
      </c>
      <c r="U2962">
        <f t="shared" ca="1" si="670"/>
        <v>0</v>
      </c>
      <c r="V2962" t="s">
        <v>91</v>
      </c>
      <c r="W2962">
        <f t="shared" ca="1" si="671"/>
        <v>0</v>
      </c>
    </row>
    <row r="2963" spans="1:23" x14ac:dyDescent="0.25">
      <c r="A2963">
        <v>2946</v>
      </c>
      <c r="B2963">
        <v>1464</v>
      </c>
      <c r="C2963" t="str">
        <f t="shared" ca="1" si="664"/>
        <v>2017_09_ARI@SFO</v>
      </c>
      <c r="D2963">
        <f t="shared" ca="1" si="672"/>
        <v>2.5</v>
      </c>
      <c r="E2963">
        <f t="shared" ca="1" si="672"/>
        <v>2.5</v>
      </c>
      <c r="F2963">
        <f t="shared" ca="1" si="672"/>
        <v>10</v>
      </c>
      <c r="G2963">
        <f t="shared" ca="1" si="672"/>
        <v>20</v>
      </c>
      <c r="H2963">
        <f t="shared" ca="1" si="665"/>
        <v>2017</v>
      </c>
      <c r="I2963">
        <f t="shared" ca="1" si="666"/>
        <v>9</v>
      </c>
      <c r="J2963" t="str">
        <f t="shared" ca="1" si="667"/>
        <v>rs</v>
      </c>
      <c r="K2963" t="str">
        <f t="shared" ca="1" si="673"/>
        <v>ARI</v>
      </c>
      <c r="L2963" t="str">
        <f t="shared" ca="1" si="673"/>
        <v>ARI</v>
      </c>
      <c r="M2963">
        <f t="shared" ca="1" si="668"/>
        <v>0</v>
      </c>
      <c r="N2963" t="s">
        <v>16</v>
      </c>
      <c r="O2963">
        <v>0</v>
      </c>
      <c r="P2963">
        <f t="shared" ca="1" si="669"/>
        <v>2.5</v>
      </c>
      <c r="S2963" t="s">
        <v>66</v>
      </c>
      <c r="T2963">
        <v>0.56000000000000005</v>
      </c>
      <c r="U2963">
        <f t="shared" ca="1" si="670"/>
        <v>1</v>
      </c>
      <c r="V2963" t="s">
        <v>66</v>
      </c>
      <c r="W2963">
        <f t="shared" ca="1" si="671"/>
        <v>1</v>
      </c>
    </row>
    <row r="2964" spans="1:23" x14ac:dyDescent="0.25">
      <c r="A2964">
        <v>2947</v>
      </c>
      <c r="B2964">
        <v>1465</v>
      </c>
      <c r="C2964" t="str">
        <f t="shared" ca="1" si="664"/>
        <v>2017_09_KCY@DAL</v>
      </c>
      <c r="D2964">
        <f t="shared" ca="1" si="672"/>
        <v>-1.5</v>
      </c>
      <c r="E2964">
        <f t="shared" ca="1" si="672"/>
        <v>-2.5</v>
      </c>
      <c r="F2964">
        <f t="shared" ca="1" si="672"/>
        <v>28</v>
      </c>
      <c r="G2964">
        <f t="shared" ca="1" si="672"/>
        <v>17</v>
      </c>
      <c r="H2964">
        <f t="shared" ca="1" si="665"/>
        <v>2017</v>
      </c>
      <c r="I2964">
        <f t="shared" ca="1" si="666"/>
        <v>9</v>
      </c>
      <c r="J2964" t="str">
        <f t="shared" ca="1" si="667"/>
        <v>rs</v>
      </c>
      <c r="K2964" t="str">
        <f t="shared" ca="1" si="673"/>
        <v>DAL</v>
      </c>
      <c r="L2964" t="str">
        <f t="shared" ca="1" si="673"/>
        <v>DAL</v>
      </c>
      <c r="M2964">
        <f t="shared" ca="1" si="668"/>
        <v>1</v>
      </c>
      <c r="N2964" t="s">
        <v>16</v>
      </c>
      <c r="O2964">
        <v>-3</v>
      </c>
      <c r="P2964">
        <f t="shared" ca="1" si="669"/>
        <v>1.5</v>
      </c>
      <c r="S2964" t="s">
        <v>73</v>
      </c>
      <c r="T2964">
        <v>0.56000000000000005</v>
      </c>
      <c r="U2964">
        <f t="shared" ca="1" si="670"/>
        <v>1</v>
      </c>
      <c r="V2964" t="s">
        <v>73</v>
      </c>
      <c r="W2964">
        <f t="shared" ca="1" si="671"/>
        <v>1</v>
      </c>
    </row>
    <row r="2965" spans="1:23" x14ac:dyDescent="0.25">
      <c r="A2965">
        <v>2948</v>
      </c>
      <c r="B2965">
        <v>1466</v>
      </c>
      <c r="C2965" t="str">
        <f t="shared" ca="1" si="664"/>
        <v>2017_09_OAK@MIA</v>
      </c>
      <c r="D2965">
        <f t="shared" ca="1" si="672"/>
        <v>2.5</v>
      </c>
      <c r="E2965">
        <f t="shared" ca="1" si="672"/>
        <v>3</v>
      </c>
      <c r="F2965">
        <f t="shared" ca="1" si="672"/>
        <v>24</v>
      </c>
      <c r="G2965">
        <f t="shared" ca="1" si="672"/>
        <v>27</v>
      </c>
      <c r="H2965">
        <f t="shared" ca="1" si="665"/>
        <v>2017</v>
      </c>
      <c r="I2965">
        <f t="shared" ca="1" si="666"/>
        <v>9</v>
      </c>
      <c r="J2965" t="str">
        <f t="shared" ca="1" si="667"/>
        <v>rs</v>
      </c>
      <c r="K2965" t="str">
        <f t="shared" ca="1" si="673"/>
        <v>na</v>
      </c>
      <c r="L2965" t="str">
        <f t="shared" ca="1" si="673"/>
        <v>OAK</v>
      </c>
      <c r="M2965">
        <f t="shared" ca="1" si="668"/>
        <v>-0.5</v>
      </c>
      <c r="N2965" t="s">
        <v>16</v>
      </c>
      <c r="O2965">
        <v>-1</v>
      </c>
      <c r="P2965">
        <f t="shared" ca="1" si="669"/>
        <v>3.5</v>
      </c>
      <c r="S2965" t="s">
        <v>81</v>
      </c>
      <c r="T2965">
        <v>0.57999999999999996</v>
      </c>
      <c r="U2965">
        <f t="shared" ca="1" si="670"/>
        <v>0</v>
      </c>
      <c r="V2965" t="s">
        <v>81</v>
      </c>
      <c r="W2965">
        <f t="shared" ca="1" si="671"/>
        <v>0</v>
      </c>
    </row>
    <row r="2966" spans="1:23" x14ac:dyDescent="0.25">
      <c r="A2966">
        <v>2949</v>
      </c>
      <c r="B2966">
        <v>1467</v>
      </c>
      <c r="C2966" t="str">
        <f t="shared" ca="1" si="664"/>
        <v>2017_09_DET@GBY</v>
      </c>
      <c r="D2966">
        <f t="shared" ca="1" si="672"/>
        <v>0</v>
      </c>
      <c r="E2966">
        <f t="shared" ca="1" si="672"/>
        <v>2</v>
      </c>
      <c r="F2966">
        <f t="shared" ca="1" si="672"/>
        <v>17</v>
      </c>
      <c r="G2966">
        <f t="shared" ca="1" si="672"/>
        <v>30</v>
      </c>
      <c r="H2966">
        <f t="shared" ca="1" si="665"/>
        <v>2017</v>
      </c>
      <c r="I2966">
        <f t="shared" ca="1" si="666"/>
        <v>9</v>
      </c>
      <c r="J2966" t="str">
        <f t="shared" ca="1" si="667"/>
        <v>rs</v>
      </c>
      <c r="K2966" t="str">
        <f t="shared" ca="1" si="673"/>
        <v>DET</v>
      </c>
      <c r="L2966" t="str">
        <f t="shared" ca="1" si="673"/>
        <v>DET</v>
      </c>
      <c r="M2966">
        <f t="shared" ca="1" si="668"/>
        <v>-2</v>
      </c>
      <c r="N2966" t="s">
        <v>16</v>
      </c>
      <c r="O2966">
        <v>2.5</v>
      </c>
      <c r="P2966">
        <f t="shared" ca="1" si="669"/>
        <v>2.5</v>
      </c>
      <c r="S2966" t="s">
        <v>75</v>
      </c>
      <c r="T2966">
        <v>0.52</v>
      </c>
      <c r="U2966">
        <f t="shared" ca="1" si="670"/>
        <v>1</v>
      </c>
      <c r="V2966" t="s">
        <v>75</v>
      </c>
      <c r="W2966">
        <f t="shared" ca="1" si="671"/>
        <v>1</v>
      </c>
    </row>
    <row r="2967" spans="1:23" x14ac:dyDescent="0.25">
      <c r="A2967">
        <v>2950</v>
      </c>
      <c r="B2967">
        <v>1455</v>
      </c>
      <c r="C2967" t="str">
        <f t="shared" ca="1" si="664"/>
        <v>2017_09_BUF@NYJ</v>
      </c>
      <c r="D2967">
        <f t="shared" ca="1" si="672"/>
        <v>3.5</v>
      </c>
      <c r="E2967">
        <f t="shared" ca="1" si="672"/>
        <v>3.5</v>
      </c>
      <c r="F2967">
        <f t="shared" ca="1" si="672"/>
        <v>34</v>
      </c>
      <c r="G2967">
        <f t="shared" ca="1" si="672"/>
        <v>21</v>
      </c>
      <c r="H2967">
        <f t="shared" ca="1" si="665"/>
        <v>2017</v>
      </c>
      <c r="I2967">
        <f t="shared" ca="1" si="666"/>
        <v>9</v>
      </c>
      <c r="J2967" t="str">
        <f t="shared" ca="1" si="667"/>
        <v>rs</v>
      </c>
      <c r="K2967" t="str">
        <f t="shared" ca="1" si="673"/>
        <v>NYJ</v>
      </c>
      <c r="L2967" t="str">
        <f t="shared" ca="1" si="673"/>
        <v>NYJ</v>
      </c>
      <c r="M2967">
        <f t="shared" ca="1" si="668"/>
        <v>0</v>
      </c>
      <c r="N2967" t="s">
        <v>18</v>
      </c>
      <c r="O2967">
        <v>3</v>
      </c>
      <c r="P2967">
        <f t="shared" ca="1" si="669"/>
        <v>0.5</v>
      </c>
      <c r="S2967" t="s">
        <v>68</v>
      </c>
      <c r="T2967">
        <v>0.6</v>
      </c>
      <c r="U2967">
        <f t="shared" ca="1" si="670"/>
        <v>0</v>
      </c>
      <c r="V2967" t="s">
        <v>68</v>
      </c>
      <c r="W2967">
        <f t="shared" ca="1" si="671"/>
        <v>0</v>
      </c>
    </row>
    <row r="2968" spans="1:23" x14ac:dyDescent="0.25">
      <c r="A2968">
        <v>2951</v>
      </c>
      <c r="B2968">
        <v>1456</v>
      </c>
      <c r="C2968" t="str">
        <f t="shared" ca="1" si="664"/>
        <v>2017_09_TBY@NOR</v>
      </c>
      <c r="D2968">
        <f t="shared" ca="1" si="672"/>
        <v>-7</v>
      </c>
      <c r="E2968">
        <f t="shared" ca="1" si="672"/>
        <v>-7</v>
      </c>
      <c r="F2968">
        <f t="shared" ca="1" si="672"/>
        <v>30</v>
      </c>
      <c r="G2968">
        <f t="shared" ca="1" si="672"/>
        <v>10</v>
      </c>
      <c r="H2968">
        <f t="shared" ca="1" si="665"/>
        <v>2017</v>
      </c>
      <c r="I2968">
        <f t="shared" ca="1" si="666"/>
        <v>9</v>
      </c>
      <c r="J2968" t="str">
        <f t="shared" ca="1" si="667"/>
        <v>rs</v>
      </c>
      <c r="K2968" t="str">
        <f t="shared" ca="1" si="673"/>
        <v>NOR</v>
      </c>
      <c r="L2968" t="str">
        <f t="shared" ca="1" si="673"/>
        <v>NOR</v>
      </c>
      <c r="M2968">
        <f t="shared" ca="1" si="668"/>
        <v>0</v>
      </c>
      <c r="N2968" t="s">
        <v>18</v>
      </c>
      <c r="O2968">
        <v>-7</v>
      </c>
      <c r="P2968">
        <f t="shared" ca="1" si="669"/>
        <v>0</v>
      </c>
      <c r="S2968" t="s">
        <v>94</v>
      </c>
      <c r="T2968">
        <v>0.64</v>
      </c>
      <c r="U2968">
        <f t="shared" ca="1" si="670"/>
        <v>0</v>
      </c>
      <c r="V2968" t="s">
        <v>340</v>
      </c>
      <c r="W2968">
        <f t="shared" ca="1" si="671"/>
        <v>1</v>
      </c>
    </row>
    <row r="2969" spans="1:23" x14ac:dyDescent="0.25">
      <c r="A2969">
        <v>2952</v>
      </c>
      <c r="B2969">
        <v>1457</v>
      </c>
      <c r="C2969" t="str">
        <f t="shared" ca="1" si="664"/>
        <v>2017_09_ATL@CAR</v>
      </c>
      <c r="D2969">
        <f t="shared" ca="1" si="672"/>
        <v>-2</v>
      </c>
      <c r="E2969">
        <f t="shared" ca="1" si="672"/>
        <v>2</v>
      </c>
      <c r="F2969">
        <f t="shared" ca="1" si="672"/>
        <v>20</v>
      </c>
      <c r="G2969">
        <f t="shared" ca="1" si="672"/>
        <v>17</v>
      </c>
      <c r="H2969">
        <f t="shared" ca="1" si="665"/>
        <v>2017</v>
      </c>
      <c r="I2969">
        <f t="shared" ca="1" si="666"/>
        <v>9</v>
      </c>
      <c r="J2969" t="str">
        <f t="shared" ca="1" si="667"/>
        <v>rs</v>
      </c>
      <c r="K2969" t="str">
        <f t="shared" ca="1" si="673"/>
        <v>CAR</v>
      </c>
      <c r="L2969" t="str">
        <f t="shared" ca="1" si="673"/>
        <v>CAR</v>
      </c>
      <c r="M2969">
        <f t="shared" ca="1" si="668"/>
        <v>-4</v>
      </c>
      <c r="N2969" t="s">
        <v>18</v>
      </c>
      <c r="O2969">
        <v>-3</v>
      </c>
      <c r="P2969">
        <f t="shared" ca="1" si="669"/>
        <v>1</v>
      </c>
      <c r="S2969" t="s">
        <v>69</v>
      </c>
      <c r="T2969">
        <v>0.6</v>
      </c>
      <c r="U2969">
        <f t="shared" ca="1" si="670"/>
        <v>1</v>
      </c>
      <c r="V2969" t="s">
        <v>69</v>
      </c>
      <c r="W2969">
        <f t="shared" ca="1" si="671"/>
        <v>1</v>
      </c>
    </row>
    <row r="2970" spans="1:23" x14ac:dyDescent="0.25">
      <c r="A2970">
        <v>2953</v>
      </c>
      <c r="B2970">
        <v>1458</v>
      </c>
      <c r="C2970" t="str">
        <f t="shared" ca="1" si="664"/>
        <v>2017_09_LAR@NYG</v>
      </c>
      <c r="D2970">
        <f t="shared" ca="1" si="672"/>
        <v>3.5</v>
      </c>
      <c r="E2970">
        <f t="shared" ca="1" si="672"/>
        <v>4.5</v>
      </c>
      <c r="F2970">
        <f t="shared" ca="1" si="672"/>
        <v>17</v>
      </c>
      <c r="G2970">
        <f t="shared" ca="1" si="672"/>
        <v>51</v>
      </c>
      <c r="H2970">
        <f t="shared" ca="1" si="665"/>
        <v>2017</v>
      </c>
      <c r="I2970">
        <f t="shared" ca="1" si="666"/>
        <v>9</v>
      </c>
      <c r="J2970" t="str">
        <f t="shared" ca="1" si="667"/>
        <v>rs</v>
      </c>
      <c r="K2970" t="str">
        <f t="shared" ca="1" si="673"/>
        <v>LAR</v>
      </c>
      <c r="L2970" t="str">
        <f t="shared" ca="1" si="673"/>
        <v>LAR</v>
      </c>
      <c r="M2970">
        <f t="shared" ca="1" si="668"/>
        <v>-1</v>
      </c>
      <c r="N2970" t="s">
        <v>18</v>
      </c>
      <c r="O2970">
        <v>3</v>
      </c>
      <c r="P2970">
        <f t="shared" ca="1" si="669"/>
        <v>0.5</v>
      </c>
      <c r="S2970" t="s">
        <v>125</v>
      </c>
      <c r="T2970">
        <v>0.62</v>
      </c>
      <c r="U2970">
        <f t="shared" ca="1" si="670"/>
        <v>1</v>
      </c>
      <c r="V2970" t="s">
        <v>125</v>
      </c>
      <c r="W2970">
        <f t="shared" ca="1" si="671"/>
        <v>1</v>
      </c>
    </row>
    <row r="2971" spans="1:23" x14ac:dyDescent="0.25">
      <c r="A2971">
        <v>2954</v>
      </c>
      <c r="B2971">
        <v>1459</v>
      </c>
      <c r="C2971" t="str">
        <f t="shared" ca="1" si="664"/>
        <v>2017_09_BAL@TEN</v>
      </c>
      <c r="D2971">
        <f t="shared" ca="1" si="672"/>
        <v>-5.5</v>
      </c>
      <c r="E2971">
        <f t="shared" ca="1" si="672"/>
        <v>-3.5</v>
      </c>
      <c r="F2971">
        <f t="shared" ca="1" si="672"/>
        <v>23</v>
      </c>
      <c r="G2971">
        <f t="shared" ca="1" si="672"/>
        <v>20</v>
      </c>
      <c r="H2971">
        <f t="shared" ca="1" si="665"/>
        <v>2017</v>
      </c>
      <c r="I2971">
        <f t="shared" ca="1" si="666"/>
        <v>9</v>
      </c>
      <c r="J2971" t="str">
        <f t="shared" ca="1" si="667"/>
        <v>rs</v>
      </c>
      <c r="K2971" t="str">
        <f t="shared" ca="1" si="673"/>
        <v>BAL</v>
      </c>
      <c r="L2971" t="str">
        <f t="shared" ca="1" si="673"/>
        <v>TEN</v>
      </c>
      <c r="M2971">
        <f t="shared" ca="1" si="668"/>
        <v>-2</v>
      </c>
      <c r="N2971" t="s">
        <v>18</v>
      </c>
      <c r="O2971">
        <v>-3</v>
      </c>
      <c r="P2971">
        <f t="shared" ca="1" si="669"/>
        <v>2.5</v>
      </c>
      <c r="S2971" t="s">
        <v>95</v>
      </c>
      <c r="T2971">
        <v>0.59</v>
      </c>
      <c r="U2971">
        <f t="shared" ca="1" si="670"/>
        <v>0</v>
      </c>
      <c r="V2971" t="s">
        <v>95</v>
      </c>
      <c r="W2971">
        <f t="shared" ca="1" si="671"/>
        <v>1</v>
      </c>
    </row>
    <row r="2972" spans="1:23" x14ac:dyDescent="0.25">
      <c r="A2972">
        <v>2955</v>
      </c>
      <c r="B2972">
        <v>1460</v>
      </c>
      <c r="C2972" t="str">
        <f t="shared" ca="1" si="664"/>
        <v>2017_09_CIN@JAX</v>
      </c>
      <c r="D2972">
        <f t="shared" ca="1" si="672"/>
        <v>-3.5</v>
      </c>
      <c r="E2972">
        <f t="shared" ca="1" si="672"/>
        <v>-6</v>
      </c>
      <c r="F2972">
        <f t="shared" ca="1" si="672"/>
        <v>23</v>
      </c>
      <c r="G2972">
        <f t="shared" ca="1" si="672"/>
        <v>7</v>
      </c>
      <c r="H2972">
        <f t="shared" ca="1" si="665"/>
        <v>2017</v>
      </c>
      <c r="I2972">
        <f t="shared" ca="1" si="666"/>
        <v>9</v>
      </c>
      <c r="J2972" t="str">
        <f t="shared" ca="1" si="667"/>
        <v>rs</v>
      </c>
      <c r="K2972" t="str">
        <f t="shared" ca="1" si="673"/>
        <v>JAX</v>
      </c>
      <c r="L2972" t="str">
        <f t="shared" ca="1" si="673"/>
        <v>JAX</v>
      </c>
      <c r="M2972">
        <f t="shared" ca="1" si="668"/>
        <v>2.5</v>
      </c>
      <c r="N2972" t="s">
        <v>18</v>
      </c>
      <c r="O2972">
        <v>-4.5</v>
      </c>
      <c r="P2972">
        <f t="shared" ca="1" si="669"/>
        <v>1</v>
      </c>
      <c r="S2972" t="s">
        <v>79</v>
      </c>
      <c r="T2972">
        <v>0.53</v>
      </c>
      <c r="U2972">
        <f t="shared" ca="1" si="670"/>
        <v>1</v>
      </c>
      <c r="V2972" t="s">
        <v>79</v>
      </c>
      <c r="W2972">
        <f t="shared" ca="1" si="671"/>
        <v>1</v>
      </c>
    </row>
    <row r="2973" spans="1:23" x14ac:dyDescent="0.25">
      <c r="A2973">
        <v>2956</v>
      </c>
      <c r="B2973">
        <v>1461</v>
      </c>
      <c r="C2973" t="str">
        <f t="shared" ca="1" si="664"/>
        <v>2017_09_DEN@PHI</v>
      </c>
      <c r="D2973">
        <f t="shared" ca="1" si="672"/>
        <v>-7.5</v>
      </c>
      <c r="E2973">
        <f t="shared" ca="1" si="672"/>
        <v>-7.5</v>
      </c>
      <c r="F2973">
        <f t="shared" ca="1" si="672"/>
        <v>51</v>
      </c>
      <c r="G2973">
        <f t="shared" ca="1" si="672"/>
        <v>23</v>
      </c>
      <c r="H2973">
        <f t="shared" ca="1" si="665"/>
        <v>2017</v>
      </c>
      <c r="I2973">
        <f t="shared" ca="1" si="666"/>
        <v>9</v>
      </c>
      <c r="J2973" t="str">
        <f t="shared" ca="1" si="667"/>
        <v>rs</v>
      </c>
      <c r="K2973" t="str">
        <f t="shared" ca="1" si="673"/>
        <v>PHI</v>
      </c>
      <c r="L2973" t="str">
        <f t="shared" ca="1" si="673"/>
        <v>PHI</v>
      </c>
      <c r="M2973">
        <f t="shared" ca="1" si="668"/>
        <v>0</v>
      </c>
      <c r="N2973" t="s">
        <v>18</v>
      </c>
      <c r="O2973">
        <v>-7.5</v>
      </c>
      <c r="P2973">
        <f t="shared" ca="1" si="669"/>
        <v>0</v>
      </c>
      <c r="S2973" t="s">
        <v>74</v>
      </c>
      <c r="T2973">
        <v>0.68</v>
      </c>
      <c r="U2973">
        <f t="shared" ca="1" si="670"/>
        <v>0</v>
      </c>
      <c r="V2973" t="s">
        <v>88</v>
      </c>
      <c r="W2973">
        <f t="shared" ca="1" si="671"/>
        <v>1</v>
      </c>
    </row>
    <row r="2974" spans="1:23" x14ac:dyDescent="0.25">
      <c r="A2974">
        <v>2957</v>
      </c>
      <c r="B2974">
        <v>1462</v>
      </c>
      <c r="C2974" t="str">
        <f t="shared" ca="1" si="664"/>
        <v>2017_09_IND@HOU</v>
      </c>
      <c r="D2974">
        <f t="shared" ca="1" si="672"/>
        <v>-13</v>
      </c>
      <c r="E2974">
        <f t="shared" ca="1" si="672"/>
        <v>-7.5</v>
      </c>
      <c r="F2974">
        <f t="shared" ca="1" si="672"/>
        <v>14</v>
      </c>
      <c r="G2974">
        <f t="shared" ca="1" si="672"/>
        <v>20</v>
      </c>
      <c r="H2974">
        <f t="shared" ca="1" si="665"/>
        <v>2017</v>
      </c>
      <c r="I2974">
        <f t="shared" ca="1" si="666"/>
        <v>9</v>
      </c>
      <c r="J2974" t="str">
        <f t="shared" ca="1" si="667"/>
        <v>rs</v>
      </c>
      <c r="K2974" t="str">
        <f t="shared" ca="1" si="673"/>
        <v>IND</v>
      </c>
      <c r="L2974" t="str">
        <f t="shared" ca="1" si="673"/>
        <v>IND</v>
      </c>
      <c r="M2974">
        <f t="shared" ca="1" si="668"/>
        <v>-5.5</v>
      </c>
      <c r="N2974" t="s">
        <v>18</v>
      </c>
      <c r="O2974">
        <v>-6.5</v>
      </c>
      <c r="P2974">
        <f t="shared" ca="1" si="669"/>
        <v>6.5</v>
      </c>
      <c r="S2974" t="s">
        <v>78</v>
      </c>
      <c r="T2974">
        <v>0.66</v>
      </c>
      <c r="U2974">
        <f t="shared" ca="1" si="670"/>
        <v>1</v>
      </c>
      <c r="V2974" t="s">
        <v>77</v>
      </c>
      <c r="W2974">
        <f t="shared" ca="1" si="671"/>
        <v>0</v>
      </c>
    </row>
    <row r="2975" spans="1:23" x14ac:dyDescent="0.25">
      <c r="A2975">
        <v>2958</v>
      </c>
      <c r="B2975">
        <v>1463</v>
      </c>
      <c r="C2975" t="str">
        <f t="shared" ca="1" si="664"/>
        <v>2017_09_WAS@SEA</v>
      </c>
      <c r="D2975">
        <f t="shared" ca="1" si="672"/>
        <v>-7</v>
      </c>
      <c r="E2975">
        <f t="shared" ca="1" si="672"/>
        <v>-7</v>
      </c>
      <c r="F2975">
        <f t="shared" ca="1" si="672"/>
        <v>14</v>
      </c>
      <c r="G2975">
        <f t="shared" ca="1" si="672"/>
        <v>17</v>
      </c>
      <c r="H2975">
        <f t="shared" ca="1" si="665"/>
        <v>2017</v>
      </c>
      <c r="I2975">
        <f t="shared" ca="1" si="666"/>
        <v>9</v>
      </c>
      <c r="J2975" t="str">
        <f t="shared" ca="1" si="667"/>
        <v>rs</v>
      </c>
      <c r="K2975" t="str">
        <f t="shared" ca="1" si="673"/>
        <v>WAS</v>
      </c>
      <c r="L2975" t="str">
        <f t="shared" ca="1" si="673"/>
        <v>WAS</v>
      </c>
      <c r="M2975">
        <f t="shared" ca="1" si="668"/>
        <v>0</v>
      </c>
      <c r="N2975" t="s">
        <v>18</v>
      </c>
      <c r="O2975">
        <v>-6</v>
      </c>
      <c r="P2975">
        <f t="shared" ca="1" si="669"/>
        <v>1</v>
      </c>
      <c r="S2975" t="s">
        <v>96</v>
      </c>
      <c r="T2975">
        <v>0.51</v>
      </c>
      <c r="U2975">
        <f t="shared" ca="1" si="670"/>
        <v>1</v>
      </c>
      <c r="V2975" t="s">
        <v>91</v>
      </c>
      <c r="W2975">
        <f t="shared" ca="1" si="671"/>
        <v>0</v>
      </c>
    </row>
    <row r="2976" spans="1:23" x14ac:dyDescent="0.25">
      <c r="A2976">
        <v>2959</v>
      </c>
      <c r="B2976">
        <v>1464</v>
      </c>
      <c r="C2976" t="str">
        <f t="shared" ca="1" si="664"/>
        <v>2017_09_ARI@SFO</v>
      </c>
      <c r="D2976">
        <f t="shared" ca="1" si="672"/>
        <v>2.5</v>
      </c>
      <c r="E2976">
        <f t="shared" ca="1" si="672"/>
        <v>2.5</v>
      </c>
      <c r="F2976">
        <f t="shared" ca="1" si="672"/>
        <v>10</v>
      </c>
      <c r="G2976">
        <f t="shared" ca="1" si="672"/>
        <v>20</v>
      </c>
      <c r="H2976">
        <f t="shared" ca="1" si="665"/>
        <v>2017</v>
      </c>
      <c r="I2976">
        <f t="shared" ca="1" si="666"/>
        <v>9</v>
      </c>
      <c r="J2976" t="str">
        <f t="shared" ca="1" si="667"/>
        <v>rs</v>
      </c>
      <c r="K2976" t="str">
        <f t="shared" ca="1" si="673"/>
        <v>ARI</v>
      </c>
      <c r="L2976" t="str">
        <f t="shared" ca="1" si="673"/>
        <v>ARI</v>
      </c>
      <c r="M2976">
        <f t="shared" ca="1" si="668"/>
        <v>0</v>
      </c>
      <c r="N2976" t="s">
        <v>18</v>
      </c>
      <c r="O2976">
        <v>4</v>
      </c>
      <c r="P2976">
        <f t="shared" ca="1" si="669"/>
        <v>1.5</v>
      </c>
      <c r="S2976" t="s">
        <v>338</v>
      </c>
      <c r="T2976">
        <v>0.61</v>
      </c>
      <c r="U2976">
        <f t="shared" ca="1" si="670"/>
        <v>0</v>
      </c>
      <c r="V2976" t="s">
        <v>338</v>
      </c>
      <c r="W2976">
        <f t="shared" ca="1" si="671"/>
        <v>0</v>
      </c>
    </row>
    <row r="2977" spans="1:23" x14ac:dyDescent="0.25">
      <c r="A2977">
        <v>2960</v>
      </c>
      <c r="B2977">
        <v>1465</v>
      </c>
      <c r="C2977" t="str">
        <f t="shared" ca="1" si="664"/>
        <v>2017_09_KCY@DAL</v>
      </c>
      <c r="D2977">
        <f t="shared" ca="1" si="672"/>
        <v>-1.5</v>
      </c>
      <c r="E2977">
        <f t="shared" ca="1" si="672"/>
        <v>-2.5</v>
      </c>
      <c r="F2977">
        <f t="shared" ca="1" si="672"/>
        <v>28</v>
      </c>
      <c r="G2977">
        <f t="shared" ca="1" si="672"/>
        <v>17</v>
      </c>
      <c r="H2977">
        <f t="shared" ca="1" si="665"/>
        <v>2017</v>
      </c>
      <c r="I2977">
        <f t="shared" ca="1" si="666"/>
        <v>9</v>
      </c>
      <c r="J2977" t="str">
        <f t="shared" ca="1" si="667"/>
        <v>rs</v>
      </c>
      <c r="K2977" t="str">
        <f t="shared" ca="1" si="673"/>
        <v>DAL</v>
      </c>
      <c r="L2977" t="str">
        <f t="shared" ca="1" si="673"/>
        <v>DAL</v>
      </c>
      <c r="M2977">
        <f t="shared" ca="1" si="668"/>
        <v>1</v>
      </c>
      <c r="N2977" t="s">
        <v>18</v>
      </c>
      <c r="O2977">
        <v>-3.5</v>
      </c>
      <c r="P2977">
        <f t="shared" ca="1" si="669"/>
        <v>2</v>
      </c>
      <c r="S2977" t="s">
        <v>336</v>
      </c>
      <c r="T2977">
        <v>0.56999999999999995</v>
      </c>
      <c r="U2977">
        <f t="shared" ca="1" si="670"/>
        <v>0</v>
      </c>
      <c r="V2977" t="s">
        <v>336</v>
      </c>
      <c r="W2977">
        <f t="shared" ca="1" si="671"/>
        <v>0</v>
      </c>
    </row>
    <row r="2978" spans="1:23" x14ac:dyDescent="0.25">
      <c r="A2978">
        <v>2961</v>
      </c>
      <c r="B2978">
        <v>1466</v>
      </c>
      <c r="C2978" t="str">
        <f t="shared" ca="1" si="664"/>
        <v>2017_09_OAK@MIA</v>
      </c>
      <c r="D2978">
        <f t="shared" ca="1" si="672"/>
        <v>2.5</v>
      </c>
      <c r="E2978">
        <f t="shared" ca="1" si="672"/>
        <v>3</v>
      </c>
      <c r="F2978">
        <f t="shared" ca="1" si="672"/>
        <v>24</v>
      </c>
      <c r="G2978">
        <f t="shared" ca="1" si="672"/>
        <v>27</v>
      </c>
      <c r="H2978">
        <f t="shared" ca="1" si="665"/>
        <v>2017</v>
      </c>
      <c r="I2978">
        <f t="shared" ca="1" si="666"/>
        <v>9</v>
      </c>
      <c r="J2978" t="str">
        <f t="shared" ca="1" si="667"/>
        <v>rs</v>
      </c>
      <c r="K2978" t="str">
        <f t="shared" ca="1" si="673"/>
        <v>na</v>
      </c>
      <c r="L2978" t="str">
        <f t="shared" ca="1" si="673"/>
        <v>OAK</v>
      </c>
      <c r="M2978">
        <f t="shared" ca="1" si="668"/>
        <v>-0.5</v>
      </c>
      <c r="N2978" t="s">
        <v>18</v>
      </c>
      <c r="O2978">
        <v>3.5</v>
      </c>
      <c r="P2978">
        <f t="shared" ca="1" si="669"/>
        <v>1</v>
      </c>
      <c r="S2978" t="s">
        <v>81</v>
      </c>
      <c r="T2978">
        <v>0.57999999999999996</v>
      </c>
      <c r="U2978">
        <f t="shared" ca="1" si="670"/>
        <v>0</v>
      </c>
      <c r="V2978" t="s">
        <v>81</v>
      </c>
      <c r="W2978">
        <f t="shared" ca="1" si="671"/>
        <v>0</v>
      </c>
    </row>
    <row r="2979" spans="1:23" x14ac:dyDescent="0.25">
      <c r="A2979">
        <v>2962</v>
      </c>
      <c r="B2979">
        <v>1467</v>
      </c>
      <c r="C2979" t="str">
        <f t="shared" ca="1" si="664"/>
        <v>2017_09_DET@GBY</v>
      </c>
      <c r="D2979">
        <f t="shared" ca="1" si="672"/>
        <v>0</v>
      </c>
      <c r="E2979">
        <f t="shared" ca="1" si="672"/>
        <v>2</v>
      </c>
      <c r="F2979">
        <f t="shared" ca="1" si="672"/>
        <v>17</v>
      </c>
      <c r="G2979">
        <f t="shared" ca="1" si="672"/>
        <v>30</v>
      </c>
      <c r="H2979">
        <f t="shared" ca="1" si="665"/>
        <v>2017</v>
      </c>
      <c r="I2979">
        <f t="shared" ca="1" si="666"/>
        <v>9</v>
      </c>
      <c r="J2979" t="str">
        <f t="shared" ca="1" si="667"/>
        <v>rs</v>
      </c>
      <c r="K2979" t="str">
        <f t="shared" ca="1" si="673"/>
        <v>DET</v>
      </c>
      <c r="L2979" t="str">
        <f t="shared" ca="1" si="673"/>
        <v>DET</v>
      </c>
      <c r="M2979">
        <f t="shared" ca="1" si="668"/>
        <v>-2</v>
      </c>
      <c r="N2979" t="s">
        <v>18</v>
      </c>
      <c r="O2979">
        <v>3</v>
      </c>
      <c r="P2979">
        <f t="shared" ca="1" si="669"/>
        <v>3</v>
      </c>
      <c r="S2979" t="s">
        <v>75</v>
      </c>
      <c r="T2979">
        <v>0.55000000000000004</v>
      </c>
      <c r="U2979">
        <f t="shared" ca="1" si="670"/>
        <v>1</v>
      </c>
      <c r="V2979" t="s">
        <v>75</v>
      </c>
      <c r="W2979">
        <f t="shared" ca="1" si="671"/>
        <v>1</v>
      </c>
    </row>
    <row r="2980" spans="1:23" x14ac:dyDescent="0.25">
      <c r="A2980">
        <v>2963</v>
      </c>
      <c r="B2980">
        <v>1468</v>
      </c>
      <c r="C2980" t="str">
        <f t="shared" ca="1" si="664"/>
        <v>2017_10_SEA@ARI</v>
      </c>
      <c r="D2980">
        <f t="shared" ca="1" si="672"/>
        <v>6</v>
      </c>
      <c r="E2980">
        <f t="shared" ca="1" si="672"/>
        <v>6.5</v>
      </c>
      <c r="F2980">
        <f t="shared" ca="1" si="672"/>
        <v>16</v>
      </c>
      <c r="G2980">
        <f t="shared" ca="1" si="672"/>
        <v>22</v>
      </c>
      <c r="H2980">
        <f t="shared" ca="1" si="665"/>
        <v>2017</v>
      </c>
      <c r="I2980">
        <f t="shared" ca="1" si="666"/>
        <v>10</v>
      </c>
      <c r="J2980" t="str">
        <f t="shared" ca="1" si="667"/>
        <v>rs</v>
      </c>
      <c r="K2980" t="str">
        <f t="shared" ca="1" si="673"/>
        <v>ARI</v>
      </c>
      <c r="L2980" t="str">
        <f t="shared" ca="1" si="673"/>
        <v>SEA</v>
      </c>
      <c r="M2980">
        <f t="shared" ca="1" si="668"/>
        <v>-0.5</v>
      </c>
      <c r="N2980" t="s">
        <v>16</v>
      </c>
      <c r="O2980">
        <v>6</v>
      </c>
      <c r="P2980">
        <f t="shared" ca="1" si="669"/>
        <v>0</v>
      </c>
      <c r="S2980" t="s">
        <v>66</v>
      </c>
      <c r="T2980">
        <v>0.55000000000000004</v>
      </c>
      <c r="U2980">
        <f t="shared" ca="1" si="670"/>
        <v>1</v>
      </c>
      <c r="V2980" t="s">
        <v>91</v>
      </c>
      <c r="W2980">
        <f t="shared" ca="1" si="671"/>
        <v>1</v>
      </c>
    </row>
    <row r="2981" spans="1:23" x14ac:dyDescent="0.25">
      <c r="A2981">
        <v>2964</v>
      </c>
      <c r="B2981">
        <v>1469</v>
      </c>
      <c r="C2981" t="str">
        <f t="shared" ca="1" si="664"/>
        <v>2017_10_NYJ@TBY</v>
      </c>
      <c r="D2981">
        <f t="shared" ca="1" si="672"/>
        <v>0</v>
      </c>
      <c r="E2981">
        <f t="shared" ca="1" si="672"/>
        <v>2</v>
      </c>
      <c r="F2981">
        <f t="shared" ca="1" si="672"/>
        <v>15</v>
      </c>
      <c r="G2981">
        <f t="shared" ca="1" si="672"/>
        <v>10</v>
      </c>
      <c r="H2981">
        <f t="shared" ca="1" si="665"/>
        <v>2017</v>
      </c>
      <c r="I2981">
        <f t="shared" ca="1" si="666"/>
        <v>10</v>
      </c>
      <c r="J2981" t="str">
        <f t="shared" ca="1" si="667"/>
        <v>rs</v>
      </c>
      <c r="K2981" t="str">
        <f t="shared" ca="1" si="673"/>
        <v>TBY</v>
      </c>
      <c r="L2981" t="str">
        <f t="shared" ca="1" si="673"/>
        <v>TBY</v>
      </c>
      <c r="M2981">
        <f t="shared" ca="1" si="668"/>
        <v>-2</v>
      </c>
      <c r="N2981" t="s">
        <v>16</v>
      </c>
      <c r="O2981">
        <v>0</v>
      </c>
      <c r="P2981">
        <f t="shared" ca="1" si="669"/>
        <v>0</v>
      </c>
      <c r="S2981" t="s">
        <v>86</v>
      </c>
      <c r="T2981">
        <v>0.57999999999999996</v>
      </c>
      <c r="U2981">
        <f t="shared" ca="1" si="670"/>
        <v>0</v>
      </c>
      <c r="V2981" t="s">
        <v>86</v>
      </c>
      <c r="W2981">
        <f t="shared" ca="1" si="671"/>
        <v>0</v>
      </c>
    </row>
    <row r="2982" spans="1:23" x14ac:dyDescent="0.25">
      <c r="A2982">
        <v>2965</v>
      </c>
      <c r="B2982">
        <v>1470</v>
      </c>
      <c r="C2982" t="str">
        <f t="shared" ca="1" si="664"/>
        <v>2017_10_NOR@BUF</v>
      </c>
      <c r="D2982">
        <f t="shared" ref="D2982:G3001" ca="1" si="674">IFERROR(IF(ISBLANK(VLOOKUP($B2982,nfl_game_result,MATCH(D$1,nfl_game_result_header,0),FALSE)),"",VLOOKUP($B2982,nfl_game_result,MATCH(D$1,nfl_game_result_header,0),FALSE)),"error")</f>
        <v>2</v>
      </c>
      <c r="E2982">
        <f t="shared" ca="1" si="674"/>
        <v>3</v>
      </c>
      <c r="F2982">
        <f t="shared" ca="1" si="674"/>
        <v>10</v>
      </c>
      <c r="G2982">
        <f t="shared" ca="1" si="674"/>
        <v>47</v>
      </c>
      <c r="H2982">
        <f t="shared" ca="1" si="665"/>
        <v>2017</v>
      </c>
      <c r="I2982">
        <f t="shared" ca="1" si="666"/>
        <v>10</v>
      </c>
      <c r="J2982" t="str">
        <f t="shared" ca="1" si="667"/>
        <v>rs</v>
      </c>
      <c r="K2982" t="str">
        <f t="shared" ref="K2982:L3001" ca="1" si="675">IFERROR(IF(ISBLANK(VLOOKUP($B2982,nfl_game_result,MATCH(K$1,nfl_game_result_header,0),FALSE)),"",VLOOKUP($B2982,nfl_game_result,MATCH(K$1,nfl_game_result_header,0),FALSE)),"error")</f>
        <v>NOR</v>
      </c>
      <c r="L2982" t="str">
        <f t="shared" ca="1" si="675"/>
        <v>NOR</v>
      </c>
      <c r="M2982">
        <f t="shared" ca="1" si="668"/>
        <v>-1</v>
      </c>
      <c r="N2982" t="s">
        <v>16</v>
      </c>
      <c r="O2982">
        <v>3</v>
      </c>
      <c r="P2982">
        <f t="shared" ca="1" si="669"/>
        <v>1</v>
      </c>
      <c r="S2982" t="s">
        <v>68</v>
      </c>
      <c r="T2982">
        <v>0.61</v>
      </c>
      <c r="U2982">
        <f t="shared" ca="1" si="670"/>
        <v>0</v>
      </c>
      <c r="V2982" t="s">
        <v>68</v>
      </c>
      <c r="W2982">
        <f t="shared" ca="1" si="671"/>
        <v>0</v>
      </c>
    </row>
    <row r="2983" spans="1:23" x14ac:dyDescent="0.25">
      <c r="A2983">
        <v>2966</v>
      </c>
      <c r="B2983">
        <v>1471</v>
      </c>
      <c r="C2983" t="str">
        <f t="shared" ca="1" si="664"/>
        <v>2017_10_CLE@DET</v>
      </c>
      <c r="D2983">
        <f t="shared" ca="1" si="674"/>
        <v>-9.5</v>
      </c>
      <c r="E2983">
        <f t="shared" ca="1" si="674"/>
        <v>-11</v>
      </c>
      <c r="F2983">
        <f t="shared" ca="1" si="674"/>
        <v>38</v>
      </c>
      <c r="G2983">
        <f t="shared" ca="1" si="674"/>
        <v>24</v>
      </c>
      <c r="H2983">
        <f t="shared" ca="1" si="665"/>
        <v>2017</v>
      </c>
      <c r="I2983">
        <f t="shared" ca="1" si="666"/>
        <v>10</v>
      </c>
      <c r="J2983" t="str">
        <f t="shared" ca="1" si="667"/>
        <v>rs</v>
      </c>
      <c r="K2983" t="str">
        <f t="shared" ca="1" si="675"/>
        <v>DET</v>
      </c>
      <c r="L2983" t="str">
        <f t="shared" ca="1" si="675"/>
        <v>DET</v>
      </c>
      <c r="M2983">
        <f t="shared" ca="1" si="668"/>
        <v>1.5</v>
      </c>
      <c r="N2983" t="s">
        <v>16</v>
      </c>
      <c r="O2983">
        <v>-8.5</v>
      </c>
      <c r="P2983">
        <f t="shared" ca="1" si="669"/>
        <v>1</v>
      </c>
      <c r="S2983" t="s">
        <v>75</v>
      </c>
      <c r="T2983">
        <v>0.59</v>
      </c>
      <c r="U2983">
        <f t="shared" ca="1" si="670"/>
        <v>1</v>
      </c>
      <c r="V2983" t="s">
        <v>75</v>
      </c>
      <c r="W2983">
        <f t="shared" ca="1" si="671"/>
        <v>1</v>
      </c>
    </row>
    <row r="2984" spans="1:23" x14ac:dyDescent="0.25">
      <c r="A2984">
        <v>2967</v>
      </c>
      <c r="B2984">
        <v>1472</v>
      </c>
      <c r="C2984" t="str">
        <f t="shared" ca="1" si="664"/>
        <v>2017_10_CIN@TEN</v>
      </c>
      <c r="D2984">
        <f t="shared" ca="1" si="674"/>
        <v>-5.5</v>
      </c>
      <c r="E2984">
        <f t="shared" ca="1" si="674"/>
        <v>-4.5</v>
      </c>
      <c r="F2984">
        <f t="shared" ca="1" si="674"/>
        <v>24</v>
      </c>
      <c r="G2984">
        <f t="shared" ca="1" si="674"/>
        <v>20</v>
      </c>
      <c r="H2984">
        <f t="shared" ca="1" si="665"/>
        <v>2017</v>
      </c>
      <c r="I2984">
        <f t="shared" ca="1" si="666"/>
        <v>10</v>
      </c>
      <c r="J2984" t="str">
        <f t="shared" ca="1" si="667"/>
        <v>rs</v>
      </c>
      <c r="K2984" t="str">
        <f t="shared" ca="1" si="675"/>
        <v>CIN</v>
      </c>
      <c r="L2984" t="str">
        <f t="shared" ca="1" si="675"/>
        <v>TEN</v>
      </c>
      <c r="M2984">
        <f t="shared" ca="1" si="668"/>
        <v>-1</v>
      </c>
      <c r="N2984" t="s">
        <v>16</v>
      </c>
      <c r="O2984">
        <v>-6.5</v>
      </c>
      <c r="P2984">
        <f t="shared" ca="1" si="669"/>
        <v>1</v>
      </c>
      <c r="S2984" t="s">
        <v>71</v>
      </c>
      <c r="T2984">
        <v>0.57999999999999996</v>
      </c>
      <c r="U2984">
        <f t="shared" ca="1" si="670"/>
        <v>1</v>
      </c>
      <c r="V2984" t="s">
        <v>95</v>
      </c>
      <c r="W2984">
        <f t="shared" ca="1" si="671"/>
        <v>1</v>
      </c>
    </row>
    <row r="2985" spans="1:23" x14ac:dyDescent="0.25">
      <c r="A2985">
        <v>2968</v>
      </c>
      <c r="B2985">
        <v>1473</v>
      </c>
      <c r="C2985" t="str">
        <f t="shared" ca="1" si="664"/>
        <v>2017_10_GBY@CHI</v>
      </c>
      <c r="D2985">
        <f t="shared" ca="1" si="674"/>
        <v>-3</v>
      </c>
      <c r="E2985">
        <f t="shared" ca="1" si="674"/>
        <v>-5.5</v>
      </c>
      <c r="F2985">
        <f t="shared" ca="1" si="674"/>
        <v>16</v>
      </c>
      <c r="G2985">
        <f t="shared" ca="1" si="674"/>
        <v>23</v>
      </c>
      <c r="H2985">
        <f t="shared" ca="1" si="665"/>
        <v>2017</v>
      </c>
      <c r="I2985">
        <f t="shared" ca="1" si="666"/>
        <v>10</v>
      </c>
      <c r="J2985" t="str">
        <f t="shared" ca="1" si="667"/>
        <v>rs</v>
      </c>
      <c r="K2985" t="str">
        <f t="shared" ca="1" si="675"/>
        <v>GBY</v>
      </c>
      <c r="L2985" t="str">
        <f t="shared" ca="1" si="675"/>
        <v>GBY</v>
      </c>
      <c r="M2985">
        <f t="shared" ca="1" si="668"/>
        <v>2.5</v>
      </c>
      <c r="N2985" t="s">
        <v>16</v>
      </c>
      <c r="O2985">
        <v>-2.5</v>
      </c>
      <c r="P2985">
        <f t="shared" ca="1" si="669"/>
        <v>0.5</v>
      </c>
      <c r="S2985" t="s">
        <v>335</v>
      </c>
      <c r="T2985">
        <v>0.53</v>
      </c>
      <c r="U2985">
        <f t="shared" ca="1" si="670"/>
        <v>1</v>
      </c>
      <c r="V2985" t="s">
        <v>70</v>
      </c>
      <c r="W2985">
        <f t="shared" ca="1" si="671"/>
        <v>0</v>
      </c>
    </row>
    <row r="2986" spans="1:23" x14ac:dyDescent="0.25">
      <c r="A2986">
        <v>2969</v>
      </c>
      <c r="B2986">
        <v>1474</v>
      </c>
      <c r="C2986" t="str">
        <f t="shared" ca="1" si="664"/>
        <v>2017_10_LAC@JAX</v>
      </c>
      <c r="D2986">
        <f t="shared" ca="1" si="674"/>
        <v>-4.5</v>
      </c>
      <c r="E2986">
        <f t="shared" ca="1" si="674"/>
        <v>-5</v>
      </c>
      <c r="F2986">
        <f t="shared" ca="1" si="674"/>
        <v>20</v>
      </c>
      <c r="G2986">
        <f t="shared" ca="1" si="674"/>
        <v>17</v>
      </c>
      <c r="H2986">
        <f t="shared" ca="1" si="665"/>
        <v>2017</v>
      </c>
      <c r="I2986">
        <f t="shared" ca="1" si="666"/>
        <v>10</v>
      </c>
      <c r="J2986" t="str">
        <f t="shared" ca="1" si="667"/>
        <v>rs</v>
      </c>
      <c r="K2986" t="str">
        <f t="shared" ca="1" si="675"/>
        <v>LAC</v>
      </c>
      <c r="L2986" t="str">
        <f t="shared" ca="1" si="675"/>
        <v>JAX</v>
      </c>
      <c r="M2986">
        <f t="shared" ca="1" si="668"/>
        <v>0.5</v>
      </c>
      <c r="N2986" t="s">
        <v>16</v>
      </c>
      <c r="O2986">
        <v>-4.5</v>
      </c>
      <c r="P2986">
        <f t="shared" ca="1" si="669"/>
        <v>0</v>
      </c>
      <c r="S2986" t="s">
        <v>79</v>
      </c>
      <c r="T2986">
        <v>0.56999999999999995</v>
      </c>
      <c r="U2986">
        <f t="shared" ca="1" si="670"/>
        <v>0</v>
      </c>
      <c r="V2986" t="s">
        <v>79</v>
      </c>
      <c r="W2986">
        <f t="shared" ca="1" si="671"/>
        <v>1</v>
      </c>
    </row>
    <row r="2987" spans="1:23" x14ac:dyDescent="0.25">
      <c r="A2987">
        <v>2970</v>
      </c>
      <c r="B2987">
        <v>1475</v>
      </c>
      <c r="C2987" t="str">
        <f t="shared" ca="1" si="664"/>
        <v>2017_10_MIN@WAS</v>
      </c>
      <c r="D2987">
        <f t="shared" ca="1" si="674"/>
        <v>2</v>
      </c>
      <c r="E2987">
        <f t="shared" ca="1" si="674"/>
        <v>2</v>
      </c>
      <c r="F2987">
        <f t="shared" ca="1" si="674"/>
        <v>30</v>
      </c>
      <c r="G2987">
        <f t="shared" ca="1" si="674"/>
        <v>38</v>
      </c>
      <c r="H2987">
        <f t="shared" ca="1" si="665"/>
        <v>2017</v>
      </c>
      <c r="I2987">
        <f t="shared" ca="1" si="666"/>
        <v>10</v>
      </c>
      <c r="J2987" t="str">
        <f t="shared" ca="1" si="667"/>
        <v>rs</v>
      </c>
      <c r="K2987" t="str">
        <f t="shared" ca="1" si="675"/>
        <v>MIN</v>
      </c>
      <c r="L2987" t="str">
        <f t="shared" ca="1" si="675"/>
        <v>MIN</v>
      </c>
      <c r="M2987">
        <f t="shared" ca="1" si="668"/>
        <v>0</v>
      </c>
      <c r="N2987" t="s">
        <v>16</v>
      </c>
      <c r="O2987">
        <v>0</v>
      </c>
      <c r="P2987">
        <f t="shared" ca="1" si="669"/>
        <v>2</v>
      </c>
      <c r="S2987" t="s">
        <v>96</v>
      </c>
      <c r="T2987">
        <v>0.56000000000000005</v>
      </c>
      <c r="U2987">
        <f t="shared" ca="1" si="670"/>
        <v>0</v>
      </c>
      <c r="V2987" t="s">
        <v>96</v>
      </c>
      <c r="W2987">
        <f t="shared" ca="1" si="671"/>
        <v>0</v>
      </c>
    </row>
    <row r="2988" spans="1:23" x14ac:dyDescent="0.25">
      <c r="A2988">
        <v>2971</v>
      </c>
      <c r="B2988">
        <v>1476</v>
      </c>
      <c r="C2988" t="str">
        <f t="shared" ca="1" si="664"/>
        <v>2017_10_PIT@IND</v>
      </c>
      <c r="D2988">
        <f t="shared" ca="1" si="674"/>
        <v>10</v>
      </c>
      <c r="E2988">
        <f t="shared" ca="1" si="674"/>
        <v>10</v>
      </c>
      <c r="F2988">
        <f t="shared" ca="1" si="674"/>
        <v>17</v>
      </c>
      <c r="G2988">
        <f t="shared" ca="1" si="674"/>
        <v>20</v>
      </c>
      <c r="H2988">
        <f t="shared" ca="1" si="665"/>
        <v>2017</v>
      </c>
      <c r="I2988">
        <f t="shared" ca="1" si="666"/>
        <v>10</v>
      </c>
      <c r="J2988" t="str">
        <f t="shared" ca="1" si="667"/>
        <v>rs</v>
      </c>
      <c r="K2988" t="str">
        <f t="shared" ca="1" si="675"/>
        <v>IND</v>
      </c>
      <c r="L2988" t="str">
        <f t="shared" ca="1" si="675"/>
        <v>PIT</v>
      </c>
      <c r="M2988">
        <f t="shared" ca="1" si="668"/>
        <v>0</v>
      </c>
      <c r="N2988" t="s">
        <v>16</v>
      </c>
      <c r="O2988">
        <v>6</v>
      </c>
      <c r="P2988">
        <f t="shared" ca="1" si="669"/>
        <v>4</v>
      </c>
      <c r="S2988" t="s">
        <v>78</v>
      </c>
      <c r="T2988">
        <v>0.6</v>
      </c>
      <c r="U2988">
        <f t="shared" ca="1" si="670"/>
        <v>1</v>
      </c>
      <c r="V2988" t="s">
        <v>89</v>
      </c>
      <c r="W2988">
        <f t="shared" ca="1" si="671"/>
        <v>1</v>
      </c>
    </row>
    <row r="2989" spans="1:23" x14ac:dyDescent="0.25">
      <c r="A2989">
        <v>2972</v>
      </c>
      <c r="B2989">
        <v>1477</v>
      </c>
      <c r="C2989" t="str">
        <f t="shared" ca="1" si="664"/>
        <v>2017_10_HOU@LAR</v>
      </c>
      <c r="D2989">
        <f t="shared" ca="1" si="674"/>
        <v>-11</v>
      </c>
      <c r="E2989">
        <f t="shared" ca="1" si="674"/>
        <v>-12</v>
      </c>
      <c r="F2989">
        <f t="shared" ca="1" si="674"/>
        <v>33</v>
      </c>
      <c r="G2989">
        <f t="shared" ca="1" si="674"/>
        <v>7</v>
      </c>
      <c r="H2989">
        <f t="shared" ca="1" si="665"/>
        <v>2017</v>
      </c>
      <c r="I2989">
        <f t="shared" ca="1" si="666"/>
        <v>10</v>
      </c>
      <c r="J2989" t="str">
        <f t="shared" ca="1" si="667"/>
        <v>rs</v>
      </c>
      <c r="K2989" t="str">
        <f t="shared" ca="1" si="675"/>
        <v>LAR</v>
      </c>
      <c r="L2989" t="str">
        <f t="shared" ca="1" si="675"/>
        <v>LAR</v>
      </c>
      <c r="M2989">
        <f t="shared" ca="1" si="668"/>
        <v>1</v>
      </c>
      <c r="N2989" t="s">
        <v>16</v>
      </c>
      <c r="O2989">
        <v>-8</v>
      </c>
      <c r="P2989">
        <f t="shared" ca="1" si="669"/>
        <v>3</v>
      </c>
      <c r="S2989" t="s">
        <v>125</v>
      </c>
      <c r="T2989">
        <v>0.64</v>
      </c>
      <c r="U2989">
        <f t="shared" ca="1" si="670"/>
        <v>1</v>
      </c>
      <c r="V2989" t="s">
        <v>125</v>
      </c>
      <c r="W2989">
        <f t="shared" ca="1" si="671"/>
        <v>1</v>
      </c>
    </row>
    <row r="2990" spans="1:23" x14ac:dyDescent="0.25">
      <c r="A2990">
        <v>2973</v>
      </c>
      <c r="B2990">
        <v>1478</v>
      </c>
      <c r="C2990" t="str">
        <f t="shared" ca="1" si="664"/>
        <v>2017_10_NYG@SFO</v>
      </c>
      <c r="D2990">
        <f t="shared" ca="1" si="674"/>
        <v>-1</v>
      </c>
      <c r="E2990">
        <f t="shared" ca="1" si="674"/>
        <v>2.5</v>
      </c>
      <c r="F2990">
        <f t="shared" ca="1" si="674"/>
        <v>31</v>
      </c>
      <c r="G2990">
        <f t="shared" ca="1" si="674"/>
        <v>21</v>
      </c>
      <c r="H2990">
        <f t="shared" ca="1" si="665"/>
        <v>2017</v>
      </c>
      <c r="I2990">
        <f t="shared" ca="1" si="666"/>
        <v>10</v>
      </c>
      <c r="J2990" t="str">
        <f t="shared" ca="1" si="667"/>
        <v>rs</v>
      </c>
      <c r="K2990" t="str">
        <f t="shared" ca="1" si="675"/>
        <v>SFO</v>
      </c>
      <c r="L2990" t="str">
        <f t="shared" ca="1" si="675"/>
        <v>SFO</v>
      </c>
      <c r="M2990">
        <f t="shared" ca="1" si="668"/>
        <v>-3.5</v>
      </c>
      <c r="N2990" t="s">
        <v>16</v>
      </c>
      <c r="O2990">
        <v>-2</v>
      </c>
      <c r="P2990">
        <f t="shared" ca="1" si="669"/>
        <v>1</v>
      </c>
      <c r="S2990" t="s">
        <v>85</v>
      </c>
      <c r="T2990">
        <v>0.54</v>
      </c>
      <c r="U2990">
        <f t="shared" ca="1" si="670"/>
        <v>0</v>
      </c>
      <c r="V2990" t="s">
        <v>85</v>
      </c>
      <c r="W2990">
        <f t="shared" ca="1" si="671"/>
        <v>0</v>
      </c>
    </row>
    <row r="2991" spans="1:23" x14ac:dyDescent="0.25">
      <c r="A2991">
        <v>2974</v>
      </c>
      <c r="B2991">
        <v>1479</v>
      </c>
      <c r="C2991" t="str">
        <f t="shared" ca="1" si="664"/>
        <v>2017_10_DAL@ATL</v>
      </c>
      <c r="D2991">
        <f t="shared" ca="1" si="674"/>
        <v>-3</v>
      </c>
      <c r="E2991">
        <f t="shared" ca="1" si="674"/>
        <v>-3.5</v>
      </c>
      <c r="F2991">
        <f t="shared" ca="1" si="674"/>
        <v>27</v>
      </c>
      <c r="G2991">
        <f t="shared" ca="1" si="674"/>
        <v>7</v>
      </c>
      <c r="H2991">
        <f t="shared" ca="1" si="665"/>
        <v>2017</v>
      </c>
      <c r="I2991">
        <f t="shared" ca="1" si="666"/>
        <v>10</v>
      </c>
      <c r="J2991" t="str">
        <f t="shared" ca="1" si="667"/>
        <v>rs</v>
      </c>
      <c r="K2991" t="str">
        <f t="shared" ca="1" si="675"/>
        <v>ATL</v>
      </c>
      <c r="L2991" t="str">
        <f t="shared" ca="1" si="675"/>
        <v>ATL</v>
      </c>
      <c r="M2991">
        <f t="shared" ca="1" si="668"/>
        <v>0.5</v>
      </c>
      <c r="N2991" t="s">
        <v>16</v>
      </c>
      <c r="O2991">
        <v>1</v>
      </c>
      <c r="P2991">
        <f t="shared" ca="1" si="669"/>
        <v>4</v>
      </c>
      <c r="S2991" t="s">
        <v>22</v>
      </c>
      <c r="T2991">
        <v>0.53</v>
      </c>
      <c r="U2991">
        <f t="shared" ca="1" si="670"/>
        <v>1</v>
      </c>
      <c r="V2991" t="s">
        <v>22</v>
      </c>
      <c r="W2991">
        <f t="shared" ca="1" si="671"/>
        <v>1</v>
      </c>
    </row>
    <row r="2992" spans="1:23" x14ac:dyDescent="0.25">
      <c r="A2992">
        <v>2975</v>
      </c>
      <c r="B2992">
        <v>1480</v>
      </c>
      <c r="C2992" t="str">
        <f t="shared" ca="1" si="664"/>
        <v>2017_10_NWE@DEN</v>
      </c>
      <c r="D2992">
        <f t="shared" ca="1" si="674"/>
        <v>7.5</v>
      </c>
      <c r="E2992">
        <f t="shared" ca="1" si="674"/>
        <v>7.5</v>
      </c>
      <c r="F2992">
        <f t="shared" ca="1" si="674"/>
        <v>16</v>
      </c>
      <c r="G2992">
        <f t="shared" ca="1" si="674"/>
        <v>41</v>
      </c>
      <c r="H2992">
        <f t="shared" ca="1" si="665"/>
        <v>2017</v>
      </c>
      <c r="I2992">
        <f t="shared" ca="1" si="666"/>
        <v>10</v>
      </c>
      <c r="J2992" t="str">
        <f t="shared" ca="1" si="667"/>
        <v>rs</v>
      </c>
      <c r="K2992" t="str">
        <f t="shared" ca="1" si="675"/>
        <v>NWE</v>
      </c>
      <c r="L2992" t="str">
        <f t="shared" ca="1" si="675"/>
        <v>NWE</v>
      </c>
      <c r="M2992">
        <f t="shared" ca="1" si="668"/>
        <v>0</v>
      </c>
      <c r="N2992" t="s">
        <v>16</v>
      </c>
      <c r="O2992">
        <v>8</v>
      </c>
      <c r="P2992">
        <f t="shared" ca="1" si="669"/>
        <v>0.5</v>
      </c>
      <c r="S2992" t="s">
        <v>74</v>
      </c>
      <c r="T2992">
        <v>0.51</v>
      </c>
      <c r="U2992">
        <f t="shared" ca="1" si="670"/>
        <v>0</v>
      </c>
      <c r="V2992" t="s">
        <v>337</v>
      </c>
      <c r="W2992">
        <f t="shared" ca="1" si="671"/>
        <v>1</v>
      </c>
    </row>
    <row r="2993" spans="1:23" x14ac:dyDescent="0.25">
      <c r="A2993">
        <v>2976</v>
      </c>
      <c r="B2993">
        <v>1481</v>
      </c>
      <c r="C2993" t="str">
        <f t="shared" ca="1" si="664"/>
        <v>2017_10_MIA@CAR</v>
      </c>
      <c r="D2993">
        <f t="shared" ca="1" si="674"/>
        <v>-8</v>
      </c>
      <c r="E2993">
        <f t="shared" ca="1" si="674"/>
        <v>-9</v>
      </c>
      <c r="F2993">
        <f t="shared" ca="1" si="674"/>
        <v>45</v>
      </c>
      <c r="G2993">
        <f t="shared" ca="1" si="674"/>
        <v>21</v>
      </c>
      <c r="H2993">
        <f t="shared" ca="1" si="665"/>
        <v>2017</v>
      </c>
      <c r="I2993">
        <f t="shared" ca="1" si="666"/>
        <v>10</v>
      </c>
      <c r="J2993" t="str">
        <f t="shared" ca="1" si="667"/>
        <v>rs</v>
      </c>
      <c r="K2993" t="str">
        <f t="shared" ca="1" si="675"/>
        <v>CAR</v>
      </c>
      <c r="L2993" t="str">
        <f t="shared" ca="1" si="675"/>
        <v>CAR</v>
      </c>
      <c r="M2993">
        <f t="shared" ca="1" si="668"/>
        <v>1</v>
      </c>
      <c r="N2993" t="s">
        <v>16</v>
      </c>
      <c r="O2993">
        <v>-6</v>
      </c>
      <c r="P2993">
        <f t="shared" ca="1" si="669"/>
        <v>2</v>
      </c>
      <c r="S2993" t="s">
        <v>69</v>
      </c>
      <c r="T2993">
        <v>0.6</v>
      </c>
      <c r="U2993">
        <f t="shared" ca="1" si="670"/>
        <v>1</v>
      </c>
      <c r="V2993" t="s">
        <v>69</v>
      </c>
      <c r="W2993">
        <f t="shared" ca="1" si="671"/>
        <v>1</v>
      </c>
    </row>
    <row r="2994" spans="1:23" x14ac:dyDescent="0.25">
      <c r="A2994">
        <v>2977</v>
      </c>
      <c r="B2994">
        <v>1468</v>
      </c>
      <c r="C2994" t="str">
        <f t="shared" ca="1" si="664"/>
        <v>2017_10_SEA@ARI</v>
      </c>
      <c r="D2994">
        <f t="shared" ca="1" si="674"/>
        <v>6</v>
      </c>
      <c r="E2994">
        <f t="shared" ca="1" si="674"/>
        <v>6.5</v>
      </c>
      <c r="F2994">
        <f t="shared" ca="1" si="674"/>
        <v>16</v>
      </c>
      <c r="G2994">
        <f t="shared" ca="1" si="674"/>
        <v>22</v>
      </c>
      <c r="H2994">
        <f t="shared" ca="1" si="665"/>
        <v>2017</v>
      </c>
      <c r="I2994">
        <f t="shared" ca="1" si="666"/>
        <v>10</v>
      </c>
      <c r="J2994" t="str">
        <f t="shared" ca="1" si="667"/>
        <v>rs</v>
      </c>
      <c r="K2994" t="str">
        <f t="shared" ca="1" si="675"/>
        <v>ARI</v>
      </c>
      <c r="L2994" t="str">
        <f t="shared" ca="1" si="675"/>
        <v>SEA</v>
      </c>
      <c r="M2994">
        <f t="shared" ca="1" si="668"/>
        <v>-0.5</v>
      </c>
      <c r="N2994" t="s">
        <v>18</v>
      </c>
      <c r="O2994">
        <v>5.5</v>
      </c>
      <c r="P2994">
        <f t="shared" ca="1" si="669"/>
        <v>0.5</v>
      </c>
      <c r="S2994" t="s">
        <v>91</v>
      </c>
      <c r="T2994">
        <v>0.6</v>
      </c>
      <c r="U2994">
        <f t="shared" ca="1" si="670"/>
        <v>0</v>
      </c>
      <c r="V2994" t="s">
        <v>91</v>
      </c>
      <c r="W2994">
        <f t="shared" ca="1" si="671"/>
        <v>1</v>
      </c>
    </row>
    <row r="2995" spans="1:23" x14ac:dyDescent="0.25">
      <c r="A2995">
        <v>2978</v>
      </c>
      <c r="B2995">
        <v>1469</v>
      </c>
      <c r="C2995" t="str">
        <f t="shared" ca="1" si="664"/>
        <v>2017_10_NYJ@TBY</v>
      </c>
      <c r="D2995">
        <f t="shared" ca="1" si="674"/>
        <v>0</v>
      </c>
      <c r="E2995">
        <f t="shared" ca="1" si="674"/>
        <v>2</v>
      </c>
      <c r="F2995">
        <f t="shared" ca="1" si="674"/>
        <v>15</v>
      </c>
      <c r="G2995">
        <f t="shared" ca="1" si="674"/>
        <v>10</v>
      </c>
      <c r="H2995">
        <f t="shared" ca="1" si="665"/>
        <v>2017</v>
      </c>
      <c r="I2995">
        <f t="shared" ca="1" si="666"/>
        <v>10</v>
      </c>
      <c r="J2995" t="str">
        <f t="shared" ca="1" si="667"/>
        <v>rs</v>
      </c>
      <c r="K2995" t="str">
        <f t="shared" ca="1" si="675"/>
        <v>TBY</v>
      </c>
      <c r="L2995" t="str">
        <f t="shared" ca="1" si="675"/>
        <v>TBY</v>
      </c>
      <c r="M2995">
        <f t="shared" ca="1" si="668"/>
        <v>-2</v>
      </c>
      <c r="N2995" t="s">
        <v>18</v>
      </c>
      <c r="O2995">
        <v>-2.5</v>
      </c>
      <c r="P2995">
        <f t="shared" ca="1" si="669"/>
        <v>2.5</v>
      </c>
      <c r="S2995" t="s">
        <v>86</v>
      </c>
      <c r="T2995">
        <v>0.56000000000000005</v>
      </c>
      <c r="U2995">
        <f t="shared" ca="1" si="670"/>
        <v>0</v>
      </c>
      <c r="V2995" t="s">
        <v>86</v>
      </c>
      <c r="W2995">
        <f t="shared" ca="1" si="671"/>
        <v>0</v>
      </c>
    </row>
    <row r="2996" spans="1:23" x14ac:dyDescent="0.25">
      <c r="A2996">
        <v>2979</v>
      </c>
      <c r="B2996">
        <v>1470</v>
      </c>
      <c r="C2996" t="str">
        <f t="shared" ca="1" si="664"/>
        <v>2017_10_NOR@BUF</v>
      </c>
      <c r="D2996">
        <f t="shared" ca="1" si="674"/>
        <v>2</v>
      </c>
      <c r="E2996">
        <f t="shared" ca="1" si="674"/>
        <v>3</v>
      </c>
      <c r="F2996">
        <f t="shared" ca="1" si="674"/>
        <v>10</v>
      </c>
      <c r="G2996">
        <f t="shared" ca="1" si="674"/>
        <v>47</v>
      </c>
      <c r="H2996">
        <f t="shared" ca="1" si="665"/>
        <v>2017</v>
      </c>
      <c r="I2996">
        <f t="shared" ca="1" si="666"/>
        <v>10</v>
      </c>
      <c r="J2996" t="str">
        <f t="shared" ca="1" si="667"/>
        <v>rs</v>
      </c>
      <c r="K2996" t="str">
        <f t="shared" ca="1" si="675"/>
        <v>NOR</v>
      </c>
      <c r="L2996" t="str">
        <f t="shared" ca="1" si="675"/>
        <v>NOR</v>
      </c>
      <c r="M2996">
        <f t="shared" ca="1" si="668"/>
        <v>-1</v>
      </c>
      <c r="N2996" t="s">
        <v>18</v>
      </c>
      <c r="O2996">
        <v>1.5</v>
      </c>
      <c r="P2996">
        <f t="shared" ca="1" si="669"/>
        <v>0.5</v>
      </c>
      <c r="S2996" t="s">
        <v>68</v>
      </c>
      <c r="T2996">
        <v>0.52</v>
      </c>
      <c r="U2996">
        <f t="shared" ca="1" si="670"/>
        <v>0</v>
      </c>
      <c r="V2996" t="s">
        <v>68</v>
      </c>
      <c r="W2996">
        <f t="shared" ca="1" si="671"/>
        <v>0</v>
      </c>
    </row>
    <row r="2997" spans="1:23" x14ac:dyDescent="0.25">
      <c r="A2997">
        <v>2980</v>
      </c>
      <c r="B2997">
        <v>1471</v>
      </c>
      <c r="C2997" t="str">
        <f t="shared" ca="1" si="664"/>
        <v>2017_10_CLE@DET</v>
      </c>
      <c r="D2997">
        <f t="shared" ca="1" si="674"/>
        <v>-9.5</v>
      </c>
      <c r="E2997">
        <f t="shared" ca="1" si="674"/>
        <v>-11</v>
      </c>
      <c r="F2997">
        <f t="shared" ca="1" si="674"/>
        <v>38</v>
      </c>
      <c r="G2997">
        <f t="shared" ca="1" si="674"/>
        <v>24</v>
      </c>
      <c r="H2997">
        <f t="shared" ca="1" si="665"/>
        <v>2017</v>
      </c>
      <c r="I2997">
        <f t="shared" ca="1" si="666"/>
        <v>10</v>
      </c>
      <c r="J2997" t="str">
        <f t="shared" ca="1" si="667"/>
        <v>rs</v>
      </c>
      <c r="K2997" t="str">
        <f t="shared" ca="1" si="675"/>
        <v>DET</v>
      </c>
      <c r="L2997" t="str">
        <f t="shared" ca="1" si="675"/>
        <v>DET</v>
      </c>
      <c r="M2997">
        <f t="shared" ca="1" si="668"/>
        <v>1.5</v>
      </c>
      <c r="N2997" t="s">
        <v>18</v>
      </c>
      <c r="O2997">
        <v>-11</v>
      </c>
      <c r="P2997">
        <f t="shared" ca="1" si="669"/>
        <v>1.5</v>
      </c>
      <c r="S2997" t="s">
        <v>75</v>
      </c>
      <c r="T2997">
        <v>0.57999999999999996</v>
      </c>
      <c r="U2997">
        <f t="shared" ca="1" si="670"/>
        <v>1</v>
      </c>
      <c r="V2997" t="s">
        <v>75</v>
      </c>
      <c r="W2997">
        <f t="shared" ca="1" si="671"/>
        <v>1</v>
      </c>
    </row>
    <row r="2998" spans="1:23" x14ac:dyDescent="0.25">
      <c r="A2998">
        <v>2981</v>
      </c>
      <c r="B2998">
        <v>1472</v>
      </c>
      <c r="C2998" t="str">
        <f t="shared" ca="1" si="664"/>
        <v>2017_10_CIN@TEN</v>
      </c>
      <c r="D2998">
        <f t="shared" ca="1" si="674"/>
        <v>-5.5</v>
      </c>
      <c r="E2998">
        <f t="shared" ca="1" si="674"/>
        <v>-4.5</v>
      </c>
      <c r="F2998">
        <f t="shared" ca="1" si="674"/>
        <v>24</v>
      </c>
      <c r="G2998">
        <f t="shared" ca="1" si="674"/>
        <v>20</v>
      </c>
      <c r="H2998">
        <f t="shared" ca="1" si="665"/>
        <v>2017</v>
      </c>
      <c r="I2998">
        <f t="shared" ca="1" si="666"/>
        <v>10</v>
      </c>
      <c r="J2998" t="str">
        <f t="shared" ca="1" si="667"/>
        <v>rs</v>
      </c>
      <c r="K2998" t="str">
        <f t="shared" ca="1" si="675"/>
        <v>CIN</v>
      </c>
      <c r="L2998" t="str">
        <f t="shared" ca="1" si="675"/>
        <v>TEN</v>
      </c>
      <c r="M2998">
        <f t="shared" ca="1" si="668"/>
        <v>-1</v>
      </c>
      <c r="N2998" t="s">
        <v>18</v>
      </c>
      <c r="O2998">
        <v>-5</v>
      </c>
      <c r="P2998">
        <f t="shared" ca="1" si="669"/>
        <v>0.5</v>
      </c>
      <c r="S2998" t="s">
        <v>95</v>
      </c>
      <c r="T2998">
        <v>0.53</v>
      </c>
      <c r="U2998">
        <f t="shared" ca="1" si="670"/>
        <v>0</v>
      </c>
      <c r="V2998" t="s">
        <v>95</v>
      </c>
      <c r="W2998">
        <f t="shared" ca="1" si="671"/>
        <v>1</v>
      </c>
    </row>
    <row r="2999" spans="1:23" x14ac:dyDescent="0.25">
      <c r="A2999">
        <v>2982</v>
      </c>
      <c r="B2999">
        <v>1473</v>
      </c>
      <c r="C2999" t="str">
        <f t="shared" ca="1" si="664"/>
        <v>2017_10_GBY@CHI</v>
      </c>
      <c r="D2999">
        <f t="shared" ca="1" si="674"/>
        <v>-3</v>
      </c>
      <c r="E2999">
        <f t="shared" ca="1" si="674"/>
        <v>-5.5</v>
      </c>
      <c r="F2999">
        <f t="shared" ca="1" si="674"/>
        <v>16</v>
      </c>
      <c r="G2999">
        <f t="shared" ca="1" si="674"/>
        <v>23</v>
      </c>
      <c r="H2999">
        <f t="shared" ca="1" si="665"/>
        <v>2017</v>
      </c>
      <c r="I2999">
        <f t="shared" ca="1" si="666"/>
        <v>10</v>
      </c>
      <c r="J2999" t="str">
        <f t="shared" ca="1" si="667"/>
        <v>rs</v>
      </c>
      <c r="K2999" t="str">
        <f t="shared" ca="1" si="675"/>
        <v>GBY</v>
      </c>
      <c r="L2999" t="str">
        <f t="shared" ca="1" si="675"/>
        <v>GBY</v>
      </c>
      <c r="M2999">
        <f t="shared" ca="1" si="668"/>
        <v>2.5</v>
      </c>
      <c r="N2999" t="s">
        <v>18</v>
      </c>
      <c r="O2999">
        <v>-3</v>
      </c>
      <c r="P2999">
        <f t="shared" ca="1" si="669"/>
        <v>0</v>
      </c>
      <c r="S2999" t="s">
        <v>70</v>
      </c>
      <c r="T2999">
        <v>0.61</v>
      </c>
      <c r="U2999">
        <f t="shared" ca="1" si="670"/>
        <v>0</v>
      </c>
      <c r="V2999" t="s">
        <v>70</v>
      </c>
      <c r="W2999">
        <f t="shared" ca="1" si="671"/>
        <v>0</v>
      </c>
    </row>
    <row r="3000" spans="1:23" x14ac:dyDescent="0.25">
      <c r="A3000">
        <v>2983</v>
      </c>
      <c r="B3000">
        <v>1474</v>
      </c>
      <c r="C3000" t="str">
        <f t="shared" ca="1" si="664"/>
        <v>2017_10_LAC@JAX</v>
      </c>
      <c r="D3000">
        <f t="shared" ca="1" si="674"/>
        <v>-4.5</v>
      </c>
      <c r="E3000">
        <f t="shared" ca="1" si="674"/>
        <v>-5</v>
      </c>
      <c r="F3000">
        <f t="shared" ca="1" si="674"/>
        <v>20</v>
      </c>
      <c r="G3000">
        <f t="shared" ca="1" si="674"/>
        <v>17</v>
      </c>
      <c r="H3000">
        <f t="shared" ca="1" si="665"/>
        <v>2017</v>
      </c>
      <c r="I3000">
        <f t="shared" ca="1" si="666"/>
        <v>10</v>
      </c>
      <c r="J3000" t="str">
        <f t="shared" ca="1" si="667"/>
        <v>rs</v>
      </c>
      <c r="K3000" t="str">
        <f t="shared" ca="1" si="675"/>
        <v>LAC</v>
      </c>
      <c r="L3000" t="str">
        <f t="shared" ca="1" si="675"/>
        <v>JAX</v>
      </c>
      <c r="M3000">
        <f t="shared" ca="1" si="668"/>
        <v>0.5</v>
      </c>
      <c r="N3000" t="s">
        <v>18</v>
      </c>
      <c r="O3000">
        <v>-4.5</v>
      </c>
      <c r="P3000">
        <f t="shared" ca="1" si="669"/>
        <v>0</v>
      </c>
      <c r="S3000" t="s">
        <v>79</v>
      </c>
      <c r="T3000">
        <v>0.6</v>
      </c>
      <c r="U3000">
        <f t="shared" ca="1" si="670"/>
        <v>0</v>
      </c>
      <c r="V3000" t="s">
        <v>79</v>
      </c>
      <c r="W3000">
        <f t="shared" ca="1" si="671"/>
        <v>1</v>
      </c>
    </row>
    <row r="3001" spans="1:23" x14ac:dyDescent="0.25">
      <c r="A3001">
        <v>2984</v>
      </c>
      <c r="B3001">
        <v>1475</v>
      </c>
      <c r="C3001" t="str">
        <f t="shared" ca="1" si="664"/>
        <v>2017_10_MIN@WAS</v>
      </c>
      <c r="D3001">
        <f t="shared" ca="1" si="674"/>
        <v>2</v>
      </c>
      <c r="E3001">
        <f t="shared" ca="1" si="674"/>
        <v>2</v>
      </c>
      <c r="F3001">
        <f t="shared" ca="1" si="674"/>
        <v>30</v>
      </c>
      <c r="G3001">
        <f t="shared" ca="1" si="674"/>
        <v>38</v>
      </c>
      <c r="H3001">
        <f t="shared" ca="1" si="665"/>
        <v>2017</v>
      </c>
      <c r="I3001">
        <f t="shared" ca="1" si="666"/>
        <v>10</v>
      </c>
      <c r="J3001" t="str">
        <f t="shared" ca="1" si="667"/>
        <v>rs</v>
      </c>
      <c r="K3001" t="str">
        <f t="shared" ca="1" si="675"/>
        <v>MIN</v>
      </c>
      <c r="L3001" t="str">
        <f t="shared" ca="1" si="675"/>
        <v>MIN</v>
      </c>
      <c r="M3001">
        <f t="shared" ca="1" si="668"/>
        <v>0</v>
      </c>
      <c r="N3001" t="s">
        <v>18</v>
      </c>
      <c r="O3001">
        <v>-2.5</v>
      </c>
      <c r="P3001">
        <f t="shared" ca="1" si="669"/>
        <v>4.5</v>
      </c>
      <c r="S3001" t="s">
        <v>82</v>
      </c>
      <c r="T3001">
        <v>0.59</v>
      </c>
      <c r="U3001">
        <f t="shared" ca="1" si="670"/>
        <v>1</v>
      </c>
      <c r="V3001" t="s">
        <v>82</v>
      </c>
      <c r="W3001">
        <f t="shared" ca="1" si="671"/>
        <v>1</v>
      </c>
    </row>
    <row r="3002" spans="1:23" x14ac:dyDescent="0.25">
      <c r="A3002">
        <v>2985</v>
      </c>
      <c r="B3002">
        <v>1476</v>
      </c>
      <c r="C3002" t="str">
        <f t="shared" ca="1" si="664"/>
        <v>2017_10_PIT@IND</v>
      </c>
      <c r="D3002">
        <f t="shared" ref="D3002:G3021" ca="1" si="676">IFERROR(IF(ISBLANK(VLOOKUP($B3002,nfl_game_result,MATCH(D$1,nfl_game_result_header,0),FALSE)),"",VLOOKUP($B3002,nfl_game_result,MATCH(D$1,nfl_game_result_header,0),FALSE)),"error")</f>
        <v>10</v>
      </c>
      <c r="E3002">
        <f t="shared" ca="1" si="676"/>
        <v>10</v>
      </c>
      <c r="F3002">
        <f t="shared" ca="1" si="676"/>
        <v>17</v>
      </c>
      <c r="G3002">
        <f t="shared" ca="1" si="676"/>
        <v>20</v>
      </c>
      <c r="H3002">
        <f t="shared" ca="1" si="665"/>
        <v>2017</v>
      </c>
      <c r="I3002">
        <f t="shared" ca="1" si="666"/>
        <v>10</v>
      </c>
      <c r="J3002" t="str">
        <f t="shared" ca="1" si="667"/>
        <v>rs</v>
      </c>
      <c r="K3002" t="str">
        <f t="shared" ref="K3002:L3021" ca="1" si="677">IFERROR(IF(ISBLANK(VLOOKUP($B3002,nfl_game_result,MATCH(K$1,nfl_game_result_header,0),FALSE)),"",VLOOKUP($B3002,nfl_game_result,MATCH(K$1,nfl_game_result_header,0),FALSE)),"error")</f>
        <v>IND</v>
      </c>
      <c r="L3002" t="str">
        <f t="shared" ca="1" si="677"/>
        <v>PIT</v>
      </c>
      <c r="M3002">
        <f t="shared" ca="1" si="668"/>
        <v>0</v>
      </c>
      <c r="N3002" t="s">
        <v>18</v>
      </c>
      <c r="O3002">
        <v>7.5</v>
      </c>
      <c r="P3002">
        <f t="shared" ca="1" si="669"/>
        <v>2.5</v>
      </c>
      <c r="S3002" t="s">
        <v>78</v>
      </c>
      <c r="T3002">
        <v>0.51</v>
      </c>
      <c r="U3002">
        <f t="shared" ca="1" si="670"/>
        <v>1</v>
      </c>
      <c r="V3002" t="s">
        <v>89</v>
      </c>
      <c r="W3002">
        <f t="shared" ca="1" si="671"/>
        <v>1</v>
      </c>
    </row>
    <row r="3003" spans="1:23" x14ac:dyDescent="0.25">
      <c r="A3003">
        <v>2986</v>
      </c>
      <c r="B3003">
        <v>1477</v>
      </c>
      <c r="C3003" t="str">
        <f t="shared" ca="1" si="664"/>
        <v>2017_10_HOU@LAR</v>
      </c>
      <c r="D3003">
        <f t="shared" ca="1" si="676"/>
        <v>-11</v>
      </c>
      <c r="E3003">
        <f t="shared" ca="1" si="676"/>
        <v>-12</v>
      </c>
      <c r="F3003">
        <f t="shared" ca="1" si="676"/>
        <v>33</v>
      </c>
      <c r="G3003">
        <f t="shared" ca="1" si="676"/>
        <v>7</v>
      </c>
      <c r="H3003">
        <f t="shared" ca="1" si="665"/>
        <v>2017</v>
      </c>
      <c r="I3003">
        <f t="shared" ca="1" si="666"/>
        <v>10</v>
      </c>
      <c r="J3003" t="str">
        <f t="shared" ca="1" si="667"/>
        <v>rs</v>
      </c>
      <c r="K3003" t="str">
        <f t="shared" ca="1" si="677"/>
        <v>LAR</v>
      </c>
      <c r="L3003" t="str">
        <f t="shared" ca="1" si="677"/>
        <v>LAR</v>
      </c>
      <c r="M3003">
        <f t="shared" ca="1" si="668"/>
        <v>1</v>
      </c>
      <c r="N3003" t="s">
        <v>18</v>
      </c>
      <c r="O3003">
        <v>-9</v>
      </c>
      <c r="P3003">
        <f t="shared" ca="1" si="669"/>
        <v>2</v>
      </c>
      <c r="S3003" t="s">
        <v>125</v>
      </c>
      <c r="T3003">
        <v>0.64</v>
      </c>
      <c r="U3003">
        <f t="shared" ca="1" si="670"/>
        <v>1</v>
      </c>
      <c r="V3003" t="s">
        <v>125</v>
      </c>
      <c r="W3003">
        <f t="shared" ca="1" si="671"/>
        <v>1</v>
      </c>
    </row>
    <row r="3004" spans="1:23" x14ac:dyDescent="0.25">
      <c r="A3004">
        <v>2987</v>
      </c>
      <c r="B3004">
        <v>1478</v>
      </c>
      <c r="C3004" t="str">
        <f t="shared" ca="1" si="664"/>
        <v>2017_10_NYG@SFO</v>
      </c>
      <c r="D3004">
        <f t="shared" ca="1" si="676"/>
        <v>-1</v>
      </c>
      <c r="E3004">
        <f t="shared" ca="1" si="676"/>
        <v>2.5</v>
      </c>
      <c r="F3004">
        <f t="shared" ca="1" si="676"/>
        <v>31</v>
      </c>
      <c r="G3004">
        <f t="shared" ca="1" si="676"/>
        <v>21</v>
      </c>
      <c r="H3004">
        <f t="shared" ca="1" si="665"/>
        <v>2017</v>
      </c>
      <c r="I3004">
        <f t="shared" ca="1" si="666"/>
        <v>10</v>
      </c>
      <c r="J3004" t="str">
        <f t="shared" ca="1" si="667"/>
        <v>rs</v>
      </c>
      <c r="K3004" t="str">
        <f t="shared" ca="1" si="677"/>
        <v>SFO</v>
      </c>
      <c r="L3004" t="str">
        <f t="shared" ca="1" si="677"/>
        <v>SFO</v>
      </c>
      <c r="M3004">
        <f t="shared" ca="1" si="668"/>
        <v>-3.5</v>
      </c>
      <c r="N3004" t="s">
        <v>18</v>
      </c>
      <c r="O3004">
        <v>1.5</v>
      </c>
      <c r="P3004">
        <f t="shared" ca="1" si="669"/>
        <v>2.5</v>
      </c>
      <c r="S3004" t="s">
        <v>85</v>
      </c>
      <c r="T3004">
        <v>0.62</v>
      </c>
      <c r="U3004">
        <f t="shared" ca="1" si="670"/>
        <v>0</v>
      </c>
      <c r="V3004" t="s">
        <v>85</v>
      </c>
      <c r="W3004">
        <f t="shared" ca="1" si="671"/>
        <v>0</v>
      </c>
    </row>
    <row r="3005" spans="1:23" x14ac:dyDescent="0.25">
      <c r="A3005">
        <v>2988</v>
      </c>
      <c r="B3005">
        <v>1479</v>
      </c>
      <c r="C3005" t="str">
        <f t="shared" ca="1" si="664"/>
        <v>2017_10_DAL@ATL</v>
      </c>
      <c r="D3005">
        <f t="shared" ca="1" si="676"/>
        <v>-3</v>
      </c>
      <c r="E3005">
        <f t="shared" ca="1" si="676"/>
        <v>-3.5</v>
      </c>
      <c r="F3005">
        <f t="shared" ca="1" si="676"/>
        <v>27</v>
      </c>
      <c r="G3005">
        <f t="shared" ca="1" si="676"/>
        <v>7</v>
      </c>
      <c r="H3005">
        <f t="shared" ca="1" si="665"/>
        <v>2017</v>
      </c>
      <c r="I3005">
        <f t="shared" ca="1" si="666"/>
        <v>10</v>
      </c>
      <c r="J3005" t="str">
        <f t="shared" ca="1" si="667"/>
        <v>rs</v>
      </c>
      <c r="K3005" t="str">
        <f t="shared" ca="1" si="677"/>
        <v>ATL</v>
      </c>
      <c r="L3005" t="str">
        <f t="shared" ca="1" si="677"/>
        <v>ATL</v>
      </c>
      <c r="M3005">
        <f t="shared" ca="1" si="668"/>
        <v>0.5</v>
      </c>
      <c r="N3005" t="s">
        <v>18</v>
      </c>
      <c r="O3005">
        <v>2</v>
      </c>
      <c r="P3005">
        <f t="shared" ca="1" si="669"/>
        <v>5</v>
      </c>
      <c r="S3005" t="s">
        <v>73</v>
      </c>
      <c r="T3005">
        <v>0.67</v>
      </c>
      <c r="U3005">
        <f t="shared" ca="1" si="670"/>
        <v>0</v>
      </c>
      <c r="V3005" t="s">
        <v>73</v>
      </c>
      <c r="W3005">
        <f t="shared" ca="1" si="671"/>
        <v>0</v>
      </c>
    </row>
    <row r="3006" spans="1:23" x14ac:dyDescent="0.25">
      <c r="A3006">
        <v>2989</v>
      </c>
      <c r="B3006">
        <v>1480</v>
      </c>
      <c r="C3006" t="str">
        <f t="shared" ca="1" si="664"/>
        <v>2017_10_NWE@DEN</v>
      </c>
      <c r="D3006">
        <f t="shared" ca="1" si="676"/>
        <v>7.5</v>
      </c>
      <c r="E3006">
        <f t="shared" ca="1" si="676"/>
        <v>7.5</v>
      </c>
      <c r="F3006">
        <f t="shared" ca="1" si="676"/>
        <v>16</v>
      </c>
      <c r="G3006">
        <f t="shared" ca="1" si="676"/>
        <v>41</v>
      </c>
      <c r="H3006">
        <f t="shared" ca="1" si="665"/>
        <v>2017</v>
      </c>
      <c r="I3006">
        <f t="shared" ca="1" si="666"/>
        <v>10</v>
      </c>
      <c r="J3006" t="str">
        <f t="shared" ca="1" si="667"/>
        <v>rs</v>
      </c>
      <c r="K3006" t="str">
        <f t="shared" ca="1" si="677"/>
        <v>NWE</v>
      </c>
      <c r="L3006" t="str">
        <f t="shared" ca="1" si="677"/>
        <v>NWE</v>
      </c>
      <c r="M3006">
        <f t="shared" ca="1" si="668"/>
        <v>0</v>
      </c>
      <c r="N3006" t="s">
        <v>18</v>
      </c>
      <c r="O3006">
        <v>7.5</v>
      </c>
      <c r="P3006">
        <f t="shared" ca="1" si="669"/>
        <v>0</v>
      </c>
      <c r="S3006" t="s">
        <v>337</v>
      </c>
      <c r="T3006">
        <v>0.55000000000000004</v>
      </c>
      <c r="U3006">
        <f t="shared" ca="1" si="670"/>
        <v>1</v>
      </c>
      <c r="V3006" t="s">
        <v>337</v>
      </c>
      <c r="W3006">
        <f t="shared" ca="1" si="671"/>
        <v>1</v>
      </c>
    </row>
    <row r="3007" spans="1:23" x14ac:dyDescent="0.25">
      <c r="A3007">
        <v>2990</v>
      </c>
      <c r="B3007">
        <v>1481</v>
      </c>
      <c r="C3007" t="str">
        <f t="shared" ca="1" si="664"/>
        <v>2017_10_MIA@CAR</v>
      </c>
      <c r="D3007">
        <f t="shared" ca="1" si="676"/>
        <v>-8</v>
      </c>
      <c r="E3007">
        <f t="shared" ca="1" si="676"/>
        <v>-9</v>
      </c>
      <c r="F3007">
        <f t="shared" ca="1" si="676"/>
        <v>45</v>
      </c>
      <c r="G3007">
        <f t="shared" ca="1" si="676"/>
        <v>21</v>
      </c>
      <c r="H3007">
        <f t="shared" ca="1" si="665"/>
        <v>2017</v>
      </c>
      <c r="I3007">
        <f t="shared" ca="1" si="666"/>
        <v>10</v>
      </c>
      <c r="J3007" t="str">
        <f t="shared" ca="1" si="667"/>
        <v>rs</v>
      </c>
      <c r="K3007" t="str">
        <f t="shared" ca="1" si="677"/>
        <v>CAR</v>
      </c>
      <c r="L3007" t="str">
        <f t="shared" ca="1" si="677"/>
        <v>CAR</v>
      </c>
      <c r="M3007">
        <f t="shared" ca="1" si="668"/>
        <v>1</v>
      </c>
      <c r="N3007" t="s">
        <v>18</v>
      </c>
      <c r="O3007">
        <v>-7.5</v>
      </c>
      <c r="P3007">
        <f t="shared" ca="1" si="669"/>
        <v>0.5</v>
      </c>
      <c r="S3007" t="s">
        <v>81</v>
      </c>
      <c r="T3007">
        <v>0.66</v>
      </c>
      <c r="U3007">
        <f t="shared" ca="1" si="670"/>
        <v>0</v>
      </c>
      <c r="V3007" t="s">
        <v>69</v>
      </c>
      <c r="W3007">
        <f t="shared" ca="1" si="671"/>
        <v>1</v>
      </c>
    </row>
    <row r="3008" spans="1:23" x14ac:dyDescent="0.25">
      <c r="A3008">
        <v>2991</v>
      </c>
      <c r="B3008">
        <v>1482</v>
      </c>
      <c r="C3008" t="str">
        <f t="shared" ca="1" si="664"/>
        <v>2017_11_TEN@PIT</v>
      </c>
      <c r="D3008">
        <f t="shared" ca="1" si="676"/>
        <v>-7</v>
      </c>
      <c r="E3008">
        <f t="shared" ca="1" si="676"/>
        <v>-7</v>
      </c>
      <c r="F3008">
        <f t="shared" ca="1" si="676"/>
        <v>40</v>
      </c>
      <c r="G3008">
        <f t="shared" ca="1" si="676"/>
        <v>17</v>
      </c>
      <c r="H3008">
        <f t="shared" ca="1" si="665"/>
        <v>2017</v>
      </c>
      <c r="I3008">
        <f t="shared" ca="1" si="666"/>
        <v>11</v>
      </c>
      <c r="J3008" t="str">
        <f t="shared" ca="1" si="667"/>
        <v>rs</v>
      </c>
      <c r="K3008" t="str">
        <f t="shared" ca="1" si="677"/>
        <v>PIT</v>
      </c>
      <c r="L3008" t="str">
        <f t="shared" ca="1" si="677"/>
        <v>PIT</v>
      </c>
      <c r="M3008">
        <f t="shared" ca="1" si="668"/>
        <v>0</v>
      </c>
      <c r="N3008" t="s">
        <v>16</v>
      </c>
      <c r="O3008">
        <v>-7</v>
      </c>
      <c r="P3008">
        <f t="shared" ca="1" si="669"/>
        <v>0</v>
      </c>
      <c r="S3008" t="s">
        <v>89</v>
      </c>
      <c r="T3008">
        <v>0.62</v>
      </c>
      <c r="U3008">
        <f t="shared" ca="1" si="670"/>
        <v>1</v>
      </c>
      <c r="V3008" t="s">
        <v>89</v>
      </c>
      <c r="W3008">
        <f t="shared" ca="1" si="671"/>
        <v>1</v>
      </c>
    </row>
    <row r="3009" spans="1:23" x14ac:dyDescent="0.25">
      <c r="A3009">
        <v>2992</v>
      </c>
      <c r="B3009">
        <v>1483</v>
      </c>
      <c r="C3009" t="str">
        <f t="shared" ca="1" si="664"/>
        <v>2017_11_JAX@CLE</v>
      </c>
      <c r="D3009">
        <f t="shared" ca="1" si="676"/>
        <v>8</v>
      </c>
      <c r="E3009">
        <f t="shared" ca="1" si="676"/>
        <v>7.5</v>
      </c>
      <c r="F3009">
        <f t="shared" ca="1" si="676"/>
        <v>7</v>
      </c>
      <c r="G3009">
        <f t="shared" ca="1" si="676"/>
        <v>19</v>
      </c>
      <c r="H3009">
        <f t="shared" ca="1" si="665"/>
        <v>2017</v>
      </c>
      <c r="I3009">
        <f t="shared" ca="1" si="666"/>
        <v>11</v>
      </c>
      <c r="J3009" t="str">
        <f t="shared" ca="1" si="667"/>
        <v>rs</v>
      </c>
      <c r="K3009" t="str">
        <f t="shared" ca="1" si="677"/>
        <v>JAX</v>
      </c>
      <c r="L3009" t="str">
        <f t="shared" ca="1" si="677"/>
        <v>JAX</v>
      </c>
      <c r="M3009">
        <f t="shared" ca="1" si="668"/>
        <v>0.5</v>
      </c>
      <c r="N3009" t="s">
        <v>16</v>
      </c>
      <c r="O3009">
        <v>8</v>
      </c>
      <c r="P3009">
        <f t="shared" ca="1" si="669"/>
        <v>0</v>
      </c>
      <c r="S3009" t="s">
        <v>79</v>
      </c>
      <c r="T3009">
        <v>0.56000000000000005</v>
      </c>
      <c r="U3009">
        <f t="shared" ca="1" si="670"/>
        <v>1</v>
      </c>
      <c r="V3009" t="s">
        <v>72</v>
      </c>
      <c r="W3009">
        <f t="shared" ca="1" si="671"/>
        <v>0</v>
      </c>
    </row>
    <row r="3010" spans="1:23" x14ac:dyDescent="0.25">
      <c r="A3010">
        <v>2993</v>
      </c>
      <c r="B3010">
        <v>1484</v>
      </c>
      <c r="C3010" t="str">
        <f t="shared" ref="C3010:C3073" ca="1" si="678">IFERROR(VLOOKUP($B3010,nfl_game_result,MATCH(C$1,nfl_game_result_header,0),FALSE),"error")</f>
        <v>2017_11_TBY@MIA</v>
      </c>
      <c r="D3010">
        <f t="shared" ca="1" si="676"/>
        <v>-2.5</v>
      </c>
      <c r="E3010">
        <f t="shared" ca="1" si="676"/>
        <v>1</v>
      </c>
      <c r="F3010">
        <f t="shared" ca="1" si="676"/>
        <v>20</v>
      </c>
      <c r="G3010">
        <f t="shared" ca="1" si="676"/>
        <v>30</v>
      </c>
      <c r="H3010">
        <f t="shared" ref="H3010:H3035" ca="1" si="679">VALUE(LEFT(C3010, 4))</f>
        <v>2017</v>
      </c>
      <c r="I3010">
        <f t="shared" ref="I3010:I3035" ca="1" si="680">VALUE(MID(C3010,6,FIND("_",C3010,6)-6))</f>
        <v>11</v>
      </c>
      <c r="J3010" t="str">
        <f t="shared" ref="J3010:J3035" ca="1" si="681">IF(I3010&lt;=17,"rs","plyff")</f>
        <v>rs</v>
      </c>
      <c r="K3010" t="str">
        <f t="shared" ca="1" si="677"/>
        <v>TBY</v>
      </c>
      <c r="L3010" t="str">
        <f t="shared" ca="1" si="677"/>
        <v>TBY</v>
      </c>
      <c r="M3010">
        <f t="shared" ref="M3010:M3035" ca="1" si="682">IF(NOT(OR(ISBLANK(D3010),ISBLANK(E3010),D3010="",E3010="")),D3010-E3010,"")</f>
        <v>-3.5</v>
      </c>
      <c r="N3010" t="s">
        <v>16</v>
      </c>
      <c r="O3010">
        <v>-3</v>
      </c>
      <c r="P3010">
        <f t="shared" ref="P3010:P3035" ca="1" si="683">IF(OR(NOT(ISNUMBER(D3010)),ISBLANK(D3010),D3010="",ISBLANK(O3010)),"",ABS(D3010-O3010))</f>
        <v>0.5</v>
      </c>
      <c r="S3010" t="s">
        <v>81</v>
      </c>
      <c r="T3010">
        <v>0.59</v>
      </c>
      <c r="U3010">
        <f t="shared" ref="U3010:U3073" ca="1" si="684">IF(OR(ISBLANK(K3010),ISBLANK(S3010),K3010="",S3010=""),"",IF(K3010=S3010,1,0))</f>
        <v>0</v>
      </c>
      <c r="V3010" t="s">
        <v>81</v>
      </c>
      <c r="W3010">
        <f t="shared" ref="W3010:W3073" ca="1" si="685">IF(OR(ISBLANK(L3010),ISBLANK(V3010),L3010="",V3010=""),"",IF(L3010=V3010,1,0))</f>
        <v>0</v>
      </c>
    </row>
    <row r="3011" spans="1:23" x14ac:dyDescent="0.25">
      <c r="A3011">
        <v>2994</v>
      </c>
      <c r="B3011">
        <v>1485</v>
      </c>
      <c r="C3011" t="str">
        <f t="shared" ca="1" si="678"/>
        <v>2017_11_BAL@GBY</v>
      </c>
      <c r="D3011">
        <f t="shared" ca="1" si="676"/>
        <v>2</v>
      </c>
      <c r="E3011">
        <f t="shared" ca="1" si="676"/>
        <v>2</v>
      </c>
      <c r="F3011">
        <f t="shared" ca="1" si="676"/>
        <v>0</v>
      </c>
      <c r="G3011">
        <f t="shared" ca="1" si="676"/>
        <v>23</v>
      </c>
      <c r="H3011">
        <f t="shared" ca="1" si="679"/>
        <v>2017</v>
      </c>
      <c r="I3011">
        <f t="shared" ca="1" si="680"/>
        <v>11</v>
      </c>
      <c r="J3011" t="str">
        <f t="shared" ca="1" si="681"/>
        <v>rs</v>
      </c>
      <c r="K3011" t="str">
        <f t="shared" ca="1" si="677"/>
        <v>BAL</v>
      </c>
      <c r="L3011" t="str">
        <f t="shared" ca="1" si="677"/>
        <v>BAL</v>
      </c>
      <c r="M3011">
        <f t="shared" ca="1" si="682"/>
        <v>0</v>
      </c>
      <c r="N3011" t="s">
        <v>16</v>
      </c>
      <c r="O3011">
        <v>-3</v>
      </c>
      <c r="P3011">
        <f t="shared" ca="1" si="683"/>
        <v>5</v>
      </c>
      <c r="S3011" t="s">
        <v>67</v>
      </c>
      <c r="T3011">
        <v>0.65</v>
      </c>
      <c r="U3011">
        <f t="shared" ca="1" si="684"/>
        <v>1</v>
      </c>
      <c r="V3011" t="s">
        <v>67</v>
      </c>
      <c r="W3011">
        <f t="shared" ca="1" si="685"/>
        <v>1</v>
      </c>
    </row>
    <row r="3012" spans="1:23" x14ac:dyDescent="0.25">
      <c r="A3012">
        <v>2995</v>
      </c>
      <c r="B3012">
        <v>1486</v>
      </c>
      <c r="C3012" t="str">
        <f t="shared" ca="1" si="678"/>
        <v>2017_11_DET@CHI</v>
      </c>
      <c r="D3012">
        <f t="shared" ca="1" si="676"/>
        <v>3</v>
      </c>
      <c r="E3012">
        <f t="shared" ca="1" si="676"/>
        <v>3</v>
      </c>
      <c r="F3012">
        <f t="shared" ca="1" si="676"/>
        <v>24</v>
      </c>
      <c r="G3012">
        <f t="shared" ca="1" si="676"/>
        <v>27</v>
      </c>
      <c r="H3012">
        <f t="shared" ca="1" si="679"/>
        <v>2017</v>
      </c>
      <c r="I3012">
        <f t="shared" ca="1" si="680"/>
        <v>11</v>
      </c>
      <c r="J3012" t="str">
        <f t="shared" ca="1" si="681"/>
        <v>rs</v>
      </c>
      <c r="K3012" t="str">
        <f t="shared" ca="1" si="677"/>
        <v>na</v>
      </c>
      <c r="L3012" t="str">
        <f t="shared" ca="1" si="677"/>
        <v>DET</v>
      </c>
      <c r="M3012">
        <f t="shared" ca="1" si="682"/>
        <v>0</v>
      </c>
      <c r="N3012" t="s">
        <v>16</v>
      </c>
      <c r="O3012">
        <v>3</v>
      </c>
      <c r="P3012">
        <f t="shared" ca="1" si="683"/>
        <v>0</v>
      </c>
      <c r="S3012" t="s">
        <v>70</v>
      </c>
      <c r="T3012">
        <v>0.56000000000000005</v>
      </c>
      <c r="U3012">
        <f t="shared" ca="1" si="684"/>
        <v>0</v>
      </c>
      <c r="V3012" t="s">
        <v>70</v>
      </c>
      <c r="W3012">
        <f t="shared" ca="1" si="685"/>
        <v>0</v>
      </c>
    </row>
    <row r="3013" spans="1:23" x14ac:dyDescent="0.25">
      <c r="A3013">
        <v>2996</v>
      </c>
      <c r="B3013">
        <v>1487</v>
      </c>
      <c r="C3013" t="str">
        <f t="shared" ca="1" si="678"/>
        <v>2017_11_LAR@MIN</v>
      </c>
      <c r="D3013">
        <f t="shared" ca="1" si="676"/>
        <v>-1.5</v>
      </c>
      <c r="E3013">
        <f t="shared" ca="1" si="676"/>
        <v>-2.5</v>
      </c>
      <c r="F3013">
        <f t="shared" ca="1" si="676"/>
        <v>24</v>
      </c>
      <c r="G3013">
        <f t="shared" ca="1" si="676"/>
        <v>7</v>
      </c>
      <c r="H3013">
        <f t="shared" ca="1" si="679"/>
        <v>2017</v>
      </c>
      <c r="I3013">
        <f t="shared" ca="1" si="680"/>
        <v>11</v>
      </c>
      <c r="J3013" t="str">
        <f t="shared" ca="1" si="681"/>
        <v>rs</v>
      </c>
      <c r="K3013" t="str">
        <f t="shared" ca="1" si="677"/>
        <v>MIN</v>
      </c>
      <c r="L3013" t="str">
        <f t="shared" ca="1" si="677"/>
        <v>MIN</v>
      </c>
      <c r="M3013">
        <f t="shared" ca="1" si="682"/>
        <v>1</v>
      </c>
      <c r="N3013" t="s">
        <v>16</v>
      </c>
      <c r="O3013">
        <v>-3</v>
      </c>
      <c r="P3013">
        <f t="shared" ca="1" si="683"/>
        <v>1.5</v>
      </c>
      <c r="S3013" t="s">
        <v>82</v>
      </c>
      <c r="T3013">
        <v>0.51</v>
      </c>
      <c r="U3013">
        <f t="shared" ca="1" si="684"/>
        <v>1</v>
      </c>
      <c r="V3013" t="s">
        <v>82</v>
      </c>
      <c r="W3013">
        <f t="shared" ca="1" si="685"/>
        <v>1</v>
      </c>
    </row>
    <row r="3014" spans="1:23" x14ac:dyDescent="0.25">
      <c r="A3014">
        <v>2997</v>
      </c>
      <c r="B3014">
        <v>1488</v>
      </c>
      <c r="C3014" t="str">
        <f t="shared" ca="1" si="678"/>
        <v>2017_11_ARI@HOU</v>
      </c>
      <c r="D3014">
        <f t="shared" ca="1" si="676"/>
        <v>2</v>
      </c>
      <c r="E3014">
        <f t="shared" ca="1" si="676"/>
        <v>-2</v>
      </c>
      <c r="F3014">
        <f t="shared" ca="1" si="676"/>
        <v>31</v>
      </c>
      <c r="G3014">
        <f t="shared" ca="1" si="676"/>
        <v>21</v>
      </c>
      <c r="H3014">
        <f t="shared" ca="1" si="679"/>
        <v>2017</v>
      </c>
      <c r="I3014">
        <f t="shared" ca="1" si="680"/>
        <v>11</v>
      </c>
      <c r="J3014" t="str">
        <f t="shared" ca="1" si="681"/>
        <v>rs</v>
      </c>
      <c r="K3014" t="str">
        <f t="shared" ca="1" si="677"/>
        <v>HOU</v>
      </c>
      <c r="L3014" t="str">
        <f t="shared" ca="1" si="677"/>
        <v>HOU</v>
      </c>
      <c r="M3014">
        <f t="shared" ca="1" si="682"/>
        <v>4</v>
      </c>
      <c r="N3014" t="s">
        <v>16</v>
      </c>
      <c r="O3014">
        <v>-1</v>
      </c>
      <c r="P3014">
        <f t="shared" ca="1" si="683"/>
        <v>3</v>
      </c>
      <c r="S3014" t="s">
        <v>77</v>
      </c>
      <c r="T3014">
        <v>0.52</v>
      </c>
      <c r="U3014">
        <f t="shared" ca="1" si="684"/>
        <v>1</v>
      </c>
      <c r="V3014" t="s">
        <v>77</v>
      </c>
      <c r="W3014">
        <f t="shared" ca="1" si="685"/>
        <v>1</v>
      </c>
    </row>
    <row r="3015" spans="1:23" x14ac:dyDescent="0.25">
      <c r="A3015">
        <v>2998</v>
      </c>
      <c r="B3015">
        <v>1489</v>
      </c>
      <c r="C3015" t="str">
        <f t="shared" ca="1" si="678"/>
        <v>2017_11_KCY@NYG</v>
      </c>
      <c r="D3015">
        <f t="shared" ca="1" si="676"/>
        <v>11.5</v>
      </c>
      <c r="E3015">
        <f t="shared" ca="1" si="676"/>
        <v>10</v>
      </c>
      <c r="F3015">
        <f t="shared" ca="1" si="676"/>
        <v>12</v>
      </c>
      <c r="G3015">
        <f t="shared" ca="1" si="676"/>
        <v>9</v>
      </c>
      <c r="H3015">
        <f t="shared" ca="1" si="679"/>
        <v>2017</v>
      </c>
      <c r="I3015">
        <f t="shared" ca="1" si="680"/>
        <v>11</v>
      </c>
      <c r="J3015" t="str">
        <f t="shared" ca="1" si="681"/>
        <v>rs</v>
      </c>
      <c r="K3015" t="str">
        <f t="shared" ca="1" si="677"/>
        <v>NYG</v>
      </c>
      <c r="L3015" t="str">
        <f t="shared" ca="1" si="677"/>
        <v>NYG</v>
      </c>
      <c r="M3015">
        <f t="shared" ca="1" si="682"/>
        <v>1.5</v>
      </c>
      <c r="N3015" t="s">
        <v>16</v>
      </c>
      <c r="O3015">
        <v>8</v>
      </c>
      <c r="P3015">
        <f t="shared" ca="1" si="683"/>
        <v>3.5</v>
      </c>
      <c r="S3015" t="s">
        <v>85</v>
      </c>
      <c r="T3015">
        <v>0.56999999999999995</v>
      </c>
      <c r="U3015">
        <f t="shared" ca="1" si="684"/>
        <v>1</v>
      </c>
      <c r="V3015" t="s">
        <v>336</v>
      </c>
      <c r="W3015">
        <f t="shared" ca="1" si="685"/>
        <v>0</v>
      </c>
    </row>
    <row r="3016" spans="1:23" x14ac:dyDescent="0.25">
      <c r="A3016">
        <v>2999</v>
      </c>
      <c r="B3016">
        <v>1490</v>
      </c>
      <c r="C3016" t="str">
        <f t="shared" ca="1" si="678"/>
        <v>2017_11_WAS@NOR</v>
      </c>
      <c r="D3016">
        <f t="shared" ca="1" si="676"/>
        <v>-7.5</v>
      </c>
      <c r="E3016">
        <f t="shared" ca="1" si="676"/>
        <v>-7.5</v>
      </c>
      <c r="F3016">
        <f t="shared" ca="1" si="676"/>
        <v>34</v>
      </c>
      <c r="G3016">
        <f t="shared" ca="1" si="676"/>
        <v>31</v>
      </c>
      <c r="H3016">
        <f t="shared" ca="1" si="679"/>
        <v>2017</v>
      </c>
      <c r="I3016">
        <f t="shared" ca="1" si="680"/>
        <v>11</v>
      </c>
      <c r="J3016" t="str">
        <f t="shared" ca="1" si="681"/>
        <v>rs</v>
      </c>
      <c r="K3016" t="str">
        <f t="shared" ca="1" si="677"/>
        <v>WAS</v>
      </c>
      <c r="L3016" t="str">
        <f t="shared" ca="1" si="677"/>
        <v>NOR</v>
      </c>
      <c r="M3016">
        <f t="shared" ca="1" si="682"/>
        <v>0</v>
      </c>
      <c r="N3016" t="s">
        <v>16</v>
      </c>
      <c r="O3016">
        <v>-7</v>
      </c>
      <c r="P3016">
        <f t="shared" ca="1" si="683"/>
        <v>0.5</v>
      </c>
      <c r="S3016" t="s">
        <v>340</v>
      </c>
      <c r="T3016">
        <v>0.6</v>
      </c>
      <c r="U3016">
        <f t="shared" ca="1" si="684"/>
        <v>0</v>
      </c>
      <c r="V3016" t="s">
        <v>340</v>
      </c>
      <c r="W3016">
        <f t="shared" ca="1" si="685"/>
        <v>1</v>
      </c>
    </row>
    <row r="3017" spans="1:23" x14ac:dyDescent="0.25">
      <c r="A3017">
        <v>3000</v>
      </c>
      <c r="B3017">
        <v>1491</v>
      </c>
      <c r="C3017" t="str">
        <f t="shared" ca="1" si="678"/>
        <v>2017_11_BUF@LAC</v>
      </c>
      <c r="D3017">
        <f t="shared" ca="1" si="676"/>
        <v>-4</v>
      </c>
      <c r="E3017">
        <f t="shared" ca="1" si="676"/>
        <v>-6</v>
      </c>
      <c r="F3017">
        <f t="shared" ca="1" si="676"/>
        <v>54</v>
      </c>
      <c r="G3017">
        <f t="shared" ca="1" si="676"/>
        <v>24</v>
      </c>
      <c r="H3017">
        <f t="shared" ca="1" si="679"/>
        <v>2017</v>
      </c>
      <c r="I3017">
        <f t="shared" ca="1" si="680"/>
        <v>11</v>
      </c>
      <c r="J3017" t="str">
        <f t="shared" ca="1" si="681"/>
        <v>rs</v>
      </c>
      <c r="K3017" t="str">
        <f t="shared" ca="1" si="677"/>
        <v>LAC</v>
      </c>
      <c r="L3017" t="str">
        <f t="shared" ca="1" si="677"/>
        <v>LAC</v>
      </c>
      <c r="M3017">
        <f t="shared" ca="1" si="682"/>
        <v>2</v>
      </c>
      <c r="N3017" t="s">
        <v>16</v>
      </c>
      <c r="O3017">
        <v>-3</v>
      </c>
      <c r="P3017">
        <f t="shared" ca="1" si="683"/>
        <v>1</v>
      </c>
      <c r="S3017" t="s">
        <v>124</v>
      </c>
      <c r="T3017">
        <v>0.59</v>
      </c>
      <c r="U3017">
        <f t="shared" ca="1" si="684"/>
        <v>1</v>
      </c>
      <c r="V3017" t="s">
        <v>124</v>
      </c>
      <c r="W3017">
        <f t="shared" ca="1" si="685"/>
        <v>1</v>
      </c>
    </row>
    <row r="3018" spans="1:23" x14ac:dyDescent="0.25">
      <c r="A3018">
        <v>3001</v>
      </c>
      <c r="B3018">
        <v>1492</v>
      </c>
      <c r="C3018" t="str">
        <f t="shared" ca="1" si="678"/>
        <v>2017_11_CIN@DEN</v>
      </c>
      <c r="D3018">
        <f t="shared" ca="1" si="676"/>
        <v>-2.5</v>
      </c>
      <c r="E3018">
        <f t="shared" ca="1" si="676"/>
        <v>-2.5</v>
      </c>
      <c r="F3018">
        <f t="shared" ca="1" si="676"/>
        <v>17</v>
      </c>
      <c r="G3018">
        <f t="shared" ca="1" si="676"/>
        <v>20</v>
      </c>
      <c r="H3018">
        <f t="shared" ca="1" si="679"/>
        <v>2017</v>
      </c>
      <c r="I3018">
        <f t="shared" ca="1" si="680"/>
        <v>11</v>
      </c>
      <c r="J3018" t="str">
        <f t="shared" ca="1" si="681"/>
        <v>rs</v>
      </c>
      <c r="K3018" t="str">
        <f t="shared" ca="1" si="677"/>
        <v>CIN</v>
      </c>
      <c r="L3018" t="str">
        <f t="shared" ca="1" si="677"/>
        <v>CIN</v>
      </c>
      <c r="M3018">
        <f t="shared" ca="1" si="682"/>
        <v>0</v>
      </c>
      <c r="N3018" t="s">
        <v>16</v>
      </c>
      <c r="O3018">
        <v>0</v>
      </c>
      <c r="P3018">
        <f t="shared" ca="1" si="683"/>
        <v>2.5</v>
      </c>
      <c r="S3018" t="s">
        <v>74</v>
      </c>
      <c r="T3018">
        <v>0.55000000000000004</v>
      </c>
      <c r="U3018">
        <f t="shared" ca="1" si="684"/>
        <v>0</v>
      </c>
      <c r="V3018" t="s">
        <v>74</v>
      </c>
      <c r="W3018">
        <f t="shared" ca="1" si="685"/>
        <v>0</v>
      </c>
    </row>
    <row r="3019" spans="1:23" x14ac:dyDescent="0.25">
      <c r="A3019">
        <v>3002</v>
      </c>
      <c r="B3019">
        <v>1493</v>
      </c>
      <c r="C3019" t="str">
        <f t="shared" ca="1" si="678"/>
        <v>2017_11_NWE@OAK</v>
      </c>
      <c r="D3019">
        <f t="shared" ca="1" si="676"/>
        <v>5.5</v>
      </c>
      <c r="E3019">
        <f t="shared" ca="1" si="676"/>
        <v>7</v>
      </c>
      <c r="F3019">
        <f t="shared" ca="1" si="676"/>
        <v>8</v>
      </c>
      <c r="G3019">
        <f t="shared" ca="1" si="676"/>
        <v>33</v>
      </c>
      <c r="H3019">
        <f t="shared" ca="1" si="679"/>
        <v>2017</v>
      </c>
      <c r="I3019">
        <f t="shared" ca="1" si="680"/>
        <v>11</v>
      </c>
      <c r="J3019" t="str">
        <f t="shared" ca="1" si="681"/>
        <v>rs</v>
      </c>
      <c r="K3019" t="str">
        <f t="shared" ca="1" si="677"/>
        <v>NWE</v>
      </c>
      <c r="L3019" t="str">
        <f t="shared" ca="1" si="677"/>
        <v>NWE</v>
      </c>
      <c r="M3019">
        <f t="shared" ca="1" si="682"/>
        <v>-1.5</v>
      </c>
      <c r="N3019" t="s">
        <v>16</v>
      </c>
      <c r="O3019">
        <v>7.5</v>
      </c>
      <c r="P3019">
        <f t="shared" ca="1" si="683"/>
        <v>2</v>
      </c>
      <c r="S3019" t="s">
        <v>337</v>
      </c>
      <c r="T3019">
        <v>0.57999999999999996</v>
      </c>
      <c r="U3019">
        <f t="shared" ca="1" si="684"/>
        <v>1</v>
      </c>
      <c r="V3019" t="s">
        <v>337</v>
      </c>
      <c r="W3019">
        <f t="shared" ca="1" si="685"/>
        <v>1</v>
      </c>
    </row>
    <row r="3020" spans="1:23" x14ac:dyDescent="0.25">
      <c r="A3020">
        <v>3003</v>
      </c>
      <c r="B3020">
        <v>1494</v>
      </c>
      <c r="C3020" t="str">
        <f t="shared" ca="1" si="678"/>
        <v>2017_11_PHI@DAL</v>
      </c>
      <c r="D3020">
        <f t="shared" ca="1" si="676"/>
        <v>3.5</v>
      </c>
      <c r="E3020">
        <f t="shared" ca="1" si="676"/>
        <v>6</v>
      </c>
      <c r="F3020">
        <f t="shared" ca="1" si="676"/>
        <v>9</v>
      </c>
      <c r="G3020">
        <f t="shared" ca="1" si="676"/>
        <v>37</v>
      </c>
      <c r="H3020">
        <f t="shared" ca="1" si="679"/>
        <v>2017</v>
      </c>
      <c r="I3020">
        <f t="shared" ca="1" si="680"/>
        <v>11</v>
      </c>
      <c r="J3020" t="str">
        <f t="shared" ca="1" si="681"/>
        <v>rs</v>
      </c>
      <c r="K3020" t="str">
        <f t="shared" ca="1" si="677"/>
        <v>PHI</v>
      </c>
      <c r="L3020" t="str">
        <f t="shared" ca="1" si="677"/>
        <v>PHI</v>
      </c>
      <c r="M3020">
        <f t="shared" ca="1" si="682"/>
        <v>-2.5</v>
      </c>
      <c r="N3020" t="s">
        <v>16</v>
      </c>
      <c r="O3020">
        <v>4</v>
      </c>
      <c r="P3020">
        <f t="shared" ca="1" si="683"/>
        <v>0.5</v>
      </c>
      <c r="S3020" t="s">
        <v>73</v>
      </c>
      <c r="T3020">
        <v>0.53</v>
      </c>
      <c r="U3020">
        <f t="shared" ca="1" si="684"/>
        <v>0</v>
      </c>
      <c r="V3020" t="s">
        <v>73</v>
      </c>
      <c r="W3020">
        <f t="shared" ca="1" si="685"/>
        <v>0</v>
      </c>
    </row>
    <row r="3021" spans="1:23" x14ac:dyDescent="0.25">
      <c r="A3021">
        <v>3004</v>
      </c>
      <c r="B3021">
        <v>1495</v>
      </c>
      <c r="C3021" t="str">
        <f t="shared" ca="1" si="678"/>
        <v>2017_11_ATL@SEA</v>
      </c>
      <c r="D3021">
        <f t="shared" ca="1" si="676"/>
        <v>-3</v>
      </c>
      <c r="E3021">
        <f t="shared" ca="1" si="676"/>
        <v>-2</v>
      </c>
      <c r="F3021">
        <f t="shared" ca="1" si="676"/>
        <v>31</v>
      </c>
      <c r="G3021">
        <f t="shared" ca="1" si="676"/>
        <v>34</v>
      </c>
      <c r="H3021">
        <f t="shared" ca="1" si="679"/>
        <v>2017</v>
      </c>
      <c r="I3021">
        <f t="shared" ca="1" si="680"/>
        <v>11</v>
      </c>
      <c r="J3021" t="str">
        <f t="shared" ca="1" si="681"/>
        <v>rs</v>
      </c>
      <c r="K3021" t="str">
        <f t="shared" ca="1" si="677"/>
        <v>ATL</v>
      </c>
      <c r="L3021" t="str">
        <f t="shared" ca="1" si="677"/>
        <v>ATL</v>
      </c>
      <c r="M3021">
        <f t="shared" ca="1" si="682"/>
        <v>-1</v>
      </c>
      <c r="N3021" t="s">
        <v>16</v>
      </c>
      <c r="O3021">
        <v>-4.5</v>
      </c>
      <c r="P3021">
        <f t="shared" ca="1" si="683"/>
        <v>1.5</v>
      </c>
      <c r="S3021" t="s">
        <v>91</v>
      </c>
      <c r="T3021">
        <v>0.54</v>
      </c>
      <c r="U3021">
        <f t="shared" ca="1" si="684"/>
        <v>0</v>
      </c>
      <c r="V3021" t="s">
        <v>91</v>
      </c>
      <c r="W3021">
        <f t="shared" ca="1" si="685"/>
        <v>0</v>
      </c>
    </row>
    <row r="3022" spans="1:23" x14ac:dyDescent="0.25">
      <c r="A3022">
        <v>3005</v>
      </c>
      <c r="B3022">
        <v>1482</v>
      </c>
      <c r="C3022" t="str">
        <f t="shared" ca="1" si="678"/>
        <v>2017_11_TEN@PIT</v>
      </c>
      <c r="D3022">
        <f t="shared" ref="D3022:G3041" ca="1" si="686">IFERROR(IF(ISBLANK(VLOOKUP($B3022,nfl_game_result,MATCH(D$1,nfl_game_result_header,0),FALSE)),"",VLOOKUP($B3022,nfl_game_result,MATCH(D$1,nfl_game_result_header,0),FALSE)),"error")</f>
        <v>-7</v>
      </c>
      <c r="E3022">
        <f t="shared" ca="1" si="686"/>
        <v>-7</v>
      </c>
      <c r="F3022">
        <f t="shared" ca="1" si="686"/>
        <v>40</v>
      </c>
      <c r="G3022">
        <f t="shared" ca="1" si="686"/>
        <v>17</v>
      </c>
      <c r="H3022">
        <f t="shared" ca="1" si="679"/>
        <v>2017</v>
      </c>
      <c r="I3022">
        <f t="shared" ca="1" si="680"/>
        <v>11</v>
      </c>
      <c r="J3022" t="str">
        <f t="shared" ca="1" si="681"/>
        <v>rs</v>
      </c>
      <c r="K3022" t="str">
        <f t="shared" ref="K3022:L3041" ca="1" si="687">IFERROR(IF(ISBLANK(VLOOKUP($B3022,nfl_game_result,MATCH(K$1,nfl_game_result_header,0),FALSE)),"",VLOOKUP($B3022,nfl_game_result,MATCH(K$1,nfl_game_result_header,0),FALSE)),"error")</f>
        <v>PIT</v>
      </c>
      <c r="L3022" t="str">
        <f t="shared" ca="1" si="687"/>
        <v>PIT</v>
      </c>
      <c r="M3022">
        <f t="shared" ca="1" si="682"/>
        <v>0</v>
      </c>
      <c r="N3022" t="s">
        <v>18</v>
      </c>
      <c r="O3022">
        <v>-7</v>
      </c>
      <c r="P3022">
        <f t="shared" ca="1" si="683"/>
        <v>0</v>
      </c>
      <c r="S3022" t="s">
        <v>89</v>
      </c>
      <c r="T3022">
        <v>0.51</v>
      </c>
      <c r="U3022">
        <f t="shared" ca="1" si="684"/>
        <v>1</v>
      </c>
      <c r="V3022" t="s">
        <v>89</v>
      </c>
      <c r="W3022">
        <f t="shared" ca="1" si="685"/>
        <v>1</v>
      </c>
    </row>
    <row r="3023" spans="1:23" x14ac:dyDescent="0.25">
      <c r="A3023">
        <v>3006</v>
      </c>
      <c r="B3023">
        <v>1483</v>
      </c>
      <c r="C3023" t="str">
        <f t="shared" ca="1" si="678"/>
        <v>2017_11_JAX@CLE</v>
      </c>
      <c r="D3023">
        <f t="shared" ca="1" si="686"/>
        <v>8</v>
      </c>
      <c r="E3023">
        <f t="shared" ca="1" si="686"/>
        <v>7.5</v>
      </c>
      <c r="F3023">
        <f t="shared" ca="1" si="686"/>
        <v>7</v>
      </c>
      <c r="G3023">
        <f t="shared" ca="1" si="686"/>
        <v>19</v>
      </c>
      <c r="H3023">
        <f t="shared" ca="1" si="679"/>
        <v>2017</v>
      </c>
      <c r="I3023">
        <f t="shared" ca="1" si="680"/>
        <v>11</v>
      </c>
      <c r="J3023" t="str">
        <f t="shared" ca="1" si="681"/>
        <v>rs</v>
      </c>
      <c r="K3023" t="str">
        <f t="shared" ca="1" si="687"/>
        <v>JAX</v>
      </c>
      <c r="L3023" t="str">
        <f t="shared" ca="1" si="687"/>
        <v>JAX</v>
      </c>
      <c r="M3023">
        <f t="shared" ca="1" si="682"/>
        <v>0.5</v>
      </c>
      <c r="N3023" t="s">
        <v>18</v>
      </c>
      <c r="O3023">
        <v>5</v>
      </c>
      <c r="P3023">
        <f t="shared" ca="1" si="683"/>
        <v>3</v>
      </c>
      <c r="S3023" t="s">
        <v>79</v>
      </c>
      <c r="T3023">
        <v>0.59</v>
      </c>
      <c r="U3023">
        <f t="shared" ca="1" si="684"/>
        <v>1</v>
      </c>
      <c r="V3023" t="s">
        <v>79</v>
      </c>
      <c r="W3023">
        <f t="shared" ca="1" si="685"/>
        <v>1</v>
      </c>
    </row>
    <row r="3024" spans="1:23" x14ac:dyDescent="0.25">
      <c r="A3024">
        <v>3007</v>
      </c>
      <c r="B3024">
        <v>1484</v>
      </c>
      <c r="C3024" t="str">
        <f t="shared" ca="1" si="678"/>
        <v>2017_11_TBY@MIA</v>
      </c>
      <c r="D3024">
        <f t="shared" ca="1" si="686"/>
        <v>-2.5</v>
      </c>
      <c r="E3024">
        <f t="shared" ca="1" si="686"/>
        <v>1</v>
      </c>
      <c r="F3024">
        <f t="shared" ca="1" si="686"/>
        <v>20</v>
      </c>
      <c r="G3024">
        <f t="shared" ca="1" si="686"/>
        <v>30</v>
      </c>
      <c r="H3024">
        <f t="shared" ca="1" si="679"/>
        <v>2017</v>
      </c>
      <c r="I3024">
        <f t="shared" ca="1" si="680"/>
        <v>11</v>
      </c>
      <c r="J3024" t="str">
        <f t="shared" ca="1" si="681"/>
        <v>rs</v>
      </c>
      <c r="K3024" t="str">
        <f t="shared" ca="1" si="687"/>
        <v>TBY</v>
      </c>
      <c r="L3024" t="str">
        <f t="shared" ca="1" si="687"/>
        <v>TBY</v>
      </c>
      <c r="M3024">
        <f t="shared" ca="1" si="682"/>
        <v>-3.5</v>
      </c>
      <c r="N3024" t="s">
        <v>18</v>
      </c>
      <c r="O3024">
        <v>-3</v>
      </c>
      <c r="P3024">
        <f t="shared" ca="1" si="683"/>
        <v>0.5</v>
      </c>
      <c r="S3024" t="s">
        <v>339</v>
      </c>
      <c r="T3024">
        <v>0.62</v>
      </c>
      <c r="U3024">
        <f t="shared" ca="1" si="684"/>
        <v>1</v>
      </c>
      <c r="V3024" t="s">
        <v>339</v>
      </c>
      <c r="W3024">
        <f t="shared" ca="1" si="685"/>
        <v>1</v>
      </c>
    </row>
    <row r="3025" spans="1:23" x14ac:dyDescent="0.25">
      <c r="A3025">
        <v>3008</v>
      </c>
      <c r="B3025">
        <v>1485</v>
      </c>
      <c r="C3025" t="str">
        <f t="shared" ca="1" si="678"/>
        <v>2017_11_BAL@GBY</v>
      </c>
      <c r="D3025">
        <f t="shared" ca="1" si="686"/>
        <v>2</v>
      </c>
      <c r="E3025">
        <f t="shared" ca="1" si="686"/>
        <v>2</v>
      </c>
      <c r="F3025">
        <f t="shared" ca="1" si="686"/>
        <v>0</v>
      </c>
      <c r="G3025">
        <f t="shared" ca="1" si="686"/>
        <v>23</v>
      </c>
      <c r="H3025">
        <f t="shared" ca="1" si="679"/>
        <v>2017</v>
      </c>
      <c r="I3025">
        <f t="shared" ca="1" si="680"/>
        <v>11</v>
      </c>
      <c r="J3025" t="str">
        <f t="shared" ca="1" si="681"/>
        <v>rs</v>
      </c>
      <c r="K3025" t="str">
        <f t="shared" ca="1" si="687"/>
        <v>BAL</v>
      </c>
      <c r="L3025" t="str">
        <f t="shared" ca="1" si="687"/>
        <v>BAL</v>
      </c>
      <c r="M3025">
        <f t="shared" ca="1" si="682"/>
        <v>0</v>
      </c>
      <c r="N3025" t="s">
        <v>18</v>
      </c>
      <c r="O3025">
        <v>2.5</v>
      </c>
      <c r="P3025">
        <f t="shared" ca="1" si="683"/>
        <v>0.5</v>
      </c>
      <c r="S3025" t="s">
        <v>67</v>
      </c>
      <c r="T3025">
        <v>0.54</v>
      </c>
      <c r="U3025">
        <f t="shared" ca="1" si="684"/>
        <v>1</v>
      </c>
      <c r="V3025" t="s">
        <v>67</v>
      </c>
      <c r="W3025">
        <f t="shared" ca="1" si="685"/>
        <v>1</v>
      </c>
    </row>
    <row r="3026" spans="1:23" x14ac:dyDescent="0.25">
      <c r="A3026">
        <v>3009</v>
      </c>
      <c r="B3026">
        <v>1486</v>
      </c>
      <c r="C3026" t="str">
        <f t="shared" ca="1" si="678"/>
        <v>2017_11_DET@CHI</v>
      </c>
      <c r="D3026">
        <f t="shared" ca="1" si="686"/>
        <v>3</v>
      </c>
      <c r="E3026">
        <f t="shared" ca="1" si="686"/>
        <v>3</v>
      </c>
      <c r="F3026">
        <f t="shared" ca="1" si="686"/>
        <v>24</v>
      </c>
      <c r="G3026">
        <f t="shared" ca="1" si="686"/>
        <v>27</v>
      </c>
      <c r="H3026">
        <f t="shared" ca="1" si="679"/>
        <v>2017</v>
      </c>
      <c r="I3026">
        <f t="shared" ca="1" si="680"/>
        <v>11</v>
      </c>
      <c r="J3026" t="str">
        <f t="shared" ca="1" si="681"/>
        <v>rs</v>
      </c>
      <c r="K3026" t="str">
        <f t="shared" ca="1" si="687"/>
        <v>na</v>
      </c>
      <c r="L3026" t="str">
        <f t="shared" ca="1" si="687"/>
        <v>DET</v>
      </c>
      <c r="M3026">
        <f t="shared" ca="1" si="682"/>
        <v>0</v>
      </c>
      <c r="N3026" t="s">
        <v>18</v>
      </c>
      <c r="O3026">
        <v>2.5</v>
      </c>
      <c r="P3026">
        <f t="shared" ca="1" si="683"/>
        <v>0.5</v>
      </c>
      <c r="S3026" t="s">
        <v>70</v>
      </c>
      <c r="T3026">
        <v>0.52</v>
      </c>
      <c r="U3026">
        <f t="shared" ca="1" si="684"/>
        <v>0</v>
      </c>
      <c r="V3026" t="s">
        <v>75</v>
      </c>
      <c r="W3026">
        <f t="shared" ca="1" si="685"/>
        <v>1</v>
      </c>
    </row>
    <row r="3027" spans="1:23" x14ac:dyDescent="0.25">
      <c r="A3027">
        <v>3010</v>
      </c>
      <c r="B3027">
        <v>1487</v>
      </c>
      <c r="C3027" t="str">
        <f t="shared" ca="1" si="678"/>
        <v>2017_11_LAR@MIN</v>
      </c>
      <c r="D3027">
        <f t="shared" ca="1" si="686"/>
        <v>-1.5</v>
      </c>
      <c r="E3027">
        <f t="shared" ca="1" si="686"/>
        <v>-2.5</v>
      </c>
      <c r="F3027">
        <f t="shared" ca="1" si="686"/>
        <v>24</v>
      </c>
      <c r="G3027">
        <f t="shared" ca="1" si="686"/>
        <v>7</v>
      </c>
      <c r="H3027">
        <f t="shared" ca="1" si="679"/>
        <v>2017</v>
      </c>
      <c r="I3027">
        <f t="shared" ca="1" si="680"/>
        <v>11</v>
      </c>
      <c r="J3027" t="str">
        <f t="shared" ca="1" si="681"/>
        <v>rs</v>
      </c>
      <c r="K3027" t="str">
        <f t="shared" ca="1" si="687"/>
        <v>MIN</v>
      </c>
      <c r="L3027" t="str">
        <f t="shared" ca="1" si="687"/>
        <v>MIN</v>
      </c>
      <c r="M3027">
        <f t="shared" ca="1" si="682"/>
        <v>1</v>
      </c>
      <c r="N3027" t="s">
        <v>18</v>
      </c>
      <c r="O3027">
        <v>-1</v>
      </c>
      <c r="P3027">
        <f t="shared" ca="1" si="683"/>
        <v>0.5</v>
      </c>
      <c r="S3027" t="s">
        <v>125</v>
      </c>
      <c r="T3027">
        <v>0.59</v>
      </c>
      <c r="U3027">
        <f t="shared" ca="1" si="684"/>
        <v>0</v>
      </c>
      <c r="V3027" t="s">
        <v>125</v>
      </c>
      <c r="W3027">
        <f t="shared" ca="1" si="685"/>
        <v>0</v>
      </c>
    </row>
    <row r="3028" spans="1:23" x14ac:dyDescent="0.25">
      <c r="A3028">
        <v>3011</v>
      </c>
      <c r="B3028">
        <v>1488</v>
      </c>
      <c r="C3028" t="str">
        <f t="shared" ca="1" si="678"/>
        <v>2017_11_ARI@HOU</v>
      </c>
      <c r="D3028">
        <f t="shared" ca="1" si="686"/>
        <v>2</v>
      </c>
      <c r="E3028">
        <f t="shared" ca="1" si="686"/>
        <v>-2</v>
      </c>
      <c r="F3028">
        <f t="shared" ca="1" si="686"/>
        <v>31</v>
      </c>
      <c r="G3028">
        <f t="shared" ca="1" si="686"/>
        <v>21</v>
      </c>
      <c r="H3028">
        <f t="shared" ca="1" si="679"/>
        <v>2017</v>
      </c>
      <c r="I3028">
        <f t="shared" ca="1" si="680"/>
        <v>11</v>
      </c>
      <c r="J3028" t="str">
        <f t="shared" ca="1" si="681"/>
        <v>rs</v>
      </c>
      <c r="K3028" t="str">
        <f t="shared" ca="1" si="687"/>
        <v>HOU</v>
      </c>
      <c r="L3028" t="str">
        <f t="shared" ca="1" si="687"/>
        <v>HOU</v>
      </c>
      <c r="M3028">
        <f t="shared" ca="1" si="682"/>
        <v>4</v>
      </c>
      <c r="N3028" t="s">
        <v>18</v>
      </c>
      <c r="O3028">
        <v>-3</v>
      </c>
      <c r="P3028">
        <f t="shared" ca="1" si="683"/>
        <v>5</v>
      </c>
      <c r="S3028" t="s">
        <v>66</v>
      </c>
      <c r="T3028">
        <v>0.66</v>
      </c>
      <c r="U3028">
        <f t="shared" ca="1" si="684"/>
        <v>0</v>
      </c>
      <c r="V3028" t="s">
        <v>66</v>
      </c>
      <c r="W3028">
        <f t="shared" ca="1" si="685"/>
        <v>0</v>
      </c>
    </row>
    <row r="3029" spans="1:23" x14ac:dyDescent="0.25">
      <c r="A3029">
        <v>3012</v>
      </c>
      <c r="B3029">
        <v>1489</v>
      </c>
      <c r="C3029" t="str">
        <f t="shared" ca="1" si="678"/>
        <v>2017_11_KCY@NYG</v>
      </c>
      <c r="D3029">
        <f t="shared" ca="1" si="686"/>
        <v>11.5</v>
      </c>
      <c r="E3029">
        <f t="shared" ca="1" si="686"/>
        <v>10</v>
      </c>
      <c r="F3029">
        <f t="shared" ca="1" si="686"/>
        <v>12</v>
      </c>
      <c r="G3029">
        <f t="shared" ca="1" si="686"/>
        <v>9</v>
      </c>
      <c r="H3029">
        <f t="shared" ca="1" si="679"/>
        <v>2017</v>
      </c>
      <c r="I3029">
        <f t="shared" ca="1" si="680"/>
        <v>11</v>
      </c>
      <c r="J3029" t="str">
        <f t="shared" ca="1" si="681"/>
        <v>rs</v>
      </c>
      <c r="K3029" t="str">
        <f t="shared" ca="1" si="687"/>
        <v>NYG</v>
      </c>
      <c r="L3029" t="str">
        <f t="shared" ca="1" si="687"/>
        <v>NYG</v>
      </c>
      <c r="M3029">
        <f t="shared" ca="1" si="682"/>
        <v>1.5</v>
      </c>
      <c r="N3029" t="s">
        <v>18</v>
      </c>
      <c r="O3029">
        <v>8</v>
      </c>
      <c r="P3029">
        <f t="shared" ca="1" si="683"/>
        <v>3.5</v>
      </c>
      <c r="S3029" t="s">
        <v>336</v>
      </c>
      <c r="T3029">
        <v>0.67</v>
      </c>
      <c r="U3029">
        <f t="shared" ca="1" si="684"/>
        <v>0</v>
      </c>
      <c r="V3029" t="s">
        <v>336</v>
      </c>
      <c r="W3029">
        <f t="shared" ca="1" si="685"/>
        <v>0</v>
      </c>
    </row>
    <row r="3030" spans="1:23" x14ac:dyDescent="0.25">
      <c r="A3030">
        <v>3013</v>
      </c>
      <c r="B3030">
        <v>1490</v>
      </c>
      <c r="C3030" t="str">
        <f t="shared" ca="1" si="678"/>
        <v>2017_11_WAS@NOR</v>
      </c>
      <c r="D3030">
        <f t="shared" ca="1" si="686"/>
        <v>-7.5</v>
      </c>
      <c r="E3030">
        <f t="shared" ca="1" si="686"/>
        <v>-7.5</v>
      </c>
      <c r="F3030">
        <f t="shared" ca="1" si="686"/>
        <v>34</v>
      </c>
      <c r="G3030">
        <f t="shared" ca="1" si="686"/>
        <v>31</v>
      </c>
      <c r="H3030">
        <f t="shared" ca="1" si="679"/>
        <v>2017</v>
      </c>
      <c r="I3030">
        <f t="shared" ca="1" si="680"/>
        <v>11</v>
      </c>
      <c r="J3030" t="str">
        <f t="shared" ca="1" si="681"/>
        <v>rs</v>
      </c>
      <c r="K3030" t="str">
        <f t="shared" ca="1" si="687"/>
        <v>WAS</v>
      </c>
      <c r="L3030" t="str">
        <f t="shared" ca="1" si="687"/>
        <v>NOR</v>
      </c>
      <c r="M3030">
        <f t="shared" ca="1" si="682"/>
        <v>0</v>
      </c>
      <c r="N3030" t="s">
        <v>18</v>
      </c>
      <c r="O3030">
        <v>-6.5</v>
      </c>
      <c r="P3030">
        <f t="shared" ca="1" si="683"/>
        <v>1</v>
      </c>
      <c r="S3030" t="s">
        <v>96</v>
      </c>
      <c r="T3030">
        <v>0.56999999999999995</v>
      </c>
      <c r="U3030">
        <f t="shared" ca="1" si="684"/>
        <v>1</v>
      </c>
      <c r="V3030" t="s">
        <v>340</v>
      </c>
      <c r="W3030">
        <f t="shared" ca="1" si="685"/>
        <v>1</v>
      </c>
    </row>
    <row r="3031" spans="1:23" x14ac:dyDescent="0.25">
      <c r="A3031">
        <v>3014</v>
      </c>
      <c r="B3031">
        <v>1491</v>
      </c>
      <c r="C3031" t="str">
        <f t="shared" ca="1" si="678"/>
        <v>2017_11_BUF@LAC</v>
      </c>
      <c r="D3031">
        <f t="shared" ca="1" si="686"/>
        <v>-4</v>
      </c>
      <c r="E3031">
        <f t="shared" ca="1" si="686"/>
        <v>-6</v>
      </c>
      <c r="F3031">
        <f t="shared" ca="1" si="686"/>
        <v>54</v>
      </c>
      <c r="G3031">
        <f t="shared" ca="1" si="686"/>
        <v>24</v>
      </c>
      <c r="H3031">
        <f t="shared" ca="1" si="679"/>
        <v>2017</v>
      </c>
      <c r="I3031">
        <f t="shared" ca="1" si="680"/>
        <v>11</v>
      </c>
      <c r="J3031" t="str">
        <f t="shared" ca="1" si="681"/>
        <v>rs</v>
      </c>
      <c r="K3031" t="str">
        <f t="shared" ca="1" si="687"/>
        <v>LAC</v>
      </c>
      <c r="L3031" t="str">
        <f t="shared" ca="1" si="687"/>
        <v>LAC</v>
      </c>
      <c r="M3031">
        <f t="shared" ca="1" si="682"/>
        <v>2</v>
      </c>
      <c r="N3031" t="s">
        <v>18</v>
      </c>
      <c r="O3031">
        <v>-3</v>
      </c>
      <c r="P3031">
        <f t="shared" ca="1" si="683"/>
        <v>1</v>
      </c>
      <c r="S3031" t="s">
        <v>124</v>
      </c>
      <c r="T3031">
        <v>0.55000000000000004</v>
      </c>
      <c r="U3031">
        <f t="shared" ca="1" si="684"/>
        <v>1</v>
      </c>
      <c r="V3031" t="s">
        <v>124</v>
      </c>
      <c r="W3031">
        <f t="shared" ca="1" si="685"/>
        <v>1</v>
      </c>
    </row>
    <row r="3032" spans="1:23" x14ac:dyDescent="0.25">
      <c r="A3032">
        <v>3015</v>
      </c>
      <c r="B3032">
        <v>1492</v>
      </c>
      <c r="C3032" t="str">
        <f t="shared" ca="1" si="678"/>
        <v>2017_11_CIN@DEN</v>
      </c>
      <c r="D3032">
        <f t="shared" ca="1" si="686"/>
        <v>-2.5</v>
      </c>
      <c r="E3032">
        <f t="shared" ca="1" si="686"/>
        <v>-2.5</v>
      </c>
      <c r="F3032">
        <f t="shared" ca="1" si="686"/>
        <v>17</v>
      </c>
      <c r="G3032">
        <f t="shared" ca="1" si="686"/>
        <v>20</v>
      </c>
      <c r="H3032">
        <f t="shared" ca="1" si="679"/>
        <v>2017</v>
      </c>
      <c r="I3032">
        <f t="shared" ca="1" si="680"/>
        <v>11</v>
      </c>
      <c r="J3032" t="str">
        <f t="shared" ca="1" si="681"/>
        <v>rs</v>
      </c>
      <c r="K3032" t="str">
        <f t="shared" ca="1" si="687"/>
        <v>CIN</v>
      </c>
      <c r="L3032" t="str">
        <f t="shared" ca="1" si="687"/>
        <v>CIN</v>
      </c>
      <c r="M3032">
        <f t="shared" ca="1" si="682"/>
        <v>0</v>
      </c>
      <c r="N3032" t="s">
        <v>18</v>
      </c>
      <c r="O3032">
        <v>-3</v>
      </c>
      <c r="P3032">
        <f t="shared" ca="1" si="683"/>
        <v>0.5</v>
      </c>
      <c r="S3032" t="s">
        <v>74</v>
      </c>
      <c r="T3032">
        <v>0.65</v>
      </c>
      <c r="U3032">
        <f t="shared" ca="1" si="684"/>
        <v>0</v>
      </c>
      <c r="V3032" t="s">
        <v>74</v>
      </c>
      <c r="W3032">
        <f t="shared" ca="1" si="685"/>
        <v>0</v>
      </c>
    </row>
    <row r="3033" spans="1:23" x14ac:dyDescent="0.25">
      <c r="A3033">
        <v>3016</v>
      </c>
      <c r="B3033">
        <v>1493</v>
      </c>
      <c r="C3033" t="str">
        <f t="shared" ca="1" si="678"/>
        <v>2017_11_NWE@OAK</v>
      </c>
      <c r="D3033">
        <f t="shared" ca="1" si="686"/>
        <v>5.5</v>
      </c>
      <c r="E3033">
        <f t="shared" ca="1" si="686"/>
        <v>7</v>
      </c>
      <c r="F3033">
        <f t="shared" ca="1" si="686"/>
        <v>8</v>
      </c>
      <c r="G3033">
        <f t="shared" ca="1" si="686"/>
        <v>33</v>
      </c>
      <c r="H3033">
        <f t="shared" ca="1" si="679"/>
        <v>2017</v>
      </c>
      <c r="I3033">
        <f t="shared" ca="1" si="680"/>
        <v>11</v>
      </c>
      <c r="J3033" t="str">
        <f t="shared" ca="1" si="681"/>
        <v>rs</v>
      </c>
      <c r="K3033" t="str">
        <f t="shared" ca="1" si="687"/>
        <v>NWE</v>
      </c>
      <c r="L3033" t="str">
        <f t="shared" ca="1" si="687"/>
        <v>NWE</v>
      </c>
      <c r="M3033">
        <f t="shared" ca="1" si="682"/>
        <v>-1.5</v>
      </c>
      <c r="N3033" t="s">
        <v>18</v>
      </c>
      <c r="O3033">
        <v>7.5</v>
      </c>
      <c r="P3033">
        <f t="shared" ca="1" si="683"/>
        <v>2</v>
      </c>
      <c r="S3033" t="s">
        <v>337</v>
      </c>
      <c r="T3033">
        <v>0.6</v>
      </c>
      <c r="U3033">
        <f t="shared" ca="1" si="684"/>
        <v>1</v>
      </c>
      <c r="V3033" t="s">
        <v>337</v>
      </c>
      <c r="W3033">
        <f t="shared" ca="1" si="685"/>
        <v>1</v>
      </c>
    </row>
    <row r="3034" spans="1:23" x14ac:dyDescent="0.25">
      <c r="A3034">
        <v>3017</v>
      </c>
      <c r="B3034">
        <v>1494</v>
      </c>
      <c r="C3034" t="str">
        <f t="shared" ca="1" si="678"/>
        <v>2017_11_PHI@DAL</v>
      </c>
      <c r="D3034">
        <f t="shared" ca="1" si="686"/>
        <v>3.5</v>
      </c>
      <c r="E3034">
        <f t="shared" ca="1" si="686"/>
        <v>6</v>
      </c>
      <c r="F3034">
        <f t="shared" ca="1" si="686"/>
        <v>9</v>
      </c>
      <c r="G3034">
        <f t="shared" ca="1" si="686"/>
        <v>37</v>
      </c>
      <c r="H3034">
        <f t="shared" ca="1" si="679"/>
        <v>2017</v>
      </c>
      <c r="I3034">
        <f t="shared" ca="1" si="680"/>
        <v>11</v>
      </c>
      <c r="J3034" t="str">
        <f t="shared" ca="1" si="681"/>
        <v>rs</v>
      </c>
      <c r="K3034" t="str">
        <f t="shared" ca="1" si="687"/>
        <v>PHI</v>
      </c>
      <c r="L3034" t="str">
        <f t="shared" ca="1" si="687"/>
        <v>PHI</v>
      </c>
      <c r="M3034">
        <f t="shared" ca="1" si="682"/>
        <v>-2.5</v>
      </c>
      <c r="N3034" t="s">
        <v>18</v>
      </c>
      <c r="O3034">
        <v>2</v>
      </c>
      <c r="P3034">
        <f t="shared" ca="1" si="683"/>
        <v>1.5</v>
      </c>
      <c r="S3034" t="s">
        <v>88</v>
      </c>
      <c r="T3034">
        <v>0.53</v>
      </c>
      <c r="U3034">
        <f t="shared" ca="1" si="684"/>
        <v>1</v>
      </c>
      <c r="V3034" t="s">
        <v>88</v>
      </c>
      <c r="W3034">
        <f t="shared" ca="1" si="685"/>
        <v>1</v>
      </c>
    </row>
    <row r="3035" spans="1:23" x14ac:dyDescent="0.25">
      <c r="A3035">
        <v>3018</v>
      </c>
      <c r="B3035">
        <v>1495</v>
      </c>
      <c r="C3035" t="str">
        <f t="shared" ca="1" si="678"/>
        <v>2017_11_ATL@SEA</v>
      </c>
      <c r="D3035">
        <f t="shared" ca="1" si="686"/>
        <v>-3</v>
      </c>
      <c r="E3035">
        <f t="shared" ca="1" si="686"/>
        <v>-2</v>
      </c>
      <c r="F3035">
        <f t="shared" ca="1" si="686"/>
        <v>31</v>
      </c>
      <c r="G3035">
        <f t="shared" ca="1" si="686"/>
        <v>34</v>
      </c>
      <c r="H3035">
        <f t="shared" ca="1" si="679"/>
        <v>2017</v>
      </c>
      <c r="I3035">
        <f t="shared" ca="1" si="680"/>
        <v>11</v>
      </c>
      <c r="J3035" t="str">
        <f t="shared" ca="1" si="681"/>
        <v>rs</v>
      </c>
      <c r="K3035" t="str">
        <f t="shared" ca="1" si="687"/>
        <v>ATL</v>
      </c>
      <c r="L3035" t="str">
        <f t="shared" ca="1" si="687"/>
        <v>ATL</v>
      </c>
      <c r="M3035">
        <f t="shared" ca="1" si="682"/>
        <v>-1</v>
      </c>
      <c r="N3035" t="s">
        <v>18</v>
      </c>
      <c r="O3035">
        <v>-4.5</v>
      </c>
      <c r="P3035">
        <f t="shared" ca="1" si="683"/>
        <v>1.5</v>
      </c>
      <c r="S3035" t="s">
        <v>22</v>
      </c>
      <c r="T3035">
        <v>0.61</v>
      </c>
      <c r="U3035">
        <f t="shared" ca="1" si="684"/>
        <v>1</v>
      </c>
      <c r="V3035" t="s">
        <v>22</v>
      </c>
      <c r="W3035">
        <f t="shared" ca="1" si="685"/>
        <v>1</v>
      </c>
    </row>
    <row r="3036" spans="1:23" x14ac:dyDescent="0.25">
      <c r="A3036">
        <v>3019</v>
      </c>
      <c r="B3036">
        <v>1496</v>
      </c>
      <c r="C3036" t="str">
        <f t="shared" ca="1" si="678"/>
        <v>2017_12_MIN@DET</v>
      </c>
      <c r="D3036">
        <f t="shared" ca="1" si="686"/>
        <v>1.5</v>
      </c>
      <c r="E3036">
        <f t="shared" ca="1" si="686"/>
        <v>3</v>
      </c>
      <c r="F3036">
        <f t="shared" ca="1" si="686"/>
        <v>23</v>
      </c>
      <c r="G3036">
        <f t="shared" ca="1" si="686"/>
        <v>30</v>
      </c>
      <c r="H3036">
        <f t="shared" ref="H3036:H3067" ca="1" si="688">VALUE(LEFT(C3036, 4))</f>
        <v>2017</v>
      </c>
      <c r="I3036">
        <f t="shared" ref="I3036:I3067" ca="1" si="689">VALUE(MID(C3036,6,FIND("_",C3036,6)-6))</f>
        <v>12</v>
      </c>
      <c r="J3036" t="str">
        <f t="shared" ref="J3036:J3067" ca="1" si="690">IF(I3036&lt;=17,"rs","plyff")</f>
        <v>rs</v>
      </c>
      <c r="K3036" t="str">
        <f t="shared" ca="1" si="687"/>
        <v>MIN</v>
      </c>
      <c r="L3036" t="str">
        <f t="shared" ca="1" si="687"/>
        <v>MIN</v>
      </c>
      <c r="M3036">
        <f t="shared" ref="M3036:M3067" ca="1" si="691">IF(NOT(OR(ISBLANK(D3036),ISBLANK(E3036),D3036="",E3036="")),D3036-E3036,"")</f>
        <v>-1.5</v>
      </c>
      <c r="N3036" t="s">
        <v>16</v>
      </c>
      <c r="O3036">
        <v>3.5</v>
      </c>
      <c r="P3036">
        <f t="shared" ref="P3036:P3100" ca="1" si="692">IF(OR(NOT(ISNUMBER(D3036)),ISBLANK(D3036),D3036="",ISBLANK(O3036)),"",ABS(D3036-O3036))</f>
        <v>2</v>
      </c>
      <c r="S3036" t="s">
        <v>82</v>
      </c>
      <c r="T3036">
        <v>0.59</v>
      </c>
      <c r="U3036">
        <f t="shared" ca="1" si="684"/>
        <v>1</v>
      </c>
      <c r="V3036" t="s">
        <v>82</v>
      </c>
      <c r="W3036">
        <f t="shared" ca="1" si="685"/>
        <v>1</v>
      </c>
    </row>
    <row r="3037" spans="1:23" x14ac:dyDescent="0.25">
      <c r="A3037">
        <v>3020</v>
      </c>
      <c r="B3037">
        <v>1497</v>
      </c>
      <c r="C3037" t="str">
        <f t="shared" ca="1" si="678"/>
        <v>2017_12_LAC@DAL</v>
      </c>
      <c r="D3037">
        <f t="shared" ca="1" si="686"/>
        <v>-1</v>
      </c>
      <c r="E3037">
        <f t="shared" ca="1" si="686"/>
        <v>2</v>
      </c>
      <c r="F3037">
        <f t="shared" ca="1" si="686"/>
        <v>6</v>
      </c>
      <c r="G3037">
        <f t="shared" ca="1" si="686"/>
        <v>28</v>
      </c>
      <c r="H3037">
        <f t="shared" ca="1" si="688"/>
        <v>2017</v>
      </c>
      <c r="I3037">
        <f t="shared" ca="1" si="689"/>
        <v>12</v>
      </c>
      <c r="J3037" t="str">
        <f t="shared" ca="1" si="690"/>
        <v>rs</v>
      </c>
      <c r="K3037" t="str">
        <f t="shared" ca="1" si="687"/>
        <v>LAC</v>
      </c>
      <c r="L3037" t="str">
        <f t="shared" ca="1" si="687"/>
        <v>LAC</v>
      </c>
      <c r="M3037">
        <f t="shared" ca="1" si="691"/>
        <v>-3</v>
      </c>
      <c r="N3037" t="s">
        <v>16</v>
      </c>
      <c r="O3037">
        <v>-3.5</v>
      </c>
      <c r="P3037">
        <f t="shared" ca="1" si="692"/>
        <v>2.5</v>
      </c>
      <c r="S3037" t="s">
        <v>124</v>
      </c>
      <c r="T3037">
        <v>0.54</v>
      </c>
      <c r="U3037">
        <f t="shared" ca="1" si="684"/>
        <v>1</v>
      </c>
      <c r="V3037" t="s">
        <v>124</v>
      </c>
      <c r="W3037">
        <f t="shared" ca="1" si="685"/>
        <v>1</v>
      </c>
    </row>
    <row r="3038" spans="1:23" x14ac:dyDescent="0.25">
      <c r="A3038">
        <v>3021</v>
      </c>
      <c r="B3038">
        <v>1498</v>
      </c>
      <c r="C3038" t="str">
        <f t="shared" ca="1" si="678"/>
        <v>2017_12_NYG@WAS</v>
      </c>
      <c r="D3038">
        <f t="shared" ca="1" si="686"/>
        <v>-7</v>
      </c>
      <c r="E3038">
        <f t="shared" ca="1" si="686"/>
        <v>-7.5</v>
      </c>
      <c r="F3038">
        <f t="shared" ca="1" si="686"/>
        <v>20</v>
      </c>
      <c r="G3038">
        <f t="shared" ca="1" si="686"/>
        <v>10</v>
      </c>
      <c r="H3038">
        <f t="shared" ca="1" si="688"/>
        <v>2017</v>
      </c>
      <c r="I3038">
        <f t="shared" ca="1" si="689"/>
        <v>12</v>
      </c>
      <c r="J3038" t="str">
        <f t="shared" ca="1" si="690"/>
        <v>rs</v>
      </c>
      <c r="K3038" t="str">
        <f t="shared" ca="1" si="687"/>
        <v>WAS</v>
      </c>
      <c r="L3038" t="str">
        <f t="shared" ca="1" si="687"/>
        <v>WAS</v>
      </c>
      <c r="M3038">
        <f t="shared" ca="1" si="691"/>
        <v>0.5</v>
      </c>
      <c r="N3038" t="s">
        <v>16</v>
      </c>
      <c r="O3038">
        <v>-7</v>
      </c>
      <c r="P3038">
        <f t="shared" ca="1" si="692"/>
        <v>0</v>
      </c>
      <c r="S3038" t="s">
        <v>96</v>
      </c>
      <c r="T3038">
        <v>0.56999999999999995</v>
      </c>
      <c r="U3038">
        <f t="shared" ca="1" si="684"/>
        <v>1</v>
      </c>
      <c r="V3038" t="s">
        <v>96</v>
      </c>
      <c r="W3038">
        <f t="shared" ca="1" si="685"/>
        <v>1</v>
      </c>
    </row>
    <row r="3039" spans="1:23" x14ac:dyDescent="0.25">
      <c r="A3039">
        <v>3022</v>
      </c>
      <c r="B3039">
        <v>1499</v>
      </c>
      <c r="C3039" t="str">
        <f t="shared" ca="1" si="678"/>
        <v>2017_12_CLE@CIN</v>
      </c>
      <c r="D3039">
        <f t="shared" ca="1" si="686"/>
        <v>-8.5</v>
      </c>
      <c r="E3039">
        <f t="shared" ca="1" si="686"/>
        <v>-8</v>
      </c>
      <c r="F3039">
        <f t="shared" ca="1" si="686"/>
        <v>30</v>
      </c>
      <c r="G3039">
        <f t="shared" ca="1" si="686"/>
        <v>16</v>
      </c>
      <c r="H3039">
        <f t="shared" ca="1" si="688"/>
        <v>2017</v>
      </c>
      <c r="I3039">
        <f t="shared" ca="1" si="689"/>
        <v>12</v>
      </c>
      <c r="J3039" t="str">
        <f t="shared" ca="1" si="690"/>
        <v>rs</v>
      </c>
      <c r="K3039" t="str">
        <f t="shared" ca="1" si="687"/>
        <v>CIN</v>
      </c>
      <c r="L3039" t="str">
        <f t="shared" ca="1" si="687"/>
        <v>CIN</v>
      </c>
      <c r="M3039">
        <f t="shared" ca="1" si="691"/>
        <v>-0.5</v>
      </c>
      <c r="N3039" t="s">
        <v>16</v>
      </c>
      <c r="O3039">
        <v>-10</v>
      </c>
      <c r="P3039">
        <f t="shared" ca="1" si="692"/>
        <v>1.5</v>
      </c>
      <c r="S3039" t="s">
        <v>72</v>
      </c>
      <c r="T3039">
        <v>0.54</v>
      </c>
      <c r="U3039">
        <f t="shared" ca="1" si="684"/>
        <v>0</v>
      </c>
      <c r="V3039" t="s">
        <v>72</v>
      </c>
      <c r="W3039">
        <f t="shared" ca="1" si="685"/>
        <v>0</v>
      </c>
    </row>
    <row r="3040" spans="1:23" x14ac:dyDescent="0.25">
      <c r="A3040">
        <v>3023</v>
      </c>
      <c r="B3040">
        <v>1500</v>
      </c>
      <c r="C3040" t="str">
        <f t="shared" ca="1" si="678"/>
        <v>2017_12_CAR@NYJ</v>
      </c>
      <c r="D3040">
        <f t="shared" ca="1" si="686"/>
        <v>4.5</v>
      </c>
      <c r="E3040">
        <f t="shared" ca="1" si="686"/>
        <v>5.5</v>
      </c>
      <c r="F3040">
        <f t="shared" ca="1" si="686"/>
        <v>27</v>
      </c>
      <c r="G3040">
        <f t="shared" ca="1" si="686"/>
        <v>35</v>
      </c>
      <c r="H3040">
        <f t="shared" ca="1" si="688"/>
        <v>2017</v>
      </c>
      <c r="I3040">
        <f t="shared" ca="1" si="689"/>
        <v>12</v>
      </c>
      <c r="J3040" t="str">
        <f t="shared" ca="1" si="690"/>
        <v>rs</v>
      </c>
      <c r="K3040" t="str">
        <f t="shared" ca="1" si="687"/>
        <v>CAR</v>
      </c>
      <c r="L3040" t="str">
        <f t="shared" ca="1" si="687"/>
        <v>CAR</v>
      </c>
      <c r="M3040">
        <f t="shared" ca="1" si="691"/>
        <v>-1</v>
      </c>
      <c r="N3040" t="s">
        <v>16</v>
      </c>
      <c r="O3040">
        <v>4.5</v>
      </c>
      <c r="P3040">
        <f t="shared" ca="1" si="692"/>
        <v>0</v>
      </c>
      <c r="S3040" t="s">
        <v>69</v>
      </c>
      <c r="T3040">
        <v>0.52</v>
      </c>
      <c r="U3040">
        <f t="shared" ca="1" si="684"/>
        <v>1</v>
      </c>
      <c r="V3040" t="s">
        <v>69</v>
      </c>
      <c r="W3040">
        <f t="shared" ca="1" si="685"/>
        <v>1</v>
      </c>
    </row>
    <row r="3041" spans="1:23" x14ac:dyDescent="0.25">
      <c r="A3041">
        <v>3024</v>
      </c>
      <c r="B3041">
        <v>1501</v>
      </c>
      <c r="C3041" t="str">
        <f t="shared" ca="1" si="678"/>
        <v>2017_12_TEN@IND</v>
      </c>
      <c r="D3041">
        <f t="shared" ca="1" si="686"/>
        <v>4.5</v>
      </c>
      <c r="E3041">
        <f t="shared" ca="1" si="686"/>
        <v>3</v>
      </c>
      <c r="F3041">
        <f t="shared" ca="1" si="686"/>
        <v>16</v>
      </c>
      <c r="G3041">
        <f t="shared" ca="1" si="686"/>
        <v>20</v>
      </c>
      <c r="H3041">
        <f t="shared" ca="1" si="688"/>
        <v>2017</v>
      </c>
      <c r="I3041">
        <f t="shared" ca="1" si="689"/>
        <v>12</v>
      </c>
      <c r="J3041" t="str">
        <f t="shared" ca="1" si="690"/>
        <v>rs</v>
      </c>
      <c r="K3041" t="str">
        <f t="shared" ca="1" si="687"/>
        <v>TEN</v>
      </c>
      <c r="L3041" t="str">
        <f t="shared" ca="1" si="687"/>
        <v>TEN</v>
      </c>
      <c r="M3041">
        <f t="shared" ca="1" si="691"/>
        <v>1.5</v>
      </c>
      <c r="N3041" t="s">
        <v>16</v>
      </c>
      <c r="O3041">
        <v>3.5</v>
      </c>
      <c r="P3041">
        <f t="shared" ca="1" si="692"/>
        <v>1</v>
      </c>
      <c r="S3041" t="s">
        <v>78</v>
      </c>
      <c r="T3041">
        <v>0.57999999999999996</v>
      </c>
      <c r="U3041">
        <f t="shared" ca="1" si="684"/>
        <v>0</v>
      </c>
      <c r="V3041" t="s">
        <v>78</v>
      </c>
      <c r="W3041">
        <f t="shared" ca="1" si="685"/>
        <v>0</v>
      </c>
    </row>
    <row r="3042" spans="1:23" x14ac:dyDescent="0.25">
      <c r="A3042">
        <v>3025</v>
      </c>
      <c r="B3042">
        <v>1502</v>
      </c>
      <c r="C3042" t="str">
        <f t="shared" ca="1" si="678"/>
        <v>2017_12_TBY@ATL</v>
      </c>
      <c r="D3042">
        <f t="shared" ref="D3042:G3061" ca="1" si="693">IFERROR(IF(ISBLANK(VLOOKUP($B3042,nfl_game_result,MATCH(D$1,nfl_game_result_header,0),FALSE)),"",VLOOKUP($B3042,nfl_game_result,MATCH(D$1,nfl_game_result_header,0),FALSE)),"error")</f>
        <v>-8.5</v>
      </c>
      <c r="E3042">
        <f t="shared" ca="1" si="693"/>
        <v>-9.5</v>
      </c>
      <c r="F3042">
        <f t="shared" ca="1" si="693"/>
        <v>34</v>
      </c>
      <c r="G3042">
        <f t="shared" ca="1" si="693"/>
        <v>20</v>
      </c>
      <c r="H3042">
        <f t="shared" ca="1" si="688"/>
        <v>2017</v>
      </c>
      <c r="I3042">
        <f t="shared" ca="1" si="689"/>
        <v>12</v>
      </c>
      <c r="J3042" t="str">
        <f t="shared" ca="1" si="690"/>
        <v>rs</v>
      </c>
      <c r="K3042" t="str">
        <f t="shared" ref="K3042:L3061" ca="1" si="694">IFERROR(IF(ISBLANK(VLOOKUP($B3042,nfl_game_result,MATCH(K$1,nfl_game_result_header,0),FALSE)),"",VLOOKUP($B3042,nfl_game_result,MATCH(K$1,nfl_game_result_header,0),FALSE)),"error")</f>
        <v>ATL</v>
      </c>
      <c r="L3042" t="str">
        <f t="shared" ca="1" si="694"/>
        <v>ATL</v>
      </c>
      <c r="M3042">
        <f t="shared" ca="1" si="691"/>
        <v>1</v>
      </c>
      <c r="N3042" t="s">
        <v>16</v>
      </c>
      <c r="O3042">
        <v>-7</v>
      </c>
      <c r="P3042">
        <f t="shared" ca="1" si="692"/>
        <v>1.5</v>
      </c>
      <c r="S3042" t="s">
        <v>22</v>
      </c>
      <c r="T3042">
        <v>0.55000000000000004</v>
      </c>
      <c r="U3042">
        <f t="shared" ca="1" si="684"/>
        <v>1</v>
      </c>
      <c r="V3042" t="s">
        <v>22</v>
      </c>
      <c r="W3042">
        <f t="shared" ca="1" si="685"/>
        <v>1</v>
      </c>
    </row>
    <row r="3043" spans="1:23" x14ac:dyDescent="0.25">
      <c r="A3043">
        <v>3026</v>
      </c>
      <c r="B3043">
        <v>1503</v>
      </c>
      <c r="C3043" t="str">
        <f t="shared" ca="1" si="678"/>
        <v>2017_12_MIA@NWE</v>
      </c>
      <c r="D3043">
        <f t="shared" ca="1" si="693"/>
        <v>-16.5</v>
      </c>
      <c r="E3043">
        <f t="shared" ca="1" si="693"/>
        <v>-16.5</v>
      </c>
      <c r="F3043">
        <f t="shared" ca="1" si="693"/>
        <v>35</v>
      </c>
      <c r="G3043">
        <f t="shared" ca="1" si="693"/>
        <v>17</v>
      </c>
      <c r="H3043">
        <f t="shared" ca="1" si="688"/>
        <v>2017</v>
      </c>
      <c r="I3043">
        <f t="shared" ca="1" si="689"/>
        <v>12</v>
      </c>
      <c r="J3043" t="str">
        <f t="shared" ca="1" si="690"/>
        <v>rs</v>
      </c>
      <c r="K3043" t="str">
        <f t="shared" ca="1" si="694"/>
        <v>NWE</v>
      </c>
      <c r="L3043" t="str">
        <f t="shared" ca="1" si="694"/>
        <v>NWE</v>
      </c>
      <c r="M3043">
        <f t="shared" ca="1" si="691"/>
        <v>0</v>
      </c>
      <c r="N3043" t="s">
        <v>16</v>
      </c>
      <c r="O3043">
        <v>-9.5</v>
      </c>
      <c r="P3043">
        <f t="shared" ca="1" si="692"/>
        <v>7</v>
      </c>
      <c r="S3043" t="s">
        <v>81</v>
      </c>
      <c r="T3043">
        <v>0.51</v>
      </c>
      <c r="U3043">
        <f t="shared" ca="1" si="684"/>
        <v>0</v>
      </c>
      <c r="V3043" t="s">
        <v>337</v>
      </c>
      <c r="W3043">
        <f t="shared" ca="1" si="685"/>
        <v>1</v>
      </c>
    </row>
    <row r="3044" spans="1:23" x14ac:dyDescent="0.25">
      <c r="A3044">
        <v>3027</v>
      </c>
      <c r="B3044">
        <v>1504</v>
      </c>
      <c r="C3044" t="str">
        <f t="shared" ca="1" si="678"/>
        <v>2017_12_CHI@PHI</v>
      </c>
      <c r="D3044">
        <f t="shared" ca="1" si="693"/>
        <v>-13</v>
      </c>
      <c r="E3044">
        <f t="shared" ca="1" si="693"/>
        <v>-14</v>
      </c>
      <c r="F3044">
        <f t="shared" ca="1" si="693"/>
        <v>31</v>
      </c>
      <c r="G3044">
        <f t="shared" ca="1" si="693"/>
        <v>3</v>
      </c>
      <c r="H3044">
        <f t="shared" ca="1" si="688"/>
        <v>2017</v>
      </c>
      <c r="I3044">
        <f t="shared" ca="1" si="689"/>
        <v>12</v>
      </c>
      <c r="J3044" t="str">
        <f t="shared" ca="1" si="690"/>
        <v>rs</v>
      </c>
      <c r="K3044" t="str">
        <f t="shared" ca="1" si="694"/>
        <v>PHI</v>
      </c>
      <c r="L3044" t="str">
        <f t="shared" ca="1" si="694"/>
        <v>PHI</v>
      </c>
      <c r="M3044">
        <f t="shared" ca="1" si="691"/>
        <v>1</v>
      </c>
      <c r="N3044" t="s">
        <v>16</v>
      </c>
      <c r="O3044">
        <v>-10.5</v>
      </c>
      <c r="P3044">
        <f t="shared" ca="1" si="692"/>
        <v>2.5</v>
      </c>
      <c r="S3044" t="s">
        <v>88</v>
      </c>
      <c r="T3044">
        <v>0.59</v>
      </c>
      <c r="U3044">
        <f t="shared" ca="1" si="684"/>
        <v>1</v>
      </c>
      <c r="V3044" t="s">
        <v>88</v>
      </c>
      <c r="W3044">
        <f t="shared" ca="1" si="685"/>
        <v>1</v>
      </c>
    </row>
    <row r="3045" spans="1:23" x14ac:dyDescent="0.25">
      <c r="A3045">
        <v>3028</v>
      </c>
      <c r="B3045">
        <v>1505</v>
      </c>
      <c r="C3045" t="str">
        <f t="shared" ca="1" si="678"/>
        <v>2017_12_BUF@KCY</v>
      </c>
      <c r="D3045">
        <f t="shared" ca="1" si="693"/>
        <v>-9.5</v>
      </c>
      <c r="E3045">
        <f t="shared" ca="1" si="693"/>
        <v>-10</v>
      </c>
      <c r="F3045">
        <f t="shared" ca="1" si="693"/>
        <v>10</v>
      </c>
      <c r="G3045">
        <f t="shared" ca="1" si="693"/>
        <v>16</v>
      </c>
      <c r="H3045">
        <f t="shared" ca="1" si="688"/>
        <v>2017</v>
      </c>
      <c r="I3045">
        <f t="shared" ca="1" si="689"/>
        <v>12</v>
      </c>
      <c r="J3045" t="str">
        <f t="shared" ca="1" si="690"/>
        <v>rs</v>
      </c>
      <c r="K3045" t="str">
        <f t="shared" ca="1" si="694"/>
        <v>BUF</v>
      </c>
      <c r="L3045" t="str">
        <f t="shared" ca="1" si="694"/>
        <v>BUF</v>
      </c>
      <c r="M3045">
        <f t="shared" ca="1" si="691"/>
        <v>0.5</v>
      </c>
      <c r="N3045" t="s">
        <v>16</v>
      </c>
      <c r="O3045">
        <v>-8.5</v>
      </c>
      <c r="P3045">
        <f t="shared" ca="1" si="692"/>
        <v>1</v>
      </c>
      <c r="S3045" t="s">
        <v>336</v>
      </c>
      <c r="T3045">
        <v>0.62</v>
      </c>
      <c r="U3045">
        <f t="shared" ca="1" si="684"/>
        <v>0</v>
      </c>
      <c r="V3045" t="s">
        <v>336</v>
      </c>
      <c r="W3045">
        <f t="shared" ca="1" si="685"/>
        <v>0</v>
      </c>
    </row>
    <row r="3046" spans="1:23" x14ac:dyDescent="0.25">
      <c r="A3046">
        <v>3029</v>
      </c>
      <c r="B3046">
        <v>1506</v>
      </c>
      <c r="C3046" t="str">
        <f t="shared" ca="1" si="678"/>
        <v>2017_12_SEA@SFO</v>
      </c>
      <c r="D3046">
        <f t="shared" ca="1" si="693"/>
        <v>6.5</v>
      </c>
      <c r="E3046">
        <f t="shared" ca="1" si="693"/>
        <v>6.5</v>
      </c>
      <c r="F3046">
        <f t="shared" ca="1" si="693"/>
        <v>13</v>
      </c>
      <c r="G3046">
        <f t="shared" ca="1" si="693"/>
        <v>24</v>
      </c>
      <c r="H3046">
        <f t="shared" ca="1" si="688"/>
        <v>2017</v>
      </c>
      <c r="I3046">
        <f t="shared" ca="1" si="689"/>
        <v>12</v>
      </c>
      <c r="J3046" t="str">
        <f t="shared" ca="1" si="690"/>
        <v>rs</v>
      </c>
      <c r="K3046" t="str">
        <f t="shared" ca="1" si="694"/>
        <v>SEA</v>
      </c>
      <c r="L3046" t="str">
        <f t="shared" ca="1" si="694"/>
        <v>SEA</v>
      </c>
      <c r="M3046">
        <f t="shared" ca="1" si="691"/>
        <v>0</v>
      </c>
      <c r="N3046" t="s">
        <v>16</v>
      </c>
      <c r="O3046">
        <v>6.5</v>
      </c>
      <c r="P3046">
        <f t="shared" ca="1" si="692"/>
        <v>0</v>
      </c>
      <c r="S3046" t="s">
        <v>338</v>
      </c>
      <c r="T3046">
        <v>0.55000000000000004</v>
      </c>
      <c r="U3046">
        <f t="shared" ca="1" si="684"/>
        <v>0</v>
      </c>
      <c r="V3046" t="s">
        <v>338</v>
      </c>
      <c r="W3046">
        <f t="shared" ca="1" si="685"/>
        <v>0</v>
      </c>
    </row>
    <row r="3047" spans="1:23" x14ac:dyDescent="0.25">
      <c r="A3047">
        <v>3030</v>
      </c>
      <c r="B3047">
        <v>1507</v>
      </c>
      <c r="C3047" t="str">
        <f t="shared" ca="1" si="678"/>
        <v>2017_12_DEN@OAK</v>
      </c>
      <c r="D3047">
        <f t="shared" ca="1" si="693"/>
        <v>-5</v>
      </c>
      <c r="E3047">
        <f t="shared" ca="1" si="693"/>
        <v>-5</v>
      </c>
      <c r="F3047">
        <f t="shared" ca="1" si="693"/>
        <v>21</v>
      </c>
      <c r="G3047">
        <f t="shared" ca="1" si="693"/>
        <v>14</v>
      </c>
      <c r="H3047">
        <f t="shared" ca="1" si="688"/>
        <v>2017</v>
      </c>
      <c r="I3047">
        <f t="shared" ca="1" si="689"/>
        <v>12</v>
      </c>
      <c r="J3047" t="str">
        <f t="shared" ca="1" si="690"/>
        <v>rs</v>
      </c>
      <c r="K3047" t="str">
        <f t="shared" ca="1" si="694"/>
        <v>OAK</v>
      </c>
      <c r="L3047" t="str">
        <f t="shared" ca="1" si="694"/>
        <v>OAK</v>
      </c>
      <c r="M3047">
        <f t="shared" ca="1" si="691"/>
        <v>0</v>
      </c>
      <c r="N3047" t="s">
        <v>16</v>
      </c>
      <c r="O3047">
        <v>-3</v>
      </c>
      <c r="P3047">
        <f t="shared" ca="1" si="692"/>
        <v>2</v>
      </c>
      <c r="S3047" t="s">
        <v>87</v>
      </c>
      <c r="T3047">
        <v>0.53</v>
      </c>
      <c r="U3047">
        <f t="shared" ca="1" si="684"/>
        <v>1</v>
      </c>
      <c r="V3047" t="s">
        <v>87</v>
      </c>
      <c r="W3047">
        <f t="shared" ca="1" si="685"/>
        <v>1</v>
      </c>
    </row>
    <row r="3048" spans="1:23" x14ac:dyDescent="0.25">
      <c r="A3048">
        <v>3031</v>
      </c>
      <c r="B3048">
        <v>1508</v>
      </c>
      <c r="C3048" t="str">
        <f t="shared" ca="1" si="678"/>
        <v>2017_12_NOR@LAR</v>
      </c>
      <c r="D3048">
        <f t="shared" ca="1" si="693"/>
        <v>-2.5</v>
      </c>
      <c r="E3048">
        <f t="shared" ca="1" si="693"/>
        <v>-2.5</v>
      </c>
      <c r="F3048">
        <f t="shared" ca="1" si="693"/>
        <v>26</v>
      </c>
      <c r="G3048">
        <f t="shared" ca="1" si="693"/>
        <v>20</v>
      </c>
      <c r="H3048">
        <f t="shared" ca="1" si="688"/>
        <v>2017</v>
      </c>
      <c r="I3048">
        <f t="shared" ca="1" si="689"/>
        <v>12</v>
      </c>
      <c r="J3048" t="str">
        <f t="shared" ca="1" si="690"/>
        <v>rs</v>
      </c>
      <c r="K3048" t="str">
        <f t="shared" ca="1" si="694"/>
        <v>LAR</v>
      </c>
      <c r="L3048" t="str">
        <f t="shared" ca="1" si="694"/>
        <v>LAR</v>
      </c>
      <c r="M3048">
        <f t="shared" ca="1" si="691"/>
        <v>0</v>
      </c>
      <c r="N3048" t="s">
        <v>16</v>
      </c>
      <c r="O3048">
        <v>1</v>
      </c>
      <c r="P3048">
        <f t="shared" ca="1" si="692"/>
        <v>3.5</v>
      </c>
      <c r="S3048" t="s">
        <v>125</v>
      </c>
      <c r="T3048">
        <v>0.52</v>
      </c>
      <c r="U3048">
        <f t="shared" ca="1" si="684"/>
        <v>1</v>
      </c>
      <c r="V3048" t="s">
        <v>125</v>
      </c>
      <c r="W3048">
        <f t="shared" ca="1" si="685"/>
        <v>1</v>
      </c>
    </row>
    <row r="3049" spans="1:23" x14ac:dyDescent="0.25">
      <c r="A3049">
        <v>3032</v>
      </c>
      <c r="B3049">
        <v>1509</v>
      </c>
      <c r="C3049" t="str">
        <f t="shared" ca="1" si="678"/>
        <v>2017_12_JAX@ARI</v>
      </c>
      <c r="D3049">
        <f t="shared" ca="1" si="693"/>
        <v>4.5</v>
      </c>
      <c r="E3049">
        <f t="shared" ca="1" si="693"/>
        <v>5.5</v>
      </c>
      <c r="F3049">
        <f t="shared" ca="1" si="693"/>
        <v>27</v>
      </c>
      <c r="G3049">
        <f t="shared" ca="1" si="693"/>
        <v>24</v>
      </c>
      <c r="H3049">
        <f t="shared" ca="1" si="688"/>
        <v>2017</v>
      </c>
      <c r="I3049">
        <f t="shared" ca="1" si="689"/>
        <v>12</v>
      </c>
      <c r="J3049" t="str">
        <f t="shared" ca="1" si="690"/>
        <v>rs</v>
      </c>
      <c r="K3049" t="str">
        <f t="shared" ca="1" si="694"/>
        <v>ARI</v>
      </c>
      <c r="L3049" t="str">
        <f t="shared" ca="1" si="694"/>
        <v>ARI</v>
      </c>
      <c r="M3049">
        <f t="shared" ca="1" si="691"/>
        <v>-1</v>
      </c>
      <c r="N3049" t="s">
        <v>16</v>
      </c>
      <c r="O3049">
        <v>8.5</v>
      </c>
      <c r="P3049">
        <f t="shared" ca="1" si="692"/>
        <v>4</v>
      </c>
      <c r="S3049" t="s">
        <v>66</v>
      </c>
      <c r="T3049">
        <v>0.51</v>
      </c>
      <c r="U3049">
        <f t="shared" ca="1" si="684"/>
        <v>1</v>
      </c>
      <c r="V3049" t="s">
        <v>66</v>
      </c>
      <c r="W3049">
        <f t="shared" ca="1" si="685"/>
        <v>1</v>
      </c>
    </row>
    <row r="3050" spans="1:23" x14ac:dyDescent="0.25">
      <c r="A3050">
        <v>3033</v>
      </c>
      <c r="B3050">
        <v>1510</v>
      </c>
      <c r="C3050" t="str">
        <f t="shared" ca="1" si="678"/>
        <v>2017_12_GBY@PIT</v>
      </c>
      <c r="D3050">
        <f t="shared" ca="1" si="693"/>
        <v>-13.5</v>
      </c>
      <c r="E3050">
        <f t="shared" ca="1" si="693"/>
        <v>-14</v>
      </c>
      <c r="F3050">
        <f t="shared" ca="1" si="693"/>
        <v>31</v>
      </c>
      <c r="G3050">
        <f t="shared" ca="1" si="693"/>
        <v>28</v>
      </c>
      <c r="H3050">
        <f t="shared" ca="1" si="688"/>
        <v>2017</v>
      </c>
      <c r="I3050">
        <f t="shared" ca="1" si="689"/>
        <v>12</v>
      </c>
      <c r="J3050" t="str">
        <f t="shared" ca="1" si="690"/>
        <v>rs</v>
      </c>
      <c r="K3050" t="str">
        <f t="shared" ca="1" si="694"/>
        <v>GBY</v>
      </c>
      <c r="L3050" t="str">
        <f t="shared" ca="1" si="694"/>
        <v>PIT</v>
      </c>
      <c r="M3050">
        <f t="shared" ca="1" si="691"/>
        <v>0.5</v>
      </c>
      <c r="N3050" t="s">
        <v>16</v>
      </c>
      <c r="O3050">
        <v>-12.5</v>
      </c>
      <c r="P3050">
        <f t="shared" ca="1" si="692"/>
        <v>1</v>
      </c>
      <c r="S3050" t="s">
        <v>89</v>
      </c>
      <c r="T3050">
        <v>0.63</v>
      </c>
      <c r="U3050">
        <f t="shared" ca="1" si="684"/>
        <v>0</v>
      </c>
      <c r="V3050" t="s">
        <v>89</v>
      </c>
      <c r="W3050">
        <f t="shared" ca="1" si="685"/>
        <v>1</v>
      </c>
    </row>
    <row r="3051" spans="1:23" x14ac:dyDescent="0.25">
      <c r="A3051">
        <v>3034</v>
      </c>
      <c r="B3051">
        <v>1511</v>
      </c>
      <c r="C3051" t="str">
        <f t="shared" ca="1" si="678"/>
        <v>2017_12_HOU@BAL</v>
      </c>
      <c r="D3051">
        <f t="shared" ca="1" si="693"/>
        <v>-7</v>
      </c>
      <c r="E3051">
        <f t="shared" ca="1" si="693"/>
        <v>-7</v>
      </c>
      <c r="F3051">
        <f t="shared" ca="1" si="693"/>
        <v>23</v>
      </c>
      <c r="G3051">
        <f t="shared" ca="1" si="693"/>
        <v>16</v>
      </c>
      <c r="H3051">
        <f t="shared" ca="1" si="688"/>
        <v>2017</v>
      </c>
      <c r="I3051">
        <f t="shared" ca="1" si="689"/>
        <v>12</v>
      </c>
      <c r="J3051" t="str">
        <f t="shared" ca="1" si="690"/>
        <v>rs</v>
      </c>
      <c r="K3051" t="str">
        <f t="shared" ca="1" si="694"/>
        <v>na</v>
      </c>
      <c r="L3051" t="str">
        <f t="shared" ca="1" si="694"/>
        <v>BAL</v>
      </c>
      <c r="M3051">
        <f t="shared" ca="1" si="691"/>
        <v>0</v>
      </c>
      <c r="N3051" t="s">
        <v>16</v>
      </c>
      <c r="O3051">
        <v>-4</v>
      </c>
      <c r="P3051">
        <f t="shared" ca="1" si="692"/>
        <v>3</v>
      </c>
      <c r="S3051" t="s">
        <v>67</v>
      </c>
      <c r="T3051">
        <v>0.61</v>
      </c>
      <c r="U3051">
        <f t="shared" ca="1" si="684"/>
        <v>0</v>
      </c>
      <c r="V3051" t="s">
        <v>67</v>
      </c>
      <c r="W3051">
        <f t="shared" ca="1" si="685"/>
        <v>1</v>
      </c>
    </row>
    <row r="3052" spans="1:23" x14ac:dyDescent="0.25">
      <c r="A3052">
        <v>3035</v>
      </c>
      <c r="B3052">
        <v>1496</v>
      </c>
      <c r="C3052" t="str">
        <f t="shared" ca="1" si="678"/>
        <v>2017_12_MIN@DET</v>
      </c>
      <c r="D3052">
        <f t="shared" ca="1" si="693"/>
        <v>1.5</v>
      </c>
      <c r="E3052">
        <f t="shared" ca="1" si="693"/>
        <v>3</v>
      </c>
      <c r="F3052">
        <f t="shared" ca="1" si="693"/>
        <v>23</v>
      </c>
      <c r="G3052">
        <f t="shared" ca="1" si="693"/>
        <v>30</v>
      </c>
      <c r="H3052">
        <f t="shared" ca="1" si="688"/>
        <v>2017</v>
      </c>
      <c r="I3052">
        <f t="shared" ca="1" si="689"/>
        <v>12</v>
      </c>
      <c r="J3052" t="str">
        <f t="shared" ca="1" si="690"/>
        <v>rs</v>
      </c>
      <c r="K3052" t="str">
        <f t="shared" ca="1" si="694"/>
        <v>MIN</v>
      </c>
      <c r="L3052" t="str">
        <f t="shared" ca="1" si="694"/>
        <v>MIN</v>
      </c>
      <c r="M3052">
        <f t="shared" ca="1" si="691"/>
        <v>-1.5</v>
      </c>
      <c r="N3052" t="s">
        <v>18</v>
      </c>
      <c r="O3052">
        <v>-2.5</v>
      </c>
      <c r="P3052">
        <f t="shared" ca="1" si="692"/>
        <v>4</v>
      </c>
      <c r="S3052" t="s">
        <v>75</v>
      </c>
      <c r="T3052">
        <v>0.6</v>
      </c>
      <c r="U3052">
        <f t="shared" ca="1" si="684"/>
        <v>0</v>
      </c>
      <c r="V3052" t="s">
        <v>75</v>
      </c>
      <c r="W3052">
        <f t="shared" ca="1" si="685"/>
        <v>0</v>
      </c>
    </row>
    <row r="3053" spans="1:23" x14ac:dyDescent="0.25">
      <c r="A3053">
        <v>3036</v>
      </c>
      <c r="B3053">
        <v>1497</v>
      </c>
      <c r="C3053" t="str">
        <f t="shared" ca="1" si="678"/>
        <v>2017_12_LAC@DAL</v>
      </c>
      <c r="D3053">
        <f t="shared" ca="1" si="693"/>
        <v>-1</v>
      </c>
      <c r="E3053">
        <f t="shared" ca="1" si="693"/>
        <v>2</v>
      </c>
      <c r="F3053">
        <f t="shared" ca="1" si="693"/>
        <v>6</v>
      </c>
      <c r="G3053">
        <f t="shared" ca="1" si="693"/>
        <v>28</v>
      </c>
      <c r="H3053">
        <f t="shared" ca="1" si="688"/>
        <v>2017</v>
      </c>
      <c r="I3053">
        <f t="shared" ca="1" si="689"/>
        <v>12</v>
      </c>
      <c r="J3053" t="str">
        <f t="shared" ca="1" si="690"/>
        <v>rs</v>
      </c>
      <c r="K3053" t="str">
        <f t="shared" ca="1" si="694"/>
        <v>LAC</v>
      </c>
      <c r="L3053" t="str">
        <f t="shared" ca="1" si="694"/>
        <v>LAC</v>
      </c>
      <c r="M3053">
        <f t="shared" ca="1" si="691"/>
        <v>-3</v>
      </c>
      <c r="N3053" t="s">
        <v>18</v>
      </c>
      <c r="O3053">
        <v>-4.5</v>
      </c>
      <c r="P3053">
        <f t="shared" ca="1" si="692"/>
        <v>3.5</v>
      </c>
      <c r="S3053" t="s">
        <v>73</v>
      </c>
      <c r="T3053">
        <v>0.52</v>
      </c>
      <c r="U3053">
        <f t="shared" ca="1" si="684"/>
        <v>0</v>
      </c>
      <c r="V3053" t="s">
        <v>73</v>
      </c>
      <c r="W3053">
        <f t="shared" ca="1" si="685"/>
        <v>0</v>
      </c>
    </row>
    <row r="3054" spans="1:23" x14ac:dyDescent="0.25">
      <c r="A3054">
        <v>3037</v>
      </c>
      <c r="B3054">
        <v>1498</v>
      </c>
      <c r="C3054" t="str">
        <f t="shared" ca="1" si="678"/>
        <v>2017_12_NYG@WAS</v>
      </c>
      <c r="D3054">
        <f t="shared" ca="1" si="693"/>
        <v>-7</v>
      </c>
      <c r="E3054">
        <f t="shared" ca="1" si="693"/>
        <v>-7.5</v>
      </c>
      <c r="F3054">
        <f t="shared" ca="1" si="693"/>
        <v>20</v>
      </c>
      <c r="G3054">
        <f t="shared" ca="1" si="693"/>
        <v>10</v>
      </c>
      <c r="H3054">
        <f t="shared" ca="1" si="688"/>
        <v>2017</v>
      </c>
      <c r="I3054">
        <f t="shared" ca="1" si="689"/>
        <v>12</v>
      </c>
      <c r="J3054" t="str">
        <f t="shared" ca="1" si="690"/>
        <v>rs</v>
      </c>
      <c r="K3054" t="str">
        <f t="shared" ca="1" si="694"/>
        <v>WAS</v>
      </c>
      <c r="L3054" t="str">
        <f t="shared" ca="1" si="694"/>
        <v>WAS</v>
      </c>
      <c r="M3054">
        <f t="shared" ca="1" si="691"/>
        <v>0.5</v>
      </c>
      <c r="N3054" t="s">
        <v>18</v>
      </c>
      <c r="O3054">
        <v>-7</v>
      </c>
      <c r="P3054">
        <f t="shared" ca="1" si="692"/>
        <v>0</v>
      </c>
      <c r="S3054" t="s">
        <v>96</v>
      </c>
      <c r="T3054">
        <v>0.56000000000000005</v>
      </c>
      <c r="U3054">
        <f t="shared" ca="1" si="684"/>
        <v>1</v>
      </c>
      <c r="V3054" t="s">
        <v>96</v>
      </c>
      <c r="W3054">
        <f t="shared" ca="1" si="685"/>
        <v>1</v>
      </c>
    </row>
    <row r="3055" spans="1:23" x14ac:dyDescent="0.25">
      <c r="A3055">
        <v>3038</v>
      </c>
      <c r="B3055">
        <v>1499</v>
      </c>
      <c r="C3055" t="str">
        <f t="shared" ca="1" si="678"/>
        <v>2017_12_CLE@CIN</v>
      </c>
      <c r="D3055">
        <f t="shared" ca="1" si="693"/>
        <v>-8.5</v>
      </c>
      <c r="E3055">
        <f t="shared" ca="1" si="693"/>
        <v>-8</v>
      </c>
      <c r="F3055">
        <f t="shared" ca="1" si="693"/>
        <v>30</v>
      </c>
      <c r="G3055">
        <f t="shared" ca="1" si="693"/>
        <v>16</v>
      </c>
      <c r="H3055">
        <f t="shared" ca="1" si="688"/>
        <v>2017</v>
      </c>
      <c r="I3055">
        <f t="shared" ca="1" si="689"/>
        <v>12</v>
      </c>
      <c r="J3055" t="str">
        <f t="shared" ca="1" si="690"/>
        <v>rs</v>
      </c>
      <c r="K3055" t="str">
        <f t="shared" ca="1" si="694"/>
        <v>CIN</v>
      </c>
      <c r="L3055" t="str">
        <f t="shared" ca="1" si="694"/>
        <v>CIN</v>
      </c>
      <c r="M3055">
        <f t="shared" ca="1" si="691"/>
        <v>-0.5</v>
      </c>
      <c r="N3055" t="s">
        <v>18</v>
      </c>
      <c r="O3055">
        <v>-11</v>
      </c>
      <c r="P3055">
        <f ca="1">IF(OR(NOT(ISNUMBER(D3055)),ISBLANK(D3055),D3055="",ISBLANK(O3055)),"",ABS(D3055-O3055))</f>
        <v>2.5</v>
      </c>
      <c r="S3055" t="s">
        <v>72</v>
      </c>
      <c r="T3055">
        <v>0.56000000000000005</v>
      </c>
      <c r="U3055">
        <f t="shared" ca="1" si="684"/>
        <v>0</v>
      </c>
      <c r="V3055" t="s">
        <v>71</v>
      </c>
      <c r="W3055">
        <f t="shared" ca="1" si="685"/>
        <v>1</v>
      </c>
    </row>
    <row r="3056" spans="1:23" x14ac:dyDescent="0.25">
      <c r="A3056">
        <v>3039</v>
      </c>
      <c r="B3056">
        <v>1500</v>
      </c>
      <c r="C3056" t="str">
        <f t="shared" ca="1" si="678"/>
        <v>2017_12_CAR@NYJ</v>
      </c>
      <c r="D3056">
        <f t="shared" ca="1" si="693"/>
        <v>4.5</v>
      </c>
      <c r="E3056">
        <f t="shared" ca="1" si="693"/>
        <v>5.5</v>
      </c>
      <c r="F3056">
        <f t="shared" ca="1" si="693"/>
        <v>27</v>
      </c>
      <c r="G3056">
        <f t="shared" ca="1" si="693"/>
        <v>35</v>
      </c>
      <c r="H3056">
        <f t="shared" ca="1" si="688"/>
        <v>2017</v>
      </c>
      <c r="I3056">
        <f t="shared" ca="1" si="689"/>
        <v>12</v>
      </c>
      <c r="J3056" t="str">
        <f t="shared" ca="1" si="690"/>
        <v>rs</v>
      </c>
      <c r="K3056" t="str">
        <f t="shared" ca="1" si="694"/>
        <v>CAR</v>
      </c>
      <c r="L3056" t="str">
        <f t="shared" ca="1" si="694"/>
        <v>CAR</v>
      </c>
      <c r="M3056">
        <f t="shared" ca="1" si="691"/>
        <v>-1</v>
      </c>
      <c r="N3056" t="s">
        <v>18</v>
      </c>
      <c r="O3056">
        <v>5.5</v>
      </c>
      <c r="P3056">
        <f t="shared" ca="1" si="692"/>
        <v>1</v>
      </c>
      <c r="S3056" t="s">
        <v>69</v>
      </c>
      <c r="T3056">
        <v>0.55000000000000004</v>
      </c>
      <c r="U3056">
        <f t="shared" ca="1" si="684"/>
        <v>1</v>
      </c>
      <c r="V3056" t="s">
        <v>69</v>
      </c>
      <c r="W3056">
        <f t="shared" ca="1" si="685"/>
        <v>1</v>
      </c>
    </row>
    <row r="3057" spans="1:23" x14ac:dyDescent="0.25">
      <c r="A3057">
        <v>3040</v>
      </c>
      <c r="B3057">
        <v>1501</v>
      </c>
      <c r="C3057" t="str">
        <f t="shared" ca="1" si="678"/>
        <v>2017_12_TEN@IND</v>
      </c>
      <c r="D3057">
        <f t="shared" ca="1" si="693"/>
        <v>4.5</v>
      </c>
      <c r="E3057">
        <f t="shared" ca="1" si="693"/>
        <v>3</v>
      </c>
      <c r="F3057">
        <f t="shared" ca="1" si="693"/>
        <v>16</v>
      </c>
      <c r="G3057">
        <f t="shared" ca="1" si="693"/>
        <v>20</v>
      </c>
      <c r="H3057">
        <f t="shared" ca="1" si="688"/>
        <v>2017</v>
      </c>
      <c r="I3057">
        <f t="shared" ca="1" si="689"/>
        <v>12</v>
      </c>
      <c r="J3057" t="str">
        <f t="shared" ca="1" si="690"/>
        <v>rs</v>
      </c>
      <c r="K3057" t="str">
        <f t="shared" ca="1" si="694"/>
        <v>TEN</v>
      </c>
      <c r="L3057" t="str">
        <f t="shared" ca="1" si="694"/>
        <v>TEN</v>
      </c>
      <c r="M3057">
        <f t="shared" ca="1" si="691"/>
        <v>1.5</v>
      </c>
      <c r="N3057" t="s">
        <v>18</v>
      </c>
      <c r="O3057">
        <v>2.5</v>
      </c>
      <c r="P3057">
        <f t="shared" ca="1" si="692"/>
        <v>2</v>
      </c>
      <c r="S3057" t="s">
        <v>78</v>
      </c>
      <c r="T3057">
        <v>0.52</v>
      </c>
      <c r="U3057">
        <f t="shared" ca="1" si="684"/>
        <v>0</v>
      </c>
      <c r="V3057" t="s">
        <v>95</v>
      </c>
      <c r="W3057">
        <f t="shared" ca="1" si="685"/>
        <v>1</v>
      </c>
    </row>
    <row r="3058" spans="1:23" x14ac:dyDescent="0.25">
      <c r="A3058">
        <v>3041</v>
      </c>
      <c r="B3058">
        <v>1502</v>
      </c>
      <c r="C3058" t="str">
        <f t="shared" ca="1" si="678"/>
        <v>2017_12_TBY@ATL</v>
      </c>
      <c r="D3058">
        <f t="shared" ca="1" si="693"/>
        <v>-8.5</v>
      </c>
      <c r="E3058">
        <f t="shared" ca="1" si="693"/>
        <v>-9.5</v>
      </c>
      <c r="F3058">
        <f t="shared" ca="1" si="693"/>
        <v>34</v>
      </c>
      <c r="G3058">
        <f t="shared" ca="1" si="693"/>
        <v>20</v>
      </c>
      <c r="H3058">
        <f t="shared" ca="1" si="688"/>
        <v>2017</v>
      </c>
      <c r="I3058">
        <f t="shared" ca="1" si="689"/>
        <v>12</v>
      </c>
      <c r="J3058" t="str">
        <f t="shared" ca="1" si="690"/>
        <v>rs</v>
      </c>
      <c r="K3058" t="str">
        <f t="shared" ca="1" si="694"/>
        <v>ATL</v>
      </c>
      <c r="L3058" t="str">
        <f t="shared" ca="1" si="694"/>
        <v>ATL</v>
      </c>
      <c r="M3058">
        <f t="shared" ca="1" si="691"/>
        <v>1</v>
      </c>
      <c r="N3058" t="s">
        <v>18</v>
      </c>
      <c r="O3058">
        <v>-7</v>
      </c>
      <c r="P3058">
        <f t="shared" ca="1" si="692"/>
        <v>1.5</v>
      </c>
      <c r="S3058" t="s">
        <v>339</v>
      </c>
      <c r="T3058">
        <v>0.66</v>
      </c>
      <c r="U3058">
        <f t="shared" ca="1" si="684"/>
        <v>0</v>
      </c>
      <c r="V3058" t="s">
        <v>22</v>
      </c>
      <c r="W3058">
        <f t="shared" ca="1" si="685"/>
        <v>1</v>
      </c>
    </row>
    <row r="3059" spans="1:23" x14ac:dyDescent="0.25">
      <c r="A3059">
        <v>3042</v>
      </c>
      <c r="B3059">
        <v>1503</v>
      </c>
      <c r="C3059" t="str">
        <f t="shared" ca="1" si="678"/>
        <v>2017_12_MIA@NWE</v>
      </c>
      <c r="D3059">
        <f t="shared" ca="1" si="693"/>
        <v>-16.5</v>
      </c>
      <c r="E3059">
        <f t="shared" ca="1" si="693"/>
        <v>-16.5</v>
      </c>
      <c r="F3059">
        <f t="shared" ca="1" si="693"/>
        <v>35</v>
      </c>
      <c r="G3059">
        <f t="shared" ca="1" si="693"/>
        <v>17</v>
      </c>
      <c r="H3059">
        <f t="shared" ca="1" si="688"/>
        <v>2017</v>
      </c>
      <c r="I3059">
        <f t="shared" ca="1" si="689"/>
        <v>12</v>
      </c>
      <c r="J3059" t="str">
        <f t="shared" ca="1" si="690"/>
        <v>rs</v>
      </c>
      <c r="K3059" t="str">
        <f t="shared" ca="1" si="694"/>
        <v>NWE</v>
      </c>
      <c r="L3059" t="str">
        <f t="shared" ca="1" si="694"/>
        <v>NWE</v>
      </c>
      <c r="M3059">
        <f t="shared" ca="1" si="691"/>
        <v>0</v>
      </c>
      <c r="N3059" t="s">
        <v>18</v>
      </c>
      <c r="O3059">
        <v>-13</v>
      </c>
      <c r="P3059">
        <f t="shared" ca="1" si="692"/>
        <v>3.5</v>
      </c>
      <c r="S3059" t="s">
        <v>337</v>
      </c>
      <c r="T3059">
        <v>0.56999999999999995</v>
      </c>
      <c r="U3059">
        <f t="shared" ca="1" si="684"/>
        <v>1</v>
      </c>
      <c r="V3059" t="s">
        <v>337</v>
      </c>
      <c r="W3059">
        <f t="shared" ca="1" si="685"/>
        <v>1</v>
      </c>
    </row>
    <row r="3060" spans="1:23" x14ac:dyDescent="0.25">
      <c r="A3060">
        <v>3043</v>
      </c>
      <c r="B3060">
        <v>1504</v>
      </c>
      <c r="C3060" t="str">
        <f t="shared" ca="1" si="678"/>
        <v>2017_12_CHI@PHI</v>
      </c>
      <c r="D3060">
        <f t="shared" ca="1" si="693"/>
        <v>-13</v>
      </c>
      <c r="E3060">
        <f t="shared" ca="1" si="693"/>
        <v>-14</v>
      </c>
      <c r="F3060">
        <f t="shared" ca="1" si="693"/>
        <v>31</v>
      </c>
      <c r="G3060">
        <f t="shared" ca="1" si="693"/>
        <v>3</v>
      </c>
      <c r="H3060">
        <f t="shared" ca="1" si="688"/>
        <v>2017</v>
      </c>
      <c r="I3060">
        <f t="shared" ca="1" si="689"/>
        <v>12</v>
      </c>
      <c r="J3060" t="str">
        <f t="shared" ca="1" si="690"/>
        <v>rs</v>
      </c>
      <c r="K3060" t="str">
        <f t="shared" ca="1" si="694"/>
        <v>PHI</v>
      </c>
      <c r="L3060" t="str">
        <f t="shared" ca="1" si="694"/>
        <v>PHI</v>
      </c>
      <c r="M3060">
        <f t="shared" ca="1" si="691"/>
        <v>1</v>
      </c>
      <c r="N3060" t="s">
        <v>18</v>
      </c>
      <c r="O3060">
        <v>-8.5</v>
      </c>
      <c r="P3060">
        <f t="shared" ca="1" si="692"/>
        <v>4.5</v>
      </c>
      <c r="S3060" t="s">
        <v>70</v>
      </c>
      <c r="T3060">
        <v>0.63</v>
      </c>
      <c r="U3060">
        <f t="shared" ca="1" si="684"/>
        <v>0</v>
      </c>
      <c r="V3060" t="s">
        <v>88</v>
      </c>
      <c r="W3060">
        <f t="shared" ca="1" si="685"/>
        <v>1</v>
      </c>
    </row>
    <row r="3061" spans="1:23" x14ac:dyDescent="0.25">
      <c r="A3061">
        <v>3044</v>
      </c>
      <c r="B3061">
        <v>1505</v>
      </c>
      <c r="C3061" t="str">
        <f t="shared" ca="1" si="678"/>
        <v>2017_12_BUF@KCY</v>
      </c>
      <c r="D3061">
        <f t="shared" ca="1" si="693"/>
        <v>-9.5</v>
      </c>
      <c r="E3061">
        <f t="shared" ca="1" si="693"/>
        <v>-10</v>
      </c>
      <c r="F3061">
        <f t="shared" ca="1" si="693"/>
        <v>10</v>
      </c>
      <c r="G3061">
        <f t="shared" ca="1" si="693"/>
        <v>16</v>
      </c>
      <c r="H3061">
        <f t="shared" ca="1" si="688"/>
        <v>2017</v>
      </c>
      <c r="I3061">
        <f t="shared" ca="1" si="689"/>
        <v>12</v>
      </c>
      <c r="J3061" t="str">
        <f t="shared" ca="1" si="690"/>
        <v>rs</v>
      </c>
      <c r="K3061" t="str">
        <f t="shared" ca="1" si="694"/>
        <v>BUF</v>
      </c>
      <c r="L3061" t="str">
        <f t="shared" ca="1" si="694"/>
        <v>BUF</v>
      </c>
      <c r="M3061">
        <f t="shared" ca="1" si="691"/>
        <v>0.5</v>
      </c>
      <c r="N3061" t="s">
        <v>18</v>
      </c>
      <c r="O3061">
        <v>-7</v>
      </c>
      <c r="P3061">
        <f t="shared" ca="1" si="692"/>
        <v>2.5</v>
      </c>
      <c r="S3061" t="s">
        <v>68</v>
      </c>
      <c r="T3061">
        <v>0.67</v>
      </c>
      <c r="U3061">
        <f t="shared" ca="1" si="684"/>
        <v>1</v>
      </c>
      <c r="V3061" t="s">
        <v>336</v>
      </c>
      <c r="W3061">
        <f t="shared" ca="1" si="685"/>
        <v>0</v>
      </c>
    </row>
    <row r="3062" spans="1:23" x14ac:dyDescent="0.25">
      <c r="A3062">
        <v>3045</v>
      </c>
      <c r="B3062">
        <v>1506</v>
      </c>
      <c r="C3062" t="str">
        <f t="shared" ca="1" si="678"/>
        <v>2017_12_SEA@SFO</v>
      </c>
      <c r="D3062">
        <f t="shared" ref="D3062:G3077" ca="1" si="695">IFERROR(IF(ISBLANK(VLOOKUP($B3062,nfl_game_result,MATCH(D$1,nfl_game_result_header,0),FALSE)),"",VLOOKUP($B3062,nfl_game_result,MATCH(D$1,nfl_game_result_header,0),FALSE)),"error")</f>
        <v>6.5</v>
      </c>
      <c r="E3062">
        <f t="shared" ca="1" si="695"/>
        <v>6.5</v>
      </c>
      <c r="F3062">
        <f t="shared" ca="1" si="695"/>
        <v>13</v>
      </c>
      <c r="G3062">
        <f t="shared" ca="1" si="695"/>
        <v>24</v>
      </c>
      <c r="H3062">
        <f t="shared" ca="1" si="688"/>
        <v>2017</v>
      </c>
      <c r="I3062">
        <f t="shared" ca="1" si="689"/>
        <v>12</v>
      </c>
      <c r="J3062" t="str">
        <f t="shared" ca="1" si="690"/>
        <v>rs</v>
      </c>
      <c r="K3062" t="str">
        <f t="shared" ref="K3062:L3077" ca="1" si="696">IFERROR(IF(ISBLANK(VLOOKUP($B3062,nfl_game_result,MATCH(K$1,nfl_game_result_header,0),FALSE)),"",VLOOKUP($B3062,nfl_game_result,MATCH(K$1,nfl_game_result_header,0),FALSE)),"error")</f>
        <v>SEA</v>
      </c>
      <c r="L3062" t="str">
        <f t="shared" ca="1" si="696"/>
        <v>SEA</v>
      </c>
      <c r="M3062">
        <f t="shared" ca="1" si="691"/>
        <v>0</v>
      </c>
      <c r="N3062" t="s">
        <v>18</v>
      </c>
      <c r="O3062">
        <v>6</v>
      </c>
      <c r="P3062">
        <f t="shared" ca="1" si="692"/>
        <v>0.5</v>
      </c>
      <c r="S3062" t="s">
        <v>338</v>
      </c>
      <c r="T3062">
        <v>0.53</v>
      </c>
      <c r="U3062">
        <f t="shared" ca="1" si="684"/>
        <v>0</v>
      </c>
      <c r="V3062" t="s">
        <v>91</v>
      </c>
      <c r="W3062">
        <f t="shared" ca="1" si="685"/>
        <v>1</v>
      </c>
    </row>
    <row r="3063" spans="1:23" x14ac:dyDescent="0.25">
      <c r="A3063">
        <v>3046</v>
      </c>
      <c r="B3063">
        <v>1507</v>
      </c>
      <c r="C3063" t="str">
        <f t="shared" ca="1" si="678"/>
        <v>2017_12_DEN@OAK</v>
      </c>
      <c r="D3063">
        <f t="shared" ca="1" si="695"/>
        <v>-5</v>
      </c>
      <c r="E3063">
        <f t="shared" ca="1" si="695"/>
        <v>-5</v>
      </c>
      <c r="F3063">
        <f t="shared" ca="1" si="695"/>
        <v>21</v>
      </c>
      <c r="G3063">
        <f t="shared" ca="1" si="695"/>
        <v>14</v>
      </c>
      <c r="H3063">
        <f t="shared" ca="1" si="688"/>
        <v>2017</v>
      </c>
      <c r="I3063">
        <f t="shared" ca="1" si="689"/>
        <v>12</v>
      </c>
      <c r="J3063" t="str">
        <f t="shared" ca="1" si="690"/>
        <v>rs</v>
      </c>
      <c r="K3063" t="str">
        <f t="shared" ca="1" si="696"/>
        <v>OAK</v>
      </c>
      <c r="L3063" t="str">
        <f t="shared" ca="1" si="696"/>
        <v>OAK</v>
      </c>
      <c r="M3063">
        <f t="shared" ca="1" si="691"/>
        <v>0</v>
      </c>
      <c r="N3063" t="s">
        <v>18</v>
      </c>
      <c r="O3063">
        <v>-4</v>
      </c>
      <c r="P3063">
        <f t="shared" ca="1" si="692"/>
        <v>1</v>
      </c>
      <c r="S3063" t="s">
        <v>87</v>
      </c>
      <c r="T3063">
        <v>0.62</v>
      </c>
      <c r="U3063">
        <f t="shared" ca="1" si="684"/>
        <v>1</v>
      </c>
      <c r="V3063" t="s">
        <v>87</v>
      </c>
      <c r="W3063">
        <f t="shared" ca="1" si="685"/>
        <v>1</v>
      </c>
    </row>
    <row r="3064" spans="1:23" x14ac:dyDescent="0.25">
      <c r="A3064">
        <v>3047</v>
      </c>
      <c r="B3064">
        <v>1508</v>
      </c>
      <c r="C3064" t="str">
        <f t="shared" ca="1" si="678"/>
        <v>2017_12_NOR@LAR</v>
      </c>
      <c r="D3064">
        <f t="shared" ca="1" si="695"/>
        <v>-2.5</v>
      </c>
      <c r="E3064">
        <f t="shared" ca="1" si="695"/>
        <v>-2.5</v>
      </c>
      <c r="F3064">
        <f t="shared" ca="1" si="695"/>
        <v>26</v>
      </c>
      <c r="G3064">
        <f t="shared" ca="1" si="695"/>
        <v>20</v>
      </c>
      <c r="H3064">
        <f t="shared" ca="1" si="688"/>
        <v>2017</v>
      </c>
      <c r="I3064">
        <f t="shared" ca="1" si="689"/>
        <v>12</v>
      </c>
      <c r="J3064" t="str">
        <f t="shared" ca="1" si="690"/>
        <v>rs</v>
      </c>
      <c r="K3064" t="str">
        <f t="shared" ca="1" si="696"/>
        <v>LAR</v>
      </c>
      <c r="L3064" t="str">
        <f t="shared" ca="1" si="696"/>
        <v>LAR</v>
      </c>
      <c r="M3064">
        <f t="shared" ca="1" si="691"/>
        <v>0</v>
      </c>
      <c r="N3064" t="s">
        <v>18</v>
      </c>
      <c r="O3064">
        <v>-2</v>
      </c>
      <c r="P3064">
        <f t="shared" ca="1" si="692"/>
        <v>0.5</v>
      </c>
      <c r="S3064" t="s">
        <v>125</v>
      </c>
      <c r="T3064">
        <v>0.61</v>
      </c>
      <c r="U3064">
        <f t="shared" ca="1" si="684"/>
        <v>1</v>
      </c>
      <c r="V3064" t="s">
        <v>125</v>
      </c>
      <c r="W3064">
        <f t="shared" ca="1" si="685"/>
        <v>1</v>
      </c>
    </row>
    <row r="3065" spans="1:23" x14ac:dyDescent="0.25">
      <c r="A3065">
        <v>3048</v>
      </c>
      <c r="B3065">
        <v>1509</v>
      </c>
      <c r="C3065" t="str">
        <f t="shared" ca="1" si="678"/>
        <v>2017_12_JAX@ARI</v>
      </c>
      <c r="D3065">
        <f t="shared" ca="1" si="695"/>
        <v>4.5</v>
      </c>
      <c r="E3065">
        <f t="shared" ca="1" si="695"/>
        <v>5.5</v>
      </c>
      <c r="F3065">
        <f t="shared" ca="1" si="695"/>
        <v>27</v>
      </c>
      <c r="G3065">
        <f t="shared" ca="1" si="695"/>
        <v>24</v>
      </c>
      <c r="H3065">
        <f t="shared" ca="1" si="688"/>
        <v>2017</v>
      </c>
      <c r="I3065">
        <f t="shared" ca="1" si="689"/>
        <v>12</v>
      </c>
      <c r="J3065" t="str">
        <f t="shared" ca="1" si="690"/>
        <v>rs</v>
      </c>
      <c r="K3065" t="str">
        <f t="shared" ca="1" si="696"/>
        <v>ARI</v>
      </c>
      <c r="L3065" t="str">
        <f t="shared" ca="1" si="696"/>
        <v>ARI</v>
      </c>
      <c r="M3065">
        <f t="shared" ca="1" si="691"/>
        <v>-1</v>
      </c>
      <c r="N3065" t="s">
        <v>18</v>
      </c>
      <c r="O3065">
        <v>5</v>
      </c>
      <c r="P3065">
        <f t="shared" ca="1" si="692"/>
        <v>0.5</v>
      </c>
      <c r="S3065" t="s">
        <v>79</v>
      </c>
      <c r="T3065">
        <v>0.59</v>
      </c>
      <c r="U3065">
        <f t="shared" ca="1" si="684"/>
        <v>0</v>
      </c>
      <c r="V3065" t="s">
        <v>79</v>
      </c>
      <c r="W3065">
        <f t="shared" ca="1" si="685"/>
        <v>0</v>
      </c>
    </row>
    <row r="3066" spans="1:23" x14ac:dyDescent="0.25">
      <c r="A3066">
        <v>3049</v>
      </c>
      <c r="B3066">
        <v>1510</v>
      </c>
      <c r="C3066" t="str">
        <f t="shared" ca="1" si="678"/>
        <v>2017_12_GBY@PIT</v>
      </c>
      <c r="D3066">
        <f t="shared" ca="1" si="695"/>
        <v>-13.5</v>
      </c>
      <c r="E3066">
        <f t="shared" ca="1" si="695"/>
        <v>-14</v>
      </c>
      <c r="F3066">
        <f t="shared" ca="1" si="695"/>
        <v>31</v>
      </c>
      <c r="G3066">
        <f t="shared" ca="1" si="695"/>
        <v>28</v>
      </c>
      <c r="H3066">
        <f t="shared" ca="1" si="688"/>
        <v>2017</v>
      </c>
      <c r="I3066">
        <f t="shared" ca="1" si="689"/>
        <v>12</v>
      </c>
      <c r="J3066" t="str">
        <f t="shared" ca="1" si="690"/>
        <v>rs</v>
      </c>
      <c r="K3066" t="str">
        <f t="shared" ca="1" si="696"/>
        <v>GBY</v>
      </c>
      <c r="L3066" t="str">
        <f t="shared" ca="1" si="696"/>
        <v>PIT</v>
      </c>
      <c r="M3066">
        <f t="shared" ca="1" si="691"/>
        <v>0.5</v>
      </c>
      <c r="N3066" t="s">
        <v>18</v>
      </c>
      <c r="O3066">
        <v>-12</v>
      </c>
      <c r="P3066">
        <f t="shared" ca="1" si="692"/>
        <v>1.5</v>
      </c>
      <c r="S3066" t="s">
        <v>89</v>
      </c>
      <c r="T3066">
        <v>0.57999999999999996</v>
      </c>
      <c r="U3066">
        <f t="shared" ca="1" si="684"/>
        <v>0</v>
      </c>
      <c r="V3066" t="s">
        <v>89</v>
      </c>
      <c r="W3066">
        <f t="shared" ca="1" si="685"/>
        <v>1</v>
      </c>
    </row>
    <row r="3067" spans="1:23" x14ac:dyDescent="0.25">
      <c r="A3067">
        <v>3050</v>
      </c>
      <c r="B3067">
        <v>1511</v>
      </c>
      <c r="C3067" t="str">
        <f t="shared" ca="1" si="678"/>
        <v>2017_12_HOU@BAL</v>
      </c>
      <c r="D3067">
        <f t="shared" ca="1" si="695"/>
        <v>-7</v>
      </c>
      <c r="E3067">
        <f t="shared" ca="1" si="695"/>
        <v>-7</v>
      </c>
      <c r="F3067">
        <f t="shared" ca="1" si="695"/>
        <v>23</v>
      </c>
      <c r="G3067">
        <f t="shared" ca="1" si="695"/>
        <v>16</v>
      </c>
      <c r="H3067">
        <f t="shared" ca="1" si="688"/>
        <v>2017</v>
      </c>
      <c r="I3067">
        <f t="shared" ca="1" si="689"/>
        <v>12</v>
      </c>
      <c r="J3067" t="str">
        <f t="shared" ca="1" si="690"/>
        <v>rs</v>
      </c>
      <c r="K3067" t="str">
        <f t="shared" ca="1" si="696"/>
        <v>na</v>
      </c>
      <c r="L3067" t="str">
        <f t="shared" ca="1" si="696"/>
        <v>BAL</v>
      </c>
      <c r="M3067">
        <f t="shared" ca="1" si="691"/>
        <v>0</v>
      </c>
      <c r="N3067" t="s">
        <v>18</v>
      </c>
      <c r="O3067">
        <v>-5</v>
      </c>
      <c r="P3067">
        <f t="shared" ca="1" si="692"/>
        <v>2</v>
      </c>
      <c r="S3067" t="s">
        <v>77</v>
      </c>
      <c r="T3067">
        <v>0.54</v>
      </c>
      <c r="U3067">
        <f t="shared" ca="1" si="684"/>
        <v>0</v>
      </c>
      <c r="V3067" t="s">
        <v>67</v>
      </c>
      <c r="W3067">
        <f t="shared" ca="1" si="685"/>
        <v>1</v>
      </c>
    </row>
    <row r="3068" spans="1:23" x14ac:dyDescent="0.25">
      <c r="A3068">
        <v>3051</v>
      </c>
      <c r="B3068">
        <v>1512</v>
      </c>
      <c r="C3068" t="str">
        <f t="shared" ca="1" si="678"/>
        <v>2017_13_WAS@DAL</v>
      </c>
      <c r="D3068">
        <f t="shared" ca="1" si="695"/>
        <v>-1.5</v>
      </c>
      <c r="E3068">
        <f t="shared" ca="1" si="695"/>
        <v>-1.5</v>
      </c>
      <c r="F3068">
        <f t="shared" ca="1" si="695"/>
        <v>38</v>
      </c>
      <c r="G3068">
        <f t="shared" ca="1" si="695"/>
        <v>14</v>
      </c>
      <c r="H3068">
        <f t="shared" ref="H3068:H3099" ca="1" si="697">VALUE(LEFT(C3068, 4))</f>
        <v>2017</v>
      </c>
      <c r="I3068">
        <f t="shared" ref="I3068:I3099" ca="1" si="698">VALUE(MID(C3068,6,FIND("_",C3068,6)-6))</f>
        <v>13</v>
      </c>
      <c r="J3068" t="str">
        <f t="shared" ref="J3068:J3099" ca="1" si="699">IF(I3068&lt;=17,"rs","plyff")</f>
        <v>rs</v>
      </c>
      <c r="K3068" t="str">
        <f t="shared" ca="1" si="696"/>
        <v>DAL</v>
      </c>
      <c r="L3068" t="str">
        <f t="shared" ca="1" si="696"/>
        <v>DAL</v>
      </c>
      <c r="M3068">
        <f t="shared" ref="M3068:M3099" ca="1" si="700">IF(NOT(OR(ISBLANK(D3068),ISBLANK(E3068),D3068="",E3068="")),D3068-E3068,"")</f>
        <v>0</v>
      </c>
      <c r="N3068" t="s">
        <v>16</v>
      </c>
      <c r="O3068">
        <v>-3</v>
      </c>
      <c r="P3068">
        <f t="shared" ca="1" si="692"/>
        <v>1.5</v>
      </c>
      <c r="S3068" t="s">
        <v>96</v>
      </c>
      <c r="T3068">
        <v>0.6</v>
      </c>
      <c r="U3068">
        <f t="shared" ca="1" si="684"/>
        <v>0</v>
      </c>
      <c r="V3068" t="s">
        <v>96</v>
      </c>
      <c r="W3068">
        <f t="shared" ca="1" si="685"/>
        <v>0</v>
      </c>
    </row>
    <row r="3069" spans="1:23" x14ac:dyDescent="0.25">
      <c r="A3069">
        <v>3052</v>
      </c>
      <c r="B3069">
        <v>1513</v>
      </c>
      <c r="C3069" t="str">
        <f t="shared" ca="1" si="678"/>
        <v>2017_13_KCY@NYJ</v>
      </c>
      <c r="D3069">
        <f t="shared" ca="1" si="695"/>
        <v>3.5</v>
      </c>
      <c r="E3069">
        <f t="shared" ca="1" si="695"/>
        <v>3.5</v>
      </c>
      <c r="F3069">
        <f t="shared" ca="1" si="695"/>
        <v>38</v>
      </c>
      <c r="G3069">
        <f t="shared" ca="1" si="695"/>
        <v>31</v>
      </c>
      <c r="H3069">
        <f t="shared" ca="1" si="697"/>
        <v>2017</v>
      </c>
      <c r="I3069">
        <f t="shared" ca="1" si="698"/>
        <v>13</v>
      </c>
      <c r="J3069" t="str">
        <f t="shared" ca="1" si="699"/>
        <v>rs</v>
      </c>
      <c r="K3069" t="str">
        <f t="shared" ca="1" si="696"/>
        <v>NYJ</v>
      </c>
      <c r="L3069" t="str">
        <f t="shared" ca="1" si="696"/>
        <v>NYJ</v>
      </c>
      <c r="M3069">
        <f t="shared" ca="1" si="700"/>
        <v>0</v>
      </c>
      <c r="N3069" t="s">
        <v>16</v>
      </c>
      <c r="O3069">
        <v>4.5</v>
      </c>
      <c r="P3069">
        <f t="shared" ca="1" si="692"/>
        <v>1</v>
      </c>
      <c r="S3069" t="s">
        <v>336</v>
      </c>
      <c r="T3069">
        <v>0.61</v>
      </c>
      <c r="U3069">
        <f t="shared" ca="1" si="684"/>
        <v>0</v>
      </c>
      <c r="V3069" t="s">
        <v>336</v>
      </c>
      <c r="W3069">
        <f t="shared" ca="1" si="685"/>
        <v>0</v>
      </c>
    </row>
    <row r="3070" spans="1:23" x14ac:dyDescent="0.25">
      <c r="A3070">
        <v>3053</v>
      </c>
      <c r="B3070">
        <v>1514</v>
      </c>
      <c r="C3070" t="str">
        <f t="shared" ca="1" si="678"/>
        <v>2017_13_NWE@BUF</v>
      </c>
      <c r="D3070">
        <f t="shared" ca="1" si="695"/>
        <v>8</v>
      </c>
      <c r="E3070">
        <f t="shared" ca="1" si="695"/>
        <v>9</v>
      </c>
      <c r="F3070">
        <f t="shared" ca="1" si="695"/>
        <v>3</v>
      </c>
      <c r="G3070">
        <f t="shared" ca="1" si="695"/>
        <v>23</v>
      </c>
      <c r="H3070">
        <f t="shared" ca="1" si="697"/>
        <v>2017</v>
      </c>
      <c r="I3070">
        <f t="shared" ca="1" si="698"/>
        <v>13</v>
      </c>
      <c r="J3070" t="str">
        <f t="shared" ca="1" si="699"/>
        <v>rs</v>
      </c>
      <c r="K3070" t="str">
        <f t="shared" ca="1" si="696"/>
        <v>NWE</v>
      </c>
      <c r="L3070" t="str">
        <f t="shared" ca="1" si="696"/>
        <v>NWE</v>
      </c>
      <c r="M3070">
        <f t="shared" ca="1" si="700"/>
        <v>-1</v>
      </c>
      <c r="N3070" t="s">
        <v>16</v>
      </c>
      <c r="O3070">
        <v>8.5</v>
      </c>
      <c r="P3070">
        <f t="shared" ca="1" si="692"/>
        <v>0.5</v>
      </c>
      <c r="S3070" t="s">
        <v>68</v>
      </c>
      <c r="T3070">
        <v>0.53</v>
      </c>
      <c r="U3070">
        <f t="shared" ca="1" si="684"/>
        <v>0</v>
      </c>
      <c r="V3070" t="s">
        <v>337</v>
      </c>
      <c r="W3070">
        <f t="shared" ca="1" si="685"/>
        <v>1</v>
      </c>
    </row>
    <row r="3071" spans="1:23" x14ac:dyDescent="0.25">
      <c r="A3071">
        <v>3054</v>
      </c>
      <c r="B3071">
        <v>1515</v>
      </c>
      <c r="C3071" t="str">
        <f t="shared" ca="1" si="678"/>
        <v>2017_13_DEN@MIA</v>
      </c>
      <c r="D3071">
        <f t="shared" ca="1" si="695"/>
        <v>1</v>
      </c>
      <c r="E3071">
        <f t="shared" ca="1" si="695"/>
        <v>1.5</v>
      </c>
      <c r="F3071">
        <f t="shared" ca="1" si="695"/>
        <v>35</v>
      </c>
      <c r="G3071">
        <f t="shared" ca="1" si="695"/>
        <v>9</v>
      </c>
      <c r="H3071">
        <f t="shared" ca="1" si="697"/>
        <v>2017</v>
      </c>
      <c r="I3071">
        <f t="shared" ca="1" si="698"/>
        <v>13</v>
      </c>
      <c r="J3071" t="str">
        <f t="shared" ca="1" si="699"/>
        <v>rs</v>
      </c>
      <c r="K3071" t="str">
        <f t="shared" ca="1" si="696"/>
        <v>MIA</v>
      </c>
      <c r="L3071" t="str">
        <f t="shared" ca="1" si="696"/>
        <v>MIA</v>
      </c>
      <c r="M3071">
        <f t="shared" ca="1" si="700"/>
        <v>-0.5</v>
      </c>
      <c r="N3071" t="s">
        <v>16</v>
      </c>
      <c r="O3071">
        <v>-3</v>
      </c>
      <c r="P3071">
        <f t="shared" ca="1" si="692"/>
        <v>4</v>
      </c>
      <c r="S3071" t="s">
        <v>81</v>
      </c>
      <c r="T3071">
        <v>0.51</v>
      </c>
      <c r="U3071">
        <f t="shared" ca="1" si="684"/>
        <v>1</v>
      </c>
      <c r="V3071" t="s">
        <v>81</v>
      </c>
      <c r="W3071">
        <f t="shared" ca="1" si="685"/>
        <v>1</v>
      </c>
    </row>
    <row r="3072" spans="1:23" x14ac:dyDescent="0.25">
      <c r="A3072">
        <v>3055</v>
      </c>
      <c r="B3072">
        <v>1516</v>
      </c>
      <c r="C3072" t="str">
        <f t="shared" ca="1" si="678"/>
        <v>2017_13_SFO@CHI</v>
      </c>
      <c r="D3072">
        <f t="shared" ca="1" si="695"/>
        <v>-3.5</v>
      </c>
      <c r="E3072">
        <f t="shared" ca="1" si="695"/>
        <v>-3</v>
      </c>
      <c r="F3072">
        <f t="shared" ca="1" si="695"/>
        <v>14</v>
      </c>
      <c r="G3072">
        <f t="shared" ca="1" si="695"/>
        <v>15</v>
      </c>
      <c r="H3072">
        <f t="shared" ca="1" si="697"/>
        <v>2017</v>
      </c>
      <c r="I3072">
        <f t="shared" ca="1" si="698"/>
        <v>13</v>
      </c>
      <c r="J3072" t="str">
        <f t="shared" ca="1" si="699"/>
        <v>rs</v>
      </c>
      <c r="K3072" t="str">
        <f t="shared" ca="1" si="696"/>
        <v>SFO</v>
      </c>
      <c r="L3072" t="str">
        <f t="shared" ca="1" si="696"/>
        <v>SFO</v>
      </c>
      <c r="M3072">
        <f t="shared" ca="1" si="700"/>
        <v>-0.5</v>
      </c>
      <c r="N3072" t="s">
        <v>16</v>
      </c>
      <c r="O3072">
        <v>-3</v>
      </c>
      <c r="P3072">
        <f t="shared" ca="1" si="692"/>
        <v>0.5</v>
      </c>
      <c r="S3072" t="s">
        <v>338</v>
      </c>
      <c r="T3072">
        <v>0.63</v>
      </c>
      <c r="U3072">
        <f t="shared" ca="1" si="684"/>
        <v>1</v>
      </c>
      <c r="V3072" t="s">
        <v>338</v>
      </c>
      <c r="W3072">
        <f t="shared" ca="1" si="685"/>
        <v>1</v>
      </c>
    </row>
    <row r="3073" spans="1:23" x14ac:dyDescent="0.25">
      <c r="A3073">
        <v>3056</v>
      </c>
      <c r="B3073">
        <v>1517</v>
      </c>
      <c r="C3073" t="str">
        <f t="shared" ca="1" si="678"/>
        <v>2017_13_DET@BAL</v>
      </c>
      <c r="D3073">
        <f t="shared" ca="1" si="695"/>
        <v>-3</v>
      </c>
      <c r="E3073">
        <f t="shared" ca="1" si="695"/>
        <v>-3</v>
      </c>
      <c r="F3073">
        <f t="shared" ca="1" si="695"/>
        <v>44</v>
      </c>
      <c r="G3073">
        <f t="shared" ca="1" si="695"/>
        <v>20</v>
      </c>
      <c r="H3073">
        <f t="shared" ca="1" si="697"/>
        <v>2017</v>
      </c>
      <c r="I3073">
        <f t="shared" ca="1" si="698"/>
        <v>13</v>
      </c>
      <c r="J3073" t="str">
        <f t="shared" ca="1" si="699"/>
        <v>rs</v>
      </c>
      <c r="K3073" t="str">
        <f t="shared" ca="1" si="696"/>
        <v>BAL</v>
      </c>
      <c r="L3073" t="str">
        <f t="shared" ca="1" si="696"/>
        <v>BAL</v>
      </c>
      <c r="M3073">
        <f t="shared" ca="1" si="700"/>
        <v>0</v>
      </c>
      <c r="N3073" t="s">
        <v>16</v>
      </c>
      <c r="O3073">
        <v>-3</v>
      </c>
      <c r="P3073">
        <f t="shared" ca="1" si="692"/>
        <v>0</v>
      </c>
      <c r="S3073" t="s">
        <v>67</v>
      </c>
      <c r="T3073">
        <v>0.62</v>
      </c>
      <c r="U3073">
        <f t="shared" ca="1" si="684"/>
        <v>1</v>
      </c>
      <c r="V3073" t="s">
        <v>67</v>
      </c>
      <c r="W3073">
        <f t="shared" ca="1" si="685"/>
        <v>1</v>
      </c>
    </row>
    <row r="3074" spans="1:23" x14ac:dyDescent="0.25">
      <c r="A3074">
        <v>3057</v>
      </c>
      <c r="B3074">
        <v>1518</v>
      </c>
      <c r="C3074" t="str">
        <f t="shared" ref="C3074:C3137" ca="1" si="701">IFERROR(VLOOKUP($B3074,nfl_game_result,MATCH(C$1,nfl_game_result_header,0),FALSE),"error")</f>
        <v>2017_13_MIN@ATL</v>
      </c>
      <c r="D3074">
        <f t="shared" ca="1" si="695"/>
        <v>-3</v>
      </c>
      <c r="E3074">
        <f t="shared" ca="1" si="695"/>
        <v>-3</v>
      </c>
      <c r="F3074">
        <f t="shared" ca="1" si="695"/>
        <v>9</v>
      </c>
      <c r="G3074">
        <f t="shared" ca="1" si="695"/>
        <v>14</v>
      </c>
      <c r="H3074">
        <f t="shared" ca="1" si="697"/>
        <v>2017</v>
      </c>
      <c r="I3074">
        <f t="shared" ca="1" si="698"/>
        <v>13</v>
      </c>
      <c r="J3074" t="str">
        <f t="shared" ca="1" si="699"/>
        <v>rs</v>
      </c>
      <c r="K3074" t="str">
        <f t="shared" ca="1" si="696"/>
        <v>MIN</v>
      </c>
      <c r="L3074" t="str">
        <f t="shared" ca="1" si="696"/>
        <v>MIN</v>
      </c>
      <c r="M3074">
        <f t="shared" ca="1" si="700"/>
        <v>0</v>
      </c>
      <c r="N3074" t="s">
        <v>16</v>
      </c>
      <c r="O3074">
        <v>-1</v>
      </c>
      <c r="P3074">
        <f t="shared" ca="1" si="692"/>
        <v>2</v>
      </c>
      <c r="S3074" t="s">
        <v>22</v>
      </c>
      <c r="T3074">
        <v>0.52</v>
      </c>
      <c r="U3074">
        <f t="shared" ref="U3074:U3137" ca="1" si="702">IF(OR(ISBLANK(K3074),ISBLANK(S3074),K3074="",S3074=""),"",IF(K3074=S3074,1,0))</f>
        <v>0</v>
      </c>
      <c r="V3074" t="s">
        <v>22</v>
      </c>
      <c r="W3074">
        <f t="shared" ref="W3074:W3137" ca="1" si="703">IF(OR(ISBLANK(L3074),ISBLANK(V3074),L3074="",V3074=""),"",IF(L3074=V3074,1,0))</f>
        <v>0</v>
      </c>
    </row>
    <row r="3075" spans="1:23" x14ac:dyDescent="0.25">
      <c r="A3075">
        <v>3058</v>
      </c>
      <c r="B3075">
        <v>1519</v>
      </c>
      <c r="C3075" t="str">
        <f t="shared" ca="1" si="701"/>
        <v>2017_13_TBY@GBY</v>
      </c>
      <c r="D3075">
        <f t="shared" ca="1" si="695"/>
        <v>-1</v>
      </c>
      <c r="E3075">
        <f t="shared" ca="1" si="695"/>
        <v>-2.5</v>
      </c>
      <c r="F3075">
        <f t="shared" ca="1" si="695"/>
        <v>26</v>
      </c>
      <c r="G3075">
        <f t="shared" ca="1" si="695"/>
        <v>20</v>
      </c>
      <c r="H3075">
        <f t="shared" ca="1" si="697"/>
        <v>2017</v>
      </c>
      <c r="I3075">
        <f t="shared" ca="1" si="698"/>
        <v>13</v>
      </c>
      <c r="J3075" t="str">
        <f t="shared" ca="1" si="699"/>
        <v>rs</v>
      </c>
      <c r="K3075" t="str">
        <f t="shared" ca="1" si="696"/>
        <v>GBY</v>
      </c>
      <c r="L3075" t="str">
        <f t="shared" ca="1" si="696"/>
        <v>GBY</v>
      </c>
      <c r="M3075">
        <f t="shared" ca="1" si="700"/>
        <v>1.5</v>
      </c>
      <c r="N3075" t="s">
        <v>16</v>
      </c>
      <c r="O3075">
        <v>-4.5</v>
      </c>
      <c r="P3075">
        <f t="shared" ca="1" si="692"/>
        <v>3.5</v>
      </c>
      <c r="S3075" t="s">
        <v>335</v>
      </c>
      <c r="T3075">
        <v>0.53</v>
      </c>
      <c r="U3075">
        <f t="shared" ca="1" si="702"/>
        <v>1</v>
      </c>
      <c r="V3075" t="s">
        <v>335</v>
      </c>
      <c r="W3075">
        <f t="shared" ca="1" si="703"/>
        <v>1</v>
      </c>
    </row>
    <row r="3076" spans="1:23" x14ac:dyDescent="0.25">
      <c r="A3076">
        <v>3059</v>
      </c>
      <c r="B3076">
        <v>1520</v>
      </c>
      <c r="C3076" t="str">
        <f t="shared" ca="1" si="701"/>
        <v>2017_13_HOU@TEN</v>
      </c>
      <c r="D3076">
        <f t="shared" ca="1" si="695"/>
        <v>-6.5</v>
      </c>
      <c r="E3076">
        <f t="shared" ca="1" si="695"/>
        <v>-7</v>
      </c>
      <c r="F3076">
        <f t="shared" ca="1" si="695"/>
        <v>24</v>
      </c>
      <c r="G3076">
        <f t="shared" ca="1" si="695"/>
        <v>13</v>
      </c>
      <c r="H3076">
        <f t="shared" ca="1" si="697"/>
        <v>2017</v>
      </c>
      <c r="I3076">
        <f t="shared" ca="1" si="698"/>
        <v>13</v>
      </c>
      <c r="J3076" t="str">
        <f t="shared" ca="1" si="699"/>
        <v>rs</v>
      </c>
      <c r="K3076" t="str">
        <f t="shared" ca="1" si="696"/>
        <v>TEN</v>
      </c>
      <c r="L3076" t="str">
        <f t="shared" ca="1" si="696"/>
        <v>TEN</v>
      </c>
      <c r="M3076">
        <f t="shared" ca="1" si="700"/>
        <v>0.5</v>
      </c>
      <c r="N3076" t="s">
        <v>16</v>
      </c>
      <c r="O3076">
        <v>-5</v>
      </c>
      <c r="P3076">
        <f t="shared" ca="1" si="692"/>
        <v>1.5</v>
      </c>
      <c r="S3076" t="s">
        <v>95</v>
      </c>
      <c r="T3076">
        <v>0.55000000000000004</v>
      </c>
      <c r="U3076">
        <f t="shared" ca="1" si="702"/>
        <v>1</v>
      </c>
      <c r="V3076" t="s">
        <v>95</v>
      </c>
      <c r="W3076">
        <f t="shared" ca="1" si="703"/>
        <v>1</v>
      </c>
    </row>
    <row r="3077" spans="1:23" x14ac:dyDescent="0.25">
      <c r="A3077">
        <v>3060</v>
      </c>
      <c r="B3077">
        <v>1521</v>
      </c>
      <c r="C3077" t="str">
        <f t="shared" ca="1" si="701"/>
        <v>2017_13_IND@JAX</v>
      </c>
      <c r="D3077">
        <f t="shared" ca="1" si="695"/>
        <v>-9.5</v>
      </c>
      <c r="E3077">
        <f t="shared" ca="1" si="695"/>
        <v>-9.5</v>
      </c>
      <c r="F3077">
        <f t="shared" ca="1" si="695"/>
        <v>30</v>
      </c>
      <c r="G3077">
        <f t="shared" ca="1" si="695"/>
        <v>10</v>
      </c>
      <c r="H3077">
        <f t="shared" ca="1" si="697"/>
        <v>2017</v>
      </c>
      <c r="I3077">
        <f t="shared" ca="1" si="698"/>
        <v>13</v>
      </c>
      <c r="J3077" t="str">
        <f t="shared" ca="1" si="699"/>
        <v>rs</v>
      </c>
      <c r="K3077" t="str">
        <f t="shared" ca="1" si="696"/>
        <v>JAX</v>
      </c>
      <c r="L3077" t="str">
        <f t="shared" ca="1" si="696"/>
        <v>JAX</v>
      </c>
      <c r="M3077">
        <f t="shared" ca="1" si="700"/>
        <v>0</v>
      </c>
      <c r="N3077" t="s">
        <v>16</v>
      </c>
      <c r="O3077">
        <v>-6.5</v>
      </c>
      <c r="P3077">
        <f t="shared" ca="1" si="692"/>
        <v>3</v>
      </c>
      <c r="S3077" t="s">
        <v>79</v>
      </c>
      <c r="T3077">
        <v>0.57999999999999996</v>
      </c>
      <c r="U3077">
        <f t="shared" ca="1" si="702"/>
        <v>1</v>
      </c>
      <c r="V3077" t="s">
        <v>79</v>
      </c>
      <c r="W3077">
        <f t="shared" ca="1" si="703"/>
        <v>1</v>
      </c>
    </row>
    <row r="3078" spans="1:23" x14ac:dyDescent="0.25">
      <c r="A3078">
        <v>3061</v>
      </c>
      <c r="B3078">
        <v>1522</v>
      </c>
      <c r="C3078" t="str">
        <f t="shared" ca="1" si="701"/>
        <v>2017_13_CLE@LAC</v>
      </c>
      <c r="D3078">
        <f t="shared" ref="D3078:G3100" ca="1" si="704">IFERROR(IF(ISBLANK(VLOOKUP($B3078,nfl_game_result,MATCH(D$1,nfl_game_result_header,0),FALSE)),"",VLOOKUP($B3078,nfl_game_result,MATCH(D$1,nfl_game_result_header,0),FALSE)),"error")</f>
        <v>-13</v>
      </c>
      <c r="E3078">
        <f t="shared" ca="1" si="704"/>
        <v>-14</v>
      </c>
      <c r="F3078">
        <f t="shared" ca="1" si="704"/>
        <v>19</v>
      </c>
      <c r="G3078">
        <f t="shared" ca="1" si="704"/>
        <v>10</v>
      </c>
      <c r="H3078">
        <f t="shared" ca="1" si="697"/>
        <v>2017</v>
      </c>
      <c r="I3078">
        <f t="shared" ca="1" si="698"/>
        <v>13</v>
      </c>
      <c r="J3078" t="str">
        <f t="shared" ca="1" si="699"/>
        <v>rs</v>
      </c>
      <c r="K3078" t="str">
        <f t="shared" ref="K3078:L3100" ca="1" si="705">IFERROR(IF(ISBLANK(VLOOKUP($B3078,nfl_game_result,MATCH(K$1,nfl_game_result_header,0),FALSE)),"",VLOOKUP($B3078,nfl_game_result,MATCH(K$1,nfl_game_result_header,0),FALSE)),"error")</f>
        <v>CLE</v>
      </c>
      <c r="L3078" t="str">
        <f t="shared" ca="1" si="705"/>
        <v>LAC</v>
      </c>
      <c r="M3078">
        <f t="shared" ca="1" si="700"/>
        <v>1</v>
      </c>
      <c r="N3078" t="s">
        <v>16</v>
      </c>
      <c r="O3078">
        <v>-14</v>
      </c>
      <c r="P3078">
        <f t="shared" ca="1" si="692"/>
        <v>1</v>
      </c>
      <c r="S3078" t="s">
        <v>72</v>
      </c>
      <c r="T3078">
        <v>0.51</v>
      </c>
      <c r="U3078">
        <f t="shared" ca="1" si="702"/>
        <v>1</v>
      </c>
      <c r="V3078" t="s">
        <v>124</v>
      </c>
      <c r="W3078">
        <f t="shared" ca="1" si="703"/>
        <v>1</v>
      </c>
    </row>
    <row r="3079" spans="1:23" x14ac:dyDescent="0.25">
      <c r="A3079">
        <v>3062</v>
      </c>
      <c r="B3079">
        <v>1523</v>
      </c>
      <c r="C3079" t="str">
        <f t="shared" ca="1" si="701"/>
        <v>2017_13_LAR@ARI</v>
      </c>
      <c r="D3079">
        <f t="shared" ca="1" si="704"/>
        <v>7</v>
      </c>
      <c r="E3079">
        <f t="shared" ca="1" si="704"/>
        <v>-7</v>
      </c>
      <c r="F3079">
        <f t="shared" ca="1" si="704"/>
        <v>16</v>
      </c>
      <c r="G3079">
        <f t="shared" ca="1" si="704"/>
        <v>32</v>
      </c>
      <c r="H3079">
        <f t="shared" ca="1" si="697"/>
        <v>2017</v>
      </c>
      <c r="I3079">
        <f t="shared" ca="1" si="698"/>
        <v>13</v>
      </c>
      <c r="J3079" t="str">
        <f t="shared" ca="1" si="699"/>
        <v>rs</v>
      </c>
      <c r="K3079" t="str">
        <f t="shared" ca="1" si="705"/>
        <v>LAR</v>
      </c>
      <c r="L3079" t="str">
        <f t="shared" ca="1" si="705"/>
        <v>LAR</v>
      </c>
      <c r="M3079">
        <f t="shared" ca="1" si="700"/>
        <v>14</v>
      </c>
      <c r="N3079" t="s">
        <v>16</v>
      </c>
      <c r="O3079">
        <v>7</v>
      </c>
      <c r="P3079">
        <f t="shared" ca="1" si="692"/>
        <v>0</v>
      </c>
      <c r="S3079" t="s">
        <v>66</v>
      </c>
      <c r="T3079">
        <v>0.57999999999999996</v>
      </c>
      <c r="U3079">
        <f t="shared" ca="1" si="702"/>
        <v>0</v>
      </c>
      <c r="V3079" t="s">
        <v>66</v>
      </c>
      <c r="W3079">
        <f t="shared" ca="1" si="703"/>
        <v>0</v>
      </c>
    </row>
    <row r="3080" spans="1:23" x14ac:dyDescent="0.25">
      <c r="A3080">
        <v>3063</v>
      </c>
      <c r="B3080">
        <v>1524</v>
      </c>
      <c r="C3080" t="str">
        <f t="shared" ca="1" si="701"/>
        <v>2017_13_NYG@OAK</v>
      </c>
      <c r="D3080">
        <f t="shared" ca="1" si="704"/>
        <v>-7.5</v>
      </c>
      <c r="E3080">
        <f t="shared" ca="1" si="704"/>
        <v>-8.5</v>
      </c>
      <c r="F3080">
        <f t="shared" ca="1" si="704"/>
        <v>24</v>
      </c>
      <c r="G3080">
        <f t="shared" ca="1" si="704"/>
        <v>17</v>
      </c>
      <c r="H3080">
        <f t="shared" ca="1" si="697"/>
        <v>2017</v>
      </c>
      <c r="I3080">
        <f t="shared" ca="1" si="698"/>
        <v>13</v>
      </c>
      <c r="J3080" t="str">
        <f t="shared" ca="1" si="699"/>
        <v>rs</v>
      </c>
      <c r="K3080" t="str">
        <f t="shared" ca="1" si="705"/>
        <v>NYG</v>
      </c>
      <c r="L3080" t="str">
        <f t="shared" ca="1" si="705"/>
        <v>OAK</v>
      </c>
      <c r="M3080">
        <f t="shared" ca="1" si="700"/>
        <v>1</v>
      </c>
      <c r="N3080" t="s">
        <v>16</v>
      </c>
      <c r="O3080">
        <v>-6.5</v>
      </c>
      <c r="P3080">
        <f t="shared" ca="1" si="692"/>
        <v>1</v>
      </c>
      <c r="S3080" t="s">
        <v>87</v>
      </c>
      <c r="T3080">
        <v>0.57999999999999996</v>
      </c>
      <c r="U3080">
        <f t="shared" ca="1" si="702"/>
        <v>0</v>
      </c>
      <c r="V3080" t="s">
        <v>87</v>
      </c>
      <c r="W3080">
        <f t="shared" ca="1" si="703"/>
        <v>1</v>
      </c>
    </row>
    <row r="3081" spans="1:23" x14ac:dyDescent="0.25">
      <c r="A3081">
        <v>3064</v>
      </c>
      <c r="B3081">
        <v>1525</v>
      </c>
      <c r="C3081" t="str">
        <f t="shared" ca="1" si="701"/>
        <v>2017_13_CAR@NOR</v>
      </c>
      <c r="D3081">
        <f t="shared" ca="1" si="704"/>
        <v>-4</v>
      </c>
      <c r="E3081">
        <f t="shared" ca="1" si="704"/>
        <v>-5</v>
      </c>
      <c r="F3081">
        <f t="shared" ca="1" si="704"/>
        <v>31</v>
      </c>
      <c r="G3081">
        <f t="shared" ca="1" si="704"/>
        <v>21</v>
      </c>
      <c r="H3081">
        <f t="shared" ca="1" si="697"/>
        <v>2017</v>
      </c>
      <c r="I3081">
        <f t="shared" ca="1" si="698"/>
        <v>13</v>
      </c>
      <c r="J3081" t="str">
        <f t="shared" ca="1" si="699"/>
        <v>rs</v>
      </c>
      <c r="K3081" t="str">
        <f t="shared" ca="1" si="705"/>
        <v>NOR</v>
      </c>
      <c r="L3081" t="str">
        <f t="shared" ca="1" si="705"/>
        <v>NOR</v>
      </c>
      <c r="M3081">
        <f t="shared" ca="1" si="700"/>
        <v>1</v>
      </c>
      <c r="N3081" t="s">
        <v>16</v>
      </c>
      <c r="O3081">
        <v>-4</v>
      </c>
      <c r="P3081">
        <f t="shared" ca="1" si="692"/>
        <v>0</v>
      </c>
      <c r="S3081" t="s">
        <v>340</v>
      </c>
      <c r="T3081">
        <v>0.62</v>
      </c>
      <c r="U3081">
        <f t="shared" ca="1" si="702"/>
        <v>1</v>
      </c>
      <c r="V3081" t="s">
        <v>340</v>
      </c>
      <c r="W3081">
        <f t="shared" ca="1" si="703"/>
        <v>1</v>
      </c>
    </row>
    <row r="3082" spans="1:23" x14ac:dyDescent="0.25">
      <c r="A3082">
        <v>3065</v>
      </c>
      <c r="B3082">
        <v>1526</v>
      </c>
      <c r="C3082" t="str">
        <f t="shared" ca="1" si="701"/>
        <v>2017_13_PHI@SEA</v>
      </c>
      <c r="D3082">
        <f t="shared" ca="1" si="704"/>
        <v>4</v>
      </c>
      <c r="E3082">
        <f t="shared" ca="1" si="704"/>
        <v>5</v>
      </c>
      <c r="F3082">
        <f t="shared" ca="1" si="704"/>
        <v>24</v>
      </c>
      <c r="G3082">
        <f t="shared" ca="1" si="704"/>
        <v>10</v>
      </c>
      <c r="H3082">
        <f t="shared" ca="1" si="697"/>
        <v>2017</v>
      </c>
      <c r="I3082">
        <f t="shared" ca="1" si="698"/>
        <v>13</v>
      </c>
      <c r="J3082" t="str">
        <f t="shared" ca="1" si="699"/>
        <v>rs</v>
      </c>
      <c r="K3082" t="str">
        <f t="shared" ca="1" si="705"/>
        <v>SEA</v>
      </c>
      <c r="L3082" t="str">
        <f t="shared" ca="1" si="705"/>
        <v>SEA</v>
      </c>
      <c r="M3082">
        <f t="shared" ca="1" si="700"/>
        <v>-1</v>
      </c>
      <c r="N3082" t="s">
        <v>16</v>
      </c>
      <c r="O3082">
        <v>3.5</v>
      </c>
      <c r="P3082">
        <f t="shared" ca="1" si="692"/>
        <v>0.5</v>
      </c>
      <c r="S3082" t="s">
        <v>91</v>
      </c>
      <c r="T3082">
        <v>0.53</v>
      </c>
      <c r="U3082">
        <f t="shared" ca="1" si="702"/>
        <v>1</v>
      </c>
      <c r="V3082" t="s">
        <v>91</v>
      </c>
      <c r="W3082">
        <f t="shared" ca="1" si="703"/>
        <v>1</v>
      </c>
    </row>
    <row r="3083" spans="1:23" x14ac:dyDescent="0.25">
      <c r="A3083">
        <v>3066</v>
      </c>
      <c r="B3083">
        <v>1527</v>
      </c>
      <c r="C3083" t="str">
        <f t="shared" ca="1" si="701"/>
        <v>2017_13_PIT@CIN</v>
      </c>
      <c r="D3083">
        <f t="shared" ca="1" si="704"/>
        <v>6</v>
      </c>
      <c r="E3083">
        <f t="shared" ca="1" si="704"/>
        <v>5</v>
      </c>
      <c r="F3083">
        <f t="shared" ca="1" si="704"/>
        <v>20</v>
      </c>
      <c r="G3083">
        <f t="shared" ca="1" si="704"/>
        <v>23</v>
      </c>
      <c r="H3083">
        <f t="shared" ca="1" si="697"/>
        <v>2017</v>
      </c>
      <c r="I3083">
        <f t="shared" ca="1" si="698"/>
        <v>13</v>
      </c>
      <c r="J3083" t="str">
        <f t="shared" ca="1" si="699"/>
        <v>rs</v>
      </c>
      <c r="K3083" t="str">
        <f t="shared" ca="1" si="705"/>
        <v>CIN</v>
      </c>
      <c r="L3083" t="str">
        <f t="shared" ca="1" si="705"/>
        <v>PIT</v>
      </c>
      <c r="M3083">
        <f t="shared" ca="1" si="700"/>
        <v>1</v>
      </c>
      <c r="N3083" t="s">
        <v>16</v>
      </c>
      <c r="O3083">
        <v>7.5</v>
      </c>
      <c r="P3083">
        <f t="shared" ca="1" si="692"/>
        <v>1.5</v>
      </c>
      <c r="S3083" t="s">
        <v>71</v>
      </c>
      <c r="T3083">
        <v>0.62</v>
      </c>
      <c r="U3083">
        <f t="shared" ca="1" si="702"/>
        <v>1</v>
      </c>
      <c r="V3083" t="s">
        <v>71</v>
      </c>
      <c r="W3083">
        <f t="shared" ca="1" si="703"/>
        <v>0</v>
      </c>
    </row>
    <row r="3084" spans="1:23" x14ac:dyDescent="0.25">
      <c r="A3084">
        <v>3067</v>
      </c>
      <c r="B3084">
        <v>1512</v>
      </c>
      <c r="C3084" t="str">
        <f t="shared" ca="1" si="701"/>
        <v>2017_13_WAS@DAL</v>
      </c>
      <c r="D3084">
        <f t="shared" ca="1" si="704"/>
        <v>-1.5</v>
      </c>
      <c r="E3084">
        <f t="shared" ca="1" si="704"/>
        <v>-1.5</v>
      </c>
      <c r="F3084">
        <f t="shared" ca="1" si="704"/>
        <v>38</v>
      </c>
      <c r="G3084">
        <f t="shared" ca="1" si="704"/>
        <v>14</v>
      </c>
      <c r="H3084">
        <f t="shared" ca="1" si="697"/>
        <v>2017</v>
      </c>
      <c r="I3084">
        <f t="shared" ca="1" si="698"/>
        <v>13</v>
      </c>
      <c r="J3084" t="str">
        <f t="shared" ca="1" si="699"/>
        <v>rs</v>
      </c>
      <c r="K3084" t="str">
        <f t="shared" ca="1" si="705"/>
        <v>DAL</v>
      </c>
      <c r="L3084" t="str">
        <f t="shared" ca="1" si="705"/>
        <v>DAL</v>
      </c>
      <c r="M3084">
        <f t="shared" ca="1" si="700"/>
        <v>0</v>
      </c>
      <c r="N3084" t="s">
        <v>18</v>
      </c>
      <c r="O3084">
        <v>-2</v>
      </c>
      <c r="P3084">
        <f t="shared" ca="1" si="692"/>
        <v>0.5</v>
      </c>
      <c r="S3084" t="s">
        <v>96</v>
      </c>
      <c r="T3084">
        <v>0.6</v>
      </c>
      <c r="U3084">
        <f t="shared" ca="1" si="702"/>
        <v>0</v>
      </c>
      <c r="V3084" t="s">
        <v>96</v>
      </c>
      <c r="W3084">
        <f t="shared" ca="1" si="703"/>
        <v>0</v>
      </c>
    </row>
    <row r="3085" spans="1:23" x14ac:dyDescent="0.25">
      <c r="A3085">
        <v>3068</v>
      </c>
      <c r="B3085">
        <v>1513</v>
      </c>
      <c r="C3085" t="str">
        <f t="shared" ca="1" si="701"/>
        <v>2017_13_KCY@NYJ</v>
      </c>
      <c r="D3085">
        <f t="shared" ca="1" si="704"/>
        <v>3.5</v>
      </c>
      <c r="E3085">
        <f t="shared" ca="1" si="704"/>
        <v>3.5</v>
      </c>
      <c r="F3085">
        <f t="shared" ca="1" si="704"/>
        <v>38</v>
      </c>
      <c r="G3085">
        <f t="shared" ca="1" si="704"/>
        <v>31</v>
      </c>
      <c r="H3085">
        <f t="shared" ca="1" si="697"/>
        <v>2017</v>
      </c>
      <c r="I3085">
        <f t="shared" ca="1" si="698"/>
        <v>13</v>
      </c>
      <c r="J3085" t="str">
        <f t="shared" ca="1" si="699"/>
        <v>rs</v>
      </c>
      <c r="K3085" t="str">
        <f t="shared" ca="1" si="705"/>
        <v>NYJ</v>
      </c>
      <c r="L3085" t="str">
        <f t="shared" ca="1" si="705"/>
        <v>NYJ</v>
      </c>
      <c r="M3085">
        <f t="shared" ca="1" si="700"/>
        <v>0</v>
      </c>
      <c r="N3085" t="s">
        <v>18</v>
      </c>
      <c r="O3085">
        <v>1.5</v>
      </c>
      <c r="P3085">
        <f t="shared" ca="1" si="692"/>
        <v>2</v>
      </c>
      <c r="S3085" t="s">
        <v>336</v>
      </c>
      <c r="T3085">
        <v>0.62</v>
      </c>
      <c r="U3085">
        <f t="shared" ca="1" si="702"/>
        <v>0</v>
      </c>
      <c r="V3085" t="s">
        <v>336</v>
      </c>
      <c r="W3085">
        <f t="shared" ca="1" si="703"/>
        <v>0</v>
      </c>
    </row>
    <row r="3086" spans="1:23" x14ac:dyDescent="0.25">
      <c r="A3086">
        <v>3069</v>
      </c>
      <c r="B3086">
        <v>1514</v>
      </c>
      <c r="C3086" t="str">
        <f t="shared" ca="1" si="701"/>
        <v>2017_13_NWE@BUF</v>
      </c>
      <c r="D3086">
        <f t="shared" ca="1" si="704"/>
        <v>8</v>
      </c>
      <c r="E3086">
        <f t="shared" ca="1" si="704"/>
        <v>9</v>
      </c>
      <c r="F3086">
        <f t="shared" ca="1" si="704"/>
        <v>3</v>
      </c>
      <c r="G3086">
        <f t="shared" ca="1" si="704"/>
        <v>23</v>
      </c>
      <c r="H3086">
        <f t="shared" ca="1" si="697"/>
        <v>2017</v>
      </c>
      <c r="I3086">
        <f t="shared" ca="1" si="698"/>
        <v>13</v>
      </c>
      <c r="J3086" t="str">
        <f t="shared" ca="1" si="699"/>
        <v>rs</v>
      </c>
      <c r="K3086" t="str">
        <f t="shared" ca="1" si="705"/>
        <v>NWE</v>
      </c>
      <c r="L3086" t="str">
        <f t="shared" ca="1" si="705"/>
        <v>NWE</v>
      </c>
      <c r="M3086">
        <f t="shared" ca="1" si="700"/>
        <v>-1</v>
      </c>
      <c r="N3086" t="s">
        <v>18</v>
      </c>
      <c r="O3086">
        <v>9.5</v>
      </c>
      <c r="P3086">
        <f t="shared" ca="1" si="692"/>
        <v>1.5</v>
      </c>
      <c r="S3086" t="s">
        <v>337</v>
      </c>
      <c r="T3086">
        <v>0.65</v>
      </c>
      <c r="U3086">
        <f t="shared" ca="1" si="702"/>
        <v>1</v>
      </c>
      <c r="V3086" t="s">
        <v>337</v>
      </c>
      <c r="W3086">
        <f t="shared" ca="1" si="703"/>
        <v>1</v>
      </c>
    </row>
    <row r="3087" spans="1:23" x14ac:dyDescent="0.25">
      <c r="A3087">
        <v>3070</v>
      </c>
      <c r="B3087">
        <v>1515</v>
      </c>
      <c r="C3087" t="str">
        <f t="shared" ca="1" si="701"/>
        <v>2017_13_DEN@MIA</v>
      </c>
      <c r="D3087">
        <f t="shared" ca="1" si="704"/>
        <v>1</v>
      </c>
      <c r="E3087">
        <f t="shared" ca="1" si="704"/>
        <v>1.5</v>
      </c>
      <c r="F3087">
        <f t="shared" ca="1" si="704"/>
        <v>35</v>
      </c>
      <c r="G3087">
        <f t="shared" ca="1" si="704"/>
        <v>9</v>
      </c>
      <c r="H3087">
        <f t="shared" ca="1" si="697"/>
        <v>2017</v>
      </c>
      <c r="I3087">
        <f t="shared" ca="1" si="698"/>
        <v>13</v>
      </c>
      <c r="J3087" t="str">
        <f t="shared" ca="1" si="699"/>
        <v>rs</v>
      </c>
      <c r="K3087" t="str">
        <f t="shared" ca="1" si="705"/>
        <v>MIA</v>
      </c>
      <c r="L3087" t="str">
        <f t="shared" ca="1" si="705"/>
        <v>MIA</v>
      </c>
      <c r="M3087">
        <f t="shared" ca="1" si="700"/>
        <v>-0.5</v>
      </c>
      <c r="N3087" t="s">
        <v>18</v>
      </c>
      <c r="O3087">
        <v>-3</v>
      </c>
      <c r="P3087">
        <f t="shared" ca="1" si="692"/>
        <v>4</v>
      </c>
      <c r="S3087" t="s">
        <v>81</v>
      </c>
      <c r="T3087">
        <v>0.56000000000000005</v>
      </c>
      <c r="U3087">
        <f t="shared" ca="1" si="702"/>
        <v>1</v>
      </c>
      <c r="V3087" t="s">
        <v>81</v>
      </c>
      <c r="W3087">
        <f t="shared" ca="1" si="703"/>
        <v>1</v>
      </c>
    </row>
    <row r="3088" spans="1:23" x14ac:dyDescent="0.25">
      <c r="A3088">
        <v>3071</v>
      </c>
      <c r="B3088">
        <v>1516</v>
      </c>
      <c r="C3088" t="str">
        <f t="shared" ca="1" si="701"/>
        <v>2017_13_SFO@CHI</v>
      </c>
      <c r="D3088">
        <f t="shared" ca="1" si="704"/>
        <v>-3.5</v>
      </c>
      <c r="E3088">
        <f t="shared" ca="1" si="704"/>
        <v>-3</v>
      </c>
      <c r="F3088">
        <f t="shared" ca="1" si="704"/>
        <v>14</v>
      </c>
      <c r="G3088">
        <f t="shared" ca="1" si="704"/>
        <v>15</v>
      </c>
      <c r="H3088">
        <f t="shared" ca="1" si="697"/>
        <v>2017</v>
      </c>
      <c r="I3088">
        <f t="shared" ca="1" si="698"/>
        <v>13</v>
      </c>
      <c r="J3088" t="str">
        <f t="shared" ca="1" si="699"/>
        <v>rs</v>
      </c>
      <c r="K3088" t="str">
        <f t="shared" ca="1" si="705"/>
        <v>SFO</v>
      </c>
      <c r="L3088" t="str">
        <f t="shared" ca="1" si="705"/>
        <v>SFO</v>
      </c>
      <c r="M3088">
        <f t="shared" ca="1" si="700"/>
        <v>-0.5</v>
      </c>
      <c r="N3088" t="s">
        <v>18</v>
      </c>
      <c r="O3088">
        <v>-4.5</v>
      </c>
      <c r="P3088">
        <f t="shared" ca="1" si="692"/>
        <v>1</v>
      </c>
      <c r="S3088" t="s">
        <v>338</v>
      </c>
      <c r="T3088">
        <v>0.56999999999999995</v>
      </c>
      <c r="U3088">
        <f t="shared" ca="1" si="702"/>
        <v>1</v>
      </c>
      <c r="V3088" t="s">
        <v>338</v>
      </c>
      <c r="W3088">
        <f t="shared" ca="1" si="703"/>
        <v>1</v>
      </c>
    </row>
    <row r="3089" spans="1:23" x14ac:dyDescent="0.25">
      <c r="A3089">
        <v>3072</v>
      </c>
      <c r="B3089">
        <v>1517</v>
      </c>
      <c r="C3089" t="str">
        <f t="shared" ca="1" si="701"/>
        <v>2017_13_DET@BAL</v>
      </c>
      <c r="D3089">
        <f t="shared" ca="1" si="704"/>
        <v>-3</v>
      </c>
      <c r="E3089">
        <f t="shared" ca="1" si="704"/>
        <v>-3</v>
      </c>
      <c r="F3089">
        <f t="shared" ca="1" si="704"/>
        <v>44</v>
      </c>
      <c r="G3089">
        <f t="shared" ca="1" si="704"/>
        <v>20</v>
      </c>
      <c r="H3089">
        <f t="shared" ca="1" si="697"/>
        <v>2017</v>
      </c>
      <c r="I3089">
        <f t="shared" ca="1" si="698"/>
        <v>13</v>
      </c>
      <c r="J3089" t="str">
        <f t="shared" ca="1" si="699"/>
        <v>rs</v>
      </c>
      <c r="K3089" t="str">
        <f t="shared" ca="1" si="705"/>
        <v>BAL</v>
      </c>
      <c r="L3089" t="str">
        <f t="shared" ca="1" si="705"/>
        <v>BAL</v>
      </c>
      <c r="M3089">
        <f t="shared" ca="1" si="700"/>
        <v>0</v>
      </c>
      <c r="N3089" t="s">
        <v>18</v>
      </c>
      <c r="O3089">
        <v>-3</v>
      </c>
      <c r="P3089">
        <f t="shared" ca="1" si="692"/>
        <v>0</v>
      </c>
      <c r="S3089" t="s">
        <v>67</v>
      </c>
      <c r="T3089">
        <v>0.53</v>
      </c>
      <c r="U3089">
        <f t="shared" ca="1" si="702"/>
        <v>1</v>
      </c>
      <c r="V3089" t="s">
        <v>67</v>
      </c>
      <c r="W3089">
        <f t="shared" ca="1" si="703"/>
        <v>1</v>
      </c>
    </row>
    <row r="3090" spans="1:23" x14ac:dyDescent="0.25">
      <c r="A3090">
        <v>3073</v>
      </c>
      <c r="B3090">
        <v>1518</v>
      </c>
      <c r="C3090" t="str">
        <f t="shared" ca="1" si="701"/>
        <v>2017_13_MIN@ATL</v>
      </c>
      <c r="D3090">
        <f t="shared" ca="1" si="704"/>
        <v>-3</v>
      </c>
      <c r="E3090">
        <f t="shared" ca="1" si="704"/>
        <v>-3</v>
      </c>
      <c r="F3090">
        <f t="shared" ca="1" si="704"/>
        <v>9</v>
      </c>
      <c r="G3090">
        <f t="shared" ca="1" si="704"/>
        <v>14</v>
      </c>
      <c r="H3090">
        <f t="shared" ca="1" si="697"/>
        <v>2017</v>
      </c>
      <c r="I3090">
        <f t="shared" ca="1" si="698"/>
        <v>13</v>
      </c>
      <c r="J3090" t="str">
        <f t="shared" ca="1" si="699"/>
        <v>rs</v>
      </c>
      <c r="K3090" t="str">
        <f t="shared" ca="1" si="705"/>
        <v>MIN</v>
      </c>
      <c r="L3090" t="str">
        <f t="shared" ca="1" si="705"/>
        <v>MIN</v>
      </c>
      <c r="M3090">
        <f t="shared" ca="1" si="700"/>
        <v>0</v>
      </c>
      <c r="N3090" t="s">
        <v>18</v>
      </c>
      <c r="O3090">
        <v>1</v>
      </c>
      <c r="P3090">
        <f t="shared" ca="1" si="692"/>
        <v>4</v>
      </c>
      <c r="S3090" t="s">
        <v>82</v>
      </c>
      <c r="T3090">
        <v>0.52</v>
      </c>
      <c r="U3090">
        <f t="shared" ca="1" si="702"/>
        <v>1</v>
      </c>
      <c r="V3090" t="s">
        <v>82</v>
      </c>
      <c r="W3090">
        <f t="shared" ca="1" si="703"/>
        <v>1</v>
      </c>
    </row>
    <row r="3091" spans="1:23" x14ac:dyDescent="0.25">
      <c r="A3091">
        <v>3074</v>
      </c>
      <c r="B3091">
        <v>1519</v>
      </c>
      <c r="C3091" t="str">
        <f t="shared" ca="1" si="701"/>
        <v>2017_13_TBY@GBY</v>
      </c>
      <c r="D3091">
        <f t="shared" ca="1" si="704"/>
        <v>-1</v>
      </c>
      <c r="E3091">
        <f t="shared" ca="1" si="704"/>
        <v>-2.5</v>
      </c>
      <c r="F3091">
        <f t="shared" ca="1" si="704"/>
        <v>26</v>
      </c>
      <c r="G3091">
        <f t="shared" ca="1" si="704"/>
        <v>20</v>
      </c>
      <c r="H3091">
        <f t="shared" ca="1" si="697"/>
        <v>2017</v>
      </c>
      <c r="I3091">
        <f t="shared" ca="1" si="698"/>
        <v>13</v>
      </c>
      <c r="J3091" t="str">
        <f t="shared" ca="1" si="699"/>
        <v>rs</v>
      </c>
      <c r="K3091" t="str">
        <f t="shared" ca="1" si="705"/>
        <v>GBY</v>
      </c>
      <c r="L3091" t="str">
        <f t="shared" ca="1" si="705"/>
        <v>GBY</v>
      </c>
      <c r="M3091">
        <f t="shared" ca="1" si="700"/>
        <v>1.5</v>
      </c>
      <c r="N3091" t="s">
        <v>18</v>
      </c>
      <c r="O3091">
        <v>-1</v>
      </c>
      <c r="P3091">
        <f t="shared" ca="1" si="692"/>
        <v>0</v>
      </c>
      <c r="S3091" t="s">
        <v>335</v>
      </c>
      <c r="T3091">
        <v>0.66</v>
      </c>
      <c r="U3091">
        <f t="shared" ca="1" si="702"/>
        <v>1</v>
      </c>
      <c r="V3091" t="s">
        <v>335</v>
      </c>
      <c r="W3091">
        <f t="shared" ca="1" si="703"/>
        <v>1</v>
      </c>
    </row>
    <row r="3092" spans="1:23" x14ac:dyDescent="0.25">
      <c r="A3092">
        <v>3075</v>
      </c>
      <c r="B3092">
        <v>1520</v>
      </c>
      <c r="C3092" t="str">
        <f t="shared" ca="1" si="701"/>
        <v>2017_13_HOU@TEN</v>
      </c>
      <c r="D3092">
        <f t="shared" ca="1" si="704"/>
        <v>-6.5</v>
      </c>
      <c r="E3092">
        <f t="shared" ca="1" si="704"/>
        <v>-7</v>
      </c>
      <c r="F3092">
        <f t="shared" ca="1" si="704"/>
        <v>24</v>
      </c>
      <c r="G3092">
        <f t="shared" ca="1" si="704"/>
        <v>13</v>
      </c>
      <c r="H3092">
        <f t="shared" ca="1" si="697"/>
        <v>2017</v>
      </c>
      <c r="I3092">
        <f t="shared" ca="1" si="698"/>
        <v>13</v>
      </c>
      <c r="J3092" t="str">
        <f t="shared" ca="1" si="699"/>
        <v>rs</v>
      </c>
      <c r="K3092" t="str">
        <f t="shared" ca="1" si="705"/>
        <v>TEN</v>
      </c>
      <c r="L3092" t="str">
        <f t="shared" ca="1" si="705"/>
        <v>TEN</v>
      </c>
      <c r="M3092">
        <f t="shared" ca="1" si="700"/>
        <v>0.5</v>
      </c>
      <c r="N3092" t="s">
        <v>18</v>
      </c>
      <c r="O3092">
        <v>-4.5</v>
      </c>
      <c r="P3092">
        <f t="shared" ca="1" si="692"/>
        <v>2</v>
      </c>
      <c r="S3092" t="s">
        <v>95</v>
      </c>
      <c r="T3092">
        <v>0.57999999999999996</v>
      </c>
      <c r="U3092">
        <f t="shared" ca="1" si="702"/>
        <v>1</v>
      </c>
      <c r="V3092" t="s">
        <v>95</v>
      </c>
      <c r="W3092">
        <f t="shared" ca="1" si="703"/>
        <v>1</v>
      </c>
    </row>
    <row r="3093" spans="1:23" x14ac:dyDescent="0.25">
      <c r="A3093">
        <v>3076</v>
      </c>
      <c r="B3093">
        <v>1521</v>
      </c>
      <c r="C3093" t="str">
        <f t="shared" ca="1" si="701"/>
        <v>2017_13_IND@JAX</v>
      </c>
      <c r="D3093">
        <f t="shared" ca="1" si="704"/>
        <v>-9.5</v>
      </c>
      <c r="E3093">
        <f t="shared" ca="1" si="704"/>
        <v>-9.5</v>
      </c>
      <c r="F3093">
        <f t="shared" ca="1" si="704"/>
        <v>30</v>
      </c>
      <c r="G3093">
        <f t="shared" ca="1" si="704"/>
        <v>10</v>
      </c>
      <c r="H3093">
        <f t="shared" ca="1" si="697"/>
        <v>2017</v>
      </c>
      <c r="I3093">
        <f t="shared" ca="1" si="698"/>
        <v>13</v>
      </c>
      <c r="J3093" t="str">
        <f t="shared" ca="1" si="699"/>
        <v>rs</v>
      </c>
      <c r="K3093" t="str">
        <f t="shared" ca="1" si="705"/>
        <v>JAX</v>
      </c>
      <c r="L3093" t="str">
        <f t="shared" ca="1" si="705"/>
        <v>JAX</v>
      </c>
      <c r="M3093">
        <f t="shared" ca="1" si="700"/>
        <v>0</v>
      </c>
      <c r="N3093" t="s">
        <v>18</v>
      </c>
      <c r="O3093">
        <v>-6.5</v>
      </c>
      <c r="P3093">
        <f t="shared" ca="1" si="692"/>
        <v>3</v>
      </c>
      <c r="S3093" t="s">
        <v>78</v>
      </c>
      <c r="T3093">
        <v>0.64</v>
      </c>
      <c r="U3093">
        <f t="shared" ca="1" si="702"/>
        <v>0</v>
      </c>
      <c r="V3093" t="s">
        <v>79</v>
      </c>
      <c r="W3093">
        <f t="shared" ca="1" si="703"/>
        <v>1</v>
      </c>
    </row>
    <row r="3094" spans="1:23" x14ac:dyDescent="0.25">
      <c r="A3094">
        <v>3077</v>
      </c>
      <c r="B3094">
        <v>1522</v>
      </c>
      <c r="C3094" t="str">
        <f t="shared" ca="1" si="701"/>
        <v>2017_13_CLE@LAC</v>
      </c>
      <c r="D3094">
        <f t="shared" ca="1" si="704"/>
        <v>-13</v>
      </c>
      <c r="E3094">
        <f t="shared" ca="1" si="704"/>
        <v>-14</v>
      </c>
      <c r="F3094">
        <f t="shared" ca="1" si="704"/>
        <v>19</v>
      </c>
      <c r="G3094">
        <f t="shared" ca="1" si="704"/>
        <v>10</v>
      </c>
      <c r="H3094">
        <f t="shared" ca="1" si="697"/>
        <v>2017</v>
      </c>
      <c r="I3094">
        <f t="shared" ca="1" si="698"/>
        <v>13</v>
      </c>
      <c r="J3094" t="str">
        <f t="shared" ca="1" si="699"/>
        <v>rs</v>
      </c>
      <c r="K3094" t="str">
        <f t="shared" ca="1" si="705"/>
        <v>CLE</v>
      </c>
      <c r="L3094" t="str">
        <f t="shared" ca="1" si="705"/>
        <v>LAC</v>
      </c>
      <c r="M3094">
        <f t="shared" ca="1" si="700"/>
        <v>1</v>
      </c>
      <c r="N3094" t="s">
        <v>18</v>
      </c>
      <c r="O3094">
        <v>-11</v>
      </c>
      <c r="P3094">
        <f t="shared" ca="1" si="692"/>
        <v>2</v>
      </c>
      <c r="S3094" t="s">
        <v>124</v>
      </c>
      <c r="T3094">
        <v>0.63</v>
      </c>
      <c r="U3094">
        <f t="shared" ca="1" si="702"/>
        <v>0</v>
      </c>
      <c r="V3094" t="s">
        <v>124</v>
      </c>
      <c r="W3094">
        <f t="shared" ca="1" si="703"/>
        <v>1</v>
      </c>
    </row>
    <row r="3095" spans="1:23" x14ac:dyDescent="0.25">
      <c r="A3095">
        <v>3078</v>
      </c>
      <c r="B3095">
        <v>1523</v>
      </c>
      <c r="C3095" t="str">
        <f t="shared" ca="1" si="701"/>
        <v>2017_13_LAR@ARI</v>
      </c>
      <c r="D3095">
        <f t="shared" ca="1" si="704"/>
        <v>7</v>
      </c>
      <c r="E3095">
        <f t="shared" ca="1" si="704"/>
        <v>-7</v>
      </c>
      <c r="F3095">
        <f t="shared" ca="1" si="704"/>
        <v>16</v>
      </c>
      <c r="G3095">
        <f t="shared" ca="1" si="704"/>
        <v>32</v>
      </c>
      <c r="H3095">
        <f t="shared" ca="1" si="697"/>
        <v>2017</v>
      </c>
      <c r="I3095">
        <f t="shared" ca="1" si="698"/>
        <v>13</v>
      </c>
      <c r="J3095" t="str">
        <f t="shared" ca="1" si="699"/>
        <v>rs</v>
      </c>
      <c r="K3095" t="str">
        <f t="shared" ca="1" si="705"/>
        <v>LAR</v>
      </c>
      <c r="L3095" t="str">
        <f t="shared" ca="1" si="705"/>
        <v>LAR</v>
      </c>
      <c r="M3095">
        <f t="shared" ca="1" si="700"/>
        <v>14</v>
      </c>
      <c r="N3095" t="s">
        <v>18</v>
      </c>
      <c r="O3095">
        <v>6</v>
      </c>
      <c r="P3095">
        <f t="shared" ca="1" si="692"/>
        <v>1</v>
      </c>
      <c r="S3095" t="s">
        <v>125</v>
      </c>
      <c r="T3095">
        <v>0.61</v>
      </c>
      <c r="U3095">
        <f t="shared" ca="1" si="702"/>
        <v>1</v>
      </c>
      <c r="V3095" t="s">
        <v>125</v>
      </c>
      <c r="W3095">
        <f t="shared" ca="1" si="703"/>
        <v>1</v>
      </c>
    </row>
    <row r="3096" spans="1:23" x14ac:dyDescent="0.25">
      <c r="A3096">
        <v>3079</v>
      </c>
      <c r="B3096">
        <v>1524</v>
      </c>
      <c r="C3096" t="str">
        <f t="shared" ca="1" si="701"/>
        <v>2017_13_NYG@OAK</v>
      </c>
      <c r="D3096">
        <f t="shared" ca="1" si="704"/>
        <v>-7.5</v>
      </c>
      <c r="E3096">
        <f t="shared" ca="1" si="704"/>
        <v>-8.5</v>
      </c>
      <c r="F3096">
        <f t="shared" ca="1" si="704"/>
        <v>24</v>
      </c>
      <c r="G3096">
        <f t="shared" ca="1" si="704"/>
        <v>17</v>
      </c>
      <c r="H3096">
        <f t="shared" ca="1" si="697"/>
        <v>2017</v>
      </c>
      <c r="I3096">
        <f t="shared" ca="1" si="698"/>
        <v>13</v>
      </c>
      <c r="J3096" t="str">
        <f t="shared" ca="1" si="699"/>
        <v>rs</v>
      </c>
      <c r="K3096" t="str">
        <f t="shared" ca="1" si="705"/>
        <v>NYG</v>
      </c>
      <c r="L3096" t="str">
        <f t="shared" ca="1" si="705"/>
        <v>OAK</v>
      </c>
      <c r="M3096">
        <f t="shared" ca="1" si="700"/>
        <v>1</v>
      </c>
      <c r="N3096" t="s">
        <v>18</v>
      </c>
      <c r="O3096">
        <v>-4.5</v>
      </c>
      <c r="P3096">
        <f t="shared" ca="1" si="692"/>
        <v>3</v>
      </c>
      <c r="S3096" t="s">
        <v>87</v>
      </c>
      <c r="T3096">
        <v>0.51</v>
      </c>
      <c r="U3096">
        <f t="shared" ca="1" si="702"/>
        <v>0</v>
      </c>
      <c r="V3096" t="s">
        <v>87</v>
      </c>
      <c r="W3096">
        <f t="shared" ca="1" si="703"/>
        <v>1</v>
      </c>
    </row>
    <row r="3097" spans="1:23" x14ac:dyDescent="0.25">
      <c r="A3097">
        <v>3080</v>
      </c>
      <c r="B3097">
        <v>1525</v>
      </c>
      <c r="C3097" t="str">
        <f t="shared" ca="1" si="701"/>
        <v>2017_13_CAR@NOR</v>
      </c>
      <c r="D3097">
        <f t="shared" ca="1" si="704"/>
        <v>-4</v>
      </c>
      <c r="E3097">
        <f t="shared" ca="1" si="704"/>
        <v>-5</v>
      </c>
      <c r="F3097">
        <f t="shared" ca="1" si="704"/>
        <v>31</v>
      </c>
      <c r="G3097">
        <f t="shared" ca="1" si="704"/>
        <v>21</v>
      </c>
      <c r="H3097">
        <f t="shared" ca="1" si="697"/>
        <v>2017</v>
      </c>
      <c r="I3097">
        <f t="shared" ca="1" si="698"/>
        <v>13</v>
      </c>
      <c r="J3097" t="str">
        <f t="shared" ca="1" si="699"/>
        <v>rs</v>
      </c>
      <c r="K3097" t="str">
        <f t="shared" ca="1" si="705"/>
        <v>NOR</v>
      </c>
      <c r="L3097" t="str">
        <f t="shared" ca="1" si="705"/>
        <v>NOR</v>
      </c>
      <c r="M3097">
        <f t="shared" ca="1" si="700"/>
        <v>1</v>
      </c>
      <c r="N3097" t="s">
        <v>18</v>
      </c>
      <c r="O3097">
        <v>-3</v>
      </c>
      <c r="P3097">
        <f t="shared" ca="1" si="692"/>
        <v>1</v>
      </c>
      <c r="S3097" t="s">
        <v>69</v>
      </c>
      <c r="T3097">
        <v>0.59</v>
      </c>
      <c r="U3097">
        <f t="shared" ca="1" si="702"/>
        <v>0</v>
      </c>
      <c r="V3097" t="s">
        <v>69</v>
      </c>
      <c r="W3097">
        <f t="shared" ca="1" si="703"/>
        <v>0</v>
      </c>
    </row>
    <row r="3098" spans="1:23" x14ac:dyDescent="0.25">
      <c r="A3098">
        <v>3081</v>
      </c>
      <c r="B3098">
        <v>1526</v>
      </c>
      <c r="C3098" t="str">
        <f t="shared" ca="1" si="701"/>
        <v>2017_13_PHI@SEA</v>
      </c>
      <c r="D3098">
        <f t="shared" ca="1" si="704"/>
        <v>4</v>
      </c>
      <c r="E3098">
        <f t="shared" ca="1" si="704"/>
        <v>5</v>
      </c>
      <c r="F3098">
        <f t="shared" ca="1" si="704"/>
        <v>24</v>
      </c>
      <c r="G3098">
        <f t="shared" ca="1" si="704"/>
        <v>10</v>
      </c>
      <c r="H3098">
        <f t="shared" ca="1" si="697"/>
        <v>2017</v>
      </c>
      <c r="I3098">
        <f t="shared" ca="1" si="698"/>
        <v>13</v>
      </c>
      <c r="J3098" t="str">
        <f t="shared" ca="1" si="699"/>
        <v>rs</v>
      </c>
      <c r="K3098" t="str">
        <f t="shared" ca="1" si="705"/>
        <v>SEA</v>
      </c>
      <c r="L3098" t="str">
        <f t="shared" ca="1" si="705"/>
        <v>SEA</v>
      </c>
      <c r="M3098">
        <f t="shared" ca="1" si="700"/>
        <v>-1</v>
      </c>
      <c r="N3098" t="s">
        <v>18</v>
      </c>
      <c r="O3098">
        <v>4</v>
      </c>
      <c r="P3098">
        <f t="shared" ca="1" si="692"/>
        <v>0</v>
      </c>
      <c r="S3098" t="s">
        <v>88</v>
      </c>
      <c r="T3098">
        <v>0.67</v>
      </c>
      <c r="U3098">
        <f t="shared" ca="1" si="702"/>
        <v>0</v>
      </c>
      <c r="V3098" t="s">
        <v>88</v>
      </c>
      <c r="W3098">
        <f t="shared" ca="1" si="703"/>
        <v>0</v>
      </c>
    </row>
    <row r="3099" spans="1:23" x14ac:dyDescent="0.25">
      <c r="A3099">
        <v>3082</v>
      </c>
      <c r="B3099">
        <v>1527</v>
      </c>
      <c r="C3099" t="str">
        <f t="shared" ca="1" si="701"/>
        <v>2017_13_PIT@CIN</v>
      </c>
      <c r="D3099">
        <f t="shared" ca="1" si="704"/>
        <v>6</v>
      </c>
      <c r="E3099">
        <f t="shared" ca="1" si="704"/>
        <v>5</v>
      </c>
      <c r="F3099">
        <f t="shared" ca="1" si="704"/>
        <v>20</v>
      </c>
      <c r="G3099">
        <f t="shared" ca="1" si="704"/>
        <v>23</v>
      </c>
      <c r="H3099">
        <f t="shared" ca="1" si="697"/>
        <v>2017</v>
      </c>
      <c r="I3099">
        <f t="shared" ca="1" si="698"/>
        <v>13</v>
      </c>
      <c r="J3099" t="str">
        <f t="shared" ca="1" si="699"/>
        <v>rs</v>
      </c>
      <c r="K3099" t="str">
        <f t="shared" ca="1" si="705"/>
        <v>CIN</v>
      </c>
      <c r="L3099" t="str">
        <f t="shared" ca="1" si="705"/>
        <v>PIT</v>
      </c>
      <c r="M3099">
        <f t="shared" ca="1" si="700"/>
        <v>1</v>
      </c>
      <c r="N3099" t="s">
        <v>18</v>
      </c>
      <c r="O3099">
        <v>4.5</v>
      </c>
      <c r="P3099">
        <f t="shared" ca="1" si="692"/>
        <v>1.5</v>
      </c>
      <c r="S3099" t="s">
        <v>71</v>
      </c>
      <c r="T3099">
        <v>0.55000000000000004</v>
      </c>
      <c r="U3099">
        <f t="shared" ca="1" si="702"/>
        <v>1</v>
      </c>
      <c r="V3099" t="s">
        <v>89</v>
      </c>
      <c r="W3099">
        <f t="shared" ca="1" si="703"/>
        <v>1</v>
      </c>
    </row>
    <row r="3100" spans="1:23" x14ac:dyDescent="0.25">
      <c r="A3100">
        <v>3083</v>
      </c>
      <c r="B3100">
        <v>1528</v>
      </c>
      <c r="C3100" t="str">
        <f t="shared" ca="1" si="701"/>
        <v>2017_14_NOR@ATL</v>
      </c>
      <c r="D3100">
        <f t="shared" ca="1" si="704"/>
        <v>-1.5</v>
      </c>
      <c r="E3100">
        <f t="shared" ca="1" si="704"/>
        <v>1.5</v>
      </c>
      <c r="F3100">
        <f t="shared" ca="1" si="704"/>
        <v>20</v>
      </c>
      <c r="G3100">
        <f t="shared" ca="1" si="704"/>
        <v>17</v>
      </c>
      <c r="H3100">
        <f t="shared" ref="H3100:H3129" ca="1" si="706">VALUE(LEFT(C3100, 4))</f>
        <v>2017</v>
      </c>
      <c r="I3100">
        <f t="shared" ref="I3100:I3129" ca="1" si="707">VALUE(MID(C3100,6,FIND("_",C3100,6)-6))</f>
        <v>14</v>
      </c>
      <c r="J3100" t="str">
        <f t="shared" ref="J3100:J3129" ca="1" si="708">IF(I3100&lt;=17,"rs","plyff")</f>
        <v>rs</v>
      </c>
      <c r="K3100" t="str">
        <f t="shared" ca="1" si="705"/>
        <v>ATL</v>
      </c>
      <c r="L3100" t="str">
        <f t="shared" ca="1" si="705"/>
        <v>ATL</v>
      </c>
      <c r="M3100">
        <f t="shared" ref="M3100:M3129" ca="1" si="709">IF(NOT(OR(ISBLANK(D3100),ISBLANK(E3100),D3100="",E3100="")),D3100-E3100,"")</f>
        <v>-3</v>
      </c>
      <c r="N3100" t="s">
        <v>16</v>
      </c>
      <c r="O3100">
        <v>-2</v>
      </c>
      <c r="P3100">
        <f t="shared" ca="1" si="692"/>
        <v>0.5</v>
      </c>
      <c r="S3100" t="s">
        <v>340</v>
      </c>
      <c r="T3100">
        <v>0.55000000000000004</v>
      </c>
      <c r="U3100">
        <f t="shared" ca="1" si="702"/>
        <v>0</v>
      </c>
      <c r="V3100" t="s">
        <v>340</v>
      </c>
      <c r="W3100">
        <f t="shared" ca="1" si="703"/>
        <v>0</v>
      </c>
    </row>
    <row r="3101" spans="1:23" x14ac:dyDescent="0.25">
      <c r="A3101">
        <v>3084</v>
      </c>
      <c r="B3101">
        <v>1529</v>
      </c>
      <c r="C3101" t="str">
        <f t="shared" ca="1" si="701"/>
        <v>2017_14_GBY@CLE</v>
      </c>
      <c r="D3101">
        <f t="shared" ref="D3101:G3133" ca="1" si="710">IFERROR(IF(ISBLANK(VLOOKUP($B3101,nfl_game_result,MATCH(D$1,nfl_game_result_header,0),FALSE)),"",VLOOKUP($B3101,nfl_game_result,MATCH(D$1,nfl_game_result_header,0),FALSE)),"error")</f>
        <v>3.5</v>
      </c>
      <c r="E3101">
        <f t="shared" ref="E3101:G3132" ca="1" si="711">IFERROR(IF(ISBLANK(VLOOKUP($B3101,nfl_game_result,MATCH(E$1,nfl_game_result_header,0),FALSE)),"",VLOOKUP($B3101,nfl_game_result,MATCH(E$1,nfl_game_result_header,0),FALSE)),"error")</f>
        <v>3</v>
      </c>
      <c r="F3101">
        <f t="shared" ca="1" si="711"/>
        <v>21</v>
      </c>
      <c r="G3101">
        <f t="shared" ca="1" si="711"/>
        <v>27</v>
      </c>
      <c r="H3101">
        <f t="shared" ca="1" si="706"/>
        <v>2017</v>
      </c>
      <c r="I3101">
        <f t="shared" ca="1" si="707"/>
        <v>14</v>
      </c>
      <c r="J3101" t="str">
        <f t="shared" ca="1" si="708"/>
        <v>rs</v>
      </c>
      <c r="K3101" t="str">
        <f t="shared" ref="K3101:L3132" ca="1" si="712">IFERROR(IF(ISBLANK(VLOOKUP($B3101,nfl_game_result,MATCH(K$1,nfl_game_result_header,0),FALSE)),"",VLOOKUP($B3101,nfl_game_result,MATCH(K$1,nfl_game_result_header,0),FALSE)),"error")</f>
        <v>GBY</v>
      </c>
      <c r="L3101" t="str">
        <f t="shared" ca="1" si="712"/>
        <v>GBY</v>
      </c>
      <c r="M3101">
        <f t="shared" ca="1" si="709"/>
        <v>0.5</v>
      </c>
      <c r="N3101" t="s">
        <v>16</v>
      </c>
      <c r="O3101">
        <v>8</v>
      </c>
      <c r="P3101">
        <f t="shared" ref="P3101:P3164" ca="1" si="713">IF(OR(NOT(ISNUMBER(D3101)),ISBLANK(D3101),D3101="",ISBLANK(O3101)),"",ABS(D3101-O3101))</f>
        <v>4.5</v>
      </c>
      <c r="S3101" t="s">
        <v>72</v>
      </c>
      <c r="T3101">
        <v>0.53</v>
      </c>
      <c r="U3101">
        <f t="shared" ca="1" si="702"/>
        <v>0</v>
      </c>
      <c r="V3101" t="s">
        <v>72</v>
      </c>
      <c r="W3101">
        <f t="shared" ca="1" si="703"/>
        <v>0</v>
      </c>
    </row>
    <row r="3102" spans="1:23" x14ac:dyDescent="0.25">
      <c r="A3102">
        <v>3085</v>
      </c>
      <c r="B3102">
        <v>1530</v>
      </c>
      <c r="C3102" t="str">
        <f t="shared" ca="1" si="701"/>
        <v>2017_14_DET@TBY</v>
      </c>
      <c r="D3102">
        <f t="shared" ca="1" si="710"/>
        <v>1</v>
      </c>
      <c r="E3102">
        <f t="shared" ca="1" si="711"/>
        <v>3</v>
      </c>
      <c r="F3102">
        <f t="shared" ca="1" si="711"/>
        <v>21</v>
      </c>
      <c r="G3102">
        <f t="shared" ca="1" si="711"/>
        <v>24</v>
      </c>
      <c r="H3102">
        <f t="shared" ca="1" si="706"/>
        <v>2017</v>
      </c>
      <c r="I3102">
        <f t="shared" ca="1" si="707"/>
        <v>14</v>
      </c>
      <c r="J3102" t="str">
        <f t="shared" ca="1" si="708"/>
        <v>rs</v>
      </c>
      <c r="K3102" t="str">
        <f t="shared" ca="1" si="712"/>
        <v>na</v>
      </c>
      <c r="L3102" t="str">
        <f t="shared" ca="1" si="712"/>
        <v>DET</v>
      </c>
      <c r="M3102">
        <f t="shared" ca="1" si="709"/>
        <v>-2</v>
      </c>
      <c r="N3102" t="s">
        <v>16</v>
      </c>
      <c r="O3102">
        <v>-3</v>
      </c>
      <c r="P3102">
        <f t="shared" ca="1" si="713"/>
        <v>4</v>
      </c>
      <c r="S3102" t="s">
        <v>339</v>
      </c>
      <c r="T3102">
        <v>0.61</v>
      </c>
      <c r="U3102">
        <f t="shared" ca="1" si="702"/>
        <v>0</v>
      </c>
      <c r="V3102" t="s">
        <v>339</v>
      </c>
      <c r="W3102">
        <f t="shared" ca="1" si="703"/>
        <v>0</v>
      </c>
    </row>
    <row r="3103" spans="1:23" x14ac:dyDescent="0.25">
      <c r="A3103">
        <v>3086</v>
      </c>
      <c r="B3103">
        <v>1531</v>
      </c>
      <c r="C3103" t="str">
        <f t="shared" ca="1" si="701"/>
        <v>2017_14_OAK@KCY</v>
      </c>
      <c r="D3103">
        <f t="shared" ca="1" si="710"/>
        <v>-3.5</v>
      </c>
      <c r="E3103">
        <f t="shared" ca="1" si="711"/>
        <v>-4</v>
      </c>
      <c r="F3103">
        <f t="shared" ca="1" si="711"/>
        <v>26</v>
      </c>
      <c r="G3103">
        <f t="shared" ca="1" si="711"/>
        <v>15</v>
      </c>
      <c r="H3103">
        <f t="shared" ca="1" si="706"/>
        <v>2017</v>
      </c>
      <c r="I3103">
        <f t="shared" ca="1" si="707"/>
        <v>14</v>
      </c>
      <c r="J3103" t="str">
        <f t="shared" ca="1" si="708"/>
        <v>rs</v>
      </c>
      <c r="K3103" t="str">
        <f t="shared" ca="1" si="712"/>
        <v>KCY</v>
      </c>
      <c r="L3103" t="str">
        <f t="shared" ca="1" si="712"/>
        <v>KCY</v>
      </c>
      <c r="M3103">
        <f t="shared" ca="1" si="709"/>
        <v>0.5</v>
      </c>
      <c r="N3103" t="s">
        <v>16</v>
      </c>
      <c r="O3103">
        <v>-5</v>
      </c>
      <c r="P3103">
        <f t="shared" ca="1" si="713"/>
        <v>1.5</v>
      </c>
      <c r="S3103" t="s">
        <v>336</v>
      </c>
      <c r="T3103">
        <v>0.52</v>
      </c>
      <c r="U3103">
        <f t="shared" ca="1" si="702"/>
        <v>1</v>
      </c>
      <c r="V3103" t="s">
        <v>336</v>
      </c>
      <c r="W3103">
        <f t="shared" ca="1" si="703"/>
        <v>1</v>
      </c>
    </row>
    <row r="3104" spans="1:23" x14ac:dyDescent="0.25">
      <c r="A3104">
        <v>3087</v>
      </c>
      <c r="B3104">
        <v>1532</v>
      </c>
      <c r="C3104" t="str">
        <f t="shared" ca="1" si="701"/>
        <v>2017_14_MIN@CAR</v>
      </c>
      <c r="D3104">
        <f t="shared" ca="1" si="710"/>
        <v>1.5</v>
      </c>
      <c r="E3104">
        <f t="shared" ca="1" si="711"/>
        <v>2.5</v>
      </c>
      <c r="F3104">
        <f t="shared" ca="1" si="711"/>
        <v>31</v>
      </c>
      <c r="G3104">
        <f t="shared" ca="1" si="711"/>
        <v>24</v>
      </c>
      <c r="H3104">
        <f t="shared" ca="1" si="706"/>
        <v>2017</v>
      </c>
      <c r="I3104">
        <f t="shared" ca="1" si="707"/>
        <v>14</v>
      </c>
      <c r="J3104" t="str">
        <f t="shared" ca="1" si="708"/>
        <v>rs</v>
      </c>
      <c r="K3104" t="str">
        <f t="shared" ca="1" si="712"/>
        <v>CAR</v>
      </c>
      <c r="L3104" t="str">
        <f t="shared" ca="1" si="712"/>
        <v>CAR</v>
      </c>
      <c r="M3104">
        <f t="shared" ca="1" si="709"/>
        <v>-1</v>
      </c>
      <c r="N3104" t="s">
        <v>16</v>
      </c>
      <c r="O3104">
        <v>0</v>
      </c>
      <c r="P3104">
        <f t="shared" ca="1" si="713"/>
        <v>1.5</v>
      </c>
      <c r="S3104" t="s">
        <v>69</v>
      </c>
      <c r="T3104">
        <v>0.62</v>
      </c>
      <c r="U3104">
        <f t="shared" ca="1" si="702"/>
        <v>1</v>
      </c>
      <c r="V3104" t="s">
        <v>69</v>
      </c>
      <c r="W3104">
        <f t="shared" ca="1" si="703"/>
        <v>1</v>
      </c>
    </row>
    <row r="3105" spans="1:23" x14ac:dyDescent="0.25">
      <c r="A3105">
        <v>3088</v>
      </c>
      <c r="B3105">
        <v>1533</v>
      </c>
      <c r="C3105" t="str">
        <f t="shared" ca="1" si="701"/>
        <v>2017_14_SFO@HOU</v>
      </c>
      <c r="D3105">
        <f t="shared" ca="1" si="710"/>
        <v>-1.5</v>
      </c>
      <c r="E3105">
        <f t="shared" ca="1" si="711"/>
        <v>-2.5</v>
      </c>
      <c r="F3105">
        <f t="shared" ca="1" si="711"/>
        <v>16</v>
      </c>
      <c r="G3105">
        <f t="shared" ca="1" si="711"/>
        <v>26</v>
      </c>
      <c r="H3105">
        <f t="shared" ca="1" si="706"/>
        <v>2017</v>
      </c>
      <c r="I3105">
        <f t="shared" ca="1" si="707"/>
        <v>14</v>
      </c>
      <c r="J3105" t="str">
        <f t="shared" ca="1" si="708"/>
        <v>rs</v>
      </c>
      <c r="K3105" t="str">
        <f t="shared" ca="1" si="712"/>
        <v>SFO</v>
      </c>
      <c r="L3105" t="str">
        <f t="shared" ca="1" si="712"/>
        <v>SFO</v>
      </c>
      <c r="M3105">
        <f t="shared" ca="1" si="709"/>
        <v>1</v>
      </c>
      <c r="N3105" t="s">
        <v>16</v>
      </c>
      <c r="O3105">
        <v>-3</v>
      </c>
      <c r="P3105">
        <f t="shared" ca="1" si="713"/>
        <v>1.5</v>
      </c>
      <c r="S3105" t="s">
        <v>338</v>
      </c>
      <c r="T3105">
        <v>0.6</v>
      </c>
      <c r="U3105">
        <f t="shared" ca="1" si="702"/>
        <v>1</v>
      </c>
      <c r="V3105" t="s">
        <v>338</v>
      </c>
      <c r="W3105">
        <f t="shared" ca="1" si="703"/>
        <v>1</v>
      </c>
    </row>
    <row r="3106" spans="1:23" x14ac:dyDescent="0.25">
      <c r="A3106">
        <v>3089</v>
      </c>
      <c r="B3106">
        <v>1534</v>
      </c>
      <c r="C3106" t="str">
        <f t="shared" ca="1" si="701"/>
        <v>2017_14_IND@BUF</v>
      </c>
      <c r="D3106">
        <f t="shared" ca="1" si="710"/>
        <v>-4</v>
      </c>
      <c r="E3106">
        <f t="shared" ca="1" si="711"/>
        <v>-3</v>
      </c>
      <c r="F3106">
        <f t="shared" ca="1" si="711"/>
        <v>13</v>
      </c>
      <c r="G3106">
        <f t="shared" ca="1" si="711"/>
        <v>7</v>
      </c>
      <c r="H3106">
        <f t="shared" ca="1" si="706"/>
        <v>2017</v>
      </c>
      <c r="I3106">
        <f t="shared" ca="1" si="707"/>
        <v>14</v>
      </c>
      <c r="J3106" t="str">
        <f t="shared" ca="1" si="708"/>
        <v>rs</v>
      </c>
      <c r="K3106" t="str">
        <f t="shared" ca="1" si="712"/>
        <v>BUF</v>
      </c>
      <c r="L3106" t="str">
        <f t="shared" ca="1" si="712"/>
        <v>BUF</v>
      </c>
      <c r="M3106">
        <f t="shared" ca="1" si="709"/>
        <v>-1</v>
      </c>
      <c r="N3106" t="s">
        <v>16</v>
      </c>
      <c r="O3106">
        <v>0</v>
      </c>
      <c r="P3106">
        <f t="shared" ca="1" si="713"/>
        <v>4</v>
      </c>
      <c r="S3106" t="s">
        <v>68</v>
      </c>
      <c r="T3106">
        <v>0.51</v>
      </c>
      <c r="U3106">
        <f t="shared" ca="1" si="702"/>
        <v>1</v>
      </c>
      <c r="V3106" t="s">
        <v>68</v>
      </c>
      <c r="W3106">
        <f t="shared" ca="1" si="703"/>
        <v>1</v>
      </c>
    </row>
    <row r="3107" spans="1:23" x14ac:dyDescent="0.25">
      <c r="A3107">
        <v>3090</v>
      </c>
      <c r="B3107">
        <v>1535</v>
      </c>
      <c r="C3107" t="str">
        <f t="shared" ca="1" si="701"/>
        <v>2017_14_CHI@CIN</v>
      </c>
      <c r="D3107">
        <f t="shared" ca="1" si="710"/>
        <v>-6.5</v>
      </c>
      <c r="E3107">
        <f t="shared" ca="1" si="711"/>
        <v>-6.5</v>
      </c>
      <c r="F3107">
        <f t="shared" ca="1" si="711"/>
        <v>7</v>
      </c>
      <c r="G3107">
        <f t="shared" ca="1" si="711"/>
        <v>33</v>
      </c>
      <c r="H3107">
        <f t="shared" ca="1" si="706"/>
        <v>2017</v>
      </c>
      <c r="I3107">
        <f t="shared" ca="1" si="707"/>
        <v>14</v>
      </c>
      <c r="J3107" t="str">
        <f t="shared" ca="1" si="708"/>
        <v>rs</v>
      </c>
      <c r="K3107" t="str">
        <f t="shared" ca="1" si="712"/>
        <v>CHI</v>
      </c>
      <c r="L3107" t="str">
        <f t="shared" ca="1" si="712"/>
        <v>CHI</v>
      </c>
      <c r="M3107">
        <f t="shared" ca="1" si="709"/>
        <v>0</v>
      </c>
      <c r="N3107" t="s">
        <v>16</v>
      </c>
      <c r="O3107">
        <v>-7</v>
      </c>
      <c r="P3107">
        <f t="shared" ca="1" si="713"/>
        <v>0.5</v>
      </c>
      <c r="S3107" t="s">
        <v>70</v>
      </c>
      <c r="T3107">
        <v>0.59</v>
      </c>
      <c r="U3107">
        <f t="shared" ca="1" si="702"/>
        <v>1</v>
      </c>
      <c r="V3107" t="s">
        <v>70</v>
      </c>
      <c r="W3107">
        <f t="shared" ca="1" si="703"/>
        <v>1</v>
      </c>
    </row>
    <row r="3108" spans="1:23" x14ac:dyDescent="0.25">
      <c r="A3108">
        <v>3091</v>
      </c>
      <c r="B3108">
        <v>1536</v>
      </c>
      <c r="C3108" t="str">
        <f t="shared" ca="1" si="701"/>
        <v>2017_14_DAL@NYG</v>
      </c>
      <c r="D3108">
        <f t="shared" ca="1" si="710"/>
        <v>6</v>
      </c>
      <c r="E3108">
        <f t="shared" ca="1" si="711"/>
        <v>3.5</v>
      </c>
      <c r="F3108">
        <f t="shared" ca="1" si="711"/>
        <v>10</v>
      </c>
      <c r="G3108">
        <f t="shared" ca="1" si="711"/>
        <v>30</v>
      </c>
      <c r="H3108">
        <f t="shared" ca="1" si="706"/>
        <v>2017</v>
      </c>
      <c r="I3108">
        <f t="shared" ca="1" si="707"/>
        <v>14</v>
      </c>
      <c r="J3108" t="str">
        <f t="shared" ca="1" si="708"/>
        <v>rs</v>
      </c>
      <c r="K3108" t="str">
        <f t="shared" ca="1" si="712"/>
        <v>DAL</v>
      </c>
      <c r="L3108" t="str">
        <f t="shared" ca="1" si="712"/>
        <v>DAL</v>
      </c>
      <c r="M3108">
        <f t="shared" ca="1" si="709"/>
        <v>2.5</v>
      </c>
      <c r="N3108" t="s">
        <v>16</v>
      </c>
      <c r="O3108">
        <v>6</v>
      </c>
      <c r="P3108">
        <f t="shared" ca="1" si="713"/>
        <v>0</v>
      </c>
      <c r="S3108" t="s">
        <v>85</v>
      </c>
      <c r="T3108">
        <v>0.62</v>
      </c>
      <c r="U3108">
        <f t="shared" ca="1" si="702"/>
        <v>0</v>
      </c>
      <c r="V3108" t="s">
        <v>85</v>
      </c>
      <c r="W3108">
        <f t="shared" ca="1" si="703"/>
        <v>0</v>
      </c>
    </row>
    <row r="3109" spans="1:23" x14ac:dyDescent="0.25">
      <c r="A3109">
        <v>3092</v>
      </c>
      <c r="B3109">
        <v>1537</v>
      </c>
      <c r="C3109" t="str">
        <f t="shared" ca="1" si="701"/>
        <v>2017_14_TEN@ARI</v>
      </c>
      <c r="D3109">
        <f t="shared" ca="1" si="710"/>
        <v>3</v>
      </c>
      <c r="E3109">
        <f t="shared" ca="1" si="711"/>
        <v>3</v>
      </c>
      <c r="F3109">
        <f t="shared" ca="1" si="711"/>
        <v>12</v>
      </c>
      <c r="G3109">
        <f t="shared" ca="1" si="711"/>
        <v>7</v>
      </c>
      <c r="H3109">
        <f t="shared" ca="1" si="706"/>
        <v>2017</v>
      </c>
      <c r="I3109">
        <f t="shared" ca="1" si="707"/>
        <v>14</v>
      </c>
      <c r="J3109" t="str">
        <f t="shared" ca="1" si="708"/>
        <v>rs</v>
      </c>
      <c r="K3109" t="str">
        <f t="shared" ca="1" si="712"/>
        <v>ARI</v>
      </c>
      <c r="L3109" t="str">
        <f t="shared" ca="1" si="712"/>
        <v>ARI</v>
      </c>
      <c r="M3109">
        <f t="shared" ca="1" si="709"/>
        <v>0</v>
      </c>
      <c r="N3109" t="s">
        <v>16</v>
      </c>
      <c r="O3109">
        <v>4.5</v>
      </c>
      <c r="P3109">
        <f t="shared" ca="1" si="713"/>
        <v>1.5</v>
      </c>
      <c r="S3109" t="s">
        <v>95</v>
      </c>
      <c r="T3109">
        <v>0.6</v>
      </c>
      <c r="U3109">
        <f t="shared" ca="1" si="702"/>
        <v>0</v>
      </c>
      <c r="V3109" t="s">
        <v>95</v>
      </c>
      <c r="W3109">
        <f t="shared" ca="1" si="703"/>
        <v>0</v>
      </c>
    </row>
    <row r="3110" spans="1:23" x14ac:dyDescent="0.25">
      <c r="A3110">
        <v>3093</v>
      </c>
      <c r="B3110">
        <v>1538</v>
      </c>
      <c r="C3110" t="str">
        <f t="shared" ca="1" si="701"/>
        <v>2017_14_NYJ@DEN</v>
      </c>
      <c r="D3110">
        <f t="shared" ca="1" si="710"/>
        <v>-1</v>
      </c>
      <c r="E3110">
        <f t="shared" ca="1" si="711"/>
        <v>1</v>
      </c>
      <c r="F3110">
        <f t="shared" ca="1" si="711"/>
        <v>23</v>
      </c>
      <c r="G3110">
        <f t="shared" ca="1" si="711"/>
        <v>0</v>
      </c>
      <c r="H3110">
        <f t="shared" ca="1" si="706"/>
        <v>2017</v>
      </c>
      <c r="I3110">
        <f t="shared" ca="1" si="707"/>
        <v>14</v>
      </c>
      <c r="J3110" t="str">
        <f t="shared" ca="1" si="708"/>
        <v>rs</v>
      </c>
      <c r="K3110" t="str">
        <f t="shared" ca="1" si="712"/>
        <v>DEN</v>
      </c>
      <c r="L3110" t="str">
        <f t="shared" ca="1" si="712"/>
        <v>DEN</v>
      </c>
      <c r="M3110">
        <f t="shared" ca="1" si="709"/>
        <v>-2</v>
      </c>
      <c r="N3110" t="s">
        <v>16</v>
      </c>
      <c r="O3110">
        <v>-2</v>
      </c>
      <c r="P3110">
        <f t="shared" ca="1" si="713"/>
        <v>1</v>
      </c>
      <c r="S3110" t="s">
        <v>74</v>
      </c>
      <c r="T3110">
        <v>0.51</v>
      </c>
      <c r="U3110">
        <f t="shared" ca="1" si="702"/>
        <v>1</v>
      </c>
      <c r="V3110" t="s">
        <v>74</v>
      </c>
      <c r="W3110">
        <f t="shared" ca="1" si="703"/>
        <v>1</v>
      </c>
    </row>
    <row r="3111" spans="1:23" x14ac:dyDescent="0.25">
      <c r="A3111">
        <v>3094</v>
      </c>
      <c r="B3111">
        <v>1539</v>
      </c>
      <c r="C3111" t="str">
        <f t="shared" ca="1" si="701"/>
        <v>2017_14_WAS@LAC</v>
      </c>
      <c r="D3111">
        <f t="shared" ca="1" si="710"/>
        <v>-6.5</v>
      </c>
      <c r="E3111">
        <f t="shared" ca="1" si="711"/>
        <v>-6</v>
      </c>
      <c r="F3111">
        <f t="shared" ca="1" si="711"/>
        <v>30</v>
      </c>
      <c r="G3111">
        <f t="shared" ca="1" si="711"/>
        <v>13</v>
      </c>
      <c r="H3111">
        <f t="shared" ca="1" si="706"/>
        <v>2017</v>
      </c>
      <c r="I3111">
        <f t="shared" ca="1" si="707"/>
        <v>14</v>
      </c>
      <c r="J3111" t="str">
        <f t="shared" ca="1" si="708"/>
        <v>rs</v>
      </c>
      <c r="K3111" t="str">
        <f t="shared" ca="1" si="712"/>
        <v>LAC</v>
      </c>
      <c r="L3111" t="str">
        <f t="shared" ca="1" si="712"/>
        <v>LAC</v>
      </c>
      <c r="M3111">
        <f t="shared" ca="1" si="709"/>
        <v>-0.5</v>
      </c>
      <c r="N3111" t="s">
        <v>16</v>
      </c>
      <c r="O3111">
        <v>-5</v>
      </c>
      <c r="P3111">
        <f t="shared" ca="1" si="713"/>
        <v>1.5</v>
      </c>
      <c r="S3111" t="s">
        <v>124</v>
      </c>
      <c r="T3111">
        <v>0.56999999999999995</v>
      </c>
      <c r="U3111">
        <f t="shared" ca="1" si="702"/>
        <v>1</v>
      </c>
      <c r="V3111" t="s">
        <v>124</v>
      </c>
      <c r="W3111">
        <f t="shared" ca="1" si="703"/>
        <v>1</v>
      </c>
    </row>
    <row r="3112" spans="1:23" x14ac:dyDescent="0.25">
      <c r="A3112">
        <v>3095</v>
      </c>
      <c r="B3112">
        <v>1540</v>
      </c>
      <c r="C3112" t="str">
        <f t="shared" ca="1" si="701"/>
        <v>2017_14_SEA@JAX</v>
      </c>
      <c r="D3112">
        <f t="shared" ca="1" si="710"/>
        <v>-2.5</v>
      </c>
      <c r="E3112">
        <f t="shared" ca="1" si="711"/>
        <v>-2.5</v>
      </c>
      <c r="F3112">
        <f t="shared" ca="1" si="711"/>
        <v>30</v>
      </c>
      <c r="G3112">
        <f t="shared" ca="1" si="711"/>
        <v>24</v>
      </c>
      <c r="H3112">
        <f t="shared" ca="1" si="706"/>
        <v>2017</v>
      </c>
      <c r="I3112">
        <f t="shared" ca="1" si="707"/>
        <v>14</v>
      </c>
      <c r="J3112" t="str">
        <f t="shared" ca="1" si="708"/>
        <v>rs</v>
      </c>
      <c r="K3112" t="str">
        <f t="shared" ca="1" si="712"/>
        <v>JAX</v>
      </c>
      <c r="L3112" t="str">
        <f t="shared" ca="1" si="712"/>
        <v>JAX</v>
      </c>
      <c r="M3112">
        <f t="shared" ca="1" si="709"/>
        <v>0</v>
      </c>
      <c r="N3112" t="s">
        <v>16</v>
      </c>
      <c r="O3112">
        <v>-3</v>
      </c>
      <c r="P3112">
        <f t="shared" ca="1" si="713"/>
        <v>0.5</v>
      </c>
      <c r="S3112" t="s">
        <v>79</v>
      </c>
      <c r="T3112">
        <v>0.56000000000000005</v>
      </c>
      <c r="U3112">
        <f t="shared" ca="1" si="702"/>
        <v>1</v>
      </c>
      <c r="V3112" t="s">
        <v>79</v>
      </c>
      <c r="W3112">
        <f t="shared" ca="1" si="703"/>
        <v>1</v>
      </c>
    </row>
    <row r="3113" spans="1:23" x14ac:dyDescent="0.25">
      <c r="A3113">
        <v>3096</v>
      </c>
      <c r="B3113">
        <v>1541</v>
      </c>
      <c r="C3113" t="str">
        <f t="shared" ca="1" si="701"/>
        <v>2017_14_PHI@LAR</v>
      </c>
      <c r="D3113">
        <f t="shared" ca="1" si="710"/>
        <v>1.5</v>
      </c>
      <c r="E3113">
        <f t="shared" ca="1" si="711"/>
        <v>-1</v>
      </c>
      <c r="F3113">
        <f t="shared" ca="1" si="711"/>
        <v>43</v>
      </c>
      <c r="G3113">
        <f t="shared" ca="1" si="711"/>
        <v>35</v>
      </c>
      <c r="H3113">
        <f t="shared" ca="1" si="706"/>
        <v>2017</v>
      </c>
      <c r="I3113">
        <f t="shared" ca="1" si="707"/>
        <v>14</v>
      </c>
      <c r="J3113" t="str">
        <f t="shared" ca="1" si="708"/>
        <v>rs</v>
      </c>
      <c r="K3113" t="str">
        <f t="shared" ca="1" si="712"/>
        <v>LAR</v>
      </c>
      <c r="L3113" t="str">
        <f t="shared" ca="1" si="712"/>
        <v>LAR</v>
      </c>
      <c r="M3113">
        <f t="shared" ca="1" si="709"/>
        <v>2.5</v>
      </c>
      <c r="N3113" t="s">
        <v>16</v>
      </c>
      <c r="O3113">
        <v>0</v>
      </c>
      <c r="P3113">
        <f t="shared" ca="1" si="713"/>
        <v>1.5</v>
      </c>
      <c r="S3113" t="s">
        <v>88</v>
      </c>
      <c r="T3113">
        <v>0.55000000000000004</v>
      </c>
      <c r="U3113">
        <f t="shared" ca="1" si="702"/>
        <v>0</v>
      </c>
      <c r="V3113" t="s">
        <v>88</v>
      </c>
      <c r="W3113">
        <f t="shared" ca="1" si="703"/>
        <v>0</v>
      </c>
    </row>
    <row r="3114" spans="1:23" x14ac:dyDescent="0.25">
      <c r="A3114">
        <v>3097</v>
      </c>
      <c r="B3114">
        <v>1542</v>
      </c>
      <c r="C3114" t="str">
        <f t="shared" ca="1" si="701"/>
        <v>2017_14_BAL@PIT</v>
      </c>
      <c r="D3114">
        <f t="shared" ca="1" si="710"/>
        <v>-7</v>
      </c>
      <c r="E3114">
        <f t="shared" ca="1" si="711"/>
        <v>-4.5</v>
      </c>
      <c r="F3114">
        <f t="shared" ca="1" si="711"/>
        <v>39</v>
      </c>
      <c r="G3114">
        <f t="shared" ca="1" si="711"/>
        <v>38</v>
      </c>
      <c r="H3114">
        <f t="shared" ca="1" si="706"/>
        <v>2017</v>
      </c>
      <c r="I3114">
        <f t="shared" ca="1" si="707"/>
        <v>14</v>
      </c>
      <c r="J3114" t="str">
        <f t="shared" ca="1" si="708"/>
        <v>rs</v>
      </c>
      <c r="K3114" t="str">
        <f t="shared" ca="1" si="712"/>
        <v>BAL</v>
      </c>
      <c r="L3114" t="str">
        <f t="shared" ca="1" si="712"/>
        <v>PIT</v>
      </c>
      <c r="M3114">
        <f t="shared" ca="1" si="709"/>
        <v>-2.5</v>
      </c>
      <c r="N3114" t="s">
        <v>16</v>
      </c>
      <c r="O3114">
        <v>-7</v>
      </c>
      <c r="P3114">
        <f t="shared" ca="1" si="713"/>
        <v>0</v>
      </c>
      <c r="S3114" t="s">
        <v>67</v>
      </c>
      <c r="T3114">
        <v>0.7</v>
      </c>
      <c r="U3114">
        <f t="shared" ca="1" si="702"/>
        <v>1</v>
      </c>
      <c r="V3114" t="s">
        <v>67</v>
      </c>
      <c r="W3114">
        <f t="shared" ca="1" si="703"/>
        <v>0</v>
      </c>
    </row>
    <row r="3115" spans="1:23" x14ac:dyDescent="0.25">
      <c r="A3115">
        <v>3098</v>
      </c>
      <c r="B3115">
        <v>1543</v>
      </c>
      <c r="C3115" t="str">
        <f t="shared" ca="1" si="701"/>
        <v>2017_14_NWE@MIA</v>
      </c>
      <c r="D3115">
        <f t="shared" ca="1" si="710"/>
        <v>12</v>
      </c>
      <c r="E3115">
        <f t="shared" ca="1" si="711"/>
        <v>11</v>
      </c>
      <c r="F3115">
        <f t="shared" ca="1" si="711"/>
        <v>27</v>
      </c>
      <c r="G3115">
        <f t="shared" ca="1" si="711"/>
        <v>20</v>
      </c>
      <c r="H3115">
        <f t="shared" ca="1" si="706"/>
        <v>2017</v>
      </c>
      <c r="I3115">
        <f t="shared" ca="1" si="707"/>
        <v>14</v>
      </c>
      <c r="J3115" t="str">
        <f t="shared" ca="1" si="708"/>
        <v>rs</v>
      </c>
      <c r="K3115" t="str">
        <f t="shared" ca="1" si="712"/>
        <v>MIA</v>
      </c>
      <c r="L3115" t="str">
        <f t="shared" ca="1" si="712"/>
        <v>MIA</v>
      </c>
      <c r="M3115">
        <f t="shared" ca="1" si="709"/>
        <v>1</v>
      </c>
      <c r="N3115" t="s">
        <v>16</v>
      </c>
      <c r="O3115">
        <v>12.5</v>
      </c>
      <c r="P3115">
        <f t="shared" ca="1" si="713"/>
        <v>0.5</v>
      </c>
      <c r="S3115" t="s">
        <v>81</v>
      </c>
      <c r="T3115">
        <v>0.54</v>
      </c>
      <c r="U3115">
        <f t="shared" ca="1" si="702"/>
        <v>1</v>
      </c>
      <c r="V3115" t="s">
        <v>337</v>
      </c>
      <c r="W3115">
        <f t="shared" ca="1" si="703"/>
        <v>0</v>
      </c>
    </row>
    <row r="3116" spans="1:23" x14ac:dyDescent="0.25">
      <c r="A3116">
        <v>3099</v>
      </c>
      <c r="B3116">
        <v>1528</v>
      </c>
      <c r="C3116" t="str">
        <f t="shared" ca="1" si="701"/>
        <v>2017_14_NOR@ATL</v>
      </c>
      <c r="D3116">
        <f t="shared" ca="1" si="710"/>
        <v>-1.5</v>
      </c>
      <c r="E3116">
        <f t="shared" ca="1" si="711"/>
        <v>1.5</v>
      </c>
      <c r="F3116">
        <f t="shared" ca="1" si="711"/>
        <v>20</v>
      </c>
      <c r="G3116">
        <f t="shared" ca="1" si="711"/>
        <v>17</v>
      </c>
      <c r="H3116">
        <f t="shared" ca="1" si="706"/>
        <v>2017</v>
      </c>
      <c r="I3116">
        <f t="shared" ca="1" si="707"/>
        <v>14</v>
      </c>
      <c r="J3116" t="str">
        <f t="shared" ca="1" si="708"/>
        <v>rs</v>
      </c>
      <c r="K3116" t="str">
        <f t="shared" ca="1" si="712"/>
        <v>ATL</v>
      </c>
      <c r="L3116" t="str">
        <f t="shared" ca="1" si="712"/>
        <v>ATL</v>
      </c>
      <c r="M3116">
        <f t="shared" ca="1" si="709"/>
        <v>-3</v>
      </c>
      <c r="N3116" t="s">
        <v>18</v>
      </c>
      <c r="O3116">
        <v>-1.5</v>
      </c>
      <c r="P3116">
        <f t="shared" ca="1" si="713"/>
        <v>0</v>
      </c>
      <c r="S3116" t="s">
        <v>22</v>
      </c>
      <c r="T3116">
        <v>0.55000000000000004</v>
      </c>
      <c r="U3116">
        <f t="shared" ca="1" si="702"/>
        <v>1</v>
      </c>
      <c r="V3116" t="s">
        <v>22</v>
      </c>
      <c r="W3116">
        <f t="shared" ca="1" si="703"/>
        <v>1</v>
      </c>
    </row>
    <row r="3117" spans="1:23" x14ac:dyDescent="0.25">
      <c r="A3117">
        <v>3100</v>
      </c>
      <c r="B3117">
        <v>1529</v>
      </c>
      <c r="C3117" t="str">
        <f t="shared" ca="1" si="701"/>
        <v>2017_14_GBY@CLE</v>
      </c>
      <c r="D3117">
        <f t="shared" ca="1" si="710"/>
        <v>3.5</v>
      </c>
      <c r="E3117">
        <f t="shared" ca="1" si="711"/>
        <v>3</v>
      </c>
      <c r="F3117">
        <f t="shared" ca="1" si="711"/>
        <v>21</v>
      </c>
      <c r="G3117">
        <f t="shared" ca="1" si="711"/>
        <v>27</v>
      </c>
      <c r="H3117">
        <f t="shared" ca="1" si="706"/>
        <v>2017</v>
      </c>
      <c r="I3117">
        <f t="shared" ca="1" si="707"/>
        <v>14</v>
      </c>
      <c r="J3117" t="str">
        <f t="shared" ca="1" si="708"/>
        <v>rs</v>
      </c>
      <c r="K3117" t="str">
        <f t="shared" ca="1" si="712"/>
        <v>GBY</v>
      </c>
      <c r="L3117" t="str">
        <f t="shared" ca="1" si="712"/>
        <v>GBY</v>
      </c>
      <c r="M3117">
        <f t="shared" ca="1" si="709"/>
        <v>0.5</v>
      </c>
      <c r="N3117" t="s">
        <v>18</v>
      </c>
      <c r="O3117">
        <v>4.5</v>
      </c>
      <c r="P3117">
        <f t="shared" ca="1" si="713"/>
        <v>1</v>
      </c>
      <c r="S3117" t="s">
        <v>72</v>
      </c>
      <c r="T3117">
        <v>0.51</v>
      </c>
      <c r="U3117">
        <f t="shared" ca="1" si="702"/>
        <v>0</v>
      </c>
      <c r="V3117" t="s">
        <v>335</v>
      </c>
      <c r="W3117">
        <f t="shared" ca="1" si="703"/>
        <v>1</v>
      </c>
    </row>
    <row r="3118" spans="1:23" x14ac:dyDescent="0.25">
      <c r="A3118">
        <v>3101</v>
      </c>
      <c r="B3118">
        <v>1530</v>
      </c>
      <c r="C3118" t="str">
        <f t="shared" ca="1" si="701"/>
        <v>2017_14_DET@TBY</v>
      </c>
      <c r="D3118">
        <f t="shared" ca="1" si="710"/>
        <v>1</v>
      </c>
      <c r="E3118">
        <f t="shared" ca="1" si="711"/>
        <v>3</v>
      </c>
      <c r="F3118">
        <f t="shared" ca="1" si="711"/>
        <v>21</v>
      </c>
      <c r="G3118">
        <f t="shared" ca="1" si="711"/>
        <v>24</v>
      </c>
      <c r="H3118">
        <f t="shared" ca="1" si="706"/>
        <v>2017</v>
      </c>
      <c r="I3118">
        <f t="shared" ca="1" si="707"/>
        <v>14</v>
      </c>
      <c r="J3118" t="str">
        <f t="shared" ca="1" si="708"/>
        <v>rs</v>
      </c>
      <c r="K3118" t="str">
        <f t="shared" ca="1" si="712"/>
        <v>na</v>
      </c>
      <c r="L3118" t="str">
        <f t="shared" ca="1" si="712"/>
        <v>DET</v>
      </c>
      <c r="M3118">
        <f t="shared" ca="1" si="709"/>
        <v>-2</v>
      </c>
      <c r="N3118" t="s">
        <v>18</v>
      </c>
      <c r="O3118">
        <v>-3</v>
      </c>
      <c r="P3118">
        <f t="shared" ca="1" si="713"/>
        <v>4</v>
      </c>
      <c r="S3118" t="s">
        <v>339</v>
      </c>
      <c r="T3118">
        <v>0.54</v>
      </c>
      <c r="U3118">
        <f t="shared" ca="1" si="702"/>
        <v>0</v>
      </c>
      <c r="V3118" t="s">
        <v>339</v>
      </c>
      <c r="W3118">
        <f t="shared" ca="1" si="703"/>
        <v>0</v>
      </c>
    </row>
    <row r="3119" spans="1:23" x14ac:dyDescent="0.25">
      <c r="A3119">
        <v>3102</v>
      </c>
      <c r="B3119">
        <v>1531</v>
      </c>
      <c r="C3119" t="str">
        <f t="shared" ca="1" si="701"/>
        <v>2017_14_OAK@KCY</v>
      </c>
      <c r="D3119">
        <f t="shared" ca="1" si="710"/>
        <v>-3.5</v>
      </c>
      <c r="E3119">
        <f t="shared" ca="1" si="711"/>
        <v>-4</v>
      </c>
      <c r="F3119">
        <f t="shared" ca="1" si="711"/>
        <v>26</v>
      </c>
      <c r="G3119">
        <f t="shared" ca="1" si="711"/>
        <v>15</v>
      </c>
      <c r="H3119">
        <f t="shared" ca="1" si="706"/>
        <v>2017</v>
      </c>
      <c r="I3119">
        <f t="shared" ca="1" si="707"/>
        <v>14</v>
      </c>
      <c r="J3119" t="str">
        <f t="shared" ca="1" si="708"/>
        <v>rs</v>
      </c>
      <c r="K3119" t="str">
        <f t="shared" ca="1" si="712"/>
        <v>KCY</v>
      </c>
      <c r="L3119" t="str">
        <f t="shared" ca="1" si="712"/>
        <v>KCY</v>
      </c>
      <c r="M3119">
        <f t="shared" ca="1" si="709"/>
        <v>0.5</v>
      </c>
      <c r="N3119" t="s">
        <v>18</v>
      </c>
      <c r="O3119">
        <v>-3</v>
      </c>
      <c r="P3119">
        <f t="shared" ca="1" si="713"/>
        <v>0.5</v>
      </c>
      <c r="S3119" t="s">
        <v>336</v>
      </c>
      <c r="T3119">
        <v>0.64</v>
      </c>
      <c r="U3119">
        <f t="shared" ca="1" si="702"/>
        <v>1</v>
      </c>
      <c r="V3119" t="s">
        <v>336</v>
      </c>
      <c r="W3119">
        <f t="shared" ca="1" si="703"/>
        <v>1</v>
      </c>
    </row>
    <row r="3120" spans="1:23" x14ac:dyDescent="0.25">
      <c r="A3120">
        <v>3103</v>
      </c>
      <c r="B3120">
        <v>1532</v>
      </c>
      <c r="C3120" t="str">
        <f t="shared" ca="1" si="701"/>
        <v>2017_14_MIN@CAR</v>
      </c>
      <c r="D3120">
        <f t="shared" ca="1" si="710"/>
        <v>1.5</v>
      </c>
      <c r="E3120">
        <f t="shared" ca="1" si="711"/>
        <v>2.5</v>
      </c>
      <c r="F3120">
        <f t="shared" ca="1" si="711"/>
        <v>31</v>
      </c>
      <c r="G3120">
        <f t="shared" ca="1" si="711"/>
        <v>24</v>
      </c>
      <c r="H3120">
        <f t="shared" ca="1" si="706"/>
        <v>2017</v>
      </c>
      <c r="I3120">
        <f t="shared" ca="1" si="707"/>
        <v>14</v>
      </c>
      <c r="J3120" t="str">
        <f t="shared" ca="1" si="708"/>
        <v>rs</v>
      </c>
      <c r="K3120" t="str">
        <f t="shared" ca="1" si="712"/>
        <v>CAR</v>
      </c>
      <c r="L3120" t="str">
        <f t="shared" ca="1" si="712"/>
        <v>CAR</v>
      </c>
      <c r="M3120">
        <f t="shared" ca="1" si="709"/>
        <v>-1</v>
      </c>
      <c r="N3120" t="s">
        <v>18</v>
      </c>
      <c r="O3120">
        <v>1</v>
      </c>
      <c r="P3120">
        <f t="shared" ca="1" si="713"/>
        <v>0.5</v>
      </c>
      <c r="S3120" t="s">
        <v>82</v>
      </c>
      <c r="T3120">
        <v>0.66</v>
      </c>
      <c r="U3120">
        <f t="shared" ca="1" si="702"/>
        <v>0</v>
      </c>
      <c r="V3120" t="s">
        <v>82</v>
      </c>
      <c r="W3120">
        <f t="shared" ca="1" si="703"/>
        <v>0</v>
      </c>
    </row>
    <row r="3121" spans="1:23" x14ac:dyDescent="0.25">
      <c r="A3121">
        <v>3104</v>
      </c>
      <c r="B3121">
        <v>1533</v>
      </c>
      <c r="C3121" t="str">
        <f t="shared" ca="1" si="701"/>
        <v>2017_14_SFO@HOU</v>
      </c>
      <c r="D3121">
        <f t="shared" ca="1" si="710"/>
        <v>-1.5</v>
      </c>
      <c r="E3121">
        <f t="shared" ca="1" si="711"/>
        <v>-2.5</v>
      </c>
      <c r="F3121">
        <f t="shared" ca="1" si="711"/>
        <v>16</v>
      </c>
      <c r="G3121">
        <f t="shared" ca="1" si="711"/>
        <v>26</v>
      </c>
      <c r="H3121">
        <f t="shared" ca="1" si="706"/>
        <v>2017</v>
      </c>
      <c r="I3121">
        <f t="shared" ca="1" si="707"/>
        <v>14</v>
      </c>
      <c r="J3121" t="str">
        <f t="shared" ca="1" si="708"/>
        <v>rs</v>
      </c>
      <c r="K3121" t="str">
        <f t="shared" ca="1" si="712"/>
        <v>SFO</v>
      </c>
      <c r="L3121" t="str">
        <f t="shared" ca="1" si="712"/>
        <v>SFO</v>
      </c>
      <c r="M3121">
        <f t="shared" ca="1" si="709"/>
        <v>1</v>
      </c>
      <c r="N3121" t="s">
        <v>18</v>
      </c>
      <c r="O3121">
        <v>-2</v>
      </c>
      <c r="P3121">
        <f t="shared" ca="1" si="713"/>
        <v>0.5</v>
      </c>
      <c r="S3121" t="s">
        <v>338</v>
      </c>
      <c r="T3121">
        <v>0.65</v>
      </c>
      <c r="U3121">
        <f t="shared" ca="1" si="702"/>
        <v>1</v>
      </c>
      <c r="V3121" t="s">
        <v>338</v>
      </c>
      <c r="W3121">
        <f t="shared" ca="1" si="703"/>
        <v>1</v>
      </c>
    </row>
    <row r="3122" spans="1:23" x14ac:dyDescent="0.25">
      <c r="A3122">
        <v>3105</v>
      </c>
      <c r="B3122">
        <v>1534</v>
      </c>
      <c r="C3122" t="str">
        <f t="shared" ca="1" si="701"/>
        <v>2017_14_IND@BUF</v>
      </c>
      <c r="D3122">
        <f t="shared" ca="1" si="710"/>
        <v>-4</v>
      </c>
      <c r="E3122">
        <f t="shared" ca="1" si="711"/>
        <v>-3</v>
      </c>
      <c r="F3122">
        <f t="shared" ca="1" si="711"/>
        <v>13</v>
      </c>
      <c r="G3122">
        <f t="shared" ca="1" si="711"/>
        <v>7</v>
      </c>
      <c r="H3122">
        <f t="shared" ca="1" si="706"/>
        <v>2017</v>
      </c>
      <c r="I3122">
        <f t="shared" ca="1" si="707"/>
        <v>14</v>
      </c>
      <c r="J3122" t="str">
        <f t="shared" ca="1" si="708"/>
        <v>rs</v>
      </c>
      <c r="K3122" t="str">
        <f t="shared" ca="1" si="712"/>
        <v>BUF</v>
      </c>
      <c r="L3122" t="str">
        <f t="shared" ca="1" si="712"/>
        <v>BUF</v>
      </c>
      <c r="M3122">
        <f t="shared" ca="1" si="709"/>
        <v>-1</v>
      </c>
      <c r="N3122" t="s">
        <v>18</v>
      </c>
      <c r="O3122">
        <v>1</v>
      </c>
      <c r="P3122">
        <f t="shared" ca="1" si="713"/>
        <v>5</v>
      </c>
      <c r="S3122" t="s">
        <v>78</v>
      </c>
      <c r="T3122">
        <v>0.56999999999999995</v>
      </c>
      <c r="U3122">
        <f t="shared" ca="1" si="702"/>
        <v>0</v>
      </c>
      <c r="V3122" t="s">
        <v>78</v>
      </c>
      <c r="W3122">
        <f t="shared" ca="1" si="703"/>
        <v>0</v>
      </c>
    </row>
    <row r="3123" spans="1:23" x14ac:dyDescent="0.25">
      <c r="A3123">
        <v>3106</v>
      </c>
      <c r="B3123">
        <v>1535</v>
      </c>
      <c r="C3123" t="str">
        <f t="shared" ca="1" si="701"/>
        <v>2017_14_CHI@CIN</v>
      </c>
      <c r="D3123">
        <f t="shared" ca="1" si="710"/>
        <v>-6.5</v>
      </c>
      <c r="E3123">
        <f t="shared" ca="1" si="711"/>
        <v>-6.5</v>
      </c>
      <c r="F3123">
        <f t="shared" ca="1" si="711"/>
        <v>7</v>
      </c>
      <c r="G3123">
        <f t="shared" ca="1" si="711"/>
        <v>33</v>
      </c>
      <c r="H3123">
        <f t="shared" ca="1" si="706"/>
        <v>2017</v>
      </c>
      <c r="I3123">
        <f t="shared" ca="1" si="707"/>
        <v>14</v>
      </c>
      <c r="J3123" t="str">
        <f t="shared" ca="1" si="708"/>
        <v>rs</v>
      </c>
      <c r="K3123" t="str">
        <f t="shared" ca="1" si="712"/>
        <v>CHI</v>
      </c>
      <c r="L3123" t="str">
        <f t="shared" ca="1" si="712"/>
        <v>CHI</v>
      </c>
      <c r="M3123">
        <f t="shared" ca="1" si="709"/>
        <v>0</v>
      </c>
      <c r="N3123" t="s">
        <v>18</v>
      </c>
      <c r="O3123">
        <v>-6</v>
      </c>
      <c r="P3123">
        <f t="shared" ca="1" si="713"/>
        <v>0.5</v>
      </c>
      <c r="S3123" t="s">
        <v>70</v>
      </c>
      <c r="T3123">
        <v>0.57999999999999996</v>
      </c>
      <c r="U3123">
        <f t="shared" ca="1" si="702"/>
        <v>1</v>
      </c>
      <c r="V3123" t="s">
        <v>71</v>
      </c>
      <c r="W3123">
        <f t="shared" ca="1" si="703"/>
        <v>0</v>
      </c>
    </row>
    <row r="3124" spans="1:23" x14ac:dyDescent="0.25">
      <c r="A3124">
        <v>3107</v>
      </c>
      <c r="B3124">
        <v>1536</v>
      </c>
      <c r="C3124" t="str">
        <f t="shared" ca="1" si="701"/>
        <v>2017_14_DAL@NYG</v>
      </c>
      <c r="D3124">
        <f t="shared" ca="1" si="710"/>
        <v>6</v>
      </c>
      <c r="E3124">
        <f t="shared" ca="1" si="711"/>
        <v>3.5</v>
      </c>
      <c r="F3124">
        <f t="shared" ca="1" si="711"/>
        <v>10</v>
      </c>
      <c r="G3124">
        <f t="shared" ca="1" si="711"/>
        <v>30</v>
      </c>
      <c r="H3124">
        <f t="shared" ca="1" si="706"/>
        <v>2017</v>
      </c>
      <c r="I3124">
        <f t="shared" ca="1" si="707"/>
        <v>14</v>
      </c>
      <c r="J3124" t="str">
        <f t="shared" ca="1" si="708"/>
        <v>rs</v>
      </c>
      <c r="K3124" t="str">
        <f t="shared" ca="1" si="712"/>
        <v>DAL</v>
      </c>
      <c r="L3124" t="str">
        <f t="shared" ca="1" si="712"/>
        <v>DAL</v>
      </c>
      <c r="M3124">
        <f t="shared" ca="1" si="709"/>
        <v>2.5</v>
      </c>
      <c r="N3124" t="s">
        <v>18</v>
      </c>
      <c r="O3124">
        <v>5</v>
      </c>
      <c r="P3124">
        <f t="shared" ca="1" si="713"/>
        <v>1</v>
      </c>
      <c r="S3124" t="s">
        <v>73</v>
      </c>
      <c r="T3124">
        <v>0.61</v>
      </c>
      <c r="U3124">
        <f t="shared" ca="1" si="702"/>
        <v>1</v>
      </c>
      <c r="V3124" t="s">
        <v>73</v>
      </c>
      <c r="W3124">
        <f t="shared" ca="1" si="703"/>
        <v>1</v>
      </c>
    </row>
    <row r="3125" spans="1:23" x14ac:dyDescent="0.25">
      <c r="A3125">
        <v>3108</v>
      </c>
      <c r="B3125">
        <v>1537</v>
      </c>
      <c r="C3125" t="str">
        <f t="shared" ca="1" si="701"/>
        <v>2017_14_TEN@ARI</v>
      </c>
      <c r="D3125">
        <f t="shared" ca="1" si="710"/>
        <v>3</v>
      </c>
      <c r="E3125">
        <f t="shared" ca="1" si="711"/>
        <v>3</v>
      </c>
      <c r="F3125">
        <f t="shared" ca="1" si="711"/>
        <v>12</v>
      </c>
      <c r="G3125">
        <f t="shared" ca="1" si="711"/>
        <v>7</v>
      </c>
      <c r="H3125">
        <f t="shared" ca="1" si="706"/>
        <v>2017</v>
      </c>
      <c r="I3125">
        <f t="shared" ca="1" si="707"/>
        <v>14</v>
      </c>
      <c r="J3125" t="str">
        <f t="shared" ca="1" si="708"/>
        <v>rs</v>
      </c>
      <c r="K3125" t="str">
        <f t="shared" ca="1" si="712"/>
        <v>ARI</v>
      </c>
      <c r="L3125" t="str">
        <f t="shared" ca="1" si="712"/>
        <v>ARI</v>
      </c>
      <c r="M3125">
        <f t="shared" ca="1" si="709"/>
        <v>0</v>
      </c>
      <c r="N3125" t="s">
        <v>18</v>
      </c>
      <c r="O3125">
        <v>3.5</v>
      </c>
      <c r="P3125">
        <f t="shared" ca="1" si="713"/>
        <v>0.5</v>
      </c>
      <c r="S3125" t="s">
        <v>66</v>
      </c>
      <c r="T3125">
        <v>0.56000000000000005</v>
      </c>
      <c r="U3125">
        <f t="shared" ca="1" si="702"/>
        <v>1</v>
      </c>
      <c r="V3125" t="s">
        <v>66</v>
      </c>
      <c r="W3125">
        <f t="shared" ca="1" si="703"/>
        <v>1</v>
      </c>
    </row>
    <row r="3126" spans="1:23" x14ac:dyDescent="0.25">
      <c r="A3126">
        <v>3109</v>
      </c>
      <c r="B3126">
        <v>1538</v>
      </c>
      <c r="C3126" t="str">
        <f t="shared" ca="1" si="701"/>
        <v>2017_14_NYJ@DEN</v>
      </c>
      <c r="D3126">
        <f t="shared" ca="1" si="710"/>
        <v>-1</v>
      </c>
      <c r="E3126">
        <f t="shared" ca="1" si="711"/>
        <v>1</v>
      </c>
      <c r="F3126">
        <f t="shared" ca="1" si="711"/>
        <v>23</v>
      </c>
      <c r="G3126">
        <f t="shared" ca="1" si="711"/>
        <v>0</v>
      </c>
      <c r="H3126">
        <f t="shared" ca="1" si="706"/>
        <v>2017</v>
      </c>
      <c r="I3126">
        <f t="shared" ca="1" si="707"/>
        <v>14</v>
      </c>
      <c r="J3126" t="str">
        <f t="shared" ca="1" si="708"/>
        <v>rs</v>
      </c>
      <c r="K3126" t="str">
        <f t="shared" ca="1" si="712"/>
        <v>DEN</v>
      </c>
      <c r="L3126" t="str">
        <f t="shared" ca="1" si="712"/>
        <v>DEN</v>
      </c>
      <c r="M3126">
        <f t="shared" ca="1" si="709"/>
        <v>-2</v>
      </c>
      <c r="N3126" t="s">
        <v>18</v>
      </c>
      <c r="O3126">
        <v>-3</v>
      </c>
      <c r="P3126">
        <f t="shared" ca="1" si="713"/>
        <v>2</v>
      </c>
      <c r="S3126" t="s">
        <v>86</v>
      </c>
      <c r="T3126">
        <v>0.67</v>
      </c>
      <c r="U3126">
        <f t="shared" ca="1" si="702"/>
        <v>0</v>
      </c>
      <c r="V3126" t="s">
        <v>86</v>
      </c>
      <c r="W3126">
        <f t="shared" ca="1" si="703"/>
        <v>0</v>
      </c>
    </row>
    <row r="3127" spans="1:23" x14ac:dyDescent="0.25">
      <c r="A3127">
        <v>3110</v>
      </c>
      <c r="B3127">
        <v>1539</v>
      </c>
      <c r="C3127" t="str">
        <f t="shared" ca="1" si="701"/>
        <v>2017_14_WAS@LAC</v>
      </c>
      <c r="D3127">
        <f t="shared" ca="1" si="710"/>
        <v>-6.5</v>
      </c>
      <c r="E3127">
        <f t="shared" ca="1" si="711"/>
        <v>-6</v>
      </c>
      <c r="F3127">
        <f t="shared" ca="1" si="711"/>
        <v>30</v>
      </c>
      <c r="G3127">
        <f t="shared" ca="1" si="711"/>
        <v>13</v>
      </c>
      <c r="H3127">
        <f t="shared" ca="1" si="706"/>
        <v>2017</v>
      </c>
      <c r="I3127">
        <f t="shared" ca="1" si="707"/>
        <v>14</v>
      </c>
      <c r="J3127" t="str">
        <f t="shared" ca="1" si="708"/>
        <v>rs</v>
      </c>
      <c r="K3127" t="str">
        <f t="shared" ca="1" si="712"/>
        <v>LAC</v>
      </c>
      <c r="L3127" t="str">
        <f t="shared" ca="1" si="712"/>
        <v>LAC</v>
      </c>
      <c r="M3127">
        <f t="shared" ca="1" si="709"/>
        <v>-0.5</v>
      </c>
      <c r="N3127" t="s">
        <v>18</v>
      </c>
      <c r="O3127">
        <v>-4</v>
      </c>
      <c r="P3127">
        <f t="shared" ca="1" si="713"/>
        <v>2.5</v>
      </c>
      <c r="S3127" t="s">
        <v>96</v>
      </c>
      <c r="T3127">
        <v>0.59</v>
      </c>
      <c r="U3127">
        <f t="shared" ca="1" si="702"/>
        <v>0</v>
      </c>
      <c r="V3127" t="s">
        <v>124</v>
      </c>
      <c r="W3127">
        <f t="shared" ca="1" si="703"/>
        <v>1</v>
      </c>
    </row>
    <row r="3128" spans="1:23" x14ac:dyDescent="0.25">
      <c r="A3128">
        <v>3111</v>
      </c>
      <c r="B3128">
        <v>1540</v>
      </c>
      <c r="C3128" t="str">
        <f t="shared" ca="1" si="701"/>
        <v>2017_14_SEA@JAX</v>
      </c>
      <c r="D3128">
        <f t="shared" ca="1" si="710"/>
        <v>-2.5</v>
      </c>
      <c r="E3128">
        <f t="shared" ca="1" si="711"/>
        <v>-2.5</v>
      </c>
      <c r="F3128">
        <f t="shared" ca="1" si="711"/>
        <v>30</v>
      </c>
      <c r="G3128">
        <f t="shared" ca="1" si="711"/>
        <v>24</v>
      </c>
      <c r="H3128">
        <f t="shared" ca="1" si="706"/>
        <v>2017</v>
      </c>
      <c r="I3128">
        <f t="shared" ca="1" si="707"/>
        <v>14</v>
      </c>
      <c r="J3128" t="str">
        <f t="shared" ca="1" si="708"/>
        <v>rs</v>
      </c>
      <c r="K3128" t="str">
        <f t="shared" ca="1" si="712"/>
        <v>JAX</v>
      </c>
      <c r="L3128" t="str">
        <f t="shared" ca="1" si="712"/>
        <v>JAX</v>
      </c>
      <c r="M3128">
        <f t="shared" ca="1" si="709"/>
        <v>0</v>
      </c>
      <c r="N3128" t="s">
        <v>18</v>
      </c>
      <c r="O3128">
        <v>1.5</v>
      </c>
      <c r="P3128">
        <f t="shared" ca="1" si="713"/>
        <v>4</v>
      </c>
      <c r="S3128" t="s">
        <v>91</v>
      </c>
      <c r="T3128">
        <v>0.52</v>
      </c>
      <c r="U3128">
        <f t="shared" ca="1" si="702"/>
        <v>0</v>
      </c>
      <c r="V3128" t="s">
        <v>91</v>
      </c>
      <c r="W3128">
        <f t="shared" ca="1" si="703"/>
        <v>0</v>
      </c>
    </row>
    <row r="3129" spans="1:23" x14ac:dyDescent="0.25">
      <c r="A3129">
        <v>3112</v>
      </c>
      <c r="B3129">
        <v>1541</v>
      </c>
      <c r="C3129" t="str">
        <f t="shared" ca="1" si="701"/>
        <v>2017_14_PHI@LAR</v>
      </c>
      <c r="D3129">
        <f t="shared" ca="1" si="710"/>
        <v>1.5</v>
      </c>
      <c r="E3129">
        <f t="shared" ca="1" si="711"/>
        <v>-1</v>
      </c>
      <c r="F3129">
        <f t="shared" ca="1" si="711"/>
        <v>43</v>
      </c>
      <c r="G3129">
        <f t="shared" ca="1" si="711"/>
        <v>35</v>
      </c>
      <c r="H3129">
        <f t="shared" ca="1" si="706"/>
        <v>2017</v>
      </c>
      <c r="I3129">
        <f t="shared" ca="1" si="707"/>
        <v>14</v>
      </c>
      <c r="J3129" t="str">
        <f t="shared" ca="1" si="708"/>
        <v>rs</v>
      </c>
      <c r="K3129" t="str">
        <f t="shared" ca="1" si="712"/>
        <v>LAR</v>
      </c>
      <c r="L3129" t="str">
        <f t="shared" ca="1" si="712"/>
        <v>LAR</v>
      </c>
      <c r="M3129">
        <f t="shared" ca="1" si="709"/>
        <v>2.5</v>
      </c>
      <c r="N3129" t="s">
        <v>18</v>
      </c>
      <c r="O3129">
        <v>-1</v>
      </c>
      <c r="P3129">
        <f t="shared" ca="1" si="713"/>
        <v>2.5</v>
      </c>
      <c r="S3129" t="s">
        <v>88</v>
      </c>
      <c r="T3129">
        <v>0.63</v>
      </c>
      <c r="U3129">
        <f t="shared" ca="1" si="702"/>
        <v>0</v>
      </c>
      <c r="V3129" t="s">
        <v>88</v>
      </c>
      <c r="W3129">
        <f t="shared" ca="1" si="703"/>
        <v>0</v>
      </c>
    </row>
    <row r="3130" spans="1:23" x14ac:dyDescent="0.25">
      <c r="A3130">
        <v>3113</v>
      </c>
      <c r="B3130">
        <v>1542</v>
      </c>
      <c r="C3130" t="str">
        <f t="shared" ca="1" si="701"/>
        <v>2017_14_BAL@PIT</v>
      </c>
      <c r="D3130">
        <f t="shared" ca="1" si="710"/>
        <v>-7</v>
      </c>
      <c r="E3130">
        <f t="shared" ca="1" si="711"/>
        <v>-4.5</v>
      </c>
      <c r="F3130">
        <f t="shared" ca="1" si="711"/>
        <v>39</v>
      </c>
      <c r="G3130">
        <f t="shared" ca="1" si="711"/>
        <v>38</v>
      </c>
      <c r="H3130">
        <f t="shared" ref="H3130:H3133" ca="1" si="714">VALUE(LEFT(C3130, 4))</f>
        <v>2017</v>
      </c>
      <c r="I3130">
        <f t="shared" ref="I3130:I3133" ca="1" si="715">VALUE(MID(C3130,6,FIND("_",C3130,6)-6))</f>
        <v>14</v>
      </c>
      <c r="J3130" t="str">
        <f t="shared" ref="J3130:J3133" ca="1" si="716">IF(I3130&lt;=17,"rs","plyff")</f>
        <v>rs</v>
      </c>
      <c r="K3130" t="str">
        <f t="shared" ca="1" si="712"/>
        <v>BAL</v>
      </c>
      <c r="L3130" t="str">
        <f t="shared" ca="1" si="712"/>
        <v>PIT</v>
      </c>
      <c r="M3130">
        <f t="shared" ref="M3130:M3133" ca="1" si="717">IF(NOT(OR(ISBLANK(D3130),ISBLANK(E3130),D3130="",E3130="")),D3130-E3130,"")</f>
        <v>-2.5</v>
      </c>
      <c r="N3130" t="s">
        <v>18</v>
      </c>
      <c r="O3130">
        <v>-4.5</v>
      </c>
      <c r="P3130">
        <f t="shared" ca="1" si="713"/>
        <v>2.5</v>
      </c>
      <c r="S3130" t="s">
        <v>67</v>
      </c>
      <c r="T3130">
        <v>0.62</v>
      </c>
      <c r="U3130">
        <f t="shared" ca="1" si="702"/>
        <v>1</v>
      </c>
      <c r="V3130" t="s">
        <v>89</v>
      </c>
      <c r="W3130">
        <f t="shared" ca="1" si="703"/>
        <v>1</v>
      </c>
    </row>
    <row r="3131" spans="1:23" x14ac:dyDescent="0.25">
      <c r="A3131">
        <v>3114</v>
      </c>
      <c r="B3131">
        <v>1543</v>
      </c>
      <c r="C3131" t="str">
        <f t="shared" ca="1" si="701"/>
        <v>2017_14_NWE@MIA</v>
      </c>
      <c r="D3131">
        <f t="shared" ca="1" si="710"/>
        <v>12</v>
      </c>
      <c r="E3131">
        <f t="shared" ref="E3131" ca="1" si="718">IFERROR(IF(ISBLANK(VLOOKUP($B3131,nfl_game_result,MATCH(E$1,nfl_game_result_header,0),FALSE)),"",VLOOKUP($B3131,nfl_game_result,MATCH(E$1,nfl_game_result_header,0),FALSE)),"error")</f>
        <v>11</v>
      </c>
      <c r="F3131">
        <f t="shared" ca="1" si="711"/>
        <v>27</v>
      </c>
      <c r="G3131">
        <f t="shared" ca="1" si="711"/>
        <v>20</v>
      </c>
      <c r="H3131">
        <f t="shared" ca="1" si="714"/>
        <v>2017</v>
      </c>
      <c r="I3131">
        <f t="shared" ca="1" si="715"/>
        <v>14</v>
      </c>
      <c r="J3131" t="str">
        <f t="shared" ca="1" si="716"/>
        <v>rs</v>
      </c>
      <c r="K3131" t="str">
        <f t="shared" ca="1" si="712"/>
        <v>MIA</v>
      </c>
      <c r="L3131" t="str">
        <f t="shared" ca="1" si="712"/>
        <v>MIA</v>
      </c>
      <c r="M3131">
        <f t="shared" ca="1" si="717"/>
        <v>1</v>
      </c>
      <c r="N3131" t="s">
        <v>18</v>
      </c>
      <c r="O3131">
        <v>11.5</v>
      </c>
      <c r="P3131">
        <f t="shared" ca="1" si="713"/>
        <v>0.5</v>
      </c>
      <c r="S3131" t="s">
        <v>337</v>
      </c>
      <c r="T3131">
        <v>0.6</v>
      </c>
      <c r="U3131">
        <f t="shared" ca="1" si="702"/>
        <v>0</v>
      </c>
      <c r="V3131" t="s">
        <v>337</v>
      </c>
      <c r="W3131">
        <f t="shared" ca="1" si="703"/>
        <v>0</v>
      </c>
    </row>
    <row r="3132" spans="1:23" x14ac:dyDescent="0.25">
      <c r="A3132">
        <v>3115</v>
      </c>
      <c r="B3132">
        <v>1544</v>
      </c>
      <c r="C3132" t="str">
        <f t="shared" ca="1" si="701"/>
        <v>2017_15_DEN@IND</v>
      </c>
      <c r="D3132">
        <f t="shared" ca="1" si="710"/>
        <v>2</v>
      </c>
      <c r="E3132">
        <f t="shared" ca="1" si="711"/>
        <v>2</v>
      </c>
      <c r="F3132">
        <f t="shared" ca="1" si="711"/>
        <v>13</v>
      </c>
      <c r="G3132">
        <f t="shared" ca="1" si="711"/>
        <v>25</v>
      </c>
      <c r="H3132">
        <f t="shared" ca="1" si="714"/>
        <v>2017</v>
      </c>
      <c r="I3132">
        <f t="shared" ca="1" si="715"/>
        <v>15</v>
      </c>
      <c r="J3132" t="str">
        <f t="shared" ca="1" si="716"/>
        <v>rs</v>
      </c>
      <c r="K3132" t="str">
        <f t="shared" ca="1" si="712"/>
        <v>DEN</v>
      </c>
      <c r="L3132" t="str">
        <f t="shared" ca="1" si="712"/>
        <v>DEN</v>
      </c>
      <c r="M3132">
        <f t="shared" ca="1" si="717"/>
        <v>0</v>
      </c>
      <c r="N3132" t="s">
        <v>16</v>
      </c>
      <c r="O3132">
        <v>-1</v>
      </c>
      <c r="P3132">
        <f t="shared" ca="1" si="713"/>
        <v>3</v>
      </c>
      <c r="S3132" t="s">
        <v>74</v>
      </c>
      <c r="T3132">
        <v>0.53</v>
      </c>
      <c r="U3132">
        <f t="shared" ca="1" si="702"/>
        <v>1</v>
      </c>
      <c r="V3132" t="s">
        <v>74</v>
      </c>
      <c r="W3132">
        <f t="shared" ca="1" si="703"/>
        <v>1</v>
      </c>
    </row>
    <row r="3133" spans="1:23" x14ac:dyDescent="0.25">
      <c r="A3133">
        <v>3116</v>
      </c>
      <c r="B3133">
        <v>1545</v>
      </c>
      <c r="C3133" t="str">
        <f t="shared" ca="1" si="701"/>
        <v>2017_15_CHI@DET</v>
      </c>
      <c r="D3133">
        <f t="shared" ca="1" si="710"/>
        <v>-6.5</v>
      </c>
      <c r="E3133">
        <f t="shared" ca="1" si="710"/>
        <v>-5</v>
      </c>
      <c r="F3133">
        <f t="shared" ca="1" si="710"/>
        <v>20</v>
      </c>
      <c r="G3133">
        <f t="shared" ca="1" si="710"/>
        <v>10</v>
      </c>
      <c r="H3133">
        <f t="shared" ca="1" si="714"/>
        <v>2017</v>
      </c>
      <c r="I3133">
        <f t="shared" ca="1" si="715"/>
        <v>15</v>
      </c>
      <c r="J3133" t="str">
        <f t="shared" ca="1" si="716"/>
        <v>rs</v>
      </c>
      <c r="K3133" t="str">
        <f t="shared" ref="K3133:L3164" ca="1" si="719">IFERROR(IF(ISBLANK(VLOOKUP($B3133,nfl_game_result,MATCH(K$1,nfl_game_result_header,0),FALSE)),"",VLOOKUP($B3133,nfl_game_result,MATCH(K$1,nfl_game_result_header,0),FALSE)),"error")</f>
        <v>DET</v>
      </c>
      <c r="L3133" t="str">
        <f t="shared" ca="1" si="719"/>
        <v>DET</v>
      </c>
      <c r="M3133">
        <f t="shared" ca="1" si="717"/>
        <v>-1.5</v>
      </c>
      <c r="N3133" t="s">
        <v>16</v>
      </c>
      <c r="O3133">
        <v>-7</v>
      </c>
      <c r="P3133">
        <f t="shared" ca="1" si="713"/>
        <v>0.5</v>
      </c>
      <c r="S3133" t="s">
        <v>75</v>
      </c>
      <c r="T3133">
        <v>0.55000000000000004</v>
      </c>
      <c r="U3133">
        <f t="shared" ca="1" si="702"/>
        <v>1</v>
      </c>
      <c r="V3133" t="s">
        <v>75</v>
      </c>
      <c r="W3133">
        <f t="shared" ca="1" si="703"/>
        <v>1</v>
      </c>
    </row>
    <row r="3134" spans="1:23" x14ac:dyDescent="0.25">
      <c r="A3134">
        <v>3117</v>
      </c>
      <c r="B3134">
        <v>1546</v>
      </c>
      <c r="C3134" t="str">
        <f t="shared" ca="1" si="701"/>
        <v>2017_15_LAC@KCY</v>
      </c>
      <c r="D3134">
        <f t="shared" ref="D3134:G3164" ca="1" si="720">IFERROR(IF(ISBLANK(VLOOKUP($B3134,nfl_game_result,MATCH(D$1,nfl_game_result_header,0),FALSE)),"",VLOOKUP($B3134,nfl_game_result,MATCH(D$1,nfl_game_result_header,0),FALSE)),"error")</f>
        <v>-1</v>
      </c>
      <c r="E3134">
        <f t="shared" ca="1" si="720"/>
        <v>1</v>
      </c>
      <c r="F3134">
        <f t="shared" ca="1" si="720"/>
        <v>30</v>
      </c>
      <c r="G3134">
        <f t="shared" ca="1" si="720"/>
        <v>13</v>
      </c>
      <c r="H3134">
        <f t="shared" ref="H3134:H3163" ca="1" si="721">VALUE(LEFT(C3134, 4))</f>
        <v>2017</v>
      </c>
      <c r="I3134">
        <f t="shared" ref="I3134:I3163" ca="1" si="722">VALUE(MID(C3134,6,FIND("_",C3134,6)-6))</f>
        <v>15</v>
      </c>
      <c r="J3134" t="str">
        <f t="shared" ref="J3134:J3163" ca="1" si="723">IF(I3134&lt;=17,"rs","plyff")</f>
        <v>rs</v>
      </c>
      <c r="K3134" t="str">
        <f t="shared" ca="1" si="719"/>
        <v>KCY</v>
      </c>
      <c r="L3134" t="str">
        <f t="shared" ca="1" si="719"/>
        <v>KCY</v>
      </c>
      <c r="M3134">
        <f t="shared" ref="M3134:M3163" ca="1" si="724">IF(NOT(OR(ISBLANK(D3134),ISBLANK(E3134),D3134="",E3134="")),D3134-E3134,"")</f>
        <v>-2</v>
      </c>
      <c r="N3134" t="s">
        <v>16</v>
      </c>
      <c r="O3134">
        <v>-2.5</v>
      </c>
      <c r="P3134">
        <f t="shared" ca="1" si="713"/>
        <v>1.5</v>
      </c>
      <c r="S3134" t="s">
        <v>336</v>
      </c>
      <c r="T3134">
        <v>0.54</v>
      </c>
      <c r="U3134">
        <f t="shared" ca="1" si="702"/>
        <v>1</v>
      </c>
      <c r="V3134" t="s">
        <v>336</v>
      </c>
      <c r="W3134">
        <f t="shared" ca="1" si="703"/>
        <v>1</v>
      </c>
    </row>
    <row r="3135" spans="1:23" x14ac:dyDescent="0.25">
      <c r="A3135">
        <v>3118</v>
      </c>
      <c r="B3135">
        <v>1547</v>
      </c>
      <c r="C3135" t="str">
        <f t="shared" ca="1" si="701"/>
        <v>2017_15_PHI@NYG</v>
      </c>
      <c r="D3135">
        <f t="shared" ca="1" si="720"/>
        <v>8</v>
      </c>
      <c r="E3135">
        <f t="shared" ca="1" si="720"/>
        <v>7.5</v>
      </c>
      <c r="F3135">
        <f t="shared" ca="1" si="720"/>
        <v>29</v>
      </c>
      <c r="G3135">
        <f t="shared" ca="1" si="720"/>
        <v>34</v>
      </c>
      <c r="H3135">
        <f t="shared" ca="1" si="721"/>
        <v>2017</v>
      </c>
      <c r="I3135">
        <f t="shared" ca="1" si="722"/>
        <v>15</v>
      </c>
      <c r="J3135" t="str">
        <f t="shared" ca="1" si="723"/>
        <v>rs</v>
      </c>
      <c r="K3135" t="str">
        <f t="shared" ca="1" si="719"/>
        <v>NYG</v>
      </c>
      <c r="L3135" t="str">
        <f t="shared" ca="1" si="719"/>
        <v>PHI</v>
      </c>
      <c r="M3135">
        <f t="shared" ca="1" si="724"/>
        <v>0.5</v>
      </c>
      <c r="N3135" t="s">
        <v>16</v>
      </c>
      <c r="O3135">
        <v>3</v>
      </c>
      <c r="P3135">
        <f t="shared" ca="1" si="713"/>
        <v>5</v>
      </c>
      <c r="S3135" t="s">
        <v>88</v>
      </c>
      <c r="T3135">
        <v>0.63</v>
      </c>
      <c r="U3135">
        <f t="shared" ca="1" si="702"/>
        <v>0</v>
      </c>
      <c r="V3135" t="s">
        <v>88</v>
      </c>
      <c r="W3135">
        <f t="shared" ca="1" si="703"/>
        <v>1</v>
      </c>
    </row>
    <row r="3136" spans="1:23" x14ac:dyDescent="0.25">
      <c r="A3136">
        <v>3119</v>
      </c>
      <c r="B3136">
        <v>1548</v>
      </c>
      <c r="C3136" t="str">
        <f t="shared" ca="1" si="701"/>
        <v>2017_15_CIN@MIN</v>
      </c>
      <c r="D3136">
        <f t="shared" ca="1" si="720"/>
        <v>-10.5</v>
      </c>
      <c r="E3136">
        <f t="shared" ca="1" si="720"/>
        <v>-10.5</v>
      </c>
      <c r="F3136">
        <f t="shared" ca="1" si="720"/>
        <v>34</v>
      </c>
      <c r="G3136">
        <f t="shared" ca="1" si="720"/>
        <v>7</v>
      </c>
      <c r="H3136">
        <f t="shared" ca="1" si="721"/>
        <v>2017</v>
      </c>
      <c r="I3136">
        <f t="shared" ca="1" si="722"/>
        <v>15</v>
      </c>
      <c r="J3136" t="str">
        <f t="shared" ca="1" si="723"/>
        <v>rs</v>
      </c>
      <c r="K3136" t="str">
        <f t="shared" ca="1" si="719"/>
        <v>MIN</v>
      </c>
      <c r="L3136" t="str">
        <f t="shared" ca="1" si="719"/>
        <v>MIN</v>
      </c>
      <c r="M3136">
        <f t="shared" ca="1" si="724"/>
        <v>0</v>
      </c>
      <c r="N3136" t="s">
        <v>16</v>
      </c>
      <c r="O3136">
        <v>-9.5</v>
      </c>
      <c r="P3136">
        <f t="shared" ca="1" si="713"/>
        <v>1</v>
      </c>
      <c r="S3136" t="s">
        <v>82</v>
      </c>
      <c r="T3136">
        <v>0.68</v>
      </c>
      <c r="U3136">
        <f t="shared" ca="1" si="702"/>
        <v>1</v>
      </c>
      <c r="V3136" t="s">
        <v>82</v>
      </c>
      <c r="W3136">
        <f t="shared" ca="1" si="703"/>
        <v>1</v>
      </c>
    </row>
    <row r="3137" spans="1:23" x14ac:dyDescent="0.25">
      <c r="A3137">
        <v>3120</v>
      </c>
      <c r="B3137">
        <v>1549</v>
      </c>
      <c r="C3137" t="str">
        <f t="shared" ca="1" si="701"/>
        <v>2017_15_BAL@CLE</v>
      </c>
      <c r="D3137">
        <f t="shared" ca="1" si="720"/>
        <v>7</v>
      </c>
      <c r="E3137">
        <f t="shared" ca="1" si="720"/>
        <v>-7</v>
      </c>
      <c r="F3137">
        <f t="shared" ca="1" si="720"/>
        <v>10</v>
      </c>
      <c r="G3137">
        <f t="shared" ca="1" si="720"/>
        <v>27</v>
      </c>
      <c r="H3137">
        <f t="shared" ca="1" si="721"/>
        <v>2017</v>
      </c>
      <c r="I3137">
        <f t="shared" ca="1" si="722"/>
        <v>15</v>
      </c>
      <c r="J3137" t="str">
        <f t="shared" ca="1" si="723"/>
        <v>rs</v>
      </c>
      <c r="K3137" t="str">
        <f t="shared" ca="1" si="719"/>
        <v>BAL</v>
      </c>
      <c r="L3137" t="str">
        <f t="shared" ca="1" si="719"/>
        <v>BAL</v>
      </c>
      <c r="M3137">
        <f t="shared" ca="1" si="724"/>
        <v>14</v>
      </c>
      <c r="N3137" t="s">
        <v>16</v>
      </c>
      <c r="O3137">
        <v>7</v>
      </c>
      <c r="P3137">
        <f t="shared" ca="1" si="713"/>
        <v>0</v>
      </c>
      <c r="S3137" t="s">
        <v>72</v>
      </c>
      <c r="T3137">
        <v>0.52</v>
      </c>
      <c r="U3137">
        <f t="shared" ca="1" si="702"/>
        <v>0</v>
      </c>
      <c r="V3137" t="s">
        <v>72</v>
      </c>
      <c r="W3137">
        <f t="shared" ca="1" si="703"/>
        <v>0</v>
      </c>
    </row>
    <row r="3138" spans="1:23" x14ac:dyDescent="0.25">
      <c r="A3138">
        <v>3121</v>
      </c>
      <c r="B3138">
        <v>1550</v>
      </c>
      <c r="C3138" t="str">
        <f t="shared" ref="C3138:C3201" ca="1" si="725">IFERROR(VLOOKUP($B3138,nfl_game_result,MATCH(C$1,nfl_game_result_header,0),FALSE),"error")</f>
        <v>2017_15_ARI@WAS</v>
      </c>
      <c r="D3138">
        <f t="shared" ca="1" si="720"/>
        <v>-4.5</v>
      </c>
      <c r="E3138">
        <f t="shared" ca="1" si="720"/>
        <v>-4.5</v>
      </c>
      <c r="F3138">
        <f t="shared" ca="1" si="720"/>
        <v>20</v>
      </c>
      <c r="G3138">
        <f t="shared" ca="1" si="720"/>
        <v>15</v>
      </c>
      <c r="H3138">
        <f t="shared" ca="1" si="721"/>
        <v>2017</v>
      </c>
      <c r="I3138">
        <f t="shared" ca="1" si="722"/>
        <v>15</v>
      </c>
      <c r="J3138" t="str">
        <f t="shared" ca="1" si="723"/>
        <v>rs</v>
      </c>
      <c r="K3138" t="str">
        <f t="shared" ca="1" si="719"/>
        <v>WAS</v>
      </c>
      <c r="L3138" t="str">
        <f t="shared" ca="1" si="719"/>
        <v>WAS</v>
      </c>
      <c r="M3138">
        <f t="shared" ca="1" si="724"/>
        <v>0</v>
      </c>
      <c r="N3138" t="s">
        <v>16</v>
      </c>
      <c r="O3138">
        <v>-3</v>
      </c>
      <c r="P3138">
        <f t="shared" ca="1" si="713"/>
        <v>1.5</v>
      </c>
      <c r="S3138" t="s">
        <v>96</v>
      </c>
      <c r="T3138">
        <v>0.6</v>
      </c>
      <c r="U3138">
        <f t="shared" ref="U3138:U3229" ca="1" si="726">IF(OR(ISBLANK(K3138),ISBLANK(S3138),K3138="",S3138=""),"",IF(K3138=S3138,1,0))</f>
        <v>1</v>
      </c>
      <c r="V3138" t="s">
        <v>96</v>
      </c>
      <c r="W3138">
        <f t="shared" ref="W3138:W3195" ca="1" si="727">IF(OR(ISBLANK(L3138),ISBLANK(V3138),L3138="",V3138=""),"",IF(L3138=V3138,1,0))</f>
        <v>1</v>
      </c>
    </row>
    <row r="3139" spans="1:23" x14ac:dyDescent="0.25">
      <c r="A3139">
        <v>3122</v>
      </c>
      <c r="B3139">
        <v>1551</v>
      </c>
      <c r="C3139" t="str">
        <f t="shared" ca="1" si="725"/>
        <v>2017_15_GBY@CAR</v>
      </c>
      <c r="D3139">
        <f t="shared" ca="1" si="720"/>
        <v>-2</v>
      </c>
      <c r="E3139">
        <f t="shared" ca="1" si="720"/>
        <v>-3</v>
      </c>
      <c r="F3139">
        <f t="shared" ca="1" si="720"/>
        <v>31</v>
      </c>
      <c r="G3139">
        <f t="shared" ca="1" si="720"/>
        <v>24</v>
      </c>
      <c r="H3139">
        <f t="shared" ca="1" si="721"/>
        <v>2017</v>
      </c>
      <c r="I3139">
        <f t="shared" ca="1" si="722"/>
        <v>15</v>
      </c>
      <c r="J3139" t="str">
        <f t="shared" ca="1" si="723"/>
        <v>rs</v>
      </c>
      <c r="K3139" t="str">
        <f t="shared" ca="1" si="719"/>
        <v>CAR</v>
      </c>
      <c r="L3139" t="str">
        <f t="shared" ca="1" si="719"/>
        <v>CAR</v>
      </c>
      <c r="M3139">
        <f t="shared" ca="1" si="724"/>
        <v>1</v>
      </c>
      <c r="N3139" t="s">
        <v>16</v>
      </c>
      <c r="O3139">
        <v>-3.5</v>
      </c>
      <c r="P3139">
        <f t="shared" ca="1" si="713"/>
        <v>1.5</v>
      </c>
      <c r="S3139" t="s">
        <v>69</v>
      </c>
      <c r="T3139">
        <v>0.59</v>
      </c>
      <c r="U3139">
        <f t="shared" ca="1" si="726"/>
        <v>1</v>
      </c>
      <c r="V3139" t="s">
        <v>69</v>
      </c>
      <c r="W3139">
        <f t="shared" ca="1" si="727"/>
        <v>1</v>
      </c>
    </row>
    <row r="3140" spans="1:23" x14ac:dyDescent="0.25">
      <c r="A3140">
        <v>3123</v>
      </c>
      <c r="B3140">
        <v>1552</v>
      </c>
      <c r="C3140" t="str">
        <f t="shared" ca="1" si="725"/>
        <v>2017_15_NYJ@NOR</v>
      </c>
      <c r="D3140">
        <f t="shared" ca="1" si="720"/>
        <v>-15</v>
      </c>
      <c r="E3140">
        <f t="shared" ca="1" si="720"/>
        <v>-15.5</v>
      </c>
      <c r="F3140">
        <f t="shared" ca="1" si="720"/>
        <v>31</v>
      </c>
      <c r="G3140">
        <f t="shared" ca="1" si="720"/>
        <v>19</v>
      </c>
      <c r="H3140">
        <f t="shared" ca="1" si="721"/>
        <v>2017</v>
      </c>
      <c r="I3140">
        <f t="shared" ca="1" si="722"/>
        <v>15</v>
      </c>
      <c r="J3140" t="str">
        <f t="shared" ca="1" si="723"/>
        <v>rs</v>
      </c>
      <c r="K3140" t="str">
        <f t="shared" ca="1" si="719"/>
        <v>NYJ</v>
      </c>
      <c r="L3140" t="str">
        <f t="shared" ca="1" si="719"/>
        <v>NOR</v>
      </c>
      <c r="M3140">
        <f t="shared" ca="1" si="724"/>
        <v>0.5</v>
      </c>
      <c r="N3140" t="s">
        <v>16</v>
      </c>
      <c r="O3140">
        <v>-13</v>
      </c>
      <c r="P3140">
        <f t="shared" ca="1" si="713"/>
        <v>2</v>
      </c>
      <c r="S3140" t="s">
        <v>340</v>
      </c>
      <c r="T3140">
        <v>0.57999999999999996</v>
      </c>
      <c r="U3140">
        <f t="shared" ca="1" si="726"/>
        <v>0</v>
      </c>
      <c r="V3140" t="s">
        <v>340</v>
      </c>
      <c r="W3140">
        <f t="shared" ca="1" si="727"/>
        <v>1</v>
      </c>
    </row>
    <row r="3141" spans="1:23" x14ac:dyDescent="0.25">
      <c r="A3141">
        <v>3124</v>
      </c>
      <c r="B3141">
        <v>1553</v>
      </c>
      <c r="C3141" t="str">
        <f t="shared" ca="1" si="725"/>
        <v>2017_15_MIA@BUF</v>
      </c>
      <c r="D3141">
        <f t="shared" ca="1" si="720"/>
        <v>-4</v>
      </c>
      <c r="E3141">
        <f t="shared" ca="1" si="720"/>
        <v>-3.5</v>
      </c>
      <c r="F3141">
        <f t="shared" ca="1" si="720"/>
        <v>24</v>
      </c>
      <c r="G3141">
        <f t="shared" ca="1" si="720"/>
        <v>16</v>
      </c>
      <c r="H3141">
        <f t="shared" ca="1" si="721"/>
        <v>2017</v>
      </c>
      <c r="I3141">
        <f t="shared" ca="1" si="722"/>
        <v>15</v>
      </c>
      <c r="J3141" t="str">
        <f t="shared" ca="1" si="723"/>
        <v>rs</v>
      </c>
      <c r="K3141" t="str">
        <f t="shared" ca="1" si="719"/>
        <v>BUF</v>
      </c>
      <c r="L3141" t="str">
        <f t="shared" ca="1" si="719"/>
        <v>BUF</v>
      </c>
      <c r="M3141">
        <f t="shared" ca="1" si="724"/>
        <v>-0.5</v>
      </c>
      <c r="N3141" t="s">
        <v>16</v>
      </c>
      <c r="O3141">
        <v>-4</v>
      </c>
      <c r="P3141">
        <f t="shared" ca="1" si="713"/>
        <v>0</v>
      </c>
      <c r="S3141" t="s">
        <v>68</v>
      </c>
      <c r="T3141">
        <v>0.51</v>
      </c>
      <c r="U3141">
        <f t="shared" ca="1" si="726"/>
        <v>1</v>
      </c>
      <c r="V3141" t="s">
        <v>68</v>
      </c>
      <c r="W3141">
        <f t="shared" ca="1" si="727"/>
        <v>1</v>
      </c>
    </row>
    <row r="3142" spans="1:23" x14ac:dyDescent="0.25">
      <c r="A3142">
        <v>3125</v>
      </c>
      <c r="B3142">
        <v>1554</v>
      </c>
      <c r="C3142" t="str">
        <f t="shared" ca="1" si="725"/>
        <v>2017_15_HOU@JAX</v>
      </c>
      <c r="D3142">
        <f t="shared" ca="1" si="720"/>
        <v>-11.5</v>
      </c>
      <c r="E3142">
        <f t="shared" ca="1" si="720"/>
        <v>-11</v>
      </c>
      <c r="F3142">
        <f t="shared" ca="1" si="720"/>
        <v>45</v>
      </c>
      <c r="G3142">
        <f t="shared" ca="1" si="720"/>
        <v>7</v>
      </c>
      <c r="H3142">
        <f t="shared" ca="1" si="721"/>
        <v>2017</v>
      </c>
      <c r="I3142">
        <f t="shared" ca="1" si="722"/>
        <v>15</v>
      </c>
      <c r="J3142" t="str">
        <f t="shared" ca="1" si="723"/>
        <v>rs</v>
      </c>
      <c r="K3142" t="str">
        <f t="shared" ca="1" si="719"/>
        <v>JAX</v>
      </c>
      <c r="L3142" t="str">
        <f t="shared" ca="1" si="719"/>
        <v>JAX</v>
      </c>
      <c r="M3142">
        <f t="shared" ca="1" si="724"/>
        <v>-0.5</v>
      </c>
      <c r="N3142" t="s">
        <v>16</v>
      </c>
      <c r="O3142">
        <v>-10</v>
      </c>
      <c r="P3142">
        <f t="shared" ca="1" si="713"/>
        <v>1.5</v>
      </c>
      <c r="S3142" t="s">
        <v>77</v>
      </c>
      <c r="T3142">
        <v>0.51</v>
      </c>
      <c r="U3142">
        <f t="shared" ca="1" si="726"/>
        <v>0</v>
      </c>
      <c r="V3142" t="s">
        <v>79</v>
      </c>
      <c r="W3142">
        <f t="shared" ca="1" si="727"/>
        <v>1</v>
      </c>
    </row>
    <row r="3143" spans="1:23" x14ac:dyDescent="0.25">
      <c r="A3143">
        <v>3126</v>
      </c>
      <c r="B3143">
        <v>1555</v>
      </c>
      <c r="C3143" t="str">
        <f t="shared" ca="1" si="725"/>
        <v>2017_15_LAR@SEA</v>
      </c>
      <c r="D3143">
        <f t="shared" ca="1" si="720"/>
        <v>-1</v>
      </c>
      <c r="E3143">
        <f t="shared" ca="1" si="720"/>
        <v>-2.5</v>
      </c>
      <c r="F3143">
        <f t="shared" ca="1" si="720"/>
        <v>7</v>
      </c>
      <c r="G3143">
        <f t="shared" ca="1" si="720"/>
        <v>42</v>
      </c>
      <c r="H3143">
        <f t="shared" ca="1" si="721"/>
        <v>2017</v>
      </c>
      <c r="I3143">
        <f t="shared" ca="1" si="722"/>
        <v>15</v>
      </c>
      <c r="J3143" t="str">
        <f t="shared" ca="1" si="723"/>
        <v>rs</v>
      </c>
      <c r="K3143" t="str">
        <f t="shared" ca="1" si="719"/>
        <v>LAR</v>
      </c>
      <c r="L3143" t="str">
        <f t="shared" ca="1" si="719"/>
        <v>LAR</v>
      </c>
      <c r="M3143">
        <f t="shared" ca="1" si="724"/>
        <v>1.5</v>
      </c>
      <c r="N3143" t="s">
        <v>16</v>
      </c>
      <c r="O3143">
        <v>-3</v>
      </c>
      <c r="P3143">
        <f t="shared" ca="1" si="713"/>
        <v>2</v>
      </c>
      <c r="S3143" t="s">
        <v>125</v>
      </c>
      <c r="T3143">
        <v>0.54</v>
      </c>
      <c r="U3143">
        <f t="shared" ca="1" si="726"/>
        <v>1</v>
      </c>
      <c r="V3143" t="s">
        <v>125</v>
      </c>
      <c r="W3143">
        <f t="shared" ca="1" si="727"/>
        <v>1</v>
      </c>
    </row>
    <row r="3144" spans="1:23" x14ac:dyDescent="0.25">
      <c r="A3144">
        <v>3127</v>
      </c>
      <c r="B3144">
        <v>1556</v>
      </c>
      <c r="C3144" t="str">
        <f t="shared" ca="1" si="725"/>
        <v>2017_15_TEN@SFO</v>
      </c>
      <c r="D3144">
        <f t="shared" ca="1" si="720"/>
        <v>2</v>
      </c>
      <c r="E3144">
        <f t="shared" ca="1" si="720"/>
        <v>-2</v>
      </c>
      <c r="F3144">
        <f t="shared" ca="1" si="720"/>
        <v>25</v>
      </c>
      <c r="G3144">
        <f t="shared" ca="1" si="720"/>
        <v>23</v>
      </c>
      <c r="H3144">
        <f t="shared" ca="1" si="721"/>
        <v>2017</v>
      </c>
      <c r="I3144">
        <f t="shared" ca="1" si="722"/>
        <v>15</v>
      </c>
      <c r="J3144" t="str">
        <f t="shared" ca="1" si="723"/>
        <v>rs</v>
      </c>
      <c r="K3144" t="str">
        <f t="shared" ca="1" si="719"/>
        <v>na</v>
      </c>
      <c r="L3144" t="str">
        <f t="shared" ca="1" si="719"/>
        <v>SFO</v>
      </c>
      <c r="M3144">
        <f t="shared" ca="1" si="724"/>
        <v>4</v>
      </c>
      <c r="N3144" t="s">
        <v>16</v>
      </c>
      <c r="O3144">
        <v>-1</v>
      </c>
      <c r="P3144">
        <f t="shared" ca="1" si="713"/>
        <v>3</v>
      </c>
      <c r="S3144" t="s">
        <v>338</v>
      </c>
      <c r="T3144">
        <v>0.56000000000000005</v>
      </c>
      <c r="U3144">
        <f t="shared" ca="1" si="726"/>
        <v>0</v>
      </c>
      <c r="V3144" t="s">
        <v>338</v>
      </c>
      <c r="W3144">
        <f t="shared" ca="1" si="727"/>
        <v>1</v>
      </c>
    </row>
    <row r="3145" spans="1:23" x14ac:dyDescent="0.25">
      <c r="A3145">
        <v>3128</v>
      </c>
      <c r="B3145">
        <v>1557</v>
      </c>
      <c r="C3145" t="str">
        <f t="shared" ca="1" si="725"/>
        <v>2017_15_NWE@PIT</v>
      </c>
      <c r="D3145">
        <f t="shared" ca="1" si="720"/>
        <v>2.5</v>
      </c>
      <c r="E3145">
        <f t="shared" ca="1" si="720"/>
        <v>3</v>
      </c>
      <c r="F3145">
        <f t="shared" ca="1" si="720"/>
        <v>24</v>
      </c>
      <c r="G3145">
        <f t="shared" ca="1" si="720"/>
        <v>27</v>
      </c>
      <c r="H3145">
        <f t="shared" ca="1" si="721"/>
        <v>2017</v>
      </c>
      <c r="I3145">
        <f t="shared" ca="1" si="722"/>
        <v>15</v>
      </c>
      <c r="J3145" t="str">
        <f t="shared" ca="1" si="723"/>
        <v>rs</v>
      </c>
      <c r="K3145" t="str">
        <f t="shared" ca="1" si="719"/>
        <v>na</v>
      </c>
      <c r="L3145" t="str">
        <f t="shared" ca="1" si="719"/>
        <v>NWE</v>
      </c>
      <c r="M3145">
        <f t="shared" ca="1" si="724"/>
        <v>-0.5</v>
      </c>
      <c r="N3145" t="s">
        <v>16</v>
      </c>
      <c r="O3145">
        <v>-2.5</v>
      </c>
      <c r="P3145">
        <f t="shared" ca="1" si="713"/>
        <v>5</v>
      </c>
      <c r="S3145" t="s">
        <v>337</v>
      </c>
      <c r="T3145">
        <v>0.52</v>
      </c>
      <c r="U3145">
        <f t="shared" ca="1" si="726"/>
        <v>0</v>
      </c>
      <c r="V3145" t="s">
        <v>337</v>
      </c>
      <c r="W3145">
        <f t="shared" ca="1" si="727"/>
        <v>1</v>
      </c>
    </row>
    <row r="3146" spans="1:23" x14ac:dyDescent="0.25">
      <c r="A3146">
        <v>3129</v>
      </c>
      <c r="B3146">
        <v>1558</v>
      </c>
      <c r="C3146" t="str">
        <f t="shared" ca="1" si="725"/>
        <v>2017_15_DAL@OAK</v>
      </c>
      <c r="D3146">
        <f t="shared" ca="1" si="720"/>
        <v>2.5</v>
      </c>
      <c r="E3146">
        <f t="shared" ca="1" si="720"/>
        <v>3</v>
      </c>
      <c r="F3146">
        <f t="shared" ca="1" si="720"/>
        <v>17</v>
      </c>
      <c r="G3146">
        <f t="shared" ca="1" si="720"/>
        <v>20</v>
      </c>
      <c r="H3146">
        <f t="shared" ca="1" si="721"/>
        <v>2017</v>
      </c>
      <c r="I3146">
        <f t="shared" ca="1" si="722"/>
        <v>15</v>
      </c>
      <c r="J3146" t="str">
        <f t="shared" ca="1" si="723"/>
        <v>rs</v>
      </c>
      <c r="K3146" t="str">
        <f t="shared" ca="1" si="719"/>
        <v>na</v>
      </c>
      <c r="L3146" t="str">
        <f t="shared" ca="1" si="719"/>
        <v>DAL</v>
      </c>
      <c r="M3146">
        <f t="shared" ca="1" si="724"/>
        <v>-0.5</v>
      </c>
      <c r="N3146" t="s">
        <v>16</v>
      </c>
      <c r="O3146">
        <v>2.5</v>
      </c>
      <c r="P3146">
        <f t="shared" ca="1" si="713"/>
        <v>0</v>
      </c>
      <c r="S3146" t="s">
        <v>73</v>
      </c>
      <c r="T3146">
        <v>0.59</v>
      </c>
      <c r="U3146">
        <f t="shared" ca="1" si="726"/>
        <v>0</v>
      </c>
      <c r="V3146" t="s">
        <v>73</v>
      </c>
      <c r="W3146">
        <f t="shared" ca="1" si="727"/>
        <v>1</v>
      </c>
    </row>
    <row r="3147" spans="1:23" x14ac:dyDescent="0.25">
      <c r="A3147">
        <v>3130</v>
      </c>
      <c r="B3147">
        <v>1559</v>
      </c>
      <c r="C3147" t="str">
        <f t="shared" ca="1" si="725"/>
        <v>2017_15_ATL@TBY</v>
      </c>
      <c r="D3147">
        <f t="shared" ca="1" si="720"/>
        <v>5</v>
      </c>
      <c r="E3147">
        <f t="shared" ca="1" si="720"/>
        <v>6</v>
      </c>
      <c r="F3147">
        <f t="shared" ca="1" si="720"/>
        <v>21</v>
      </c>
      <c r="G3147">
        <f t="shared" ca="1" si="720"/>
        <v>24</v>
      </c>
      <c r="H3147">
        <f t="shared" ca="1" si="721"/>
        <v>2017</v>
      </c>
      <c r="I3147">
        <f t="shared" ca="1" si="722"/>
        <v>15</v>
      </c>
      <c r="J3147" t="str">
        <f t="shared" ca="1" si="723"/>
        <v>rs</v>
      </c>
      <c r="K3147" t="str">
        <f t="shared" ca="1" si="719"/>
        <v>TBY</v>
      </c>
      <c r="L3147" t="str">
        <f t="shared" ca="1" si="719"/>
        <v>ATL</v>
      </c>
      <c r="M3147">
        <f t="shared" ca="1" si="724"/>
        <v>-1</v>
      </c>
      <c r="N3147" t="s">
        <v>16</v>
      </c>
      <c r="O3147">
        <v>8</v>
      </c>
      <c r="P3147">
        <f t="shared" ca="1" si="713"/>
        <v>3</v>
      </c>
      <c r="S3147" t="s">
        <v>22</v>
      </c>
      <c r="T3147">
        <v>0.61</v>
      </c>
      <c r="U3147">
        <f t="shared" ca="1" si="726"/>
        <v>0</v>
      </c>
      <c r="V3147" t="s">
        <v>22</v>
      </c>
      <c r="W3147">
        <f t="shared" ca="1" si="727"/>
        <v>1</v>
      </c>
    </row>
    <row r="3148" spans="1:23" x14ac:dyDescent="0.25">
      <c r="A3148">
        <v>3131</v>
      </c>
      <c r="B3148">
        <v>1544</v>
      </c>
      <c r="C3148" t="str">
        <f t="shared" ca="1" si="725"/>
        <v>2017_15_DEN@IND</v>
      </c>
      <c r="D3148">
        <f t="shared" ca="1" si="720"/>
        <v>2</v>
      </c>
      <c r="E3148">
        <f t="shared" ca="1" si="720"/>
        <v>2</v>
      </c>
      <c r="F3148">
        <f t="shared" ca="1" si="720"/>
        <v>13</v>
      </c>
      <c r="G3148">
        <f t="shared" ca="1" si="720"/>
        <v>25</v>
      </c>
      <c r="H3148">
        <f t="shared" ca="1" si="721"/>
        <v>2017</v>
      </c>
      <c r="I3148">
        <f t="shared" ca="1" si="722"/>
        <v>15</v>
      </c>
      <c r="J3148" t="str">
        <f t="shared" ca="1" si="723"/>
        <v>rs</v>
      </c>
      <c r="K3148" t="str">
        <f t="shared" ca="1" si="719"/>
        <v>DEN</v>
      </c>
      <c r="L3148" t="str">
        <f t="shared" ca="1" si="719"/>
        <v>DEN</v>
      </c>
      <c r="M3148">
        <f t="shared" ca="1" si="724"/>
        <v>0</v>
      </c>
      <c r="N3148" t="s">
        <v>18</v>
      </c>
      <c r="O3148">
        <v>2.5</v>
      </c>
      <c r="P3148">
        <f t="shared" ca="1" si="713"/>
        <v>0.5</v>
      </c>
      <c r="S3148" t="s">
        <v>78</v>
      </c>
      <c r="T3148">
        <v>0.51</v>
      </c>
      <c r="U3148">
        <f t="shared" ca="1" si="726"/>
        <v>0</v>
      </c>
      <c r="V3148" t="s">
        <v>78</v>
      </c>
      <c r="W3148">
        <f t="shared" ca="1" si="727"/>
        <v>0</v>
      </c>
    </row>
    <row r="3149" spans="1:23" x14ac:dyDescent="0.25">
      <c r="A3149">
        <v>3132</v>
      </c>
      <c r="B3149">
        <v>1545</v>
      </c>
      <c r="C3149" t="str">
        <f t="shared" ca="1" si="725"/>
        <v>2017_15_CHI@DET</v>
      </c>
      <c r="D3149">
        <f t="shared" ca="1" si="720"/>
        <v>-6.5</v>
      </c>
      <c r="E3149">
        <f t="shared" ca="1" si="720"/>
        <v>-5</v>
      </c>
      <c r="F3149">
        <f t="shared" ca="1" si="720"/>
        <v>20</v>
      </c>
      <c r="G3149">
        <f t="shared" ca="1" si="720"/>
        <v>10</v>
      </c>
      <c r="H3149">
        <f t="shared" ca="1" si="721"/>
        <v>2017</v>
      </c>
      <c r="I3149">
        <f t="shared" ca="1" si="722"/>
        <v>15</v>
      </c>
      <c r="J3149" t="str">
        <f t="shared" ca="1" si="723"/>
        <v>rs</v>
      </c>
      <c r="K3149" t="str">
        <f t="shared" ca="1" si="719"/>
        <v>DET</v>
      </c>
      <c r="L3149" t="str">
        <f t="shared" ca="1" si="719"/>
        <v>DET</v>
      </c>
      <c r="M3149">
        <f t="shared" ca="1" si="724"/>
        <v>-1.5</v>
      </c>
      <c r="N3149" t="s">
        <v>18</v>
      </c>
      <c r="O3149">
        <v>-5.5</v>
      </c>
      <c r="P3149">
        <f t="shared" ca="1" si="713"/>
        <v>1</v>
      </c>
      <c r="S3149" t="s">
        <v>70</v>
      </c>
      <c r="T3149">
        <v>0.54</v>
      </c>
      <c r="U3149">
        <f t="shared" ca="1" si="726"/>
        <v>0</v>
      </c>
      <c r="V3149" t="s">
        <v>75</v>
      </c>
      <c r="W3149">
        <f t="shared" ca="1" si="727"/>
        <v>1</v>
      </c>
    </row>
    <row r="3150" spans="1:23" x14ac:dyDescent="0.25">
      <c r="A3150">
        <v>3133</v>
      </c>
      <c r="B3150">
        <v>1546</v>
      </c>
      <c r="C3150" t="str">
        <f t="shared" ca="1" si="725"/>
        <v>2017_15_LAC@KCY</v>
      </c>
      <c r="D3150">
        <f t="shared" ca="1" si="720"/>
        <v>-1</v>
      </c>
      <c r="E3150">
        <f t="shared" ca="1" si="720"/>
        <v>1</v>
      </c>
      <c r="F3150">
        <f t="shared" ca="1" si="720"/>
        <v>30</v>
      </c>
      <c r="G3150">
        <f t="shared" ca="1" si="720"/>
        <v>13</v>
      </c>
      <c r="H3150">
        <f t="shared" ca="1" si="721"/>
        <v>2017</v>
      </c>
      <c r="I3150">
        <f t="shared" ca="1" si="722"/>
        <v>15</v>
      </c>
      <c r="J3150" t="str">
        <f t="shared" ca="1" si="723"/>
        <v>rs</v>
      </c>
      <c r="K3150" t="str">
        <f t="shared" ca="1" si="719"/>
        <v>KCY</v>
      </c>
      <c r="L3150" t="str">
        <f t="shared" ca="1" si="719"/>
        <v>KCY</v>
      </c>
      <c r="M3150">
        <f t="shared" ca="1" si="724"/>
        <v>-2</v>
      </c>
      <c r="N3150" t="s">
        <v>18</v>
      </c>
      <c r="O3150">
        <v>1</v>
      </c>
      <c r="P3150">
        <f t="shared" ca="1" si="713"/>
        <v>2</v>
      </c>
      <c r="S3150" t="s">
        <v>124</v>
      </c>
      <c r="T3150">
        <v>0.56000000000000005</v>
      </c>
      <c r="U3150">
        <f t="shared" ca="1" si="726"/>
        <v>0</v>
      </c>
      <c r="V3150" t="s">
        <v>124</v>
      </c>
      <c r="W3150">
        <f t="shared" ca="1" si="727"/>
        <v>0</v>
      </c>
    </row>
    <row r="3151" spans="1:23" x14ac:dyDescent="0.25">
      <c r="A3151">
        <v>3134</v>
      </c>
      <c r="B3151">
        <v>1547</v>
      </c>
      <c r="C3151" t="str">
        <f t="shared" ca="1" si="725"/>
        <v>2017_15_PHI@NYG</v>
      </c>
      <c r="D3151">
        <f t="shared" ca="1" si="720"/>
        <v>8</v>
      </c>
      <c r="E3151">
        <f t="shared" ca="1" si="720"/>
        <v>7.5</v>
      </c>
      <c r="F3151">
        <f t="shared" ca="1" si="720"/>
        <v>29</v>
      </c>
      <c r="G3151">
        <f t="shared" ca="1" si="720"/>
        <v>34</v>
      </c>
      <c r="H3151">
        <f t="shared" ca="1" si="721"/>
        <v>2017</v>
      </c>
      <c r="I3151">
        <f t="shared" ca="1" si="722"/>
        <v>15</v>
      </c>
      <c r="J3151" t="str">
        <f t="shared" ca="1" si="723"/>
        <v>rs</v>
      </c>
      <c r="K3151" t="str">
        <f t="shared" ca="1" si="719"/>
        <v>NYG</v>
      </c>
      <c r="L3151" t="str">
        <f t="shared" ca="1" si="719"/>
        <v>PHI</v>
      </c>
      <c r="M3151">
        <f t="shared" ca="1" si="724"/>
        <v>0.5</v>
      </c>
      <c r="N3151" t="s">
        <v>18</v>
      </c>
      <c r="O3151">
        <v>3</v>
      </c>
      <c r="P3151">
        <f t="shared" ca="1" si="713"/>
        <v>5</v>
      </c>
      <c r="S3151" t="s">
        <v>88</v>
      </c>
      <c r="T3151">
        <v>0.53</v>
      </c>
      <c r="U3151">
        <f t="shared" ca="1" si="726"/>
        <v>0</v>
      </c>
      <c r="V3151" t="s">
        <v>88</v>
      </c>
      <c r="W3151">
        <f t="shared" ca="1" si="727"/>
        <v>1</v>
      </c>
    </row>
    <row r="3152" spans="1:23" x14ac:dyDescent="0.25">
      <c r="A3152">
        <v>3135</v>
      </c>
      <c r="B3152">
        <v>1548</v>
      </c>
      <c r="C3152" t="str">
        <f t="shared" ca="1" si="725"/>
        <v>2017_15_CIN@MIN</v>
      </c>
      <c r="D3152">
        <f t="shared" ca="1" si="720"/>
        <v>-10.5</v>
      </c>
      <c r="E3152">
        <f t="shared" ca="1" si="720"/>
        <v>-10.5</v>
      </c>
      <c r="F3152">
        <f t="shared" ca="1" si="720"/>
        <v>34</v>
      </c>
      <c r="G3152">
        <f t="shared" ca="1" si="720"/>
        <v>7</v>
      </c>
      <c r="H3152">
        <f t="shared" ca="1" si="721"/>
        <v>2017</v>
      </c>
      <c r="I3152">
        <f t="shared" ca="1" si="722"/>
        <v>15</v>
      </c>
      <c r="J3152" t="str">
        <f t="shared" ca="1" si="723"/>
        <v>rs</v>
      </c>
      <c r="K3152" t="str">
        <f t="shared" ca="1" si="719"/>
        <v>MIN</v>
      </c>
      <c r="L3152" t="str">
        <f t="shared" ca="1" si="719"/>
        <v>MIN</v>
      </c>
      <c r="M3152">
        <f t="shared" ca="1" si="724"/>
        <v>0</v>
      </c>
      <c r="N3152" t="s">
        <v>18</v>
      </c>
      <c r="O3152">
        <v>-8.5</v>
      </c>
      <c r="P3152">
        <f t="shared" ca="1" si="713"/>
        <v>2</v>
      </c>
      <c r="S3152" t="s">
        <v>82</v>
      </c>
      <c r="T3152">
        <v>0.54</v>
      </c>
      <c r="U3152">
        <f t="shared" ca="1" si="726"/>
        <v>1</v>
      </c>
      <c r="V3152" t="s">
        <v>82</v>
      </c>
      <c r="W3152">
        <f t="shared" ca="1" si="727"/>
        <v>1</v>
      </c>
    </row>
    <row r="3153" spans="1:23" x14ac:dyDescent="0.25">
      <c r="A3153">
        <v>3136</v>
      </c>
      <c r="B3153">
        <v>1549</v>
      </c>
      <c r="C3153" t="str">
        <f t="shared" ca="1" si="725"/>
        <v>2017_15_BAL@CLE</v>
      </c>
      <c r="D3153">
        <f t="shared" ca="1" si="720"/>
        <v>7</v>
      </c>
      <c r="E3153">
        <f t="shared" ca="1" si="720"/>
        <v>-7</v>
      </c>
      <c r="F3153">
        <f t="shared" ca="1" si="720"/>
        <v>10</v>
      </c>
      <c r="G3153">
        <f t="shared" ca="1" si="720"/>
        <v>27</v>
      </c>
      <c r="H3153">
        <f t="shared" ca="1" si="721"/>
        <v>2017</v>
      </c>
      <c r="I3153">
        <f t="shared" ca="1" si="722"/>
        <v>15</v>
      </c>
      <c r="J3153" t="str">
        <f t="shared" ca="1" si="723"/>
        <v>rs</v>
      </c>
      <c r="K3153" t="str">
        <f t="shared" ca="1" si="719"/>
        <v>BAL</v>
      </c>
      <c r="L3153" t="str">
        <f t="shared" ca="1" si="719"/>
        <v>BAL</v>
      </c>
      <c r="M3153">
        <f t="shared" ca="1" si="724"/>
        <v>14</v>
      </c>
      <c r="N3153" t="s">
        <v>18</v>
      </c>
      <c r="O3153">
        <v>5.5</v>
      </c>
      <c r="P3153">
        <f t="shared" ca="1" si="713"/>
        <v>1.5</v>
      </c>
      <c r="S3153" t="s">
        <v>67</v>
      </c>
      <c r="T3153">
        <v>0.62</v>
      </c>
      <c r="U3153">
        <f t="shared" ca="1" si="726"/>
        <v>1</v>
      </c>
      <c r="V3153" t="s">
        <v>67</v>
      </c>
      <c r="W3153">
        <f t="shared" ca="1" si="727"/>
        <v>1</v>
      </c>
    </row>
    <row r="3154" spans="1:23" x14ac:dyDescent="0.25">
      <c r="A3154">
        <v>3137</v>
      </c>
      <c r="B3154">
        <v>1550</v>
      </c>
      <c r="C3154" t="str">
        <f t="shared" ca="1" si="725"/>
        <v>2017_15_ARI@WAS</v>
      </c>
      <c r="D3154">
        <f t="shared" ca="1" si="720"/>
        <v>-4.5</v>
      </c>
      <c r="E3154">
        <f t="shared" ca="1" si="720"/>
        <v>-4.5</v>
      </c>
      <c r="F3154">
        <f t="shared" ca="1" si="720"/>
        <v>20</v>
      </c>
      <c r="G3154">
        <f t="shared" ca="1" si="720"/>
        <v>15</v>
      </c>
      <c r="H3154">
        <f t="shared" ca="1" si="721"/>
        <v>2017</v>
      </c>
      <c r="I3154">
        <f t="shared" ca="1" si="722"/>
        <v>15</v>
      </c>
      <c r="J3154" t="str">
        <f t="shared" ca="1" si="723"/>
        <v>rs</v>
      </c>
      <c r="K3154" t="str">
        <f t="shared" ca="1" si="719"/>
        <v>WAS</v>
      </c>
      <c r="L3154" t="str">
        <f t="shared" ca="1" si="719"/>
        <v>WAS</v>
      </c>
      <c r="M3154">
        <f t="shared" ca="1" si="724"/>
        <v>0</v>
      </c>
      <c r="N3154" t="s">
        <v>18</v>
      </c>
      <c r="O3154">
        <v>-4</v>
      </c>
      <c r="P3154">
        <f t="shared" ca="1" si="713"/>
        <v>0.5</v>
      </c>
      <c r="S3154" t="s">
        <v>66</v>
      </c>
      <c r="T3154">
        <v>0.56000000000000005</v>
      </c>
      <c r="U3154">
        <f t="shared" ca="1" si="726"/>
        <v>0</v>
      </c>
      <c r="V3154" t="s">
        <v>66</v>
      </c>
      <c r="W3154">
        <f t="shared" ca="1" si="727"/>
        <v>0</v>
      </c>
    </row>
    <row r="3155" spans="1:23" x14ac:dyDescent="0.25">
      <c r="A3155">
        <v>3138</v>
      </c>
      <c r="B3155">
        <v>1551</v>
      </c>
      <c r="C3155" t="str">
        <f t="shared" ca="1" si="725"/>
        <v>2017_15_GBY@CAR</v>
      </c>
      <c r="D3155">
        <f t="shared" ca="1" si="720"/>
        <v>-2</v>
      </c>
      <c r="E3155">
        <f t="shared" ca="1" si="720"/>
        <v>-3</v>
      </c>
      <c r="F3155">
        <f t="shared" ca="1" si="720"/>
        <v>31</v>
      </c>
      <c r="G3155">
        <f t="shared" ca="1" si="720"/>
        <v>24</v>
      </c>
      <c r="H3155">
        <f t="shared" ca="1" si="721"/>
        <v>2017</v>
      </c>
      <c r="I3155">
        <f t="shared" ca="1" si="722"/>
        <v>15</v>
      </c>
      <c r="J3155" t="str">
        <f t="shared" ca="1" si="723"/>
        <v>rs</v>
      </c>
      <c r="K3155" t="str">
        <f t="shared" ca="1" si="719"/>
        <v>CAR</v>
      </c>
      <c r="L3155" t="str">
        <f t="shared" ca="1" si="719"/>
        <v>CAR</v>
      </c>
      <c r="M3155">
        <f t="shared" ca="1" si="724"/>
        <v>1</v>
      </c>
      <c r="N3155" t="s">
        <v>18</v>
      </c>
      <c r="O3155">
        <v>-2</v>
      </c>
      <c r="P3155">
        <f t="shared" ca="1" si="713"/>
        <v>0</v>
      </c>
      <c r="S3155" t="s">
        <v>69</v>
      </c>
      <c r="T3155">
        <v>0.61</v>
      </c>
      <c r="U3155">
        <f t="shared" ca="1" si="726"/>
        <v>1</v>
      </c>
      <c r="V3155" t="s">
        <v>69</v>
      </c>
      <c r="W3155">
        <f t="shared" ca="1" si="727"/>
        <v>1</v>
      </c>
    </row>
    <row r="3156" spans="1:23" x14ac:dyDescent="0.25">
      <c r="A3156">
        <v>3139</v>
      </c>
      <c r="B3156">
        <v>1552</v>
      </c>
      <c r="C3156" t="str">
        <f t="shared" ca="1" si="725"/>
        <v>2017_15_NYJ@NOR</v>
      </c>
      <c r="D3156">
        <f t="shared" ca="1" si="720"/>
        <v>-15</v>
      </c>
      <c r="E3156">
        <f t="shared" ca="1" si="720"/>
        <v>-15.5</v>
      </c>
      <c r="F3156">
        <f t="shared" ca="1" si="720"/>
        <v>31</v>
      </c>
      <c r="G3156">
        <f t="shared" ca="1" si="720"/>
        <v>19</v>
      </c>
      <c r="H3156">
        <f t="shared" ca="1" si="721"/>
        <v>2017</v>
      </c>
      <c r="I3156">
        <f t="shared" ca="1" si="722"/>
        <v>15</v>
      </c>
      <c r="J3156" t="str">
        <f t="shared" ca="1" si="723"/>
        <v>rs</v>
      </c>
      <c r="K3156" t="str">
        <f t="shared" ca="1" si="719"/>
        <v>NYJ</v>
      </c>
      <c r="L3156" t="str">
        <f t="shared" ca="1" si="719"/>
        <v>NOR</v>
      </c>
      <c r="M3156">
        <f t="shared" ca="1" si="724"/>
        <v>0.5</v>
      </c>
      <c r="N3156" t="s">
        <v>18</v>
      </c>
      <c r="O3156">
        <v>-9.5</v>
      </c>
      <c r="P3156">
        <f t="shared" ca="1" si="713"/>
        <v>5.5</v>
      </c>
      <c r="S3156" t="s">
        <v>340</v>
      </c>
      <c r="T3156">
        <v>0.69</v>
      </c>
      <c r="U3156">
        <f t="shared" ca="1" si="726"/>
        <v>0</v>
      </c>
      <c r="V3156" t="s">
        <v>340</v>
      </c>
      <c r="W3156">
        <f t="shared" ca="1" si="727"/>
        <v>1</v>
      </c>
    </row>
    <row r="3157" spans="1:23" x14ac:dyDescent="0.25">
      <c r="A3157">
        <v>3140</v>
      </c>
      <c r="B3157">
        <v>1553</v>
      </c>
      <c r="C3157" t="str">
        <f t="shared" ca="1" si="725"/>
        <v>2017_15_MIA@BUF</v>
      </c>
      <c r="D3157">
        <f t="shared" ca="1" si="720"/>
        <v>-4</v>
      </c>
      <c r="E3157">
        <f t="shared" ca="1" si="720"/>
        <v>-3.5</v>
      </c>
      <c r="F3157">
        <f t="shared" ca="1" si="720"/>
        <v>24</v>
      </c>
      <c r="G3157">
        <f t="shared" ca="1" si="720"/>
        <v>16</v>
      </c>
      <c r="H3157">
        <f t="shared" ca="1" si="721"/>
        <v>2017</v>
      </c>
      <c r="I3157">
        <f t="shared" ca="1" si="722"/>
        <v>15</v>
      </c>
      <c r="J3157" t="str">
        <f t="shared" ca="1" si="723"/>
        <v>rs</v>
      </c>
      <c r="K3157" t="str">
        <f t="shared" ca="1" si="719"/>
        <v>BUF</v>
      </c>
      <c r="L3157" t="str">
        <f t="shared" ca="1" si="719"/>
        <v>BUF</v>
      </c>
      <c r="M3157">
        <f t="shared" ca="1" si="724"/>
        <v>-0.5</v>
      </c>
      <c r="N3157" t="s">
        <v>18</v>
      </c>
      <c r="O3157">
        <v>-5</v>
      </c>
      <c r="P3157">
        <f t="shared" ca="1" si="713"/>
        <v>1</v>
      </c>
      <c r="S3157" t="s">
        <v>68</v>
      </c>
      <c r="T3157">
        <v>0.67</v>
      </c>
      <c r="U3157">
        <f t="shared" ca="1" si="726"/>
        <v>1</v>
      </c>
      <c r="V3157" t="s">
        <v>68</v>
      </c>
      <c r="W3157">
        <f t="shared" ca="1" si="727"/>
        <v>1</v>
      </c>
    </row>
    <row r="3158" spans="1:23" x14ac:dyDescent="0.25">
      <c r="A3158">
        <v>3141</v>
      </c>
      <c r="B3158">
        <v>1554</v>
      </c>
      <c r="C3158" t="str">
        <f t="shared" ca="1" si="725"/>
        <v>2017_15_HOU@JAX</v>
      </c>
      <c r="D3158">
        <f t="shared" ca="1" si="720"/>
        <v>-11.5</v>
      </c>
      <c r="E3158">
        <f t="shared" ca="1" si="720"/>
        <v>-11</v>
      </c>
      <c r="F3158">
        <f t="shared" ca="1" si="720"/>
        <v>45</v>
      </c>
      <c r="G3158">
        <f t="shared" ca="1" si="720"/>
        <v>7</v>
      </c>
      <c r="H3158">
        <f t="shared" ca="1" si="721"/>
        <v>2017</v>
      </c>
      <c r="I3158">
        <f t="shared" ca="1" si="722"/>
        <v>15</v>
      </c>
      <c r="J3158" t="str">
        <f t="shared" ca="1" si="723"/>
        <v>rs</v>
      </c>
      <c r="K3158" t="str">
        <f t="shared" ca="1" si="719"/>
        <v>JAX</v>
      </c>
      <c r="L3158" t="str">
        <f t="shared" ca="1" si="719"/>
        <v>JAX</v>
      </c>
      <c r="M3158">
        <f t="shared" ca="1" si="724"/>
        <v>-0.5</v>
      </c>
      <c r="N3158" t="s">
        <v>18</v>
      </c>
      <c r="O3158">
        <v>-11</v>
      </c>
      <c r="P3158">
        <f t="shared" ca="1" si="713"/>
        <v>0.5</v>
      </c>
      <c r="S3158" t="s">
        <v>79</v>
      </c>
      <c r="T3158">
        <v>0.56999999999999995</v>
      </c>
      <c r="U3158">
        <f t="shared" ca="1" si="726"/>
        <v>1</v>
      </c>
      <c r="V3158" t="s">
        <v>79</v>
      </c>
      <c r="W3158">
        <f t="shared" ca="1" si="727"/>
        <v>1</v>
      </c>
    </row>
    <row r="3159" spans="1:23" x14ac:dyDescent="0.25">
      <c r="A3159">
        <v>3142</v>
      </c>
      <c r="B3159">
        <v>1555</v>
      </c>
      <c r="C3159" t="str">
        <f t="shared" ca="1" si="725"/>
        <v>2017_15_LAR@SEA</v>
      </c>
      <c r="D3159">
        <f t="shared" ca="1" si="720"/>
        <v>-1</v>
      </c>
      <c r="E3159">
        <f t="shared" ca="1" si="720"/>
        <v>-2.5</v>
      </c>
      <c r="F3159">
        <f t="shared" ca="1" si="720"/>
        <v>7</v>
      </c>
      <c r="G3159">
        <f t="shared" ca="1" si="720"/>
        <v>42</v>
      </c>
      <c r="H3159">
        <f t="shared" ca="1" si="721"/>
        <v>2017</v>
      </c>
      <c r="I3159">
        <f t="shared" ca="1" si="722"/>
        <v>15</v>
      </c>
      <c r="J3159" t="str">
        <f t="shared" ca="1" si="723"/>
        <v>rs</v>
      </c>
      <c r="K3159" t="str">
        <f t="shared" ca="1" si="719"/>
        <v>LAR</v>
      </c>
      <c r="L3159" t="str">
        <f t="shared" ca="1" si="719"/>
        <v>LAR</v>
      </c>
      <c r="M3159">
        <f t="shared" ca="1" si="724"/>
        <v>1.5</v>
      </c>
      <c r="N3159" t="s">
        <v>18</v>
      </c>
      <c r="O3159">
        <v>-3</v>
      </c>
      <c r="P3159">
        <f t="shared" ca="1" si="713"/>
        <v>2</v>
      </c>
      <c r="S3159" t="s">
        <v>125</v>
      </c>
      <c r="T3159">
        <v>0.57999999999999996</v>
      </c>
      <c r="U3159">
        <f t="shared" ca="1" si="726"/>
        <v>1</v>
      </c>
      <c r="V3159" t="s">
        <v>125</v>
      </c>
      <c r="W3159">
        <f t="shared" ca="1" si="727"/>
        <v>1</v>
      </c>
    </row>
    <row r="3160" spans="1:23" x14ac:dyDescent="0.25">
      <c r="A3160">
        <v>3143</v>
      </c>
      <c r="B3160">
        <v>1556</v>
      </c>
      <c r="C3160" t="str">
        <f t="shared" ca="1" si="725"/>
        <v>2017_15_TEN@SFO</v>
      </c>
      <c r="D3160">
        <f t="shared" ca="1" si="720"/>
        <v>2</v>
      </c>
      <c r="E3160">
        <f t="shared" ca="1" si="720"/>
        <v>-2</v>
      </c>
      <c r="F3160">
        <f t="shared" ca="1" si="720"/>
        <v>25</v>
      </c>
      <c r="G3160">
        <f t="shared" ca="1" si="720"/>
        <v>23</v>
      </c>
      <c r="H3160">
        <f t="shared" ca="1" si="721"/>
        <v>2017</v>
      </c>
      <c r="I3160">
        <f t="shared" ca="1" si="722"/>
        <v>15</v>
      </c>
      <c r="J3160" t="str">
        <f t="shared" ca="1" si="723"/>
        <v>rs</v>
      </c>
      <c r="K3160" t="str">
        <f t="shared" ca="1" si="719"/>
        <v>na</v>
      </c>
      <c r="L3160" t="str">
        <f t="shared" ca="1" si="719"/>
        <v>SFO</v>
      </c>
      <c r="M3160">
        <f t="shared" ca="1" si="724"/>
        <v>4</v>
      </c>
      <c r="N3160" t="s">
        <v>18</v>
      </c>
      <c r="O3160">
        <v>1</v>
      </c>
      <c r="P3160">
        <f t="shared" ca="1" si="713"/>
        <v>1</v>
      </c>
      <c r="S3160" t="s">
        <v>338</v>
      </c>
      <c r="T3160">
        <v>0.66</v>
      </c>
      <c r="U3160">
        <f t="shared" ca="1" si="726"/>
        <v>0</v>
      </c>
      <c r="V3160" t="s">
        <v>338</v>
      </c>
      <c r="W3160">
        <f t="shared" ca="1" si="727"/>
        <v>1</v>
      </c>
    </row>
    <row r="3161" spans="1:23" x14ac:dyDescent="0.25">
      <c r="A3161">
        <v>3144</v>
      </c>
      <c r="B3161">
        <v>1557</v>
      </c>
      <c r="C3161" t="str">
        <f t="shared" ca="1" si="725"/>
        <v>2017_15_NWE@PIT</v>
      </c>
      <c r="D3161">
        <f t="shared" ca="1" si="720"/>
        <v>2.5</v>
      </c>
      <c r="E3161">
        <f t="shared" ca="1" si="720"/>
        <v>3</v>
      </c>
      <c r="F3161">
        <f t="shared" ca="1" si="720"/>
        <v>24</v>
      </c>
      <c r="G3161">
        <f t="shared" ca="1" si="720"/>
        <v>27</v>
      </c>
      <c r="H3161">
        <f t="shared" ca="1" si="721"/>
        <v>2017</v>
      </c>
      <c r="I3161">
        <f t="shared" ca="1" si="722"/>
        <v>15</v>
      </c>
      <c r="J3161" t="str">
        <f t="shared" ca="1" si="723"/>
        <v>rs</v>
      </c>
      <c r="K3161" t="str">
        <f t="shared" ca="1" si="719"/>
        <v>na</v>
      </c>
      <c r="L3161" t="str">
        <f t="shared" ca="1" si="719"/>
        <v>NWE</v>
      </c>
      <c r="M3161">
        <f t="shared" ca="1" si="724"/>
        <v>-0.5</v>
      </c>
      <c r="N3161" t="s">
        <v>18</v>
      </c>
      <c r="O3161">
        <v>3</v>
      </c>
      <c r="P3161">
        <f t="shared" ca="1" si="713"/>
        <v>0.5</v>
      </c>
      <c r="S3161" t="s">
        <v>341</v>
      </c>
      <c r="T3161">
        <v>0.59</v>
      </c>
      <c r="U3161">
        <f t="shared" ca="1" si="726"/>
        <v>0</v>
      </c>
      <c r="V3161" t="s">
        <v>341</v>
      </c>
      <c r="W3161">
        <f t="shared" ca="1" si="727"/>
        <v>0</v>
      </c>
    </row>
    <row r="3162" spans="1:23" x14ac:dyDescent="0.25">
      <c r="A3162">
        <v>3145</v>
      </c>
      <c r="B3162">
        <v>1558</v>
      </c>
      <c r="C3162" t="str">
        <f t="shared" ca="1" si="725"/>
        <v>2017_15_DAL@OAK</v>
      </c>
      <c r="D3162">
        <f t="shared" ca="1" si="720"/>
        <v>2.5</v>
      </c>
      <c r="E3162">
        <f t="shared" ca="1" si="720"/>
        <v>3</v>
      </c>
      <c r="F3162">
        <f t="shared" ca="1" si="720"/>
        <v>17</v>
      </c>
      <c r="G3162">
        <f t="shared" ca="1" si="720"/>
        <v>20</v>
      </c>
      <c r="H3162">
        <f t="shared" ca="1" si="721"/>
        <v>2017</v>
      </c>
      <c r="I3162">
        <f t="shared" ca="1" si="722"/>
        <v>15</v>
      </c>
      <c r="J3162" t="str">
        <f t="shared" ca="1" si="723"/>
        <v>rs</v>
      </c>
      <c r="K3162" t="str">
        <f t="shared" ca="1" si="719"/>
        <v>na</v>
      </c>
      <c r="L3162" t="str">
        <f t="shared" ca="1" si="719"/>
        <v>DAL</v>
      </c>
      <c r="M3162">
        <f t="shared" ca="1" si="724"/>
        <v>-0.5</v>
      </c>
      <c r="N3162" t="s">
        <v>18</v>
      </c>
      <c r="O3162">
        <v>3.5</v>
      </c>
      <c r="P3162">
        <f t="shared" ca="1" si="713"/>
        <v>1</v>
      </c>
      <c r="S3162" t="s">
        <v>73</v>
      </c>
      <c r="T3162">
        <v>0.64</v>
      </c>
      <c r="U3162">
        <f t="shared" ca="1" si="726"/>
        <v>0</v>
      </c>
      <c r="V3162" t="s">
        <v>73</v>
      </c>
      <c r="W3162">
        <f t="shared" ca="1" si="727"/>
        <v>1</v>
      </c>
    </row>
    <row r="3163" spans="1:23" x14ac:dyDescent="0.25">
      <c r="A3163">
        <v>3146</v>
      </c>
      <c r="B3163">
        <v>1559</v>
      </c>
      <c r="C3163" t="str">
        <f t="shared" ca="1" si="725"/>
        <v>2017_15_ATL@TBY</v>
      </c>
      <c r="D3163">
        <f t="shared" ca="1" si="720"/>
        <v>5</v>
      </c>
      <c r="E3163">
        <f t="shared" ca="1" si="720"/>
        <v>6</v>
      </c>
      <c r="F3163">
        <f t="shared" ca="1" si="720"/>
        <v>21</v>
      </c>
      <c r="G3163">
        <f t="shared" ca="1" si="720"/>
        <v>24</v>
      </c>
      <c r="H3163">
        <f t="shared" ca="1" si="721"/>
        <v>2017</v>
      </c>
      <c r="I3163">
        <f t="shared" ca="1" si="722"/>
        <v>15</v>
      </c>
      <c r="J3163" t="str">
        <f t="shared" ca="1" si="723"/>
        <v>rs</v>
      </c>
      <c r="K3163" t="str">
        <f t="shared" ca="1" si="719"/>
        <v>TBY</v>
      </c>
      <c r="L3163" t="str">
        <f t="shared" ca="1" si="719"/>
        <v>ATL</v>
      </c>
      <c r="M3163">
        <f t="shared" ca="1" si="724"/>
        <v>-1</v>
      </c>
      <c r="N3163" t="s">
        <v>18</v>
      </c>
      <c r="O3163">
        <v>4.5</v>
      </c>
      <c r="P3163">
        <f t="shared" ca="1" si="713"/>
        <v>0.5</v>
      </c>
      <c r="S3163" t="s">
        <v>339</v>
      </c>
      <c r="T3163">
        <v>0.55000000000000004</v>
      </c>
      <c r="U3163">
        <f t="shared" ca="1" si="726"/>
        <v>1</v>
      </c>
      <c r="V3163" t="s">
        <v>22</v>
      </c>
      <c r="W3163">
        <f t="shared" ca="1" si="727"/>
        <v>1</v>
      </c>
    </row>
    <row r="3164" spans="1:23" x14ac:dyDescent="0.25">
      <c r="A3164">
        <v>3147</v>
      </c>
      <c r="B3164">
        <v>1560</v>
      </c>
      <c r="C3164" t="str">
        <f t="shared" ca="1" si="725"/>
        <v>2017_16_IND@BAL</v>
      </c>
      <c r="D3164">
        <f t="shared" ca="1" si="720"/>
        <v>-13.5</v>
      </c>
      <c r="E3164">
        <f t="shared" ca="1" si="720"/>
        <v>-13.5</v>
      </c>
      <c r="F3164">
        <f t="shared" ca="1" si="720"/>
        <v>23</v>
      </c>
      <c r="G3164">
        <f t="shared" ca="1" si="720"/>
        <v>16</v>
      </c>
      <c r="H3164">
        <f t="shared" ref="H3164:H3195" ca="1" si="728">VALUE(LEFT(C3164, 4))</f>
        <v>2017</v>
      </c>
      <c r="I3164">
        <f t="shared" ref="I3164:I3195" ca="1" si="729">VALUE(MID(C3164,6,FIND("_",C3164,6)-6))</f>
        <v>16</v>
      </c>
      <c r="J3164" t="str">
        <f t="shared" ref="J3164:J3195" ca="1" si="730">IF(I3164&lt;=17,"rs","plyff")</f>
        <v>rs</v>
      </c>
      <c r="K3164" t="str">
        <f t="shared" ca="1" si="719"/>
        <v>IND</v>
      </c>
      <c r="L3164" t="str">
        <f t="shared" ca="1" si="719"/>
        <v>BAL</v>
      </c>
      <c r="M3164">
        <f t="shared" ref="M3164:M3195" ca="1" si="731">IF(NOT(OR(ISBLANK(D3164),ISBLANK(E3164),D3164="",E3164="")),D3164-E3164,"")</f>
        <v>0</v>
      </c>
      <c r="N3164" t="s">
        <v>16</v>
      </c>
      <c r="O3164">
        <v>-9.5</v>
      </c>
      <c r="P3164">
        <f t="shared" ca="1" si="713"/>
        <v>4</v>
      </c>
      <c r="S3164" t="s">
        <v>67</v>
      </c>
      <c r="T3164">
        <v>0.55000000000000004</v>
      </c>
      <c r="U3164">
        <f t="shared" ca="1" si="726"/>
        <v>0</v>
      </c>
      <c r="V3164" t="s">
        <v>67</v>
      </c>
      <c r="W3164">
        <f t="shared" ca="1" si="727"/>
        <v>1</v>
      </c>
    </row>
    <row r="3165" spans="1:23" x14ac:dyDescent="0.25">
      <c r="A3165">
        <v>3148</v>
      </c>
      <c r="B3165">
        <v>1561</v>
      </c>
      <c r="C3165" t="str">
        <f t="shared" ca="1" si="725"/>
        <v>2017_16_MIN@GBY</v>
      </c>
      <c r="D3165">
        <f t="shared" ref="D3165:G3196" ca="1" si="732">IFERROR(IF(ISBLANK(VLOOKUP($B3165,nfl_game_result,MATCH(D$1,nfl_game_result_header,0),FALSE)),"",VLOOKUP($B3165,nfl_game_result,MATCH(D$1,nfl_game_result_header,0),FALSE)),"error")</f>
        <v>-9</v>
      </c>
      <c r="E3165">
        <f t="shared" ca="1" si="732"/>
        <v>-9</v>
      </c>
      <c r="F3165">
        <f t="shared" ca="1" si="732"/>
        <v>0</v>
      </c>
      <c r="G3165">
        <f t="shared" ca="1" si="732"/>
        <v>16</v>
      </c>
      <c r="H3165">
        <f t="shared" ca="1" si="728"/>
        <v>2017</v>
      </c>
      <c r="I3165">
        <f t="shared" ca="1" si="729"/>
        <v>16</v>
      </c>
      <c r="J3165" t="str">
        <f t="shared" ca="1" si="730"/>
        <v>rs</v>
      </c>
      <c r="K3165" t="str">
        <f t="shared" ref="K3165:L3196" ca="1" si="733">IFERROR(IF(ISBLANK(VLOOKUP($B3165,nfl_game_result,MATCH(K$1,nfl_game_result_header,0),FALSE)),"",VLOOKUP($B3165,nfl_game_result,MATCH(K$1,nfl_game_result_header,0),FALSE)),"error")</f>
        <v>MIN</v>
      </c>
      <c r="L3165" t="str">
        <f t="shared" ca="1" si="733"/>
        <v>MIN</v>
      </c>
      <c r="M3165">
        <f t="shared" ca="1" si="731"/>
        <v>0</v>
      </c>
      <c r="N3165" t="s">
        <v>16</v>
      </c>
      <c r="O3165">
        <v>3</v>
      </c>
      <c r="P3165">
        <f t="shared" ref="P3165:P3227" ca="1" si="734">IF(OR(NOT(ISNUMBER(D3165)),ISBLANK(D3165),D3165="",ISBLANK(O3165)),"",ABS(D3165-O3165))</f>
        <v>12</v>
      </c>
      <c r="S3165" t="s">
        <v>82</v>
      </c>
      <c r="T3165">
        <v>0.57999999999999996</v>
      </c>
      <c r="U3165">
        <f t="shared" ca="1" si="726"/>
        <v>1</v>
      </c>
      <c r="V3165" t="s">
        <v>82</v>
      </c>
      <c r="W3165">
        <f t="shared" ca="1" si="727"/>
        <v>1</v>
      </c>
    </row>
    <row r="3166" spans="1:23" x14ac:dyDescent="0.25">
      <c r="A3166">
        <v>3149</v>
      </c>
      <c r="B3166">
        <v>1562</v>
      </c>
      <c r="C3166" t="str">
        <f t="shared" ca="1" si="725"/>
        <v>2017_16_LAR@TEN</v>
      </c>
      <c r="D3166">
        <f t="shared" ca="1" si="732"/>
        <v>6.5</v>
      </c>
      <c r="E3166">
        <f t="shared" ca="1" si="732"/>
        <v>6.5</v>
      </c>
      <c r="F3166">
        <f t="shared" ca="1" si="732"/>
        <v>23</v>
      </c>
      <c r="G3166">
        <f t="shared" ca="1" si="732"/>
        <v>27</v>
      </c>
      <c r="H3166">
        <f t="shared" ca="1" si="728"/>
        <v>2017</v>
      </c>
      <c r="I3166">
        <f t="shared" ca="1" si="729"/>
        <v>16</v>
      </c>
      <c r="J3166" t="str">
        <f t="shared" ca="1" si="730"/>
        <v>rs</v>
      </c>
      <c r="K3166" t="str">
        <f t="shared" ca="1" si="733"/>
        <v>TEN</v>
      </c>
      <c r="L3166" t="str">
        <f t="shared" ca="1" si="733"/>
        <v>LAR</v>
      </c>
      <c r="M3166">
        <f t="shared" ca="1" si="731"/>
        <v>0</v>
      </c>
      <c r="N3166" t="s">
        <v>16</v>
      </c>
      <c r="O3166">
        <v>5</v>
      </c>
      <c r="P3166">
        <f t="shared" ca="1" si="734"/>
        <v>1.5</v>
      </c>
      <c r="S3166" t="s">
        <v>95</v>
      </c>
      <c r="T3166">
        <v>0.59</v>
      </c>
      <c r="U3166">
        <f t="shared" ca="1" si="726"/>
        <v>1</v>
      </c>
      <c r="V3166" t="s">
        <v>125</v>
      </c>
      <c r="W3166">
        <f t="shared" ca="1" si="727"/>
        <v>1</v>
      </c>
    </row>
    <row r="3167" spans="1:23" x14ac:dyDescent="0.25">
      <c r="A3167">
        <v>3150</v>
      </c>
      <c r="B3167">
        <v>1563</v>
      </c>
      <c r="C3167" t="str">
        <f t="shared" ca="1" si="725"/>
        <v>2017_16_BUF@NWE</v>
      </c>
      <c r="D3167">
        <f t="shared" ca="1" si="732"/>
        <v>-12.5</v>
      </c>
      <c r="E3167">
        <f t="shared" ca="1" si="732"/>
        <v>-12</v>
      </c>
      <c r="F3167">
        <f t="shared" ca="1" si="732"/>
        <v>37</v>
      </c>
      <c r="G3167">
        <f t="shared" ca="1" si="732"/>
        <v>16</v>
      </c>
      <c r="H3167">
        <f t="shared" ca="1" si="728"/>
        <v>2017</v>
      </c>
      <c r="I3167">
        <f t="shared" ca="1" si="729"/>
        <v>16</v>
      </c>
      <c r="J3167" t="str">
        <f t="shared" ca="1" si="730"/>
        <v>rs</v>
      </c>
      <c r="K3167" t="str">
        <f t="shared" ca="1" si="733"/>
        <v>NWE</v>
      </c>
      <c r="L3167" t="str">
        <f t="shared" ca="1" si="733"/>
        <v>NWE</v>
      </c>
      <c r="M3167">
        <f t="shared" ca="1" si="731"/>
        <v>-0.5</v>
      </c>
      <c r="N3167" t="s">
        <v>16</v>
      </c>
      <c r="O3167">
        <v>-10</v>
      </c>
      <c r="P3167">
        <f t="shared" ca="1" si="734"/>
        <v>2.5</v>
      </c>
      <c r="S3167" t="s">
        <v>337</v>
      </c>
      <c r="T3167">
        <v>0.62</v>
      </c>
      <c r="U3167">
        <f t="shared" ca="1" si="726"/>
        <v>1</v>
      </c>
      <c r="V3167" t="s">
        <v>337</v>
      </c>
      <c r="W3167">
        <f t="shared" ca="1" si="727"/>
        <v>1</v>
      </c>
    </row>
    <row r="3168" spans="1:23" x14ac:dyDescent="0.25">
      <c r="A3168">
        <v>3151</v>
      </c>
      <c r="B3168">
        <v>1564</v>
      </c>
      <c r="C3168" t="str">
        <f t="shared" ca="1" si="725"/>
        <v>2017_16_CLE@CHI</v>
      </c>
      <c r="D3168">
        <f t="shared" ca="1" si="732"/>
        <v>-6.5</v>
      </c>
      <c r="E3168">
        <f t="shared" ca="1" si="732"/>
        <v>-6.5</v>
      </c>
      <c r="F3168">
        <f t="shared" ca="1" si="732"/>
        <v>20</v>
      </c>
      <c r="G3168">
        <f t="shared" ca="1" si="732"/>
        <v>3</v>
      </c>
      <c r="H3168">
        <f t="shared" ca="1" si="728"/>
        <v>2017</v>
      </c>
      <c r="I3168">
        <f t="shared" ca="1" si="729"/>
        <v>16</v>
      </c>
      <c r="J3168" t="str">
        <f t="shared" ca="1" si="730"/>
        <v>rs</v>
      </c>
      <c r="K3168" t="str">
        <f t="shared" ca="1" si="733"/>
        <v>CHI</v>
      </c>
      <c r="L3168" t="str">
        <f t="shared" ca="1" si="733"/>
        <v>CHI</v>
      </c>
      <c r="M3168">
        <f t="shared" ca="1" si="731"/>
        <v>0</v>
      </c>
      <c r="N3168" t="s">
        <v>16</v>
      </c>
      <c r="O3168">
        <v>-7</v>
      </c>
      <c r="P3168">
        <f t="shared" ca="1" si="734"/>
        <v>0.5</v>
      </c>
      <c r="S3168" t="s">
        <v>70</v>
      </c>
      <c r="T3168">
        <v>0.53</v>
      </c>
      <c r="U3168">
        <f t="shared" ca="1" si="726"/>
        <v>1</v>
      </c>
      <c r="V3168" t="s">
        <v>70</v>
      </c>
      <c r="W3168">
        <f t="shared" ca="1" si="727"/>
        <v>1</v>
      </c>
    </row>
    <row r="3169" spans="1:23" x14ac:dyDescent="0.25">
      <c r="A3169">
        <v>3152</v>
      </c>
      <c r="B3169">
        <v>1565</v>
      </c>
      <c r="C3169" t="str">
        <f t="shared" ca="1" si="725"/>
        <v>2017_16_ATL@NOR</v>
      </c>
      <c r="D3169">
        <f t="shared" ca="1" si="732"/>
        <v>-5.5</v>
      </c>
      <c r="E3169">
        <f t="shared" ca="1" si="732"/>
        <v>-5.5</v>
      </c>
      <c r="F3169">
        <f t="shared" ca="1" si="732"/>
        <v>23</v>
      </c>
      <c r="G3169">
        <f t="shared" ca="1" si="732"/>
        <v>13</v>
      </c>
      <c r="H3169">
        <f t="shared" ca="1" si="728"/>
        <v>2017</v>
      </c>
      <c r="I3169">
        <f t="shared" ca="1" si="729"/>
        <v>16</v>
      </c>
      <c r="J3169" t="str">
        <f t="shared" ca="1" si="730"/>
        <v>rs</v>
      </c>
      <c r="K3169" t="str">
        <f t="shared" ca="1" si="733"/>
        <v>NOR</v>
      </c>
      <c r="L3169" t="str">
        <f t="shared" ca="1" si="733"/>
        <v>NOR</v>
      </c>
      <c r="M3169">
        <f t="shared" ca="1" si="731"/>
        <v>0</v>
      </c>
      <c r="N3169" t="s">
        <v>16</v>
      </c>
      <c r="O3169">
        <v>-4.5</v>
      </c>
      <c r="P3169">
        <f t="shared" ca="1" si="734"/>
        <v>1</v>
      </c>
      <c r="S3169" t="s">
        <v>340</v>
      </c>
      <c r="T3169">
        <v>0.65</v>
      </c>
      <c r="U3169">
        <f t="shared" ca="1" si="726"/>
        <v>1</v>
      </c>
      <c r="V3169" t="s">
        <v>340</v>
      </c>
      <c r="W3169">
        <f t="shared" ca="1" si="727"/>
        <v>1</v>
      </c>
    </row>
    <row r="3170" spans="1:23" x14ac:dyDescent="0.25">
      <c r="A3170">
        <v>3153</v>
      </c>
      <c r="B3170">
        <v>1566</v>
      </c>
      <c r="C3170" t="str">
        <f t="shared" ca="1" si="725"/>
        <v>2017_16_DET@CIN</v>
      </c>
      <c r="D3170">
        <f t="shared" ca="1" si="732"/>
        <v>4</v>
      </c>
      <c r="E3170">
        <f t="shared" ca="1" si="732"/>
        <v>4</v>
      </c>
      <c r="F3170">
        <f t="shared" ca="1" si="732"/>
        <v>26</v>
      </c>
      <c r="G3170">
        <f t="shared" ca="1" si="732"/>
        <v>17</v>
      </c>
      <c r="H3170">
        <f t="shared" ca="1" si="728"/>
        <v>2017</v>
      </c>
      <c r="I3170">
        <f t="shared" ca="1" si="729"/>
        <v>16</v>
      </c>
      <c r="J3170" t="str">
        <f t="shared" ca="1" si="730"/>
        <v>rs</v>
      </c>
      <c r="K3170" t="str">
        <f t="shared" ca="1" si="733"/>
        <v>CIN</v>
      </c>
      <c r="L3170" t="str">
        <f t="shared" ca="1" si="733"/>
        <v>CIN</v>
      </c>
      <c r="M3170">
        <f t="shared" ca="1" si="731"/>
        <v>0</v>
      </c>
      <c r="N3170" t="s">
        <v>16</v>
      </c>
      <c r="O3170">
        <v>7</v>
      </c>
      <c r="P3170">
        <f t="shared" ca="1" si="734"/>
        <v>3</v>
      </c>
      <c r="S3170" t="s">
        <v>75</v>
      </c>
      <c r="T3170">
        <v>0.61</v>
      </c>
      <c r="U3170">
        <f t="shared" ca="1" si="726"/>
        <v>0</v>
      </c>
      <c r="V3170" t="s">
        <v>75</v>
      </c>
      <c r="W3170">
        <f t="shared" ca="1" si="727"/>
        <v>0</v>
      </c>
    </row>
    <row r="3171" spans="1:23" x14ac:dyDescent="0.25">
      <c r="A3171">
        <v>3154</v>
      </c>
      <c r="B3171">
        <v>1567</v>
      </c>
      <c r="C3171" t="str">
        <f t="shared" ca="1" si="725"/>
        <v>2017_16_TBY@CAR</v>
      </c>
      <c r="D3171">
        <f t="shared" ca="1" si="732"/>
        <v>-9.5</v>
      </c>
      <c r="E3171">
        <f t="shared" ca="1" si="732"/>
        <v>-10</v>
      </c>
      <c r="F3171">
        <f t="shared" ca="1" si="732"/>
        <v>22</v>
      </c>
      <c r="G3171">
        <f t="shared" ca="1" si="732"/>
        <v>19</v>
      </c>
      <c r="H3171">
        <f t="shared" ca="1" si="728"/>
        <v>2017</v>
      </c>
      <c r="I3171">
        <f t="shared" ca="1" si="729"/>
        <v>16</v>
      </c>
      <c r="J3171" t="str">
        <f t="shared" ca="1" si="730"/>
        <v>rs</v>
      </c>
      <c r="K3171" t="str">
        <f t="shared" ca="1" si="733"/>
        <v>TBY</v>
      </c>
      <c r="L3171" t="str">
        <f t="shared" ca="1" si="733"/>
        <v>CAR</v>
      </c>
      <c r="M3171">
        <f t="shared" ca="1" si="731"/>
        <v>0.5</v>
      </c>
      <c r="N3171" t="s">
        <v>16</v>
      </c>
      <c r="O3171">
        <v>-9</v>
      </c>
      <c r="P3171">
        <f t="shared" ca="1" si="734"/>
        <v>0.5</v>
      </c>
      <c r="S3171" t="s">
        <v>69</v>
      </c>
      <c r="T3171">
        <v>0.66</v>
      </c>
      <c r="U3171">
        <f t="shared" ca="1" si="726"/>
        <v>0</v>
      </c>
      <c r="V3171" t="s">
        <v>69</v>
      </c>
      <c r="W3171">
        <f t="shared" ca="1" si="727"/>
        <v>1</v>
      </c>
    </row>
    <row r="3172" spans="1:23" x14ac:dyDescent="0.25">
      <c r="A3172">
        <v>3155</v>
      </c>
      <c r="B3172">
        <v>1568</v>
      </c>
      <c r="C3172" t="str">
        <f t="shared" ca="1" si="725"/>
        <v>2017_16_MIA@KCY</v>
      </c>
      <c r="D3172">
        <f t="shared" ca="1" si="732"/>
        <v>-10</v>
      </c>
      <c r="E3172">
        <f t="shared" ca="1" si="732"/>
        <v>-10.5</v>
      </c>
      <c r="F3172">
        <f t="shared" ca="1" si="732"/>
        <v>29</v>
      </c>
      <c r="G3172">
        <f t="shared" ca="1" si="732"/>
        <v>13</v>
      </c>
      <c r="H3172">
        <f t="shared" ca="1" si="728"/>
        <v>2017</v>
      </c>
      <c r="I3172">
        <f t="shared" ca="1" si="729"/>
        <v>16</v>
      </c>
      <c r="J3172" t="str">
        <f t="shared" ca="1" si="730"/>
        <v>rs</v>
      </c>
      <c r="K3172" t="str">
        <f t="shared" ca="1" si="733"/>
        <v>KCY</v>
      </c>
      <c r="L3172" t="str">
        <f t="shared" ca="1" si="733"/>
        <v>KCY</v>
      </c>
      <c r="M3172">
        <f t="shared" ca="1" si="731"/>
        <v>0.5</v>
      </c>
      <c r="N3172" t="s">
        <v>16</v>
      </c>
      <c r="O3172">
        <v>-8</v>
      </c>
      <c r="P3172">
        <f t="shared" ca="1" si="734"/>
        <v>2</v>
      </c>
      <c r="S3172" t="s">
        <v>81</v>
      </c>
      <c r="T3172">
        <v>0.52</v>
      </c>
      <c r="U3172">
        <f t="shared" ca="1" si="726"/>
        <v>0</v>
      </c>
      <c r="V3172" t="s">
        <v>336</v>
      </c>
      <c r="W3172">
        <f t="shared" ca="1" si="727"/>
        <v>1</v>
      </c>
    </row>
    <row r="3173" spans="1:23" x14ac:dyDescent="0.25">
      <c r="A3173">
        <v>3156</v>
      </c>
      <c r="B3173">
        <v>1569</v>
      </c>
      <c r="C3173" t="str">
        <f t="shared" ca="1" si="725"/>
        <v>2017_16_DEN@WAS</v>
      </c>
      <c r="D3173">
        <f t="shared" ca="1" si="732"/>
        <v>-3.5</v>
      </c>
      <c r="E3173">
        <f t="shared" ca="1" si="732"/>
        <v>-3.5</v>
      </c>
      <c r="F3173">
        <f t="shared" ca="1" si="732"/>
        <v>27</v>
      </c>
      <c r="G3173">
        <f t="shared" ca="1" si="732"/>
        <v>11</v>
      </c>
      <c r="H3173">
        <f t="shared" ca="1" si="728"/>
        <v>2017</v>
      </c>
      <c r="I3173">
        <f t="shared" ca="1" si="729"/>
        <v>16</v>
      </c>
      <c r="J3173" t="str">
        <f t="shared" ca="1" si="730"/>
        <v>rs</v>
      </c>
      <c r="K3173" t="str">
        <f t="shared" ca="1" si="733"/>
        <v>WAS</v>
      </c>
      <c r="L3173" t="str">
        <f t="shared" ca="1" si="733"/>
        <v>WAS</v>
      </c>
      <c r="M3173">
        <f t="shared" ca="1" si="731"/>
        <v>0</v>
      </c>
      <c r="N3173" t="s">
        <v>16</v>
      </c>
      <c r="O3173">
        <v>-5</v>
      </c>
      <c r="P3173">
        <f t="shared" ca="1" si="734"/>
        <v>1.5</v>
      </c>
      <c r="S3173" t="s">
        <v>74</v>
      </c>
      <c r="T3173">
        <v>0.53</v>
      </c>
      <c r="U3173">
        <f t="shared" ca="1" si="726"/>
        <v>0</v>
      </c>
      <c r="V3173" t="s">
        <v>74</v>
      </c>
      <c r="W3173">
        <f t="shared" ca="1" si="727"/>
        <v>0</v>
      </c>
    </row>
    <row r="3174" spans="1:23" x14ac:dyDescent="0.25">
      <c r="A3174">
        <v>3157</v>
      </c>
      <c r="B3174">
        <v>1570</v>
      </c>
      <c r="C3174" t="str">
        <f t="shared" ca="1" si="725"/>
        <v>2017_16_LAC@NYJ</v>
      </c>
      <c r="D3174">
        <f t="shared" ca="1" si="732"/>
        <v>7</v>
      </c>
      <c r="E3174">
        <f t="shared" ca="1" si="732"/>
        <v>7</v>
      </c>
      <c r="F3174">
        <f t="shared" ca="1" si="732"/>
        <v>7</v>
      </c>
      <c r="G3174">
        <f t="shared" ca="1" si="732"/>
        <v>14</v>
      </c>
      <c r="H3174">
        <f t="shared" ca="1" si="728"/>
        <v>2017</v>
      </c>
      <c r="I3174">
        <f t="shared" ca="1" si="729"/>
        <v>16</v>
      </c>
      <c r="J3174" t="str">
        <f t="shared" ca="1" si="730"/>
        <v>rs</v>
      </c>
      <c r="K3174" t="str">
        <f t="shared" ca="1" si="733"/>
        <v>na</v>
      </c>
      <c r="L3174" t="str">
        <f t="shared" ca="1" si="733"/>
        <v>LAC</v>
      </c>
      <c r="M3174">
        <f t="shared" ca="1" si="731"/>
        <v>0</v>
      </c>
      <c r="N3174" t="s">
        <v>16</v>
      </c>
      <c r="O3174">
        <v>7</v>
      </c>
      <c r="P3174">
        <f t="shared" ca="1" si="734"/>
        <v>0</v>
      </c>
      <c r="S3174" t="s">
        <v>86</v>
      </c>
      <c r="T3174">
        <v>0.51</v>
      </c>
      <c r="U3174">
        <f t="shared" ca="1" si="726"/>
        <v>0</v>
      </c>
      <c r="V3174" t="s">
        <v>124</v>
      </c>
      <c r="W3174">
        <f t="shared" ca="1" si="727"/>
        <v>1</v>
      </c>
    </row>
    <row r="3175" spans="1:23" x14ac:dyDescent="0.25">
      <c r="A3175">
        <v>3158</v>
      </c>
      <c r="B3175">
        <v>1571</v>
      </c>
      <c r="C3175" t="str">
        <f t="shared" ca="1" si="725"/>
        <v>2017_16_JAX@SFO</v>
      </c>
      <c r="D3175">
        <f t="shared" ca="1" si="732"/>
        <v>5</v>
      </c>
      <c r="E3175">
        <f t="shared" ca="1" si="732"/>
        <v>4</v>
      </c>
      <c r="F3175">
        <f t="shared" ca="1" si="732"/>
        <v>44</v>
      </c>
      <c r="G3175">
        <f t="shared" ca="1" si="732"/>
        <v>33</v>
      </c>
      <c r="H3175">
        <f t="shared" ca="1" si="728"/>
        <v>2017</v>
      </c>
      <c r="I3175">
        <f t="shared" ca="1" si="729"/>
        <v>16</v>
      </c>
      <c r="J3175" t="str">
        <f t="shared" ca="1" si="730"/>
        <v>rs</v>
      </c>
      <c r="K3175" t="str">
        <f t="shared" ca="1" si="733"/>
        <v>SFO</v>
      </c>
      <c r="L3175" t="str">
        <f t="shared" ca="1" si="733"/>
        <v>SFO</v>
      </c>
      <c r="M3175">
        <f t="shared" ca="1" si="731"/>
        <v>1</v>
      </c>
      <c r="N3175" t="s">
        <v>16</v>
      </c>
      <c r="O3175">
        <v>6</v>
      </c>
      <c r="P3175">
        <f t="shared" ca="1" si="734"/>
        <v>1</v>
      </c>
      <c r="S3175" t="s">
        <v>338</v>
      </c>
      <c r="T3175">
        <v>0.52</v>
      </c>
      <c r="U3175">
        <f t="shared" ca="1" si="726"/>
        <v>1</v>
      </c>
      <c r="V3175" t="s">
        <v>79</v>
      </c>
      <c r="W3175">
        <f t="shared" ca="1" si="727"/>
        <v>0</v>
      </c>
    </row>
    <row r="3176" spans="1:23" x14ac:dyDescent="0.25">
      <c r="A3176">
        <v>3159</v>
      </c>
      <c r="B3176">
        <v>1572</v>
      </c>
      <c r="C3176" t="str">
        <f t="shared" ca="1" si="725"/>
        <v>2017_16_SEA@DAL</v>
      </c>
      <c r="D3176">
        <f t="shared" ca="1" si="732"/>
        <v>-4.5</v>
      </c>
      <c r="E3176">
        <f t="shared" ca="1" si="732"/>
        <v>-5</v>
      </c>
      <c r="F3176">
        <f t="shared" ca="1" si="732"/>
        <v>12</v>
      </c>
      <c r="G3176">
        <f t="shared" ca="1" si="732"/>
        <v>21</v>
      </c>
      <c r="H3176">
        <f t="shared" ca="1" si="728"/>
        <v>2017</v>
      </c>
      <c r="I3176">
        <f t="shared" ca="1" si="729"/>
        <v>16</v>
      </c>
      <c r="J3176" t="str">
        <f t="shared" ca="1" si="730"/>
        <v>rs</v>
      </c>
      <c r="K3176" t="str">
        <f t="shared" ca="1" si="733"/>
        <v>SEA</v>
      </c>
      <c r="L3176" t="str">
        <f t="shared" ca="1" si="733"/>
        <v>SEA</v>
      </c>
      <c r="M3176">
        <f t="shared" ca="1" si="731"/>
        <v>0.5</v>
      </c>
      <c r="N3176" t="s">
        <v>16</v>
      </c>
      <c r="O3176">
        <v>-3</v>
      </c>
      <c r="P3176">
        <f t="shared" ca="1" si="734"/>
        <v>1.5</v>
      </c>
      <c r="S3176" t="s">
        <v>73</v>
      </c>
      <c r="T3176">
        <v>0.56000000000000005</v>
      </c>
      <c r="U3176">
        <f t="shared" ca="1" si="726"/>
        <v>0</v>
      </c>
      <c r="V3176" t="s">
        <v>73</v>
      </c>
      <c r="W3176">
        <f t="shared" ca="1" si="727"/>
        <v>0</v>
      </c>
    </row>
    <row r="3177" spans="1:23" x14ac:dyDescent="0.25">
      <c r="A3177">
        <v>3160</v>
      </c>
      <c r="B3177">
        <v>1573</v>
      </c>
      <c r="C3177" t="str">
        <f t="shared" ca="1" si="725"/>
        <v>2017_16_NYG@ARI</v>
      </c>
      <c r="D3177">
        <f t="shared" ca="1" si="732"/>
        <v>-4.5</v>
      </c>
      <c r="E3177">
        <f t="shared" ca="1" si="732"/>
        <v>-3.5</v>
      </c>
      <c r="F3177">
        <f t="shared" ca="1" si="732"/>
        <v>23</v>
      </c>
      <c r="G3177">
        <f t="shared" ca="1" si="732"/>
        <v>0</v>
      </c>
      <c r="H3177">
        <f t="shared" ca="1" si="728"/>
        <v>2017</v>
      </c>
      <c r="I3177">
        <f t="shared" ca="1" si="729"/>
        <v>16</v>
      </c>
      <c r="J3177" t="str">
        <f t="shared" ca="1" si="730"/>
        <v>rs</v>
      </c>
      <c r="K3177" t="str">
        <f t="shared" ca="1" si="733"/>
        <v>ARI</v>
      </c>
      <c r="L3177" t="str">
        <f t="shared" ca="1" si="733"/>
        <v>ARI</v>
      </c>
      <c r="M3177">
        <f t="shared" ca="1" si="731"/>
        <v>-1</v>
      </c>
      <c r="N3177" t="s">
        <v>16</v>
      </c>
      <c r="O3177">
        <v>-4.5</v>
      </c>
      <c r="P3177">
        <f t="shared" ca="1" si="734"/>
        <v>0</v>
      </c>
      <c r="S3177" t="s">
        <v>85</v>
      </c>
      <c r="T3177">
        <v>0.51</v>
      </c>
      <c r="U3177">
        <f t="shared" ca="1" si="726"/>
        <v>0</v>
      </c>
      <c r="V3177" t="s">
        <v>85</v>
      </c>
      <c r="W3177">
        <f t="shared" ca="1" si="727"/>
        <v>0</v>
      </c>
    </row>
    <row r="3178" spans="1:23" x14ac:dyDescent="0.25">
      <c r="A3178">
        <v>3161</v>
      </c>
      <c r="B3178">
        <v>1574</v>
      </c>
      <c r="C3178" t="str">
        <f t="shared" ca="1" si="725"/>
        <v>2017_16_PIT@HOU</v>
      </c>
      <c r="D3178">
        <f t="shared" ca="1" si="732"/>
        <v>10</v>
      </c>
      <c r="E3178">
        <f t="shared" ca="1" si="732"/>
        <v>9.5</v>
      </c>
      <c r="F3178">
        <f t="shared" ca="1" si="732"/>
        <v>6</v>
      </c>
      <c r="G3178">
        <f t="shared" ca="1" si="732"/>
        <v>34</v>
      </c>
      <c r="H3178">
        <f t="shared" ca="1" si="728"/>
        <v>2017</v>
      </c>
      <c r="I3178">
        <f t="shared" ca="1" si="729"/>
        <v>16</v>
      </c>
      <c r="J3178" t="str">
        <f t="shared" ca="1" si="730"/>
        <v>rs</v>
      </c>
      <c r="K3178" t="str">
        <f t="shared" ca="1" si="733"/>
        <v>PIT</v>
      </c>
      <c r="L3178" t="str">
        <f t="shared" ca="1" si="733"/>
        <v>PIT</v>
      </c>
      <c r="M3178">
        <f t="shared" ca="1" si="731"/>
        <v>0.5</v>
      </c>
      <c r="N3178" t="s">
        <v>16</v>
      </c>
      <c r="O3178">
        <v>8</v>
      </c>
      <c r="P3178">
        <f t="shared" ca="1" si="734"/>
        <v>2</v>
      </c>
      <c r="S3178" t="s">
        <v>77</v>
      </c>
      <c r="T3178">
        <v>0.55000000000000004</v>
      </c>
      <c r="U3178">
        <f t="shared" ca="1" si="726"/>
        <v>0</v>
      </c>
      <c r="V3178" t="s">
        <v>89</v>
      </c>
      <c r="W3178">
        <f t="shared" ca="1" si="727"/>
        <v>1</v>
      </c>
    </row>
    <row r="3179" spans="1:23" x14ac:dyDescent="0.25">
      <c r="A3179">
        <v>3162</v>
      </c>
      <c r="B3179">
        <v>1575</v>
      </c>
      <c r="C3179" t="str">
        <f t="shared" ca="1" si="725"/>
        <v>2017_16_OAK@PHI</v>
      </c>
      <c r="D3179">
        <f t="shared" ca="1" si="732"/>
        <v>-9</v>
      </c>
      <c r="E3179">
        <f t="shared" ca="1" si="732"/>
        <v>-9</v>
      </c>
      <c r="F3179">
        <f t="shared" ca="1" si="732"/>
        <v>19</v>
      </c>
      <c r="G3179">
        <f t="shared" ca="1" si="732"/>
        <v>10</v>
      </c>
      <c r="H3179">
        <f t="shared" ca="1" si="728"/>
        <v>2017</v>
      </c>
      <c r="I3179">
        <f t="shared" ca="1" si="729"/>
        <v>16</v>
      </c>
      <c r="J3179" t="str">
        <f t="shared" ca="1" si="730"/>
        <v>rs</v>
      </c>
      <c r="K3179" t="str">
        <f t="shared" ca="1" si="733"/>
        <v>na</v>
      </c>
      <c r="L3179" t="str">
        <f t="shared" ca="1" si="733"/>
        <v>PHI</v>
      </c>
      <c r="M3179">
        <f t="shared" ca="1" si="731"/>
        <v>0</v>
      </c>
      <c r="N3179" t="s">
        <v>16</v>
      </c>
      <c r="O3179">
        <v>-7.5</v>
      </c>
      <c r="P3179">
        <f t="shared" ca="1" si="734"/>
        <v>1.5</v>
      </c>
      <c r="S3179" t="s">
        <v>88</v>
      </c>
      <c r="T3179">
        <v>0.6</v>
      </c>
      <c r="U3179">
        <f t="shared" ca="1" si="726"/>
        <v>0</v>
      </c>
      <c r="V3179" t="s">
        <v>88</v>
      </c>
      <c r="W3179">
        <f t="shared" ca="1" si="727"/>
        <v>1</v>
      </c>
    </row>
    <row r="3180" spans="1:23" x14ac:dyDescent="0.25">
      <c r="A3180">
        <v>3163</v>
      </c>
      <c r="B3180">
        <v>1560</v>
      </c>
      <c r="C3180" t="str">
        <f t="shared" ca="1" si="725"/>
        <v>2017_16_IND@BAL</v>
      </c>
      <c r="D3180">
        <f t="shared" ca="1" si="732"/>
        <v>-13.5</v>
      </c>
      <c r="E3180">
        <f t="shared" ca="1" si="732"/>
        <v>-13.5</v>
      </c>
      <c r="F3180">
        <f t="shared" ca="1" si="732"/>
        <v>23</v>
      </c>
      <c r="G3180">
        <f t="shared" ca="1" si="732"/>
        <v>16</v>
      </c>
      <c r="H3180">
        <f t="shared" ca="1" si="728"/>
        <v>2017</v>
      </c>
      <c r="I3180">
        <f t="shared" ca="1" si="729"/>
        <v>16</v>
      </c>
      <c r="J3180" t="str">
        <f t="shared" ca="1" si="730"/>
        <v>rs</v>
      </c>
      <c r="K3180" t="str">
        <f t="shared" ca="1" si="733"/>
        <v>IND</v>
      </c>
      <c r="L3180" t="str">
        <f t="shared" ca="1" si="733"/>
        <v>BAL</v>
      </c>
      <c r="M3180">
        <f t="shared" ca="1" si="731"/>
        <v>0</v>
      </c>
      <c r="N3180" t="s">
        <v>18</v>
      </c>
      <c r="O3180">
        <v>-8</v>
      </c>
      <c r="P3180">
        <f t="shared" ca="1" si="734"/>
        <v>5.5</v>
      </c>
      <c r="S3180" t="s">
        <v>78</v>
      </c>
      <c r="T3180">
        <v>0.52</v>
      </c>
      <c r="U3180">
        <f t="shared" ca="1" si="726"/>
        <v>1</v>
      </c>
      <c r="V3180" t="s">
        <v>67</v>
      </c>
      <c r="W3180">
        <f t="shared" ca="1" si="727"/>
        <v>1</v>
      </c>
    </row>
    <row r="3181" spans="1:23" x14ac:dyDescent="0.25">
      <c r="A3181">
        <v>3164</v>
      </c>
      <c r="B3181">
        <v>1561</v>
      </c>
      <c r="C3181" t="str">
        <f t="shared" ca="1" si="725"/>
        <v>2017_16_MIN@GBY</v>
      </c>
      <c r="D3181">
        <f t="shared" ca="1" si="732"/>
        <v>-9</v>
      </c>
      <c r="E3181">
        <f t="shared" ca="1" si="732"/>
        <v>-9</v>
      </c>
      <c r="F3181">
        <f t="shared" ca="1" si="732"/>
        <v>0</v>
      </c>
      <c r="G3181">
        <f t="shared" ca="1" si="732"/>
        <v>16</v>
      </c>
      <c r="H3181">
        <f t="shared" ca="1" si="728"/>
        <v>2017</v>
      </c>
      <c r="I3181">
        <f t="shared" ca="1" si="729"/>
        <v>16</v>
      </c>
      <c r="J3181" t="str">
        <f t="shared" ca="1" si="730"/>
        <v>rs</v>
      </c>
      <c r="K3181" t="str">
        <f t="shared" ca="1" si="733"/>
        <v>MIN</v>
      </c>
      <c r="L3181" t="str">
        <f t="shared" ca="1" si="733"/>
        <v>MIN</v>
      </c>
      <c r="M3181">
        <f t="shared" ca="1" si="731"/>
        <v>0</v>
      </c>
      <c r="N3181" t="s">
        <v>18</v>
      </c>
      <c r="O3181">
        <v>-3</v>
      </c>
      <c r="P3181">
        <f t="shared" ca="1" si="734"/>
        <v>6</v>
      </c>
      <c r="S3181" t="s">
        <v>82</v>
      </c>
      <c r="T3181">
        <v>0.55000000000000004</v>
      </c>
      <c r="U3181">
        <f t="shared" ca="1" si="726"/>
        <v>1</v>
      </c>
      <c r="V3181" t="s">
        <v>82</v>
      </c>
      <c r="W3181">
        <f t="shared" ca="1" si="727"/>
        <v>1</v>
      </c>
    </row>
    <row r="3182" spans="1:23" x14ac:dyDescent="0.25">
      <c r="A3182">
        <v>3165</v>
      </c>
      <c r="B3182">
        <v>1562</v>
      </c>
      <c r="C3182" t="str">
        <f t="shared" ca="1" si="725"/>
        <v>2017_16_LAR@TEN</v>
      </c>
      <c r="D3182">
        <f t="shared" ca="1" si="732"/>
        <v>6.5</v>
      </c>
      <c r="E3182">
        <f t="shared" ca="1" si="732"/>
        <v>6.5</v>
      </c>
      <c r="F3182">
        <f t="shared" ca="1" si="732"/>
        <v>23</v>
      </c>
      <c r="G3182">
        <f t="shared" ca="1" si="732"/>
        <v>27</v>
      </c>
      <c r="H3182">
        <f t="shared" ca="1" si="728"/>
        <v>2017</v>
      </c>
      <c r="I3182">
        <f t="shared" ca="1" si="729"/>
        <v>16</v>
      </c>
      <c r="J3182" t="str">
        <f t="shared" ca="1" si="730"/>
        <v>rs</v>
      </c>
      <c r="K3182" t="str">
        <f t="shared" ca="1" si="733"/>
        <v>TEN</v>
      </c>
      <c r="L3182" t="str">
        <f t="shared" ca="1" si="733"/>
        <v>LAR</v>
      </c>
      <c r="M3182">
        <f t="shared" ca="1" si="731"/>
        <v>0</v>
      </c>
      <c r="N3182" t="s">
        <v>18</v>
      </c>
      <c r="O3182">
        <v>6</v>
      </c>
      <c r="P3182">
        <f t="shared" ca="1" si="734"/>
        <v>0.5</v>
      </c>
      <c r="S3182" t="s">
        <v>125</v>
      </c>
      <c r="T3182">
        <v>0.66</v>
      </c>
      <c r="U3182">
        <f t="shared" ca="1" si="726"/>
        <v>0</v>
      </c>
      <c r="V3182" t="s">
        <v>125</v>
      </c>
      <c r="W3182">
        <f t="shared" ca="1" si="727"/>
        <v>1</v>
      </c>
    </row>
    <row r="3183" spans="1:23" x14ac:dyDescent="0.25">
      <c r="A3183">
        <v>3166</v>
      </c>
      <c r="B3183">
        <v>1563</v>
      </c>
      <c r="C3183" t="str">
        <f t="shared" ca="1" si="725"/>
        <v>2017_16_BUF@NWE</v>
      </c>
      <c r="D3183">
        <f t="shared" ca="1" si="732"/>
        <v>-12.5</v>
      </c>
      <c r="E3183">
        <f t="shared" ca="1" si="732"/>
        <v>-12</v>
      </c>
      <c r="F3183">
        <f t="shared" ca="1" si="732"/>
        <v>37</v>
      </c>
      <c r="G3183">
        <f t="shared" ca="1" si="732"/>
        <v>16</v>
      </c>
      <c r="H3183">
        <f t="shared" ca="1" si="728"/>
        <v>2017</v>
      </c>
      <c r="I3183">
        <f t="shared" ca="1" si="729"/>
        <v>16</v>
      </c>
      <c r="J3183" t="str">
        <f t="shared" ca="1" si="730"/>
        <v>rs</v>
      </c>
      <c r="K3183" t="str">
        <f t="shared" ca="1" si="733"/>
        <v>NWE</v>
      </c>
      <c r="L3183" t="str">
        <f t="shared" ca="1" si="733"/>
        <v>NWE</v>
      </c>
      <c r="M3183">
        <f t="shared" ca="1" si="731"/>
        <v>-0.5</v>
      </c>
      <c r="N3183" t="s">
        <v>18</v>
      </c>
      <c r="O3183">
        <v>-12</v>
      </c>
      <c r="P3183">
        <f t="shared" ca="1" si="734"/>
        <v>0.5</v>
      </c>
      <c r="S3183" t="s">
        <v>337</v>
      </c>
      <c r="T3183">
        <v>0.6</v>
      </c>
      <c r="U3183">
        <f t="shared" ca="1" si="726"/>
        <v>1</v>
      </c>
      <c r="V3183" t="s">
        <v>337</v>
      </c>
      <c r="W3183">
        <f t="shared" ca="1" si="727"/>
        <v>1</v>
      </c>
    </row>
    <row r="3184" spans="1:23" x14ac:dyDescent="0.25">
      <c r="A3184">
        <v>3167</v>
      </c>
      <c r="B3184">
        <v>1564</v>
      </c>
      <c r="C3184" t="str">
        <f t="shared" ca="1" si="725"/>
        <v>2017_16_CLE@CHI</v>
      </c>
      <c r="D3184">
        <f t="shared" ca="1" si="732"/>
        <v>-6.5</v>
      </c>
      <c r="E3184">
        <f t="shared" ca="1" si="732"/>
        <v>-6.5</v>
      </c>
      <c r="F3184">
        <f t="shared" ca="1" si="732"/>
        <v>20</v>
      </c>
      <c r="G3184">
        <f t="shared" ca="1" si="732"/>
        <v>3</v>
      </c>
      <c r="H3184">
        <f t="shared" ca="1" si="728"/>
        <v>2017</v>
      </c>
      <c r="I3184">
        <f t="shared" ca="1" si="729"/>
        <v>16</v>
      </c>
      <c r="J3184" t="str">
        <f t="shared" ca="1" si="730"/>
        <v>rs</v>
      </c>
      <c r="K3184" t="str">
        <f t="shared" ca="1" si="733"/>
        <v>CHI</v>
      </c>
      <c r="L3184" t="str">
        <f t="shared" ca="1" si="733"/>
        <v>CHI</v>
      </c>
      <c r="M3184">
        <f t="shared" ca="1" si="731"/>
        <v>0</v>
      </c>
      <c r="N3184" t="s">
        <v>18</v>
      </c>
      <c r="O3184">
        <v>-5</v>
      </c>
      <c r="P3184">
        <f t="shared" ca="1" si="734"/>
        <v>1.5</v>
      </c>
      <c r="S3184" t="s">
        <v>72</v>
      </c>
      <c r="T3184">
        <v>0.56000000000000005</v>
      </c>
      <c r="U3184">
        <f t="shared" ca="1" si="726"/>
        <v>0</v>
      </c>
      <c r="V3184" t="s">
        <v>72</v>
      </c>
      <c r="W3184">
        <f t="shared" ca="1" si="727"/>
        <v>0</v>
      </c>
    </row>
    <row r="3185" spans="1:23" x14ac:dyDescent="0.25">
      <c r="A3185">
        <v>3168</v>
      </c>
      <c r="B3185">
        <v>1565</v>
      </c>
      <c r="C3185" t="str">
        <f t="shared" ca="1" si="725"/>
        <v>2017_16_ATL@NOR</v>
      </c>
      <c r="D3185">
        <f t="shared" ca="1" si="732"/>
        <v>-5.5</v>
      </c>
      <c r="E3185">
        <f t="shared" ca="1" si="732"/>
        <v>-5.5</v>
      </c>
      <c r="F3185">
        <f t="shared" ca="1" si="732"/>
        <v>23</v>
      </c>
      <c r="G3185">
        <f t="shared" ca="1" si="732"/>
        <v>13</v>
      </c>
      <c r="H3185">
        <f t="shared" ca="1" si="728"/>
        <v>2017</v>
      </c>
      <c r="I3185">
        <f t="shared" ca="1" si="729"/>
        <v>16</v>
      </c>
      <c r="J3185" t="str">
        <f t="shared" ca="1" si="730"/>
        <v>rs</v>
      </c>
      <c r="K3185" t="str">
        <f t="shared" ca="1" si="733"/>
        <v>NOR</v>
      </c>
      <c r="L3185" t="str">
        <f t="shared" ca="1" si="733"/>
        <v>NOR</v>
      </c>
      <c r="M3185">
        <f t="shared" ca="1" si="731"/>
        <v>0</v>
      </c>
      <c r="N3185" t="s">
        <v>18</v>
      </c>
      <c r="O3185">
        <v>-4.5</v>
      </c>
      <c r="P3185">
        <f t="shared" ca="1" si="734"/>
        <v>1</v>
      </c>
      <c r="S3185" t="s">
        <v>22</v>
      </c>
      <c r="T3185">
        <v>0.56999999999999995</v>
      </c>
      <c r="U3185">
        <f t="shared" ca="1" si="726"/>
        <v>0</v>
      </c>
      <c r="V3185" t="s">
        <v>340</v>
      </c>
      <c r="W3185">
        <f t="shared" ca="1" si="727"/>
        <v>1</v>
      </c>
    </row>
    <row r="3186" spans="1:23" x14ac:dyDescent="0.25">
      <c r="A3186">
        <v>3169</v>
      </c>
      <c r="B3186">
        <v>1566</v>
      </c>
      <c r="C3186" t="str">
        <f t="shared" ca="1" si="725"/>
        <v>2017_16_DET@CIN</v>
      </c>
      <c r="D3186">
        <f t="shared" ca="1" si="732"/>
        <v>4</v>
      </c>
      <c r="E3186">
        <f t="shared" ca="1" si="732"/>
        <v>4</v>
      </c>
      <c r="F3186">
        <f t="shared" ca="1" si="732"/>
        <v>26</v>
      </c>
      <c r="G3186">
        <f t="shared" ca="1" si="732"/>
        <v>17</v>
      </c>
      <c r="H3186">
        <f t="shared" ca="1" si="728"/>
        <v>2017</v>
      </c>
      <c r="I3186">
        <f t="shared" ca="1" si="729"/>
        <v>16</v>
      </c>
      <c r="J3186" t="str">
        <f t="shared" ca="1" si="730"/>
        <v>rs</v>
      </c>
      <c r="K3186" t="str">
        <f t="shared" ca="1" si="733"/>
        <v>CIN</v>
      </c>
      <c r="L3186" t="str">
        <f t="shared" ca="1" si="733"/>
        <v>CIN</v>
      </c>
      <c r="M3186">
        <f t="shared" ca="1" si="731"/>
        <v>0</v>
      </c>
      <c r="N3186" t="s">
        <v>18</v>
      </c>
      <c r="O3186">
        <v>3.5</v>
      </c>
      <c r="P3186">
        <f t="shared" ca="1" si="734"/>
        <v>0.5</v>
      </c>
      <c r="S3186" t="s">
        <v>71</v>
      </c>
      <c r="T3186">
        <v>0.53</v>
      </c>
      <c r="U3186">
        <f t="shared" ca="1" si="726"/>
        <v>1</v>
      </c>
      <c r="V3186" t="s">
        <v>71</v>
      </c>
      <c r="W3186">
        <f t="shared" ca="1" si="727"/>
        <v>1</v>
      </c>
    </row>
    <row r="3187" spans="1:23" x14ac:dyDescent="0.25">
      <c r="A3187">
        <v>3170</v>
      </c>
      <c r="B3187">
        <v>1567</v>
      </c>
      <c r="C3187" t="str">
        <f t="shared" ca="1" si="725"/>
        <v>2017_16_TBY@CAR</v>
      </c>
      <c r="D3187">
        <f t="shared" ca="1" si="732"/>
        <v>-9.5</v>
      </c>
      <c r="E3187">
        <f t="shared" ca="1" si="732"/>
        <v>-10</v>
      </c>
      <c r="F3187">
        <f t="shared" ca="1" si="732"/>
        <v>22</v>
      </c>
      <c r="G3187">
        <f t="shared" ca="1" si="732"/>
        <v>19</v>
      </c>
      <c r="H3187">
        <f t="shared" ca="1" si="728"/>
        <v>2017</v>
      </c>
      <c r="I3187">
        <f t="shared" ca="1" si="729"/>
        <v>16</v>
      </c>
      <c r="J3187" t="str">
        <f t="shared" ca="1" si="730"/>
        <v>rs</v>
      </c>
      <c r="K3187" t="str">
        <f t="shared" ca="1" si="733"/>
        <v>TBY</v>
      </c>
      <c r="L3187" t="str">
        <f t="shared" ca="1" si="733"/>
        <v>CAR</v>
      </c>
      <c r="M3187">
        <f t="shared" ca="1" si="731"/>
        <v>0.5</v>
      </c>
      <c r="N3187" t="s">
        <v>18</v>
      </c>
      <c r="O3187">
        <v>-7.5</v>
      </c>
      <c r="P3187">
        <f t="shared" ca="1" si="734"/>
        <v>2</v>
      </c>
      <c r="S3187" t="s">
        <v>69</v>
      </c>
      <c r="T3187">
        <v>0.62</v>
      </c>
      <c r="U3187">
        <f t="shared" ca="1" si="726"/>
        <v>0</v>
      </c>
      <c r="V3187" t="s">
        <v>69</v>
      </c>
      <c r="W3187">
        <f t="shared" ca="1" si="727"/>
        <v>1</v>
      </c>
    </row>
    <row r="3188" spans="1:23" x14ac:dyDescent="0.25">
      <c r="A3188">
        <v>3171</v>
      </c>
      <c r="B3188">
        <v>1568</v>
      </c>
      <c r="C3188" t="str">
        <f t="shared" ca="1" si="725"/>
        <v>2017_16_MIA@KCY</v>
      </c>
      <c r="D3188">
        <f t="shared" ca="1" si="732"/>
        <v>-10</v>
      </c>
      <c r="E3188">
        <f t="shared" ca="1" si="732"/>
        <v>-10.5</v>
      </c>
      <c r="F3188">
        <f t="shared" ca="1" si="732"/>
        <v>29</v>
      </c>
      <c r="G3188">
        <f t="shared" ca="1" si="732"/>
        <v>13</v>
      </c>
      <c r="H3188">
        <f t="shared" ca="1" si="728"/>
        <v>2017</v>
      </c>
      <c r="I3188">
        <f t="shared" ca="1" si="729"/>
        <v>16</v>
      </c>
      <c r="J3188" t="str">
        <f t="shared" ca="1" si="730"/>
        <v>rs</v>
      </c>
      <c r="K3188" t="str">
        <f t="shared" ca="1" si="733"/>
        <v>KCY</v>
      </c>
      <c r="L3188" t="str">
        <f t="shared" ca="1" si="733"/>
        <v>KCY</v>
      </c>
      <c r="M3188">
        <f t="shared" ca="1" si="731"/>
        <v>0.5</v>
      </c>
      <c r="N3188" t="s">
        <v>18</v>
      </c>
      <c r="O3188">
        <v>-7.5</v>
      </c>
      <c r="P3188">
        <f t="shared" ca="1" si="734"/>
        <v>2.5</v>
      </c>
      <c r="S3188" t="s">
        <v>336</v>
      </c>
      <c r="T3188">
        <v>0.61</v>
      </c>
      <c r="U3188">
        <f t="shared" ca="1" si="726"/>
        <v>1</v>
      </c>
      <c r="V3188" t="s">
        <v>336</v>
      </c>
      <c r="W3188">
        <f t="shared" ca="1" si="727"/>
        <v>1</v>
      </c>
    </row>
    <row r="3189" spans="1:23" x14ac:dyDescent="0.25">
      <c r="A3189">
        <v>3172</v>
      </c>
      <c r="B3189">
        <v>1569</v>
      </c>
      <c r="C3189" t="str">
        <f t="shared" ca="1" si="725"/>
        <v>2017_16_DEN@WAS</v>
      </c>
      <c r="D3189">
        <f t="shared" ca="1" si="732"/>
        <v>-3.5</v>
      </c>
      <c r="E3189">
        <f t="shared" ca="1" si="732"/>
        <v>-3.5</v>
      </c>
      <c r="F3189">
        <f t="shared" ca="1" si="732"/>
        <v>27</v>
      </c>
      <c r="G3189">
        <f t="shared" ca="1" si="732"/>
        <v>11</v>
      </c>
      <c r="H3189">
        <f t="shared" ca="1" si="728"/>
        <v>2017</v>
      </c>
      <c r="I3189">
        <f t="shared" ca="1" si="729"/>
        <v>16</v>
      </c>
      <c r="J3189" t="str">
        <f t="shared" ca="1" si="730"/>
        <v>rs</v>
      </c>
      <c r="K3189" t="str">
        <f t="shared" ca="1" si="733"/>
        <v>WAS</v>
      </c>
      <c r="L3189" t="str">
        <f t="shared" ca="1" si="733"/>
        <v>WAS</v>
      </c>
      <c r="M3189">
        <f t="shared" ca="1" si="731"/>
        <v>0</v>
      </c>
      <c r="N3189" t="s">
        <v>18</v>
      </c>
      <c r="O3189">
        <v>-4</v>
      </c>
      <c r="P3189">
        <f t="shared" ca="1" si="734"/>
        <v>0.5</v>
      </c>
      <c r="S3189" t="s">
        <v>74</v>
      </c>
      <c r="T3189">
        <v>0.59</v>
      </c>
      <c r="U3189">
        <f t="shared" ca="1" si="726"/>
        <v>0</v>
      </c>
      <c r="V3189" t="s">
        <v>74</v>
      </c>
      <c r="W3189">
        <f t="shared" ca="1" si="727"/>
        <v>0</v>
      </c>
    </row>
    <row r="3190" spans="1:23" x14ac:dyDescent="0.25">
      <c r="A3190">
        <v>3173</v>
      </c>
      <c r="B3190">
        <v>1570</v>
      </c>
      <c r="C3190" t="str">
        <f t="shared" ca="1" si="725"/>
        <v>2017_16_LAC@NYJ</v>
      </c>
      <c r="D3190">
        <f t="shared" ca="1" si="732"/>
        <v>7</v>
      </c>
      <c r="E3190">
        <f t="shared" ca="1" si="732"/>
        <v>7</v>
      </c>
      <c r="F3190">
        <f t="shared" ca="1" si="732"/>
        <v>7</v>
      </c>
      <c r="G3190">
        <f t="shared" ca="1" si="732"/>
        <v>14</v>
      </c>
      <c r="H3190">
        <f t="shared" ca="1" si="728"/>
        <v>2017</v>
      </c>
      <c r="I3190">
        <f t="shared" ca="1" si="729"/>
        <v>16</v>
      </c>
      <c r="J3190" t="str">
        <f t="shared" ca="1" si="730"/>
        <v>rs</v>
      </c>
      <c r="K3190" t="str">
        <f t="shared" ca="1" si="733"/>
        <v>na</v>
      </c>
      <c r="L3190" t="str">
        <f t="shared" ca="1" si="733"/>
        <v>LAC</v>
      </c>
      <c r="M3190">
        <f t="shared" ca="1" si="731"/>
        <v>0</v>
      </c>
      <c r="N3190" t="s">
        <v>18</v>
      </c>
      <c r="O3190">
        <v>5.5</v>
      </c>
      <c r="P3190">
        <f t="shared" ca="1" si="734"/>
        <v>1.5</v>
      </c>
      <c r="S3190" t="s">
        <v>124</v>
      </c>
      <c r="T3190">
        <v>0.51</v>
      </c>
      <c r="U3190">
        <f t="shared" ca="1" si="726"/>
        <v>0</v>
      </c>
      <c r="V3190" t="s">
        <v>124</v>
      </c>
      <c r="W3190">
        <f t="shared" ca="1" si="727"/>
        <v>1</v>
      </c>
    </row>
    <row r="3191" spans="1:23" x14ac:dyDescent="0.25">
      <c r="A3191">
        <v>3174</v>
      </c>
      <c r="B3191">
        <v>1571</v>
      </c>
      <c r="C3191" t="str">
        <f t="shared" ca="1" si="725"/>
        <v>2017_16_JAX@SFO</v>
      </c>
      <c r="D3191">
        <f t="shared" ca="1" si="732"/>
        <v>5</v>
      </c>
      <c r="E3191">
        <f t="shared" ca="1" si="732"/>
        <v>4</v>
      </c>
      <c r="F3191">
        <f t="shared" ca="1" si="732"/>
        <v>44</v>
      </c>
      <c r="G3191">
        <f t="shared" ca="1" si="732"/>
        <v>33</v>
      </c>
      <c r="H3191">
        <f t="shared" ca="1" si="728"/>
        <v>2017</v>
      </c>
      <c r="I3191">
        <f t="shared" ca="1" si="729"/>
        <v>16</v>
      </c>
      <c r="J3191" t="str">
        <f t="shared" ca="1" si="730"/>
        <v>rs</v>
      </c>
      <c r="K3191" t="str">
        <f t="shared" ca="1" si="733"/>
        <v>SFO</v>
      </c>
      <c r="L3191" t="str">
        <f t="shared" ca="1" si="733"/>
        <v>SFO</v>
      </c>
      <c r="M3191">
        <f t="shared" ca="1" si="731"/>
        <v>1</v>
      </c>
      <c r="N3191" t="s">
        <v>18</v>
      </c>
      <c r="O3191">
        <v>3</v>
      </c>
      <c r="P3191">
        <f t="shared" ca="1" si="734"/>
        <v>2</v>
      </c>
      <c r="S3191" t="s">
        <v>338</v>
      </c>
      <c r="T3191">
        <v>0.54</v>
      </c>
      <c r="U3191">
        <f t="shared" ca="1" si="726"/>
        <v>1</v>
      </c>
      <c r="V3191" t="s">
        <v>338</v>
      </c>
      <c r="W3191">
        <f t="shared" ca="1" si="727"/>
        <v>1</v>
      </c>
    </row>
    <row r="3192" spans="1:23" x14ac:dyDescent="0.25">
      <c r="A3192">
        <v>3175</v>
      </c>
      <c r="B3192">
        <v>1572</v>
      </c>
      <c r="C3192" t="str">
        <f t="shared" ca="1" si="725"/>
        <v>2017_16_SEA@DAL</v>
      </c>
      <c r="D3192">
        <f t="shared" ca="1" si="732"/>
        <v>-4.5</v>
      </c>
      <c r="E3192">
        <f t="shared" ca="1" si="732"/>
        <v>-5</v>
      </c>
      <c r="F3192">
        <f t="shared" ca="1" si="732"/>
        <v>12</v>
      </c>
      <c r="G3192">
        <f t="shared" ca="1" si="732"/>
        <v>21</v>
      </c>
      <c r="H3192">
        <f t="shared" ca="1" si="728"/>
        <v>2017</v>
      </c>
      <c r="I3192">
        <f t="shared" ca="1" si="729"/>
        <v>16</v>
      </c>
      <c r="J3192" t="str">
        <f t="shared" ca="1" si="730"/>
        <v>rs</v>
      </c>
      <c r="K3192" t="str">
        <f t="shared" ca="1" si="733"/>
        <v>SEA</v>
      </c>
      <c r="L3192" t="str">
        <f t="shared" ca="1" si="733"/>
        <v>SEA</v>
      </c>
      <c r="M3192">
        <f t="shared" ca="1" si="731"/>
        <v>0.5</v>
      </c>
      <c r="N3192" t="s">
        <v>18</v>
      </c>
      <c r="O3192">
        <v>-3.5</v>
      </c>
      <c r="P3192">
        <f t="shared" ca="1" si="734"/>
        <v>1</v>
      </c>
      <c r="S3192" t="s">
        <v>73</v>
      </c>
      <c r="T3192">
        <v>0.64</v>
      </c>
      <c r="U3192">
        <f t="shared" ca="1" si="726"/>
        <v>0</v>
      </c>
      <c r="V3192" t="s">
        <v>73</v>
      </c>
      <c r="W3192">
        <f t="shared" ca="1" si="727"/>
        <v>0</v>
      </c>
    </row>
    <row r="3193" spans="1:23" x14ac:dyDescent="0.25">
      <c r="A3193">
        <v>3176</v>
      </c>
      <c r="B3193">
        <v>1573</v>
      </c>
      <c r="C3193" t="str">
        <f t="shared" ca="1" si="725"/>
        <v>2017_16_NYG@ARI</v>
      </c>
      <c r="D3193">
        <f t="shared" ca="1" si="732"/>
        <v>-4.5</v>
      </c>
      <c r="E3193">
        <f t="shared" ca="1" si="732"/>
        <v>-3.5</v>
      </c>
      <c r="F3193">
        <f t="shared" ca="1" si="732"/>
        <v>23</v>
      </c>
      <c r="G3193">
        <f t="shared" ca="1" si="732"/>
        <v>0</v>
      </c>
      <c r="H3193">
        <f t="shared" ca="1" si="728"/>
        <v>2017</v>
      </c>
      <c r="I3193">
        <f t="shared" ca="1" si="729"/>
        <v>16</v>
      </c>
      <c r="J3193" t="str">
        <f t="shared" ca="1" si="730"/>
        <v>rs</v>
      </c>
      <c r="K3193" t="str">
        <f t="shared" ca="1" si="733"/>
        <v>ARI</v>
      </c>
      <c r="L3193" t="str">
        <f t="shared" ca="1" si="733"/>
        <v>ARI</v>
      </c>
      <c r="M3193">
        <f t="shared" ca="1" si="731"/>
        <v>-1</v>
      </c>
      <c r="N3193" t="s">
        <v>18</v>
      </c>
      <c r="O3193">
        <v>-3</v>
      </c>
      <c r="P3193">
        <f t="shared" ca="1" si="734"/>
        <v>1.5</v>
      </c>
      <c r="S3193" t="s">
        <v>66</v>
      </c>
      <c r="T3193">
        <v>0.55000000000000004</v>
      </c>
      <c r="U3193">
        <f t="shared" ca="1" si="726"/>
        <v>1</v>
      </c>
      <c r="V3193" t="s">
        <v>66</v>
      </c>
      <c r="W3193">
        <f t="shared" ca="1" si="727"/>
        <v>1</v>
      </c>
    </row>
    <row r="3194" spans="1:23" x14ac:dyDescent="0.25">
      <c r="A3194">
        <v>3177</v>
      </c>
      <c r="B3194">
        <v>1574</v>
      </c>
      <c r="C3194" t="str">
        <f t="shared" ca="1" si="725"/>
        <v>2017_16_PIT@HOU</v>
      </c>
      <c r="D3194">
        <f t="shared" ca="1" si="732"/>
        <v>10</v>
      </c>
      <c r="E3194">
        <f t="shared" ca="1" si="732"/>
        <v>9.5</v>
      </c>
      <c r="F3194">
        <f t="shared" ca="1" si="732"/>
        <v>6</v>
      </c>
      <c r="G3194">
        <f t="shared" ca="1" si="732"/>
        <v>34</v>
      </c>
      <c r="H3194">
        <f t="shared" ca="1" si="728"/>
        <v>2017</v>
      </c>
      <c r="I3194">
        <f t="shared" ca="1" si="729"/>
        <v>16</v>
      </c>
      <c r="J3194" t="str">
        <f t="shared" ca="1" si="730"/>
        <v>rs</v>
      </c>
      <c r="K3194" t="str">
        <f t="shared" ca="1" si="733"/>
        <v>PIT</v>
      </c>
      <c r="L3194" t="str">
        <f t="shared" ca="1" si="733"/>
        <v>PIT</v>
      </c>
      <c r="M3194">
        <f t="shared" ca="1" si="731"/>
        <v>0.5</v>
      </c>
      <c r="N3194" t="s">
        <v>18</v>
      </c>
      <c r="O3194">
        <v>9</v>
      </c>
      <c r="P3194">
        <f t="shared" ca="1" si="734"/>
        <v>1</v>
      </c>
      <c r="S3194" t="s">
        <v>77</v>
      </c>
      <c r="T3194">
        <v>0.56999999999999995</v>
      </c>
      <c r="U3194">
        <f t="shared" ca="1" si="726"/>
        <v>0</v>
      </c>
      <c r="V3194" t="s">
        <v>89</v>
      </c>
      <c r="W3194">
        <f t="shared" ca="1" si="727"/>
        <v>1</v>
      </c>
    </row>
    <row r="3195" spans="1:23" x14ac:dyDescent="0.25">
      <c r="A3195">
        <v>3178</v>
      </c>
      <c r="B3195">
        <v>1575</v>
      </c>
      <c r="C3195" t="str">
        <f t="shared" ca="1" si="725"/>
        <v>2017_16_OAK@PHI</v>
      </c>
      <c r="D3195">
        <f t="shared" ca="1" si="732"/>
        <v>-9</v>
      </c>
      <c r="E3195">
        <f t="shared" ca="1" si="732"/>
        <v>-9</v>
      </c>
      <c r="F3195">
        <f t="shared" ca="1" si="732"/>
        <v>19</v>
      </c>
      <c r="G3195">
        <f t="shared" ca="1" si="732"/>
        <v>10</v>
      </c>
      <c r="H3195">
        <f t="shared" ca="1" si="728"/>
        <v>2017</v>
      </c>
      <c r="I3195">
        <f t="shared" ca="1" si="729"/>
        <v>16</v>
      </c>
      <c r="J3195" t="str">
        <f t="shared" ca="1" si="730"/>
        <v>rs</v>
      </c>
      <c r="K3195" t="str">
        <f t="shared" ca="1" si="733"/>
        <v>na</v>
      </c>
      <c r="L3195" t="str">
        <f t="shared" ca="1" si="733"/>
        <v>PHI</v>
      </c>
      <c r="M3195">
        <f t="shared" ca="1" si="731"/>
        <v>0</v>
      </c>
      <c r="N3195" t="s">
        <v>18</v>
      </c>
      <c r="O3195">
        <v>-7</v>
      </c>
      <c r="P3195">
        <f t="shared" ca="1" si="734"/>
        <v>2</v>
      </c>
      <c r="S3195" t="s">
        <v>88</v>
      </c>
      <c r="T3195">
        <v>0.56999999999999995</v>
      </c>
      <c r="U3195">
        <f t="shared" ca="1" si="726"/>
        <v>0</v>
      </c>
      <c r="V3195" t="s">
        <v>88</v>
      </c>
      <c r="W3195">
        <f t="shared" ca="1" si="727"/>
        <v>1</v>
      </c>
    </row>
    <row r="3196" spans="1:23" x14ac:dyDescent="0.25">
      <c r="A3196">
        <v>3179</v>
      </c>
      <c r="B3196">
        <v>1576</v>
      </c>
      <c r="C3196" t="str">
        <f t="shared" ca="1" si="725"/>
        <v>2017_17_GBY@DET</v>
      </c>
      <c r="D3196">
        <f t="shared" ca="1" si="732"/>
        <v>-7</v>
      </c>
      <c r="E3196">
        <f t="shared" ca="1" si="732"/>
        <v>-7</v>
      </c>
      <c r="F3196">
        <f t="shared" ca="1" si="732"/>
        <v>35</v>
      </c>
      <c r="G3196">
        <f t="shared" ca="1" si="732"/>
        <v>11</v>
      </c>
      <c r="H3196">
        <f t="shared" ref="H3196:H3227" ca="1" si="735">VALUE(LEFT(C3196, 4))</f>
        <v>2017</v>
      </c>
      <c r="I3196">
        <f t="shared" ref="I3196:I3227" ca="1" si="736">VALUE(MID(C3196,6,FIND("_",C3196,6)-6))</f>
        <v>17</v>
      </c>
      <c r="J3196" t="str">
        <f t="shared" ref="J3196:J3227" ca="1" si="737">IF(I3196&lt;=17,"rs","plyff")</f>
        <v>rs</v>
      </c>
      <c r="K3196" t="str">
        <f t="shared" ca="1" si="733"/>
        <v>DET</v>
      </c>
      <c r="L3196" t="str">
        <f t="shared" ca="1" si="733"/>
        <v>DET</v>
      </c>
      <c r="M3196">
        <f t="shared" ref="M3196:M3227" ca="1" si="738">IF(NOT(OR(ISBLANK(D3196),ISBLANK(E3196),D3196="",E3196="")),D3196-E3196,"")</f>
        <v>0</v>
      </c>
      <c r="N3196" t="s">
        <v>16</v>
      </c>
      <c r="O3196">
        <v>-6</v>
      </c>
      <c r="P3196">
        <f t="shared" ca="1" si="734"/>
        <v>1</v>
      </c>
      <c r="S3196" t="s">
        <v>75</v>
      </c>
      <c r="T3196">
        <v>0.59</v>
      </c>
      <c r="U3196">
        <f t="shared" ca="1" si="726"/>
        <v>1</v>
      </c>
      <c r="V3196" t="s">
        <v>75</v>
      </c>
      <c r="W3196">
        <f t="shared" ref="W3196:W3249" ca="1" si="739">IF(OR(ISBLANK(L3196),ISBLANK(V3196),L3196="",V3196=""),"",IF(L3196=V3196,1,0))</f>
        <v>1</v>
      </c>
    </row>
    <row r="3197" spans="1:23" x14ac:dyDescent="0.25">
      <c r="A3197">
        <v>3180</v>
      </c>
      <c r="B3197">
        <v>1577</v>
      </c>
      <c r="C3197" t="str">
        <f t="shared" ca="1" si="725"/>
        <v>2017_17_CHI@MIN</v>
      </c>
      <c r="D3197">
        <f t="shared" ref="D3197:G3228" ca="1" si="740">IFERROR(IF(ISBLANK(VLOOKUP($B3197,nfl_game_result,MATCH(D$1,nfl_game_result_header,0),FALSE)),"",VLOOKUP($B3197,nfl_game_result,MATCH(D$1,nfl_game_result_header,0),FALSE)),"error")</f>
        <v>-12</v>
      </c>
      <c r="E3197">
        <f t="shared" ca="1" si="740"/>
        <v>-12.5</v>
      </c>
      <c r="F3197">
        <f t="shared" ca="1" si="740"/>
        <v>23</v>
      </c>
      <c r="G3197">
        <f t="shared" ca="1" si="740"/>
        <v>10</v>
      </c>
      <c r="H3197">
        <f t="shared" ca="1" si="735"/>
        <v>2017</v>
      </c>
      <c r="I3197">
        <f t="shared" ca="1" si="736"/>
        <v>17</v>
      </c>
      <c r="J3197" t="str">
        <f t="shared" ca="1" si="737"/>
        <v>rs</v>
      </c>
      <c r="K3197" t="str">
        <f t="shared" ref="K3197:L3228" ca="1" si="741">IFERROR(IF(ISBLANK(VLOOKUP($B3197,nfl_game_result,MATCH(K$1,nfl_game_result_header,0),FALSE)),"",VLOOKUP($B3197,nfl_game_result,MATCH(K$1,nfl_game_result_header,0),FALSE)),"error")</f>
        <v>MIN</v>
      </c>
      <c r="L3197" t="str">
        <f t="shared" ca="1" si="741"/>
        <v>MIN</v>
      </c>
      <c r="M3197">
        <f t="shared" ca="1" si="738"/>
        <v>0.5</v>
      </c>
      <c r="N3197" t="s">
        <v>16</v>
      </c>
      <c r="O3197">
        <v>-11</v>
      </c>
      <c r="P3197">
        <f t="shared" ca="1" si="734"/>
        <v>1</v>
      </c>
      <c r="S3197" t="s">
        <v>70</v>
      </c>
      <c r="T3197">
        <v>0.51</v>
      </c>
      <c r="U3197">
        <f t="shared" ca="1" si="726"/>
        <v>0</v>
      </c>
      <c r="V3197" t="s">
        <v>82</v>
      </c>
      <c r="W3197">
        <f t="shared" ca="1" si="739"/>
        <v>1</v>
      </c>
    </row>
    <row r="3198" spans="1:23" x14ac:dyDescent="0.25">
      <c r="A3198">
        <v>3181</v>
      </c>
      <c r="B3198">
        <v>1578</v>
      </c>
      <c r="C3198" t="str">
        <f t="shared" ca="1" si="725"/>
        <v>2017_17_HOU@IND</v>
      </c>
      <c r="D3198">
        <f t="shared" ca="1" si="740"/>
        <v>-3.5</v>
      </c>
      <c r="E3198">
        <f t="shared" ca="1" si="740"/>
        <v>-5.5</v>
      </c>
      <c r="F3198">
        <f t="shared" ca="1" si="740"/>
        <v>22</v>
      </c>
      <c r="G3198">
        <f t="shared" ca="1" si="740"/>
        <v>13</v>
      </c>
      <c r="H3198">
        <f t="shared" ca="1" si="735"/>
        <v>2017</v>
      </c>
      <c r="I3198">
        <f t="shared" ca="1" si="736"/>
        <v>17</v>
      </c>
      <c r="J3198" t="str">
        <f t="shared" ca="1" si="737"/>
        <v>rs</v>
      </c>
      <c r="K3198" t="str">
        <f t="shared" ca="1" si="741"/>
        <v>IND</v>
      </c>
      <c r="L3198" t="str">
        <f t="shared" ca="1" si="741"/>
        <v>IND</v>
      </c>
      <c r="M3198">
        <f t="shared" ca="1" si="738"/>
        <v>2</v>
      </c>
      <c r="N3198" t="s">
        <v>16</v>
      </c>
      <c r="O3198">
        <v>-3</v>
      </c>
      <c r="P3198">
        <f t="shared" ca="1" si="734"/>
        <v>0.5</v>
      </c>
      <c r="S3198" t="s">
        <v>78</v>
      </c>
      <c r="T3198">
        <v>0.56000000000000005</v>
      </c>
      <c r="U3198">
        <f t="shared" ca="1" si="726"/>
        <v>1</v>
      </c>
      <c r="V3198" t="s">
        <v>78</v>
      </c>
      <c r="W3198">
        <f t="shared" ca="1" si="739"/>
        <v>1</v>
      </c>
    </row>
    <row r="3199" spans="1:23" x14ac:dyDescent="0.25">
      <c r="A3199">
        <v>3182</v>
      </c>
      <c r="B3199">
        <v>1579</v>
      </c>
      <c r="C3199" t="str">
        <f t="shared" ca="1" si="725"/>
        <v>2017_17_CLE@PIT</v>
      </c>
      <c r="D3199">
        <f t="shared" ca="1" si="740"/>
        <v>-11</v>
      </c>
      <c r="E3199">
        <f t="shared" ca="1" si="740"/>
        <v>-6</v>
      </c>
      <c r="F3199">
        <f t="shared" ca="1" si="740"/>
        <v>28</v>
      </c>
      <c r="G3199">
        <f t="shared" ca="1" si="740"/>
        <v>24</v>
      </c>
      <c r="H3199">
        <f t="shared" ca="1" si="735"/>
        <v>2017</v>
      </c>
      <c r="I3199">
        <f t="shared" ca="1" si="736"/>
        <v>17</v>
      </c>
      <c r="J3199" t="str">
        <f t="shared" ca="1" si="737"/>
        <v>rs</v>
      </c>
      <c r="K3199" t="str">
        <f t="shared" ca="1" si="741"/>
        <v>CLE</v>
      </c>
      <c r="L3199" t="str">
        <f t="shared" ca="1" si="741"/>
        <v>PIT</v>
      </c>
      <c r="M3199">
        <f t="shared" ca="1" si="738"/>
        <v>-5</v>
      </c>
      <c r="N3199" t="s">
        <v>16</v>
      </c>
      <c r="O3199">
        <v>-13.5</v>
      </c>
      <c r="P3199">
        <f t="shared" ca="1" si="734"/>
        <v>2.5</v>
      </c>
      <c r="S3199" t="s">
        <v>72</v>
      </c>
      <c r="T3199">
        <v>0.61</v>
      </c>
      <c r="U3199">
        <f t="shared" ca="1" si="726"/>
        <v>1</v>
      </c>
      <c r="V3199" t="s">
        <v>72</v>
      </c>
      <c r="W3199">
        <f t="shared" ca="1" si="739"/>
        <v>0</v>
      </c>
    </row>
    <row r="3200" spans="1:23" x14ac:dyDescent="0.25">
      <c r="A3200">
        <v>3183</v>
      </c>
      <c r="B3200">
        <v>1580</v>
      </c>
      <c r="C3200" t="str">
        <f t="shared" ca="1" si="725"/>
        <v>2017_17_NYJ@NWE</v>
      </c>
      <c r="D3200">
        <f t="shared" ca="1" si="740"/>
        <v>-15.5</v>
      </c>
      <c r="E3200">
        <f t="shared" ca="1" si="740"/>
        <v>-15.5</v>
      </c>
      <c r="F3200">
        <f t="shared" ca="1" si="740"/>
        <v>26</v>
      </c>
      <c r="G3200">
        <f t="shared" ca="1" si="740"/>
        <v>6</v>
      </c>
      <c r="H3200">
        <f t="shared" ca="1" si="735"/>
        <v>2017</v>
      </c>
      <c r="I3200">
        <f t="shared" ca="1" si="736"/>
        <v>17</v>
      </c>
      <c r="J3200" t="str">
        <f t="shared" ca="1" si="737"/>
        <v>rs</v>
      </c>
      <c r="K3200" t="str">
        <f t="shared" ca="1" si="741"/>
        <v>NWE</v>
      </c>
      <c r="L3200" t="str">
        <f t="shared" ca="1" si="741"/>
        <v>NWE</v>
      </c>
      <c r="M3200">
        <f t="shared" ca="1" si="738"/>
        <v>0</v>
      </c>
      <c r="N3200" t="s">
        <v>16</v>
      </c>
      <c r="O3200">
        <v>-16.5</v>
      </c>
      <c r="P3200">
        <f t="shared" ca="1" si="734"/>
        <v>1</v>
      </c>
      <c r="S3200" t="s">
        <v>337</v>
      </c>
      <c r="T3200">
        <v>0.55000000000000004</v>
      </c>
      <c r="U3200">
        <f t="shared" ca="1" si="726"/>
        <v>1</v>
      </c>
      <c r="V3200" t="s">
        <v>337</v>
      </c>
      <c r="W3200">
        <f t="shared" ca="1" si="739"/>
        <v>1</v>
      </c>
    </row>
    <row r="3201" spans="1:23" x14ac:dyDescent="0.25">
      <c r="A3201">
        <v>3184</v>
      </c>
      <c r="B3201">
        <v>1581</v>
      </c>
      <c r="C3201" t="str">
        <f t="shared" ca="1" si="725"/>
        <v>2017_17_WAS@NYG</v>
      </c>
      <c r="D3201">
        <f t="shared" ca="1" si="740"/>
        <v>3</v>
      </c>
      <c r="E3201">
        <f t="shared" ca="1" si="740"/>
        <v>4</v>
      </c>
      <c r="F3201">
        <f t="shared" ca="1" si="740"/>
        <v>18</v>
      </c>
      <c r="G3201">
        <f t="shared" ca="1" si="740"/>
        <v>10</v>
      </c>
      <c r="H3201">
        <f t="shared" ca="1" si="735"/>
        <v>2017</v>
      </c>
      <c r="I3201">
        <f t="shared" ca="1" si="736"/>
        <v>17</v>
      </c>
      <c r="J3201" t="str">
        <f t="shared" ca="1" si="737"/>
        <v>rs</v>
      </c>
      <c r="K3201" t="str">
        <f t="shared" ca="1" si="741"/>
        <v>NYG</v>
      </c>
      <c r="L3201" t="str">
        <f t="shared" ca="1" si="741"/>
        <v>NYG</v>
      </c>
      <c r="M3201">
        <f t="shared" ca="1" si="738"/>
        <v>-1</v>
      </c>
      <c r="N3201" t="s">
        <v>16</v>
      </c>
      <c r="O3201">
        <v>1</v>
      </c>
      <c r="P3201">
        <f t="shared" ca="1" si="734"/>
        <v>2</v>
      </c>
      <c r="S3201" t="s">
        <v>96</v>
      </c>
      <c r="T3201">
        <v>0.54</v>
      </c>
      <c r="U3201">
        <f t="shared" ca="1" si="726"/>
        <v>0</v>
      </c>
      <c r="V3201" t="s">
        <v>96</v>
      </c>
      <c r="W3201">
        <f t="shared" ca="1" si="739"/>
        <v>0</v>
      </c>
    </row>
    <row r="3202" spans="1:23" x14ac:dyDescent="0.25">
      <c r="A3202">
        <v>3185</v>
      </c>
      <c r="B3202">
        <v>1582</v>
      </c>
      <c r="C3202" t="str">
        <f t="shared" ref="C3202:C3249" ca="1" si="742">IFERROR(VLOOKUP($B3202,nfl_game_result,MATCH(C$1,nfl_game_result_header,0),FALSE),"error")</f>
        <v>2017_17_DAL@PHI</v>
      </c>
      <c r="D3202">
        <f t="shared" ca="1" si="740"/>
        <v>2.5</v>
      </c>
      <c r="E3202">
        <f t="shared" ca="1" si="740"/>
        <v>3.5</v>
      </c>
      <c r="F3202">
        <f t="shared" ca="1" si="740"/>
        <v>0</v>
      </c>
      <c r="G3202">
        <f t="shared" ca="1" si="740"/>
        <v>6</v>
      </c>
      <c r="H3202">
        <f t="shared" ca="1" si="735"/>
        <v>2017</v>
      </c>
      <c r="I3202">
        <f t="shared" ca="1" si="736"/>
        <v>17</v>
      </c>
      <c r="J3202" t="str">
        <f t="shared" ca="1" si="737"/>
        <v>rs</v>
      </c>
      <c r="K3202" t="str">
        <f t="shared" ca="1" si="741"/>
        <v>DAL</v>
      </c>
      <c r="L3202" t="str">
        <f t="shared" ca="1" si="741"/>
        <v>DAL</v>
      </c>
      <c r="M3202">
        <f t="shared" ca="1" si="738"/>
        <v>-1</v>
      </c>
      <c r="N3202" t="s">
        <v>16</v>
      </c>
      <c r="O3202">
        <v>-6</v>
      </c>
      <c r="P3202">
        <f t="shared" ca="1" si="734"/>
        <v>8.5</v>
      </c>
      <c r="S3202" t="s">
        <v>73</v>
      </c>
      <c r="T3202">
        <v>0.56999999999999995</v>
      </c>
      <c r="U3202">
        <f t="shared" ca="1" si="726"/>
        <v>1</v>
      </c>
      <c r="V3202" t="s">
        <v>73</v>
      </c>
      <c r="W3202">
        <f t="shared" ca="1" si="739"/>
        <v>1</v>
      </c>
    </row>
    <row r="3203" spans="1:23" x14ac:dyDescent="0.25">
      <c r="A3203">
        <v>3186</v>
      </c>
      <c r="B3203">
        <v>1583</v>
      </c>
      <c r="C3203" t="str">
        <f t="shared" ca="1" si="742"/>
        <v>2017_17_JAX@TEN</v>
      </c>
      <c r="D3203">
        <f t="shared" ca="1" si="740"/>
        <v>-3.5</v>
      </c>
      <c r="E3203">
        <f t="shared" ca="1" si="740"/>
        <v>-2</v>
      </c>
      <c r="F3203">
        <f t="shared" ca="1" si="740"/>
        <v>15</v>
      </c>
      <c r="G3203">
        <f t="shared" ca="1" si="740"/>
        <v>10</v>
      </c>
      <c r="H3203">
        <f t="shared" ca="1" si="735"/>
        <v>2017</v>
      </c>
      <c r="I3203">
        <f t="shared" ca="1" si="736"/>
        <v>17</v>
      </c>
      <c r="J3203" t="str">
        <f t="shared" ca="1" si="737"/>
        <v>rs</v>
      </c>
      <c r="K3203" t="str">
        <f t="shared" ca="1" si="741"/>
        <v>TEN</v>
      </c>
      <c r="L3203" t="str">
        <f t="shared" ca="1" si="741"/>
        <v>TEN</v>
      </c>
      <c r="M3203">
        <f t="shared" ca="1" si="738"/>
        <v>-1.5</v>
      </c>
      <c r="N3203" t="s">
        <v>16</v>
      </c>
      <c r="O3203">
        <v>3</v>
      </c>
      <c r="P3203">
        <f t="shared" ca="1" si="734"/>
        <v>6.5</v>
      </c>
      <c r="S3203" t="s">
        <v>95</v>
      </c>
      <c r="T3203">
        <v>0.52</v>
      </c>
      <c r="U3203">
        <f t="shared" ca="1" si="726"/>
        <v>1</v>
      </c>
      <c r="V3203" t="s">
        <v>95</v>
      </c>
      <c r="W3203">
        <f t="shared" ca="1" si="739"/>
        <v>1</v>
      </c>
    </row>
    <row r="3204" spans="1:23" x14ac:dyDescent="0.25">
      <c r="A3204">
        <v>3187</v>
      </c>
      <c r="B3204">
        <v>1584</v>
      </c>
      <c r="C3204" t="str">
        <f t="shared" ca="1" si="742"/>
        <v>2017_17_BUF@MIA</v>
      </c>
      <c r="D3204">
        <f t="shared" ca="1" si="740"/>
        <v>3</v>
      </c>
      <c r="E3204">
        <f t="shared" ca="1" si="740"/>
        <v>2.5</v>
      </c>
      <c r="F3204">
        <f t="shared" ca="1" si="740"/>
        <v>16</v>
      </c>
      <c r="G3204">
        <f t="shared" ca="1" si="740"/>
        <v>22</v>
      </c>
      <c r="H3204">
        <f t="shared" ca="1" si="735"/>
        <v>2017</v>
      </c>
      <c r="I3204">
        <f t="shared" ca="1" si="736"/>
        <v>17</v>
      </c>
      <c r="J3204" t="str">
        <f t="shared" ca="1" si="737"/>
        <v>rs</v>
      </c>
      <c r="K3204" t="str">
        <f t="shared" ca="1" si="741"/>
        <v>BUF</v>
      </c>
      <c r="L3204" t="str">
        <f t="shared" ca="1" si="741"/>
        <v>BUF</v>
      </c>
      <c r="M3204">
        <f t="shared" ca="1" si="738"/>
        <v>0.5</v>
      </c>
      <c r="N3204" t="s">
        <v>16</v>
      </c>
      <c r="O3204">
        <v>-3</v>
      </c>
      <c r="P3204">
        <f t="shared" ca="1" si="734"/>
        <v>6</v>
      </c>
      <c r="S3204" t="s">
        <v>68</v>
      </c>
      <c r="T3204">
        <v>0.55000000000000004</v>
      </c>
      <c r="U3204">
        <f t="shared" ca="1" si="726"/>
        <v>1</v>
      </c>
      <c r="V3204" t="s">
        <v>68</v>
      </c>
      <c r="W3204">
        <f t="shared" ca="1" si="739"/>
        <v>1</v>
      </c>
    </row>
    <row r="3205" spans="1:23" x14ac:dyDescent="0.25">
      <c r="A3205">
        <v>3188</v>
      </c>
      <c r="B3205">
        <v>1585</v>
      </c>
      <c r="C3205" t="str">
        <f t="shared" ca="1" si="742"/>
        <v>2017_17_CIN@BAL</v>
      </c>
      <c r="D3205">
        <f t="shared" ca="1" si="740"/>
        <v>-9.5</v>
      </c>
      <c r="E3205">
        <f t="shared" ca="1" si="740"/>
        <v>-9</v>
      </c>
      <c r="F3205">
        <f t="shared" ca="1" si="740"/>
        <v>27</v>
      </c>
      <c r="G3205">
        <f t="shared" ca="1" si="740"/>
        <v>31</v>
      </c>
      <c r="H3205">
        <f t="shared" ca="1" si="735"/>
        <v>2017</v>
      </c>
      <c r="I3205">
        <f t="shared" ca="1" si="736"/>
        <v>17</v>
      </c>
      <c r="J3205" t="str">
        <f t="shared" ca="1" si="737"/>
        <v>rs</v>
      </c>
      <c r="K3205" t="str">
        <f t="shared" ca="1" si="741"/>
        <v>CIN</v>
      </c>
      <c r="L3205" t="str">
        <f t="shared" ca="1" si="741"/>
        <v>CIN</v>
      </c>
      <c r="M3205">
        <f t="shared" ca="1" si="738"/>
        <v>-0.5</v>
      </c>
      <c r="N3205" t="s">
        <v>16</v>
      </c>
      <c r="O3205">
        <v>-7</v>
      </c>
      <c r="P3205">
        <f t="shared" ca="1" si="734"/>
        <v>2.5</v>
      </c>
      <c r="S3205" t="s">
        <v>71</v>
      </c>
      <c r="T3205">
        <v>0.53</v>
      </c>
      <c r="U3205">
        <f t="shared" ca="1" si="726"/>
        <v>1</v>
      </c>
      <c r="V3205" t="s">
        <v>71</v>
      </c>
      <c r="W3205">
        <f t="shared" ca="1" si="739"/>
        <v>1</v>
      </c>
    </row>
    <row r="3206" spans="1:23" x14ac:dyDescent="0.25">
      <c r="A3206">
        <v>3189</v>
      </c>
      <c r="B3206">
        <v>1586</v>
      </c>
      <c r="C3206" t="str">
        <f t="shared" ca="1" si="742"/>
        <v>2017_17_OAK@LAC</v>
      </c>
      <c r="D3206">
        <f t="shared" ca="1" si="740"/>
        <v>-8</v>
      </c>
      <c r="E3206">
        <f t="shared" ca="1" si="740"/>
        <v>-7</v>
      </c>
      <c r="F3206">
        <f t="shared" ca="1" si="740"/>
        <v>30</v>
      </c>
      <c r="G3206">
        <f t="shared" ca="1" si="740"/>
        <v>10</v>
      </c>
      <c r="H3206">
        <f t="shared" ca="1" si="735"/>
        <v>2017</v>
      </c>
      <c r="I3206">
        <f t="shared" ca="1" si="736"/>
        <v>17</v>
      </c>
      <c r="J3206" t="str">
        <f t="shared" ca="1" si="737"/>
        <v>rs</v>
      </c>
      <c r="K3206" t="str">
        <f t="shared" ca="1" si="741"/>
        <v>LAC</v>
      </c>
      <c r="L3206" t="str">
        <f t="shared" ca="1" si="741"/>
        <v>LAC</v>
      </c>
      <c r="M3206">
        <f t="shared" ca="1" si="738"/>
        <v>-1</v>
      </c>
      <c r="N3206" t="s">
        <v>16</v>
      </c>
      <c r="O3206">
        <v>-7.5</v>
      </c>
      <c r="P3206">
        <f t="shared" ca="1" si="734"/>
        <v>0.5</v>
      </c>
      <c r="S3206" t="s">
        <v>124</v>
      </c>
      <c r="T3206">
        <v>0.6</v>
      </c>
      <c r="U3206">
        <f t="shared" ca="1" si="726"/>
        <v>1</v>
      </c>
      <c r="V3206" t="s">
        <v>124</v>
      </c>
      <c r="W3206">
        <f t="shared" ca="1" si="739"/>
        <v>1</v>
      </c>
    </row>
    <row r="3207" spans="1:23" x14ac:dyDescent="0.25">
      <c r="A3207">
        <v>3190</v>
      </c>
      <c r="B3207">
        <v>1587</v>
      </c>
      <c r="C3207" t="str">
        <f t="shared" ca="1" si="742"/>
        <v>2017_17_ARI@SEA</v>
      </c>
      <c r="D3207">
        <f t="shared" ca="1" si="740"/>
        <v>-9</v>
      </c>
      <c r="E3207">
        <f t="shared" ca="1" si="740"/>
        <v>-8.5</v>
      </c>
      <c r="F3207">
        <f t="shared" ca="1" si="740"/>
        <v>24</v>
      </c>
      <c r="G3207">
        <f t="shared" ca="1" si="740"/>
        <v>26</v>
      </c>
      <c r="H3207">
        <f t="shared" ca="1" si="735"/>
        <v>2017</v>
      </c>
      <c r="I3207">
        <f t="shared" ca="1" si="736"/>
        <v>17</v>
      </c>
      <c r="J3207" t="str">
        <f t="shared" ca="1" si="737"/>
        <v>rs</v>
      </c>
      <c r="K3207" t="str">
        <f t="shared" ca="1" si="741"/>
        <v>ARI</v>
      </c>
      <c r="L3207" t="str">
        <f t="shared" ca="1" si="741"/>
        <v>ARI</v>
      </c>
      <c r="M3207">
        <f t="shared" ca="1" si="738"/>
        <v>-0.5</v>
      </c>
      <c r="N3207" t="s">
        <v>16</v>
      </c>
      <c r="O3207">
        <v>-14</v>
      </c>
      <c r="P3207">
        <f t="shared" ca="1" si="734"/>
        <v>5</v>
      </c>
      <c r="S3207" t="s">
        <v>91</v>
      </c>
      <c r="T3207">
        <v>0.56000000000000005</v>
      </c>
      <c r="U3207">
        <f t="shared" ca="1" si="726"/>
        <v>0</v>
      </c>
      <c r="V3207" t="s">
        <v>91</v>
      </c>
      <c r="W3207">
        <f t="shared" ca="1" si="739"/>
        <v>0</v>
      </c>
    </row>
    <row r="3208" spans="1:23" x14ac:dyDescent="0.25">
      <c r="A3208">
        <v>3191</v>
      </c>
      <c r="B3208">
        <v>1588</v>
      </c>
      <c r="C3208" t="str">
        <f t="shared" ca="1" si="742"/>
        <v>2017_17_SFO@LAR</v>
      </c>
      <c r="D3208">
        <f t="shared" ca="1" si="740"/>
        <v>1</v>
      </c>
      <c r="E3208">
        <f t="shared" ca="1" si="740"/>
        <v>5.5</v>
      </c>
      <c r="F3208">
        <f t="shared" ca="1" si="740"/>
        <v>13</v>
      </c>
      <c r="G3208">
        <f t="shared" ca="1" si="740"/>
        <v>34</v>
      </c>
      <c r="H3208">
        <f t="shared" ca="1" si="735"/>
        <v>2017</v>
      </c>
      <c r="I3208">
        <f t="shared" ca="1" si="736"/>
        <v>17</v>
      </c>
      <c r="J3208" t="str">
        <f t="shared" ca="1" si="737"/>
        <v>rs</v>
      </c>
      <c r="K3208" t="str">
        <f t="shared" ca="1" si="741"/>
        <v>SFO</v>
      </c>
      <c r="L3208" t="str">
        <f t="shared" ca="1" si="741"/>
        <v>SFO</v>
      </c>
      <c r="M3208">
        <f t="shared" ca="1" si="738"/>
        <v>-4.5</v>
      </c>
      <c r="N3208" t="s">
        <v>16</v>
      </c>
      <c r="O3208">
        <v>-6</v>
      </c>
      <c r="P3208">
        <f t="shared" ca="1" si="734"/>
        <v>7</v>
      </c>
      <c r="S3208" t="s">
        <v>338</v>
      </c>
      <c r="T3208">
        <v>0.57999999999999996</v>
      </c>
      <c r="U3208">
        <f t="shared" ca="1" si="726"/>
        <v>1</v>
      </c>
      <c r="V3208" t="s">
        <v>338</v>
      </c>
      <c r="W3208">
        <f t="shared" ca="1" si="739"/>
        <v>1</v>
      </c>
    </row>
    <row r="3209" spans="1:23" x14ac:dyDescent="0.25">
      <c r="A3209">
        <v>3192</v>
      </c>
      <c r="B3209">
        <v>1589</v>
      </c>
      <c r="C3209" t="str">
        <f t="shared" ca="1" si="742"/>
        <v>2017_17_CAR@ATL</v>
      </c>
      <c r="D3209">
        <f t="shared" ca="1" si="740"/>
        <v>-4</v>
      </c>
      <c r="E3209">
        <f t="shared" ca="1" si="740"/>
        <v>-4</v>
      </c>
      <c r="F3209">
        <f t="shared" ca="1" si="740"/>
        <v>22</v>
      </c>
      <c r="G3209">
        <f t="shared" ca="1" si="740"/>
        <v>10</v>
      </c>
      <c r="H3209">
        <f t="shared" ca="1" si="735"/>
        <v>2017</v>
      </c>
      <c r="I3209">
        <f t="shared" ca="1" si="736"/>
        <v>17</v>
      </c>
      <c r="J3209" t="str">
        <f t="shared" ca="1" si="737"/>
        <v>rs</v>
      </c>
      <c r="K3209" t="str">
        <f t="shared" ca="1" si="741"/>
        <v>ATL</v>
      </c>
      <c r="L3209" t="str">
        <f t="shared" ca="1" si="741"/>
        <v>ATL</v>
      </c>
      <c r="M3209">
        <f t="shared" ca="1" si="738"/>
        <v>0</v>
      </c>
      <c r="N3209" t="s">
        <v>16</v>
      </c>
      <c r="O3209">
        <v>-1</v>
      </c>
      <c r="P3209">
        <f t="shared" ca="1" si="734"/>
        <v>3</v>
      </c>
      <c r="S3209" t="s">
        <v>22</v>
      </c>
      <c r="T3209">
        <v>0.52</v>
      </c>
      <c r="U3209">
        <f t="shared" ca="1" si="726"/>
        <v>1</v>
      </c>
      <c r="V3209" t="s">
        <v>22</v>
      </c>
      <c r="W3209">
        <f t="shared" ca="1" si="739"/>
        <v>1</v>
      </c>
    </row>
    <row r="3210" spans="1:23" x14ac:dyDescent="0.25">
      <c r="A3210">
        <v>3193</v>
      </c>
      <c r="B3210">
        <v>1590</v>
      </c>
      <c r="C3210" t="str">
        <f t="shared" ca="1" si="742"/>
        <v>2017_17_KCY@DEN</v>
      </c>
      <c r="D3210">
        <f t="shared" ca="1" si="740"/>
        <v>-3.5</v>
      </c>
      <c r="E3210">
        <f t="shared" ca="1" si="740"/>
        <v>-3</v>
      </c>
      <c r="F3210">
        <f t="shared" ca="1" si="740"/>
        <v>24</v>
      </c>
      <c r="G3210">
        <f t="shared" ca="1" si="740"/>
        <v>27</v>
      </c>
      <c r="H3210">
        <f t="shared" ca="1" si="735"/>
        <v>2017</v>
      </c>
      <c r="I3210">
        <f t="shared" ca="1" si="736"/>
        <v>17</v>
      </c>
      <c r="J3210" t="str">
        <f t="shared" ca="1" si="737"/>
        <v>rs</v>
      </c>
      <c r="K3210" t="str">
        <f t="shared" ca="1" si="741"/>
        <v>KCY</v>
      </c>
      <c r="L3210" t="str">
        <f t="shared" ca="1" si="741"/>
        <v>KCY</v>
      </c>
      <c r="M3210">
        <f t="shared" ca="1" si="738"/>
        <v>-0.5</v>
      </c>
      <c r="N3210" t="s">
        <v>16</v>
      </c>
      <c r="O3210">
        <v>7</v>
      </c>
      <c r="P3210">
        <f t="shared" ca="1" si="734"/>
        <v>10.5</v>
      </c>
      <c r="S3210" t="s">
        <v>74</v>
      </c>
      <c r="T3210">
        <v>0.51</v>
      </c>
      <c r="U3210">
        <f t="shared" ca="1" si="726"/>
        <v>0</v>
      </c>
      <c r="V3210" t="s">
        <v>74</v>
      </c>
      <c r="W3210">
        <f t="shared" ca="1" si="739"/>
        <v>0</v>
      </c>
    </row>
    <row r="3211" spans="1:23" x14ac:dyDescent="0.25">
      <c r="A3211">
        <v>3194</v>
      </c>
      <c r="B3211">
        <v>1591</v>
      </c>
      <c r="C3211" t="str">
        <f t="shared" ca="1" si="742"/>
        <v>2017_17_NOR@TBY</v>
      </c>
      <c r="D3211">
        <f t="shared" ca="1" si="740"/>
        <v>7</v>
      </c>
      <c r="E3211">
        <f t="shared" ca="1" si="740"/>
        <v>6</v>
      </c>
      <c r="F3211">
        <f t="shared" ca="1" si="740"/>
        <v>31</v>
      </c>
      <c r="G3211">
        <f t="shared" ca="1" si="740"/>
        <v>24</v>
      </c>
      <c r="H3211">
        <f t="shared" ca="1" si="735"/>
        <v>2017</v>
      </c>
      <c r="I3211">
        <f t="shared" ca="1" si="736"/>
        <v>17</v>
      </c>
      <c r="J3211" t="str">
        <f t="shared" ca="1" si="737"/>
        <v>rs</v>
      </c>
      <c r="K3211" t="str">
        <f t="shared" ca="1" si="741"/>
        <v>TBY</v>
      </c>
      <c r="L3211" t="str">
        <f t="shared" ca="1" si="741"/>
        <v>TBY</v>
      </c>
      <c r="M3211">
        <f t="shared" ca="1" si="738"/>
        <v>1</v>
      </c>
      <c r="N3211" t="s">
        <v>16</v>
      </c>
      <c r="O3211">
        <v>7.5</v>
      </c>
      <c r="P3211">
        <f t="shared" ca="1" si="734"/>
        <v>0.5</v>
      </c>
      <c r="S3211" t="s">
        <v>340</v>
      </c>
      <c r="T3211">
        <v>0.62</v>
      </c>
      <c r="U3211">
        <f t="shared" ca="1" si="726"/>
        <v>0</v>
      </c>
      <c r="V3211" t="s">
        <v>340</v>
      </c>
      <c r="W3211">
        <f t="shared" ca="1" si="739"/>
        <v>0</v>
      </c>
    </row>
    <row r="3212" spans="1:23" x14ac:dyDescent="0.25">
      <c r="A3212">
        <v>3195</v>
      </c>
      <c r="B3212">
        <v>1576</v>
      </c>
      <c r="C3212" t="str">
        <f t="shared" ca="1" si="742"/>
        <v>2017_17_GBY@DET</v>
      </c>
      <c r="D3212">
        <f t="shared" ca="1" si="740"/>
        <v>-7</v>
      </c>
      <c r="E3212">
        <f t="shared" ca="1" si="740"/>
        <v>-7</v>
      </c>
      <c r="F3212">
        <f t="shared" ca="1" si="740"/>
        <v>35</v>
      </c>
      <c r="G3212">
        <f t="shared" ca="1" si="740"/>
        <v>11</v>
      </c>
      <c r="H3212">
        <f t="shared" ca="1" si="735"/>
        <v>2017</v>
      </c>
      <c r="I3212">
        <f t="shared" ca="1" si="736"/>
        <v>17</v>
      </c>
      <c r="J3212" t="str">
        <f t="shared" ca="1" si="737"/>
        <v>rs</v>
      </c>
      <c r="K3212" t="str">
        <f t="shared" ca="1" si="741"/>
        <v>DET</v>
      </c>
      <c r="L3212" t="str">
        <f t="shared" ca="1" si="741"/>
        <v>DET</v>
      </c>
      <c r="M3212">
        <f t="shared" ca="1" si="738"/>
        <v>0</v>
      </c>
      <c r="N3212" t="s">
        <v>18</v>
      </c>
      <c r="O3212">
        <v>-6</v>
      </c>
      <c r="P3212">
        <f t="shared" ca="1" si="734"/>
        <v>1</v>
      </c>
      <c r="S3212" t="s">
        <v>75</v>
      </c>
      <c r="T3212">
        <v>0.6</v>
      </c>
      <c r="U3212">
        <f t="shared" ca="1" si="726"/>
        <v>1</v>
      </c>
      <c r="V3212" t="s">
        <v>75</v>
      </c>
      <c r="W3212">
        <f t="shared" ca="1" si="739"/>
        <v>1</v>
      </c>
    </row>
    <row r="3213" spans="1:23" x14ac:dyDescent="0.25">
      <c r="A3213">
        <v>3196</v>
      </c>
      <c r="B3213">
        <v>1577</v>
      </c>
      <c r="C3213" t="str">
        <f t="shared" ca="1" si="742"/>
        <v>2017_17_CHI@MIN</v>
      </c>
      <c r="D3213">
        <f t="shared" ca="1" si="740"/>
        <v>-12</v>
      </c>
      <c r="E3213">
        <f t="shared" ca="1" si="740"/>
        <v>-12.5</v>
      </c>
      <c r="F3213">
        <f t="shared" ca="1" si="740"/>
        <v>23</v>
      </c>
      <c r="G3213">
        <f t="shared" ca="1" si="740"/>
        <v>10</v>
      </c>
      <c r="H3213">
        <f t="shared" ca="1" si="735"/>
        <v>2017</v>
      </c>
      <c r="I3213">
        <f t="shared" ca="1" si="736"/>
        <v>17</v>
      </c>
      <c r="J3213" t="str">
        <f t="shared" ca="1" si="737"/>
        <v>rs</v>
      </c>
      <c r="K3213" t="str">
        <f t="shared" ca="1" si="741"/>
        <v>MIN</v>
      </c>
      <c r="L3213" t="str">
        <f t="shared" ca="1" si="741"/>
        <v>MIN</v>
      </c>
      <c r="M3213">
        <f t="shared" ca="1" si="738"/>
        <v>0.5</v>
      </c>
      <c r="N3213" t="s">
        <v>18</v>
      </c>
      <c r="O3213">
        <v>-9</v>
      </c>
      <c r="P3213">
        <f t="shared" ca="1" si="734"/>
        <v>3</v>
      </c>
      <c r="S3213" t="s">
        <v>82</v>
      </c>
      <c r="T3213">
        <v>0.65</v>
      </c>
      <c r="U3213">
        <f t="shared" ca="1" si="726"/>
        <v>1</v>
      </c>
      <c r="V3213" t="s">
        <v>82</v>
      </c>
      <c r="W3213">
        <f t="shared" ca="1" si="739"/>
        <v>1</v>
      </c>
    </row>
    <row r="3214" spans="1:23" x14ac:dyDescent="0.25">
      <c r="A3214">
        <v>3197</v>
      </c>
      <c r="B3214">
        <v>1578</v>
      </c>
      <c r="C3214" t="str">
        <f t="shared" ca="1" si="742"/>
        <v>2017_17_HOU@IND</v>
      </c>
      <c r="D3214">
        <f t="shared" ca="1" si="740"/>
        <v>-3.5</v>
      </c>
      <c r="E3214">
        <f t="shared" ca="1" si="740"/>
        <v>-5.5</v>
      </c>
      <c r="F3214">
        <f t="shared" ca="1" si="740"/>
        <v>22</v>
      </c>
      <c r="G3214">
        <f t="shared" ca="1" si="740"/>
        <v>13</v>
      </c>
      <c r="H3214">
        <f t="shared" ca="1" si="735"/>
        <v>2017</v>
      </c>
      <c r="I3214">
        <f t="shared" ca="1" si="736"/>
        <v>17</v>
      </c>
      <c r="J3214" t="str">
        <f t="shared" ca="1" si="737"/>
        <v>rs</v>
      </c>
      <c r="K3214" t="str">
        <f t="shared" ca="1" si="741"/>
        <v>IND</v>
      </c>
      <c r="L3214" t="str">
        <f t="shared" ca="1" si="741"/>
        <v>IND</v>
      </c>
      <c r="M3214">
        <f t="shared" ca="1" si="738"/>
        <v>2</v>
      </c>
      <c r="N3214" t="s">
        <v>18</v>
      </c>
      <c r="O3214">
        <v>-3</v>
      </c>
      <c r="P3214">
        <f t="shared" ca="1" si="734"/>
        <v>0.5</v>
      </c>
      <c r="S3214" t="s">
        <v>78</v>
      </c>
      <c r="T3214">
        <v>0.56999999999999995</v>
      </c>
      <c r="U3214">
        <f t="shared" ca="1" si="726"/>
        <v>1</v>
      </c>
      <c r="V3214" t="s">
        <v>78</v>
      </c>
      <c r="W3214">
        <f t="shared" ca="1" si="739"/>
        <v>1</v>
      </c>
    </row>
    <row r="3215" spans="1:23" x14ac:dyDescent="0.25">
      <c r="A3215">
        <v>3198</v>
      </c>
      <c r="B3215">
        <v>1579</v>
      </c>
      <c r="C3215" t="str">
        <f t="shared" ca="1" si="742"/>
        <v>2017_17_CLE@PIT</v>
      </c>
      <c r="D3215">
        <f t="shared" ca="1" si="740"/>
        <v>-11</v>
      </c>
      <c r="E3215">
        <f t="shared" ca="1" si="740"/>
        <v>-6</v>
      </c>
      <c r="F3215">
        <f t="shared" ca="1" si="740"/>
        <v>28</v>
      </c>
      <c r="G3215">
        <f t="shared" ca="1" si="740"/>
        <v>24</v>
      </c>
      <c r="H3215">
        <f t="shared" ca="1" si="735"/>
        <v>2017</v>
      </c>
      <c r="I3215">
        <f t="shared" ca="1" si="736"/>
        <v>17</v>
      </c>
      <c r="J3215" t="str">
        <f t="shared" ca="1" si="737"/>
        <v>rs</v>
      </c>
      <c r="K3215" t="str">
        <f t="shared" ca="1" si="741"/>
        <v>CLE</v>
      </c>
      <c r="L3215" t="str">
        <f t="shared" ca="1" si="741"/>
        <v>PIT</v>
      </c>
      <c r="M3215">
        <f t="shared" ca="1" si="738"/>
        <v>-5</v>
      </c>
      <c r="N3215" t="s">
        <v>18</v>
      </c>
      <c r="O3215">
        <v>-13.5</v>
      </c>
      <c r="P3215">
        <f t="shared" ca="1" si="734"/>
        <v>2.5</v>
      </c>
      <c r="S3215" t="s">
        <v>72</v>
      </c>
      <c r="T3215">
        <v>0.62</v>
      </c>
      <c r="U3215">
        <f t="shared" ca="1" si="726"/>
        <v>1</v>
      </c>
      <c r="V3215" t="s">
        <v>89</v>
      </c>
      <c r="W3215">
        <f t="shared" ca="1" si="739"/>
        <v>1</v>
      </c>
    </row>
    <row r="3216" spans="1:23" x14ac:dyDescent="0.25">
      <c r="A3216">
        <v>3199</v>
      </c>
      <c r="B3216">
        <v>1580</v>
      </c>
      <c r="C3216" t="str">
        <f t="shared" ca="1" si="742"/>
        <v>2017_17_NYJ@NWE</v>
      </c>
      <c r="D3216">
        <f t="shared" ca="1" si="740"/>
        <v>-15.5</v>
      </c>
      <c r="E3216">
        <f t="shared" ca="1" si="740"/>
        <v>-15.5</v>
      </c>
      <c r="F3216">
        <f t="shared" ca="1" si="740"/>
        <v>26</v>
      </c>
      <c r="G3216">
        <f t="shared" ca="1" si="740"/>
        <v>6</v>
      </c>
      <c r="H3216">
        <f t="shared" ca="1" si="735"/>
        <v>2017</v>
      </c>
      <c r="I3216">
        <f t="shared" ca="1" si="736"/>
        <v>17</v>
      </c>
      <c r="J3216" t="str">
        <f t="shared" ca="1" si="737"/>
        <v>rs</v>
      </c>
      <c r="K3216" t="str">
        <f t="shared" ca="1" si="741"/>
        <v>NWE</v>
      </c>
      <c r="L3216" t="str">
        <f t="shared" ca="1" si="741"/>
        <v>NWE</v>
      </c>
      <c r="M3216">
        <f t="shared" ca="1" si="738"/>
        <v>0</v>
      </c>
      <c r="N3216" t="s">
        <v>18</v>
      </c>
      <c r="O3216">
        <v>-13</v>
      </c>
      <c r="P3216">
        <f t="shared" ca="1" si="734"/>
        <v>2.5</v>
      </c>
      <c r="S3216" t="s">
        <v>86</v>
      </c>
      <c r="T3216">
        <v>0.53</v>
      </c>
      <c r="U3216">
        <f t="shared" ca="1" si="726"/>
        <v>0</v>
      </c>
      <c r="V3216" t="s">
        <v>337</v>
      </c>
      <c r="W3216">
        <f t="shared" ca="1" si="739"/>
        <v>1</v>
      </c>
    </row>
    <row r="3217" spans="1:23" x14ac:dyDescent="0.25">
      <c r="A3217">
        <v>3200</v>
      </c>
      <c r="B3217">
        <v>1581</v>
      </c>
      <c r="C3217" t="str">
        <f t="shared" ca="1" si="742"/>
        <v>2017_17_WAS@NYG</v>
      </c>
      <c r="D3217">
        <f t="shared" ca="1" si="740"/>
        <v>3</v>
      </c>
      <c r="E3217">
        <f t="shared" ca="1" si="740"/>
        <v>4</v>
      </c>
      <c r="F3217">
        <f t="shared" ca="1" si="740"/>
        <v>18</v>
      </c>
      <c r="G3217">
        <f t="shared" ca="1" si="740"/>
        <v>10</v>
      </c>
      <c r="H3217">
        <f t="shared" ca="1" si="735"/>
        <v>2017</v>
      </c>
      <c r="I3217">
        <f t="shared" ca="1" si="736"/>
        <v>17</v>
      </c>
      <c r="J3217" t="str">
        <f t="shared" ca="1" si="737"/>
        <v>rs</v>
      </c>
      <c r="K3217" t="str">
        <f t="shared" ca="1" si="741"/>
        <v>NYG</v>
      </c>
      <c r="L3217" t="str">
        <f t="shared" ca="1" si="741"/>
        <v>NYG</v>
      </c>
      <c r="M3217">
        <f t="shared" ca="1" si="738"/>
        <v>-1</v>
      </c>
      <c r="N3217" t="s">
        <v>18</v>
      </c>
      <c r="O3217">
        <v>2.5</v>
      </c>
      <c r="P3217">
        <f t="shared" ca="1" si="734"/>
        <v>0.5</v>
      </c>
      <c r="S3217" t="s">
        <v>96</v>
      </c>
      <c r="T3217">
        <v>0.51</v>
      </c>
      <c r="U3217">
        <f t="shared" ca="1" si="726"/>
        <v>0</v>
      </c>
      <c r="V3217" t="s">
        <v>96</v>
      </c>
      <c r="W3217">
        <f t="shared" ca="1" si="739"/>
        <v>0</v>
      </c>
    </row>
    <row r="3218" spans="1:23" x14ac:dyDescent="0.25">
      <c r="A3218">
        <v>3201</v>
      </c>
      <c r="B3218">
        <v>1582</v>
      </c>
      <c r="C3218" t="str">
        <f t="shared" ca="1" si="742"/>
        <v>2017_17_DAL@PHI</v>
      </c>
      <c r="D3218">
        <f t="shared" ca="1" si="740"/>
        <v>2.5</v>
      </c>
      <c r="E3218">
        <f t="shared" ca="1" si="740"/>
        <v>3.5</v>
      </c>
      <c r="F3218">
        <f t="shared" ca="1" si="740"/>
        <v>0</v>
      </c>
      <c r="G3218">
        <f t="shared" ca="1" si="740"/>
        <v>6</v>
      </c>
      <c r="H3218">
        <f t="shared" ca="1" si="735"/>
        <v>2017</v>
      </c>
      <c r="I3218">
        <f t="shared" ca="1" si="736"/>
        <v>17</v>
      </c>
      <c r="J3218" t="str">
        <f t="shared" ca="1" si="737"/>
        <v>rs</v>
      </c>
      <c r="K3218" t="str">
        <f t="shared" ca="1" si="741"/>
        <v>DAL</v>
      </c>
      <c r="L3218" t="str">
        <f t="shared" ca="1" si="741"/>
        <v>DAL</v>
      </c>
      <c r="M3218">
        <f t="shared" ca="1" si="738"/>
        <v>-1</v>
      </c>
      <c r="N3218" t="s">
        <v>18</v>
      </c>
      <c r="O3218">
        <v>-4</v>
      </c>
      <c r="P3218">
        <f t="shared" ca="1" si="734"/>
        <v>6.5</v>
      </c>
      <c r="S3218" t="s">
        <v>73</v>
      </c>
      <c r="T3218">
        <v>0.59</v>
      </c>
      <c r="U3218">
        <f t="shared" ca="1" si="726"/>
        <v>1</v>
      </c>
      <c r="V3218" t="s">
        <v>73</v>
      </c>
      <c r="W3218">
        <f t="shared" ca="1" si="739"/>
        <v>1</v>
      </c>
    </row>
    <row r="3219" spans="1:23" x14ac:dyDescent="0.25">
      <c r="A3219">
        <v>3202</v>
      </c>
      <c r="B3219">
        <v>1583</v>
      </c>
      <c r="C3219" t="str">
        <f t="shared" ca="1" si="742"/>
        <v>2017_17_JAX@TEN</v>
      </c>
      <c r="D3219">
        <f t="shared" ca="1" si="740"/>
        <v>-3.5</v>
      </c>
      <c r="E3219">
        <f t="shared" ca="1" si="740"/>
        <v>-2</v>
      </c>
      <c r="F3219">
        <f t="shared" ca="1" si="740"/>
        <v>15</v>
      </c>
      <c r="G3219">
        <f t="shared" ca="1" si="740"/>
        <v>10</v>
      </c>
      <c r="H3219">
        <f t="shared" ca="1" si="735"/>
        <v>2017</v>
      </c>
      <c r="I3219">
        <f t="shared" ca="1" si="736"/>
        <v>17</v>
      </c>
      <c r="J3219" t="str">
        <f t="shared" ca="1" si="737"/>
        <v>rs</v>
      </c>
      <c r="K3219" t="str">
        <f t="shared" ca="1" si="741"/>
        <v>TEN</v>
      </c>
      <c r="L3219" t="str">
        <f t="shared" ca="1" si="741"/>
        <v>TEN</v>
      </c>
      <c r="M3219">
        <f t="shared" ca="1" si="738"/>
        <v>-1.5</v>
      </c>
      <c r="N3219" t="s">
        <v>18</v>
      </c>
      <c r="O3219">
        <v>2.5</v>
      </c>
      <c r="P3219">
        <f t="shared" ca="1" si="734"/>
        <v>6</v>
      </c>
      <c r="S3219" t="s">
        <v>79</v>
      </c>
      <c r="T3219">
        <v>0.61</v>
      </c>
      <c r="U3219">
        <f t="shared" ca="1" si="726"/>
        <v>0</v>
      </c>
      <c r="V3219" t="s">
        <v>79</v>
      </c>
      <c r="W3219">
        <f t="shared" ca="1" si="739"/>
        <v>0</v>
      </c>
    </row>
    <row r="3220" spans="1:23" x14ac:dyDescent="0.25">
      <c r="A3220">
        <v>3203</v>
      </c>
      <c r="B3220">
        <v>1584</v>
      </c>
      <c r="C3220" t="str">
        <f t="shared" ca="1" si="742"/>
        <v>2017_17_BUF@MIA</v>
      </c>
      <c r="D3220">
        <f t="shared" ca="1" si="740"/>
        <v>3</v>
      </c>
      <c r="E3220">
        <f t="shared" ca="1" si="740"/>
        <v>2.5</v>
      </c>
      <c r="F3220">
        <f t="shared" ca="1" si="740"/>
        <v>16</v>
      </c>
      <c r="G3220">
        <f t="shared" ca="1" si="740"/>
        <v>22</v>
      </c>
      <c r="H3220">
        <f t="shared" ca="1" si="735"/>
        <v>2017</v>
      </c>
      <c r="I3220">
        <f t="shared" ca="1" si="736"/>
        <v>17</v>
      </c>
      <c r="J3220" t="str">
        <f t="shared" ca="1" si="737"/>
        <v>rs</v>
      </c>
      <c r="K3220" t="str">
        <f t="shared" ca="1" si="741"/>
        <v>BUF</v>
      </c>
      <c r="L3220" t="str">
        <f t="shared" ca="1" si="741"/>
        <v>BUF</v>
      </c>
      <c r="M3220">
        <f t="shared" ca="1" si="738"/>
        <v>0.5</v>
      </c>
      <c r="N3220" t="s">
        <v>18</v>
      </c>
      <c r="O3220">
        <v>3</v>
      </c>
      <c r="P3220">
        <f t="shared" ca="1" si="734"/>
        <v>0</v>
      </c>
      <c r="S3220" t="s">
        <v>68</v>
      </c>
      <c r="T3220">
        <v>0.54</v>
      </c>
      <c r="U3220">
        <f t="shared" ca="1" si="726"/>
        <v>1</v>
      </c>
      <c r="V3220" t="s">
        <v>68</v>
      </c>
      <c r="W3220">
        <f t="shared" ca="1" si="739"/>
        <v>1</v>
      </c>
    </row>
    <row r="3221" spans="1:23" x14ac:dyDescent="0.25">
      <c r="A3221">
        <v>3204</v>
      </c>
      <c r="B3221">
        <v>1585</v>
      </c>
      <c r="C3221" t="str">
        <f t="shared" ca="1" si="742"/>
        <v>2017_17_CIN@BAL</v>
      </c>
      <c r="D3221">
        <f t="shared" ca="1" si="740"/>
        <v>-9.5</v>
      </c>
      <c r="E3221">
        <f t="shared" ca="1" si="740"/>
        <v>-9</v>
      </c>
      <c r="F3221">
        <f t="shared" ca="1" si="740"/>
        <v>27</v>
      </c>
      <c r="G3221">
        <f t="shared" ca="1" si="740"/>
        <v>31</v>
      </c>
      <c r="H3221">
        <f t="shared" ca="1" si="735"/>
        <v>2017</v>
      </c>
      <c r="I3221">
        <f t="shared" ca="1" si="736"/>
        <v>17</v>
      </c>
      <c r="J3221" t="str">
        <f t="shared" ca="1" si="737"/>
        <v>rs</v>
      </c>
      <c r="K3221" t="str">
        <f t="shared" ca="1" si="741"/>
        <v>CIN</v>
      </c>
      <c r="L3221" t="str">
        <f t="shared" ca="1" si="741"/>
        <v>CIN</v>
      </c>
      <c r="M3221">
        <f t="shared" ca="1" si="738"/>
        <v>-0.5</v>
      </c>
      <c r="N3221" t="s">
        <v>18</v>
      </c>
      <c r="O3221">
        <v>-7</v>
      </c>
      <c r="P3221">
        <f t="shared" ca="1" si="734"/>
        <v>2.5</v>
      </c>
      <c r="S3221" t="s">
        <v>71</v>
      </c>
      <c r="T3221">
        <v>0.55000000000000004</v>
      </c>
      <c r="U3221">
        <f t="shared" ca="1" si="726"/>
        <v>1</v>
      </c>
      <c r="V3221" t="s">
        <v>67</v>
      </c>
      <c r="W3221">
        <f t="shared" ca="1" si="739"/>
        <v>0</v>
      </c>
    </row>
    <row r="3222" spans="1:23" x14ac:dyDescent="0.25">
      <c r="A3222">
        <v>3205</v>
      </c>
      <c r="B3222">
        <v>1586</v>
      </c>
      <c r="C3222" t="str">
        <f t="shared" ca="1" si="742"/>
        <v>2017_17_OAK@LAC</v>
      </c>
      <c r="D3222">
        <f t="shared" ca="1" si="740"/>
        <v>-8</v>
      </c>
      <c r="E3222">
        <f t="shared" ca="1" si="740"/>
        <v>-7</v>
      </c>
      <c r="F3222">
        <f t="shared" ca="1" si="740"/>
        <v>30</v>
      </c>
      <c r="G3222">
        <f t="shared" ca="1" si="740"/>
        <v>10</v>
      </c>
      <c r="H3222">
        <f t="shared" ca="1" si="735"/>
        <v>2017</v>
      </c>
      <c r="I3222">
        <f t="shared" ca="1" si="736"/>
        <v>17</v>
      </c>
      <c r="J3222" t="str">
        <f t="shared" ca="1" si="737"/>
        <v>rs</v>
      </c>
      <c r="K3222" t="str">
        <f t="shared" ca="1" si="741"/>
        <v>LAC</v>
      </c>
      <c r="L3222" t="str">
        <f t="shared" ca="1" si="741"/>
        <v>LAC</v>
      </c>
      <c r="M3222">
        <f t="shared" ca="1" si="738"/>
        <v>-1</v>
      </c>
      <c r="N3222" t="s">
        <v>18</v>
      </c>
      <c r="O3222">
        <v>-6.5</v>
      </c>
      <c r="P3222">
        <f t="shared" ca="1" si="734"/>
        <v>1.5</v>
      </c>
      <c r="S3222" t="s">
        <v>124</v>
      </c>
      <c r="T3222">
        <v>0.56000000000000005</v>
      </c>
      <c r="U3222">
        <f t="shared" ca="1" si="726"/>
        <v>1</v>
      </c>
      <c r="V3222" t="s">
        <v>124</v>
      </c>
      <c r="W3222">
        <f t="shared" ca="1" si="739"/>
        <v>1</v>
      </c>
    </row>
    <row r="3223" spans="1:23" x14ac:dyDescent="0.25">
      <c r="A3223">
        <v>3206</v>
      </c>
      <c r="B3223">
        <v>1587</v>
      </c>
      <c r="C3223" t="str">
        <f t="shared" ca="1" si="742"/>
        <v>2017_17_ARI@SEA</v>
      </c>
      <c r="D3223">
        <f t="shared" ca="1" si="740"/>
        <v>-9</v>
      </c>
      <c r="E3223">
        <f t="shared" ca="1" si="740"/>
        <v>-8.5</v>
      </c>
      <c r="F3223">
        <f t="shared" ca="1" si="740"/>
        <v>24</v>
      </c>
      <c r="G3223">
        <f t="shared" ca="1" si="740"/>
        <v>26</v>
      </c>
      <c r="H3223">
        <f t="shared" ca="1" si="735"/>
        <v>2017</v>
      </c>
      <c r="I3223">
        <f t="shared" ca="1" si="736"/>
        <v>17</v>
      </c>
      <c r="J3223" t="str">
        <f t="shared" ca="1" si="737"/>
        <v>rs</v>
      </c>
      <c r="K3223" t="str">
        <f t="shared" ca="1" si="741"/>
        <v>ARI</v>
      </c>
      <c r="L3223" t="str">
        <f t="shared" ca="1" si="741"/>
        <v>ARI</v>
      </c>
      <c r="M3223">
        <f t="shared" ca="1" si="738"/>
        <v>-0.5</v>
      </c>
      <c r="N3223" t="s">
        <v>18</v>
      </c>
      <c r="O3223">
        <v>-8</v>
      </c>
      <c r="P3223">
        <f t="shared" ca="1" si="734"/>
        <v>1</v>
      </c>
      <c r="S3223" t="s">
        <v>66</v>
      </c>
      <c r="T3223">
        <v>0.52</v>
      </c>
      <c r="U3223">
        <f t="shared" ca="1" si="726"/>
        <v>1</v>
      </c>
      <c r="V3223" t="s">
        <v>91</v>
      </c>
      <c r="W3223">
        <f t="shared" ca="1" si="739"/>
        <v>0</v>
      </c>
    </row>
    <row r="3224" spans="1:23" x14ac:dyDescent="0.25">
      <c r="A3224">
        <v>3207</v>
      </c>
      <c r="B3224">
        <v>1588</v>
      </c>
      <c r="C3224" t="str">
        <f t="shared" ca="1" si="742"/>
        <v>2017_17_SFO@LAR</v>
      </c>
      <c r="D3224">
        <f t="shared" ca="1" si="740"/>
        <v>1</v>
      </c>
      <c r="E3224">
        <f t="shared" ca="1" si="740"/>
        <v>5.5</v>
      </c>
      <c r="F3224">
        <f t="shared" ca="1" si="740"/>
        <v>13</v>
      </c>
      <c r="G3224">
        <f t="shared" ca="1" si="740"/>
        <v>34</v>
      </c>
      <c r="H3224">
        <f t="shared" ca="1" si="735"/>
        <v>2017</v>
      </c>
      <c r="I3224">
        <f t="shared" ca="1" si="736"/>
        <v>17</v>
      </c>
      <c r="J3224" t="str">
        <f t="shared" ca="1" si="737"/>
        <v>rs</v>
      </c>
      <c r="K3224" t="str">
        <f t="shared" ca="1" si="741"/>
        <v>SFO</v>
      </c>
      <c r="L3224" t="str">
        <f t="shared" ca="1" si="741"/>
        <v>SFO</v>
      </c>
      <c r="M3224">
        <f t="shared" ca="1" si="738"/>
        <v>-4.5</v>
      </c>
      <c r="N3224" t="s">
        <v>18</v>
      </c>
      <c r="O3224">
        <v>-7</v>
      </c>
      <c r="P3224">
        <f t="shared" ca="1" si="734"/>
        <v>8</v>
      </c>
      <c r="S3224" t="s">
        <v>338</v>
      </c>
      <c r="T3224">
        <v>0.57999999999999996</v>
      </c>
      <c r="U3224">
        <f t="shared" ca="1" si="726"/>
        <v>1</v>
      </c>
      <c r="V3224" t="s">
        <v>338</v>
      </c>
      <c r="W3224">
        <f t="shared" ca="1" si="739"/>
        <v>1</v>
      </c>
    </row>
    <row r="3225" spans="1:23" x14ac:dyDescent="0.25">
      <c r="A3225">
        <v>3208</v>
      </c>
      <c r="B3225">
        <v>1589</v>
      </c>
      <c r="C3225" t="str">
        <f t="shared" ca="1" si="742"/>
        <v>2017_17_CAR@ATL</v>
      </c>
      <c r="D3225">
        <f t="shared" ca="1" si="740"/>
        <v>-4</v>
      </c>
      <c r="E3225">
        <f t="shared" ca="1" si="740"/>
        <v>-4</v>
      </c>
      <c r="F3225">
        <f t="shared" ca="1" si="740"/>
        <v>22</v>
      </c>
      <c r="G3225">
        <f t="shared" ca="1" si="740"/>
        <v>10</v>
      </c>
      <c r="H3225">
        <f t="shared" ca="1" si="735"/>
        <v>2017</v>
      </c>
      <c r="I3225">
        <f t="shared" ca="1" si="736"/>
        <v>17</v>
      </c>
      <c r="J3225" t="str">
        <f t="shared" ca="1" si="737"/>
        <v>rs</v>
      </c>
      <c r="K3225" t="str">
        <f t="shared" ca="1" si="741"/>
        <v>ATL</v>
      </c>
      <c r="L3225" t="str">
        <f t="shared" ca="1" si="741"/>
        <v>ATL</v>
      </c>
      <c r="M3225">
        <f t="shared" ca="1" si="738"/>
        <v>0</v>
      </c>
      <c r="N3225" t="s">
        <v>18</v>
      </c>
      <c r="O3225">
        <v>1</v>
      </c>
      <c r="P3225">
        <f t="shared" ca="1" si="734"/>
        <v>5</v>
      </c>
      <c r="S3225" t="s">
        <v>69</v>
      </c>
      <c r="T3225">
        <v>0.57999999999999996</v>
      </c>
      <c r="U3225">
        <f t="shared" ca="1" si="726"/>
        <v>0</v>
      </c>
      <c r="V3225" t="s">
        <v>69</v>
      </c>
      <c r="W3225">
        <f t="shared" ca="1" si="739"/>
        <v>0</v>
      </c>
    </row>
    <row r="3226" spans="1:23" x14ac:dyDescent="0.25">
      <c r="A3226">
        <v>3209</v>
      </c>
      <c r="B3226">
        <v>1590</v>
      </c>
      <c r="C3226" t="str">
        <f t="shared" ca="1" si="742"/>
        <v>2017_17_KCY@DEN</v>
      </c>
      <c r="D3226">
        <f t="shared" ca="1" si="740"/>
        <v>-3.5</v>
      </c>
      <c r="E3226">
        <f t="shared" ca="1" si="740"/>
        <v>-3</v>
      </c>
      <c r="F3226">
        <f t="shared" ca="1" si="740"/>
        <v>24</v>
      </c>
      <c r="G3226">
        <f t="shared" ca="1" si="740"/>
        <v>27</v>
      </c>
      <c r="H3226">
        <f t="shared" ca="1" si="735"/>
        <v>2017</v>
      </c>
      <c r="I3226">
        <f t="shared" ca="1" si="736"/>
        <v>17</v>
      </c>
      <c r="J3226" t="str">
        <f t="shared" ca="1" si="737"/>
        <v>rs</v>
      </c>
      <c r="K3226" t="str">
        <f t="shared" ca="1" si="741"/>
        <v>KCY</v>
      </c>
      <c r="L3226" t="str">
        <f t="shared" ca="1" si="741"/>
        <v>KCY</v>
      </c>
      <c r="M3226">
        <f t="shared" ca="1" si="738"/>
        <v>-0.5</v>
      </c>
      <c r="N3226" t="s">
        <v>18</v>
      </c>
      <c r="O3226">
        <v>4.5</v>
      </c>
      <c r="P3226">
        <f t="shared" ca="1" si="734"/>
        <v>8</v>
      </c>
      <c r="S3226" t="s">
        <v>74</v>
      </c>
      <c r="T3226">
        <v>0.51</v>
      </c>
      <c r="U3226">
        <f t="shared" ca="1" si="726"/>
        <v>0</v>
      </c>
      <c r="V3226" t="s">
        <v>74</v>
      </c>
      <c r="W3226">
        <f t="shared" ca="1" si="739"/>
        <v>0</v>
      </c>
    </row>
    <row r="3227" spans="1:23" x14ac:dyDescent="0.25">
      <c r="A3227">
        <v>3210</v>
      </c>
      <c r="B3227">
        <v>1591</v>
      </c>
      <c r="C3227" t="str">
        <f t="shared" ca="1" si="742"/>
        <v>2017_17_NOR@TBY</v>
      </c>
      <c r="D3227">
        <f t="shared" ca="1" si="740"/>
        <v>7</v>
      </c>
      <c r="E3227">
        <f t="shared" ca="1" si="740"/>
        <v>6</v>
      </c>
      <c r="F3227">
        <f t="shared" ca="1" si="740"/>
        <v>31</v>
      </c>
      <c r="G3227">
        <f t="shared" ca="1" si="740"/>
        <v>24</v>
      </c>
      <c r="H3227">
        <f t="shared" ca="1" si="735"/>
        <v>2017</v>
      </c>
      <c r="I3227">
        <f t="shared" ca="1" si="736"/>
        <v>17</v>
      </c>
      <c r="J3227" t="str">
        <f t="shared" ca="1" si="737"/>
        <v>rs</v>
      </c>
      <c r="K3227" t="str">
        <f t="shared" ca="1" si="741"/>
        <v>TBY</v>
      </c>
      <c r="L3227" t="str">
        <f t="shared" ca="1" si="741"/>
        <v>TBY</v>
      </c>
      <c r="M3227">
        <f t="shared" ca="1" si="738"/>
        <v>1</v>
      </c>
      <c r="N3227" t="s">
        <v>18</v>
      </c>
      <c r="O3227">
        <v>5.5</v>
      </c>
      <c r="P3227">
        <f t="shared" ca="1" si="734"/>
        <v>1.5</v>
      </c>
      <c r="S3227" t="s">
        <v>340</v>
      </c>
      <c r="T3227">
        <v>0.63</v>
      </c>
      <c r="U3227">
        <f t="shared" ca="1" si="726"/>
        <v>0</v>
      </c>
      <c r="V3227" t="s">
        <v>340</v>
      </c>
      <c r="W3227">
        <f t="shared" ca="1" si="739"/>
        <v>0</v>
      </c>
    </row>
    <row r="3228" spans="1:23" x14ac:dyDescent="0.25">
      <c r="A3228">
        <v>3211</v>
      </c>
      <c r="B3228">
        <v>1592</v>
      </c>
      <c r="C3228" t="str">
        <f t="shared" ca="1" si="742"/>
        <v>2017_18_TEN@KCY</v>
      </c>
      <c r="D3228">
        <f t="shared" ca="1" si="740"/>
        <v>-7</v>
      </c>
      <c r="E3228">
        <f t="shared" ca="1" si="740"/>
        <v>-8.5</v>
      </c>
      <c r="F3228">
        <f t="shared" ca="1" si="740"/>
        <v>21</v>
      </c>
      <c r="G3228">
        <f t="shared" ca="1" si="740"/>
        <v>22</v>
      </c>
      <c r="H3228">
        <f t="shared" ref="H3228:H3235" ca="1" si="743">VALUE(LEFT(C3228, 4))</f>
        <v>2017</v>
      </c>
      <c r="I3228">
        <f t="shared" ref="I3228:I3235" ca="1" si="744">VALUE(MID(C3228,6,FIND("_",C3228,6)-6))</f>
        <v>18</v>
      </c>
      <c r="J3228" t="str">
        <f t="shared" ref="J3228:J3235" ca="1" si="745">IF(I3228&lt;=17,"rs","plyff")</f>
        <v>plyff</v>
      </c>
      <c r="K3228" t="str">
        <f t="shared" ca="1" si="741"/>
        <v>TEN</v>
      </c>
      <c r="L3228" t="str">
        <f t="shared" ca="1" si="741"/>
        <v>TEN</v>
      </c>
      <c r="M3228">
        <f t="shared" ref="M3228:M3235" ca="1" si="746">IF(NOT(OR(ISBLANK(D3228),ISBLANK(E3228),D3228="",E3228="")),D3228-E3228,"")</f>
        <v>1.5</v>
      </c>
      <c r="N3228" t="s">
        <v>16</v>
      </c>
      <c r="O3228">
        <v>-7</v>
      </c>
      <c r="P3228">
        <f t="shared" ref="P3228:P3249" ca="1" si="747">IF(OR(NOT(ISNUMBER(D3228)),ISBLANK(D3228),D3228="",ISBLANK(O3228)),"",ABS(D3228-O3228))</f>
        <v>0</v>
      </c>
      <c r="S3228" t="s">
        <v>336</v>
      </c>
      <c r="T3228">
        <v>0.55000000000000004</v>
      </c>
      <c r="U3228">
        <f t="shared" ca="1" si="726"/>
        <v>0</v>
      </c>
      <c r="V3228" t="s">
        <v>336</v>
      </c>
      <c r="W3228">
        <f t="shared" ca="1" si="739"/>
        <v>0</v>
      </c>
    </row>
    <row r="3229" spans="1:23" x14ac:dyDescent="0.25">
      <c r="A3229">
        <v>3212</v>
      </c>
      <c r="B3229">
        <v>1593</v>
      </c>
      <c r="C3229" t="str">
        <f t="shared" ca="1" si="742"/>
        <v>2017_18_ATL@LAR</v>
      </c>
      <c r="D3229">
        <f t="shared" ref="D3229:G3244" ca="1" si="748">IFERROR(IF(ISBLANK(VLOOKUP($B3229,nfl_game_result,MATCH(D$1,nfl_game_result_header,0),FALSE)),"",VLOOKUP($B3229,nfl_game_result,MATCH(D$1,nfl_game_result_header,0),FALSE)),"error")</f>
        <v>-4.5</v>
      </c>
      <c r="E3229">
        <f t="shared" ca="1" si="748"/>
        <v>-6</v>
      </c>
      <c r="F3229">
        <f t="shared" ca="1" si="748"/>
        <v>13</v>
      </c>
      <c r="G3229">
        <f t="shared" ca="1" si="748"/>
        <v>26</v>
      </c>
      <c r="H3229">
        <f t="shared" ca="1" si="743"/>
        <v>2017</v>
      </c>
      <c r="I3229">
        <f t="shared" ca="1" si="744"/>
        <v>18</v>
      </c>
      <c r="J3229" t="str">
        <f t="shared" ca="1" si="745"/>
        <v>plyff</v>
      </c>
      <c r="K3229" t="str">
        <f t="shared" ref="K3229:L3244" ca="1" si="749">IFERROR(IF(ISBLANK(VLOOKUP($B3229,nfl_game_result,MATCH(K$1,nfl_game_result_header,0),FALSE)),"",VLOOKUP($B3229,nfl_game_result,MATCH(K$1,nfl_game_result_header,0),FALSE)),"error")</f>
        <v>ATL</v>
      </c>
      <c r="L3229" t="str">
        <f t="shared" ca="1" si="749"/>
        <v>ATL</v>
      </c>
      <c r="M3229">
        <f t="shared" ca="1" si="746"/>
        <v>1.5</v>
      </c>
      <c r="N3229" t="s">
        <v>16</v>
      </c>
      <c r="O3229">
        <v>-5.5</v>
      </c>
      <c r="P3229">
        <f t="shared" ca="1" si="747"/>
        <v>1</v>
      </c>
      <c r="S3229" t="s">
        <v>22</v>
      </c>
      <c r="T3229">
        <v>0.51</v>
      </c>
      <c r="U3229">
        <f t="shared" ca="1" si="726"/>
        <v>1</v>
      </c>
      <c r="V3229" t="s">
        <v>22</v>
      </c>
      <c r="W3229">
        <f t="shared" ca="1" si="739"/>
        <v>1</v>
      </c>
    </row>
    <row r="3230" spans="1:23" x14ac:dyDescent="0.25">
      <c r="A3230">
        <v>3213</v>
      </c>
      <c r="B3230">
        <v>1594</v>
      </c>
      <c r="C3230" t="str">
        <f t="shared" ca="1" si="742"/>
        <v>2017_18_BUF@JAX</v>
      </c>
      <c r="D3230">
        <f t="shared" ca="1" si="748"/>
        <v>-7</v>
      </c>
      <c r="E3230">
        <f t="shared" ca="1" si="748"/>
        <v>-8.5</v>
      </c>
      <c r="F3230">
        <f t="shared" ca="1" si="748"/>
        <v>10</v>
      </c>
      <c r="G3230">
        <f t="shared" ca="1" si="748"/>
        <v>3</v>
      </c>
      <c r="H3230">
        <f t="shared" ca="1" si="743"/>
        <v>2017</v>
      </c>
      <c r="I3230">
        <f t="shared" ca="1" si="744"/>
        <v>18</v>
      </c>
      <c r="J3230" t="str">
        <f t="shared" ca="1" si="745"/>
        <v>plyff</v>
      </c>
      <c r="K3230" t="str">
        <f t="shared" ca="1" si="749"/>
        <v>BUF</v>
      </c>
      <c r="L3230" t="str">
        <f t="shared" ca="1" si="749"/>
        <v>JAX</v>
      </c>
      <c r="M3230">
        <f t="shared" ca="1" si="746"/>
        <v>1.5</v>
      </c>
      <c r="N3230" t="s">
        <v>16</v>
      </c>
      <c r="O3230">
        <v>-6</v>
      </c>
      <c r="P3230">
        <f t="shared" ca="1" si="747"/>
        <v>1</v>
      </c>
      <c r="S3230" t="s">
        <v>79</v>
      </c>
      <c r="T3230">
        <v>0.6</v>
      </c>
      <c r="U3230">
        <f t="shared" ref="U3230:U3249" ca="1" si="750">IF(OR(ISBLANK(K3230),ISBLANK(S3230),K3230="",S3230=""),"",IF(K3230=S3230,1,0))</f>
        <v>0</v>
      </c>
      <c r="V3230" t="s">
        <v>79</v>
      </c>
      <c r="W3230">
        <f t="shared" ca="1" si="739"/>
        <v>1</v>
      </c>
    </row>
    <row r="3231" spans="1:23" x14ac:dyDescent="0.25">
      <c r="A3231">
        <v>3214</v>
      </c>
      <c r="B3231">
        <v>1595</v>
      </c>
      <c r="C3231" t="str">
        <f t="shared" ca="1" si="742"/>
        <v>2017_18_CAR@NOR</v>
      </c>
      <c r="D3231">
        <f t="shared" ca="1" si="748"/>
        <v>-6</v>
      </c>
      <c r="E3231">
        <f t="shared" ca="1" si="748"/>
        <v>-6.5</v>
      </c>
      <c r="F3231">
        <f t="shared" ca="1" si="748"/>
        <v>31</v>
      </c>
      <c r="G3231">
        <f t="shared" ca="1" si="748"/>
        <v>26</v>
      </c>
      <c r="H3231">
        <f t="shared" ca="1" si="743"/>
        <v>2017</v>
      </c>
      <c r="I3231">
        <f t="shared" ca="1" si="744"/>
        <v>18</v>
      </c>
      <c r="J3231" t="str">
        <f t="shared" ca="1" si="745"/>
        <v>plyff</v>
      </c>
      <c r="K3231" t="str">
        <f t="shared" ca="1" si="749"/>
        <v>CAR</v>
      </c>
      <c r="L3231" t="str">
        <f t="shared" ca="1" si="749"/>
        <v>NOR</v>
      </c>
      <c r="M3231">
        <f t="shared" ca="1" si="746"/>
        <v>0.5</v>
      </c>
      <c r="N3231" t="s">
        <v>16</v>
      </c>
      <c r="O3231">
        <v>-4</v>
      </c>
      <c r="P3231">
        <f t="shared" ca="1" si="747"/>
        <v>2</v>
      </c>
      <c r="S3231" t="s">
        <v>340</v>
      </c>
      <c r="T3231">
        <v>0.56999999999999995</v>
      </c>
      <c r="U3231">
        <f t="shared" ca="1" si="750"/>
        <v>0</v>
      </c>
      <c r="V3231" t="s">
        <v>340</v>
      </c>
      <c r="W3231">
        <f t="shared" ca="1" si="739"/>
        <v>1</v>
      </c>
    </row>
    <row r="3232" spans="1:23" x14ac:dyDescent="0.25">
      <c r="A3232">
        <v>3215</v>
      </c>
      <c r="B3232">
        <v>1592</v>
      </c>
      <c r="C3232" t="str">
        <f t="shared" ca="1" si="742"/>
        <v>2017_18_TEN@KCY</v>
      </c>
      <c r="D3232">
        <f t="shared" ca="1" si="748"/>
        <v>-7</v>
      </c>
      <c r="E3232">
        <f t="shared" ca="1" si="748"/>
        <v>-8.5</v>
      </c>
      <c r="F3232">
        <f t="shared" ca="1" si="748"/>
        <v>21</v>
      </c>
      <c r="G3232">
        <f t="shared" ca="1" si="748"/>
        <v>22</v>
      </c>
      <c r="H3232">
        <f t="shared" ca="1" si="743"/>
        <v>2017</v>
      </c>
      <c r="I3232">
        <f t="shared" ca="1" si="744"/>
        <v>18</v>
      </c>
      <c r="J3232" t="str">
        <f t="shared" ca="1" si="745"/>
        <v>plyff</v>
      </c>
      <c r="K3232" t="str">
        <f t="shared" ca="1" si="749"/>
        <v>TEN</v>
      </c>
      <c r="L3232" t="str">
        <f t="shared" ca="1" si="749"/>
        <v>TEN</v>
      </c>
      <c r="M3232">
        <f t="shared" ca="1" si="746"/>
        <v>1.5</v>
      </c>
      <c r="N3232" t="s">
        <v>18</v>
      </c>
      <c r="O3232">
        <v>-5</v>
      </c>
      <c r="P3232">
        <f t="shared" ca="1" si="747"/>
        <v>2</v>
      </c>
      <c r="S3232" t="s">
        <v>336</v>
      </c>
      <c r="T3232">
        <v>0.6</v>
      </c>
      <c r="U3232">
        <f t="shared" ca="1" si="750"/>
        <v>0</v>
      </c>
      <c r="V3232" t="s">
        <v>336</v>
      </c>
      <c r="W3232">
        <f t="shared" ca="1" si="739"/>
        <v>0</v>
      </c>
    </row>
    <row r="3233" spans="1:23" x14ac:dyDescent="0.25">
      <c r="A3233">
        <v>3216</v>
      </c>
      <c r="B3233">
        <v>1593</v>
      </c>
      <c r="C3233" t="str">
        <f t="shared" ca="1" si="742"/>
        <v>2017_18_ATL@LAR</v>
      </c>
      <c r="D3233">
        <f t="shared" ca="1" si="748"/>
        <v>-4.5</v>
      </c>
      <c r="E3233">
        <f t="shared" ca="1" si="748"/>
        <v>-6</v>
      </c>
      <c r="F3233">
        <f t="shared" ca="1" si="748"/>
        <v>13</v>
      </c>
      <c r="G3233">
        <f t="shared" ca="1" si="748"/>
        <v>26</v>
      </c>
      <c r="H3233">
        <f t="shared" ca="1" si="743"/>
        <v>2017</v>
      </c>
      <c r="I3233">
        <f t="shared" ca="1" si="744"/>
        <v>18</v>
      </c>
      <c r="J3233" t="str">
        <f t="shared" ca="1" si="745"/>
        <v>plyff</v>
      </c>
      <c r="K3233" t="str">
        <f t="shared" ca="1" si="749"/>
        <v>ATL</v>
      </c>
      <c r="L3233" t="str">
        <f t="shared" ca="1" si="749"/>
        <v>ATL</v>
      </c>
      <c r="M3233">
        <f t="shared" ca="1" si="746"/>
        <v>1.5</v>
      </c>
      <c r="N3233" t="s">
        <v>18</v>
      </c>
      <c r="O3233">
        <v>-5</v>
      </c>
      <c r="P3233">
        <f t="shared" ca="1" si="747"/>
        <v>0.5</v>
      </c>
      <c r="S3233" t="s">
        <v>22</v>
      </c>
      <c r="T3233">
        <v>0.56000000000000005</v>
      </c>
      <c r="U3233">
        <f t="shared" ca="1" si="750"/>
        <v>1</v>
      </c>
      <c r="V3233" t="s">
        <v>125</v>
      </c>
      <c r="W3233">
        <f t="shared" ca="1" si="739"/>
        <v>0</v>
      </c>
    </row>
    <row r="3234" spans="1:23" x14ac:dyDescent="0.25">
      <c r="A3234">
        <v>3217</v>
      </c>
      <c r="B3234">
        <v>1594</v>
      </c>
      <c r="C3234" t="str">
        <f t="shared" ca="1" si="742"/>
        <v>2017_18_BUF@JAX</v>
      </c>
      <c r="D3234">
        <f t="shared" ca="1" si="748"/>
        <v>-7</v>
      </c>
      <c r="E3234">
        <f t="shared" ca="1" si="748"/>
        <v>-8.5</v>
      </c>
      <c r="F3234">
        <f t="shared" ca="1" si="748"/>
        <v>10</v>
      </c>
      <c r="G3234">
        <f t="shared" ca="1" si="748"/>
        <v>3</v>
      </c>
      <c r="H3234">
        <f t="shared" ca="1" si="743"/>
        <v>2017</v>
      </c>
      <c r="I3234">
        <f t="shared" ca="1" si="744"/>
        <v>18</v>
      </c>
      <c r="J3234" t="str">
        <f t="shared" ca="1" si="745"/>
        <v>plyff</v>
      </c>
      <c r="K3234" t="str">
        <f t="shared" ca="1" si="749"/>
        <v>BUF</v>
      </c>
      <c r="L3234" t="str">
        <f t="shared" ca="1" si="749"/>
        <v>JAX</v>
      </c>
      <c r="M3234">
        <f t="shared" ca="1" si="746"/>
        <v>1.5</v>
      </c>
      <c r="N3234" t="s">
        <v>18</v>
      </c>
      <c r="O3234">
        <v>-5</v>
      </c>
      <c r="P3234">
        <f t="shared" ca="1" si="747"/>
        <v>2</v>
      </c>
      <c r="S3234" t="s">
        <v>79</v>
      </c>
      <c r="T3234">
        <v>0.52</v>
      </c>
      <c r="U3234">
        <f t="shared" ca="1" si="750"/>
        <v>0</v>
      </c>
      <c r="V3234" t="s">
        <v>79</v>
      </c>
      <c r="W3234">
        <f t="shared" ca="1" si="739"/>
        <v>1</v>
      </c>
    </row>
    <row r="3235" spans="1:23" x14ac:dyDescent="0.25">
      <c r="A3235">
        <v>3218</v>
      </c>
      <c r="B3235">
        <v>1595</v>
      </c>
      <c r="C3235" t="str">
        <f t="shared" ca="1" si="742"/>
        <v>2017_18_CAR@NOR</v>
      </c>
      <c r="D3235">
        <f t="shared" ca="1" si="748"/>
        <v>-6</v>
      </c>
      <c r="E3235">
        <f t="shared" ca="1" si="748"/>
        <v>-6.5</v>
      </c>
      <c r="F3235">
        <f t="shared" ca="1" si="748"/>
        <v>31</v>
      </c>
      <c r="G3235">
        <f t="shared" ca="1" si="748"/>
        <v>26</v>
      </c>
      <c r="H3235">
        <f t="shared" ca="1" si="743"/>
        <v>2017</v>
      </c>
      <c r="I3235">
        <f t="shared" ca="1" si="744"/>
        <v>18</v>
      </c>
      <c r="J3235" t="str">
        <f t="shared" ca="1" si="745"/>
        <v>plyff</v>
      </c>
      <c r="K3235" t="str">
        <f t="shared" ca="1" si="749"/>
        <v>CAR</v>
      </c>
      <c r="L3235" t="str">
        <f t="shared" ca="1" si="749"/>
        <v>NOR</v>
      </c>
      <c r="M3235">
        <f t="shared" ca="1" si="746"/>
        <v>0.5</v>
      </c>
      <c r="N3235" t="s">
        <v>18</v>
      </c>
      <c r="O3235">
        <v>-3</v>
      </c>
      <c r="P3235">
        <f t="shared" ca="1" si="747"/>
        <v>3</v>
      </c>
      <c r="S3235" t="s">
        <v>340</v>
      </c>
      <c r="T3235">
        <v>0.54</v>
      </c>
      <c r="U3235">
        <f t="shared" ca="1" si="750"/>
        <v>0</v>
      </c>
      <c r="V3235" t="s">
        <v>340</v>
      </c>
      <c r="W3235">
        <f t="shared" ca="1" si="739"/>
        <v>1</v>
      </c>
    </row>
    <row r="3236" spans="1:23" x14ac:dyDescent="0.25">
      <c r="A3236">
        <v>3219</v>
      </c>
      <c r="B3236">
        <v>1596</v>
      </c>
      <c r="C3236" t="str">
        <f t="shared" ca="1" si="742"/>
        <v>2017_19_ATL@PHI</v>
      </c>
      <c r="D3236">
        <f t="shared" ca="1" si="748"/>
        <v>2.5</v>
      </c>
      <c r="E3236">
        <f t="shared" ca="1" si="748"/>
        <v>2.5</v>
      </c>
      <c r="F3236">
        <f t="shared" ca="1" si="748"/>
        <v>15</v>
      </c>
      <c r="G3236">
        <f t="shared" ca="1" si="748"/>
        <v>10</v>
      </c>
      <c r="H3236">
        <f t="shared" ref="H3236:H3243" ca="1" si="751">VALUE(LEFT(C3236, 4))</f>
        <v>2017</v>
      </c>
      <c r="I3236">
        <f t="shared" ref="I3236:I3243" ca="1" si="752">VALUE(MID(C3236,6,FIND("_",C3236,6)-6))</f>
        <v>19</v>
      </c>
      <c r="J3236" t="str">
        <f t="shared" ref="J3236:J3243" ca="1" si="753">IF(I3236&lt;=17,"rs","plyff")</f>
        <v>plyff</v>
      </c>
      <c r="K3236" t="str">
        <f t="shared" ca="1" si="749"/>
        <v>PHI</v>
      </c>
      <c r="L3236" t="str">
        <f t="shared" ca="1" si="749"/>
        <v>PHI</v>
      </c>
      <c r="M3236">
        <f t="shared" ref="M3236:M3243" ca="1" si="754">IF(NOT(OR(ISBLANK(D3236),ISBLANK(E3236),D3236="",E3236="")),D3236-E3236,"")</f>
        <v>0</v>
      </c>
      <c r="N3236" t="s">
        <v>16</v>
      </c>
      <c r="O3236">
        <v>3.5</v>
      </c>
      <c r="P3236">
        <f t="shared" ca="1" si="747"/>
        <v>1</v>
      </c>
      <c r="S3236" t="s">
        <v>88</v>
      </c>
      <c r="T3236">
        <v>0.51</v>
      </c>
      <c r="U3236">
        <f t="shared" ca="1" si="750"/>
        <v>1</v>
      </c>
      <c r="V3236" t="s">
        <v>88</v>
      </c>
      <c r="W3236">
        <f t="shared" ca="1" si="739"/>
        <v>1</v>
      </c>
    </row>
    <row r="3237" spans="1:23" x14ac:dyDescent="0.25">
      <c r="A3237">
        <v>3220</v>
      </c>
      <c r="B3237">
        <v>1597</v>
      </c>
      <c r="C3237" t="str">
        <f t="shared" ca="1" si="742"/>
        <v>2017_19_TEN@NWE</v>
      </c>
      <c r="D3237">
        <f t="shared" ca="1" si="748"/>
        <v>-13.5</v>
      </c>
      <c r="E3237">
        <f t="shared" ca="1" si="748"/>
        <v>-13.5</v>
      </c>
      <c r="F3237">
        <f t="shared" ca="1" si="748"/>
        <v>35</v>
      </c>
      <c r="G3237">
        <f t="shared" ca="1" si="748"/>
        <v>14</v>
      </c>
      <c r="H3237">
        <f t="shared" ca="1" si="751"/>
        <v>2017</v>
      </c>
      <c r="I3237">
        <f t="shared" ca="1" si="752"/>
        <v>19</v>
      </c>
      <c r="J3237" t="str">
        <f t="shared" ca="1" si="753"/>
        <v>plyff</v>
      </c>
      <c r="K3237" t="str">
        <f t="shared" ca="1" si="749"/>
        <v>NWE</v>
      </c>
      <c r="L3237" t="str">
        <f t="shared" ca="1" si="749"/>
        <v>NWE</v>
      </c>
      <c r="M3237">
        <f t="shared" ca="1" si="754"/>
        <v>0</v>
      </c>
      <c r="N3237" t="s">
        <v>16</v>
      </c>
      <c r="O3237">
        <v>-10</v>
      </c>
      <c r="P3237">
        <f t="shared" ca="1" si="747"/>
        <v>3.5</v>
      </c>
      <c r="S3237" t="s">
        <v>337</v>
      </c>
      <c r="T3237">
        <v>0.54</v>
      </c>
      <c r="U3237">
        <f t="shared" ca="1" si="750"/>
        <v>1</v>
      </c>
      <c r="V3237" t="s">
        <v>337</v>
      </c>
      <c r="W3237">
        <f t="shared" ca="1" si="739"/>
        <v>1</v>
      </c>
    </row>
    <row r="3238" spans="1:23" x14ac:dyDescent="0.25">
      <c r="A3238">
        <v>3221</v>
      </c>
      <c r="B3238">
        <v>1598</v>
      </c>
      <c r="C3238" t="str">
        <f t="shared" ca="1" si="742"/>
        <v>2017_19_JAX@PIT</v>
      </c>
      <c r="D3238">
        <f t="shared" ca="1" si="748"/>
        <v>-7.5</v>
      </c>
      <c r="E3238">
        <f t="shared" ca="1" si="748"/>
        <v>-7</v>
      </c>
      <c r="F3238">
        <f t="shared" ca="1" si="748"/>
        <v>42</v>
      </c>
      <c r="G3238">
        <f t="shared" ca="1" si="748"/>
        <v>45</v>
      </c>
      <c r="H3238">
        <f t="shared" ca="1" si="751"/>
        <v>2017</v>
      </c>
      <c r="I3238">
        <f t="shared" ca="1" si="752"/>
        <v>19</v>
      </c>
      <c r="J3238" t="str">
        <f t="shared" ca="1" si="753"/>
        <v>plyff</v>
      </c>
      <c r="K3238" t="str">
        <f t="shared" ca="1" si="749"/>
        <v>JAX</v>
      </c>
      <c r="L3238" t="str">
        <f t="shared" ca="1" si="749"/>
        <v>JAX</v>
      </c>
      <c r="M3238">
        <f t="shared" ca="1" si="754"/>
        <v>-0.5</v>
      </c>
      <c r="N3238" t="s">
        <v>16</v>
      </c>
      <c r="O3238">
        <v>-7</v>
      </c>
      <c r="P3238">
        <f t="shared" ca="1" si="747"/>
        <v>0.5</v>
      </c>
      <c r="S3238" t="s">
        <v>79</v>
      </c>
      <c r="T3238">
        <v>0.53</v>
      </c>
      <c r="U3238">
        <f t="shared" ca="1" si="750"/>
        <v>1</v>
      </c>
      <c r="V3238" t="s">
        <v>79</v>
      </c>
      <c r="W3238">
        <f t="shared" ca="1" si="739"/>
        <v>1</v>
      </c>
    </row>
    <row r="3239" spans="1:23" x14ac:dyDescent="0.25">
      <c r="A3239">
        <v>3222</v>
      </c>
      <c r="B3239">
        <v>1599</v>
      </c>
      <c r="C3239" t="str">
        <f t="shared" ca="1" si="742"/>
        <v>2017_19_NOR@MIN</v>
      </c>
      <c r="D3239">
        <f t="shared" ca="1" si="748"/>
        <v>-3.5</v>
      </c>
      <c r="E3239">
        <f t="shared" ca="1" si="748"/>
        <v>-5.5</v>
      </c>
      <c r="F3239">
        <f t="shared" ca="1" si="748"/>
        <v>29</v>
      </c>
      <c r="G3239">
        <f t="shared" ca="1" si="748"/>
        <v>24</v>
      </c>
      <c r="H3239">
        <f t="shared" ca="1" si="751"/>
        <v>2017</v>
      </c>
      <c r="I3239">
        <f t="shared" ca="1" si="752"/>
        <v>19</v>
      </c>
      <c r="J3239" t="str">
        <f t="shared" ca="1" si="753"/>
        <v>plyff</v>
      </c>
      <c r="K3239" t="str">
        <f t="shared" ca="1" si="749"/>
        <v>NOR</v>
      </c>
      <c r="L3239" t="str">
        <f t="shared" ca="1" si="749"/>
        <v>MIN</v>
      </c>
      <c r="M3239">
        <f t="shared" ca="1" si="754"/>
        <v>2</v>
      </c>
      <c r="N3239" t="s">
        <v>16</v>
      </c>
      <c r="O3239">
        <v>-3.5</v>
      </c>
      <c r="P3239">
        <f t="shared" ca="1" si="747"/>
        <v>0</v>
      </c>
      <c r="S3239" t="s">
        <v>82</v>
      </c>
      <c r="T3239">
        <v>0.52</v>
      </c>
      <c r="U3239">
        <f t="shared" ca="1" si="750"/>
        <v>0</v>
      </c>
      <c r="V3239" t="s">
        <v>82</v>
      </c>
      <c r="W3239">
        <f t="shared" ca="1" si="739"/>
        <v>1</v>
      </c>
    </row>
    <row r="3240" spans="1:23" x14ac:dyDescent="0.25">
      <c r="A3240">
        <v>3223</v>
      </c>
      <c r="B3240">
        <v>1596</v>
      </c>
      <c r="C3240" t="str">
        <f t="shared" ca="1" si="742"/>
        <v>2017_19_ATL@PHI</v>
      </c>
      <c r="D3240">
        <f t="shared" ca="1" si="748"/>
        <v>2.5</v>
      </c>
      <c r="E3240">
        <f t="shared" ca="1" si="748"/>
        <v>2.5</v>
      </c>
      <c r="F3240">
        <f t="shared" ca="1" si="748"/>
        <v>15</v>
      </c>
      <c r="G3240">
        <f t="shared" ca="1" si="748"/>
        <v>10</v>
      </c>
      <c r="H3240">
        <f t="shared" ca="1" si="751"/>
        <v>2017</v>
      </c>
      <c r="I3240">
        <f t="shared" ca="1" si="752"/>
        <v>19</v>
      </c>
      <c r="J3240" t="str">
        <f t="shared" ca="1" si="753"/>
        <v>plyff</v>
      </c>
      <c r="K3240" t="str">
        <f t="shared" ca="1" si="749"/>
        <v>PHI</v>
      </c>
      <c r="L3240" t="str">
        <f t="shared" ca="1" si="749"/>
        <v>PHI</v>
      </c>
      <c r="M3240">
        <f t="shared" ca="1" si="754"/>
        <v>0</v>
      </c>
      <c r="N3240" t="s">
        <v>18</v>
      </c>
      <c r="O3240">
        <v>3</v>
      </c>
      <c r="P3240">
        <f t="shared" ca="1" si="747"/>
        <v>0.5</v>
      </c>
      <c r="S3240" t="s">
        <v>22</v>
      </c>
      <c r="T3240">
        <v>0.57999999999999996</v>
      </c>
      <c r="U3240">
        <f t="shared" ca="1" si="750"/>
        <v>0</v>
      </c>
      <c r="V3240" t="s">
        <v>22</v>
      </c>
      <c r="W3240">
        <f t="shared" ca="1" si="739"/>
        <v>0</v>
      </c>
    </row>
    <row r="3241" spans="1:23" x14ac:dyDescent="0.25">
      <c r="A3241">
        <v>3224</v>
      </c>
      <c r="B3241">
        <v>1597</v>
      </c>
      <c r="C3241" t="str">
        <f t="shared" ca="1" si="742"/>
        <v>2017_19_TEN@NWE</v>
      </c>
      <c r="D3241">
        <f t="shared" ca="1" si="748"/>
        <v>-13.5</v>
      </c>
      <c r="E3241">
        <f t="shared" ca="1" si="748"/>
        <v>-13.5</v>
      </c>
      <c r="F3241">
        <f t="shared" ca="1" si="748"/>
        <v>35</v>
      </c>
      <c r="G3241">
        <f t="shared" ca="1" si="748"/>
        <v>14</v>
      </c>
      <c r="H3241">
        <f t="shared" ca="1" si="751"/>
        <v>2017</v>
      </c>
      <c r="I3241">
        <f t="shared" ca="1" si="752"/>
        <v>19</v>
      </c>
      <c r="J3241" t="str">
        <f t="shared" ca="1" si="753"/>
        <v>plyff</v>
      </c>
      <c r="K3241" t="str">
        <f t="shared" ca="1" si="749"/>
        <v>NWE</v>
      </c>
      <c r="L3241" t="str">
        <f t="shared" ca="1" si="749"/>
        <v>NWE</v>
      </c>
      <c r="M3241">
        <f t="shared" ca="1" si="754"/>
        <v>0</v>
      </c>
      <c r="N3241" t="s">
        <v>18</v>
      </c>
      <c r="O3241">
        <v>-12.5</v>
      </c>
      <c r="P3241">
        <f t="shared" ca="1" si="747"/>
        <v>1</v>
      </c>
      <c r="S3241" t="s">
        <v>337</v>
      </c>
      <c r="T3241">
        <v>0.62</v>
      </c>
      <c r="U3241">
        <f t="shared" ca="1" si="750"/>
        <v>1</v>
      </c>
      <c r="V3241" t="s">
        <v>337</v>
      </c>
      <c r="W3241">
        <f t="shared" ca="1" si="739"/>
        <v>1</v>
      </c>
    </row>
    <row r="3242" spans="1:23" x14ac:dyDescent="0.25">
      <c r="A3242">
        <v>3225</v>
      </c>
      <c r="B3242">
        <v>1598</v>
      </c>
      <c r="C3242" t="str">
        <f t="shared" ca="1" si="742"/>
        <v>2017_19_JAX@PIT</v>
      </c>
      <c r="D3242">
        <f t="shared" ca="1" si="748"/>
        <v>-7.5</v>
      </c>
      <c r="E3242">
        <f t="shared" ca="1" si="748"/>
        <v>-7</v>
      </c>
      <c r="F3242">
        <f t="shared" ca="1" si="748"/>
        <v>42</v>
      </c>
      <c r="G3242">
        <f t="shared" ca="1" si="748"/>
        <v>45</v>
      </c>
      <c r="H3242">
        <f t="shared" ca="1" si="751"/>
        <v>2017</v>
      </c>
      <c r="I3242">
        <f t="shared" ca="1" si="752"/>
        <v>19</v>
      </c>
      <c r="J3242" t="str">
        <f t="shared" ca="1" si="753"/>
        <v>plyff</v>
      </c>
      <c r="K3242" t="str">
        <f t="shared" ca="1" si="749"/>
        <v>JAX</v>
      </c>
      <c r="L3242" t="str">
        <f t="shared" ca="1" si="749"/>
        <v>JAX</v>
      </c>
      <c r="M3242">
        <f t="shared" ca="1" si="754"/>
        <v>-0.5</v>
      </c>
      <c r="N3242" t="s">
        <v>18</v>
      </c>
      <c r="O3242">
        <v>-8.5</v>
      </c>
      <c r="P3242">
        <f t="shared" ca="1" si="747"/>
        <v>1</v>
      </c>
      <c r="S3242" t="s">
        <v>89</v>
      </c>
      <c r="T3242">
        <v>0.59</v>
      </c>
      <c r="U3242">
        <f t="shared" ca="1" si="750"/>
        <v>0</v>
      </c>
      <c r="V3242" t="s">
        <v>89</v>
      </c>
      <c r="W3242">
        <f t="shared" ca="1" si="739"/>
        <v>0</v>
      </c>
    </row>
    <row r="3243" spans="1:23" x14ac:dyDescent="0.25">
      <c r="A3243">
        <v>3226</v>
      </c>
      <c r="B3243">
        <v>1599</v>
      </c>
      <c r="C3243" t="str">
        <f t="shared" ca="1" si="742"/>
        <v>2017_19_NOR@MIN</v>
      </c>
      <c r="D3243">
        <f t="shared" ca="1" si="748"/>
        <v>-3.5</v>
      </c>
      <c r="E3243">
        <f t="shared" ca="1" si="748"/>
        <v>-5.5</v>
      </c>
      <c r="F3243">
        <f t="shared" ca="1" si="748"/>
        <v>29</v>
      </c>
      <c r="G3243">
        <f t="shared" ca="1" si="748"/>
        <v>24</v>
      </c>
      <c r="H3243">
        <f t="shared" ca="1" si="751"/>
        <v>2017</v>
      </c>
      <c r="I3243">
        <f t="shared" ca="1" si="752"/>
        <v>19</v>
      </c>
      <c r="J3243" t="str">
        <f t="shared" ca="1" si="753"/>
        <v>plyff</v>
      </c>
      <c r="K3243" t="str">
        <f t="shared" ca="1" si="749"/>
        <v>NOR</v>
      </c>
      <c r="L3243" t="str">
        <f t="shared" ca="1" si="749"/>
        <v>MIN</v>
      </c>
      <c r="M3243">
        <f t="shared" ca="1" si="754"/>
        <v>2</v>
      </c>
      <c r="N3243" t="s">
        <v>18</v>
      </c>
      <c r="O3243">
        <v>-3</v>
      </c>
      <c r="P3243">
        <f t="shared" ca="1" si="747"/>
        <v>0.5</v>
      </c>
      <c r="S3243" t="s">
        <v>82</v>
      </c>
      <c r="T3243">
        <v>0.54</v>
      </c>
      <c r="U3243">
        <f t="shared" ca="1" si="750"/>
        <v>0</v>
      </c>
      <c r="V3243" t="s">
        <v>82</v>
      </c>
      <c r="W3243">
        <f t="shared" ca="1" si="739"/>
        <v>1</v>
      </c>
    </row>
    <row r="3244" spans="1:23" x14ac:dyDescent="0.25">
      <c r="A3244">
        <v>3227</v>
      </c>
      <c r="B3244">
        <v>1600</v>
      </c>
      <c r="C3244" t="str">
        <f t="shared" ca="1" si="742"/>
        <v>2017_20_JAX@NWE</v>
      </c>
      <c r="D3244">
        <f t="shared" ca="1" si="748"/>
        <v>-9.5</v>
      </c>
      <c r="E3244">
        <f t="shared" ca="1" si="748"/>
        <v>-7.5</v>
      </c>
      <c r="F3244">
        <f t="shared" ca="1" si="748"/>
        <v>24</v>
      </c>
      <c r="G3244">
        <f t="shared" ca="1" si="748"/>
        <v>20</v>
      </c>
      <c r="H3244">
        <f t="shared" ref="H3244:H3249" ca="1" si="755">VALUE(LEFT(C3244, 4))</f>
        <v>2017</v>
      </c>
      <c r="I3244">
        <f t="shared" ref="I3244:I3249" ca="1" si="756">VALUE(MID(C3244,6,FIND("_",C3244,6)-6))</f>
        <v>20</v>
      </c>
      <c r="J3244" t="str">
        <f t="shared" ref="J3244:J3249" ca="1" si="757">IF(I3244&lt;=17,"rs","plyff")</f>
        <v>plyff</v>
      </c>
      <c r="K3244" t="str">
        <f t="shared" ca="1" si="749"/>
        <v>JAX</v>
      </c>
      <c r="L3244" t="str">
        <f t="shared" ca="1" si="749"/>
        <v>NWE</v>
      </c>
      <c r="M3244">
        <f t="shared" ref="M3244:M3249" ca="1" si="758">IF(NOT(OR(ISBLANK(D3244),ISBLANK(E3244),D3244="",E3244="")),D3244-E3244,"")</f>
        <v>-2</v>
      </c>
      <c r="N3244" t="s">
        <v>16</v>
      </c>
      <c r="O3244">
        <v>-10.5</v>
      </c>
      <c r="P3244">
        <f t="shared" ca="1" si="747"/>
        <v>1</v>
      </c>
      <c r="S3244" t="s">
        <v>79</v>
      </c>
      <c r="T3244">
        <v>0.55000000000000004</v>
      </c>
      <c r="U3244">
        <f t="shared" ca="1" si="750"/>
        <v>1</v>
      </c>
      <c r="V3244" t="s">
        <v>79</v>
      </c>
      <c r="W3244">
        <f t="shared" ca="1" si="739"/>
        <v>0</v>
      </c>
    </row>
    <row r="3245" spans="1:23" x14ac:dyDescent="0.25">
      <c r="A3245">
        <v>3228</v>
      </c>
      <c r="B3245">
        <v>1601</v>
      </c>
      <c r="C3245" t="str">
        <f t="shared" ca="1" si="742"/>
        <v>2017_20_MIN@PHI</v>
      </c>
      <c r="D3245">
        <f t="shared" ref="D3245:G3249" ca="1" si="759">IFERROR(IF(ISBLANK(VLOOKUP($B3245,nfl_game_result,MATCH(D$1,nfl_game_result_header,0),FALSE)),"",VLOOKUP($B3245,nfl_game_result,MATCH(D$1,nfl_game_result_header,0),FALSE)),"error")</f>
        <v>3.5</v>
      </c>
      <c r="E3245">
        <f t="shared" ca="1" si="759"/>
        <v>3</v>
      </c>
      <c r="F3245">
        <f t="shared" ca="1" si="759"/>
        <v>38</v>
      </c>
      <c r="G3245">
        <f t="shared" ca="1" si="759"/>
        <v>7</v>
      </c>
      <c r="H3245">
        <f t="shared" ca="1" si="755"/>
        <v>2017</v>
      </c>
      <c r="I3245">
        <f t="shared" ca="1" si="756"/>
        <v>20</v>
      </c>
      <c r="J3245" t="str">
        <f t="shared" ca="1" si="757"/>
        <v>plyff</v>
      </c>
      <c r="K3245" t="str">
        <f t="shared" ref="K3245:L3249" ca="1" si="760">IFERROR(IF(ISBLANK(VLOOKUP($B3245,nfl_game_result,MATCH(K$1,nfl_game_result_header,0),FALSE)),"",VLOOKUP($B3245,nfl_game_result,MATCH(K$1,nfl_game_result_header,0),FALSE)),"error")</f>
        <v>PHI</v>
      </c>
      <c r="L3245" t="str">
        <f t="shared" ca="1" si="760"/>
        <v>PHI</v>
      </c>
      <c r="M3245">
        <f t="shared" ca="1" si="758"/>
        <v>0.5</v>
      </c>
      <c r="N3245" t="s">
        <v>16</v>
      </c>
      <c r="O3245">
        <v>6</v>
      </c>
      <c r="P3245">
        <f t="shared" ca="1" si="747"/>
        <v>2.5</v>
      </c>
      <c r="S3245" t="s">
        <v>82</v>
      </c>
      <c r="T3245">
        <v>0.6</v>
      </c>
      <c r="U3245">
        <f t="shared" ca="1" si="750"/>
        <v>0</v>
      </c>
      <c r="V3245" t="s">
        <v>82</v>
      </c>
      <c r="W3245">
        <f t="shared" ca="1" si="739"/>
        <v>0</v>
      </c>
    </row>
    <row r="3246" spans="1:23" x14ac:dyDescent="0.25">
      <c r="A3246">
        <v>3229</v>
      </c>
      <c r="B3246">
        <v>1600</v>
      </c>
      <c r="C3246" t="str">
        <f t="shared" ca="1" si="742"/>
        <v>2017_20_JAX@NWE</v>
      </c>
      <c r="D3246">
        <f t="shared" ca="1" si="759"/>
        <v>-9.5</v>
      </c>
      <c r="E3246">
        <f t="shared" ca="1" si="759"/>
        <v>-7.5</v>
      </c>
      <c r="F3246">
        <f t="shared" ca="1" si="759"/>
        <v>24</v>
      </c>
      <c r="G3246">
        <f t="shared" ca="1" si="759"/>
        <v>20</v>
      </c>
      <c r="H3246">
        <f t="shared" ca="1" si="755"/>
        <v>2017</v>
      </c>
      <c r="I3246">
        <f t="shared" ca="1" si="756"/>
        <v>20</v>
      </c>
      <c r="J3246" t="str">
        <f t="shared" ca="1" si="757"/>
        <v>plyff</v>
      </c>
      <c r="K3246" t="str">
        <f t="shared" ca="1" si="760"/>
        <v>JAX</v>
      </c>
      <c r="L3246" t="str">
        <f t="shared" ca="1" si="760"/>
        <v>NWE</v>
      </c>
      <c r="M3246">
        <f t="shared" ca="1" si="758"/>
        <v>-2</v>
      </c>
      <c r="N3246" t="s">
        <v>18</v>
      </c>
      <c r="O3246">
        <v>-8</v>
      </c>
      <c r="P3246">
        <f t="shared" ca="1" si="747"/>
        <v>1.5</v>
      </c>
      <c r="S3246" t="s">
        <v>79</v>
      </c>
      <c r="T3246">
        <v>0.54</v>
      </c>
      <c r="U3246">
        <f t="shared" ca="1" si="750"/>
        <v>1</v>
      </c>
      <c r="V3246" t="s">
        <v>337</v>
      </c>
      <c r="W3246">
        <f t="shared" ca="1" si="739"/>
        <v>1</v>
      </c>
    </row>
    <row r="3247" spans="1:23" x14ac:dyDescent="0.25">
      <c r="A3247">
        <v>3230</v>
      </c>
      <c r="B3247">
        <v>1601</v>
      </c>
      <c r="C3247" t="str">
        <f t="shared" ca="1" si="742"/>
        <v>2017_20_MIN@PHI</v>
      </c>
      <c r="D3247">
        <f t="shared" ca="1" si="759"/>
        <v>3.5</v>
      </c>
      <c r="E3247">
        <f t="shared" ca="1" si="759"/>
        <v>3</v>
      </c>
      <c r="F3247">
        <f t="shared" ca="1" si="759"/>
        <v>38</v>
      </c>
      <c r="G3247">
        <f t="shared" ca="1" si="759"/>
        <v>7</v>
      </c>
      <c r="H3247">
        <f t="shared" ca="1" si="755"/>
        <v>2017</v>
      </c>
      <c r="I3247">
        <f t="shared" ca="1" si="756"/>
        <v>20</v>
      </c>
      <c r="J3247" t="str">
        <f t="shared" ca="1" si="757"/>
        <v>plyff</v>
      </c>
      <c r="K3247" t="str">
        <f t="shared" ca="1" si="760"/>
        <v>PHI</v>
      </c>
      <c r="L3247" t="str">
        <f t="shared" ca="1" si="760"/>
        <v>PHI</v>
      </c>
      <c r="M3247">
        <f t="shared" ca="1" si="758"/>
        <v>0.5</v>
      </c>
      <c r="N3247" t="s">
        <v>18</v>
      </c>
      <c r="O3247">
        <v>5.5</v>
      </c>
      <c r="P3247">
        <f t="shared" ca="1" si="747"/>
        <v>2</v>
      </c>
      <c r="S3247" t="s">
        <v>82</v>
      </c>
      <c r="T3247">
        <v>0.57999999999999996</v>
      </c>
      <c r="U3247">
        <f t="shared" ca="1" si="750"/>
        <v>0</v>
      </c>
      <c r="V3247" t="s">
        <v>82</v>
      </c>
      <c r="W3247">
        <f t="shared" ca="1" si="739"/>
        <v>0</v>
      </c>
    </row>
    <row r="3248" spans="1:23" x14ac:dyDescent="0.25">
      <c r="A3248">
        <v>3231</v>
      </c>
      <c r="B3248">
        <v>1602</v>
      </c>
      <c r="C3248" t="str">
        <f t="shared" ca="1" si="742"/>
        <v>2017_21_PHI@NWE</v>
      </c>
      <c r="D3248">
        <f t="shared" ca="1" si="759"/>
        <v>-5.5</v>
      </c>
      <c r="E3248">
        <f t="shared" ca="1" si="759"/>
        <v>-4</v>
      </c>
      <c r="F3248">
        <f t="shared" ca="1" si="759"/>
        <v>33</v>
      </c>
      <c r="G3248">
        <f t="shared" ca="1" si="759"/>
        <v>41</v>
      </c>
      <c r="H3248">
        <f t="shared" ca="1" si="755"/>
        <v>2017</v>
      </c>
      <c r="I3248">
        <f t="shared" ca="1" si="756"/>
        <v>21</v>
      </c>
      <c r="J3248" t="str">
        <f t="shared" ca="1" si="757"/>
        <v>plyff</v>
      </c>
      <c r="K3248" t="str">
        <f t="shared" ca="1" si="760"/>
        <v>PHI</v>
      </c>
      <c r="L3248" t="str">
        <f t="shared" ca="1" si="760"/>
        <v>PHI</v>
      </c>
      <c r="M3248">
        <f t="shared" ca="1" si="758"/>
        <v>-1.5</v>
      </c>
      <c r="N3248" t="s">
        <v>16</v>
      </c>
      <c r="O3248">
        <v>-6.5</v>
      </c>
      <c r="P3248">
        <f t="shared" ca="1" si="747"/>
        <v>1</v>
      </c>
      <c r="Q3248">
        <v>22</v>
      </c>
      <c r="R3248">
        <v>20</v>
      </c>
      <c r="S3248" t="s">
        <v>337</v>
      </c>
      <c r="T3248">
        <v>0.52</v>
      </c>
      <c r="U3248">
        <f t="shared" ca="1" si="750"/>
        <v>0</v>
      </c>
      <c r="V3248" t="s">
        <v>337</v>
      </c>
      <c r="W3248">
        <f t="shared" ca="1" si="739"/>
        <v>0</v>
      </c>
    </row>
    <row r="3249" spans="1:23" x14ac:dyDescent="0.25">
      <c r="A3249">
        <v>3232</v>
      </c>
      <c r="B3249">
        <v>1602</v>
      </c>
      <c r="C3249" t="str">
        <f t="shared" ca="1" si="742"/>
        <v>2017_21_PHI@NWE</v>
      </c>
      <c r="D3249">
        <f t="shared" ca="1" si="759"/>
        <v>-5.5</v>
      </c>
      <c r="E3249">
        <f t="shared" ca="1" si="759"/>
        <v>-4</v>
      </c>
      <c r="F3249">
        <f t="shared" ca="1" si="759"/>
        <v>33</v>
      </c>
      <c r="G3249">
        <f t="shared" ca="1" si="759"/>
        <v>41</v>
      </c>
      <c r="H3249">
        <f t="shared" ca="1" si="755"/>
        <v>2017</v>
      </c>
      <c r="I3249">
        <f t="shared" ca="1" si="756"/>
        <v>21</v>
      </c>
      <c r="J3249" t="str">
        <f t="shared" ca="1" si="757"/>
        <v>plyff</v>
      </c>
      <c r="K3249" t="str">
        <f t="shared" ca="1" si="760"/>
        <v>PHI</v>
      </c>
      <c r="L3249" t="str">
        <f t="shared" ca="1" si="760"/>
        <v>PHI</v>
      </c>
      <c r="M3249">
        <f t="shared" ca="1" si="758"/>
        <v>-1.5</v>
      </c>
      <c r="N3249" t="s">
        <v>18</v>
      </c>
      <c r="O3249">
        <v>-6</v>
      </c>
      <c r="P3249">
        <f t="shared" ca="1" si="747"/>
        <v>0.5</v>
      </c>
      <c r="Q3249">
        <v>27</v>
      </c>
      <c r="R3249">
        <v>20</v>
      </c>
      <c r="S3249" t="s">
        <v>337</v>
      </c>
      <c r="T3249">
        <v>0.56999999999999995</v>
      </c>
      <c r="U3249">
        <f t="shared" ca="1" si="750"/>
        <v>0</v>
      </c>
      <c r="V3249" t="s">
        <v>337</v>
      </c>
      <c r="W3249">
        <f t="shared" ca="1" si="739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3:D40"/>
  <sheetViews>
    <sheetView workbookViewId="0">
      <selection activeCell="D38" sqref="D38"/>
    </sheetView>
  </sheetViews>
  <sheetFormatPr defaultRowHeight="15" x14ac:dyDescent="0.25"/>
  <cols>
    <col min="1" max="1" width="13.140625" bestFit="1" customWidth="1"/>
    <col min="2" max="3" width="9.42578125" bestFit="1" customWidth="1"/>
    <col min="4" max="5" width="28.28515625" bestFit="1" customWidth="1"/>
    <col min="6" max="6" width="26.28515625" bestFit="1" customWidth="1"/>
  </cols>
  <sheetData>
    <row r="3" spans="1:4" x14ac:dyDescent="0.25">
      <c r="A3" s="15" t="s">
        <v>292</v>
      </c>
      <c r="B3" s="15" t="s">
        <v>293</v>
      </c>
      <c r="C3" s="15" t="s">
        <v>131</v>
      </c>
      <c r="D3" t="s">
        <v>288</v>
      </c>
    </row>
    <row r="4" spans="1:4" x14ac:dyDescent="0.25">
      <c r="A4">
        <v>2017</v>
      </c>
      <c r="B4">
        <v>1</v>
      </c>
      <c r="C4" t="s">
        <v>18</v>
      </c>
      <c r="D4" s="6">
        <v>0.4</v>
      </c>
    </row>
    <row r="5" spans="1:4" x14ac:dyDescent="0.25">
      <c r="A5">
        <v>2017</v>
      </c>
      <c r="B5">
        <v>1</v>
      </c>
      <c r="C5" t="s">
        <v>16</v>
      </c>
      <c r="D5" s="6">
        <v>0.46666666666666667</v>
      </c>
    </row>
    <row r="6" spans="1:4" x14ac:dyDescent="0.25">
      <c r="A6">
        <v>2017</v>
      </c>
      <c r="B6">
        <v>2</v>
      </c>
      <c r="C6" t="s">
        <v>18</v>
      </c>
      <c r="D6" s="6">
        <v>0.25</v>
      </c>
    </row>
    <row r="7" spans="1:4" x14ac:dyDescent="0.25">
      <c r="A7">
        <v>2017</v>
      </c>
      <c r="B7">
        <v>2</v>
      </c>
      <c r="C7" t="s">
        <v>16</v>
      </c>
      <c r="D7" s="6">
        <v>0.4375</v>
      </c>
    </row>
    <row r="8" spans="1:4" x14ac:dyDescent="0.25">
      <c r="A8">
        <v>2017</v>
      </c>
      <c r="B8">
        <v>3</v>
      </c>
      <c r="C8" t="s">
        <v>18</v>
      </c>
      <c r="D8" s="6">
        <v>0.5</v>
      </c>
    </row>
    <row r="9" spans="1:4" x14ac:dyDescent="0.25">
      <c r="A9">
        <v>2017</v>
      </c>
      <c r="B9">
        <v>3</v>
      </c>
      <c r="C9" t="s">
        <v>16</v>
      </c>
      <c r="D9" s="6">
        <v>0.625</v>
      </c>
    </row>
    <row r="10" spans="1:4" x14ac:dyDescent="0.25">
      <c r="A10">
        <v>2017</v>
      </c>
      <c r="B10">
        <v>4</v>
      </c>
      <c r="C10" t="s">
        <v>18</v>
      </c>
      <c r="D10" s="6">
        <v>0.625</v>
      </c>
    </row>
    <row r="11" spans="1:4" x14ac:dyDescent="0.25">
      <c r="A11">
        <v>2017</v>
      </c>
      <c r="B11">
        <v>4</v>
      </c>
      <c r="C11" t="s">
        <v>16</v>
      </c>
      <c r="D11" s="6">
        <v>0.6875</v>
      </c>
    </row>
    <row r="12" spans="1:4" x14ac:dyDescent="0.25">
      <c r="A12">
        <v>2017</v>
      </c>
      <c r="B12">
        <v>5</v>
      </c>
      <c r="C12" t="s">
        <v>18</v>
      </c>
      <c r="D12" s="6">
        <v>0.5</v>
      </c>
    </row>
    <row r="13" spans="1:4" x14ac:dyDescent="0.25">
      <c r="A13">
        <v>2017</v>
      </c>
      <c r="B13">
        <v>5</v>
      </c>
      <c r="C13" t="s">
        <v>16</v>
      </c>
      <c r="D13" s="6">
        <v>0.5</v>
      </c>
    </row>
    <row r="14" spans="1:4" x14ac:dyDescent="0.25">
      <c r="A14">
        <v>2017</v>
      </c>
      <c r="B14">
        <v>6</v>
      </c>
      <c r="C14" t="s">
        <v>18</v>
      </c>
      <c r="D14" s="6">
        <v>0.35714285714285715</v>
      </c>
    </row>
    <row r="15" spans="1:4" x14ac:dyDescent="0.25">
      <c r="A15">
        <v>2017</v>
      </c>
      <c r="B15">
        <v>6</v>
      </c>
      <c r="C15" t="s">
        <v>16</v>
      </c>
      <c r="D15" s="6">
        <v>0.5</v>
      </c>
    </row>
    <row r="16" spans="1:4" x14ac:dyDescent="0.25">
      <c r="A16">
        <v>2017</v>
      </c>
      <c r="B16">
        <v>7</v>
      </c>
      <c r="C16" t="s">
        <v>18</v>
      </c>
      <c r="D16" s="6">
        <v>0.26666666666666666</v>
      </c>
    </row>
    <row r="17" spans="1:4" x14ac:dyDescent="0.25">
      <c r="A17">
        <v>2017</v>
      </c>
      <c r="B17">
        <v>7</v>
      </c>
      <c r="C17" t="s">
        <v>16</v>
      </c>
      <c r="D17" s="6">
        <v>0.33333333333333331</v>
      </c>
    </row>
    <row r="18" spans="1:4" x14ac:dyDescent="0.25">
      <c r="A18">
        <v>2017</v>
      </c>
      <c r="B18">
        <v>8</v>
      </c>
      <c r="C18" t="s">
        <v>18</v>
      </c>
      <c r="D18" s="6">
        <v>0.53846153846153844</v>
      </c>
    </row>
    <row r="19" spans="1:4" x14ac:dyDescent="0.25">
      <c r="A19">
        <v>2017</v>
      </c>
      <c r="B19">
        <v>8</v>
      </c>
      <c r="C19" t="s">
        <v>16</v>
      </c>
      <c r="D19" s="6">
        <v>0.46153846153846156</v>
      </c>
    </row>
    <row r="20" spans="1:4" x14ac:dyDescent="0.25">
      <c r="A20">
        <v>2017</v>
      </c>
      <c r="B20">
        <v>9</v>
      </c>
      <c r="C20" t="s">
        <v>18</v>
      </c>
      <c r="D20" s="6">
        <v>0.46153846153846156</v>
      </c>
    </row>
    <row r="21" spans="1:4" x14ac:dyDescent="0.25">
      <c r="A21">
        <v>2017</v>
      </c>
      <c r="B21">
        <v>9</v>
      </c>
      <c r="C21" t="s">
        <v>16</v>
      </c>
      <c r="D21" s="6">
        <v>0.53846153846153844</v>
      </c>
    </row>
    <row r="22" spans="1:4" x14ac:dyDescent="0.25">
      <c r="A22">
        <v>2017</v>
      </c>
      <c r="B22">
        <v>10</v>
      </c>
      <c r="C22" t="s">
        <v>18</v>
      </c>
      <c r="D22" s="6">
        <v>0.35714285714285715</v>
      </c>
    </row>
    <row r="23" spans="1:4" x14ac:dyDescent="0.25">
      <c r="A23">
        <v>2017</v>
      </c>
      <c r="B23">
        <v>10</v>
      </c>
      <c r="C23" t="s">
        <v>16</v>
      </c>
      <c r="D23" s="6">
        <v>0.5714285714285714</v>
      </c>
    </row>
    <row r="24" spans="1:4" x14ac:dyDescent="0.25">
      <c r="A24">
        <v>2017</v>
      </c>
      <c r="B24">
        <v>11</v>
      </c>
      <c r="C24" t="s">
        <v>18</v>
      </c>
      <c r="D24" s="6">
        <v>0.6428571428571429</v>
      </c>
    </row>
    <row r="25" spans="1:4" x14ac:dyDescent="0.25">
      <c r="A25">
        <v>2017</v>
      </c>
      <c r="B25">
        <v>11</v>
      </c>
      <c r="C25" t="s">
        <v>16</v>
      </c>
      <c r="D25" s="6">
        <v>0.5714285714285714</v>
      </c>
    </row>
    <row r="26" spans="1:4" x14ac:dyDescent="0.25">
      <c r="A26">
        <v>2017</v>
      </c>
      <c r="B26">
        <v>12</v>
      </c>
      <c r="C26" t="s">
        <v>18</v>
      </c>
      <c r="D26" s="6">
        <v>0.375</v>
      </c>
    </row>
    <row r="27" spans="1:4" x14ac:dyDescent="0.25">
      <c r="A27">
        <v>2017</v>
      </c>
      <c r="B27">
        <v>12</v>
      </c>
      <c r="C27" t="s">
        <v>16</v>
      </c>
      <c r="D27" s="6">
        <v>0.5625</v>
      </c>
    </row>
    <row r="28" spans="1:4" x14ac:dyDescent="0.25">
      <c r="A28">
        <v>2017</v>
      </c>
      <c r="B28">
        <v>13</v>
      </c>
      <c r="C28" t="s">
        <v>18</v>
      </c>
      <c r="D28" s="6">
        <v>0.5625</v>
      </c>
    </row>
    <row r="29" spans="1:4" x14ac:dyDescent="0.25">
      <c r="A29">
        <v>2017</v>
      </c>
      <c r="B29">
        <v>13</v>
      </c>
      <c r="C29" t="s">
        <v>16</v>
      </c>
      <c r="D29" s="6">
        <v>0.625</v>
      </c>
    </row>
    <row r="30" spans="1:4" x14ac:dyDescent="0.25">
      <c r="A30">
        <v>2017</v>
      </c>
      <c r="B30">
        <v>14</v>
      </c>
      <c r="C30" t="s">
        <v>18</v>
      </c>
      <c r="D30" s="6">
        <v>0.4375</v>
      </c>
    </row>
    <row r="31" spans="1:4" x14ac:dyDescent="0.25">
      <c r="A31">
        <v>2017</v>
      </c>
      <c r="B31">
        <v>14</v>
      </c>
      <c r="C31" t="s">
        <v>16</v>
      </c>
      <c r="D31" s="6">
        <v>0.625</v>
      </c>
    </row>
    <row r="32" spans="1:4" x14ac:dyDescent="0.25">
      <c r="A32">
        <v>2017</v>
      </c>
      <c r="B32">
        <v>15</v>
      </c>
      <c r="C32" t="s">
        <v>18</v>
      </c>
      <c r="D32" s="6">
        <v>0.4375</v>
      </c>
    </row>
    <row r="33" spans="1:4" x14ac:dyDescent="0.25">
      <c r="A33">
        <v>2017</v>
      </c>
      <c r="B33">
        <v>15</v>
      </c>
      <c r="C33" t="s">
        <v>16</v>
      </c>
      <c r="D33" s="6">
        <v>0.5</v>
      </c>
    </row>
    <row r="34" spans="1:4" x14ac:dyDescent="0.25">
      <c r="A34">
        <v>2017</v>
      </c>
      <c r="B34">
        <v>16</v>
      </c>
      <c r="C34" t="s">
        <v>18</v>
      </c>
      <c r="D34" s="6">
        <v>0.4375</v>
      </c>
    </row>
    <row r="35" spans="1:4" x14ac:dyDescent="0.25">
      <c r="A35">
        <v>2017</v>
      </c>
      <c r="B35">
        <v>16</v>
      </c>
      <c r="C35" t="s">
        <v>16</v>
      </c>
      <c r="D35" s="6">
        <v>0.375</v>
      </c>
    </row>
    <row r="36" spans="1:4" x14ac:dyDescent="0.25">
      <c r="A36">
        <v>2017</v>
      </c>
      <c r="B36">
        <v>17</v>
      </c>
      <c r="C36" t="s">
        <v>18</v>
      </c>
      <c r="D36" s="6">
        <v>0.625</v>
      </c>
    </row>
    <row r="37" spans="1:4" x14ac:dyDescent="0.25">
      <c r="A37">
        <v>2017</v>
      </c>
      <c r="B37">
        <v>17</v>
      </c>
      <c r="C37" t="s">
        <v>16</v>
      </c>
      <c r="D37" s="6">
        <v>0.6875</v>
      </c>
    </row>
    <row r="38" spans="1:4" x14ac:dyDescent="0.25">
      <c r="A38">
        <v>2017</v>
      </c>
      <c r="B38">
        <v>18</v>
      </c>
      <c r="C38" t="s">
        <v>18</v>
      </c>
      <c r="D38" s="6"/>
    </row>
    <row r="39" spans="1:4" x14ac:dyDescent="0.25">
      <c r="A39">
        <v>2017</v>
      </c>
      <c r="B39">
        <v>18</v>
      </c>
      <c r="C39" t="s">
        <v>16</v>
      </c>
      <c r="D39" s="6"/>
    </row>
    <row r="40" spans="1:4" x14ac:dyDescent="0.25">
      <c r="A40" t="s">
        <v>358</v>
      </c>
      <c r="D40" s="6">
        <v>0.49609375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3:D39"/>
  <sheetViews>
    <sheetView workbookViewId="0">
      <selection activeCell="E34" sqref="E34"/>
    </sheetView>
  </sheetViews>
  <sheetFormatPr defaultRowHeight="15" x14ac:dyDescent="0.25"/>
  <cols>
    <col min="1" max="1" width="13.140625" bestFit="1" customWidth="1"/>
    <col min="2" max="3" width="9.42578125" bestFit="1" customWidth="1"/>
    <col min="4" max="5" width="30" bestFit="1" customWidth="1"/>
  </cols>
  <sheetData>
    <row r="3" spans="1:4" x14ac:dyDescent="0.25">
      <c r="A3" s="15" t="s">
        <v>292</v>
      </c>
      <c r="B3" s="15" t="s">
        <v>293</v>
      </c>
      <c r="C3" s="15" t="s">
        <v>131</v>
      </c>
      <c r="D3" t="s">
        <v>287</v>
      </c>
    </row>
    <row r="4" spans="1:4" x14ac:dyDescent="0.25">
      <c r="A4">
        <v>2017</v>
      </c>
      <c r="B4">
        <v>1</v>
      </c>
      <c r="C4" t="s">
        <v>18</v>
      </c>
      <c r="D4" s="6">
        <v>2.3333333333333335</v>
      </c>
    </row>
    <row r="5" spans="1:4" x14ac:dyDescent="0.25">
      <c r="A5">
        <v>2017</v>
      </c>
      <c r="B5">
        <v>1</v>
      </c>
      <c r="C5" t="s">
        <v>16</v>
      </c>
      <c r="D5" s="6">
        <v>1.5666666666666667</v>
      </c>
    </row>
    <row r="6" spans="1:4" x14ac:dyDescent="0.25">
      <c r="A6">
        <v>2017</v>
      </c>
      <c r="B6">
        <v>2</v>
      </c>
      <c r="C6" t="s">
        <v>18</v>
      </c>
      <c r="D6" s="6">
        <v>1.21875</v>
      </c>
    </row>
    <row r="7" spans="1:4" x14ac:dyDescent="0.25">
      <c r="A7">
        <v>2017</v>
      </c>
      <c r="B7">
        <v>2</v>
      </c>
      <c r="C7" t="s">
        <v>16</v>
      </c>
      <c r="D7" s="6">
        <v>1.1875</v>
      </c>
    </row>
    <row r="8" spans="1:4" x14ac:dyDescent="0.25">
      <c r="A8">
        <v>2017</v>
      </c>
      <c r="B8">
        <v>3</v>
      </c>
      <c r="C8" t="s">
        <v>18</v>
      </c>
      <c r="D8" s="6">
        <v>2.4</v>
      </c>
    </row>
    <row r="9" spans="1:4" x14ac:dyDescent="0.25">
      <c r="A9">
        <v>2017</v>
      </c>
      <c r="B9">
        <v>3</v>
      </c>
      <c r="C9" t="s">
        <v>16</v>
      </c>
      <c r="D9" s="6">
        <v>2.7666666666666666</v>
      </c>
    </row>
    <row r="10" spans="1:4" x14ac:dyDescent="0.25">
      <c r="A10">
        <v>2017</v>
      </c>
      <c r="B10">
        <v>4</v>
      </c>
      <c r="C10" t="s">
        <v>18</v>
      </c>
      <c r="D10" s="6">
        <v>1.71875</v>
      </c>
    </row>
    <row r="11" spans="1:4" x14ac:dyDescent="0.25">
      <c r="A11">
        <v>2017</v>
      </c>
      <c r="B11">
        <v>4</v>
      </c>
      <c r="C11" t="s">
        <v>16</v>
      </c>
      <c r="D11" s="6">
        <v>2.15625</v>
      </c>
    </row>
    <row r="12" spans="1:4" x14ac:dyDescent="0.25">
      <c r="A12">
        <v>2017</v>
      </c>
      <c r="B12">
        <v>5</v>
      </c>
      <c r="C12" t="s">
        <v>18</v>
      </c>
      <c r="D12" s="6">
        <v>1.7857142857142858</v>
      </c>
    </row>
    <row r="13" spans="1:4" x14ac:dyDescent="0.25">
      <c r="A13">
        <v>2017</v>
      </c>
      <c r="B13">
        <v>5</v>
      </c>
      <c r="C13" t="s">
        <v>16</v>
      </c>
      <c r="D13" s="6">
        <v>1.5357142857142858</v>
      </c>
    </row>
    <row r="14" spans="1:4" x14ac:dyDescent="0.25">
      <c r="A14">
        <v>2017</v>
      </c>
      <c r="B14">
        <v>6</v>
      </c>
      <c r="C14" t="s">
        <v>18</v>
      </c>
      <c r="D14" s="6">
        <v>1.4090909090909092</v>
      </c>
    </row>
    <row r="15" spans="1:4" x14ac:dyDescent="0.25">
      <c r="A15">
        <v>2017</v>
      </c>
      <c r="B15">
        <v>6</v>
      </c>
      <c r="C15" t="s">
        <v>16</v>
      </c>
      <c r="D15" s="6">
        <v>1.9090909090909092</v>
      </c>
    </row>
    <row r="16" spans="1:4" x14ac:dyDescent="0.25">
      <c r="A16">
        <v>2017</v>
      </c>
      <c r="B16">
        <v>7</v>
      </c>
      <c r="C16" t="s">
        <v>18</v>
      </c>
      <c r="D16" s="6">
        <v>1.1000000000000001</v>
      </c>
    </row>
    <row r="17" spans="1:4" x14ac:dyDescent="0.25">
      <c r="A17">
        <v>2017</v>
      </c>
      <c r="B17">
        <v>7</v>
      </c>
      <c r="C17" t="s">
        <v>16</v>
      </c>
      <c r="D17" s="6">
        <v>1.3666666666666667</v>
      </c>
    </row>
    <row r="18" spans="1:4" x14ac:dyDescent="0.25">
      <c r="A18">
        <v>2017</v>
      </c>
      <c r="B18">
        <v>8</v>
      </c>
      <c r="C18" t="s">
        <v>18</v>
      </c>
      <c r="D18" s="6">
        <v>1.4230769230769231</v>
      </c>
    </row>
    <row r="19" spans="1:4" x14ac:dyDescent="0.25">
      <c r="A19">
        <v>2017</v>
      </c>
      <c r="B19">
        <v>8</v>
      </c>
      <c r="C19" t="s">
        <v>16</v>
      </c>
      <c r="D19" s="6">
        <v>1.7307692307692308</v>
      </c>
    </row>
    <row r="20" spans="1:4" x14ac:dyDescent="0.25">
      <c r="A20">
        <v>2017</v>
      </c>
      <c r="B20">
        <v>9</v>
      </c>
      <c r="C20" t="s">
        <v>18</v>
      </c>
      <c r="D20" s="6">
        <v>1.5769230769230769</v>
      </c>
    </row>
    <row r="21" spans="1:4" x14ac:dyDescent="0.25">
      <c r="A21">
        <v>2017</v>
      </c>
      <c r="B21">
        <v>9</v>
      </c>
      <c r="C21" t="s">
        <v>16</v>
      </c>
      <c r="D21" s="6">
        <v>1.8461538461538463</v>
      </c>
    </row>
    <row r="22" spans="1:4" x14ac:dyDescent="0.25">
      <c r="A22">
        <v>2017</v>
      </c>
      <c r="B22">
        <v>10</v>
      </c>
      <c r="C22" t="s">
        <v>18</v>
      </c>
      <c r="D22" s="6">
        <v>1.6071428571428572</v>
      </c>
    </row>
    <row r="23" spans="1:4" x14ac:dyDescent="0.25">
      <c r="A23">
        <v>2017</v>
      </c>
      <c r="B23">
        <v>10</v>
      </c>
      <c r="C23" t="s">
        <v>16</v>
      </c>
      <c r="D23" s="6">
        <v>1.4285714285714286</v>
      </c>
    </row>
    <row r="24" spans="1:4" x14ac:dyDescent="0.25">
      <c r="A24">
        <v>2017</v>
      </c>
      <c r="B24">
        <v>11</v>
      </c>
      <c r="C24" t="s">
        <v>18</v>
      </c>
      <c r="D24" s="6">
        <v>1.5</v>
      </c>
    </row>
    <row r="25" spans="1:4" x14ac:dyDescent="0.25">
      <c r="A25">
        <v>2017</v>
      </c>
      <c r="B25">
        <v>11</v>
      </c>
      <c r="C25" t="s">
        <v>16</v>
      </c>
      <c r="D25" s="6">
        <v>1.5357142857142858</v>
      </c>
    </row>
    <row r="26" spans="1:4" x14ac:dyDescent="0.25">
      <c r="A26">
        <v>2017</v>
      </c>
      <c r="B26">
        <v>12</v>
      </c>
      <c r="C26" t="s">
        <v>18</v>
      </c>
      <c r="D26" s="6">
        <v>1.9375</v>
      </c>
    </row>
    <row r="27" spans="1:4" x14ac:dyDescent="0.25">
      <c r="A27">
        <v>2017</v>
      </c>
      <c r="B27">
        <v>12</v>
      </c>
      <c r="C27" t="s">
        <v>16</v>
      </c>
      <c r="D27" s="6">
        <v>2.03125</v>
      </c>
    </row>
    <row r="28" spans="1:4" x14ac:dyDescent="0.25">
      <c r="A28">
        <v>2017</v>
      </c>
      <c r="B28">
        <v>13</v>
      </c>
      <c r="C28" t="s">
        <v>18</v>
      </c>
      <c r="D28" s="6">
        <v>1.65625</v>
      </c>
    </row>
    <row r="29" spans="1:4" x14ac:dyDescent="0.25">
      <c r="A29">
        <v>2017</v>
      </c>
      <c r="B29">
        <v>13</v>
      </c>
      <c r="C29" t="s">
        <v>16</v>
      </c>
      <c r="D29" s="6">
        <v>1.34375</v>
      </c>
    </row>
    <row r="30" spans="1:4" x14ac:dyDescent="0.25">
      <c r="A30">
        <v>2017</v>
      </c>
      <c r="B30">
        <v>14</v>
      </c>
      <c r="C30" t="s">
        <v>18</v>
      </c>
      <c r="D30" s="6">
        <v>1.71875</v>
      </c>
    </row>
    <row r="31" spans="1:4" x14ac:dyDescent="0.25">
      <c r="A31">
        <v>2017</v>
      </c>
      <c r="B31">
        <v>14</v>
      </c>
      <c r="C31" t="s">
        <v>16</v>
      </c>
      <c r="D31" s="6">
        <v>1.53125</v>
      </c>
    </row>
    <row r="32" spans="1:4" x14ac:dyDescent="0.25">
      <c r="A32">
        <v>2017</v>
      </c>
      <c r="B32">
        <v>15</v>
      </c>
      <c r="C32" t="s">
        <v>18</v>
      </c>
      <c r="D32" s="6">
        <v>1.53125</v>
      </c>
    </row>
    <row r="33" spans="1:4" x14ac:dyDescent="0.25">
      <c r="A33">
        <v>2017</v>
      </c>
      <c r="B33">
        <v>15</v>
      </c>
      <c r="C33" t="s">
        <v>16</v>
      </c>
      <c r="D33" s="6">
        <v>1.90625</v>
      </c>
    </row>
    <row r="34" spans="1:4" x14ac:dyDescent="0.25">
      <c r="A34">
        <v>2017</v>
      </c>
      <c r="B34">
        <v>16</v>
      </c>
      <c r="C34" t="s">
        <v>18</v>
      </c>
      <c r="D34" s="6">
        <v>1.84375</v>
      </c>
    </row>
    <row r="35" spans="1:4" x14ac:dyDescent="0.25">
      <c r="A35">
        <v>2017</v>
      </c>
      <c r="B35">
        <v>16</v>
      </c>
      <c r="C35" t="s">
        <v>16</v>
      </c>
      <c r="D35" s="6">
        <v>2.15625</v>
      </c>
    </row>
    <row r="36" spans="1:4" x14ac:dyDescent="0.25">
      <c r="A36">
        <v>2017</v>
      </c>
      <c r="B36">
        <v>17</v>
      </c>
      <c r="C36" t="s">
        <v>18</v>
      </c>
      <c r="D36" s="6">
        <v>3.125</v>
      </c>
    </row>
    <row r="37" spans="1:4" x14ac:dyDescent="0.25">
      <c r="A37">
        <v>2017</v>
      </c>
      <c r="B37">
        <v>17</v>
      </c>
      <c r="C37" t="s">
        <v>16</v>
      </c>
      <c r="D37" s="6">
        <v>3.625</v>
      </c>
    </row>
    <row r="38" spans="1:4" x14ac:dyDescent="0.25">
      <c r="A38">
        <v>2017</v>
      </c>
      <c r="B38">
        <v>18</v>
      </c>
      <c r="C38" t="s">
        <v>18</v>
      </c>
      <c r="D38" s="6" t="e">
        <v>#DIV/0!</v>
      </c>
    </row>
    <row r="39" spans="1:4" x14ac:dyDescent="0.25">
      <c r="A39">
        <v>2017</v>
      </c>
      <c r="B39">
        <v>18</v>
      </c>
      <c r="C39" t="s">
        <v>16</v>
      </c>
      <c r="D39" s="6" t="e"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I244"/>
  <sheetViews>
    <sheetView zoomScale="80" zoomScaleNormal="80" workbookViewId="0">
      <pane ySplit="1" topLeftCell="A201" activePane="bottomLeft" state="frozen"/>
      <selection pane="bottomLeft" activeCell="A215" sqref="A215:A244"/>
    </sheetView>
  </sheetViews>
  <sheetFormatPr defaultRowHeight="15" x14ac:dyDescent="0.25"/>
  <cols>
    <col min="3" max="3" width="18.42578125" bestFit="1" customWidth="1"/>
  </cols>
  <sheetData>
    <row r="1" spans="1:9" x14ac:dyDescent="0.25">
      <c r="A1" s="18" t="s">
        <v>375</v>
      </c>
      <c r="B1" s="19" t="s">
        <v>374</v>
      </c>
      <c r="C1" s="11" t="s">
        <v>376</v>
      </c>
      <c r="D1" s="11" t="s">
        <v>29</v>
      </c>
      <c r="E1" s="11" t="s">
        <v>32</v>
      </c>
      <c r="F1" t="s">
        <v>131</v>
      </c>
      <c r="G1" s="17" t="s">
        <v>284</v>
      </c>
      <c r="H1" s="11" t="s">
        <v>277</v>
      </c>
      <c r="I1" s="12" t="s">
        <v>136</v>
      </c>
    </row>
    <row r="2" spans="1:9" x14ac:dyDescent="0.25">
      <c r="A2">
        <v>1</v>
      </c>
      <c r="B2">
        <v>1</v>
      </c>
      <c r="C2" t="str">
        <f t="shared" ref="C2:E21" ca="1" si="0">IFERROR(VLOOKUP($B2,nfl_plyff_tm,MATCH(C$1,nfl_plyff_tm_header,0),FALSE),"error")</f>
        <v>2012_01_AFC_North</v>
      </c>
      <c r="D2" t="str">
        <f t="shared" ca="1" si="0"/>
        <v>AFC</v>
      </c>
      <c r="E2" t="str">
        <f t="shared" ca="1" si="0"/>
        <v>North</v>
      </c>
      <c r="F2" t="s">
        <v>16</v>
      </c>
      <c r="G2" t="s">
        <v>67</v>
      </c>
      <c r="H2" t="str">
        <f t="shared" ref="H2:H65" ca="1" si="1">IFERROR(IF(VLOOKUP($B2,nfl_plyff_tm,MATCH(H$1,nfl_plyff_tm_header,0),FALSE)="","",VLOOKUP($B2,nfl_plyff_tm,MATCH(H$1,nfl_plyff_tm_header,0),FALSE)),"error")</f>
        <v>BAL</v>
      </c>
      <c r="I2">
        <f t="shared" ref="I2:I33" ca="1" si="2">IF(H2=G2,1,0)</f>
        <v>1</v>
      </c>
    </row>
    <row r="3" spans="1:9" x14ac:dyDescent="0.25">
      <c r="A3">
        <v>2</v>
      </c>
      <c r="B3">
        <v>2</v>
      </c>
      <c r="C3" t="str">
        <f t="shared" ca="1" si="0"/>
        <v>2012_01_AFC_South</v>
      </c>
      <c r="D3" t="str">
        <f t="shared" ca="1" si="0"/>
        <v>AFC</v>
      </c>
      <c r="E3" t="str">
        <f t="shared" ca="1" si="0"/>
        <v>South</v>
      </c>
      <c r="F3" t="s">
        <v>16</v>
      </c>
      <c r="G3" t="s">
        <v>78</v>
      </c>
      <c r="H3" t="str">
        <f t="shared" ca="1" si="1"/>
        <v>HOU</v>
      </c>
      <c r="I3">
        <f t="shared" ca="1" si="2"/>
        <v>0</v>
      </c>
    </row>
    <row r="4" spans="1:9" x14ac:dyDescent="0.25">
      <c r="A4">
        <v>3</v>
      </c>
      <c r="B4">
        <v>3</v>
      </c>
      <c r="C4" t="str">
        <f t="shared" ca="1" si="0"/>
        <v>2012_01_AFC_East</v>
      </c>
      <c r="D4" t="str">
        <f t="shared" ca="1" si="0"/>
        <v>AFC</v>
      </c>
      <c r="E4" t="str">
        <f t="shared" ca="1" si="0"/>
        <v>East</v>
      </c>
      <c r="F4" t="s">
        <v>16</v>
      </c>
      <c r="G4" t="s">
        <v>337</v>
      </c>
      <c r="H4" t="str">
        <f t="shared" ca="1" si="1"/>
        <v>NWE</v>
      </c>
      <c r="I4">
        <f t="shared" ca="1" si="2"/>
        <v>1</v>
      </c>
    </row>
    <row r="5" spans="1:9" x14ac:dyDescent="0.25">
      <c r="A5">
        <v>4</v>
      </c>
      <c r="B5">
        <v>4</v>
      </c>
      <c r="C5" t="str">
        <f t="shared" ca="1" si="0"/>
        <v>2012_01_AFC_West</v>
      </c>
      <c r="D5" t="str">
        <f t="shared" ca="1" si="0"/>
        <v>AFC</v>
      </c>
      <c r="E5" t="str">
        <f t="shared" ca="1" si="0"/>
        <v>West</v>
      </c>
      <c r="F5" t="s">
        <v>16</v>
      </c>
      <c r="G5" t="s">
        <v>90</v>
      </c>
      <c r="H5" t="str">
        <f t="shared" ca="1" si="1"/>
        <v>DEN</v>
      </c>
      <c r="I5">
        <f t="shared" ca="1" si="2"/>
        <v>0</v>
      </c>
    </row>
    <row r="6" spans="1:9" x14ac:dyDescent="0.25">
      <c r="A6">
        <v>5</v>
      </c>
      <c r="B6">
        <v>5</v>
      </c>
      <c r="C6" t="str">
        <f t="shared" ca="1" si="0"/>
        <v>2012_01_AFC_NA</v>
      </c>
      <c r="D6" t="str">
        <f t="shared" ca="1" si="0"/>
        <v>AFC</v>
      </c>
      <c r="E6" t="str">
        <f t="shared" ca="1" si="0"/>
        <v>NA</v>
      </c>
      <c r="F6" t="s">
        <v>16</v>
      </c>
      <c r="G6" t="s">
        <v>71</v>
      </c>
      <c r="H6" t="str">
        <f t="shared" ca="1" si="1"/>
        <v>CIN</v>
      </c>
      <c r="I6">
        <f t="shared" ca="1" si="2"/>
        <v>1</v>
      </c>
    </row>
    <row r="7" spans="1:9" x14ac:dyDescent="0.25">
      <c r="A7">
        <v>6</v>
      </c>
      <c r="B7">
        <v>6</v>
      </c>
      <c r="C7" t="str">
        <f t="shared" ca="1" si="0"/>
        <v>2012_01_AFC_NA</v>
      </c>
      <c r="D7" t="str">
        <f t="shared" ca="1" si="0"/>
        <v>AFC</v>
      </c>
      <c r="E7" t="str">
        <f t="shared" ca="1" si="0"/>
        <v>NA</v>
      </c>
      <c r="F7" t="s">
        <v>16</v>
      </c>
      <c r="G7" t="s">
        <v>74</v>
      </c>
      <c r="H7" t="str">
        <f t="shared" ca="1" si="1"/>
        <v>IND</v>
      </c>
      <c r="I7">
        <f t="shared" ca="1" si="2"/>
        <v>0</v>
      </c>
    </row>
    <row r="8" spans="1:9" x14ac:dyDescent="0.25">
      <c r="A8">
        <v>7</v>
      </c>
      <c r="B8">
        <v>7</v>
      </c>
      <c r="C8" t="str">
        <f t="shared" ca="1" si="0"/>
        <v>2012_01_NFC_North</v>
      </c>
      <c r="D8" t="str">
        <f t="shared" ca="1" si="0"/>
        <v>NFC</v>
      </c>
      <c r="E8" t="str">
        <f t="shared" ca="1" si="0"/>
        <v>North</v>
      </c>
      <c r="F8" t="s">
        <v>16</v>
      </c>
      <c r="G8" t="s">
        <v>335</v>
      </c>
      <c r="H8" t="str">
        <f t="shared" ca="1" si="1"/>
        <v>GBY</v>
      </c>
      <c r="I8">
        <f t="shared" ca="1" si="2"/>
        <v>1</v>
      </c>
    </row>
    <row r="9" spans="1:9" x14ac:dyDescent="0.25">
      <c r="A9">
        <v>8</v>
      </c>
      <c r="B9">
        <v>8</v>
      </c>
      <c r="C9" t="str">
        <f t="shared" ca="1" si="0"/>
        <v>2012_01_NFC_South</v>
      </c>
      <c r="D9" t="str">
        <f t="shared" ca="1" si="0"/>
        <v>NFC</v>
      </c>
      <c r="E9" t="str">
        <f t="shared" ca="1" si="0"/>
        <v>South</v>
      </c>
      <c r="F9" t="s">
        <v>16</v>
      </c>
      <c r="G9" t="s">
        <v>22</v>
      </c>
      <c r="H9" t="str">
        <f t="shared" ca="1" si="1"/>
        <v>ATL</v>
      </c>
      <c r="I9">
        <f t="shared" ca="1" si="2"/>
        <v>1</v>
      </c>
    </row>
    <row r="10" spans="1:9" x14ac:dyDescent="0.25">
      <c r="A10">
        <v>9</v>
      </c>
      <c r="B10">
        <v>9</v>
      </c>
      <c r="C10" t="str">
        <f t="shared" ca="1" si="0"/>
        <v>2012_01_NFC_East</v>
      </c>
      <c r="D10" t="str">
        <f t="shared" ca="1" si="0"/>
        <v>NFC</v>
      </c>
      <c r="E10" t="str">
        <f t="shared" ca="1" si="0"/>
        <v>East</v>
      </c>
      <c r="F10" t="s">
        <v>16</v>
      </c>
      <c r="G10" t="s">
        <v>88</v>
      </c>
      <c r="H10" t="str">
        <f t="shared" ca="1" si="1"/>
        <v>WAS</v>
      </c>
      <c r="I10">
        <f t="shared" ca="1" si="2"/>
        <v>0</v>
      </c>
    </row>
    <row r="11" spans="1:9" x14ac:dyDescent="0.25">
      <c r="A11">
        <v>10</v>
      </c>
      <c r="B11">
        <v>10</v>
      </c>
      <c r="C11" t="str">
        <f t="shared" ca="1" si="0"/>
        <v>2012_01_NFC_West</v>
      </c>
      <c r="D11" t="str">
        <f t="shared" ca="1" si="0"/>
        <v>NFC</v>
      </c>
      <c r="E11" t="str">
        <f t="shared" ca="1" si="0"/>
        <v>West</v>
      </c>
      <c r="F11" t="s">
        <v>16</v>
      </c>
      <c r="G11" t="s">
        <v>338</v>
      </c>
      <c r="H11" t="str">
        <f t="shared" ca="1" si="1"/>
        <v>SFO</v>
      </c>
      <c r="I11">
        <f t="shared" ca="1" si="2"/>
        <v>1</v>
      </c>
    </row>
    <row r="12" spans="1:9" x14ac:dyDescent="0.25">
      <c r="A12">
        <v>11</v>
      </c>
      <c r="B12">
        <v>11</v>
      </c>
      <c r="C12" t="str">
        <f t="shared" ca="1" si="0"/>
        <v>2012_01_NFC_NA</v>
      </c>
      <c r="D12" t="str">
        <f t="shared" ca="1" si="0"/>
        <v>NFC</v>
      </c>
      <c r="E12" t="str">
        <f t="shared" ca="1" si="0"/>
        <v>NA</v>
      </c>
      <c r="F12" t="s">
        <v>16</v>
      </c>
      <c r="G12" t="s">
        <v>70</v>
      </c>
      <c r="H12" t="str">
        <f t="shared" ca="1" si="1"/>
        <v>SEA</v>
      </c>
      <c r="I12">
        <f t="shared" ca="1" si="2"/>
        <v>0</v>
      </c>
    </row>
    <row r="13" spans="1:9" x14ac:dyDescent="0.25">
      <c r="A13">
        <v>12</v>
      </c>
      <c r="B13">
        <v>12</v>
      </c>
      <c r="C13" t="str">
        <f t="shared" ca="1" si="0"/>
        <v>2012_01_NFC_NA</v>
      </c>
      <c r="D13" t="str">
        <f t="shared" ca="1" si="0"/>
        <v>NFC</v>
      </c>
      <c r="E13" t="str">
        <f t="shared" ca="1" si="0"/>
        <v>NA</v>
      </c>
      <c r="F13" t="s">
        <v>16</v>
      </c>
      <c r="G13" t="s">
        <v>85</v>
      </c>
      <c r="H13" t="str">
        <f t="shared" ca="1" si="1"/>
        <v>MIN</v>
      </c>
      <c r="I13">
        <f t="shared" ca="1" si="2"/>
        <v>0</v>
      </c>
    </row>
    <row r="14" spans="1:9" x14ac:dyDescent="0.25">
      <c r="A14">
        <v>13</v>
      </c>
      <c r="B14">
        <v>13</v>
      </c>
      <c r="C14" t="str">
        <f t="shared" ca="1" si="0"/>
        <v>2012_03_AFC_NA</v>
      </c>
      <c r="D14" t="str">
        <f t="shared" ca="1" si="0"/>
        <v>AFC</v>
      </c>
      <c r="E14" t="str">
        <f t="shared" ca="1" si="0"/>
        <v>NA</v>
      </c>
      <c r="F14" t="s">
        <v>16</v>
      </c>
      <c r="G14" t="s">
        <v>67</v>
      </c>
      <c r="H14" t="str">
        <f t="shared" ca="1" si="1"/>
        <v>BAL</v>
      </c>
      <c r="I14">
        <f t="shared" ca="1" si="2"/>
        <v>1</v>
      </c>
    </row>
    <row r="15" spans="1:9" x14ac:dyDescent="0.25">
      <c r="A15">
        <v>14</v>
      </c>
      <c r="B15">
        <v>14</v>
      </c>
      <c r="C15" t="str">
        <f t="shared" ca="1" si="0"/>
        <v>2012_03_NFC_NA</v>
      </c>
      <c r="D15" t="str">
        <f t="shared" ca="1" si="0"/>
        <v>NFC</v>
      </c>
      <c r="E15" t="str">
        <f t="shared" ca="1" si="0"/>
        <v>NA</v>
      </c>
      <c r="F15" t="s">
        <v>16</v>
      </c>
      <c r="G15" t="s">
        <v>70</v>
      </c>
      <c r="H15" t="str">
        <f t="shared" ca="1" si="1"/>
        <v>SFO</v>
      </c>
      <c r="I15">
        <f t="shared" ca="1" si="2"/>
        <v>0</v>
      </c>
    </row>
    <row r="16" spans="1:9" x14ac:dyDescent="0.25">
      <c r="A16">
        <v>15</v>
      </c>
      <c r="B16">
        <v>15</v>
      </c>
      <c r="C16" t="str">
        <f t="shared" ca="1" si="0"/>
        <v>2012_04_NA_NA</v>
      </c>
      <c r="D16" t="str">
        <f t="shared" ca="1" si="0"/>
        <v>NA</v>
      </c>
      <c r="E16" t="str">
        <f t="shared" ca="1" si="0"/>
        <v>NA</v>
      </c>
      <c r="F16" t="s">
        <v>16</v>
      </c>
      <c r="G16" t="s">
        <v>67</v>
      </c>
      <c r="H16" t="str">
        <f t="shared" ca="1" si="1"/>
        <v>BAL</v>
      </c>
      <c r="I16">
        <f t="shared" ca="1" si="2"/>
        <v>1</v>
      </c>
    </row>
    <row r="17" spans="1:9" x14ac:dyDescent="0.25">
      <c r="A17">
        <v>16</v>
      </c>
      <c r="B17">
        <v>16</v>
      </c>
      <c r="C17" t="str">
        <f t="shared" ca="1" si="0"/>
        <v>2013_01_AFC_North</v>
      </c>
      <c r="D17" t="str">
        <f t="shared" ca="1" si="0"/>
        <v>AFC</v>
      </c>
      <c r="E17" t="str">
        <f t="shared" ca="1" si="0"/>
        <v>North</v>
      </c>
      <c r="F17" t="s">
        <v>16</v>
      </c>
      <c r="G17" t="s">
        <v>71</v>
      </c>
      <c r="H17" t="str">
        <f t="shared" ca="1" si="1"/>
        <v>CIN</v>
      </c>
      <c r="I17">
        <f t="shared" ca="1" si="2"/>
        <v>1</v>
      </c>
    </row>
    <row r="18" spans="1:9" x14ac:dyDescent="0.25">
      <c r="A18">
        <v>17</v>
      </c>
      <c r="B18">
        <v>17</v>
      </c>
      <c r="C18" t="str">
        <f t="shared" ca="1" si="0"/>
        <v>2013_01_AFC_South</v>
      </c>
      <c r="D18" t="str">
        <f t="shared" ca="1" si="0"/>
        <v>AFC</v>
      </c>
      <c r="E18" t="str">
        <f t="shared" ca="1" si="0"/>
        <v>South</v>
      </c>
      <c r="F18" t="s">
        <v>16</v>
      </c>
      <c r="G18" t="s">
        <v>77</v>
      </c>
      <c r="H18" t="str">
        <f t="shared" ca="1" si="1"/>
        <v>IND</v>
      </c>
      <c r="I18">
        <f t="shared" ca="1" si="2"/>
        <v>0</v>
      </c>
    </row>
    <row r="19" spans="1:9" x14ac:dyDescent="0.25">
      <c r="A19">
        <v>18</v>
      </c>
      <c r="B19">
        <v>18</v>
      </c>
      <c r="C19" t="str">
        <f t="shared" ca="1" si="0"/>
        <v>2013_01_AFC_East</v>
      </c>
      <c r="D19" t="str">
        <f t="shared" ca="1" si="0"/>
        <v>AFC</v>
      </c>
      <c r="E19" t="str">
        <f t="shared" ca="1" si="0"/>
        <v>East</v>
      </c>
      <c r="F19" t="s">
        <v>16</v>
      </c>
      <c r="G19" t="s">
        <v>337</v>
      </c>
      <c r="H19" t="str">
        <f t="shared" ca="1" si="1"/>
        <v>NWE</v>
      </c>
      <c r="I19">
        <f t="shared" ca="1" si="2"/>
        <v>1</v>
      </c>
    </row>
    <row r="20" spans="1:9" x14ac:dyDescent="0.25">
      <c r="A20">
        <v>19</v>
      </c>
      <c r="B20">
        <v>19</v>
      </c>
      <c r="C20" t="str">
        <f t="shared" ca="1" si="0"/>
        <v>2013_01_AFC_West</v>
      </c>
      <c r="D20" t="str">
        <f t="shared" ca="1" si="0"/>
        <v>AFC</v>
      </c>
      <c r="E20" t="str">
        <f t="shared" ca="1" si="0"/>
        <v>West</v>
      </c>
      <c r="F20" t="s">
        <v>16</v>
      </c>
      <c r="G20" t="s">
        <v>74</v>
      </c>
      <c r="H20" t="str">
        <f t="shared" ca="1" si="1"/>
        <v>DEN</v>
      </c>
      <c r="I20">
        <f t="shared" ca="1" si="2"/>
        <v>1</v>
      </c>
    </row>
    <row r="21" spans="1:9" x14ac:dyDescent="0.25">
      <c r="A21">
        <v>20</v>
      </c>
      <c r="B21">
        <v>20</v>
      </c>
      <c r="C21" t="str">
        <f t="shared" ca="1" si="0"/>
        <v>2013_01_AFC_NA</v>
      </c>
      <c r="D21" t="str">
        <f t="shared" ca="1" si="0"/>
        <v>AFC</v>
      </c>
      <c r="E21" t="str">
        <f t="shared" ca="1" si="0"/>
        <v>NA</v>
      </c>
      <c r="F21" t="s">
        <v>16</v>
      </c>
      <c r="G21" t="s">
        <v>89</v>
      </c>
      <c r="H21" t="str">
        <f t="shared" ca="1" si="1"/>
        <v>KCY</v>
      </c>
      <c r="I21">
        <f t="shared" ca="1" si="2"/>
        <v>0</v>
      </c>
    </row>
    <row r="22" spans="1:9" x14ac:dyDescent="0.25">
      <c r="A22">
        <v>21</v>
      </c>
      <c r="B22">
        <v>21</v>
      </c>
      <c r="C22" t="str">
        <f t="shared" ref="C22:E41" ca="1" si="3">IFERROR(VLOOKUP($B22,nfl_plyff_tm,MATCH(C$1,nfl_plyff_tm_header,0),FALSE),"error")</f>
        <v>2013_01_AFC_NA</v>
      </c>
      <c r="D22" t="str">
        <f t="shared" ca="1" si="3"/>
        <v>AFC</v>
      </c>
      <c r="E22" t="str">
        <f t="shared" ca="1" si="3"/>
        <v>NA</v>
      </c>
      <c r="F22" t="s">
        <v>16</v>
      </c>
      <c r="G22" t="s">
        <v>336</v>
      </c>
      <c r="H22" t="str">
        <f t="shared" ca="1" si="1"/>
        <v>SD</v>
      </c>
      <c r="I22">
        <f t="shared" ca="1" si="2"/>
        <v>0</v>
      </c>
    </row>
    <row r="23" spans="1:9" x14ac:dyDescent="0.25">
      <c r="A23">
        <v>22</v>
      </c>
      <c r="B23">
        <v>22</v>
      </c>
      <c r="C23" t="str">
        <f t="shared" ca="1" si="3"/>
        <v>2013_01_NFC_North</v>
      </c>
      <c r="D23" t="str">
        <f t="shared" ca="1" si="3"/>
        <v>NFC</v>
      </c>
      <c r="E23" t="str">
        <f t="shared" ca="1" si="3"/>
        <v>North</v>
      </c>
      <c r="F23" t="s">
        <v>16</v>
      </c>
      <c r="G23" t="s">
        <v>335</v>
      </c>
      <c r="H23" t="str">
        <f t="shared" ca="1" si="1"/>
        <v>GBY</v>
      </c>
      <c r="I23">
        <f t="shared" ca="1" si="2"/>
        <v>1</v>
      </c>
    </row>
    <row r="24" spans="1:9" x14ac:dyDescent="0.25">
      <c r="A24">
        <v>23</v>
      </c>
      <c r="B24">
        <v>23</v>
      </c>
      <c r="C24" t="str">
        <f t="shared" ca="1" si="3"/>
        <v>2013_01_NFC_South</v>
      </c>
      <c r="D24" t="str">
        <f t="shared" ca="1" si="3"/>
        <v>NFC</v>
      </c>
      <c r="E24" t="str">
        <f t="shared" ca="1" si="3"/>
        <v>South</v>
      </c>
      <c r="F24" t="s">
        <v>16</v>
      </c>
      <c r="G24" t="s">
        <v>22</v>
      </c>
      <c r="H24" t="str">
        <f t="shared" ca="1" si="1"/>
        <v>CAR</v>
      </c>
      <c r="I24">
        <f t="shared" ca="1" si="2"/>
        <v>0</v>
      </c>
    </row>
    <row r="25" spans="1:9" x14ac:dyDescent="0.25">
      <c r="A25">
        <v>24</v>
      </c>
      <c r="B25">
        <v>24</v>
      </c>
      <c r="C25" t="str">
        <f t="shared" ca="1" si="3"/>
        <v>2013_01_NFC_East</v>
      </c>
      <c r="D25" t="str">
        <f t="shared" ca="1" si="3"/>
        <v>NFC</v>
      </c>
      <c r="E25" t="str">
        <f t="shared" ca="1" si="3"/>
        <v>East</v>
      </c>
      <c r="F25" t="s">
        <v>16</v>
      </c>
      <c r="G25" t="s">
        <v>73</v>
      </c>
      <c r="H25" t="str">
        <f t="shared" ca="1" si="1"/>
        <v>PHI</v>
      </c>
      <c r="I25">
        <f t="shared" ca="1" si="2"/>
        <v>0</v>
      </c>
    </row>
    <row r="26" spans="1:9" x14ac:dyDescent="0.25">
      <c r="A26">
        <v>25</v>
      </c>
      <c r="B26">
        <v>25</v>
      </c>
      <c r="C26" t="str">
        <f t="shared" ca="1" si="3"/>
        <v>2013_01_NFC_West</v>
      </c>
      <c r="D26" t="str">
        <f t="shared" ca="1" si="3"/>
        <v>NFC</v>
      </c>
      <c r="E26" t="str">
        <f t="shared" ca="1" si="3"/>
        <v>West</v>
      </c>
      <c r="F26" t="s">
        <v>16</v>
      </c>
      <c r="G26" t="s">
        <v>338</v>
      </c>
      <c r="H26" t="str">
        <f t="shared" ca="1" si="1"/>
        <v>SEA</v>
      </c>
      <c r="I26">
        <f t="shared" ca="1" si="2"/>
        <v>0</v>
      </c>
    </row>
    <row r="27" spans="1:9" x14ac:dyDescent="0.25">
      <c r="A27">
        <v>26</v>
      </c>
      <c r="B27">
        <v>26</v>
      </c>
      <c r="C27" t="str">
        <f t="shared" ca="1" si="3"/>
        <v>2013_01_NFC_NA</v>
      </c>
      <c r="D27" t="str">
        <f t="shared" ca="1" si="3"/>
        <v>NFC</v>
      </c>
      <c r="E27" t="str">
        <f t="shared" ca="1" si="3"/>
        <v>NA</v>
      </c>
      <c r="F27" t="s">
        <v>16</v>
      </c>
      <c r="G27" t="s">
        <v>91</v>
      </c>
      <c r="H27" t="str">
        <f t="shared" ca="1" si="1"/>
        <v>SFO</v>
      </c>
      <c r="I27">
        <f t="shared" ca="1" si="2"/>
        <v>0</v>
      </c>
    </row>
    <row r="28" spans="1:9" x14ac:dyDescent="0.25">
      <c r="A28">
        <v>27</v>
      </c>
      <c r="B28">
        <v>27</v>
      </c>
      <c r="C28" t="str">
        <f t="shared" ca="1" si="3"/>
        <v>2013_01_NFC_NA</v>
      </c>
      <c r="D28" t="str">
        <f t="shared" ca="1" si="3"/>
        <v>NFC</v>
      </c>
      <c r="E28" t="str">
        <f t="shared" ca="1" si="3"/>
        <v>NA</v>
      </c>
      <c r="F28" t="s">
        <v>16</v>
      </c>
      <c r="G28" t="s">
        <v>340</v>
      </c>
      <c r="H28" t="str">
        <f t="shared" ca="1" si="1"/>
        <v>NOR</v>
      </c>
      <c r="I28">
        <f t="shared" ca="1" si="2"/>
        <v>1</v>
      </c>
    </row>
    <row r="29" spans="1:9" x14ac:dyDescent="0.25">
      <c r="A29">
        <v>28</v>
      </c>
      <c r="B29">
        <v>28</v>
      </c>
      <c r="C29" t="str">
        <f t="shared" ca="1" si="3"/>
        <v>2013_03_AFC_NA</v>
      </c>
      <c r="D29" t="str">
        <f t="shared" ca="1" si="3"/>
        <v>AFC</v>
      </c>
      <c r="E29" t="str">
        <f t="shared" ca="1" si="3"/>
        <v>NA</v>
      </c>
      <c r="F29" t="s">
        <v>16</v>
      </c>
      <c r="G29" t="s">
        <v>74</v>
      </c>
      <c r="H29" t="str">
        <f t="shared" ca="1" si="1"/>
        <v>DEN</v>
      </c>
      <c r="I29">
        <f t="shared" ca="1" si="2"/>
        <v>1</v>
      </c>
    </row>
    <row r="30" spans="1:9" x14ac:dyDescent="0.25">
      <c r="A30">
        <v>29</v>
      </c>
      <c r="B30">
        <v>29</v>
      </c>
      <c r="C30" t="str">
        <f t="shared" ca="1" si="3"/>
        <v>2013_03_NFC_NA</v>
      </c>
      <c r="D30" t="str">
        <f t="shared" ca="1" si="3"/>
        <v>NFC</v>
      </c>
      <c r="E30" t="str">
        <f t="shared" ca="1" si="3"/>
        <v>NA</v>
      </c>
      <c r="F30" t="s">
        <v>16</v>
      </c>
      <c r="G30" t="s">
        <v>335</v>
      </c>
      <c r="H30" t="str">
        <f t="shared" ca="1" si="1"/>
        <v>SEA</v>
      </c>
      <c r="I30">
        <f t="shared" ca="1" si="2"/>
        <v>0</v>
      </c>
    </row>
    <row r="31" spans="1:9" x14ac:dyDescent="0.25">
      <c r="A31">
        <v>30</v>
      </c>
      <c r="B31">
        <v>30</v>
      </c>
      <c r="C31" t="str">
        <f t="shared" ca="1" si="3"/>
        <v>2013_04_NA_NA</v>
      </c>
      <c r="D31" t="str">
        <f t="shared" ca="1" si="3"/>
        <v>NA</v>
      </c>
      <c r="E31" t="str">
        <f t="shared" ca="1" si="3"/>
        <v>NA</v>
      </c>
      <c r="F31" t="s">
        <v>16</v>
      </c>
      <c r="G31" t="s">
        <v>335</v>
      </c>
      <c r="H31" t="str">
        <f t="shared" ca="1" si="1"/>
        <v>SEA</v>
      </c>
      <c r="I31">
        <f t="shared" ca="1" si="2"/>
        <v>0</v>
      </c>
    </row>
    <row r="32" spans="1:9" x14ac:dyDescent="0.25">
      <c r="A32">
        <v>31</v>
      </c>
      <c r="B32">
        <v>31</v>
      </c>
      <c r="C32" t="str">
        <f t="shared" ca="1" si="3"/>
        <v>2014_01_AFC_North</v>
      </c>
      <c r="D32" t="str">
        <f t="shared" ca="1" si="3"/>
        <v>AFC</v>
      </c>
      <c r="E32" t="str">
        <f t="shared" ca="1" si="3"/>
        <v>North</v>
      </c>
      <c r="F32" t="s">
        <v>16</v>
      </c>
      <c r="G32" t="s">
        <v>89</v>
      </c>
      <c r="H32" t="str">
        <f t="shared" ca="1" si="1"/>
        <v>PIT</v>
      </c>
      <c r="I32">
        <f t="shared" ca="1" si="2"/>
        <v>1</v>
      </c>
    </row>
    <row r="33" spans="1:9" x14ac:dyDescent="0.25">
      <c r="A33">
        <v>32</v>
      </c>
      <c r="B33">
        <v>32</v>
      </c>
      <c r="C33" t="str">
        <f t="shared" ca="1" si="3"/>
        <v>2014_01_AFC_South</v>
      </c>
      <c r="D33" t="str">
        <f t="shared" ca="1" si="3"/>
        <v>AFC</v>
      </c>
      <c r="E33" t="str">
        <f t="shared" ca="1" si="3"/>
        <v>South</v>
      </c>
      <c r="F33" t="s">
        <v>16</v>
      </c>
      <c r="G33" t="s">
        <v>78</v>
      </c>
      <c r="H33" t="str">
        <f t="shared" ca="1" si="1"/>
        <v>IND</v>
      </c>
      <c r="I33">
        <f t="shared" ca="1" si="2"/>
        <v>1</v>
      </c>
    </row>
    <row r="34" spans="1:9" x14ac:dyDescent="0.25">
      <c r="A34">
        <v>33</v>
      </c>
      <c r="B34">
        <v>33</v>
      </c>
      <c r="C34" t="str">
        <f t="shared" ca="1" si="3"/>
        <v>2014_01_AFC_East</v>
      </c>
      <c r="D34" t="str">
        <f t="shared" ca="1" si="3"/>
        <v>AFC</v>
      </c>
      <c r="E34" t="str">
        <f t="shared" ca="1" si="3"/>
        <v>East</v>
      </c>
      <c r="F34" t="s">
        <v>16</v>
      </c>
      <c r="G34" t="s">
        <v>337</v>
      </c>
      <c r="H34" t="str">
        <f t="shared" ca="1" si="1"/>
        <v>NWE</v>
      </c>
      <c r="I34">
        <f t="shared" ref="I34:I65" ca="1" si="4">IF(H34=G34,1,0)</f>
        <v>1</v>
      </c>
    </row>
    <row r="35" spans="1:9" x14ac:dyDescent="0.25">
      <c r="A35">
        <v>34</v>
      </c>
      <c r="B35">
        <v>34</v>
      </c>
      <c r="C35" t="str">
        <f t="shared" ca="1" si="3"/>
        <v>2014_01_AFC_West</v>
      </c>
      <c r="D35" t="str">
        <f t="shared" ca="1" si="3"/>
        <v>AFC</v>
      </c>
      <c r="E35" t="str">
        <f t="shared" ca="1" si="3"/>
        <v>West</v>
      </c>
      <c r="F35" t="s">
        <v>16</v>
      </c>
      <c r="G35" t="s">
        <v>74</v>
      </c>
      <c r="H35" t="str">
        <f t="shared" ca="1" si="1"/>
        <v>DEN</v>
      </c>
      <c r="I35">
        <f t="shared" ca="1" si="4"/>
        <v>1</v>
      </c>
    </row>
    <row r="36" spans="1:9" x14ac:dyDescent="0.25">
      <c r="A36">
        <v>35</v>
      </c>
      <c r="B36">
        <v>35</v>
      </c>
      <c r="C36" t="str">
        <f t="shared" ca="1" si="3"/>
        <v>2014_01_AFC_NA</v>
      </c>
      <c r="D36" t="str">
        <f t="shared" ca="1" si="3"/>
        <v>AFC</v>
      </c>
      <c r="E36" t="str">
        <f t="shared" ca="1" si="3"/>
        <v>NA</v>
      </c>
      <c r="F36" t="s">
        <v>16</v>
      </c>
      <c r="G36" t="s">
        <v>71</v>
      </c>
      <c r="H36" t="str">
        <f t="shared" ca="1" si="1"/>
        <v>CIN</v>
      </c>
      <c r="I36">
        <f t="shared" ca="1" si="4"/>
        <v>1</v>
      </c>
    </row>
    <row r="37" spans="1:9" x14ac:dyDescent="0.25">
      <c r="A37">
        <v>36</v>
      </c>
      <c r="B37">
        <v>36</v>
      </c>
      <c r="C37" t="str">
        <f t="shared" ca="1" si="3"/>
        <v>2014_01_AFC_NA</v>
      </c>
      <c r="D37" t="str">
        <f t="shared" ca="1" si="3"/>
        <v>AFC</v>
      </c>
      <c r="E37" t="str">
        <f t="shared" ca="1" si="3"/>
        <v>NA</v>
      </c>
      <c r="F37" t="s">
        <v>16</v>
      </c>
      <c r="G37" t="s">
        <v>90</v>
      </c>
      <c r="H37" t="str">
        <f t="shared" ca="1" si="1"/>
        <v>BAL</v>
      </c>
      <c r="I37">
        <f t="shared" ca="1" si="4"/>
        <v>0</v>
      </c>
    </row>
    <row r="38" spans="1:9" x14ac:dyDescent="0.25">
      <c r="A38">
        <v>37</v>
      </c>
      <c r="B38">
        <v>37</v>
      </c>
      <c r="C38" t="str">
        <f t="shared" ca="1" si="3"/>
        <v>2014_01_NFC_North</v>
      </c>
      <c r="D38" t="str">
        <f t="shared" ca="1" si="3"/>
        <v>NFC</v>
      </c>
      <c r="E38" t="str">
        <f t="shared" ca="1" si="3"/>
        <v>North</v>
      </c>
      <c r="F38" t="s">
        <v>16</v>
      </c>
      <c r="G38" t="s">
        <v>335</v>
      </c>
      <c r="H38" t="str">
        <f t="shared" ca="1" si="1"/>
        <v>GBY</v>
      </c>
      <c r="I38">
        <f t="shared" ca="1" si="4"/>
        <v>1</v>
      </c>
    </row>
    <row r="39" spans="1:9" x14ac:dyDescent="0.25">
      <c r="A39">
        <v>38</v>
      </c>
      <c r="B39">
        <v>38</v>
      </c>
      <c r="C39" t="str">
        <f t="shared" ca="1" si="3"/>
        <v>2014_01_NFC_South</v>
      </c>
      <c r="D39" t="str">
        <f t="shared" ca="1" si="3"/>
        <v>NFC</v>
      </c>
      <c r="E39" t="str">
        <f t="shared" ca="1" si="3"/>
        <v>South</v>
      </c>
      <c r="F39" t="s">
        <v>16</v>
      </c>
      <c r="G39" t="s">
        <v>340</v>
      </c>
      <c r="H39" t="str">
        <f t="shared" ca="1" si="1"/>
        <v>CAR</v>
      </c>
      <c r="I39">
        <f t="shared" ca="1" si="4"/>
        <v>0</v>
      </c>
    </row>
    <row r="40" spans="1:9" x14ac:dyDescent="0.25">
      <c r="A40">
        <v>39</v>
      </c>
      <c r="B40">
        <v>39</v>
      </c>
      <c r="C40" t="str">
        <f t="shared" ca="1" si="3"/>
        <v>2014_01_NFC_East</v>
      </c>
      <c r="D40" t="str">
        <f t="shared" ca="1" si="3"/>
        <v>NFC</v>
      </c>
      <c r="E40" t="str">
        <f t="shared" ca="1" si="3"/>
        <v>East</v>
      </c>
      <c r="F40" t="s">
        <v>16</v>
      </c>
      <c r="G40" t="s">
        <v>85</v>
      </c>
      <c r="H40" t="str">
        <f t="shared" ca="1" si="1"/>
        <v>DAL</v>
      </c>
      <c r="I40">
        <f t="shared" ca="1" si="4"/>
        <v>0</v>
      </c>
    </row>
    <row r="41" spans="1:9" x14ac:dyDescent="0.25">
      <c r="A41">
        <v>40</v>
      </c>
      <c r="B41">
        <v>40</v>
      </c>
      <c r="C41" t="str">
        <f t="shared" ca="1" si="3"/>
        <v>2014_01_NFC_West</v>
      </c>
      <c r="D41" t="str">
        <f t="shared" ca="1" si="3"/>
        <v>NFC</v>
      </c>
      <c r="E41" t="str">
        <f t="shared" ca="1" si="3"/>
        <v>West</v>
      </c>
      <c r="F41" t="s">
        <v>16</v>
      </c>
      <c r="G41" t="s">
        <v>91</v>
      </c>
      <c r="H41" t="str">
        <f t="shared" ca="1" si="1"/>
        <v>SEA</v>
      </c>
      <c r="I41">
        <f t="shared" ca="1" si="4"/>
        <v>1</v>
      </c>
    </row>
    <row r="42" spans="1:9" x14ac:dyDescent="0.25">
      <c r="A42">
        <v>41</v>
      </c>
      <c r="B42">
        <v>41</v>
      </c>
      <c r="C42" t="str">
        <f t="shared" ref="C42:E61" ca="1" si="5">IFERROR(VLOOKUP($B42,nfl_plyff_tm,MATCH(C$1,nfl_plyff_tm_header,0),FALSE),"error")</f>
        <v>2014_01_NFC_NA</v>
      </c>
      <c r="D42" t="str">
        <f t="shared" ca="1" si="5"/>
        <v>NFC</v>
      </c>
      <c r="E42" t="str">
        <f t="shared" ca="1" si="5"/>
        <v>NA</v>
      </c>
      <c r="F42" t="s">
        <v>16</v>
      </c>
      <c r="G42" t="s">
        <v>22</v>
      </c>
      <c r="H42" t="str">
        <f t="shared" ca="1" si="1"/>
        <v>ARI</v>
      </c>
      <c r="I42">
        <f t="shared" ca="1" si="4"/>
        <v>0</v>
      </c>
    </row>
    <row r="43" spans="1:9" x14ac:dyDescent="0.25">
      <c r="A43">
        <v>42</v>
      </c>
      <c r="B43">
        <v>42</v>
      </c>
      <c r="C43" t="str">
        <f t="shared" ca="1" si="5"/>
        <v>2014_01_NFC_NA</v>
      </c>
      <c r="D43" t="str">
        <f t="shared" ca="1" si="5"/>
        <v>NFC</v>
      </c>
      <c r="E43" t="str">
        <f t="shared" ca="1" si="5"/>
        <v>NA</v>
      </c>
      <c r="F43" t="s">
        <v>16</v>
      </c>
      <c r="G43" t="s">
        <v>75</v>
      </c>
      <c r="H43" t="str">
        <f t="shared" ca="1" si="1"/>
        <v>DET</v>
      </c>
      <c r="I43">
        <f t="shared" ca="1" si="4"/>
        <v>1</v>
      </c>
    </row>
    <row r="44" spans="1:9" x14ac:dyDescent="0.25">
      <c r="A44">
        <v>43</v>
      </c>
      <c r="B44">
        <v>43</v>
      </c>
      <c r="C44" t="str">
        <f t="shared" ca="1" si="5"/>
        <v>2014_03_AFC_NA</v>
      </c>
      <c r="D44" t="str">
        <f t="shared" ca="1" si="5"/>
        <v>AFC</v>
      </c>
      <c r="E44" t="str">
        <f t="shared" ca="1" si="5"/>
        <v>NA</v>
      </c>
      <c r="F44" t="s">
        <v>16</v>
      </c>
      <c r="G44" t="s">
        <v>337</v>
      </c>
      <c r="H44" t="str">
        <f t="shared" ca="1" si="1"/>
        <v>NWE</v>
      </c>
      <c r="I44">
        <f t="shared" ca="1" si="4"/>
        <v>1</v>
      </c>
    </row>
    <row r="45" spans="1:9" x14ac:dyDescent="0.25">
      <c r="A45">
        <v>44</v>
      </c>
      <c r="B45">
        <v>44</v>
      </c>
      <c r="C45" t="str">
        <f t="shared" ca="1" si="5"/>
        <v>2014_03_NFC_NA</v>
      </c>
      <c r="D45" t="str">
        <f t="shared" ca="1" si="5"/>
        <v>NFC</v>
      </c>
      <c r="E45" t="str">
        <f t="shared" ca="1" si="5"/>
        <v>NA</v>
      </c>
      <c r="F45" t="s">
        <v>16</v>
      </c>
      <c r="G45" t="s">
        <v>91</v>
      </c>
      <c r="H45" t="str">
        <f t="shared" ca="1" si="1"/>
        <v>SEA</v>
      </c>
      <c r="I45">
        <f t="shared" ca="1" si="4"/>
        <v>1</v>
      </c>
    </row>
    <row r="46" spans="1:9" x14ac:dyDescent="0.25">
      <c r="A46">
        <v>45</v>
      </c>
      <c r="B46">
        <v>45</v>
      </c>
      <c r="C46" t="str">
        <f t="shared" ca="1" si="5"/>
        <v>2014_04_NA_NA</v>
      </c>
      <c r="D46" t="str">
        <f t="shared" ca="1" si="5"/>
        <v>NA</v>
      </c>
      <c r="E46" t="str">
        <f t="shared" ca="1" si="5"/>
        <v>NA</v>
      </c>
      <c r="F46" t="s">
        <v>16</v>
      </c>
      <c r="G46" t="s">
        <v>91</v>
      </c>
      <c r="H46" t="str">
        <f t="shared" ca="1" si="1"/>
        <v>NWE</v>
      </c>
      <c r="I46">
        <f t="shared" ca="1" si="4"/>
        <v>0</v>
      </c>
    </row>
    <row r="47" spans="1:9" x14ac:dyDescent="0.25">
      <c r="A47">
        <v>46</v>
      </c>
      <c r="B47">
        <v>46</v>
      </c>
      <c r="C47" t="str">
        <f t="shared" ca="1" si="5"/>
        <v>2015_01_AFC_North</v>
      </c>
      <c r="D47" t="str">
        <f t="shared" ca="1" si="5"/>
        <v>AFC</v>
      </c>
      <c r="E47" t="str">
        <f t="shared" ca="1" si="5"/>
        <v>North</v>
      </c>
      <c r="F47" t="s">
        <v>16</v>
      </c>
      <c r="G47" t="s">
        <v>67</v>
      </c>
      <c r="H47" t="str">
        <f t="shared" ca="1" si="1"/>
        <v>CIN</v>
      </c>
      <c r="I47">
        <f t="shared" ca="1" si="4"/>
        <v>0</v>
      </c>
    </row>
    <row r="48" spans="1:9" x14ac:dyDescent="0.25">
      <c r="A48">
        <v>47</v>
      </c>
      <c r="B48">
        <v>47</v>
      </c>
      <c r="C48" t="str">
        <f t="shared" ca="1" si="5"/>
        <v>2015_01_AFC_South</v>
      </c>
      <c r="D48" t="str">
        <f t="shared" ca="1" si="5"/>
        <v>AFC</v>
      </c>
      <c r="E48" t="str">
        <f t="shared" ca="1" si="5"/>
        <v>South</v>
      </c>
      <c r="F48" t="s">
        <v>16</v>
      </c>
      <c r="G48" t="s">
        <v>78</v>
      </c>
      <c r="H48" t="str">
        <f t="shared" ca="1" si="1"/>
        <v>HOU</v>
      </c>
      <c r="I48">
        <f t="shared" ca="1" si="4"/>
        <v>0</v>
      </c>
    </row>
    <row r="49" spans="1:9" x14ac:dyDescent="0.25">
      <c r="A49">
        <v>48</v>
      </c>
      <c r="B49">
        <v>48</v>
      </c>
      <c r="C49" t="str">
        <f t="shared" ca="1" si="5"/>
        <v>2015_01_AFC_East</v>
      </c>
      <c r="D49" t="str">
        <f t="shared" ca="1" si="5"/>
        <v>AFC</v>
      </c>
      <c r="E49" t="str">
        <f t="shared" ca="1" si="5"/>
        <v>East</v>
      </c>
      <c r="F49" t="s">
        <v>16</v>
      </c>
      <c r="G49" t="s">
        <v>81</v>
      </c>
      <c r="H49" t="str">
        <f t="shared" ca="1" si="1"/>
        <v>NWE</v>
      </c>
      <c r="I49">
        <f t="shared" ca="1" si="4"/>
        <v>0</v>
      </c>
    </row>
    <row r="50" spans="1:9" x14ac:dyDescent="0.25">
      <c r="A50">
        <v>49</v>
      </c>
      <c r="B50">
        <v>49</v>
      </c>
      <c r="C50" t="str">
        <f t="shared" ca="1" si="5"/>
        <v>2015_01_AFC_West</v>
      </c>
      <c r="D50" t="str">
        <f t="shared" ca="1" si="5"/>
        <v>AFC</v>
      </c>
      <c r="E50" t="str">
        <f t="shared" ca="1" si="5"/>
        <v>West</v>
      </c>
      <c r="F50" t="s">
        <v>16</v>
      </c>
      <c r="G50" t="s">
        <v>74</v>
      </c>
      <c r="H50" t="str">
        <f t="shared" ca="1" si="1"/>
        <v>DEN</v>
      </c>
      <c r="I50">
        <f t="shared" ca="1" si="4"/>
        <v>1</v>
      </c>
    </row>
    <row r="51" spans="1:9" x14ac:dyDescent="0.25">
      <c r="A51">
        <v>50</v>
      </c>
      <c r="B51">
        <v>50</v>
      </c>
      <c r="C51" t="str">
        <f t="shared" ca="1" si="5"/>
        <v>2015_01_AFC_NA</v>
      </c>
      <c r="D51" t="str">
        <f t="shared" ca="1" si="5"/>
        <v>AFC</v>
      </c>
      <c r="E51" t="str">
        <f t="shared" ca="1" si="5"/>
        <v>NA</v>
      </c>
      <c r="F51" t="s">
        <v>16</v>
      </c>
      <c r="G51" t="s">
        <v>77</v>
      </c>
      <c r="H51" t="str">
        <f t="shared" ca="1" si="1"/>
        <v>KCY</v>
      </c>
      <c r="I51">
        <f t="shared" ca="1" si="4"/>
        <v>0</v>
      </c>
    </row>
    <row r="52" spans="1:9" x14ac:dyDescent="0.25">
      <c r="A52">
        <v>51</v>
      </c>
      <c r="B52">
        <v>51</v>
      </c>
      <c r="C52" t="str">
        <f t="shared" ca="1" si="5"/>
        <v>2015_01_AFC_NA</v>
      </c>
      <c r="D52" t="str">
        <f t="shared" ca="1" si="5"/>
        <v>AFC</v>
      </c>
      <c r="E52" t="str">
        <f t="shared" ca="1" si="5"/>
        <v>NA</v>
      </c>
      <c r="F52" t="s">
        <v>16</v>
      </c>
      <c r="G52" t="s">
        <v>87</v>
      </c>
      <c r="H52" t="str">
        <f t="shared" ca="1" si="1"/>
        <v>PIT</v>
      </c>
      <c r="I52">
        <f t="shared" ca="1" si="4"/>
        <v>0</v>
      </c>
    </row>
    <row r="53" spans="1:9" x14ac:dyDescent="0.25">
      <c r="A53">
        <v>52</v>
      </c>
      <c r="B53">
        <v>52</v>
      </c>
      <c r="C53" t="str">
        <f t="shared" ca="1" si="5"/>
        <v>2015_01_NFC_North</v>
      </c>
      <c r="D53" t="str">
        <f t="shared" ca="1" si="5"/>
        <v>NFC</v>
      </c>
      <c r="E53" t="str">
        <f t="shared" ca="1" si="5"/>
        <v>North</v>
      </c>
      <c r="F53" t="s">
        <v>16</v>
      </c>
      <c r="G53" t="s">
        <v>82</v>
      </c>
      <c r="H53" t="str">
        <f t="shared" ca="1" si="1"/>
        <v>MIN</v>
      </c>
      <c r="I53">
        <f t="shared" ca="1" si="4"/>
        <v>1</v>
      </c>
    </row>
    <row r="54" spans="1:9" x14ac:dyDescent="0.25">
      <c r="A54">
        <v>53</v>
      </c>
      <c r="B54">
        <v>53</v>
      </c>
      <c r="C54" t="str">
        <f t="shared" ca="1" si="5"/>
        <v>2015_01_NFC_South</v>
      </c>
      <c r="D54" t="str">
        <f t="shared" ca="1" si="5"/>
        <v>NFC</v>
      </c>
      <c r="E54" t="str">
        <f t="shared" ca="1" si="5"/>
        <v>South</v>
      </c>
      <c r="F54" t="s">
        <v>16</v>
      </c>
      <c r="G54" t="s">
        <v>22</v>
      </c>
      <c r="H54" t="str">
        <f t="shared" ca="1" si="1"/>
        <v>CAR</v>
      </c>
      <c r="I54">
        <f t="shared" ca="1" si="4"/>
        <v>0</v>
      </c>
    </row>
    <row r="55" spans="1:9" x14ac:dyDescent="0.25">
      <c r="A55">
        <v>54</v>
      </c>
      <c r="B55">
        <v>54</v>
      </c>
      <c r="C55" t="str">
        <f t="shared" ca="1" si="5"/>
        <v>2015_01_NFC_East</v>
      </c>
      <c r="D55" t="str">
        <f t="shared" ca="1" si="5"/>
        <v>NFC</v>
      </c>
      <c r="E55" t="str">
        <f t="shared" ca="1" si="5"/>
        <v>East</v>
      </c>
      <c r="F55" t="s">
        <v>16</v>
      </c>
      <c r="G55" t="s">
        <v>88</v>
      </c>
      <c r="H55" t="str">
        <f t="shared" ca="1" si="1"/>
        <v>WAS</v>
      </c>
      <c r="I55">
        <f t="shared" ca="1" si="4"/>
        <v>0</v>
      </c>
    </row>
    <row r="56" spans="1:9" x14ac:dyDescent="0.25">
      <c r="A56">
        <v>55</v>
      </c>
      <c r="B56">
        <v>55</v>
      </c>
      <c r="C56" t="str">
        <f t="shared" ca="1" si="5"/>
        <v>2015_01_NFC_West</v>
      </c>
      <c r="D56" t="str">
        <f t="shared" ca="1" si="5"/>
        <v>NFC</v>
      </c>
      <c r="E56" t="str">
        <f t="shared" ca="1" si="5"/>
        <v>West</v>
      </c>
      <c r="F56" t="s">
        <v>16</v>
      </c>
      <c r="G56" t="s">
        <v>91</v>
      </c>
      <c r="H56" t="str">
        <f t="shared" ca="1" si="1"/>
        <v>ARI</v>
      </c>
      <c r="I56">
        <f t="shared" ca="1" si="4"/>
        <v>0</v>
      </c>
    </row>
    <row r="57" spans="1:9" x14ac:dyDescent="0.25">
      <c r="A57">
        <v>56</v>
      </c>
      <c r="B57">
        <v>56</v>
      </c>
      <c r="C57" t="str">
        <f t="shared" ca="1" si="5"/>
        <v>2015_01_NFC_NA</v>
      </c>
      <c r="D57" t="str">
        <f t="shared" ca="1" si="5"/>
        <v>NFC</v>
      </c>
      <c r="E57" t="str">
        <f t="shared" ca="1" si="5"/>
        <v>NA</v>
      </c>
      <c r="F57" t="s">
        <v>16</v>
      </c>
      <c r="G57" t="s">
        <v>335</v>
      </c>
      <c r="H57" t="str">
        <f t="shared" ca="1" si="1"/>
        <v>GBY</v>
      </c>
      <c r="I57">
        <f t="shared" ca="1" si="4"/>
        <v>1</v>
      </c>
    </row>
    <row r="58" spans="1:9" x14ac:dyDescent="0.25">
      <c r="A58">
        <v>57</v>
      </c>
      <c r="B58">
        <v>57</v>
      </c>
      <c r="C58" t="str">
        <f t="shared" ca="1" si="5"/>
        <v>2015_01_NFC_NA</v>
      </c>
      <c r="D58" t="str">
        <f t="shared" ca="1" si="5"/>
        <v>NFC</v>
      </c>
      <c r="E58" t="str">
        <f t="shared" ca="1" si="5"/>
        <v>NA</v>
      </c>
      <c r="F58" t="s">
        <v>16</v>
      </c>
      <c r="G58" t="s">
        <v>85</v>
      </c>
      <c r="H58" t="str">
        <f t="shared" ca="1" si="1"/>
        <v>SEA</v>
      </c>
      <c r="I58">
        <f t="shared" ca="1" si="4"/>
        <v>0</v>
      </c>
    </row>
    <row r="59" spans="1:9" x14ac:dyDescent="0.25">
      <c r="A59">
        <v>58</v>
      </c>
      <c r="B59">
        <v>58</v>
      </c>
      <c r="C59" t="str">
        <f t="shared" ca="1" si="5"/>
        <v>2015_03_AFC_NA</v>
      </c>
      <c r="D59" t="str">
        <f t="shared" ca="1" si="5"/>
        <v>AFC</v>
      </c>
      <c r="E59" t="str">
        <f t="shared" ca="1" si="5"/>
        <v>NA</v>
      </c>
      <c r="F59" t="s">
        <v>16</v>
      </c>
      <c r="G59" t="s">
        <v>78</v>
      </c>
      <c r="H59" t="str">
        <f t="shared" ca="1" si="1"/>
        <v>DEN</v>
      </c>
      <c r="I59">
        <f t="shared" ca="1" si="4"/>
        <v>0</v>
      </c>
    </row>
    <row r="60" spans="1:9" x14ac:dyDescent="0.25">
      <c r="A60">
        <v>59</v>
      </c>
      <c r="B60">
        <v>59</v>
      </c>
      <c r="C60" t="str">
        <f t="shared" ca="1" si="5"/>
        <v>2015_03_NFC_NA</v>
      </c>
      <c r="D60" t="str">
        <f t="shared" ca="1" si="5"/>
        <v>NFC</v>
      </c>
      <c r="E60" t="str">
        <f t="shared" ca="1" si="5"/>
        <v>NA</v>
      </c>
      <c r="F60" t="s">
        <v>16</v>
      </c>
      <c r="G60" t="s">
        <v>91</v>
      </c>
      <c r="H60" t="str">
        <f t="shared" ca="1" si="1"/>
        <v>CAR</v>
      </c>
      <c r="I60">
        <f t="shared" ca="1" si="4"/>
        <v>0</v>
      </c>
    </row>
    <row r="61" spans="1:9" x14ac:dyDescent="0.25">
      <c r="A61">
        <v>60</v>
      </c>
      <c r="B61">
        <v>60</v>
      </c>
      <c r="C61" t="str">
        <f t="shared" ca="1" si="5"/>
        <v>2015_04_NA_NA</v>
      </c>
      <c r="D61" t="str">
        <f t="shared" ca="1" si="5"/>
        <v>NA</v>
      </c>
      <c r="E61" t="str">
        <f t="shared" ca="1" si="5"/>
        <v>NA</v>
      </c>
      <c r="F61" t="s">
        <v>16</v>
      </c>
      <c r="G61" t="s">
        <v>91</v>
      </c>
      <c r="H61" t="str">
        <f t="shared" ca="1" si="1"/>
        <v>DEN</v>
      </c>
      <c r="I61">
        <f t="shared" ca="1" si="4"/>
        <v>0</v>
      </c>
    </row>
    <row r="62" spans="1:9" x14ac:dyDescent="0.25">
      <c r="A62">
        <v>61</v>
      </c>
      <c r="B62">
        <v>61</v>
      </c>
      <c r="C62" t="str">
        <f t="shared" ref="C62:E81" ca="1" si="6">IFERROR(VLOOKUP($B62,nfl_plyff_tm,MATCH(C$1,nfl_plyff_tm_header,0),FALSE),"error")</f>
        <v>2016_01_AFC_North</v>
      </c>
      <c r="D62" t="str">
        <f t="shared" ca="1" si="6"/>
        <v>AFC</v>
      </c>
      <c r="E62" t="str">
        <f t="shared" ca="1" si="6"/>
        <v>North</v>
      </c>
      <c r="F62" t="s">
        <v>16</v>
      </c>
      <c r="G62" t="s">
        <v>89</v>
      </c>
      <c r="H62" t="str">
        <f t="shared" ca="1" si="1"/>
        <v>PIT</v>
      </c>
      <c r="I62">
        <f t="shared" ca="1" si="4"/>
        <v>1</v>
      </c>
    </row>
    <row r="63" spans="1:9" x14ac:dyDescent="0.25">
      <c r="A63">
        <v>62</v>
      </c>
      <c r="B63">
        <v>62</v>
      </c>
      <c r="C63" t="str">
        <f t="shared" ca="1" si="6"/>
        <v>2016_01_AFC_South</v>
      </c>
      <c r="D63" t="str">
        <f t="shared" ca="1" si="6"/>
        <v>AFC</v>
      </c>
      <c r="E63" t="str">
        <f t="shared" ca="1" si="6"/>
        <v>South</v>
      </c>
      <c r="F63" t="s">
        <v>16</v>
      </c>
      <c r="G63" t="s">
        <v>78</v>
      </c>
      <c r="H63" t="str">
        <f t="shared" ca="1" si="1"/>
        <v>HOU</v>
      </c>
      <c r="I63">
        <f t="shared" ca="1" si="4"/>
        <v>0</v>
      </c>
    </row>
    <row r="64" spans="1:9" x14ac:dyDescent="0.25">
      <c r="A64">
        <v>63</v>
      </c>
      <c r="B64">
        <v>63</v>
      </c>
      <c r="C64" t="str">
        <f t="shared" ca="1" si="6"/>
        <v>2016_01_AFC_East</v>
      </c>
      <c r="D64" t="str">
        <f t="shared" ca="1" si="6"/>
        <v>AFC</v>
      </c>
      <c r="E64" t="str">
        <f t="shared" ca="1" si="6"/>
        <v>East</v>
      </c>
      <c r="F64" t="s">
        <v>16</v>
      </c>
      <c r="G64" t="s">
        <v>337</v>
      </c>
      <c r="H64" t="str">
        <f t="shared" ca="1" si="1"/>
        <v>NWE</v>
      </c>
      <c r="I64">
        <f t="shared" ca="1" si="4"/>
        <v>1</v>
      </c>
    </row>
    <row r="65" spans="1:9" x14ac:dyDescent="0.25">
      <c r="A65">
        <v>64</v>
      </c>
      <c r="B65">
        <v>64</v>
      </c>
      <c r="C65" t="str">
        <f t="shared" ca="1" si="6"/>
        <v>2016_01_AFC_West</v>
      </c>
      <c r="D65" t="str">
        <f t="shared" ca="1" si="6"/>
        <v>AFC</v>
      </c>
      <c r="E65" t="str">
        <f t="shared" ca="1" si="6"/>
        <v>West</v>
      </c>
      <c r="F65" t="s">
        <v>16</v>
      </c>
      <c r="G65" t="s">
        <v>336</v>
      </c>
      <c r="H65" t="str">
        <f t="shared" ca="1" si="1"/>
        <v>KCY</v>
      </c>
      <c r="I65">
        <f t="shared" ca="1" si="4"/>
        <v>1</v>
      </c>
    </row>
    <row r="66" spans="1:9" x14ac:dyDescent="0.25">
      <c r="A66">
        <v>65</v>
      </c>
      <c r="B66">
        <v>65</v>
      </c>
      <c r="C66" t="str">
        <f t="shared" ca="1" si="6"/>
        <v>2016_01_AFC_NA</v>
      </c>
      <c r="D66" t="str">
        <f t="shared" ca="1" si="6"/>
        <v>AFC</v>
      </c>
      <c r="E66" t="str">
        <f t="shared" ca="1" si="6"/>
        <v>NA</v>
      </c>
      <c r="F66" t="s">
        <v>16</v>
      </c>
      <c r="G66" t="s">
        <v>71</v>
      </c>
      <c r="H66" t="str">
        <f t="shared" ref="H66:H129" ca="1" si="7">IFERROR(IF(VLOOKUP($B66,nfl_plyff_tm,MATCH(H$1,nfl_plyff_tm_header,0),FALSE)="","",VLOOKUP($B66,nfl_plyff_tm,MATCH(H$1,nfl_plyff_tm_header,0),FALSE)),"error")</f>
        <v>OAK</v>
      </c>
      <c r="I66">
        <f t="shared" ref="I66:I76" ca="1" si="8">IF(H66=G66,1,0)</f>
        <v>0</v>
      </c>
    </row>
    <row r="67" spans="1:9" x14ac:dyDescent="0.25">
      <c r="A67">
        <v>66</v>
      </c>
      <c r="B67">
        <v>66</v>
      </c>
      <c r="C67" t="str">
        <f t="shared" ca="1" si="6"/>
        <v>2016_01_AFC_NA</v>
      </c>
      <c r="D67" t="str">
        <f t="shared" ca="1" si="6"/>
        <v>AFC</v>
      </c>
      <c r="E67" t="str">
        <f t="shared" ca="1" si="6"/>
        <v>NA</v>
      </c>
      <c r="F67" t="s">
        <v>16</v>
      </c>
      <c r="G67" t="s">
        <v>86</v>
      </c>
      <c r="H67" t="str">
        <f t="shared" ca="1" si="7"/>
        <v>MIA</v>
      </c>
      <c r="I67">
        <f t="shared" ca="1" si="8"/>
        <v>0</v>
      </c>
    </row>
    <row r="68" spans="1:9" x14ac:dyDescent="0.25">
      <c r="A68">
        <v>67</v>
      </c>
      <c r="B68">
        <v>67</v>
      </c>
      <c r="C68" t="str">
        <f t="shared" ca="1" si="6"/>
        <v>2016_01_NFC_North</v>
      </c>
      <c r="D68" t="str">
        <f t="shared" ca="1" si="6"/>
        <v>NFC</v>
      </c>
      <c r="E68" t="str">
        <f t="shared" ca="1" si="6"/>
        <v>North</v>
      </c>
      <c r="F68" t="s">
        <v>16</v>
      </c>
      <c r="G68" t="s">
        <v>335</v>
      </c>
      <c r="H68" t="str">
        <f t="shared" ca="1" si="7"/>
        <v>GBY</v>
      </c>
      <c r="I68">
        <f t="shared" ca="1" si="8"/>
        <v>1</v>
      </c>
    </row>
    <row r="69" spans="1:9" x14ac:dyDescent="0.25">
      <c r="A69">
        <v>68</v>
      </c>
      <c r="B69">
        <v>68</v>
      </c>
      <c r="C69" t="str">
        <f t="shared" ca="1" si="6"/>
        <v>2016_01_NFC_South</v>
      </c>
      <c r="D69" t="str">
        <f t="shared" ca="1" si="6"/>
        <v>NFC</v>
      </c>
      <c r="E69" t="str">
        <f t="shared" ca="1" si="6"/>
        <v>South</v>
      </c>
      <c r="F69" t="s">
        <v>16</v>
      </c>
      <c r="G69" t="s">
        <v>69</v>
      </c>
      <c r="H69" t="str">
        <f t="shared" ca="1" si="7"/>
        <v>ATL</v>
      </c>
      <c r="I69">
        <f t="shared" ca="1" si="8"/>
        <v>0</v>
      </c>
    </row>
    <row r="70" spans="1:9" x14ac:dyDescent="0.25">
      <c r="A70">
        <v>69</v>
      </c>
      <c r="B70">
        <v>69</v>
      </c>
      <c r="C70" t="str">
        <f t="shared" ca="1" si="6"/>
        <v>2016_01_NFC_East</v>
      </c>
      <c r="D70" t="str">
        <f t="shared" ca="1" si="6"/>
        <v>NFC</v>
      </c>
      <c r="E70" t="str">
        <f t="shared" ca="1" si="6"/>
        <v>East</v>
      </c>
      <c r="F70" t="s">
        <v>16</v>
      </c>
      <c r="G70" t="s">
        <v>96</v>
      </c>
      <c r="H70" t="str">
        <f t="shared" ca="1" si="7"/>
        <v>DAL</v>
      </c>
      <c r="I70">
        <f t="shared" ca="1" si="8"/>
        <v>0</v>
      </c>
    </row>
    <row r="71" spans="1:9" x14ac:dyDescent="0.25">
      <c r="A71">
        <v>70</v>
      </c>
      <c r="B71">
        <v>70</v>
      </c>
      <c r="C71" t="str">
        <f t="shared" ca="1" si="6"/>
        <v>2016_01_NFC_West</v>
      </c>
      <c r="D71" t="str">
        <f t="shared" ca="1" si="6"/>
        <v>NFC</v>
      </c>
      <c r="E71" t="str">
        <f t="shared" ca="1" si="6"/>
        <v>West</v>
      </c>
      <c r="F71" t="s">
        <v>16</v>
      </c>
      <c r="G71" t="s">
        <v>66</v>
      </c>
      <c r="H71" t="str">
        <f t="shared" ca="1" si="7"/>
        <v>SEA</v>
      </c>
      <c r="I71">
        <f t="shared" ca="1" si="8"/>
        <v>0</v>
      </c>
    </row>
    <row r="72" spans="1:9" x14ac:dyDescent="0.25">
      <c r="A72">
        <v>71</v>
      </c>
      <c r="B72">
        <v>71</v>
      </c>
      <c r="C72" t="str">
        <f t="shared" ca="1" si="6"/>
        <v>2016_01_NFC_NA</v>
      </c>
      <c r="D72" t="str">
        <f t="shared" ca="1" si="6"/>
        <v>NFC</v>
      </c>
      <c r="E72" t="str">
        <f t="shared" ca="1" si="6"/>
        <v>NA</v>
      </c>
      <c r="F72" t="s">
        <v>16</v>
      </c>
      <c r="G72" t="s">
        <v>91</v>
      </c>
      <c r="H72" t="str">
        <f t="shared" ca="1" si="7"/>
        <v>NYG</v>
      </c>
      <c r="I72">
        <f t="shared" ca="1" si="8"/>
        <v>0</v>
      </c>
    </row>
    <row r="73" spans="1:9" x14ac:dyDescent="0.25">
      <c r="A73">
        <v>72</v>
      </c>
      <c r="B73">
        <v>72</v>
      </c>
      <c r="C73" t="str">
        <f t="shared" ca="1" si="6"/>
        <v>2016_01_NFC_NA</v>
      </c>
      <c r="D73" t="str">
        <f t="shared" ca="1" si="6"/>
        <v>NFC</v>
      </c>
      <c r="E73" t="str">
        <f t="shared" ca="1" si="6"/>
        <v>NA</v>
      </c>
      <c r="F73" t="s">
        <v>16</v>
      </c>
      <c r="G73" t="s">
        <v>339</v>
      </c>
      <c r="H73" t="str">
        <f t="shared" ca="1" si="7"/>
        <v>DET</v>
      </c>
      <c r="I73">
        <f t="shared" ca="1" si="8"/>
        <v>0</v>
      </c>
    </row>
    <row r="74" spans="1:9" x14ac:dyDescent="0.25">
      <c r="A74">
        <v>73</v>
      </c>
      <c r="B74">
        <v>73</v>
      </c>
      <c r="C74" t="str">
        <f t="shared" ca="1" si="6"/>
        <v>2016_03_AFC_NA</v>
      </c>
      <c r="D74" t="str">
        <f t="shared" ca="1" si="6"/>
        <v>AFC</v>
      </c>
      <c r="E74" t="str">
        <f t="shared" ca="1" si="6"/>
        <v>NA</v>
      </c>
      <c r="F74" t="s">
        <v>16</v>
      </c>
      <c r="G74" t="s">
        <v>89</v>
      </c>
      <c r="H74" t="str">
        <f t="shared" ca="1" si="7"/>
        <v>NWE</v>
      </c>
      <c r="I74">
        <f t="shared" ca="1" si="8"/>
        <v>0</v>
      </c>
    </row>
    <row r="75" spans="1:9" x14ac:dyDescent="0.25">
      <c r="A75">
        <v>74</v>
      </c>
      <c r="B75">
        <v>74</v>
      </c>
      <c r="C75" t="str">
        <f t="shared" ca="1" si="6"/>
        <v>2016_03_NFC_NA</v>
      </c>
      <c r="D75" t="str">
        <f t="shared" ca="1" si="6"/>
        <v>NFC</v>
      </c>
      <c r="E75" t="str">
        <f t="shared" ca="1" si="6"/>
        <v>NA</v>
      </c>
      <c r="F75" t="s">
        <v>16</v>
      </c>
      <c r="G75" t="s">
        <v>91</v>
      </c>
      <c r="H75" t="str">
        <f t="shared" ca="1" si="7"/>
        <v>ATL</v>
      </c>
      <c r="I75">
        <f t="shared" ca="1" si="8"/>
        <v>0</v>
      </c>
    </row>
    <row r="76" spans="1:9" x14ac:dyDescent="0.25">
      <c r="A76">
        <v>75</v>
      </c>
      <c r="B76">
        <v>75</v>
      </c>
      <c r="C76" t="str">
        <f t="shared" ca="1" si="6"/>
        <v>2016_04_NA_NA</v>
      </c>
      <c r="D76" t="str">
        <f t="shared" ca="1" si="6"/>
        <v>NA</v>
      </c>
      <c r="E76" t="str">
        <f t="shared" ca="1" si="6"/>
        <v>NA</v>
      </c>
      <c r="F76" t="s">
        <v>16</v>
      </c>
      <c r="G76" t="s">
        <v>91</v>
      </c>
      <c r="H76" t="str">
        <f t="shared" ca="1" si="7"/>
        <v>NWE</v>
      </c>
      <c r="I76">
        <f t="shared" ca="1" si="8"/>
        <v>0</v>
      </c>
    </row>
    <row r="77" spans="1:9" x14ac:dyDescent="0.25">
      <c r="A77">
        <v>76</v>
      </c>
      <c r="B77">
        <v>76</v>
      </c>
      <c r="C77" t="str">
        <f t="shared" ca="1" si="6"/>
        <v>2017_01_AFC_North</v>
      </c>
      <c r="D77" t="str">
        <f t="shared" ca="1" si="6"/>
        <v>AFC</v>
      </c>
      <c r="E77" t="str">
        <f t="shared" ca="1" si="6"/>
        <v>North</v>
      </c>
      <c r="F77" t="s">
        <v>16</v>
      </c>
      <c r="G77" t="s">
        <v>89</v>
      </c>
      <c r="H77" t="str">
        <f t="shared" ca="1" si="7"/>
        <v>PIT</v>
      </c>
    </row>
    <row r="78" spans="1:9" x14ac:dyDescent="0.25">
      <c r="A78">
        <v>77</v>
      </c>
      <c r="B78">
        <v>77</v>
      </c>
      <c r="C78" t="str">
        <f t="shared" ca="1" si="6"/>
        <v>2017_01_AFC_South</v>
      </c>
      <c r="D78" t="str">
        <f t="shared" ca="1" si="6"/>
        <v>AFC</v>
      </c>
      <c r="E78" t="str">
        <f t="shared" ca="1" si="6"/>
        <v>South</v>
      </c>
      <c r="F78" t="s">
        <v>16</v>
      </c>
      <c r="G78" t="s">
        <v>95</v>
      </c>
      <c r="H78" t="str">
        <f t="shared" ca="1" si="7"/>
        <v>JAX</v>
      </c>
    </row>
    <row r="79" spans="1:9" x14ac:dyDescent="0.25">
      <c r="A79">
        <v>78</v>
      </c>
      <c r="B79">
        <v>78</v>
      </c>
      <c r="C79" t="str">
        <f t="shared" ca="1" si="6"/>
        <v>2017_01_AFC_East</v>
      </c>
      <c r="D79" t="str">
        <f t="shared" ca="1" si="6"/>
        <v>AFC</v>
      </c>
      <c r="E79" t="str">
        <f t="shared" ca="1" si="6"/>
        <v>East</v>
      </c>
      <c r="F79" t="s">
        <v>16</v>
      </c>
      <c r="G79" t="s">
        <v>337</v>
      </c>
      <c r="H79" t="str">
        <f t="shared" ca="1" si="7"/>
        <v>NWE</v>
      </c>
    </row>
    <row r="80" spans="1:9" x14ac:dyDescent="0.25">
      <c r="A80">
        <v>79</v>
      </c>
      <c r="B80">
        <v>79</v>
      </c>
      <c r="C80" t="str">
        <f t="shared" ca="1" si="6"/>
        <v>2017_01_AFC_West</v>
      </c>
      <c r="D80" t="str">
        <f t="shared" ca="1" si="6"/>
        <v>AFC</v>
      </c>
      <c r="E80" t="str">
        <f t="shared" ca="1" si="6"/>
        <v>West</v>
      </c>
      <c r="F80" t="s">
        <v>16</v>
      </c>
      <c r="G80" t="s">
        <v>336</v>
      </c>
      <c r="H80" t="str">
        <f t="shared" ca="1" si="7"/>
        <v>KCY</v>
      </c>
    </row>
    <row r="81" spans="1:8" x14ac:dyDescent="0.25">
      <c r="A81">
        <v>80</v>
      </c>
      <c r="B81">
        <v>80</v>
      </c>
      <c r="C81" t="str">
        <f t="shared" ca="1" si="6"/>
        <v>2017_01_AFC_NA</v>
      </c>
      <c r="D81" t="str">
        <f t="shared" ca="1" si="6"/>
        <v>AFC</v>
      </c>
      <c r="E81" t="str">
        <f t="shared" ca="1" si="6"/>
        <v>NA</v>
      </c>
      <c r="F81" t="s">
        <v>16</v>
      </c>
      <c r="G81" t="s">
        <v>74</v>
      </c>
      <c r="H81" t="str">
        <f t="shared" ca="1" si="7"/>
        <v>TEN</v>
      </c>
    </row>
    <row r="82" spans="1:8" x14ac:dyDescent="0.25">
      <c r="A82">
        <v>81</v>
      </c>
      <c r="B82">
        <v>81</v>
      </c>
      <c r="C82" t="str">
        <f t="shared" ref="C82:E101" ca="1" si="9">IFERROR(VLOOKUP($B82,nfl_plyff_tm,MATCH(C$1,nfl_plyff_tm_header,0),FALSE),"error")</f>
        <v>2017_01_AFC_NA</v>
      </c>
      <c r="D82" t="str">
        <f t="shared" ca="1" si="9"/>
        <v>AFC</v>
      </c>
      <c r="E82" t="str">
        <f t="shared" ca="1" si="9"/>
        <v>NA</v>
      </c>
      <c r="F82" t="s">
        <v>16</v>
      </c>
      <c r="G82" t="s">
        <v>124</v>
      </c>
      <c r="H82" t="str">
        <f t="shared" ca="1" si="7"/>
        <v>BUF</v>
      </c>
    </row>
    <row r="83" spans="1:8" x14ac:dyDescent="0.25">
      <c r="A83">
        <v>82</v>
      </c>
      <c r="B83">
        <v>82</v>
      </c>
      <c r="C83" t="str">
        <f t="shared" ca="1" si="9"/>
        <v>2017_01_NFC_North</v>
      </c>
      <c r="D83" t="str">
        <f t="shared" ca="1" si="9"/>
        <v>NFC</v>
      </c>
      <c r="E83" t="str">
        <f t="shared" ca="1" si="9"/>
        <v>North</v>
      </c>
      <c r="F83" t="s">
        <v>16</v>
      </c>
      <c r="G83" t="s">
        <v>335</v>
      </c>
      <c r="H83" t="str">
        <f t="shared" ca="1" si="7"/>
        <v>MIN</v>
      </c>
    </row>
    <row r="84" spans="1:8" x14ac:dyDescent="0.25">
      <c r="A84">
        <v>83</v>
      </c>
      <c r="B84">
        <v>83</v>
      </c>
      <c r="C84" t="str">
        <f t="shared" ca="1" si="9"/>
        <v>2017_01_NFC_South</v>
      </c>
      <c r="D84" t="str">
        <f t="shared" ca="1" si="9"/>
        <v>NFC</v>
      </c>
      <c r="E84" t="str">
        <f t="shared" ca="1" si="9"/>
        <v>South</v>
      </c>
      <c r="F84" t="s">
        <v>16</v>
      </c>
      <c r="G84" t="s">
        <v>22</v>
      </c>
      <c r="H84" t="str">
        <f t="shared" ca="1" si="7"/>
        <v>NOR</v>
      </c>
    </row>
    <row r="85" spans="1:8" x14ac:dyDescent="0.25">
      <c r="A85">
        <v>84</v>
      </c>
      <c r="B85">
        <v>84</v>
      </c>
      <c r="C85" t="str">
        <f t="shared" ca="1" si="9"/>
        <v>2017_01_NFC_East</v>
      </c>
      <c r="D85" t="str">
        <f t="shared" ca="1" si="9"/>
        <v>NFC</v>
      </c>
      <c r="E85" t="str">
        <f t="shared" ca="1" si="9"/>
        <v>East</v>
      </c>
      <c r="F85" t="s">
        <v>16</v>
      </c>
      <c r="G85" t="s">
        <v>73</v>
      </c>
      <c r="H85" t="str">
        <f t="shared" ca="1" si="7"/>
        <v>PHI</v>
      </c>
    </row>
    <row r="86" spans="1:8" x14ac:dyDescent="0.25">
      <c r="A86">
        <v>85</v>
      </c>
      <c r="B86">
        <v>85</v>
      </c>
      <c r="C86" t="str">
        <f t="shared" ca="1" si="9"/>
        <v>2017_01_NFC_West</v>
      </c>
      <c r="D86" t="str">
        <f t="shared" ca="1" si="9"/>
        <v>NFC</v>
      </c>
      <c r="E86" t="str">
        <f t="shared" ca="1" si="9"/>
        <v>West</v>
      </c>
      <c r="F86" t="s">
        <v>16</v>
      </c>
      <c r="G86" t="s">
        <v>91</v>
      </c>
      <c r="H86" t="str">
        <f t="shared" ca="1" si="7"/>
        <v>LAR</v>
      </c>
    </row>
    <row r="87" spans="1:8" x14ac:dyDescent="0.25">
      <c r="A87">
        <v>86</v>
      </c>
      <c r="B87">
        <v>86</v>
      </c>
      <c r="C87" t="str">
        <f t="shared" ca="1" si="9"/>
        <v>2017_01_NFC_NA</v>
      </c>
      <c r="D87" t="str">
        <f t="shared" ca="1" si="9"/>
        <v>NFC</v>
      </c>
      <c r="E87" t="str">
        <f t="shared" ca="1" si="9"/>
        <v>NA</v>
      </c>
      <c r="F87" t="s">
        <v>16</v>
      </c>
      <c r="G87" t="s">
        <v>66</v>
      </c>
      <c r="H87" t="str">
        <f t="shared" ca="1" si="7"/>
        <v>CAR</v>
      </c>
    </row>
    <row r="88" spans="1:8" x14ac:dyDescent="0.25">
      <c r="A88">
        <v>87</v>
      </c>
      <c r="B88">
        <v>87</v>
      </c>
      <c r="C88" t="str">
        <f t="shared" ca="1" si="9"/>
        <v>2017_01_NFC_NA</v>
      </c>
      <c r="D88" t="str">
        <f t="shared" ca="1" si="9"/>
        <v>NFC</v>
      </c>
      <c r="E88" t="str">
        <f t="shared" ca="1" si="9"/>
        <v>NA</v>
      </c>
      <c r="F88" t="s">
        <v>16</v>
      </c>
      <c r="G88" t="s">
        <v>88</v>
      </c>
      <c r="H88" t="str">
        <f t="shared" ca="1" si="7"/>
        <v>ATL</v>
      </c>
    </row>
    <row r="89" spans="1:8" x14ac:dyDescent="0.25">
      <c r="A89">
        <v>88</v>
      </c>
      <c r="B89">
        <v>88</v>
      </c>
      <c r="C89" t="str">
        <f t="shared" ca="1" si="9"/>
        <v>2017_03_AFC_NA</v>
      </c>
      <c r="D89" t="str">
        <f t="shared" ca="1" si="9"/>
        <v>AFC</v>
      </c>
      <c r="E89" t="str">
        <f t="shared" ca="1" si="9"/>
        <v>NA</v>
      </c>
      <c r="F89" t="s">
        <v>16</v>
      </c>
      <c r="G89" t="s">
        <v>89</v>
      </c>
      <c r="H89" t="str">
        <f t="shared" ca="1" si="7"/>
        <v>PHI</v>
      </c>
    </row>
    <row r="90" spans="1:8" x14ac:dyDescent="0.25">
      <c r="A90">
        <v>89</v>
      </c>
      <c r="B90">
        <v>89</v>
      </c>
      <c r="C90" t="str">
        <f t="shared" ca="1" si="9"/>
        <v>2017_03_NFC_NA</v>
      </c>
      <c r="D90" t="str">
        <f t="shared" ca="1" si="9"/>
        <v>NFC</v>
      </c>
      <c r="E90" t="str">
        <f t="shared" ca="1" si="9"/>
        <v>NA</v>
      </c>
      <c r="F90" t="s">
        <v>16</v>
      </c>
      <c r="G90" t="s">
        <v>91</v>
      </c>
      <c r="H90" t="str">
        <f t="shared" ca="1" si="7"/>
        <v>NWE</v>
      </c>
    </row>
    <row r="91" spans="1:8" x14ac:dyDescent="0.25">
      <c r="A91">
        <v>90</v>
      </c>
      <c r="B91">
        <v>90</v>
      </c>
      <c r="C91" t="str">
        <f t="shared" ca="1" si="9"/>
        <v>2017_04_NA_NA</v>
      </c>
      <c r="D91" t="str">
        <f t="shared" ca="1" si="9"/>
        <v>NA</v>
      </c>
      <c r="E91" t="str">
        <f t="shared" ca="1" si="9"/>
        <v>NA</v>
      </c>
      <c r="F91" t="s">
        <v>16</v>
      </c>
      <c r="G91" t="s">
        <v>91</v>
      </c>
      <c r="H91" t="str">
        <f t="shared" ca="1" si="7"/>
        <v>PHI</v>
      </c>
    </row>
    <row r="92" spans="1:8" x14ac:dyDescent="0.25">
      <c r="A92">
        <v>91</v>
      </c>
      <c r="B92">
        <v>1</v>
      </c>
      <c r="C92" t="str">
        <f t="shared" ca="1" si="9"/>
        <v>2012_01_AFC_North</v>
      </c>
      <c r="D92" t="str">
        <f t="shared" ca="1" si="9"/>
        <v>AFC</v>
      </c>
      <c r="E92" t="str">
        <f t="shared" ca="1" si="9"/>
        <v>North</v>
      </c>
      <c r="F92" t="s">
        <v>18</v>
      </c>
      <c r="G92" t="s">
        <v>67</v>
      </c>
      <c r="H92" t="str">
        <f t="shared" ca="1" si="7"/>
        <v>BAL</v>
      </c>
    </row>
    <row r="93" spans="1:8" x14ac:dyDescent="0.25">
      <c r="A93">
        <v>92</v>
      </c>
      <c r="B93">
        <v>2</v>
      </c>
      <c r="C93" t="str">
        <f t="shared" ca="1" si="9"/>
        <v>2012_01_AFC_South</v>
      </c>
      <c r="D93" t="str">
        <f t="shared" ca="1" si="9"/>
        <v>AFC</v>
      </c>
      <c r="E93" t="str">
        <f t="shared" ca="1" si="9"/>
        <v>South</v>
      </c>
      <c r="F93" t="s">
        <v>18</v>
      </c>
      <c r="G93" t="s">
        <v>77</v>
      </c>
      <c r="H93" t="str">
        <f t="shared" ca="1" si="7"/>
        <v>HOU</v>
      </c>
    </row>
    <row r="94" spans="1:8" x14ac:dyDescent="0.25">
      <c r="A94">
        <v>93</v>
      </c>
      <c r="B94">
        <v>3</v>
      </c>
      <c r="C94" t="str">
        <f t="shared" ca="1" si="9"/>
        <v>2012_01_AFC_East</v>
      </c>
      <c r="D94" t="str">
        <f t="shared" ca="1" si="9"/>
        <v>AFC</v>
      </c>
      <c r="E94" t="str">
        <f t="shared" ca="1" si="9"/>
        <v>East</v>
      </c>
      <c r="F94" t="s">
        <v>18</v>
      </c>
      <c r="G94" t="s">
        <v>337</v>
      </c>
      <c r="H94" t="str">
        <f t="shared" ca="1" si="7"/>
        <v>NWE</v>
      </c>
    </row>
    <row r="95" spans="1:8" x14ac:dyDescent="0.25">
      <c r="A95">
        <v>94</v>
      </c>
      <c r="B95">
        <v>4</v>
      </c>
      <c r="C95" t="str">
        <f t="shared" ca="1" si="9"/>
        <v>2012_01_AFC_West</v>
      </c>
      <c r="D95" t="str">
        <f t="shared" ca="1" si="9"/>
        <v>AFC</v>
      </c>
      <c r="E95" t="str">
        <f t="shared" ca="1" si="9"/>
        <v>West</v>
      </c>
      <c r="F95" t="s">
        <v>18</v>
      </c>
      <c r="G95" t="s">
        <v>336</v>
      </c>
      <c r="H95" t="str">
        <f t="shared" ca="1" si="7"/>
        <v>DEN</v>
      </c>
    </row>
    <row r="96" spans="1:8" x14ac:dyDescent="0.25">
      <c r="A96">
        <v>95</v>
      </c>
      <c r="B96">
        <v>5</v>
      </c>
      <c r="C96" t="str">
        <f t="shared" ca="1" si="9"/>
        <v>2012_01_AFC_NA</v>
      </c>
      <c r="D96" t="str">
        <f t="shared" ca="1" si="9"/>
        <v>AFC</v>
      </c>
      <c r="E96" t="str">
        <f t="shared" ca="1" si="9"/>
        <v>NA</v>
      </c>
      <c r="F96" t="s">
        <v>18</v>
      </c>
      <c r="G96" t="s">
        <v>74</v>
      </c>
      <c r="H96" t="str">
        <f t="shared" ca="1" si="7"/>
        <v>CIN</v>
      </c>
    </row>
    <row r="97" spans="1:8" x14ac:dyDescent="0.25">
      <c r="A97">
        <v>96</v>
      </c>
      <c r="B97">
        <v>6</v>
      </c>
      <c r="C97" t="str">
        <f t="shared" ca="1" si="9"/>
        <v>2012_01_AFC_NA</v>
      </c>
      <c r="D97" t="str">
        <f t="shared" ca="1" si="9"/>
        <v>AFC</v>
      </c>
      <c r="E97" t="str">
        <f t="shared" ca="1" si="9"/>
        <v>NA</v>
      </c>
      <c r="F97" t="s">
        <v>18</v>
      </c>
      <c r="G97" t="s">
        <v>68</v>
      </c>
      <c r="H97" t="str">
        <f t="shared" ca="1" si="7"/>
        <v>IND</v>
      </c>
    </row>
    <row r="98" spans="1:8" x14ac:dyDescent="0.25">
      <c r="A98">
        <v>97</v>
      </c>
      <c r="B98">
        <v>7</v>
      </c>
      <c r="C98" t="str">
        <f t="shared" ca="1" si="9"/>
        <v>2012_01_NFC_North</v>
      </c>
      <c r="D98" t="str">
        <f t="shared" ca="1" si="9"/>
        <v>NFC</v>
      </c>
      <c r="E98" t="str">
        <f t="shared" ca="1" si="9"/>
        <v>North</v>
      </c>
      <c r="F98" t="s">
        <v>18</v>
      </c>
      <c r="G98" t="s">
        <v>335</v>
      </c>
      <c r="H98" t="str">
        <f t="shared" ca="1" si="7"/>
        <v>GBY</v>
      </c>
    </row>
    <row r="99" spans="1:8" x14ac:dyDescent="0.25">
      <c r="A99">
        <v>98</v>
      </c>
      <c r="B99">
        <v>8</v>
      </c>
      <c r="C99" t="str">
        <f t="shared" ca="1" si="9"/>
        <v>2012_01_NFC_South</v>
      </c>
      <c r="D99" t="str">
        <f t="shared" ca="1" si="9"/>
        <v>NFC</v>
      </c>
      <c r="E99" t="str">
        <f t="shared" ca="1" si="9"/>
        <v>South</v>
      </c>
      <c r="F99" t="s">
        <v>18</v>
      </c>
      <c r="G99" t="s">
        <v>22</v>
      </c>
      <c r="H99" t="str">
        <f t="shared" ca="1" si="7"/>
        <v>ATL</v>
      </c>
    </row>
    <row r="100" spans="1:8" x14ac:dyDescent="0.25">
      <c r="A100">
        <v>99</v>
      </c>
      <c r="B100">
        <v>9</v>
      </c>
      <c r="C100" t="str">
        <f t="shared" ca="1" si="9"/>
        <v>2012_01_NFC_East</v>
      </c>
      <c r="D100" t="str">
        <f t="shared" ca="1" si="9"/>
        <v>NFC</v>
      </c>
      <c r="E100" t="str">
        <f t="shared" ca="1" si="9"/>
        <v>East</v>
      </c>
      <c r="F100" t="s">
        <v>18</v>
      </c>
      <c r="G100" t="s">
        <v>85</v>
      </c>
      <c r="H100" t="str">
        <f t="shared" ca="1" si="7"/>
        <v>WAS</v>
      </c>
    </row>
    <row r="101" spans="1:8" x14ac:dyDescent="0.25">
      <c r="A101">
        <v>100</v>
      </c>
      <c r="B101">
        <v>10</v>
      </c>
      <c r="C101" t="str">
        <f t="shared" ca="1" si="9"/>
        <v>2012_01_NFC_West</v>
      </c>
      <c r="D101" t="str">
        <f t="shared" ca="1" si="9"/>
        <v>NFC</v>
      </c>
      <c r="E101" t="str">
        <f t="shared" ca="1" si="9"/>
        <v>West</v>
      </c>
      <c r="F101" t="s">
        <v>18</v>
      </c>
      <c r="G101" t="s">
        <v>338</v>
      </c>
      <c r="H101" t="str">
        <f t="shared" ca="1" si="7"/>
        <v>SFO</v>
      </c>
    </row>
    <row r="102" spans="1:8" x14ac:dyDescent="0.25">
      <c r="A102">
        <v>101</v>
      </c>
      <c r="B102">
        <v>11</v>
      </c>
      <c r="C102" t="str">
        <f t="shared" ref="C102:E121" ca="1" si="10">IFERROR(VLOOKUP($B102,nfl_plyff_tm,MATCH(C$1,nfl_plyff_tm_header,0),FALSE),"error")</f>
        <v>2012_01_NFC_NA</v>
      </c>
      <c r="D102" t="str">
        <f t="shared" ca="1" si="10"/>
        <v>NFC</v>
      </c>
      <c r="E102" t="str">
        <f t="shared" ca="1" si="10"/>
        <v>NA</v>
      </c>
      <c r="F102" t="s">
        <v>18</v>
      </c>
      <c r="G102" t="s">
        <v>70</v>
      </c>
      <c r="H102" t="str">
        <f t="shared" ca="1" si="7"/>
        <v>SEA</v>
      </c>
    </row>
    <row r="103" spans="1:8" x14ac:dyDescent="0.25">
      <c r="A103">
        <v>102</v>
      </c>
      <c r="B103">
        <v>12</v>
      </c>
      <c r="C103" t="str">
        <f t="shared" ca="1" si="10"/>
        <v>2012_01_NFC_NA</v>
      </c>
      <c r="D103" t="str">
        <f t="shared" ca="1" si="10"/>
        <v>NFC</v>
      </c>
      <c r="E103" t="str">
        <f t="shared" ca="1" si="10"/>
        <v>NA</v>
      </c>
      <c r="F103" t="s">
        <v>18</v>
      </c>
      <c r="G103" t="s">
        <v>73</v>
      </c>
      <c r="H103" t="str">
        <f t="shared" ca="1" si="7"/>
        <v>MIN</v>
      </c>
    </row>
    <row r="104" spans="1:8" x14ac:dyDescent="0.25">
      <c r="A104">
        <v>103</v>
      </c>
      <c r="B104">
        <v>13</v>
      </c>
      <c r="C104" t="str">
        <f t="shared" ca="1" si="10"/>
        <v>2012_03_AFC_NA</v>
      </c>
      <c r="D104" t="str">
        <f t="shared" ca="1" si="10"/>
        <v>AFC</v>
      </c>
      <c r="E104" t="str">
        <f t="shared" ca="1" si="10"/>
        <v>NA</v>
      </c>
      <c r="F104" t="s">
        <v>18</v>
      </c>
      <c r="G104" t="s">
        <v>337</v>
      </c>
      <c r="H104" t="str">
        <f t="shared" ca="1" si="7"/>
        <v>BAL</v>
      </c>
    </row>
    <row r="105" spans="1:8" x14ac:dyDescent="0.25">
      <c r="A105">
        <v>104</v>
      </c>
      <c r="B105">
        <v>14</v>
      </c>
      <c r="C105" t="str">
        <f t="shared" ca="1" si="10"/>
        <v>2012_03_NFC_NA</v>
      </c>
      <c r="D105" t="str">
        <f t="shared" ca="1" si="10"/>
        <v>NFC</v>
      </c>
      <c r="E105" t="str">
        <f t="shared" ca="1" si="10"/>
        <v>NA</v>
      </c>
      <c r="F105" t="s">
        <v>18</v>
      </c>
      <c r="G105" t="s">
        <v>335</v>
      </c>
      <c r="H105" t="str">
        <f t="shared" ca="1" si="7"/>
        <v>SFO</v>
      </c>
    </row>
    <row r="106" spans="1:8" x14ac:dyDescent="0.25">
      <c r="A106">
        <v>105</v>
      </c>
      <c r="B106">
        <v>15</v>
      </c>
      <c r="C106" t="str">
        <f t="shared" ca="1" si="10"/>
        <v>2012_04_NA_NA</v>
      </c>
      <c r="D106" t="str">
        <f t="shared" ca="1" si="10"/>
        <v>NA</v>
      </c>
      <c r="E106" t="str">
        <f t="shared" ca="1" si="10"/>
        <v>NA</v>
      </c>
      <c r="F106" t="s">
        <v>18</v>
      </c>
      <c r="G106" t="s">
        <v>337</v>
      </c>
      <c r="H106" t="str">
        <f t="shared" ca="1" si="7"/>
        <v>BAL</v>
      </c>
    </row>
    <row r="107" spans="1:8" x14ac:dyDescent="0.25">
      <c r="A107">
        <v>106</v>
      </c>
      <c r="B107">
        <v>16</v>
      </c>
      <c r="C107" t="str">
        <f t="shared" ca="1" si="10"/>
        <v>2013_01_AFC_North</v>
      </c>
      <c r="D107" t="str">
        <f t="shared" ca="1" si="10"/>
        <v>AFC</v>
      </c>
      <c r="E107" t="str">
        <f t="shared" ca="1" si="10"/>
        <v>North</v>
      </c>
      <c r="F107" t="s">
        <v>18</v>
      </c>
      <c r="G107" t="s">
        <v>71</v>
      </c>
      <c r="H107" t="str">
        <f t="shared" ca="1" si="7"/>
        <v>CIN</v>
      </c>
    </row>
    <row r="108" spans="1:8" x14ac:dyDescent="0.25">
      <c r="A108">
        <v>107</v>
      </c>
      <c r="B108">
        <v>17</v>
      </c>
      <c r="C108" t="str">
        <f t="shared" ca="1" si="10"/>
        <v>2013_01_AFC_South</v>
      </c>
      <c r="D108" t="str">
        <f t="shared" ca="1" si="10"/>
        <v>AFC</v>
      </c>
      <c r="E108" t="str">
        <f t="shared" ca="1" si="10"/>
        <v>South</v>
      </c>
      <c r="F108" t="s">
        <v>18</v>
      </c>
      <c r="G108" t="s">
        <v>77</v>
      </c>
      <c r="H108" t="str">
        <f t="shared" ca="1" si="7"/>
        <v>IND</v>
      </c>
    </row>
    <row r="109" spans="1:8" x14ac:dyDescent="0.25">
      <c r="A109">
        <v>108</v>
      </c>
      <c r="B109">
        <v>18</v>
      </c>
      <c r="C109" t="str">
        <f t="shared" ca="1" si="10"/>
        <v>2013_01_AFC_East</v>
      </c>
      <c r="D109" t="str">
        <f t="shared" ca="1" si="10"/>
        <v>AFC</v>
      </c>
      <c r="E109" t="str">
        <f t="shared" ca="1" si="10"/>
        <v>East</v>
      </c>
      <c r="F109" t="s">
        <v>18</v>
      </c>
      <c r="G109" t="s">
        <v>337</v>
      </c>
      <c r="H109" t="str">
        <f t="shared" ca="1" si="7"/>
        <v>NWE</v>
      </c>
    </row>
    <row r="110" spans="1:8" x14ac:dyDescent="0.25">
      <c r="A110">
        <v>109</v>
      </c>
      <c r="B110">
        <v>19</v>
      </c>
      <c r="C110" t="str">
        <f t="shared" ca="1" si="10"/>
        <v>2013_01_AFC_West</v>
      </c>
      <c r="D110" t="str">
        <f t="shared" ca="1" si="10"/>
        <v>AFC</v>
      </c>
      <c r="E110" t="str">
        <f t="shared" ca="1" si="10"/>
        <v>West</v>
      </c>
      <c r="F110" t="s">
        <v>18</v>
      </c>
      <c r="G110" t="s">
        <v>74</v>
      </c>
      <c r="H110" t="str">
        <f t="shared" ca="1" si="7"/>
        <v>DEN</v>
      </c>
    </row>
    <row r="111" spans="1:8" x14ac:dyDescent="0.25">
      <c r="A111">
        <v>110</v>
      </c>
      <c r="B111">
        <v>20</v>
      </c>
      <c r="C111" t="str">
        <f t="shared" ca="1" si="10"/>
        <v>2013_01_AFC_NA</v>
      </c>
      <c r="D111" t="str">
        <f t="shared" ca="1" si="10"/>
        <v>AFC</v>
      </c>
      <c r="E111" t="str">
        <f t="shared" ca="1" si="10"/>
        <v>NA</v>
      </c>
      <c r="F111" t="s">
        <v>18</v>
      </c>
      <c r="G111" t="s">
        <v>89</v>
      </c>
      <c r="H111" t="str">
        <f t="shared" ca="1" si="7"/>
        <v>KCY</v>
      </c>
    </row>
    <row r="112" spans="1:8" x14ac:dyDescent="0.25">
      <c r="A112">
        <v>111</v>
      </c>
      <c r="B112">
        <v>21</v>
      </c>
      <c r="C112" t="str">
        <f t="shared" ca="1" si="10"/>
        <v>2013_01_AFC_NA</v>
      </c>
      <c r="D112" t="str">
        <f t="shared" ca="1" si="10"/>
        <v>AFC</v>
      </c>
      <c r="E112" t="str">
        <f t="shared" ca="1" si="10"/>
        <v>NA</v>
      </c>
      <c r="F112" t="s">
        <v>18</v>
      </c>
      <c r="G112" t="s">
        <v>336</v>
      </c>
      <c r="H112" t="str">
        <f t="shared" ca="1" si="7"/>
        <v>SD</v>
      </c>
    </row>
    <row r="113" spans="1:8" x14ac:dyDescent="0.25">
      <c r="A113">
        <v>112</v>
      </c>
      <c r="B113">
        <v>22</v>
      </c>
      <c r="C113" t="str">
        <f t="shared" ca="1" si="10"/>
        <v>2013_01_NFC_North</v>
      </c>
      <c r="D113" t="str">
        <f t="shared" ca="1" si="10"/>
        <v>NFC</v>
      </c>
      <c r="E113" t="str">
        <f t="shared" ca="1" si="10"/>
        <v>North</v>
      </c>
      <c r="F113" t="s">
        <v>18</v>
      </c>
      <c r="G113" t="s">
        <v>335</v>
      </c>
      <c r="H113" t="str">
        <f t="shared" ca="1" si="7"/>
        <v>GBY</v>
      </c>
    </row>
    <row r="114" spans="1:8" x14ac:dyDescent="0.25">
      <c r="A114">
        <v>113</v>
      </c>
      <c r="B114">
        <v>23</v>
      </c>
      <c r="C114" t="str">
        <f t="shared" ca="1" si="10"/>
        <v>2013_01_NFC_South</v>
      </c>
      <c r="D114" t="str">
        <f t="shared" ca="1" si="10"/>
        <v>NFC</v>
      </c>
      <c r="E114" t="str">
        <f t="shared" ca="1" si="10"/>
        <v>South</v>
      </c>
      <c r="F114" t="s">
        <v>18</v>
      </c>
      <c r="G114" t="s">
        <v>22</v>
      </c>
      <c r="H114" t="str">
        <f t="shared" ca="1" si="7"/>
        <v>CAR</v>
      </c>
    </row>
    <row r="115" spans="1:8" x14ac:dyDescent="0.25">
      <c r="A115">
        <v>114</v>
      </c>
      <c r="B115">
        <v>24</v>
      </c>
      <c r="C115" t="str">
        <f t="shared" ca="1" si="10"/>
        <v>2013_01_NFC_East</v>
      </c>
      <c r="D115" t="str">
        <f t="shared" ca="1" si="10"/>
        <v>NFC</v>
      </c>
      <c r="E115" t="str">
        <f t="shared" ca="1" si="10"/>
        <v>East</v>
      </c>
      <c r="F115" t="s">
        <v>18</v>
      </c>
      <c r="G115" t="s">
        <v>73</v>
      </c>
      <c r="H115" t="str">
        <f t="shared" ca="1" si="7"/>
        <v>PHI</v>
      </c>
    </row>
    <row r="116" spans="1:8" x14ac:dyDescent="0.25">
      <c r="A116">
        <v>115</v>
      </c>
      <c r="B116">
        <v>25</v>
      </c>
      <c r="C116" t="str">
        <f t="shared" ca="1" si="10"/>
        <v>2013_01_NFC_West</v>
      </c>
      <c r="D116" t="str">
        <f t="shared" ca="1" si="10"/>
        <v>NFC</v>
      </c>
      <c r="E116" t="str">
        <f t="shared" ca="1" si="10"/>
        <v>West</v>
      </c>
      <c r="F116" t="s">
        <v>18</v>
      </c>
      <c r="G116" t="s">
        <v>338</v>
      </c>
      <c r="H116" t="str">
        <f t="shared" ca="1" si="7"/>
        <v>SEA</v>
      </c>
    </row>
    <row r="117" spans="1:8" x14ac:dyDescent="0.25">
      <c r="A117">
        <v>116</v>
      </c>
      <c r="B117">
        <v>26</v>
      </c>
      <c r="C117" t="str">
        <f t="shared" ca="1" si="10"/>
        <v>2013_01_NFC_NA</v>
      </c>
      <c r="D117" t="str">
        <f t="shared" ca="1" si="10"/>
        <v>NFC</v>
      </c>
      <c r="E117" t="str">
        <f t="shared" ca="1" si="10"/>
        <v>NA</v>
      </c>
      <c r="F117" t="s">
        <v>18</v>
      </c>
      <c r="G117" t="s">
        <v>91</v>
      </c>
      <c r="H117" t="str">
        <f t="shared" ca="1" si="7"/>
        <v>SFO</v>
      </c>
    </row>
    <row r="118" spans="1:8" x14ac:dyDescent="0.25">
      <c r="A118">
        <v>117</v>
      </c>
      <c r="B118">
        <v>27</v>
      </c>
      <c r="C118" t="str">
        <f t="shared" ca="1" si="10"/>
        <v>2013_01_NFC_NA</v>
      </c>
      <c r="D118" t="str">
        <f t="shared" ca="1" si="10"/>
        <v>NFC</v>
      </c>
      <c r="E118" t="str">
        <f t="shared" ca="1" si="10"/>
        <v>NA</v>
      </c>
      <c r="F118" t="s">
        <v>18</v>
      </c>
      <c r="G118" t="s">
        <v>340</v>
      </c>
      <c r="H118" t="str">
        <f t="shared" ca="1" si="7"/>
        <v>NOR</v>
      </c>
    </row>
    <row r="119" spans="1:8" x14ac:dyDescent="0.25">
      <c r="A119">
        <v>118</v>
      </c>
      <c r="B119">
        <v>28</v>
      </c>
      <c r="C119" t="str">
        <f t="shared" ca="1" si="10"/>
        <v>2013_03_AFC_NA</v>
      </c>
      <c r="D119" t="str">
        <f t="shared" ca="1" si="10"/>
        <v>AFC</v>
      </c>
      <c r="E119" t="str">
        <f t="shared" ca="1" si="10"/>
        <v>NA</v>
      </c>
      <c r="F119" t="s">
        <v>18</v>
      </c>
      <c r="G119" t="s">
        <v>74</v>
      </c>
      <c r="H119" t="str">
        <f t="shared" ca="1" si="7"/>
        <v>DEN</v>
      </c>
    </row>
    <row r="120" spans="1:8" x14ac:dyDescent="0.25">
      <c r="A120">
        <v>119</v>
      </c>
      <c r="B120">
        <v>29</v>
      </c>
      <c r="C120" t="str">
        <f t="shared" ca="1" si="10"/>
        <v>2013_03_NFC_NA</v>
      </c>
      <c r="D120" t="str">
        <f t="shared" ca="1" si="10"/>
        <v>NFC</v>
      </c>
      <c r="E120" t="str">
        <f t="shared" ca="1" si="10"/>
        <v>NA</v>
      </c>
      <c r="F120" t="s">
        <v>18</v>
      </c>
      <c r="G120" t="s">
        <v>338</v>
      </c>
      <c r="H120" t="str">
        <f t="shared" ca="1" si="7"/>
        <v>SEA</v>
      </c>
    </row>
    <row r="121" spans="1:8" x14ac:dyDescent="0.25">
      <c r="A121">
        <v>120</v>
      </c>
      <c r="B121">
        <v>30</v>
      </c>
      <c r="C121" t="str">
        <f t="shared" ca="1" si="10"/>
        <v>2013_04_NA_NA</v>
      </c>
      <c r="D121" t="str">
        <f t="shared" ca="1" si="10"/>
        <v>NA</v>
      </c>
      <c r="E121" t="str">
        <f t="shared" ca="1" si="10"/>
        <v>NA</v>
      </c>
      <c r="F121" t="s">
        <v>18</v>
      </c>
      <c r="G121" t="s">
        <v>338</v>
      </c>
      <c r="H121" t="str">
        <f t="shared" ca="1" si="7"/>
        <v>SEA</v>
      </c>
    </row>
    <row r="122" spans="1:8" x14ac:dyDescent="0.25">
      <c r="A122">
        <v>121</v>
      </c>
      <c r="B122">
        <v>31</v>
      </c>
      <c r="C122" t="str">
        <f t="shared" ref="C122:E141" ca="1" si="11">IFERROR(VLOOKUP($B122,nfl_plyff_tm,MATCH(C$1,nfl_plyff_tm_header,0),FALSE),"error")</f>
        <v>2014_01_AFC_North</v>
      </c>
      <c r="D122" t="str">
        <f t="shared" ca="1" si="11"/>
        <v>AFC</v>
      </c>
      <c r="E122" t="str">
        <f t="shared" ca="1" si="11"/>
        <v>North</v>
      </c>
      <c r="F122" t="s">
        <v>18</v>
      </c>
      <c r="G122" t="s">
        <v>67</v>
      </c>
      <c r="H122" t="str">
        <f t="shared" ca="1" si="7"/>
        <v>PIT</v>
      </c>
    </row>
    <row r="123" spans="1:8" x14ac:dyDescent="0.25">
      <c r="A123">
        <v>122</v>
      </c>
      <c r="B123">
        <v>32</v>
      </c>
      <c r="C123" t="str">
        <f t="shared" ca="1" si="11"/>
        <v>2014_01_AFC_South</v>
      </c>
      <c r="D123" t="str">
        <f t="shared" ca="1" si="11"/>
        <v>AFC</v>
      </c>
      <c r="E123" t="str">
        <f t="shared" ca="1" si="11"/>
        <v>South</v>
      </c>
      <c r="F123" t="s">
        <v>18</v>
      </c>
      <c r="G123" t="s">
        <v>78</v>
      </c>
      <c r="H123" t="str">
        <f t="shared" ca="1" si="7"/>
        <v>IND</v>
      </c>
    </row>
    <row r="124" spans="1:8" x14ac:dyDescent="0.25">
      <c r="A124">
        <v>123</v>
      </c>
      <c r="B124">
        <v>33</v>
      </c>
      <c r="C124" t="str">
        <f t="shared" ca="1" si="11"/>
        <v>2014_01_AFC_East</v>
      </c>
      <c r="D124" t="str">
        <f t="shared" ca="1" si="11"/>
        <v>AFC</v>
      </c>
      <c r="E124" t="str">
        <f t="shared" ca="1" si="11"/>
        <v>East</v>
      </c>
      <c r="F124" t="s">
        <v>18</v>
      </c>
      <c r="G124" t="s">
        <v>337</v>
      </c>
      <c r="H124" t="str">
        <f t="shared" ca="1" si="7"/>
        <v>NWE</v>
      </c>
    </row>
    <row r="125" spans="1:8" x14ac:dyDescent="0.25">
      <c r="A125">
        <v>124</v>
      </c>
      <c r="B125">
        <v>34</v>
      </c>
      <c r="C125" t="str">
        <f t="shared" ca="1" si="11"/>
        <v>2014_01_AFC_West</v>
      </c>
      <c r="D125" t="str">
        <f t="shared" ca="1" si="11"/>
        <v>AFC</v>
      </c>
      <c r="E125" t="str">
        <f t="shared" ca="1" si="11"/>
        <v>West</v>
      </c>
      <c r="F125" t="s">
        <v>18</v>
      </c>
      <c r="G125" t="s">
        <v>74</v>
      </c>
      <c r="H125" t="str">
        <f t="shared" ca="1" si="7"/>
        <v>DEN</v>
      </c>
    </row>
    <row r="126" spans="1:8" x14ac:dyDescent="0.25">
      <c r="A126">
        <v>125</v>
      </c>
      <c r="B126">
        <v>35</v>
      </c>
      <c r="C126" t="str">
        <f t="shared" ca="1" si="11"/>
        <v>2014_01_AFC_NA</v>
      </c>
      <c r="D126" t="str">
        <f t="shared" ca="1" si="11"/>
        <v>AFC</v>
      </c>
      <c r="E126" t="str">
        <f t="shared" ca="1" si="11"/>
        <v>NA</v>
      </c>
      <c r="F126" t="s">
        <v>18</v>
      </c>
      <c r="G126" t="s">
        <v>90</v>
      </c>
      <c r="H126" t="str">
        <f t="shared" ca="1" si="7"/>
        <v>CIN</v>
      </c>
    </row>
    <row r="127" spans="1:8" x14ac:dyDescent="0.25">
      <c r="A127">
        <v>126</v>
      </c>
      <c r="B127">
        <v>36</v>
      </c>
      <c r="C127" t="str">
        <f t="shared" ca="1" si="11"/>
        <v>2014_01_AFC_NA</v>
      </c>
      <c r="D127" t="str">
        <f t="shared" ca="1" si="11"/>
        <v>AFC</v>
      </c>
      <c r="E127" t="str">
        <f t="shared" ca="1" si="11"/>
        <v>NA</v>
      </c>
      <c r="F127" t="s">
        <v>18</v>
      </c>
      <c r="G127" t="s">
        <v>81</v>
      </c>
      <c r="H127" t="str">
        <f t="shared" ca="1" si="7"/>
        <v>BAL</v>
      </c>
    </row>
    <row r="128" spans="1:8" x14ac:dyDescent="0.25">
      <c r="A128">
        <v>127</v>
      </c>
      <c r="B128">
        <v>37</v>
      </c>
      <c r="C128" t="str">
        <f t="shared" ca="1" si="11"/>
        <v>2014_01_NFC_North</v>
      </c>
      <c r="D128" t="str">
        <f t="shared" ca="1" si="11"/>
        <v>NFC</v>
      </c>
      <c r="E128" t="str">
        <f t="shared" ca="1" si="11"/>
        <v>North</v>
      </c>
      <c r="F128" t="s">
        <v>18</v>
      </c>
      <c r="G128" t="s">
        <v>335</v>
      </c>
      <c r="H128" t="str">
        <f t="shared" ca="1" si="7"/>
        <v>GBY</v>
      </c>
    </row>
    <row r="129" spans="1:8" x14ac:dyDescent="0.25">
      <c r="A129">
        <v>128</v>
      </c>
      <c r="B129">
        <v>38</v>
      </c>
      <c r="C129" t="str">
        <f t="shared" ca="1" si="11"/>
        <v>2014_01_NFC_South</v>
      </c>
      <c r="D129" t="str">
        <f t="shared" ca="1" si="11"/>
        <v>NFC</v>
      </c>
      <c r="E129" t="str">
        <f t="shared" ca="1" si="11"/>
        <v>South</v>
      </c>
      <c r="F129" t="s">
        <v>18</v>
      </c>
      <c r="G129" t="s">
        <v>340</v>
      </c>
      <c r="H129" t="str">
        <f t="shared" ca="1" si="7"/>
        <v>CAR</v>
      </c>
    </row>
    <row r="130" spans="1:8" x14ac:dyDescent="0.25">
      <c r="A130">
        <v>129</v>
      </c>
      <c r="B130">
        <v>39</v>
      </c>
      <c r="C130" t="str">
        <f t="shared" ca="1" si="11"/>
        <v>2014_01_NFC_East</v>
      </c>
      <c r="D130" t="str">
        <f t="shared" ca="1" si="11"/>
        <v>NFC</v>
      </c>
      <c r="E130" t="str">
        <f t="shared" ca="1" si="11"/>
        <v>East</v>
      </c>
      <c r="F130" t="s">
        <v>18</v>
      </c>
      <c r="G130" t="s">
        <v>88</v>
      </c>
      <c r="H130" t="str">
        <f t="shared" ref="H130:H193" ca="1" si="12">IFERROR(IF(VLOOKUP($B130,nfl_plyff_tm,MATCH(H$1,nfl_plyff_tm_header,0),FALSE)="","",VLOOKUP($B130,nfl_plyff_tm,MATCH(H$1,nfl_plyff_tm_header,0),FALSE)),"error")</f>
        <v>DAL</v>
      </c>
    </row>
    <row r="131" spans="1:8" x14ac:dyDescent="0.25">
      <c r="A131">
        <v>130</v>
      </c>
      <c r="B131">
        <v>40</v>
      </c>
      <c r="C131" t="str">
        <f t="shared" ca="1" si="11"/>
        <v>2014_01_NFC_West</v>
      </c>
      <c r="D131" t="str">
        <f t="shared" ca="1" si="11"/>
        <v>NFC</v>
      </c>
      <c r="E131" t="str">
        <f t="shared" ca="1" si="11"/>
        <v>West</v>
      </c>
      <c r="F131" t="s">
        <v>18</v>
      </c>
      <c r="G131" t="s">
        <v>91</v>
      </c>
      <c r="H131" t="str">
        <f t="shared" ca="1" si="12"/>
        <v>SEA</v>
      </c>
    </row>
    <row r="132" spans="1:8" x14ac:dyDescent="0.25">
      <c r="A132">
        <v>131</v>
      </c>
      <c r="B132">
        <v>41</v>
      </c>
      <c r="C132" t="str">
        <f t="shared" ca="1" si="11"/>
        <v>2014_01_NFC_NA</v>
      </c>
      <c r="D132" t="str">
        <f t="shared" ca="1" si="11"/>
        <v>NFC</v>
      </c>
      <c r="E132" t="str">
        <f t="shared" ca="1" si="11"/>
        <v>NA</v>
      </c>
      <c r="F132" t="s">
        <v>18</v>
      </c>
      <c r="G132" t="s">
        <v>22</v>
      </c>
      <c r="H132" t="str">
        <f t="shared" ca="1" si="12"/>
        <v>ARI</v>
      </c>
    </row>
    <row r="133" spans="1:8" x14ac:dyDescent="0.25">
      <c r="A133">
        <v>132</v>
      </c>
      <c r="B133">
        <v>42</v>
      </c>
      <c r="C133" t="str">
        <f t="shared" ca="1" si="11"/>
        <v>2014_01_NFC_NA</v>
      </c>
      <c r="D133" t="str">
        <f t="shared" ca="1" si="11"/>
        <v>NFC</v>
      </c>
      <c r="E133" t="str">
        <f t="shared" ca="1" si="11"/>
        <v>NA</v>
      </c>
      <c r="F133" t="s">
        <v>18</v>
      </c>
      <c r="G133" t="s">
        <v>338</v>
      </c>
      <c r="H133" t="str">
        <f t="shared" ca="1" si="12"/>
        <v>DET</v>
      </c>
    </row>
    <row r="134" spans="1:8" x14ac:dyDescent="0.25">
      <c r="A134">
        <v>133</v>
      </c>
      <c r="B134">
        <v>43</v>
      </c>
      <c r="C134" t="str">
        <f t="shared" ca="1" si="11"/>
        <v>2014_03_AFC_NA</v>
      </c>
      <c r="D134" t="str">
        <f t="shared" ca="1" si="11"/>
        <v>AFC</v>
      </c>
      <c r="E134" t="str">
        <f t="shared" ca="1" si="11"/>
        <v>NA</v>
      </c>
      <c r="F134" t="s">
        <v>18</v>
      </c>
      <c r="G134" t="s">
        <v>74</v>
      </c>
      <c r="H134" t="str">
        <f t="shared" ca="1" si="12"/>
        <v>NWE</v>
      </c>
    </row>
    <row r="135" spans="1:8" x14ac:dyDescent="0.25">
      <c r="A135">
        <v>134</v>
      </c>
      <c r="B135">
        <v>44</v>
      </c>
      <c r="C135" t="str">
        <f t="shared" ca="1" si="11"/>
        <v>2014_03_NFC_NA</v>
      </c>
      <c r="D135" t="str">
        <f t="shared" ca="1" si="11"/>
        <v>NFC</v>
      </c>
      <c r="E135" t="str">
        <f t="shared" ca="1" si="11"/>
        <v>NA</v>
      </c>
      <c r="F135" t="s">
        <v>18</v>
      </c>
      <c r="G135" t="s">
        <v>91</v>
      </c>
      <c r="H135" t="str">
        <f t="shared" ca="1" si="12"/>
        <v>SEA</v>
      </c>
    </row>
    <row r="136" spans="1:8" x14ac:dyDescent="0.25">
      <c r="A136">
        <v>135</v>
      </c>
      <c r="B136">
        <v>45</v>
      </c>
      <c r="C136" t="str">
        <f t="shared" ca="1" si="11"/>
        <v>2014_04_NA_NA</v>
      </c>
      <c r="D136" t="str">
        <f t="shared" ca="1" si="11"/>
        <v>NA</v>
      </c>
      <c r="E136" t="str">
        <f t="shared" ca="1" si="11"/>
        <v>NA</v>
      </c>
      <c r="F136" t="s">
        <v>18</v>
      </c>
      <c r="G136" t="s">
        <v>91</v>
      </c>
      <c r="H136" t="str">
        <f t="shared" ca="1" si="12"/>
        <v>NWE</v>
      </c>
    </row>
    <row r="137" spans="1:8" x14ac:dyDescent="0.25">
      <c r="A137">
        <v>136</v>
      </c>
      <c r="B137">
        <v>46</v>
      </c>
      <c r="C137" t="str">
        <f t="shared" ca="1" si="11"/>
        <v>2015_01_AFC_North</v>
      </c>
      <c r="D137" t="str">
        <f t="shared" ca="1" si="11"/>
        <v>AFC</v>
      </c>
      <c r="E137" t="str">
        <f t="shared" ca="1" si="11"/>
        <v>North</v>
      </c>
      <c r="F137" t="s">
        <v>18</v>
      </c>
      <c r="G137" t="s">
        <v>71</v>
      </c>
      <c r="H137" t="str">
        <f t="shared" ca="1" si="12"/>
        <v>CIN</v>
      </c>
    </row>
    <row r="138" spans="1:8" x14ac:dyDescent="0.25">
      <c r="A138">
        <v>137</v>
      </c>
      <c r="B138">
        <v>47</v>
      </c>
      <c r="C138" t="str">
        <f t="shared" ca="1" si="11"/>
        <v>2015_01_AFC_South</v>
      </c>
      <c r="D138" t="str">
        <f t="shared" ca="1" si="11"/>
        <v>AFC</v>
      </c>
      <c r="E138" t="str">
        <f t="shared" ca="1" si="11"/>
        <v>South</v>
      </c>
      <c r="F138" t="s">
        <v>18</v>
      </c>
      <c r="G138" t="s">
        <v>78</v>
      </c>
      <c r="H138" t="str">
        <f t="shared" ca="1" si="12"/>
        <v>HOU</v>
      </c>
    </row>
    <row r="139" spans="1:8" x14ac:dyDescent="0.25">
      <c r="A139">
        <v>138</v>
      </c>
      <c r="B139">
        <v>48</v>
      </c>
      <c r="C139" t="str">
        <f t="shared" ca="1" si="11"/>
        <v>2015_01_AFC_East</v>
      </c>
      <c r="D139" t="str">
        <f t="shared" ca="1" si="11"/>
        <v>AFC</v>
      </c>
      <c r="E139" t="str">
        <f t="shared" ca="1" si="11"/>
        <v>East</v>
      </c>
      <c r="F139" t="s">
        <v>18</v>
      </c>
      <c r="G139" t="s">
        <v>81</v>
      </c>
      <c r="H139" t="str">
        <f t="shared" ca="1" si="12"/>
        <v>NWE</v>
      </c>
    </row>
    <row r="140" spans="1:8" x14ac:dyDescent="0.25">
      <c r="A140">
        <v>139</v>
      </c>
      <c r="B140">
        <v>49</v>
      </c>
      <c r="C140" t="str">
        <f t="shared" ca="1" si="11"/>
        <v>2015_01_AFC_West</v>
      </c>
      <c r="D140" t="str">
        <f t="shared" ca="1" si="11"/>
        <v>AFC</v>
      </c>
      <c r="E140" t="str">
        <f t="shared" ca="1" si="11"/>
        <v>West</v>
      </c>
      <c r="F140" t="s">
        <v>18</v>
      </c>
      <c r="G140" t="s">
        <v>74</v>
      </c>
      <c r="H140" t="str">
        <f t="shared" ca="1" si="12"/>
        <v>DEN</v>
      </c>
    </row>
    <row r="141" spans="1:8" x14ac:dyDescent="0.25">
      <c r="A141">
        <v>140</v>
      </c>
      <c r="B141">
        <v>50</v>
      </c>
      <c r="C141" t="str">
        <f t="shared" ca="1" si="11"/>
        <v>2015_01_AFC_NA</v>
      </c>
      <c r="D141" t="str">
        <f t="shared" ca="1" si="11"/>
        <v>AFC</v>
      </c>
      <c r="E141" t="str">
        <f t="shared" ca="1" si="11"/>
        <v>NA</v>
      </c>
      <c r="F141" t="s">
        <v>18</v>
      </c>
      <c r="G141" t="s">
        <v>337</v>
      </c>
      <c r="H141" t="str">
        <f t="shared" ca="1" si="12"/>
        <v>KCY</v>
      </c>
    </row>
    <row r="142" spans="1:8" x14ac:dyDescent="0.25">
      <c r="A142">
        <v>141</v>
      </c>
      <c r="B142">
        <v>51</v>
      </c>
      <c r="C142" t="str">
        <f t="shared" ref="C142:E161" ca="1" si="13">IFERROR(VLOOKUP($B142,nfl_plyff_tm,MATCH(C$1,nfl_plyff_tm_header,0),FALSE),"error")</f>
        <v>2015_01_AFC_NA</v>
      </c>
      <c r="D142" t="str">
        <f t="shared" ca="1" si="13"/>
        <v>AFC</v>
      </c>
      <c r="E142" t="str">
        <f t="shared" ca="1" si="13"/>
        <v>NA</v>
      </c>
      <c r="F142" t="s">
        <v>18</v>
      </c>
      <c r="G142" t="s">
        <v>86</v>
      </c>
      <c r="H142" t="str">
        <f t="shared" ca="1" si="12"/>
        <v>PIT</v>
      </c>
    </row>
    <row r="143" spans="1:8" x14ac:dyDescent="0.25">
      <c r="A143">
        <v>142</v>
      </c>
      <c r="B143">
        <v>52</v>
      </c>
      <c r="C143" t="str">
        <f t="shared" ca="1" si="13"/>
        <v>2015_01_NFC_North</v>
      </c>
      <c r="D143" t="str">
        <f t="shared" ca="1" si="13"/>
        <v>NFC</v>
      </c>
      <c r="E143" t="str">
        <f t="shared" ca="1" si="13"/>
        <v>North</v>
      </c>
      <c r="F143" t="s">
        <v>18</v>
      </c>
      <c r="G143" t="s">
        <v>335</v>
      </c>
      <c r="H143" t="str">
        <f t="shared" ca="1" si="12"/>
        <v>MIN</v>
      </c>
    </row>
    <row r="144" spans="1:8" x14ac:dyDescent="0.25">
      <c r="A144">
        <v>143</v>
      </c>
      <c r="B144">
        <v>53</v>
      </c>
      <c r="C144" t="str">
        <f t="shared" ca="1" si="13"/>
        <v>2015_01_NFC_South</v>
      </c>
      <c r="D144" t="str">
        <f t="shared" ca="1" si="13"/>
        <v>NFC</v>
      </c>
      <c r="E144" t="str">
        <f t="shared" ca="1" si="13"/>
        <v>South</v>
      </c>
      <c r="F144" t="s">
        <v>18</v>
      </c>
      <c r="G144" t="s">
        <v>22</v>
      </c>
      <c r="H144" t="str">
        <f t="shared" ca="1" si="12"/>
        <v>CAR</v>
      </c>
    </row>
    <row r="145" spans="1:8" x14ac:dyDescent="0.25">
      <c r="A145">
        <v>144</v>
      </c>
      <c r="B145">
        <v>54</v>
      </c>
      <c r="C145" t="str">
        <f t="shared" ca="1" si="13"/>
        <v>2015_01_NFC_East</v>
      </c>
      <c r="D145" t="str">
        <f t="shared" ca="1" si="13"/>
        <v>NFC</v>
      </c>
      <c r="E145" t="str">
        <f t="shared" ca="1" si="13"/>
        <v>East</v>
      </c>
      <c r="F145" t="s">
        <v>18</v>
      </c>
      <c r="G145" t="s">
        <v>88</v>
      </c>
      <c r="H145" t="str">
        <f t="shared" ca="1" si="12"/>
        <v>WAS</v>
      </c>
    </row>
    <row r="146" spans="1:8" x14ac:dyDescent="0.25">
      <c r="A146">
        <v>145</v>
      </c>
      <c r="B146">
        <v>55</v>
      </c>
      <c r="C146" t="str">
        <f t="shared" ca="1" si="13"/>
        <v>2015_01_NFC_West</v>
      </c>
      <c r="D146" t="str">
        <f t="shared" ca="1" si="13"/>
        <v>NFC</v>
      </c>
      <c r="E146" t="str">
        <f t="shared" ca="1" si="13"/>
        <v>West</v>
      </c>
      <c r="F146" t="s">
        <v>18</v>
      </c>
      <c r="G146" t="s">
        <v>91</v>
      </c>
      <c r="H146" t="str">
        <f t="shared" ca="1" si="12"/>
        <v>ARI</v>
      </c>
    </row>
    <row r="147" spans="1:8" x14ac:dyDescent="0.25">
      <c r="A147">
        <v>146</v>
      </c>
      <c r="B147">
        <v>56</v>
      </c>
      <c r="C147" t="str">
        <f t="shared" ca="1" si="13"/>
        <v>2015_01_NFC_NA</v>
      </c>
      <c r="D147" t="str">
        <f t="shared" ca="1" si="13"/>
        <v>NFC</v>
      </c>
      <c r="E147" t="str">
        <f t="shared" ca="1" si="13"/>
        <v>NA</v>
      </c>
      <c r="F147" t="s">
        <v>18</v>
      </c>
      <c r="G147" t="s">
        <v>93</v>
      </c>
      <c r="H147" t="str">
        <f t="shared" ca="1" si="12"/>
        <v>GBY</v>
      </c>
    </row>
    <row r="148" spans="1:8" x14ac:dyDescent="0.25">
      <c r="A148">
        <v>147</v>
      </c>
      <c r="B148">
        <v>57</v>
      </c>
      <c r="C148" t="str">
        <f t="shared" ca="1" si="13"/>
        <v>2015_01_NFC_NA</v>
      </c>
      <c r="D148" t="str">
        <f t="shared" ca="1" si="13"/>
        <v>NFC</v>
      </c>
      <c r="E148" t="str">
        <f t="shared" ca="1" si="13"/>
        <v>NA</v>
      </c>
      <c r="F148" t="s">
        <v>18</v>
      </c>
      <c r="G148" t="s">
        <v>340</v>
      </c>
      <c r="H148" t="str">
        <f t="shared" ca="1" si="12"/>
        <v>SEA</v>
      </c>
    </row>
    <row r="149" spans="1:8" x14ac:dyDescent="0.25">
      <c r="A149">
        <v>148</v>
      </c>
      <c r="B149">
        <v>58</v>
      </c>
      <c r="C149" t="str">
        <f t="shared" ca="1" si="13"/>
        <v>2015_03_AFC_NA</v>
      </c>
      <c r="D149" t="str">
        <f t="shared" ca="1" si="13"/>
        <v>AFC</v>
      </c>
      <c r="E149" t="str">
        <f t="shared" ca="1" si="13"/>
        <v>NA</v>
      </c>
      <c r="F149" t="s">
        <v>18</v>
      </c>
      <c r="G149" t="s">
        <v>78</v>
      </c>
      <c r="H149" t="str">
        <f t="shared" ca="1" si="12"/>
        <v>DEN</v>
      </c>
    </row>
    <row r="150" spans="1:8" x14ac:dyDescent="0.25">
      <c r="A150">
        <v>149</v>
      </c>
      <c r="B150">
        <v>59</v>
      </c>
      <c r="C150" t="str">
        <f t="shared" ca="1" si="13"/>
        <v>2015_03_NFC_NA</v>
      </c>
      <c r="D150" t="str">
        <f t="shared" ca="1" si="13"/>
        <v>NFC</v>
      </c>
      <c r="E150" t="str">
        <f t="shared" ca="1" si="13"/>
        <v>NA</v>
      </c>
      <c r="F150" t="s">
        <v>18</v>
      </c>
      <c r="G150" t="s">
        <v>335</v>
      </c>
      <c r="H150" t="str">
        <f t="shared" ca="1" si="12"/>
        <v>CAR</v>
      </c>
    </row>
    <row r="151" spans="1:8" x14ac:dyDescent="0.25">
      <c r="A151">
        <v>150</v>
      </c>
      <c r="B151">
        <v>60</v>
      </c>
      <c r="C151" t="str">
        <f t="shared" ca="1" si="13"/>
        <v>2015_04_NA_NA</v>
      </c>
      <c r="D151" t="str">
        <f t="shared" ca="1" si="13"/>
        <v>NA</v>
      </c>
      <c r="E151" t="str">
        <f t="shared" ca="1" si="13"/>
        <v>NA</v>
      </c>
      <c r="F151" t="s">
        <v>18</v>
      </c>
      <c r="G151" t="s">
        <v>335</v>
      </c>
      <c r="H151" t="str">
        <f t="shared" ca="1" si="12"/>
        <v>DEN</v>
      </c>
    </row>
    <row r="152" spans="1:8" x14ac:dyDescent="0.25">
      <c r="A152">
        <v>151</v>
      </c>
      <c r="B152">
        <v>61</v>
      </c>
      <c r="C152" t="str">
        <f t="shared" ca="1" si="13"/>
        <v>2016_01_AFC_North</v>
      </c>
      <c r="D152" t="str">
        <f t="shared" ca="1" si="13"/>
        <v>AFC</v>
      </c>
      <c r="E152" t="str">
        <f t="shared" ca="1" si="13"/>
        <v>North</v>
      </c>
      <c r="F152" t="s">
        <v>18</v>
      </c>
      <c r="G152" t="s">
        <v>67</v>
      </c>
      <c r="H152" t="str">
        <f t="shared" ca="1" si="12"/>
        <v>PIT</v>
      </c>
    </row>
    <row r="153" spans="1:8" x14ac:dyDescent="0.25">
      <c r="A153">
        <v>152</v>
      </c>
      <c r="B153">
        <v>62</v>
      </c>
      <c r="C153" t="str">
        <f t="shared" ca="1" si="13"/>
        <v>2016_01_AFC_South</v>
      </c>
      <c r="D153" t="str">
        <f t="shared" ca="1" si="13"/>
        <v>AFC</v>
      </c>
      <c r="E153" t="str">
        <f t="shared" ca="1" si="13"/>
        <v>South</v>
      </c>
      <c r="F153" t="s">
        <v>18</v>
      </c>
      <c r="G153" t="s">
        <v>77</v>
      </c>
      <c r="H153" t="str">
        <f t="shared" ca="1" si="12"/>
        <v>HOU</v>
      </c>
    </row>
    <row r="154" spans="1:8" x14ac:dyDescent="0.25">
      <c r="A154">
        <v>153</v>
      </c>
      <c r="B154">
        <v>63</v>
      </c>
      <c r="C154" t="str">
        <f t="shared" ca="1" si="13"/>
        <v>2016_01_AFC_East</v>
      </c>
      <c r="D154" t="str">
        <f t="shared" ca="1" si="13"/>
        <v>AFC</v>
      </c>
      <c r="E154" t="str">
        <f t="shared" ca="1" si="13"/>
        <v>East</v>
      </c>
      <c r="F154" t="s">
        <v>18</v>
      </c>
      <c r="G154" t="s">
        <v>337</v>
      </c>
      <c r="H154" t="str">
        <f t="shared" ca="1" si="12"/>
        <v>NWE</v>
      </c>
    </row>
    <row r="155" spans="1:8" x14ac:dyDescent="0.25">
      <c r="A155">
        <v>154</v>
      </c>
      <c r="B155">
        <v>64</v>
      </c>
      <c r="C155" t="str">
        <f t="shared" ca="1" si="13"/>
        <v>2016_01_AFC_West</v>
      </c>
      <c r="D155" t="str">
        <f t="shared" ca="1" si="13"/>
        <v>AFC</v>
      </c>
      <c r="E155" t="str">
        <f t="shared" ca="1" si="13"/>
        <v>West</v>
      </c>
      <c r="F155" t="s">
        <v>18</v>
      </c>
      <c r="G155" t="s">
        <v>336</v>
      </c>
      <c r="H155" t="str">
        <f t="shared" ca="1" si="12"/>
        <v>KCY</v>
      </c>
    </row>
    <row r="156" spans="1:8" x14ac:dyDescent="0.25">
      <c r="A156">
        <v>155</v>
      </c>
      <c r="B156">
        <v>65</v>
      </c>
      <c r="C156" t="str">
        <f t="shared" ca="1" si="13"/>
        <v>2016_01_AFC_NA</v>
      </c>
      <c r="D156" t="str">
        <f t="shared" ca="1" si="13"/>
        <v>AFC</v>
      </c>
      <c r="E156" t="str">
        <f t="shared" ca="1" si="13"/>
        <v>NA</v>
      </c>
      <c r="F156" t="s">
        <v>18</v>
      </c>
      <c r="G156" t="s">
        <v>89</v>
      </c>
      <c r="H156" t="str">
        <f t="shared" ca="1" si="12"/>
        <v>OAK</v>
      </c>
    </row>
    <row r="157" spans="1:8" x14ac:dyDescent="0.25">
      <c r="A157">
        <v>156</v>
      </c>
      <c r="B157">
        <v>66</v>
      </c>
      <c r="C157" t="str">
        <f t="shared" ca="1" si="13"/>
        <v>2016_01_AFC_NA</v>
      </c>
      <c r="D157" t="str">
        <f t="shared" ca="1" si="13"/>
        <v>AFC</v>
      </c>
      <c r="E157" t="str">
        <f t="shared" ca="1" si="13"/>
        <v>NA</v>
      </c>
      <c r="F157" t="s">
        <v>18</v>
      </c>
      <c r="G157" t="s">
        <v>86</v>
      </c>
      <c r="H157" t="str">
        <f t="shared" ca="1" si="12"/>
        <v>MIA</v>
      </c>
    </row>
    <row r="158" spans="1:8" x14ac:dyDescent="0.25">
      <c r="A158">
        <v>157</v>
      </c>
      <c r="B158">
        <v>67</v>
      </c>
      <c r="C158" t="str">
        <f t="shared" ca="1" si="13"/>
        <v>2016_01_NFC_North</v>
      </c>
      <c r="D158" t="str">
        <f t="shared" ca="1" si="13"/>
        <v>NFC</v>
      </c>
      <c r="E158" t="str">
        <f t="shared" ca="1" si="13"/>
        <v>North</v>
      </c>
      <c r="F158" t="s">
        <v>18</v>
      </c>
      <c r="G158" t="s">
        <v>335</v>
      </c>
      <c r="H158" t="str">
        <f t="shared" ca="1" si="12"/>
        <v>GBY</v>
      </c>
    </row>
    <row r="159" spans="1:8" x14ac:dyDescent="0.25">
      <c r="A159">
        <v>158</v>
      </c>
      <c r="B159">
        <v>68</v>
      </c>
      <c r="C159" t="str">
        <f t="shared" ca="1" si="13"/>
        <v>2016_01_NFC_South</v>
      </c>
      <c r="D159" t="str">
        <f t="shared" ca="1" si="13"/>
        <v>NFC</v>
      </c>
      <c r="E159" t="str">
        <f t="shared" ca="1" si="13"/>
        <v>South</v>
      </c>
      <c r="F159" t="s">
        <v>18</v>
      </c>
      <c r="G159" t="s">
        <v>69</v>
      </c>
      <c r="H159" t="str">
        <f t="shared" ca="1" si="12"/>
        <v>ATL</v>
      </c>
    </row>
    <row r="160" spans="1:8" x14ac:dyDescent="0.25">
      <c r="A160">
        <v>159</v>
      </c>
      <c r="B160">
        <v>69</v>
      </c>
      <c r="C160" t="str">
        <f t="shared" ca="1" si="13"/>
        <v>2016_01_NFC_East</v>
      </c>
      <c r="D160" t="str">
        <f t="shared" ca="1" si="13"/>
        <v>NFC</v>
      </c>
      <c r="E160" t="str">
        <f t="shared" ca="1" si="13"/>
        <v>East</v>
      </c>
      <c r="F160" t="s">
        <v>18</v>
      </c>
      <c r="G160" t="s">
        <v>85</v>
      </c>
      <c r="H160" t="str">
        <f t="shared" ca="1" si="12"/>
        <v>DAL</v>
      </c>
    </row>
    <row r="161" spans="1:8" x14ac:dyDescent="0.25">
      <c r="A161">
        <v>160</v>
      </c>
      <c r="B161">
        <v>70</v>
      </c>
      <c r="C161" t="str">
        <f t="shared" ca="1" si="13"/>
        <v>2016_01_NFC_West</v>
      </c>
      <c r="D161" t="str">
        <f t="shared" ca="1" si="13"/>
        <v>NFC</v>
      </c>
      <c r="E161" t="str">
        <f t="shared" ca="1" si="13"/>
        <v>West</v>
      </c>
      <c r="F161" t="s">
        <v>18</v>
      </c>
      <c r="G161" t="s">
        <v>91</v>
      </c>
      <c r="H161" t="str">
        <f t="shared" ca="1" si="12"/>
        <v>SEA</v>
      </c>
    </row>
    <row r="162" spans="1:8" x14ac:dyDescent="0.25">
      <c r="A162">
        <v>161</v>
      </c>
      <c r="B162">
        <v>71</v>
      </c>
      <c r="C162" t="str">
        <f t="shared" ref="C162:E181" ca="1" si="14">IFERROR(VLOOKUP($B162,nfl_plyff_tm,MATCH(C$1,nfl_plyff_tm_header,0),FALSE),"error")</f>
        <v>2016_01_NFC_NA</v>
      </c>
      <c r="D162" t="str">
        <f t="shared" ca="1" si="14"/>
        <v>NFC</v>
      </c>
      <c r="E162" t="str">
        <f t="shared" ca="1" si="14"/>
        <v>NA</v>
      </c>
      <c r="F162" t="s">
        <v>18</v>
      </c>
      <c r="G162" t="s">
        <v>66</v>
      </c>
      <c r="H162" t="str">
        <f t="shared" ca="1" si="12"/>
        <v>NYG</v>
      </c>
    </row>
    <row r="163" spans="1:8" x14ac:dyDescent="0.25">
      <c r="A163">
        <v>162</v>
      </c>
      <c r="B163">
        <v>72</v>
      </c>
      <c r="C163" t="str">
        <f t="shared" ca="1" si="14"/>
        <v>2016_01_NFC_NA</v>
      </c>
      <c r="D163" t="str">
        <f t="shared" ca="1" si="14"/>
        <v>NFC</v>
      </c>
      <c r="E163" t="str">
        <f t="shared" ca="1" si="14"/>
        <v>NA</v>
      </c>
      <c r="F163" t="s">
        <v>18</v>
      </c>
      <c r="G163" t="s">
        <v>339</v>
      </c>
      <c r="H163" t="str">
        <f t="shared" ca="1" si="12"/>
        <v>DET</v>
      </c>
    </row>
    <row r="164" spans="1:8" x14ac:dyDescent="0.25">
      <c r="A164">
        <v>163</v>
      </c>
      <c r="B164">
        <v>73</v>
      </c>
      <c r="C164" t="str">
        <f t="shared" ca="1" si="14"/>
        <v>2016_03_AFC_NA</v>
      </c>
      <c r="D164" t="str">
        <f t="shared" ca="1" si="14"/>
        <v>AFC</v>
      </c>
      <c r="E164" t="str">
        <f t="shared" ca="1" si="14"/>
        <v>NA</v>
      </c>
      <c r="F164" t="s">
        <v>18</v>
      </c>
      <c r="G164" t="s">
        <v>89</v>
      </c>
      <c r="H164" t="str">
        <f t="shared" ca="1" si="12"/>
        <v>NWE</v>
      </c>
    </row>
    <row r="165" spans="1:8" x14ac:dyDescent="0.25">
      <c r="A165">
        <v>164</v>
      </c>
      <c r="B165">
        <v>74</v>
      </c>
      <c r="C165" t="str">
        <f t="shared" ca="1" si="14"/>
        <v>2016_03_NFC_NA</v>
      </c>
      <c r="D165" t="str">
        <f t="shared" ca="1" si="14"/>
        <v>NFC</v>
      </c>
      <c r="E165" t="str">
        <f t="shared" ca="1" si="14"/>
        <v>NA</v>
      </c>
      <c r="F165" t="s">
        <v>18</v>
      </c>
      <c r="G165" t="s">
        <v>91</v>
      </c>
      <c r="H165" t="str">
        <f t="shared" ca="1" si="12"/>
        <v>ATL</v>
      </c>
    </row>
    <row r="166" spans="1:8" x14ac:dyDescent="0.25">
      <c r="A166">
        <v>165</v>
      </c>
      <c r="B166">
        <v>75</v>
      </c>
      <c r="C166" t="str">
        <f t="shared" ca="1" si="14"/>
        <v>2016_04_NA_NA</v>
      </c>
      <c r="D166" t="str">
        <f t="shared" ca="1" si="14"/>
        <v>NA</v>
      </c>
      <c r="E166" t="str">
        <f t="shared" ca="1" si="14"/>
        <v>NA</v>
      </c>
      <c r="F166" t="s">
        <v>18</v>
      </c>
      <c r="G166" t="s">
        <v>91</v>
      </c>
      <c r="H166" t="str">
        <f t="shared" ca="1" si="12"/>
        <v>NWE</v>
      </c>
    </row>
    <row r="167" spans="1:8" x14ac:dyDescent="0.25">
      <c r="A167">
        <v>166</v>
      </c>
      <c r="B167">
        <v>76</v>
      </c>
      <c r="C167" t="str">
        <f t="shared" ca="1" si="14"/>
        <v>2017_01_AFC_North</v>
      </c>
      <c r="D167" t="str">
        <f t="shared" ca="1" si="14"/>
        <v>AFC</v>
      </c>
      <c r="E167" t="str">
        <f t="shared" ca="1" si="14"/>
        <v>North</v>
      </c>
      <c r="F167" t="s">
        <v>18</v>
      </c>
      <c r="G167" t="s">
        <v>89</v>
      </c>
      <c r="H167" t="str">
        <f t="shared" ca="1" si="12"/>
        <v>PIT</v>
      </c>
    </row>
    <row r="168" spans="1:8" x14ac:dyDescent="0.25">
      <c r="A168">
        <v>167</v>
      </c>
      <c r="B168">
        <v>77</v>
      </c>
      <c r="C168" t="str">
        <f t="shared" ca="1" si="14"/>
        <v>2017_01_AFC_South</v>
      </c>
      <c r="D168" t="str">
        <f t="shared" ca="1" si="14"/>
        <v>AFC</v>
      </c>
      <c r="E168" t="str">
        <f t="shared" ca="1" si="14"/>
        <v>South</v>
      </c>
      <c r="F168" t="s">
        <v>18</v>
      </c>
      <c r="G168" t="s">
        <v>91</v>
      </c>
      <c r="H168" t="str">
        <f t="shared" ca="1" si="12"/>
        <v>JAX</v>
      </c>
    </row>
    <row r="169" spans="1:8" x14ac:dyDescent="0.25">
      <c r="A169">
        <v>168</v>
      </c>
      <c r="B169">
        <v>78</v>
      </c>
      <c r="C169" t="str">
        <f t="shared" ca="1" si="14"/>
        <v>2017_01_AFC_East</v>
      </c>
      <c r="D169" t="str">
        <f t="shared" ca="1" si="14"/>
        <v>AFC</v>
      </c>
      <c r="E169" t="str">
        <f t="shared" ca="1" si="14"/>
        <v>East</v>
      </c>
      <c r="F169" t="s">
        <v>18</v>
      </c>
      <c r="G169" t="s">
        <v>91</v>
      </c>
      <c r="H169" t="str">
        <f t="shared" ca="1" si="12"/>
        <v>NWE</v>
      </c>
    </row>
    <row r="170" spans="1:8" x14ac:dyDescent="0.25">
      <c r="A170">
        <v>169</v>
      </c>
      <c r="B170">
        <v>79</v>
      </c>
      <c r="C170" t="str">
        <f t="shared" ca="1" si="14"/>
        <v>2017_01_AFC_West</v>
      </c>
      <c r="D170" t="str">
        <f t="shared" ca="1" si="14"/>
        <v>AFC</v>
      </c>
      <c r="E170" t="str">
        <f t="shared" ca="1" si="14"/>
        <v>West</v>
      </c>
      <c r="F170" t="s">
        <v>18</v>
      </c>
      <c r="G170" t="s">
        <v>89</v>
      </c>
      <c r="H170" t="str">
        <f t="shared" ca="1" si="12"/>
        <v>KCY</v>
      </c>
    </row>
    <row r="171" spans="1:8" x14ac:dyDescent="0.25">
      <c r="A171">
        <v>170</v>
      </c>
      <c r="B171">
        <v>80</v>
      </c>
      <c r="C171" t="str">
        <f t="shared" ca="1" si="14"/>
        <v>2017_01_AFC_NA</v>
      </c>
      <c r="D171" t="str">
        <f t="shared" ca="1" si="14"/>
        <v>AFC</v>
      </c>
      <c r="E171" t="str">
        <f t="shared" ca="1" si="14"/>
        <v>NA</v>
      </c>
      <c r="F171" t="s">
        <v>18</v>
      </c>
      <c r="G171" t="s">
        <v>91</v>
      </c>
      <c r="H171" t="str">
        <f t="shared" ca="1" si="12"/>
        <v>TEN</v>
      </c>
    </row>
    <row r="172" spans="1:8" x14ac:dyDescent="0.25">
      <c r="A172">
        <v>171</v>
      </c>
      <c r="B172">
        <v>81</v>
      </c>
      <c r="C172" t="str">
        <f t="shared" ca="1" si="14"/>
        <v>2017_01_AFC_NA</v>
      </c>
      <c r="D172" t="str">
        <f t="shared" ca="1" si="14"/>
        <v>AFC</v>
      </c>
      <c r="E172" t="str">
        <f t="shared" ca="1" si="14"/>
        <v>NA</v>
      </c>
      <c r="F172" t="s">
        <v>18</v>
      </c>
      <c r="G172" t="s">
        <v>91</v>
      </c>
      <c r="H172" t="str">
        <f t="shared" ca="1" si="12"/>
        <v>BUF</v>
      </c>
    </row>
    <row r="173" spans="1:8" x14ac:dyDescent="0.25">
      <c r="A173">
        <v>172</v>
      </c>
      <c r="B173">
        <v>82</v>
      </c>
      <c r="C173" t="str">
        <f t="shared" ca="1" si="14"/>
        <v>2017_01_NFC_North</v>
      </c>
      <c r="D173" t="str">
        <f t="shared" ca="1" si="14"/>
        <v>NFC</v>
      </c>
      <c r="E173" t="str">
        <f t="shared" ca="1" si="14"/>
        <v>North</v>
      </c>
      <c r="F173" t="s">
        <v>18</v>
      </c>
      <c r="G173" t="s">
        <v>89</v>
      </c>
      <c r="H173" t="str">
        <f t="shared" ca="1" si="12"/>
        <v>MIN</v>
      </c>
    </row>
    <row r="174" spans="1:8" x14ac:dyDescent="0.25">
      <c r="A174">
        <v>173</v>
      </c>
      <c r="B174">
        <v>83</v>
      </c>
      <c r="C174" t="str">
        <f t="shared" ca="1" si="14"/>
        <v>2017_01_NFC_South</v>
      </c>
      <c r="D174" t="str">
        <f t="shared" ca="1" si="14"/>
        <v>NFC</v>
      </c>
      <c r="E174" t="str">
        <f t="shared" ca="1" si="14"/>
        <v>South</v>
      </c>
      <c r="F174" t="s">
        <v>18</v>
      </c>
      <c r="G174" t="s">
        <v>91</v>
      </c>
      <c r="H174" t="str">
        <f t="shared" ca="1" si="12"/>
        <v>NOR</v>
      </c>
    </row>
    <row r="175" spans="1:8" x14ac:dyDescent="0.25">
      <c r="A175">
        <v>174</v>
      </c>
      <c r="B175">
        <v>84</v>
      </c>
      <c r="C175" t="str">
        <f t="shared" ca="1" si="14"/>
        <v>2017_01_NFC_East</v>
      </c>
      <c r="D175" t="str">
        <f t="shared" ca="1" si="14"/>
        <v>NFC</v>
      </c>
      <c r="E175" t="str">
        <f t="shared" ca="1" si="14"/>
        <v>East</v>
      </c>
      <c r="F175" t="s">
        <v>18</v>
      </c>
      <c r="G175" t="s">
        <v>91</v>
      </c>
      <c r="H175" t="str">
        <f t="shared" ca="1" si="12"/>
        <v>PHI</v>
      </c>
    </row>
    <row r="176" spans="1:8" x14ac:dyDescent="0.25">
      <c r="A176">
        <v>175</v>
      </c>
      <c r="B176">
        <v>85</v>
      </c>
      <c r="C176" t="str">
        <f t="shared" ca="1" si="14"/>
        <v>2017_01_NFC_West</v>
      </c>
      <c r="D176" t="str">
        <f t="shared" ca="1" si="14"/>
        <v>NFC</v>
      </c>
      <c r="E176" t="str">
        <f t="shared" ca="1" si="14"/>
        <v>West</v>
      </c>
      <c r="F176" t="s">
        <v>18</v>
      </c>
      <c r="G176" t="s">
        <v>89</v>
      </c>
      <c r="H176" t="str">
        <f t="shared" ca="1" si="12"/>
        <v>LAR</v>
      </c>
    </row>
    <row r="177" spans="1:8" x14ac:dyDescent="0.25">
      <c r="A177">
        <v>176</v>
      </c>
      <c r="B177">
        <v>86</v>
      </c>
      <c r="C177" t="str">
        <f t="shared" ca="1" si="14"/>
        <v>2017_01_NFC_NA</v>
      </c>
      <c r="D177" t="str">
        <f t="shared" ca="1" si="14"/>
        <v>NFC</v>
      </c>
      <c r="E177" t="str">
        <f t="shared" ca="1" si="14"/>
        <v>NA</v>
      </c>
      <c r="F177" t="s">
        <v>18</v>
      </c>
      <c r="G177" t="s">
        <v>91</v>
      </c>
      <c r="H177" t="str">
        <f t="shared" ca="1" si="12"/>
        <v>CAR</v>
      </c>
    </row>
    <row r="178" spans="1:8" x14ac:dyDescent="0.25">
      <c r="A178">
        <v>177</v>
      </c>
      <c r="B178">
        <v>87</v>
      </c>
      <c r="C178" t="str">
        <f t="shared" ca="1" si="14"/>
        <v>2017_01_NFC_NA</v>
      </c>
      <c r="D178" t="str">
        <f t="shared" ca="1" si="14"/>
        <v>NFC</v>
      </c>
      <c r="E178" t="str">
        <f t="shared" ca="1" si="14"/>
        <v>NA</v>
      </c>
      <c r="F178" t="s">
        <v>18</v>
      </c>
      <c r="G178" t="s">
        <v>91</v>
      </c>
      <c r="H178" t="str">
        <f t="shared" ca="1" si="12"/>
        <v>ATL</v>
      </c>
    </row>
    <row r="179" spans="1:8" x14ac:dyDescent="0.25">
      <c r="A179">
        <v>178</v>
      </c>
      <c r="B179">
        <v>88</v>
      </c>
      <c r="C179" t="str">
        <f t="shared" ca="1" si="14"/>
        <v>2017_03_AFC_NA</v>
      </c>
      <c r="D179" t="str">
        <f t="shared" ca="1" si="14"/>
        <v>AFC</v>
      </c>
      <c r="E179" t="str">
        <f t="shared" ca="1" si="14"/>
        <v>NA</v>
      </c>
      <c r="F179" t="s">
        <v>18</v>
      </c>
      <c r="G179" t="s">
        <v>89</v>
      </c>
      <c r="H179" t="str">
        <f t="shared" ca="1" si="12"/>
        <v>PHI</v>
      </c>
    </row>
    <row r="180" spans="1:8" x14ac:dyDescent="0.25">
      <c r="A180">
        <v>179</v>
      </c>
      <c r="B180">
        <v>89</v>
      </c>
      <c r="C180" t="str">
        <f t="shared" ca="1" si="14"/>
        <v>2017_03_NFC_NA</v>
      </c>
      <c r="D180" t="str">
        <f t="shared" ca="1" si="14"/>
        <v>NFC</v>
      </c>
      <c r="E180" t="str">
        <f t="shared" ca="1" si="14"/>
        <v>NA</v>
      </c>
      <c r="F180" t="s">
        <v>18</v>
      </c>
      <c r="G180" t="s">
        <v>91</v>
      </c>
      <c r="H180" t="str">
        <f t="shared" ca="1" si="12"/>
        <v>NWE</v>
      </c>
    </row>
    <row r="181" spans="1:8" x14ac:dyDescent="0.25">
      <c r="A181">
        <v>180</v>
      </c>
      <c r="B181">
        <v>90</v>
      </c>
      <c r="C181" t="str">
        <f t="shared" ca="1" si="14"/>
        <v>2017_04_NA_NA</v>
      </c>
      <c r="D181" t="str">
        <f t="shared" ca="1" si="14"/>
        <v>NA</v>
      </c>
      <c r="E181" t="str">
        <f t="shared" ca="1" si="14"/>
        <v>NA</v>
      </c>
      <c r="F181" t="s">
        <v>18</v>
      </c>
      <c r="G181" t="s">
        <v>91</v>
      </c>
      <c r="H181" t="str">
        <f t="shared" ca="1" si="12"/>
        <v>PHI</v>
      </c>
    </row>
    <row r="182" spans="1:8" x14ac:dyDescent="0.25">
      <c r="A182">
        <v>181</v>
      </c>
      <c r="B182">
        <v>16</v>
      </c>
      <c r="C182" t="str">
        <f t="shared" ref="C182:E201" ca="1" si="15">IFERROR(VLOOKUP($B182,nfl_plyff_tm,MATCH(C$1,nfl_plyff_tm_header,0),FALSE),"error")</f>
        <v>2013_01_AFC_North</v>
      </c>
      <c r="D182" t="str">
        <f t="shared" ca="1" si="15"/>
        <v>AFC</v>
      </c>
      <c r="E182" t="str">
        <f t="shared" ca="1" si="15"/>
        <v>North</v>
      </c>
      <c r="F182" t="s">
        <v>20</v>
      </c>
      <c r="G182" t="s">
        <v>67</v>
      </c>
      <c r="H182" t="str">
        <f t="shared" ca="1" si="12"/>
        <v>CIN</v>
      </c>
    </row>
    <row r="183" spans="1:8" x14ac:dyDescent="0.25">
      <c r="A183">
        <v>182</v>
      </c>
      <c r="B183">
        <v>17</v>
      </c>
      <c r="C183" t="str">
        <f t="shared" ca="1" si="15"/>
        <v>2013_01_AFC_South</v>
      </c>
      <c r="D183" t="str">
        <f t="shared" ca="1" si="15"/>
        <v>AFC</v>
      </c>
      <c r="E183" t="str">
        <f t="shared" ca="1" si="15"/>
        <v>South</v>
      </c>
      <c r="F183" t="s">
        <v>20</v>
      </c>
      <c r="G183" t="s">
        <v>77</v>
      </c>
      <c r="H183" t="str">
        <f t="shared" ca="1" si="12"/>
        <v>IND</v>
      </c>
    </row>
    <row r="184" spans="1:8" x14ac:dyDescent="0.25">
      <c r="A184">
        <v>183</v>
      </c>
      <c r="B184">
        <v>18</v>
      </c>
      <c r="C184" t="str">
        <f t="shared" ca="1" si="15"/>
        <v>2013_01_AFC_East</v>
      </c>
      <c r="D184" t="str">
        <f t="shared" ca="1" si="15"/>
        <v>AFC</v>
      </c>
      <c r="E184" t="str">
        <f t="shared" ca="1" si="15"/>
        <v>East</v>
      </c>
      <c r="F184" t="s">
        <v>20</v>
      </c>
      <c r="G184" t="s">
        <v>337</v>
      </c>
      <c r="H184" t="str">
        <f t="shared" ca="1" si="12"/>
        <v>NWE</v>
      </c>
    </row>
    <row r="185" spans="1:8" x14ac:dyDescent="0.25">
      <c r="A185">
        <v>184</v>
      </c>
      <c r="B185">
        <v>19</v>
      </c>
      <c r="C185" t="str">
        <f t="shared" ca="1" si="15"/>
        <v>2013_01_AFC_West</v>
      </c>
      <c r="D185" t="str">
        <f t="shared" ca="1" si="15"/>
        <v>AFC</v>
      </c>
      <c r="E185" t="str">
        <f t="shared" ca="1" si="15"/>
        <v>West</v>
      </c>
      <c r="F185" t="s">
        <v>20</v>
      </c>
      <c r="G185" t="s">
        <v>74</v>
      </c>
      <c r="H185" t="str">
        <f t="shared" ca="1" si="12"/>
        <v>DEN</v>
      </c>
    </row>
    <row r="186" spans="1:8" x14ac:dyDescent="0.25">
      <c r="A186">
        <v>185</v>
      </c>
      <c r="B186">
        <v>20</v>
      </c>
      <c r="C186" t="str">
        <f t="shared" ca="1" si="15"/>
        <v>2013_01_AFC_NA</v>
      </c>
      <c r="D186" t="str">
        <f t="shared" ca="1" si="15"/>
        <v>AFC</v>
      </c>
      <c r="E186" t="str">
        <f t="shared" ca="1" si="15"/>
        <v>NA</v>
      </c>
      <c r="F186" t="s">
        <v>20</v>
      </c>
      <c r="G186" t="s">
        <v>67</v>
      </c>
      <c r="H186" t="str">
        <f t="shared" ca="1" si="12"/>
        <v>KCY</v>
      </c>
    </row>
    <row r="187" spans="1:8" x14ac:dyDescent="0.25">
      <c r="A187">
        <v>186</v>
      </c>
      <c r="B187">
        <v>21</v>
      </c>
      <c r="C187" t="str">
        <f t="shared" ca="1" si="15"/>
        <v>2013_01_AFC_NA</v>
      </c>
      <c r="D187" t="str">
        <f t="shared" ca="1" si="15"/>
        <v>AFC</v>
      </c>
      <c r="E187" t="str">
        <f t="shared" ca="1" si="15"/>
        <v>NA</v>
      </c>
      <c r="F187" t="s">
        <v>20</v>
      </c>
      <c r="G187" t="s">
        <v>86</v>
      </c>
      <c r="H187" t="str">
        <f t="shared" ca="1" si="12"/>
        <v>SD</v>
      </c>
    </row>
    <row r="188" spans="1:8" x14ac:dyDescent="0.25">
      <c r="A188">
        <v>187</v>
      </c>
      <c r="B188">
        <v>22</v>
      </c>
      <c r="C188" t="str">
        <f t="shared" ca="1" si="15"/>
        <v>2013_01_NFC_North</v>
      </c>
      <c r="D188" t="str">
        <f t="shared" ca="1" si="15"/>
        <v>NFC</v>
      </c>
      <c r="E188" t="str">
        <f t="shared" ca="1" si="15"/>
        <v>North</v>
      </c>
      <c r="F188" t="s">
        <v>20</v>
      </c>
      <c r="G188" t="s">
        <v>335</v>
      </c>
      <c r="H188" t="str">
        <f t="shared" ca="1" si="12"/>
        <v>GBY</v>
      </c>
    </row>
    <row r="189" spans="1:8" x14ac:dyDescent="0.25">
      <c r="A189">
        <v>188</v>
      </c>
      <c r="B189">
        <v>23</v>
      </c>
      <c r="C189" t="str">
        <f t="shared" ca="1" si="15"/>
        <v>2013_01_NFC_South</v>
      </c>
      <c r="D189" t="str">
        <f t="shared" ca="1" si="15"/>
        <v>NFC</v>
      </c>
      <c r="E189" t="str">
        <f t="shared" ca="1" si="15"/>
        <v>South</v>
      </c>
      <c r="F189" t="s">
        <v>20</v>
      </c>
      <c r="G189" t="s">
        <v>340</v>
      </c>
      <c r="H189" t="str">
        <f t="shared" ca="1" si="12"/>
        <v>CAR</v>
      </c>
    </row>
    <row r="190" spans="1:8" x14ac:dyDescent="0.25">
      <c r="A190">
        <v>189</v>
      </c>
      <c r="B190">
        <v>24</v>
      </c>
      <c r="C190" t="str">
        <f t="shared" ca="1" si="15"/>
        <v>2013_01_NFC_East</v>
      </c>
      <c r="D190" t="str">
        <f t="shared" ca="1" si="15"/>
        <v>NFC</v>
      </c>
      <c r="E190" t="str">
        <f t="shared" ca="1" si="15"/>
        <v>East</v>
      </c>
      <c r="F190" t="s">
        <v>20</v>
      </c>
      <c r="G190" t="s">
        <v>96</v>
      </c>
      <c r="H190" t="str">
        <f t="shared" ca="1" si="12"/>
        <v>PHI</v>
      </c>
    </row>
    <row r="191" spans="1:8" x14ac:dyDescent="0.25">
      <c r="A191">
        <v>190</v>
      </c>
      <c r="B191">
        <v>25</v>
      </c>
      <c r="C191" t="str">
        <f t="shared" ca="1" si="15"/>
        <v>2013_01_NFC_West</v>
      </c>
      <c r="D191" t="str">
        <f t="shared" ca="1" si="15"/>
        <v>NFC</v>
      </c>
      <c r="E191" t="str">
        <f t="shared" ca="1" si="15"/>
        <v>West</v>
      </c>
      <c r="F191" t="s">
        <v>20</v>
      </c>
      <c r="G191" t="s">
        <v>91</v>
      </c>
      <c r="H191" t="str">
        <f t="shared" ca="1" si="12"/>
        <v>SEA</v>
      </c>
    </row>
    <row r="192" spans="1:8" x14ac:dyDescent="0.25">
      <c r="A192">
        <v>191</v>
      </c>
      <c r="B192">
        <v>26</v>
      </c>
      <c r="C192" t="str">
        <f t="shared" ca="1" si="15"/>
        <v>2013_01_NFC_NA</v>
      </c>
      <c r="D192" t="str">
        <f t="shared" ca="1" si="15"/>
        <v>NFC</v>
      </c>
      <c r="E192" t="str">
        <f t="shared" ca="1" si="15"/>
        <v>NA</v>
      </c>
      <c r="F192" t="s">
        <v>20</v>
      </c>
      <c r="G192" t="s">
        <v>338</v>
      </c>
      <c r="H192" t="str">
        <f t="shared" ca="1" si="12"/>
        <v>SFO</v>
      </c>
    </row>
    <row r="193" spans="1:8" x14ac:dyDescent="0.25">
      <c r="A193">
        <v>192</v>
      </c>
      <c r="B193">
        <v>27</v>
      </c>
      <c r="C193" t="str">
        <f t="shared" ca="1" si="15"/>
        <v>2013_01_NFC_NA</v>
      </c>
      <c r="D193" t="str">
        <f t="shared" ca="1" si="15"/>
        <v>NFC</v>
      </c>
      <c r="E193" t="str">
        <f t="shared" ca="1" si="15"/>
        <v>NA</v>
      </c>
      <c r="F193" t="s">
        <v>20</v>
      </c>
      <c r="G193" t="s">
        <v>73</v>
      </c>
      <c r="H193" t="str">
        <f t="shared" ca="1" si="12"/>
        <v>NOR</v>
      </c>
    </row>
    <row r="194" spans="1:8" x14ac:dyDescent="0.25">
      <c r="A194">
        <v>193</v>
      </c>
      <c r="B194">
        <v>28</v>
      </c>
      <c r="C194" t="str">
        <f t="shared" ca="1" si="15"/>
        <v>2013_03_AFC_NA</v>
      </c>
      <c r="D194" t="str">
        <f t="shared" ca="1" si="15"/>
        <v>AFC</v>
      </c>
      <c r="E194" t="str">
        <f t="shared" ca="1" si="15"/>
        <v>NA</v>
      </c>
      <c r="F194" t="s">
        <v>20</v>
      </c>
      <c r="G194" t="s">
        <v>74</v>
      </c>
      <c r="H194" t="str">
        <f t="shared" ref="H194:H214" ca="1" si="16">IFERROR(IF(VLOOKUP($B194,nfl_plyff_tm,MATCH(H$1,nfl_plyff_tm_header,0),FALSE)="","",VLOOKUP($B194,nfl_plyff_tm,MATCH(H$1,nfl_plyff_tm_header,0),FALSE)),"error")</f>
        <v>DEN</v>
      </c>
    </row>
    <row r="195" spans="1:8" x14ac:dyDescent="0.25">
      <c r="A195">
        <v>194</v>
      </c>
      <c r="B195">
        <v>29</v>
      </c>
      <c r="C195" t="str">
        <f t="shared" ca="1" si="15"/>
        <v>2013_03_NFC_NA</v>
      </c>
      <c r="D195" t="str">
        <f t="shared" ca="1" si="15"/>
        <v>NFC</v>
      </c>
      <c r="E195" t="str">
        <f t="shared" ca="1" si="15"/>
        <v>NA</v>
      </c>
      <c r="F195" t="s">
        <v>20</v>
      </c>
      <c r="G195" t="s">
        <v>91</v>
      </c>
      <c r="H195" t="str">
        <f t="shared" ca="1" si="16"/>
        <v>SEA</v>
      </c>
    </row>
    <row r="196" spans="1:8" x14ac:dyDescent="0.25">
      <c r="A196">
        <v>195</v>
      </c>
      <c r="B196">
        <v>30</v>
      </c>
      <c r="C196" t="str">
        <f t="shared" ca="1" si="15"/>
        <v>2013_04_NA_NA</v>
      </c>
      <c r="D196" t="str">
        <f t="shared" ca="1" si="15"/>
        <v>NA</v>
      </c>
      <c r="E196" t="str">
        <f t="shared" ca="1" si="15"/>
        <v>NA</v>
      </c>
      <c r="F196" t="s">
        <v>20</v>
      </c>
      <c r="G196" t="s">
        <v>74</v>
      </c>
      <c r="H196" t="str">
        <f t="shared" ca="1" si="16"/>
        <v>SEA</v>
      </c>
    </row>
    <row r="197" spans="1:8" x14ac:dyDescent="0.25">
      <c r="A197">
        <v>196</v>
      </c>
      <c r="B197">
        <v>76</v>
      </c>
      <c r="C197" t="str">
        <f t="shared" ca="1" si="15"/>
        <v>2017_01_AFC_North</v>
      </c>
      <c r="D197" t="str">
        <f t="shared" ca="1" si="15"/>
        <v>AFC</v>
      </c>
      <c r="E197" t="str">
        <f t="shared" ca="1" si="15"/>
        <v>North</v>
      </c>
      <c r="F197" t="s">
        <v>360</v>
      </c>
      <c r="G197" t="s">
        <v>67</v>
      </c>
      <c r="H197" t="str">
        <f t="shared" ca="1" si="16"/>
        <v>PIT</v>
      </c>
    </row>
    <row r="198" spans="1:8" x14ac:dyDescent="0.25">
      <c r="A198">
        <v>197</v>
      </c>
      <c r="B198">
        <v>77</v>
      </c>
      <c r="C198" t="str">
        <f t="shared" ca="1" si="15"/>
        <v>2017_01_AFC_South</v>
      </c>
      <c r="D198" t="str">
        <f t="shared" ca="1" si="15"/>
        <v>AFC</v>
      </c>
      <c r="E198" t="str">
        <f t="shared" ca="1" si="15"/>
        <v>South</v>
      </c>
      <c r="F198" t="s">
        <v>360</v>
      </c>
      <c r="G198" t="s">
        <v>77</v>
      </c>
      <c r="H198" t="str">
        <f t="shared" ca="1" si="16"/>
        <v>JAX</v>
      </c>
    </row>
    <row r="199" spans="1:8" x14ac:dyDescent="0.25">
      <c r="A199">
        <v>198</v>
      </c>
      <c r="B199">
        <v>78</v>
      </c>
      <c r="C199" t="str">
        <f t="shared" ca="1" si="15"/>
        <v>2017_01_AFC_East</v>
      </c>
      <c r="D199" t="str">
        <f t="shared" ca="1" si="15"/>
        <v>AFC</v>
      </c>
      <c r="E199" t="str">
        <f t="shared" ca="1" si="15"/>
        <v>East</v>
      </c>
      <c r="F199" t="s">
        <v>360</v>
      </c>
      <c r="G199" t="s">
        <v>337</v>
      </c>
      <c r="H199" t="str">
        <f t="shared" ca="1" si="16"/>
        <v>NWE</v>
      </c>
    </row>
    <row r="200" spans="1:8" x14ac:dyDescent="0.25">
      <c r="A200">
        <v>199</v>
      </c>
      <c r="B200">
        <v>79</v>
      </c>
      <c r="C200" t="str">
        <f t="shared" ca="1" si="15"/>
        <v>2017_01_AFC_West</v>
      </c>
      <c r="D200" t="str">
        <f t="shared" ca="1" si="15"/>
        <v>AFC</v>
      </c>
      <c r="E200" t="str">
        <f t="shared" ca="1" si="15"/>
        <v>West</v>
      </c>
      <c r="F200" t="s">
        <v>360</v>
      </c>
      <c r="G200" t="s">
        <v>336</v>
      </c>
      <c r="H200" t="str">
        <f t="shared" ca="1" si="16"/>
        <v>KCY</v>
      </c>
    </row>
    <row r="201" spans="1:8" x14ac:dyDescent="0.25">
      <c r="A201">
        <v>200</v>
      </c>
      <c r="B201">
        <v>80</v>
      </c>
      <c r="C201" t="str">
        <f t="shared" ca="1" si="15"/>
        <v>2017_01_AFC_NA</v>
      </c>
      <c r="D201" t="str">
        <f t="shared" ca="1" si="15"/>
        <v>AFC</v>
      </c>
      <c r="E201" t="str">
        <f t="shared" ca="1" si="15"/>
        <v>NA</v>
      </c>
      <c r="F201" t="s">
        <v>360</v>
      </c>
      <c r="G201" t="s">
        <v>89</v>
      </c>
      <c r="H201" t="str">
        <f t="shared" ca="1" si="16"/>
        <v>TEN</v>
      </c>
    </row>
    <row r="202" spans="1:8" x14ac:dyDescent="0.25">
      <c r="A202">
        <v>201</v>
      </c>
      <c r="B202">
        <v>81</v>
      </c>
      <c r="C202" t="str">
        <f t="shared" ref="C202:E217" ca="1" si="17">IFERROR(VLOOKUP($B202,nfl_plyff_tm,MATCH(C$1,nfl_plyff_tm_header,0),FALSE),"error")</f>
        <v>2017_01_AFC_NA</v>
      </c>
      <c r="D202" t="str">
        <f t="shared" ca="1" si="17"/>
        <v>AFC</v>
      </c>
      <c r="E202" t="str">
        <f t="shared" ca="1" si="17"/>
        <v>NA</v>
      </c>
      <c r="F202" t="s">
        <v>360</v>
      </c>
      <c r="G202" t="s">
        <v>90</v>
      </c>
      <c r="H202" t="str">
        <f t="shared" ca="1" si="16"/>
        <v>BUF</v>
      </c>
    </row>
    <row r="203" spans="1:8" x14ac:dyDescent="0.25">
      <c r="A203">
        <v>202</v>
      </c>
      <c r="B203">
        <v>82</v>
      </c>
      <c r="C203" t="str">
        <f t="shared" ca="1" si="17"/>
        <v>2017_01_NFC_North</v>
      </c>
      <c r="D203" t="str">
        <f t="shared" ca="1" si="17"/>
        <v>NFC</v>
      </c>
      <c r="E203" t="str">
        <f t="shared" ca="1" si="17"/>
        <v>North</v>
      </c>
      <c r="F203" t="s">
        <v>360</v>
      </c>
      <c r="G203" t="s">
        <v>335</v>
      </c>
      <c r="H203" t="str">
        <f t="shared" ca="1" si="16"/>
        <v>MIN</v>
      </c>
    </row>
    <row r="204" spans="1:8" x14ac:dyDescent="0.25">
      <c r="A204">
        <v>203</v>
      </c>
      <c r="B204">
        <v>83</v>
      </c>
      <c r="C204" t="str">
        <f t="shared" ca="1" si="17"/>
        <v>2017_01_NFC_South</v>
      </c>
      <c r="D204" t="str">
        <f t="shared" ca="1" si="17"/>
        <v>NFC</v>
      </c>
      <c r="E204" t="str">
        <f t="shared" ca="1" si="17"/>
        <v>South</v>
      </c>
      <c r="F204" t="s">
        <v>360</v>
      </c>
      <c r="G204" t="s">
        <v>22</v>
      </c>
      <c r="H204" t="str">
        <f t="shared" ca="1" si="16"/>
        <v>NOR</v>
      </c>
    </row>
    <row r="205" spans="1:8" x14ac:dyDescent="0.25">
      <c r="A205">
        <v>204</v>
      </c>
      <c r="B205">
        <v>84</v>
      </c>
      <c r="C205" t="str">
        <f t="shared" ca="1" si="17"/>
        <v>2017_01_NFC_East</v>
      </c>
      <c r="D205" t="str">
        <f t="shared" ca="1" si="17"/>
        <v>NFC</v>
      </c>
      <c r="E205" t="str">
        <f t="shared" ca="1" si="17"/>
        <v>East</v>
      </c>
      <c r="F205" t="s">
        <v>360</v>
      </c>
      <c r="G205" t="s">
        <v>85</v>
      </c>
      <c r="H205" t="str">
        <f t="shared" ca="1" si="16"/>
        <v>PHI</v>
      </c>
    </row>
    <row r="206" spans="1:8" x14ac:dyDescent="0.25">
      <c r="A206">
        <v>205</v>
      </c>
      <c r="B206">
        <v>85</v>
      </c>
      <c r="C206" t="str">
        <f t="shared" ca="1" si="17"/>
        <v>2017_01_NFC_West</v>
      </c>
      <c r="D206" t="str">
        <f t="shared" ca="1" si="17"/>
        <v>NFC</v>
      </c>
      <c r="E206" t="str">
        <f t="shared" ca="1" si="17"/>
        <v>West</v>
      </c>
      <c r="F206" t="s">
        <v>360</v>
      </c>
      <c r="G206" t="s">
        <v>91</v>
      </c>
      <c r="H206" t="str">
        <f t="shared" ca="1" si="16"/>
        <v>LAR</v>
      </c>
    </row>
    <row r="207" spans="1:8" x14ac:dyDescent="0.25">
      <c r="A207">
        <v>206</v>
      </c>
      <c r="B207">
        <v>86</v>
      </c>
      <c r="C207" t="str">
        <f t="shared" ca="1" si="17"/>
        <v>2017_01_NFC_NA</v>
      </c>
      <c r="D207" t="str">
        <f t="shared" ca="1" si="17"/>
        <v>NFC</v>
      </c>
      <c r="E207" t="str">
        <f t="shared" ca="1" si="17"/>
        <v>NA</v>
      </c>
      <c r="F207" t="s">
        <v>360</v>
      </c>
      <c r="G207" t="s">
        <v>66</v>
      </c>
      <c r="H207" t="str">
        <f t="shared" ca="1" si="16"/>
        <v>CAR</v>
      </c>
    </row>
    <row r="208" spans="1:8" x14ac:dyDescent="0.25">
      <c r="A208">
        <v>207</v>
      </c>
      <c r="B208">
        <v>87</v>
      </c>
      <c r="C208" t="str">
        <f t="shared" ca="1" si="17"/>
        <v>2017_01_NFC_NA</v>
      </c>
      <c r="D208" t="str">
        <f t="shared" ca="1" si="17"/>
        <v>NFC</v>
      </c>
      <c r="E208" t="str">
        <f t="shared" ca="1" si="17"/>
        <v>NA</v>
      </c>
      <c r="F208" t="s">
        <v>360</v>
      </c>
      <c r="G208" t="s">
        <v>75</v>
      </c>
      <c r="H208" t="str">
        <f t="shared" ca="1" si="16"/>
        <v>ATL</v>
      </c>
    </row>
    <row r="209" spans="1:8" x14ac:dyDescent="0.25">
      <c r="A209">
        <v>208</v>
      </c>
      <c r="B209">
        <v>88</v>
      </c>
      <c r="C209" t="str">
        <f t="shared" ca="1" si="17"/>
        <v>2017_03_AFC_NA</v>
      </c>
      <c r="D209" t="str">
        <f t="shared" ca="1" si="17"/>
        <v>AFC</v>
      </c>
      <c r="E209" t="str">
        <f t="shared" ca="1" si="17"/>
        <v>NA</v>
      </c>
      <c r="F209" t="s">
        <v>360</v>
      </c>
      <c r="G209" t="s">
        <v>89</v>
      </c>
      <c r="H209" t="str">
        <f t="shared" ca="1" si="16"/>
        <v>PHI</v>
      </c>
    </row>
    <row r="210" spans="1:8" x14ac:dyDescent="0.25">
      <c r="A210">
        <v>209</v>
      </c>
      <c r="B210">
        <v>89</v>
      </c>
      <c r="C210" t="str">
        <f t="shared" ca="1" si="17"/>
        <v>2017_03_NFC_NA</v>
      </c>
      <c r="D210" t="str">
        <f t="shared" ca="1" si="17"/>
        <v>NFC</v>
      </c>
      <c r="E210" t="str">
        <f t="shared" ca="1" si="17"/>
        <v>NA</v>
      </c>
      <c r="F210" t="s">
        <v>360</v>
      </c>
      <c r="G210" t="s">
        <v>91</v>
      </c>
      <c r="H210" t="str">
        <f t="shared" ca="1" si="16"/>
        <v>NWE</v>
      </c>
    </row>
    <row r="211" spans="1:8" x14ac:dyDescent="0.25">
      <c r="A211">
        <v>210</v>
      </c>
      <c r="B211">
        <v>90</v>
      </c>
      <c r="C211" t="str">
        <f t="shared" ca="1" si="17"/>
        <v>2017_04_NA_NA</v>
      </c>
      <c r="D211" t="str">
        <f t="shared" ca="1" si="17"/>
        <v>NA</v>
      </c>
      <c r="E211" t="str">
        <f t="shared" ca="1" si="17"/>
        <v>NA</v>
      </c>
      <c r="F211" t="s">
        <v>360</v>
      </c>
      <c r="G211" t="s">
        <v>89</v>
      </c>
      <c r="H211" t="str">
        <f t="shared" ca="1" si="16"/>
        <v>PHI</v>
      </c>
    </row>
    <row r="212" spans="1:8" x14ac:dyDescent="0.25">
      <c r="A212">
        <v>211</v>
      </c>
      <c r="B212">
        <v>60</v>
      </c>
      <c r="C212" t="str">
        <f t="shared" ca="1" si="17"/>
        <v>2015_04_NA_NA</v>
      </c>
      <c r="D212" t="str">
        <f t="shared" ca="1" si="17"/>
        <v>NA</v>
      </c>
      <c r="E212" t="str">
        <f t="shared" ca="1" si="17"/>
        <v>NA</v>
      </c>
      <c r="F212" t="s">
        <v>20</v>
      </c>
      <c r="G212" t="s">
        <v>337</v>
      </c>
      <c r="H212" t="str">
        <f t="shared" ca="1" si="16"/>
        <v>DEN</v>
      </c>
    </row>
    <row r="213" spans="1:8" x14ac:dyDescent="0.25">
      <c r="A213">
        <v>212</v>
      </c>
      <c r="B213">
        <v>58</v>
      </c>
      <c r="C213" t="str">
        <f t="shared" ca="1" si="17"/>
        <v>2015_03_AFC_NA</v>
      </c>
      <c r="D213" t="str">
        <f t="shared" ca="1" si="17"/>
        <v>AFC</v>
      </c>
      <c r="E213" t="str">
        <f t="shared" ca="1" si="17"/>
        <v>NA</v>
      </c>
      <c r="F213" t="s">
        <v>20</v>
      </c>
      <c r="G213" t="s">
        <v>337</v>
      </c>
      <c r="H213" t="str">
        <f t="shared" ca="1" si="16"/>
        <v>DEN</v>
      </c>
    </row>
    <row r="214" spans="1:8" x14ac:dyDescent="0.25">
      <c r="A214">
        <v>213</v>
      </c>
      <c r="B214">
        <v>59</v>
      </c>
      <c r="C214" t="str">
        <f t="shared" ca="1" si="17"/>
        <v>2015_03_NFC_NA</v>
      </c>
      <c r="D214" t="str">
        <f t="shared" ca="1" si="17"/>
        <v>NFC</v>
      </c>
      <c r="E214" t="str">
        <f t="shared" ca="1" si="17"/>
        <v>NA</v>
      </c>
      <c r="F214" t="s">
        <v>20</v>
      </c>
      <c r="G214" t="s">
        <v>335</v>
      </c>
      <c r="H214" t="str">
        <f t="shared" ca="1" si="16"/>
        <v>CAR</v>
      </c>
    </row>
    <row r="215" spans="1:8" x14ac:dyDescent="0.25">
      <c r="A215">
        <v>214</v>
      </c>
      <c r="B215">
        <v>91</v>
      </c>
      <c r="C215" t="str">
        <f t="shared" ca="1" si="17"/>
        <v>2018_01_AFC_North</v>
      </c>
      <c r="D215" t="str">
        <f t="shared" ca="1" si="17"/>
        <v>AFC</v>
      </c>
      <c r="E215" t="str">
        <f t="shared" ca="1" si="17"/>
        <v>North</v>
      </c>
      <c r="F215" t="s">
        <v>16</v>
      </c>
      <c r="G215" t="s">
        <v>67</v>
      </c>
    </row>
    <row r="216" spans="1:8" x14ac:dyDescent="0.25">
      <c r="A216">
        <v>215</v>
      </c>
      <c r="B216">
        <v>92</v>
      </c>
      <c r="C216" t="str">
        <f t="shared" ca="1" si="17"/>
        <v>2018_01_AFC_South</v>
      </c>
      <c r="D216" t="str">
        <f t="shared" ca="1" si="17"/>
        <v>AFC</v>
      </c>
      <c r="E216" t="str">
        <f t="shared" ca="1" si="17"/>
        <v>South</v>
      </c>
      <c r="F216" t="s">
        <v>16</v>
      </c>
      <c r="G216" t="s">
        <v>95</v>
      </c>
    </row>
    <row r="217" spans="1:8" x14ac:dyDescent="0.25">
      <c r="A217">
        <v>216</v>
      </c>
      <c r="B217">
        <v>93</v>
      </c>
      <c r="C217" t="str">
        <f t="shared" ca="1" si="17"/>
        <v>2018_01_AFC_East</v>
      </c>
      <c r="D217" t="str">
        <f t="shared" ca="1" si="17"/>
        <v>AFC</v>
      </c>
      <c r="E217" t="str">
        <f t="shared" ca="1" si="17"/>
        <v>East</v>
      </c>
      <c r="F217" t="s">
        <v>16</v>
      </c>
      <c r="G217" t="s">
        <v>337</v>
      </c>
    </row>
    <row r="218" spans="1:8" x14ac:dyDescent="0.25">
      <c r="A218">
        <v>217</v>
      </c>
      <c r="B218">
        <v>94</v>
      </c>
      <c r="C218" t="str">
        <f t="shared" ref="C218:E233" ca="1" si="18">IFERROR(VLOOKUP($B218,nfl_plyff_tm,MATCH(C$1,nfl_plyff_tm_header,0),FALSE),"error")</f>
        <v>2018_01_AFC_West</v>
      </c>
      <c r="D218" t="str">
        <f t="shared" ca="1" si="18"/>
        <v>AFC</v>
      </c>
      <c r="E218" t="str">
        <f t="shared" ca="1" si="18"/>
        <v>West</v>
      </c>
      <c r="F218" t="s">
        <v>16</v>
      </c>
      <c r="G218" t="s">
        <v>74</v>
      </c>
    </row>
    <row r="219" spans="1:8" x14ac:dyDescent="0.25">
      <c r="A219">
        <v>218</v>
      </c>
      <c r="B219">
        <v>95</v>
      </c>
      <c r="C219" t="str">
        <f t="shared" ca="1" si="18"/>
        <v>2018_01_AFC_NA</v>
      </c>
      <c r="D219" t="str">
        <f t="shared" ca="1" si="18"/>
        <v>AFC</v>
      </c>
      <c r="E219" t="str">
        <f t="shared" ca="1" si="18"/>
        <v>NA</v>
      </c>
      <c r="F219" t="s">
        <v>16</v>
      </c>
      <c r="G219" t="s">
        <v>79</v>
      </c>
    </row>
    <row r="220" spans="1:8" x14ac:dyDescent="0.25">
      <c r="A220">
        <v>219</v>
      </c>
      <c r="B220">
        <v>96</v>
      </c>
      <c r="C220" t="str">
        <f t="shared" ca="1" si="18"/>
        <v>2018_01_AFC_NA</v>
      </c>
      <c r="D220" t="str">
        <f t="shared" ca="1" si="18"/>
        <v>AFC</v>
      </c>
      <c r="E220" t="str">
        <f t="shared" ca="1" si="18"/>
        <v>NA</v>
      </c>
      <c r="F220" t="s">
        <v>16</v>
      </c>
      <c r="G220" t="s">
        <v>71</v>
      </c>
    </row>
    <row r="221" spans="1:8" x14ac:dyDescent="0.25">
      <c r="A221">
        <v>220</v>
      </c>
      <c r="B221">
        <v>97</v>
      </c>
      <c r="C221" t="str">
        <f t="shared" ca="1" si="18"/>
        <v>2018_01_NFC_North</v>
      </c>
      <c r="D221" t="str">
        <f t="shared" ca="1" si="18"/>
        <v>NFC</v>
      </c>
      <c r="E221" t="str">
        <f t="shared" ca="1" si="18"/>
        <v>North</v>
      </c>
      <c r="F221" t="s">
        <v>16</v>
      </c>
      <c r="G221" t="s">
        <v>82</v>
      </c>
    </row>
    <row r="222" spans="1:8" x14ac:dyDescent="0.25">
      <c r="A222">
        <v>221</v>
      </c>
      <c r="B222">
        <v>98</v>
      </c>
      <c r="C222" t="str">
        <f t="shared" ca="1" si="18"/>
        <v>2018_01_NFC_South</v>
      </c>
      <c r="D222" t="str">
        <f t="shared" ca="1" si="18"/>
        <v>NFC</v>
      </c>
      <c r="E222" t="str">
        <f t="shared" ca="1" si="18"/>
        <v>South</v>
      </c>
      <c r="F222" t="s">
        <v>16</v>
      </c>
      <c r="G222" t="s">
        <v>340</v>
      </c>
    </row>
    <row r="223" spans="1:8" x14ac:dyDescent="0.25">
      <c r="A223">
        <v>222</v>
      </c>
      <c r="B223">
        <v>99</v>
      </c>
      <c r="C223" t="str">
        <f t="shared" ca="1" si="18"/>
        <v>2018_01_NFC_East</v>
      </c>
      <c r="D223" t="str">
        <f t="shared" ca="1" si="18"/>
        <v>NFC</v>
      </c>
      <c r="E223" t="str">
        <f t="shared" ca="1" si="18"/>
        <v>East</v>
      </c>
      <c r="F223" t="s">
        <v>16</v>
      </c>
      <c r="G223" t="s">
        <v>85</v>
      </c>
    </row>
    <row r="224" spans="1:8" x14ac:dyDescent="0.25">
      <c r="A224">
        <v>223</v>
      </c>
      <c r="B224">
        <v>100</v>
      </c>
      <c r="C224" t="str">
        <f t="shared" ca="1" si="18"/>
        <v>2018_01_NFC_West</v>
      </c>
      <c r="D224" t="str">
        <f t="shared" ca="1" si="18"/>
        <v>NFC</v>
      </c>
      <c r="E224" t="str">
        <f t="shared" ca="1" si="18"/>
        <v>West</v>
      </c>
      <c r="F224" t="s">
        <v>16</v>
      </c>
      <c r="G224" t="s">
        <v>125</v>
      </c>
    </row>
    <row r="225" spans="1:7" x14ac:dyDescent="0.25">
      <c r="A225">
        <v>224</v>
      </c>
      <c r="B225">
        <v>101</v>
      </c>
      <c r="C225" t="str">
        <f t="shared" ca="1" si="18"/>
        <v>2018_01_NFC_NA</v>
      </c>
      <c r="D225" t="str">
        <f t="shared" ca="1" si="18"/>
        <v>NFC</v>
      </c>
      <c r="E225" t="str">
        <f t="shared" ca="1" si="18"/>
        <v>NA</v>
      </c>
      <c r="F225" t="s">
        <v>16</v>
      </c>
      <c r="G225" t="s">
        <v>22</v>
      </c>
    </row>
    <row r="226" spans="1:7" x14ac:dyDescent="0.25">
      <c r="A226">
        <v>225</v>
      </c>
      <c r="B226">
        <v>102</v>
      </c>
      <c r="C226" t="str">
        <f t="shared" ca="1" si="18"/>
        <v>2018_01_NFC_NA</v>
      </c>
      <c r="D226" t="str">
        <f t="shared" ca="1" si="18"/>
        <v>NFC</v>
      </c>
      <c r="E226" t="str">
        <f t="shared" ca="1" si="18"/>
        <v>NA</v>
      </c>
      <c r="F226" t="s">
        <v>16</v>
      </c>
      <c r="G226" t="s">
        <v>335</v>
      </c>
    </row>
    <row r="227" spans="1:7" x14ac:dyDescent="0.25">
      <c r="A227">
        <v>226</v>
      </c>
      <c r="B227">
        <v>103</v>
      </c>
      <c r="C227" t="str">
        <f t="shared" ca="1" si="18"/>
        <v>2018_03_AFC_NA</v>
      </c>
      <c r="D227" t="str">
        <f t="shared" ca="1" si="18"/>
        <v>AFC</v>
      </c>
      <c r="E227" t="str">
        <f t="shared" ca="1" si="18"/>
        <v>NA</v>
      </c>
      <c r="F227" t="s">
        <v>16</v>
      </c>
      <c r="G227" t="s">
        <v>337</v>
      </c>
    </row>
    <row r="228" spans="1:7" x14ac:dyDescent="0.25">
      <c r="A228">
        <v>227</v>
      </c>
      <c r="B228">
        <v>104</v>
      </c>
      <c r="C228" t="str">
        <f t="shared" ca="1" si="18"/>
        <v>2018_03_NFC_NA</v>
      </c>
      <c r="D228" t="str">
        <f t="shared" ca="1" si="18"/>
        <v>NFC</v>
      </c>
      <c r="E228" t="str">
        <f t="shared" ca="1" si="18"/>
        <v>NA</v>
      </c>
      <c r="F228" t="s">
        <v>16</v>
      </c>
      <c r="G228" t="s">
        <v>82</v>
      </c>
    </row>
    <row r="229" spans="1:7" x14ac:dyDescent="0.25">
      <c r="A229">
        <v>228</v>
      </c>
      <c r="B229">
        <v>105</v>
      </c>
      <c r="C229" t="str">
        <f t="shared" ca="1" si="18"/>
        <v>2018_04_NA_NA</v>
      </c>
      <c r="D229" t="str">
        <f t="shared" ca="1" si="18"/>
        <v>NA</v>
      </c>
      <c r="E229" t="str">
        <f t="shared" ca="1" si="18"/>
        <v>NA</v>
      </c>
      <c r="F229" t="s">
        <v>16</v>
      </c>
      <c r="G229" t="s">
        <v>82</v>
      </c>
    </row>
    <row r="230" spans="1:7" x14ac:dyDescent="0.25">
      <c r="A230">
        <v>229</v>
      </c>
      <c r="B230">
        <v>91</v>
      </c>
      <c r="C230" t="str">
        <f t="shared" ca="1" si="18"/>
        <v>2018_01_AFC_North</v>
      </c>
      <c r="D230" t="str">
        <f t="shared" ca="1" si="18"/>
        <v>AFC</v>
      </c>
      <c r="E230" t="str">
        <f t="shared" ca="1" si="18"/>
        <v>North</v>
      </c>
      <c r="F230" t="s">
        <v>18</v>
      </c>
    </row>
    <row r="231" spans="1:7" x14ac:dyDescent="0.25">
      <c r="A231">
        <v>230</v>
      </c>
      <c r="B231">
        <v>92</v>
      </c>
      <c r="C231" t="str">
        <f t="shared" ca="1" si="18"/>
        <v>2018_01_AFC_South</v>
      </c>
      <c r="D231" t="str">
        <f t="shared" ca="1" si="18"/>
        <v>AFC</v>
      </c>
      <c r="E231" t="str">
        <f t="shared" ca="1" si="18"/>
        <v>South</v>
      </c>
      <c r="F231" t="s">
        <v>18</v>
      </c>
    </row>
    <row r="232" spans="1:7" x14ac:dyDescent="0.25">
      <c r="A232">
        <v>231</v>
      </c>
      <c r="B232">
        <v>93</v>
      </c>
      <c r="C232" t="str">
        <f t="shared" ca="1" si="18"/>
        <v>2018_01_AFC_East</v>
      </c>
      <c r="D232" t="str">
        <f t="shared" ca="1" si="18"/>
        <v>AFC</v>
      </c>
      <c r="E232" t="str">
        <f t="shared" ca="1" si="18"/>
        <v>East</v>
      </c>
      <c r="F232" t="s">
        <v>18</v>
      </c>
    </row>
    <row r="233" spans="1:7" x14ac:dyDescent="0.25">
      <c r="A233">
        <v>232</v>
      </c>
      <c r="B233">
        <v>94</v>
      </c>
      <c r="C233" t="str">
        <f t="shared" ca="1" si="18"/>
        <v>2018_01_AFC_West</v>
      </c>
      <c r="D233" t="str">
        <f t="shared" ca="1" si="18"/>
        <v>AFC</v>
      </c>
      <c r="E233" t="str">
        <f t="shared" ca="1" si="18"/>
        <v>West</v>
      </c>
      <c r="F233" t="s">
        <v>18</v>
      </c>
    </row>
    <row r="234" spans="1:7" x14ac:dyDescent="0.25">
      <c r="A234">
        <v>233</v>
      </c>
      <c r="B234">
        <v>95</v>
      </c>
      <c r="C234" t="str">
        <f t="shared" ref="C234:E244" ca="1" si="19">IFERROR(VLOOKUP($B234,nfl_plyff_tm,MATCH(C$1,nfl_plyff_tm_header,0),FALSE),"error")</f>
        <v>2018_01_AFC_NA</v>
      </c>
      <c r="D234" t="str">
        <f t="shared" ca="1" si="19"/>
        <v>AFC</v>
      </c>
      <c r="E234" t="str">
        <f t="shared" ca="1" si="19"/>
        <v>NA</v>
      </c>
      <c r="F234" t="s">
        <v>18</v>
      </c>
    </row>
    <row r="235" spans="1:7" x14ac:dyDescent="0.25">
      <c r="A235">
        <v>234</v>
      </c>
      <c r="B235">
        <v>96</v>
      </c>
      <c r="C235" t="str">
        <f t="shared" ca="1" si="19"/>
        <v>2018_01_AFC_NA</v>
      </c>
      <c r="D235" t="str">
        <f t="shared" ca="1" si="19"/>
        <v>AFC</v>
      </c>
      <c r="E235" t="str">
        <f t="shared" ca="1" si="19"/>
        <v>NA</v>
      </c>
      <c r="F235" t="s">
        <v>18</v>
      </c>
    </row>
    <row r="236" spans="1:7" x14ac:dyDescent="0.25">
      <c r="A236">
        <v>235</v>
      </c>
      <c r="B236">
        <v>97</v>
      </c>
      <c r="C236" t="str">
        <f t="shared" ca="1" si="19"/>
        <v>2018_01_NFC_North</v>
      </c>
      <c r="D236" t="str">
        <f t="shared" ca="1" si="19"/>
        <v>NFC</v>
      </c>
      <c r="E236" t="str">
        <f t="shared" ca="1" si="19"/>
        <v>North</v>
      </c>
      <c r="F236" t="s">
        <v>18</v>
      </c>
    </row>
    <row r="237" spans="1:7" x14ac:dyDescent="0.25">
      <c r="A237">
        <v>236</v>
      </c>
      <c r="B237">
        <v>98</v>
      </c>
      <c r="C237" t="str">
        <f t="shared" ca="1" si="19"/>
        <v>2018_01_NFC_South</v>
      </c>
      <c r="D237" t="str">
        <f t="shared" ca="1" si="19"/>
        <v>NFC</v>
      </c>
      <c r="E237" t="str">
        <f t="shared" ca="1" si="19"/>
        <v>South</v>
      </c>
      <c r="F237" t="s">
        <v>18</v>
      </c>
    </row>
    <row r="238" spans="1:7" x14ac:dyDescent="0.25">
      <c r="A238">
        <v>237</v>
      </c>
      <c r="B238">
        <v>99</v>
      </c>
      <c r="C238" t="str">
        <f t="shared" ca="1" si="19"/>
        <v>2018_01_NFC_East</v>
      </c>
      <c r="D238" t="str">
        <f t="shared" ca="1" si="19"/>
        <v>NFC</v>
      </c>
      <c r="E238" t="str">
        <f t="shared" ca="1" si="19"/>
        <v>East</v>
      </c>
      <c r="F238" t="s">
        <v>18</v>
      </c>
    </row>
    <row r="239" spans="1:7" x14ac:dyDescent="0.25">
      <c r="A239">
        <v>238</v>
      </c>
      <c r="B239">
        <v>100</v>
      </c>
      <c r="C239" t="str">
        <f t="shared" ca="1" si="19"/>
        <v>2018_01_NFC_West</v>
      </c>
      <c r="D239" t="str">
        <f t="shared" ca="1" si="19"/>
        <v>NFC</v>
      </c>
      <c r="E239" t="str">
        <f t="shared" ca="1" si="19"/>
        <v>West</v>
      </c>
      <c r="F239" t="s">
        <v>18</v>
      </c>
    </row>
    <row r="240" spans="1:7" x14ac:dyDescent="0.25">
      <c r="A240">
        <v>239</v>
      </c>
      <c r="B240">
        <v>101</v>
      </c>
      <c r="C240" t="str">
        <f t="shared" ca="1" si="19"/>
        <v>2018_01_NFC_NA</v>
      </c>
      <c r="D240" t="str">
        <f t="shared" ca="1" si="19"/>
        <v>NFC</v>
      </c>
      <c r="E240" t="str">
        <f t="shared" ca="1" si="19"/>
        <v>NA</v>
      </c>
      <c r="F240" t="s">
        <v>18</v>
      </c>
    </row>
    <row r="241" spans="1:6" x14ac:dyDescent="0.25">
      <c r="A241">
        <v>240</v>
      </c>
      <c r="B241">
        <v>102</v>
      </c>
      <c r="C241" t="str">
        <f t="shared" ca="1" si="19"/>
        <v>2018_01_NFC_NA</v>
      </c>
      <c r="D241" t="str">
        <f t="shared" ca="1" si="19"/>
        <v>NFC</v>
      </c>
      <c r="E241" t="str">
        <f t="shared" ca="1" si="19"/>
        <v>NA</v>
      </c>
      <c r="F241" t="s">
        <v>18</v>
      </c>
    </row>
    <row r="242" spans="1:6" x14ac:dyDescent="0.25">
      <c r="A242">
        <v>241</v>
      </c>
      <c r="B242">
        <v>103</v>
      </c>
      <c r="C242" t="str">
        <f t="shared" ca="1" si="19"/>
        <v>2018_03_AFC_NA</v>
      </c>
      <c r="D242" t="str">
        <f t="shared" ca="1" si="19"/>
        <v>AFC</v>
      </c>
      <c r="E242" t="str">
        <f t="shared" ca="1" si="19"/>
        <v>NA</v>
      </c>
      <c r="F242" t="s">
        <v>18</v>
      </c>
    </row>
    <row r="243" spans="1:6" x14ac:dyDescent="0.25">
      <c r="A243">
        <v>242</v>
      </c>
      <c r="B243">
        <v>104</v>
      </c>
      <c r="C243" t="str">
        <f t="shared" ca="1" si="19"/>
        <v>2018_03_NFC_NA</v>
      </c>
      <c r="D243" t="str">
        <f t="shared" ca="1" si="19"/>
        <v>NFC</v>
      </c>
      <c r="E243" t="str">
        <f t="shared" ca="1" si="19"/>
        <v>NA</v>
      </c>
      <c r="F243" t="s">
        <v>18</v>
      </c>
    </row>
    <row r="244" spans="1:6" x14ac:dyDescent="0.25">
      <c r="A244">
        <v>243</v>
      </c>
      <c r="B244">
        <v>105</v>
      </c>
      <c r="C244" t="str">
        <f t="shared" ca="1" si="19"/>
        <v>2018_04_NA_NA</v>
      </c>
      <c r="D244" t="str">
        <f t="shared" ca="1" si="19"/>
        <v>NA</v>
      </c>
      <c r="E244" t="str">
        <f t="shared" ca="1" si="19"/>
        <v>NA</v>
      </c>
      <c r="F244" t="s"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1:E85"/>
  <sheetViews>
    <sheetView topLeftCell="A46" zoomScale="90" zoomScaleNormal="90" workbookViewId="0">
      <selection activeCell="E72" sqref="E72"/>
    </sheetView>
  </sheetViews>
  <sheetFormatPr defaultRowHeight="15" x14ac:dyDescent="0.25"/>
  <cols>
    <col min="2" max="2" width="19.7109375" bestFit="1" customWidth="1"/>
  </cols>
  <sheetData>
    <row r="1" spans="1:5" x14ac:dyDescent="0.25">
      <c r="A1" s="18" t="s">
        <v>378</v>
      </c>
      <c r="B1" s="18" t="s">
        <v>380</v>
      </c>
      <c r="C1" t="s">
        <v>292</v>
      </c>
      <c r="D1" t="s">
        <v>291</v>
      </c>
      <c r="E1" t="s">
        <v>155</v>
      </c>
    </row>
    <row r="2" spans="1:5" x14ac:dyDescent="0.25">
      <c r="A2">
        <v>1</v>
      </c>
      <c r="B2" t="str">
        <f>CONCATENATE(C2,"_",D2)</f>
        <v>2013_mvp</v>
      </c>
      <c r="C2">
        <v>2013</v>
      </c>
      <c r="D2" t="s">
        <v>35</v>
      </c>
      <c r="E2" t="s">
        <v>156</v>
      </c>
    </row>
    <row r="3" spans="1:5" x14ac:dyDescent="0.25">
      <c r="A3">
        <v>2</v>
      </c>
      <c r="B3" t="str">
        <f t="shared" ref="B3:B66" si="0">CONCATENATE(C3,"_",D3)</f>
        <v>2013_opoy</v>
      </c>
      <c r="C3">
        <v>2013</v>
      </c>
      <c r="D3" t="s">
        <v>42</v>
      </c>
      <c r="E3" t="s">
        <v>156</v>
      </c>
    </row>
    <row r="4" spans="1:5" x14ac:dyDescent="0.25">
      <c r="A4">
        <v>3</v>
      </c>
      <c r="B4" t="str">
        <f t="shared" si="0"/>
        <v>2013_dpoy</v>
      </c>
      <c r="C4">
        <v>2013</v>
      </c>
      <c r="D4" t="s">
        <v>37</v>
      </c>
      <c r="E4" t="s">
        <v>157</v>
      </c>
    </row>
    <row r="5" spans="1:5" x14ac:dyDescent="0.25">
      <c r="A5">
        <v>4</v>
      </c>
      <c r="B5" t="str">
        <f t="shared" si="0"/>
        <v>2013_pass_champ</v>
      </c>
      <c r="C5">
        <v>2013</v>
      </c>
      <c r="D5" t="s">
        <v>65</v>
      </c>
      <c r="E5" t="s">
        <v>158</v>
      </c>
    </row>
    <row r="6" spans="1:5" x14ac:dyDescent="0.25">
      <c r="A6">
        <v>5</v>
      </c>
      <c r="B6" t="str">
        <f t="shared" si="0"/>
        <v>2013_rush_champ</v>
      </c>
      <c r="C6">
        <v>2013</v>
      </c>
      <c r="D6" t="s">
        <v>59</v>
      </c>
      <c r="E6" t="s">
        <v>159</v>
      </c>
    </row>
    <row r="7" spans="1:5" x14ac:dyDescent="0.25">
      <c r="A7">
        <v>6</v>
      </c>
      <c r="B7" t="str">
        <f t="shared" si="0"/>
        <v>2013_rec_champ</v>
      </c>
      <c r="C7">
        <v>2013</v>
      </c>
      <c r="D7" t="s">
        <v>60</v>
      </c>
      <c r="E7" t="s">
        <v>160</v>
      </c>
    </row>
    <row r="8" spans="1:5" x14ac:dyDescent="0.25">
      <c r="A8">
        <v>7</v>
      </c>
      <c r="B8" t="str">
        <f t="shared" si="0"/>
        <v>2013_sack_champ</v>
      </c>
      <c r="C8">
        <v>2013</v>
      </c>
      <c r="D8" t="s">
        <v>61</v>
      </c>
      <c r="E8" t="s">
        <v>156</v>
      </c>
    </row>
    <row r="9" spans="1:5" x14ac:dyDescent="0.25">
      <c r="A9">
        <v>8</v>
      </c>
      <c r="B9" t="str">
        <f t="shared" si="0"/>
        <v>2013_int_champ</v>
      </c>
      <c r="C9">
        <v>2013</v>
      </c>
      <c r="D9" t="s">
        <v>62</v>
      </c>
      <c r="E9" t="s">
        <v>161</v>
      </c>
    </row>
    <row r="10" spans="1:5" x14ac:dyDescent="0.25">
      <c r="A10">
        <v>9</v>
      </c>
      <c r="B10" t="str">
        <f t="shared" si="0"/>
        <v>2013_cbpoy</v>
      </c>
      <c r="C10">
        <v>2013</v>
      </c>
      <c r="D10" t="s">
        <v>63</v>
      </c>
      <c r="E10" t="s">
        <v>162</v>
      </c>
    </row>
    <row r="11" spans="1:5" x14ac:dyDescent="0.25">
      <c r="A11">
        <v>10</v>
      </c>
      <c r="B11" t="str">
        <f t="shared" si="0"/>
        <v>2013_oroy</v>
      </c>
      <c r="C11">
        <v>2013</v>
      </c>
      <c r="D11" t="s">
        <v>168</v>
      </c>
      <c r="E11" t="s">
        <v>164</v>
      </c>
    </row>
    <row r="12" spans="1:5" x14ac:dyDescent="0.25">
      <c r="A12">
        <v>11</v>
      </c>
      <c r="B12" t="str">
        <f t="shared" si="0"/>
        <v>2013_droy</v>
      </c>
      <c r="C12">
        <v>2013</v>
      </c>
      <c r="D12" t="s">
        <v>169</v>
      </c>
      <c r="E12" t="s">
        <v>165</v>
      </c>
    </row>
    <row r="13" spans="1:5" x14ac:dyDescent="0.25">
      <c r="A13">
        <v>12</v>
      </c>
      <c r="B13" t="str">
        <f t="shared" si="0"/>
        <v>2013_coy</v>
      </c>
      <c r="C13">
        <v>2013</v>
      </c>
      <c r="D13" t="s">
        <v>39</v>
      </c>
      <c r="E13" t="s">
        <v>163</v>
      </c>
    </row>
    <row r="14" spans="1:5" x14ac:dyDescent="0.25">
      <c r="A14">
        <v>13</v>
      </c>
      <c r="B14" t="str">
        <f t="shared" si="0"/>
        <v>2013_acoy</v>
      </c>
      <c r="C14">
        <v>2013</v>
      </c>
      <c r="D14" t="s">
        <v>64</v>
      </c>
      <c r="E14" t="s">
        <v>382</v>
      </c>
    </row>
    <row r="15" spans="1:5" x14ac:dyDescent="0.25">
      <c r="A15">
        <v>14</v>
      </c>
      <c r="B15" t="str">
        <f t="shared" si="0"/>
        <v>2013_eoy</v>
      </c>
      <c r="C15">
        <v>2013</v>
      </c>
      <c r="D15" t="s">
        <v>391</v>
      </c>
      <c r="E15" t="s">
        <v>382</v>
      </c>
    </row>
    <row r="16" spans="1:5" x14ac:dyDescent="0.25">
      <c r="A16">
        <v>15</v>
      </c>
      <c r="B16" t="str">
        <f t="shared" si="0"/>
        <v>2014_mvp</v>
      </c>
      <c r="C16">
        <v>2014</v>
      </c>
      <c r="D16" t="s">
        <v>35</v>
      </c>
      <c r="E16" t="s">
        <v>170</v>
      </c>
    </row>
    <row r="17" spans="1:5" x14ac:dyDescent="0.25">
      <c r="A17">
        <v>16</v>
      </c>
      <c r="B17" t="str">
        <f t="shared" si="0"/>
        <v>2014_opoy</v>
      </c>
      <c r="C17">
        <v>2014</v>
      </c>
      <c r="D17" t="s">
        <v>42</v>
      </c>
      <c r="E17" t="s">
        <v>171</v>
      </c>
    </row>
    <row r="18" spans="1:5" x14ac:dyDescent="0.25">
      <c r="A18">
        <v>17</v>
      </c>
      <c r="B18" t="str">
        <f t="shared" si="0"/>
        <v>2014_dpoy</v>
      </c>
      <c r="C18">
        <v>2014</v>
      </c>
      <c r="D18" t="s">
        <v>37</v>
      </c>
      <c r="E18" t="s">
        <v>172</v>
      </c>
    </row>
    <row r="19" spans="1:5" x14ac:dyDescent="0.25">
      <c r="A19">
        <v>18</v>
      </c>
      <c r="B19" t="str">
        <f t="shared" si="0"/>
        <v>2014_pass_champ</v>
      </c>
      <c r="C19">
        <v>2014</v>
      </c>
      <c r="D19" t="s">
        <v>65</v>
      </c>
      <c r="E19" t="s">
        <v>173</v>
      </c>
    </row>
    <row r="20" spans="1:5" x14ac:dyDescent="0.25">
      <c r="A20">
        <v>19</v>
      </c>
      <c r="B20" t="str">
        <f t="shared" si="0"/>
        <v>2014_rush_champ</v>
      </c>
      <c r="C20">
        <v>2014</v>
      </c>
      <c r="D20" t="s">
        <v>59</v>
      </c>
      <c r="E20" t="s">
        <v>174</v>
      </c>
    </row>
    <row r="21" spans="1:5" x14ac:dyDescent="0.25">
      <c r="A21">
        <v>20</v>
      </c>
      <c r="B21" t="str">
        <f t="shared" si="0"/>
        <v>2014_rec_champ</v>
      </c>
      <c r="C21">
        <v>2014</v>
      </c>
      <c r="D21" t="s">
        <v>60</v>
      </c>
      <c r="E21" t="s">
        <v>175</v>
      </c>
    </row>
    <row r="22" spans="1:5" x14ac:dyDescent="0.25">
      <c r="A22">
        <v>21</v>
      </c>
      <c r="B22" t="str">
        <f t="shared" si="0"/>
        <v>2014_sack_champ</v>
      </c>
      <c r="C22">
        <v>2014</v>
      </c>
      <c r="D22" t="s">
        <v>61</v>
      </c>
      <c r="E22" t="s">
        <v>172</v>
      </c>
    </row>
    <row r="23" spans="1:5" x14ac:dyDescent="0.25">
      <c r="A23">
        <v>22</v>
      </c>
      <c r="B23" t="str">
        <f t="shared" si="0"/>
        <v>2014_int_champ</v>
      </c>
      <c r="C23">
        <v>2014</v>
      </c>
      <c r="D23" t="s">
        <v>62</v>
      </c>
      <c r="E23" t="s">
        <v>176</v>
      </c>
    </row>
    <row r="24" spans="1:5" x14ac:dyDescent="0.25">
      <c r="A24">
        <v>23</v>
      </c>
      <c r="B24" t="str">
        <f t="shared" si="0"/>
        <v>2014_cbpoy</v>
      </c>
      <c r="C24">
        <v>2014</v>
      </c>
      <c r="D24" t="s">
        <v>63</v>
      </c>
      <c r="E24" t="s">
        <v>177</v>
      </c>
    </row>
    <row r="25" spans="1:5" x14ac:dyDescent="0.25">
      <c r="A25">
        <v>24</v>
      </c>
      <c r="B25" t="str">
        <f t="shared" si="0"/>
        <v>2014_oroy</v>
      </c>
      <c r="C25">
        <v>2014</v>
      </c>
      <c r="D25" t="s">
        <v>168</v>
      </c>
      <c r="E25" t="s">
        <v>178</v>
      </c>
    </row>
    <row r="26" spans="1:5" x14ac:dyDescent="0.25">
      <c r="A26">
        <v>25</v>
      </c>
      <c r="B26" t="str">
        <f t="shared" si="0"/>
        <v>2014_droy</v>
      </c>
      <c r="C26">
        <v>2014</v>
      </c>
      <c r="D26" t="s">
        <v>169</v>
      </c>
      <c r="E26" t="s">
        <v>179</v>
      </c>
    </row>
    <row r="27" spans="1:5" x14ac:dyDescent="0.25">
      <c r="A27">
        <v>26</v>
      </c>
      <c r="B27" t="str">
        <f t="shared" si="0"/>
        <v>2014_coy</v>
      </c>
      <c r="C27">
        <v>2014</v>
      </c>
      <c r="D27" t="s">
        <v>39</v>
      </c>
      <c r="E27" t="s">
        <v>180</v>
      </c>
    </row>
    <row r="28" spans="1:5" x14ac:dyDescent="0.25">
      <c r="A28">
        <v>27</v>
      </c>
      <c r="B28" t="str">
        <f t="shared" si="0"/>
        <v>2014_acoy</v>
      </c>
      <c r="C28">
        <v>2014</v>
      </c>
      <c r="D28" t="s">
        <v>64</v>
      </c>
      <c r="E28" t="s">
        <v>382</v>
      </c>
    </row>
    <row r="29" spans="1:5" x14ac:dyDescent="0.25">
      <c r="A29">
        <v>28</v>
      </c>
      <c r="B29" t="str">
        <f t="shared" si="0"/>
        <v>2014_eoy</v>
      </c>
      <c r="C29">
        <v>2014</v>
      </c>
      <c r="D29" t="s">
        <v>391</v>
      </c>
      <c r="E29" t="s">
        <v>382</v>
      </c>
    </row>
    <row r="30" spans="1:5" x14ac:dyDescent="0.25">
      <c r="A30">
        <v>29</v>
      </c>
      <c r="B30" t="str">
        <f t="shared" si="0"/>
        <v>2015_mvp</v>
      </c>
      <c r="C30">
        <v>2015</v>
      </c>
      <c r="D30" t="s">
        <v>35</v>
      </c>
      <c r="E30" t="s">
        <v>181</v>
      </c>
    </row>
    <row r="31" spans="1:5" x14ac:dyDescent="0.25">
      <c r="A31">
        <v>30</v>
      </c>
      <c r="B31" t="str">
        <f t="shared" si="0"/>
        <v>2015_opoy</v>
      </c>
      <c r="C31">
        <v>2015</v>
      </c>
      <c r="D31" t="s">
        <v>42</v>
      </c>
      <c r="E31" t="s">
        <v>171</v>
      </c>
    </row>
    <row r="32" spans="1:5" x14ac:dyDescent="0.25">
      <c r="A32">
        <v>31</v>
      </c>
      <c r="B32" t="str">
        <f t="shared" si="0"/>
        <v>2015_dpoy</v>
      </c>
      <c r="C32">
        <v>2015</v>
      </c>
      <c r="D32" t="s">
        <v>37</v>
      </c>
      <c r="E32" t="s">
        <v>182</v>
      </c>
    </row>
    <row r="33" spans="1:5" x14ac:dyDescent="0.25">
      <c r="A33">
        <v>32</v>
      </c>
      <c r="B33" t="str">
        <f t="shared" si="0"/>
        <v>2015_pass_champ</v>
      </c>
      <c r="C33">
        <v>2015</v>
      </c>
      <c r="D33" t="s">
        <v>65</v>
      </c>
      <c r="E33" t="s">
        <v>183</v>
      </c>
    </row>
    <row r="34" spans="1:5" x14ac:dyDescent="0.25">
      <c r="A34">
        <v>33</v>
      </c>
      <c r="B34" t="str">
        <f t="shared" si="0"/>
        <v>2015_rush_champ</v>
      </c>
      <c r="C34">
        <v>2015</v>
      </c>
      <c r="D34" t="s">
        <v>59</v>
      </c>
      <c r="E34" t="s">
        <v>176</v>
      </c>
    </row>
    <row r="35" spans="1:5" x14ac:dyDescent="0.25">
      <c r="A35">
        <v>34</v>
      </c>
      <c r="B35" t="str">
        <f t="shared" si="0"/>
        <v>2015_rec_champ</v>
      </c>
      <c r="C35">
        <v>2015</v>
      </c>
      <c r="D35" t="s">
        <v>60</v>
      </c>
      <c r="E35" t="s">
        <v>184</v>
      </c>
    </row>
    <row r="36" spans="1:5" x14ac:dyDescent="0.25">
      <c r="A36">
        <v>35</v>
      </c>
      <c r="B36" t="str">
        <f t="shared" si="0"/>
        <v>2015_sack_champ</v>
      </c>
      <c r="C36">
        <v>2015</v>
      </c>
      <c r="D36" t="s">
        <v>61</v>
      </c>
      <c r="E36" t="s">
        <v>181</v>
      </c>
    </row>
    <row r="37" spans="1:5" x14ac:dyDescent="0.25">
      <c r="A37">
        <v>36</v>
      </c>
      <c r="B37" t="str">
        <f t="shared" si="0"/>
        <v>2015_int_champ</v>
      </c>
      <c r="C37">
        <v>2015</v>
      </c>
      <c r="D37" t="s">
        <v>62</v>
      </c>
      <c r="E37" t="s">
        <v>176</v>
      </c>
    </row>
    <row r="38" spans="1:5" x14ac:dyDescent="0.25">
      <c r="A38">
        <v>37</v>
      </c>
      <c r="B38" t="str">
        <f t="shared" si="0"/>
        <v>2015_cbpoy</v>
      </c>
      <c r="C38">
        <v>2015</v>
      </c>
      <c r="D38" t="s">
        <v>63</v>
      </c>
      <c r="E38" t="s">
        <v>185</v>
      </c>
    </row>
    <row r="39" spans="1:5" x14ac:dyDescent="0.25">
      <c r="A39">
        <v>38</v>
      </c>
      <c r="B39" t="str">
        <f t="shared" si="0"/>
        <v>2015_oroy</v>
      </c>
      <c r="C39">
        <v>2015</v>
      </c>
      <c r="D39" t="s">
        <v>168</v>
      </c>
      <c r="E39" t="s">
        <v>186</v>
      </c>
    </row>
    <row r="40" spans="1:5" x14ac:dyDescent="0.25">
      <c r="A40">
        <v>39</v>
      </c>
      <c r="B40" t="str">
        <f t="shared" si="0"/>
        <v>2015_droy</v>
      </c>
      <c r="C40">
        <v>2015</v>
      </c>
      <c r="D40" t="s">
        <v>169</v>
      </c>
      <c r="E40" t="s">
        <v>187</v>
      </c>
    </row>
    <row r="41" spans="1:5" x14ac:dyDescent="0.25">
      <c r="A41">
        <v>40</v>
      </c>
      <c r="B41" t="str">
        <f t="shared" si="0"/>
        <v>2015_coy</v>
      </c>
      <c r="C41">
        <v>2015</v>
      </c>
      <c r="D41" t="s">
        <v>39</v>
      </c>
      <c r="E41" t="s">
        <v>163</v>
      </c>
    </row>
    <row r="42" spans="1:5" x14ac:dyDescent="0.25">
      <c r="A42">
        <v>41</v>
      </c>
      <c r="B42" t="str">
        <f t="shared" si="0"/>
        <v>2015_acoy</v>
      </c>
      <c r="C42">
        <v>2015</v>
      </c>
      <c r="D42" t="s">
        <v>64</v>
      </c>
      <c r="E42" t="s">
        <v>382</v>
      </c>
    </row>
    <row r="43" spans="1:5" x14ac:dyDescent="0.25">
      <c r="A43">
        <v>42</v>
      </c>
      <c r="B43" t="str">
        <f t="shared" si="0"/>
        <v>2015_eoy</v>
      </c>
      <c r="C43">
        <v>2015</v>
      </c>
      <c r="D43" t="s">
        <v>391</v>
      </c>
      <c r="E43" t="s">
        <v>382</v>
      </c>
    </row>
    <row r="44" spans="1:5" x14ac:dyDescent="0.25">
      <c r="A44">
        <v>43</v>
      </c>
      <c r="B44" t="str">
        <f t="shared" si="0"/>
        <v>2016_mvp</v>
      </c>
      <c r="C44">
        <v>2016</v>
      </c>
      <c r="D44" t="s">
        <v>35</v>
      </c>
      <c r="E44" t="s">
        <v>188</v>
      </c>
    </row>
    <row r="45" spans="1:5" x14ac:dyDescent="0.25">
      <c r="A45">
        <v>44</v>
      </c>
      <c r="B45" t="str">
        <f t="shared" si="0"/>
        <v>2016_opoy</v>
      </c>
      <c r="C45">
        <v>2016</v>
      </c>
      <c r="D45" t="s">
        <v>42</v>
      </c>
      <c r="E45" t="s">
        <v>171</v>
      </c>
    </row>
    <row r="46" spans="1:5" x14ac:dyDescent="0.25">
      <c r="A46">
        <v>45</v>
      </c>
      <c r="B46" t="str">
        <f t="shared" si="0"/>
        <v>2016_dpoy</v>
      </c>
      <c r="C46">
        <v>2016</v>
      </c>
      <c r="D46" t="s">
        <v>37</v>
      </c>
      <c r="E46" t="s">
        <v>189</v>
      </c>
    </row>
    <row r="47" spans="1:5" x14ac:dyDescent="0.25">
      <c r="A47">
        <v>46</v>
      </c>
      <c r="B47" t="str">
        <f t="shared" si="0"/>
        <v>2016_pass_champ</v>
      </c>
      <c r="C47">
        <v>2016</v>
      </c>
      <c r="D47" t="s">
        <v>65</v>
      </c>
      <c r="E47" t="s">
        <v>190</v>
      </c>
    </row>
    <row r="48" spans="1:5" x14ac:dyDescent="0.25">
      <c r="A48">
        <v>47</v>
      </c>
      <c r="B48" t="str">
        <f t="shared" si="0"/>
        <v>2016_rush_champ</v>
      </c>
      <c r="C48">
        <v>2016</v>
      </c>
      <c r="D48" t="s">
        <v>59</v>
      </c>
      <c r="E48" t="s">
        <v>191</v>
      </c>
    </row>
    <row r="49" spans="1:5" x14ac:dyDescent="0.25">
      <c r="A49">
        <v>48</v>
      </c>
      <c r="B49" t="str">
        <f t="shared" si="0"/>
        <v>2016_rec_champ</v>
      </c>
      <c r="C49">
        <v>2016</v>
      </c>
      <c r="D49" t="s">
        <v>60</v>
      </c>
      <c r="E49" t="s">
        <v>192</v>
      </c>
    </row>
    <row r="50" spans="1:5" x14ac:dyDescent="0.25">
      <c r="A50">
        <v>49</v>
      </c>
      <c r="B50" t="str">
        <f t="shared" si="0"/>
        <v>2016_sack_champ</v>
      </c>
      <c r="C50">
        <v>2016</v>
      </c>
      <c r="D50" t="s">
        <v>61</v>
      </c>
      <c r="E50" t="s">
        <v>188</v>
      </c>
    </row>
    <row r="51" spans="1:5" x14ac:dyDescent="0.25">
      <c r="A51">
        <v>50</v>
      </c>
      <c r="B51" t="str">
        <f t="shared" si="0"/>
        <v>2016_int_champ</v>
      </c>
      <c r="C51">
        <v>2016</v>
      </c>
      <c r="D51" t="s">
        <v>62</v>
      </c>
      <c r="E51" t="s">
        <v>193</v>
      </c>
    </row>
    <row r="52" spans="1:5" x14ac:dyDescent="0.25">
      <c r="A52">
        <v>51</v>
      </c>
      <c r="B52" t="str">
        <f t="shared" si="0"/>
        <v>2016_cbpoy</v>
      </c>
      <c r="C52">
        <v>2016</v>
      </c>
      <c r="D52" t="s">
        <v>63</v>
      </c>
      <c r="E52" t="s">
        <v>194</v>
      </c>
    </row>
    <row r="53" spans="1:5" x14ac:dyDescent="0.25">
      <c r="A53">
        <v>52</v>
      </c>
      <c r="B53" t="str">
        <f t="shared" si="0"/>
        <v>2016_oroy</v>
      </c>
      <c r="C53">
        <v>2016</v>
      </c>
      <c r="D53" t="s">
        <v>168</v>
      </c>
      <c r="E53" t="s">
        <v>195</v>
      </c>
    </row>
    <row r="54" spans="1:5" x14ac:dyDescent="0.25">
      <c r="A54">
        <v>53</v>
      </c>
      <c r="B54" t="str">
        <f t="shared" si="0"/>
        <v>2016_droy</v>
      </c>
      <c r="C54">
        <v>2016</v>
      </c>
      <c r="D54" t="s">
        <v>169</v>
      </c>
      <c r="E54" t="s">
        <v>196</v>
      </c>
    </row>
    <row r="55" spans="1:5" x14ac:dyDescent="0.25">
      <c r="A55">
        <v>54</v>
      </c>
      <c r="B55" t="str">
        <f t="shared" si="0"/>
        <v>2016_coy</v>
      </c>
      <c r="C55">
        <v>2016</v>
      </c>
      <c r="D55" t="s">
        <v>39</v>
      </c>
      <c r="E55" t="s">
        <v>197</v>
      </c>
    </row>
    <row r="56" spans="1:5" x14ac:dyDescent="0.25">
      <c r="A56">
        <v>55</v>
      </c>
      <c r="B56" t="str">
        <f t="shared" si="0"/>
        <v>2016_acoy</v>
      </c>
      <c r="C56">
        <v>2016</v>
      </c>
      <c r="D56" t="s">
        <v>64</v>
      </c>
      <c r="E56" t="s">
        <v>198</v>
      </c>
    </row>
    <row r="57" spans="1:5" x14ac:dyDescent="0.25">
      <c r="A57">
        <v>56</v>
      </c>
      <c r="B57" t="str">
        <f t="shared" si="0"/>
        <v>2016_eoy</v>
      </c>
      <c r="C57">
        <v>2016</v>
      </c>
      <c r="D57" t="s">
        <v>391</v>
      </c>
      <c r="E57" t="s">
        <v>392</v>
      </c>
    </row>
    <row r="58" spans="1:5" x14ac:dyDescent="0.25">
      <c r="A58">
        <v>57</v>
      </c>
      <c r="B58" t="str">
        <f t="shared" si="0"/>
        <v>2017_mvp</v>
      </c>
      <c r="C58">
        <v>2017</v>
      </c>
      <c r="D58" t="s">
        <v>35</v>
      </c>
      <c r="E58" t="s">
        <v>269</v>
      </c>
    </row>
    <row r="59" spans="1:5" x14ac:dyDescent="0.25">
      <c r="A59">
        <v>58</v>
      </c>
      <c r="B59" t="str">
        <f t="shared" si="0"/>
        <v>2017_opoy</v>
      </c>
      <c r="C59">
        <v>2017</v>
      </c>
      <c r="D59" t="s">
        <v>42</v>
      </c>
      <c r="E59" t="s">
        <v>186</v>
      </c>
    </row>
    <row r="60" spans="1:5" x14ac:dyDescent="0.25">
      <c r="A60">
        <v>59</v>
      </c>
      <c r="B60" t="str">
        <f t="shared" si="0"/>
        <v>2017_dpoy</v>
      </c>
      <c r="C60">
        <v>2017</v>
      </c>
      <c r="D60" t="s">
        <v>37</v>
      </c>
      <c r="E60" t="s">
        <v>179</v>
      </c>
    </row>
    <row r="61" spans="1:5" x14ac:dyDescent="0.25">
      <c r="A61">
        <v>60</v>
      </c>
      <c r="B61" t="str">
        <f t="shared" si="0"/>
        <v>2017_pass_champ</v>
      </c>
      <c r="C61">
        <v>2017</v>
      </c>
      <c r="D61" t="s">
        <v>65</v>
      </c>
      <c r="E61" t="s">
        <v>269</v>
      </c>
    </row>
    <row r="62" spans="1:5" x14ac:dyDescent="0.25">
      <c r="A62">
        <v>61</v>
      </c>
      <c r="B62" t="str">
        <f t="shared" si="0"/>
        <v>2017_rush_champ</v>
      </c>
      <c r="C62">
        <v>2017</v>
      </c>
      <c r="D62" t="s">
        <v>59</v>
      </c>
      <c r="E62" t="s">
        <v>388</v>
      </c>
    </row>
    <row r="63" spans="1:5" x14ac:dyDescent="0.25">
      <c r="A63">
        <v>62</v>
      </c>
      <c r="B63" t="str">
        <f t="shared" si="0"/>
        <v>2017_rec_champ</v>
      </c>
      <c r="C63">
        <v>2017</v>
      </c>
      <c r="D63" t="s">
        <v>60</v>
      </c>
      <c r="E63" t="s">
        <v>173</v>
      </c>
    </row>
    <row r="64" spans="1:5" x14ac:dyDescent="0.25">
      <c r="A64">
        <v>63</v>
      </c>
      <c r="B64" t="str">
        <f t="shared" si="0"/>
        <v>2017_sack_champ</v>
      </c>
      <c r="C64">
        <v>2017</v>
      </c>
      <c r="D64" t="s">
        <v>61</v>
      </c>
      <c r="E64" t="s">
        <v>389</v>
      </c>
    </row>
    <row r="65" spans="1:5" x14ac:dyDescent="0.25">
      <c r="A65">
        <v>64</v>
      </c>
      <c r="B65" t="str">
        <f t="shared" si="0"/>
        <v>2017_int_champ</v>
      </c>
      <c r="C65">
        <v>2017</v>
      </c>
      <c r="D65" t="s">
        <v>62</v>
      </c>
      <c r="E65" t="s">
        <v>394</v>
      </c>
    </row>
    <row r="66" spans="1:5" x14ac:dyDescent="0.25">
      <c r="A66">
        <v>65</v>
      </c>
      <c r="B66" t="str">
        <f t="shared" si="0"/>
        <v>2017_cbpoy</v>
      </c>
      <c r="C66">
        <v>2017</v>
      </c>
      <c r="D66" t="s">
        <v>63</v>
      </c>
      <c r="E66" t="s">
        <v>383</v>
      </c>
    </row>
    <row r="67" spans="1:5" x14ac:dyDescent="0.25">
      <c r="A67">
        <v>66</v>
      </c>
      <c r="B67" t="str">
        <f t="shared" ref="B67:B72" si="1">CONCATENATE(C67,"_",D67)</f>
        <v>2017_oroy</v>
      </c>
      <c r="C67">
        <v>2017</v>
      </c>
      <c r="D67" t="s">
        <v>168</v>
      </c>
      <c r="E67" t="s">
        <v>385</v>
      </c>
    </row>
    <row r="68" spans="1:5" x14ac:dyDescent="0.25">
      <c r="A68">
        <v>67</v>
      </c>
      <c r="B68" t="str">
        <f t="shared" si="1"/>
        <v>2017_droy</v>
      </c>
      <c r="C68">
        <v>2017</v>
      </c>
      <c r="D68" t="s">
        <v>169</v>
      </c>
      <c r="E68" t="s">
        <v>386</v>
      </c>
    </row>
    <row r="69" spans="1:5" x14ac:dyDescent="0.25">
      <c r="A69">
        <v>68</v>
      </c>
      <c r="B69" t="str">
        <f t="shared" si="1"/>
        <v>2017_coy</v>
      </c>
      <c r="C69">
        <v>2017</v>
      </c>
      <c r="D69" t="s">
        <v>39</v>
      </c>
      <c r="E69" t="s">
        <v>384</v>
      </c>
    </row>
    <row r="70" spans="1:5" x14ac:dyDescent="0.25">
      <c r="A70">
        <v>69</v>
      </c>
      <c r="B70" t="str">
        <f t="shared" si="1"/>
        <v>2017_acoy</v>
      </c>
      <c r="C70">
        <v>2017</v>
      </c>
      <c r="D70" t="s">
        <v>64</v>
      </c>
      <c r="E70" t="s">
        <v>387</v>
      </c>
    </row>
    <row r="71" spans="1:5" x14ac:dyDescent="0.25">
      <c r="A71">
        <v>70</v>
      </c>
      <c r="B71" t="str">
        <f t="shared" si="1"/>
        <v>2017_eoy</v>
      </c>
      <c r="C71">
        <v>2017</v>
      </c>
      <c r="D71" t="s">
        <v>391</v>
      </c>
      <c r="E71" t="s">
        <v>390</v>
      </c>
    </row>
    <row r="72" spans="1:5" x14ac:dyDescent="0.25">
      <c r="A72">
        <v>71</v>
      </c>
      <c r="B72" t="str">
        <f t="shared" si="1"/>
        <v>2018_mvp</v>
      </c>
      <c r="C72">
        <v>2018</v>
      </c>
      <c r="D72" t="s">
        <v>35</v>
      </c>
    </row>
    <row r="73" spans="1:5" x14ac:dyDescent="0.25">
      <c r="A73">
        <v>72</v>
      </c>
      <c r="B73" t="str">
        <f t="shared" ref="B73:B80" si="2">CONCATENATE(C73,"_",D73)</f>
        <v>2018_opoy</v>
      </c>
      <c r="C73">
        <v>2018</v>
      </c>
      <c r="D73" t="s">
        <v>42</v>
      </c>
    </row>
    <row r="74" spans="1:5" x14ac:dyDescent="0.25">
      <c r="A74">
        <v>73</v>
      </c>
      <c r="B74" t="str">
        <f t="shared" si="2"/>
        <v>2018_dpoy</v>
      </c>
      <c r="C74">
        <v>2018</v>
      </c>
      <c r="D74" t="s">
        <v>37</v>
      </c>
    </row>
    <row r="75" spans="1:5" x14ac:dyDescent="0.25">
      <c r="A75">
        <v>74</v>
      </c>
      <c r="B75" t="str">
        <f t="shared" si="2"/>
        <v>2018_pass_champ</v>
      </c>
      <c r="C75">
        <v>2018</v>
      </c>
      <c r="D75" t="s">
        <v>65</v>
      </c>
    </row>
    <row r="76" spans="1:5" x14ac:dyDescent="0.25">
      <c r="A76">
        <v>75</v>
      </c>
      <c r="B76" t="str">
        <f t="shared" si="2"/>
        <v>2018_rush_champ</v>
      </c>
      <c r="C76">
        <v>2018</v>
      </c>
      <c r="D76" t="s">
        <v>59</v>
      </c>
    </row>
    <row r="77" spans="1:5" x14ac:dyDescent="0.25">
      <c r="A77">
        <v>76</v>
      </c>
      <c r="B77" t="str">
        <f t="shared" si="2"/>
        <v>2018_rec_champ</v>
      </c>
      <c r="C77">
        <v>2018</v>
      </c>
      <c r="D77" t="s">
        <v>60</v>
      </c>
    </row>
    <row r="78" spans="1:5" x14ac:dyDescent="0.25">
      <c r="A78">
        <v>77</v>
      </c>
      <c r="B78" t="str">
        <f t="shared" si="2"/>
        <v>2018_sack_champ</v>
      </c>
      <c r="C78">
        <v>2018</v>
      </c>
      <c r="D78" t="s">
        <v>61</v>
      </c>
    </row>
    <row r="79" spans="1:5" x14ac:dyDescent="0.25">
      <c r="A79">
        <v>78</v>
      </c>
      <c r="B79" t="str">
        <f t="shared" si="2"/>
        <v>2018_int_champ</v>
      </c>
      <c r="C79">
        <v>2018</v>
      </c>
      <c r="D79" t="s">
        <v>62</v>
      </c>
    </row>
    <row r="80" spans="1:5" x14ac:dyDescent="0.25">
      <c r="A80">
        <v>79</v>
      </c>
      <c r="B80" t="str">
        <f t="shared" si="2"/>
        <v>2018_cbpoy</v>
      </c>
      <c r="C80">
        <v>2018</v>
      </c>
      <c r="D80" t="s">
        <v>63</v>
      </c>
    </row>
    <row r="81" spans="1:4" x14ac:dyDescent="0.25">
      <c r="A81">
        <v>80</v>
      </c>
      <c r="B81" t="str">
        <f>CONCATENATE(C81,"_",D81)</f>
        <v>2018_oroy</v>
      </c>
      <c r="C81">
        <v>2018</v>
      </c>
      <c r="D81" t="s">
        <v>168</v>
      </c>
    </row>
    <row r="82" spans="1:4" x14ac:dyDescent="0.25">
      <c r="A82">
        <v>81</v>
      </c>
      <c r="B82" t="str">
        <f>CONCATENATE(C82,"_",D82)</f>
        <v>2018_droy</v>
      </c>
      <c r="C82">
        <v>2018</v>
      </c>
      <c r="D82" t="s">
        <v>169</v>
      </c>
    </row>
    <row r="83" spans="1:4" x14ac:dyDescent="0.25">
      <c r="A83">
        <v>82</v>
      </c>
      <c r="B83" t="str">
        <f>CONCATENATE(C83,"_",D83)</f>
        <v>2018_coy</v>
      </c>
      <c r="C83">
        <v>2018</v>
      </c>
      <c r="D83" t="s">
        <v>39</v>
      </c>
    </row>
    <row r="84" spans="1:4" x14ac:dyDescent="0.25">
      <c r="A84">
        <v>83</v>
      </c>
      <c r="B84" t="str">
        <f>CONCATENATE(C84,"_",D84)</f>
        <v>2018_acoy</v>
      </c>
      <c r="C84">
        <v>2018</v>
      </c>
      <c r="D84" t="s">
        <v>64</v>
      </c>
    </row>
    <row r="85" spans="1:4" x14ac:dyDescent="0.25">
      <c r="A85">
        <v>84</v>
      </c>
      <c r="B85" t="str">
        <f>CONCATENATE(C85,"_",D85)</f>
        <v>2018_eoy</v>
      </c>
      <c r="C85">
        <v>2018</v>
      </c>
      <c r="D85" t="s">
        <v>391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A1:G169"/>
  <sheetViews>
    <sheetView topLeftCell="A116" zoomScale="80" zoomScaleNormal="80" workbookViewId="0">
      <selection activeCell="E150" sqref="E150"/>
    </sheetView>
  </sheetViews>
  <sheetFormatPr defaultRowHeight="15" x14ac:dyDescent="0.25"/>
  <cols>
    <col min="3" max="3" width="22.140625" bestFit="1" customWidth="1"/>
  </cols>
  <sheetData>
    <row r="1" spans="1:7" x14ac:dyDescent="0.25">
      <c r="A1" s="18" t="s">
        <v>379</v>
      </c>
      <c r="B1" s="19" t="s">
        <v>378</v>
      </c>
      <c r="C1" s="11" t="s">
        <v>380</v>
      </c>
      <c r="D1" t="s">
        <v>15</v>
      </c>
      <c r="E1" s="17" t="s">
        <v>137</v>
      </c>
      <c r="F1" s="11" t="s">
        <v>155</v>
      </c>
      <c r="G1" s="12" t="s">
        <v>136</v>
      </c>
    </row>
    <row r="2" spans="1:7" x14ac:dyDescent="0.25">
      <c r="A2">
        <v>1</v>
      </c>
      <c r="B2">
        <v>1</v>
      </c>
      <c r="C2" t="str">
        <f t="shared" ref="C2:C33" ca="1" si="0">IFERROR(VLOOKUP($B2,nfl_award_result,MATCH(C$1,nfl_award_result_header,0),FALSE),"error")</f>
        <v>2013_mvp</v>
      </c>
      <c r="D2" t="s">
        <v>18</v>
      </c>
      <c r="E2" s="13" t="s">
        <v>156</v>
      </c>
      <c r="F2" t="str">
        <f t="shared" ref="F2:F33" ca="1" si="1">IFERROR(IF(VLOOKUP($B2,nfl_award_result,MATCH(F$1,nfl_award_result_header,0),FALSE)="","",VLOOKUP($B2,nfl_award_result,MATCH(F$1,nfl_award_result_header,0),FALSE)),"error")</f>
        <v>Peyton Manning</v>
      </c>
      <c r="G2" s="2">
        <f ca="1">IF(OR(ISBLANK(E2),ISBLANK(F2),E2="",F2=""),"",IF(E2=F2,1,0))</f>
        <v>1</v>
      </c>
    </row>
    <row r="3" spans="1:7" x14ac:dyDescent="0.25">
      <c r="A3">
        <v>2</v>
      </c>
      <c r="B3">
        <v>1</v>
      </c>
      <c r="C3" t="str">
        <f t="shared" ca="1" si="0"/>
        <v>2013_mvp</v>
      </c>
      <c r="D3" t="s">
        <v>16</v>
      </c>
      <c r="E3" t="s">
        <v>170</v>
      </c>
      <c r="F3" t="str">
        <f t="shared" ca="1" si="1"/>
        <v>Peyton Manning</v>
      </c>
      <c r="G3" s="2">
        <f t="shared" ref="G3:G66" ca="1" si="2">IF(OR(ISBLANK(E3),ISBLANK(F3),E3="",F3=""),"",IF(E3=F3,1,0))</f>
        <v>0</v>
      </c>
    </row>
    <row r="4" spans="1:7" x14ac:dyDescent="0.25">
      <c r="A4">
        <v>3</v>
      </c>
      <c r="B4">
        <v>2</v>
      </c>
      <c r="C4" t="str">
        <f t="shared" ca="1" si="0"/>
        <v>2013_opoy</v>
      </c>
      <c r="D4" t="s">
        <v>18</v>
      </c>
      <c r="E4" s="13" t="s">
        <v>156</v>
      </c>
      <c r="F4" t="str">
        <f t="shared" ca="1" si="1"/>
        <v>Peyton Manning</v>
      </c>
      <c r="G4" s="2">
        <f t="shared" ca="1" si="2"/>
        <v>1</v>
      </c>
    </row>
    <row r="5" spans="1:7" x14ac:dyDescent="0.25">
      <c r="A5">
        <v>4</v>
      </c>
      <c r="B5">
        <v>2</v>
      </c>
      <c r="C5" t="str">
        <f t="shared" ca="1" si="0"/>
        <v>2013_opoy</v>
      </c>
      <c r="D5" t="s">
        <v>16</v>
      </c>
      <c r="E5" t="s">
        <v>171</v>
      </c>
      <c r="F5" t="str">
        <f t="shared" ca="1" si="1"/>
        <v>Peyton Manning</v>
      </c>
      <c r="G5" s="2">
        <f t="shared" ca="1" si="2"/>
        <v>0</v>
      </c>
    </row>
    <row r="6" spans="1:7" x14ac:dyDescent="0.25">
      <c r="A6">
        <v>5</v>
      </c>
      <c r="B6">
        <v>3</v>
      </c>
      <c r="C6" t="str">
        <f t="shared" ca="1" si="0"/>
        <v>2013_dpoy</v>
      </c>
      <c r="D6" t="s">
        <v>18</v>
      </c>
      <c r="E6" s="13" t="s">
        <v>226</v>
      </c>
      <c r="F6" t="str">
        <f t="shared" ca="1" si="1"/>
        <v>LeSean McCoy</v>
      </c>
      <c r="G6" s="2">
        <f t="shared" ca="1" si="2"/>
        <v>0</v>
      </c>
    </row>
    <row r="7" spans="1:7" x14ac:dyDescent="0.25">
      <c r="A7">
        <v>6</v>
      </c>
      <c r="B7">
        <v>3</v>
      </c>
      <c r="C7" t="str">
        <f t="shared" ca="1" si="0"/>
        <v>2013_dpoy</v>
      </c>
      <c r="D7" t="s">
        <v>16</v>
      </c>
      <c r="E7" t="s">
        <v>199</v>
      </c>
      <c r="F7" t="str">
        <f t="shared" ca="1" si="1"/>
        <v>LeSean McCoy</v>
      </c>
      <c r="G7" s="2">
        <f t="shared" ca="1" si="2"/>
        <v>0</v>
      </c>
    </row>
    <row r="8" spans="1:7" x14ac:dyDescent="0.25">
      <c r="A8">
        <v>7</v>
      </c>
      <c r="B8">
        <v>4</v>
      </c>
      <c r="C8" t="str">
        <f t="shared" ca="1" si="0"/>
        <v>2013_pass_champ</v>
      </c>
      <c r="D8" t="s">
        <v>18</v>
      </c>
      <c r="E8" s="13" t="s">
        <v>200</v>
      </c>
      <c r="F8" t="str">
        <f t="shared" ca="1" si="1"/>
        <v>Josh Gordon</v>
      </c>
      <c r="G8" s="2">
        <f t="shared" ca="1" si="2"/>
        <v>0</v>
      </c>
    </row>
    <row r="9" spans="1:7" x14ac:dyDescent="0.25">
      <c r="A9">
        <v>8</v>
      </c>
      <c r="B9">
        <v>4</v>
      </c>
      <c r="C9" t="str">
        <f t="shared" ca="1" si="0"/>
        <v>2013_pass_champ</v>
      </c>
      <c r="D9" t="s">
        <v>16</v>
      </c>
      <c r="E9" t="s">
        <v>200</v>
      </c>
      <c r="F9" t="str">
        <f t="shared" ca="1" si="1"/>
        <v>Josh Gordon</v>
      </c>
      <c r="G9" s="2">
        <f t="shared" ca="1" si="2"/>
        <v>0</v>
      </c>
    </row>
    <row r="10" spans="1:7" x14ac:dyDescent="0.25">
      <c r="A10">
        <v>9</v>
      </c>
      <c r="B10">
        <v>5</v>
      </c>
      <c r="C10" t="str">
        <f t="shared" ca="1" si="0"/>
        <v>2013_rush_champ</v>
      </c>
      <c r="D10" t="s">
        <v>18</v>
      </c>
      <c r="E10" s="13" t="s">
        <v>227</v>
      </c>
      <c r="F10" t="str">
        <f t="shared" ca="1" si="1"/>
        <v>Robert Mathis</v>
      </c>
      <c r="G10" s="2">
        <f t="shared" ca="1" si="2"/>
        <v>0</v>
      </c>
    </row>
    <row r="11" spans="1:7" x14ac:dyDescent="0.25">
      <c r="A11">
        <v>10</v>
      </c>
      <c r="B11">
        <v>5</v>
      </c>
      <c r="C11" t="str">
        <f t="shared" ca="1" si="0"/>
        <v>2013_rush_champ</v>
      </c>
      <c r="D11" t="s">
        <v>16</v>
      </c>
      <c r="E11" t="s">
        <v>201</v>
      </c>
      <c r="F11" t="str">
        <f t="shared" ca="1" si="1"/>
        <v>Robert Mathis</v>
      </c>
      <c r="G11" s="2">
        <f t="shared" ca="1" si="2"/>
        <v>0</v>
      </c>
    </row>
    <row r="12" spans="1:7" x14ac:dyDescent="0.25">
      <c r="A12">
        <v>11</v>
      </c>
      <c r="B12">
        <v>6</v>
      </c>
      <c r="C12" t="str">
        <f t="shared" ca="1" si="0"/>
        <v>2013_rec_champ</v>
      </c>
      <c r="D12" t="s">
        <v>18</v>
      </c>
      <c r="E12" s="13" t="s">
        <v>228</v>
      </c>
      <c r="F12" t="str">
        <f t="shared" ca="1" si="1"/>
        <v>Richard Sherman</v>
      </c>
      <c r="G12" s="2">
        <f t="shared" ca="1" si="2"/>
        <v>0</v>
      </c>
    </row>
    <row r="13" spans="1:7" x14ac:dyDescent="0.25">
      <c r="A13">
        <v>12</v>
      </c>
      <c r="B13">
        <v>6</v>
      </c>
      <c r="C13" t="str">
        <f t="shared" ca="1" si="0"/>
        <v>2013_rec_champ</v>
      </c>
      <c r="D13" t="s">
        <v>16</v>
      </c>
      <c r="E13" t="s">
        <v>202</v>
      </c>
      <c r="F13" t="str">
        <f t="shared" ca="1" si="1"/>
        <v>Richard Sherman</v>
      </c>
      <c r="G13" s="2">
        <f t="shared" ca="1" si="2"/>
        <v>0</v>
      </c>
    </row>
    <row r="14" spans="1:7" x14ac:dyDescent="0.25">
      <c r="A14">
        <v>13</v>
      </c>
      <c r="B14">
        <v>7</v>
      </c>
      <c r="C14" t="str">
        <f t="shared" ca="1" si="0"/>
        <v>2013_sack_champ</v>
      </c>
      <c r="D14" t="s">
        <v>18</v>
      </c>
      <c r="E14" s="13" t="s">
        <v>156</v>
      </c>
      <c r="F14" t="str">
        <f t="shared" ca="1" si="1"/>
        <v>Peyton Manning</v>
      </c>
      <c r="G14" s="2">
        <f t="shared" ca="1" si="2"/>
        <v>1</v>
      </c>
    </row>
    <row r="15" spans="1:7" x14ac:dyDescent="0.25">
      <c r="A15">
        <v>14</v>
      </c>
      <c r="B15">
        <v>7</v>
      </c>
      <c r="C15" t="str">
        <f t="shared" ca="1" si="0"/>
        <v>2013_sack_champ</v>
      </c>
      <c r="D15" t="s">
        <v>16</v>
      </c>
      <c r="E15" t="s">
        <v>170</v>
      </c>
      <c r="F15" t="str">
        <f t="shared" ca="1" si="1"/>
        <v>Peyton Manning</v>
      </c>
      <c r="G15" s="2">
        <f t="shared" ca="1" si="2"/>
        <v>0</v>
      </c>
    </row>
    <row r="16" spans="1:7" x14ac:dyDescent="0.25">
      <c r="A16">
        <v>15</v>
      </c>
      <c r="B16">
        <v>8</v>
      </c>
      <c r="C16" t="str">
        <f t="shared" ca="1" si="0"/>
        <v>2013_int_champ</v>
      </c>
      <c r="D16" t="s">
        <v>18</v>
      </c>
      <c r="E16" s="13" t="s">
        <v>229</v>
      </c>
      <c r="F16" t="str">
        <f t="shared" ca="1" si="1"/>
        <v>Luke Kuechly</v>
      </c>
      <c r="G16" s="2">
        <f t="shared" ca="1" si="2"/>
        <v>0</v>
      </c>
    </row>
    <row r="17" spans="1:7" x14ac:dyDescent="0.25">
      <c r="A17">
        <v>16</v>
      </c>
      <c r="B17">
        <v>8</v>
      </c>
      <c r="C17" t="str">
        <f t="shared" ca="1" si="0"/>
        <v>2013_int_champ</v>
      </c>
      <c r="D17" t="s">
        <v>16</v>
      </c>
      <c r="E17" t="s">
        <v>201</v>
      </c>
      <c r="F17" t="str">
        <f t="shared" ca="1" si="1"/>
        <v>Luke Kuechly</v>
      </c>
      <c r="G17" s="2">
        <f t="shared" ca="1" si="2"/>
        <v>0</v>
      </c>
    </row>
    <row r="18" spans="1:7" x14ac:dyDescent="0.25">
      <c r="A18">
        <v>17</v>
      </c>
      <c r="B18">
        <v>9</v>
      </c>
      <c r="C18" t="str">
        <f t="shared" ca="1" si="0"/>
        <v>2013_cbpoy</v>
      </c>
      <c r="D18" t="s">
        <v>18</v>
      </c>
      <c r="E18" s="13" t="s">
        <v>230</v>
      </c>
      <c r="F18" t="str">
        <f t="shared" ca="1" si="1"/>
        <v>Philip Rivers</v>
      </c>
      <c r="G18" s="2">
        <f t="shared" ca="1" si="2"/>
        <v>0</v>
      </c>
    </row>
    <row r="19" spans="1:7" x14ac:dyDescent="0.25">
      <c r="A19">
        <v>18</v>
      </c>
      <c r="B19">
        <v>9</v>
      </c>
      <c r="C19" t="str">
        <f t="shared" ca="1" si="0"/>
        <v>2013_cbpoy</v>
      </c>
      <c r="D19" t="s">
        <v>16</v>
      </c>
      <c r="E19" t="s">
        <v>203</v>
      </c>
      <c r="F19" t="str">
        <f t="shared" ca="1" si="1"/>
        <v>Philip Rivers</v>
      </c>
      <c r="G19" s="2">
        <f t="shared" ca="1" si="2"/>
        <v>0</v>
      </c>
    </row>
    <row r="20" spans="1:7" x14ac:dyDescent="0.25">
      <c r="A20">
        <v>19</v>
      </c>
      <c r="B20">
        <v>10</v>
      </c>
      <c r="C20" t="str">
        <f t="shared" ca="1" si="0"/>
        <v>2013_oroy</v>
      </c>
      <c r="D20" t="s">
        <v>18</v>
      </c>
      <c r="E20" s="13" t="s">
        <v>231</v>
      </c>
      <c r="F20" t="str">
        <f t="shared" ca="1" si="1"/>
        <v>Eddie Lacy</v>
      </c>
      <c r="G20" s="2">
        <f t="shared" ca="1" si="2"/>
        <v>0</v>
      </c>
    </row>
    <row r="21" spans="1:7" x14ac:dyDescent="0.25">
      <c r="A21">
        <v>20</v>
      </c>
      <c r="B21">
        <v>10</v>
      </c>
      <c r="C21" t="str">
        <f t="shared" ca="1" si="0"/>
        <v>2013_oroy</v>
      </c>
      <c r="D21" t="s">
        <v>16</v>
      </c>
      <c r="E21" t="s">
        <v>204</v>
      </c>
      <c r="F21" t="str">
        <f t="shared" ca="1" si="1"/>
        <v>Eddie Lacy</v>
      </c>
      <c r="G21" s="2">
        <f t="shared" ca="1" si="2"/>
        <v>0</v>
      </c>
    </row>
    <row r="22" spans="1:7" x14ac:dyDescent="0.25">
      <c r="A22">
        <v>21</v>
      </c>
      <c r="B22">
        <v>11</v>
      </c>
      <c r="C22" t="str">
        <f t="shared" ca="1" si="0"/>
        <v>2013_droy</v>
      </c>
      <c r="D22" t="s">
        <v>18</v>
      </c>
      <c r="E22" s="13" t="s">
        <v>232</v>
      </c>
      <c r="F22" t="str">
        <f t="shared" ca="1" si="1"/>
        <v>Sheldon Richardson</v>
      </c>
      <c r="G22" s="2">
        <f t="shared" ca="1" si="2"/>
        <v>0</v>
      </c>
    </row>
    <row r="23" spans="1:7" x14ac:dyDescent="0.25">
      <c r="A23">
        <v>22</v>
      </c>
      <c r="B23">
        <v>11</v>
      </c>
      <c r="C23" t="str">
        <f t="shared" ca="1" si="0"/>
        <v>2013_droy</v>
      </c>
      <c r="D23" t="s">
        <v>16</v>
      </c>
      <c r="E23" t="s">
        <v>205</v>
      </c>
      <c r="F23" t="str">
        <f t="shared" ca="1" si="1"/>
        <v>Sheldon Richardson</v>
      </c>
      <c r="G23" s="2">
        <f t="shared" ca="1" si="2"/>
        <v>0</v>
      </c>
    </row>
    <row r="24" spans="1:7" x14ac:dyDescent="0.25">
      <c r="A24">
        <v>23</v>
      </c>
      <c r="B24">
        <v>12</v>
      </c>
      <c r="C24" t="str">
        <f t="shared" ca="1" si="0"/>
        <v>2013_coy</v>
      </c>
      <c r="D24" t="s">
        <v>18</v>
      </c>
      <c r="E24" s="13" t="s">
        <v>206</v>
      </c>
      <c r="F24" t="str">
        <f t="shared" ca="1" si="1"/>
        <v>Ron Rivera</v>
      </c>
      <c r="G24" s="2">
        <f t="shared" ca="1" si="2"/>
        <v>0</v>
      </c>
    </row>
    <row r="25" spans="1:7" x14ac:dyDescent="0.25">
      <c r="A25">
        <v>24</v>
      </c>
      <c r="B25">
        <v>12</v>
      </c>
      <c r="C25" t="str">
        <f t="shared" ca="1" si="0"/>
        <v>2013_coy</v>
      </c>
      <c r="D25" t="s">
        <v>16</v>
      </c>
      <c r="E25" t="s">
        <v>206</v>
      </c>
      <c r="F25" t="str">
        <f t="shared" ca="1" si="1"/>
        <v>Ron Rivera</v>
      </c>
      <c r="G25" s="2">
        <f t="shared" ca="1" si="2"/>
        <v>0</v>
      </c>
    </row>
    <row r="26" spans="1:7" x14ac:dyDescent="0.25">
      <c r="A26">
        <v>25</v>
      </c>
      <c r="B26">
        <v>13</v>
      </c>
      <c r="C26" t="str">
        <f t="shared" ca="1" si="0"/>
        <v>2013_acoy</v>
      </c>
      <c r="D26" t="s">
        <v>18</v>
      </c>
      <c r="E26" t="s">
        <v>382</v>
      </c>
      <c r="F26" t="str">
        <f t="shared" ca="1" si="1"/>
        <v>NA</v>
      </c>
      <c r="G26" s="2">
        <f t="shared" ca="1" si="2"/>
        <v>1</v>
      </c>
    </row>
    <row r="27" spans="1:7" x14ac:dyDescent="0.25">
      <c r="A27">
        <v>26</v>
      </c>
      <c r="B27">
        <v>13</v>
      </c>
      <c r="C27" t="str">
        <f t="shared" ca="1" si="0"/>
        <v>2013_acoy</v>
      </c>
      <c r="D27" t="s">
        <v>16</v>
      </c>
      <c r="E27" t="s">
        <v>382</v>
      </c>
      <c r="F27" t="str">
        <f t="shared" ca="1" si="1"/>
        <v>NA</v>
      </c>
      <c r="G27" s="2">
        <f t="shared" ca="1" si="2"/>
        <v>1</v>
      </c>
    </row>
    <row r="28" spans="1:7" x14ac:dyDescent="0.25">
      <c r="A28">
        <v>27</v>
      </c>
      <c r="B28">
        <v>14</v>
      </c>
      <c r="C28" t="str">
        <f t="shared" ca="1" si="0"/>
        <v>2013_eoy</v>
      </c>
      <c r="D28" t="s">
        <v>18</v>
      </c>
      <c r="E28" t="s">
        <v>382</v>
      </c>
      <c r="F28" t="str">
        <f t="shared" ca="1" si="1"/>
        <v>NA</v>
      </c>
      <c r="G28" s="2">
        <f t="shared" ca="1" si="2"/>
        <v>1</v>
      </c>
    </row>
    <row r="29" spans="1:7" x14ac:dyDescent="0.25">
      <c r="A29">
        <v>28</v>
      </c>
      <c r="B29">
        <v>14</v>
      </c>
      <c r="C29" t="str">
        <f t="shared" ca="1" si="0"/>
        <v>2013_eoy</v>
      </c>
      <c r="D29" t="s">
        <v>16</v>
      </c>
      <c r="E29" t="s">
        <v>382</v>
      </c>
      <c r="F29" t="str">
        <f t="shared" ca="1" si="1"/>
        <v>NA</v>
      </c>
      <c r="G29" s="2">
        <f t="shared" ca="1" si="2"/>
        <v>1</v>
      </c>
    </row>
    <row r="30" spans="1:7" x14ac:dyDescent="0.25">
      <c r="A30">
        <v>29</v>
      </c>
      <c r="B30">
        <v>15</v>
      </c>
      <c r="C30" t="str">
        <f t="shared" ca="1" si="0"/>
        <v>2014_mvp</v>
      </c>
      <c r="D30" t="s">
        <v>18</v>
      </c>
      <c r="E30" s="14" t="s">
        <v>171</v>
      </c>
      <c r="F30" t="str">
        <f t="shared" ca="1" si="1"/>
        <v>Aaron Rodgers</v>
      </c>
      <c r="G30" s="2">
        <f t="shared" ca="1" si="2"/>
        <v>0</v>
      </c>
    </row>
    <row r="31" spans="1:7" x14ac:dyDescent="0.25">
      <c r="A31">
        <v>30</v>
      </c>
      <c r="B31">
        <v>15</v>
      </c>
      <c r="C31" t="str">
        <f t="shared" ca="1" si="0"/>
        <v>2014_mvp</v>
      </c>
      <c r="D31" t="s">
        <v>16</v>
      </c>
      <c r="E31" t="s">
        <v>170</v>
      </c>
      <c r="F31" t="str">
        <f t="shared" ca="1" si="1"/>
        <v>Aaron Rodgers</v>
      </c>
      <c r="G31" s="2">
        <f t="shared" ca="1" si="2"/>
        <v>1</v>
      </c>
    </row>
    <row r="32" spans="1:7" x14ac:dyDescent="0.25">
      <c r="A32">
        <v>31</v>
      </c>
      <c r="B32">
        <v>16</v>
      </c>
      <c r="C32" t="str">
        <f t="shared" ca="1" si="0"/>
        <v>2014_opoy</v>
      </c>
      <c r="D32" t="s">
        <v>18</v>
      </c>
      <c r="E32" s="14" t="s">
        <v>171</v>
      </c>
      <c r="F32" t="str">
        <f t="shared" ca="1" si="1"/>
        <v>Drew Brees</v>
      </c>
      <c r="G32" s="2">
        <f t="shared" ca="1" si="2"/>
        <v>1</v>
      </c>
    </row>
    <row r="33" spans="1:7" x14ac:dyDescent="0.25">
      <c r="A33">
        <v>32</v>
      </c>
      <c r="B33">
        <v>16</v>
      </c>
      <c r="C33" t="str">
        <f t="shared" ca="1" si="0"/>
        <v>2014_opoy</v>
      </c>
      <c r="D33" t="s">
        <v>16</v>
      </c>
      <c r="E33" t="s">
        <v>171</v>
      </c>
      <c r="F33" t="str">
        <f t="shared" ca="1" si="1"/>
        <v>Drew Brees</v>
      </c>
      <c r="G33" s="2">
        <f t="shared" ca="1" si="2"/>
        <v>1</v>
      </c>
    </row>
    <row r="34" spans="1:7" x14ac:dyDescent="0.25">
      <c r="A34">
        <v>33</v>
      </c>
      <c r="B34">
        <v>17</v>
      </c>
      <c r="C34" t="str">
        <f t="shared" ref="C34:C65" ca="1" si="3">IFERROR(VLOOKUP($B34,nfl_award_result,MATCH(C$1,nfl_award_result_header,0),FALSE),"error")</f>
        <v>2014_dpoy</v>
      </c>
      <c r="D34" t="s">
        <v>18</v>
      </c>
      <c r="E34" s="14" t="s">
        <v>182</v>
      </c>
      <c r="F34" t="str">
        <f t="shared" ref="F34:F65" ca="1" si="4">IFERROR(IF(VLOOKUP($B34,nfl_award_result,MATCH(F$1,nfl_award_result_header,0),FALSE)="","",VLOOKUP($B34,nfl_award_result,MATCH(F$1,nfl_award_result_header,0),FALSE)),"error")</f>
        <v>DeMarco Murray</v>
      </c>
      <c r="G34" s="2">
        <f t="shared" ca="1" si="2"/>
        <v>0</v>
      </c>
    </row>
    <row r="35" spans="1:7" x14ac:dyDescent="0.25">
      <c r="A35">
        <v>34</v>
      </c>
      <c r="B35">
        <v>17</v>
      </c>
      <c r="C35" t="str">
        <f t="shared" ca="1" si="3"/>
        <v>2014_dpoy</v>
      </c>
      <c r="D35" t="s">
        <v>16</v>
      </c>
      <c r="E35" t="s">
        <v>182</v>
      </c>
      <c r="F35" t="str">
        <f t="shared" ca="1" si="4"/>
        <v>DeMarco Murray</v>
      </c>
      <c r="G35" s="2">
        <f t="shared" ca="1" si="2"/>
        <v>0</v>
      </c>
    </row>
    <row r="36" spans="1:7" x14ac:dyDescent="0.25">
      <c r="A36">
        <v>35</v>
      </c>
      <c r="B36">
        <v>18</v>
      </c>
      <c r="C36" t="str">
        <f t="shared" ca="1" si="3"/>
        <v>2014_pass_champ</v>
      </c>
      <c r="D36" t="s">
        <v>18</v>
      </c>
      <c r="E36" s="14" t="s">
        <v>200</v>
      </c>
      <c r="F36" t="str">
        <f t="shared" ca="1" si="4"/>
        <v>Antonio Brown</v>
      </c>
      <c r="G36" s="2">
        <f t="shared" ca="1" si="2"/>
        <v>0</v>
      </c>
    </row>
    <row r="37" spans="1:7" x14ac:dyDescent="0.25">
      <c r="A37">
        <v>36</v>
      </c>
      <c r="B37">
        <v>18</v>
      </c>
      <c r="C37" t="str">
        <f t="shared" ca="1" si="3"/>
        <v>2014_pass_champ</v>
      </c>
      <c r="D37" t="s">
        <v>16</v>
      </c>
      <c r="E37" t="s">
        <v>183</v>
      </c>
      <c r="F37" t="str">
        <f t="shared" ca="1" si="4"/>
        <v>Antonio Brown</v>
      </c>
      <c r="G37" s="2">
        <f t="shared" ca="1" si="2"/>
        <v>0</v>
      </c>
    </row>
    <row r="38" spans="1:7" x14ac:dyDescent="0.25">
      <c r="A38">
        <v>37</v>
      </c>
      <c r="B38">
        <v>19</v>
      </c>
      <c r="C38" t="str">
        <f t="shared" ca="1" si="3"/>
        <v>2014_rush_champ</v>
      </c>
      <c r="D38" t="s">
        <v>18</v>
      </c>
      <c r="E38" s="14" t="s">
        <v>233</v>
      </c>
      <c r="F38" t="str">
        <f t="shared" ca="1" si="4"/>
        <v>Justin Houston</v>
      </c>
      <c r="G38" s="2">
        <f t="shared" ca="1" si="2"/>
        <v>0</v>
      </c>
    </row>
    <row r="39" spans="1:7" x14ac:dyDescent="0.25">
      <c r="A39">
        <v>38</v>
      </c>
      <c r="B39">
        <v>19</v>
      </c>
      <c r="C39" t="str">
        <f t="shared" ca="1" si="3"/>
        <v>2014_rush_champ</v>
      </c>
      <c r="D39" t="s">
        <v>16</v>
      </c>
      <c r="E39" t="s">
        <v>159</v>
      </c>
      <c r="F39" t="str">
        <f t="shared" ca="1" si="4"/>
        <v>Justin Houston</v>
      </c>
      <c r="G39" s="2">
        <f t="shared" ca="1" si="2"/>
        <v>0</v>
      </c>
    </row>
    <row r="40" spans="1:7" x14ac:dyDescent="0.25">
      <c r="A40">
        <v>39</v>
      </c>
      <c r="B40">
        <v>20</v>
      </c>
      <c r="C40" t="str">
        <f t="shared" ca="1" si="3"/>
        <v>2014_rec_champ</v>
      </c>
      <c r="D40" t="s">
        <v>18</v>
      </c>
      <c r="E40" s="14" t="s">
        <v>234</v>
      </c>
      <c r="F40" t="str">
        <f t="shared" ca="1" si="4"/>
        <v>Glover Quin</v>
      </c>
      <c r="G40" s="2">
        <f t="shared" ca="1" si="2"/>
        <v>0</v>
      </c>
    </row>
    <row r="41" spans="1:7" x14ac:dyDescent="0.25">
      <c r="A41">
        <v>40</v>
      </c>
      <c r="B41">
        <v>20</v>
      </c>
      <c r="C41" t="str">
        <f t="shared" ca="1" si="3"/>
        <v>2014_rec_champ</v>
      </c>
      <c r="D41" t="s">
        <v>16</v>
      </c>
      <c r="E41" t="s">
        <v>207</v>
      </c>
      <c r="F41" t="str">
        <f t="shared" ca="1" si="4"/>
        <v>Glover Quin</v>
      </c>
      <c r="G41" s="2">
        <f t="shared" ca="1" si="2"/>
        <v>0</v>
      </c>
    </row>
    <row r="42" spans="1:7" x14ac:dyDescent="0.25">
      <c r="A42">
        <v>41</v>
      </c>
      <c r="B42">
        <v>21</v>
      </c>
      <c r="C42" t="str">
        <f t="shared" ca="1" si="3"/>
        <v>2014_sack_champ</v>
      </c>
      <c r="D42" t="s">
        <v>18</v>
      </c>
      <c r="E42" s="14" t="s">
        <v>235</v>
      </c>
      <c r="F42" t="str">
        <f t="shared" ca="1" si="4"/>
        <v>DeMarco Murray</v>
      </c>
      <c r="G42" s="2">
        <f t="shared" ca="1" si="2"/>
        <v>0</v>
      </c>
    </row>
    <row r="43" spans="1:7" x14ac:dyDescent="0.25">
      <c r="A43">
        <v>42</v>
      </c>
      <c r="B43">
        <v>21</v>
      </c>
      <c r="C43" t="str">
        <f t="shared" ca="1" si="3"/>
        <v>2014_sack_champ</v>
      </c>
      <c r="D43" t="s">
        <v>16</v>
      </c>
      <c r="E43" t="s">
        <v>171</v>
      </c>
      <c r="F43" t="str">
        <f t="shared" ca="1" si="4"/>
        <v>DeMarco Murray</v>
      </c>
      <c r="G43" s="2">
        <f t="shared" ca="1" si="2"/>
        <v>0</v>
      </c>
    </row>
    <row r="44" spans="1:7" x14ac:dyDescent="0.25">
      <c r="A44">
        <v>43</v>
      </c>
      <c r="B44">
        <v>22</v>
      </c>
      <c r="C44" t="str">
        <f t="shared" ca="1" si="3"/>
        <v>2014_int_champ</v>
      </c>
      <c r="D44" t="s">
        <v>18</v>
      </c>
      <c r="E44" s="14" t="s">
        <v>229</v>
      </c>
      <c r="F44" t="str">
        <f t="shared" ca="1" si="4"/>
        <v>J. J. Watt</v>
      </c>
      <c r="G44" s="2">
        <f t="shared" ca="1" si="2"/>
        <v>0</v>
      </c>
    </row>
    <row r="45" spans="1:7" x14ac:dyDescent="0.25">
      <c r="A45">
        <v>44</v>
      </c>
      <c r="B45">
        <v>22</v>
      </c>
      <c r="C45" t="str">
        <f t="shared" ca="1" si="3"/>
        <v>2014_int_champ</v>
      </c>
      <c r="D45" t="s">
        <v>16</v>
      </c>
      <c r="E45" t="s">
        <v>208</v>
      </c>
      <c r="F45" t="str">
        <f t="shared" ca="1" si="4"/>
        <v>J. J. Watt</v>
      </c>
      <c r="G45" s="2">
        <f t="shared" ca="1" si="2"/>
        <v>0</v>
      </c>
    </row>
    <row r="46" spans="1:7" x14ac:dyDescent="0.25">
      <c r="A46">
        <v>45</v>
      </c>
      <c r="B46">
        <v>23</v>
      </c>
      <c r="C46" t="str">
        <f t="shared" ca="1" si="3"/>
        <v>2014_cbpoy</v>
      </c>
      <c r="D46" t="s">
        <v>18</v>
      </c>
      <c r="E46" s="14" t="s">
        <v>236</v>
      </c>
      <c r="F46" t="str">
        <f t="shared" ca="1" si="4"/>
        <v>Rob Grownkowski</v>
      </c>
      <c r="G46" s="2">
        <f t="shared" ca="1" si="2"/>
        <v>0</v>
      </c>
    </row>
    <row r="47" spans="1:7" x14ac:dyDescent="0.25">
      <c r="A47">
        <v>46</v>
      </c>
      <c r="B47">
        <v>23</v>
      </c>
      <c r="C47" t="str">
        <f t="shared" ca="1" si="3"/>
        <v>2014_cbpoy</v>
      </c>
      <c r="D47" t="s">
        <v>16</v>
      </c>
      <c r="E47" t="s">
        <v>209</v>
      </c>
      <c r="F47" t="str">
        <f t="shared" ca="1" si="4"/>
        <v>Rob Grownkowski</v>
      </c>
      <c r="G47" s="2">
        <f t="shared" ca="1" si="2"/>
        <v>0</v>
      </c>
    </row>
    <row r="48" spans="1:7" x14ac:dyDescent="0.25">
      <c r="A48">
        <v>47</v>
      </c>
      <c r="B48">
        <v>24</v>
      </c>
      <c r="C48" t="str">
        <f t="shared" ca="1" si="3"/>
        <v>2014_oroy</v>
      </c>
      <c r="D48" t="s">
        <v>18</v>
      </c>
      <c r="E48" s="14" t="s">
        <v>237</v>
      </c>
      <c r="F48" t="str">
        <f t="shared" ca="1" si="4"/>
        <v>Odell Beckham Jr.</v>
      </c>
      <c r="G48" s="2">
        <f t="shared" ca="1" si="2"/>
        <v>0</v>
      </c>
    </row>
    <row r="49" spans="1:7" x14ac:dyDescent="0.25">
      <c r="A49">
        <v>48</v>
      </c>
      <c r="B49">
        <v>24</v>
      </c>
      <c r="C49" t="str">
        <f t="shared" ca="1" si="3"/>
        <v>2014_oroy</v>
      </c>
      <c r="D49" t="s">
        <v>16</v>
      </c>
      <c r="E49" t="s">
        <v>210</v>
      </c>
      <c r="F49" t="str">
        <f t="shared" ca="1" si="4"/>
        <v>Odell Beckham Jr.</v>
      </c>
      <c r="G49" s="2">
        <f t="shared" ca="1" si="2"/>
        <v>0</v>
      </c>
    </row>
    <row r="50" spans="1:7" x14ac:dyDescent="0.25">
      <c r="A50">
        <v>49</v>
      </c>
      <c r="B50">
        <v>25</v>
      </c>
      <c r="C50" t="str">
        <f t="shared" ca="1" si="3"/>
        <v>2014_droy</v>
      </c>
      <c r="D50" t="s">
        <v>18</v>
      </c>
      <c r="E50" s="14" t="s">
        <v>211</v>
      </c>
      <c r="F50" t="str">
        <f t="shared" ca="1" si="4"/>
        <v>Aaron Donald</v>
      </c>
      <c r="G50" s="2">
        <f t="shared" ca="1" si="2"/>
        <v>0</v>
      </c>
    </row>
    <row r="51" spans="1:7" x14ac:dyDescent="0.25">
      <c r="A51">
        <v>50</v>
      </c>
      <c r="B51">
        <v>25</v>
      </c>
      <c r="C51" t="str">
        <f t="shared" ca="1" si="3"/>
        <v>2014_droy</v>
      </c>
      <c r="D51" t="s">
        <v>16</v>
      </c>
      <c r="E51" t="s">
        <v>211</v>
      </c>
      <c r="F51" t="str">
        <f t="shared" ca="1" si="4"/>
        <v>Aaron Donald</v>
      </c>
      <c r="G51" s="2">
        <f t="shared" ca="1" si="2"/>
        <v>0</v>
      </c>
    </row>
    <row r="52" spans="1:7" x14ac:dyDescent="0.25">
      <c r="A52">
        <v>51</v>
      </c>
      <c r="B52">
        <v>26</v>
      </c>
      <c r="C52" t="str">
        <f t="shared" ca="1" si="3"/>
        <v>2014_coy</v>
      </c>
      <c r="D52" t="s">
        <v>18</v>
      </c>
      <c r="E52" s="14" t="s">
        <v>218</v>
      </c>
      <c r="F52" t="str">
        <f t="shared" ca="1" si="4"/>
        <v>Bruce Arians</v>
      </c>
      <c r="G52" s="2">
        <f t="shared" ca="1" si="2"/>
        <v>0</v>
      </c>
    </row>
    <row r="53" spans="1:7" x14ac:dyDescent="0.25">
      <c r="A53">
        <v>52</v>
      </c>
      <c r="B53">
        <v>26</v>
      </c>
      <c r="C53" t="str">
        <f t="shared" ca="1" si="3"/>
        <v>2014_coy</v>
      </c>
      <c r="D53" t="s">
        <v>16</v>
      </c>
      <c r="E53" t="s">
        <v>212</v>
      </c>
      <c r="F53" t="str">
        <f t="shared" ca="1" si="4"/>
        <v>Bruce Arians</v>
      </c>
      <c r="G53" s="2">
        <f t="shared" ca="1" si="2"/>
        <v>0</v>
      </c>
    </row>
    <row r="54" spans="1:7" x14ac:dyDescent="0.25">
      <c r="A54">
        <v>53</v>
      </c>
      <c r="B54">
        <v>27</v>
      </c>
      <c r="C54" t="str">
        <f t="shared" ca="1" si="3"/>
        <v>2014_acoy</v>
      </c>
      <c r="D54" t="s">
        <v>18</v>
      </c>
      <c r="E54" t="s">
        <v>382</v>
      </c>
      <c r="F54" t="str">
        <f t="shared" ca="1" si="4"/>
        <v>NA</v>
      </c>
      <c r="G54" s="2">
        <f t="shared" ca="1" si="2"/>
        <v>1</v>
      </c>
    </row>
    <row r="55" spans="1:7" x14ac:dyDescent="0.25">
      <c r="A55">
        <v>54</v>
      </c>
      <c r="B55">
        <v>27</v>
      </c>
      <c r="C55" t="str">
        <f t="shared" ca="1" si="3"/>
        <v>2014_acoy</v>
      </c>
      <c r="D55" t="s">
        <v>16</v>
      </c>
      <c r="E55" t="s">
        <v>382</v>
      </c>
      <c r="F55" t="str">
        <f t="shared" ca="1" si="4"/>
        <v>NA</v>
      </c>
      <c r="G55" s="2">
        <f t="shared" ca="1" si="2"/>
        <v>1</v>
      </c>
    </row>
    <row r="56" spans="1:7" x14ac:dyDescent="0.25">
      <c r="A56">
        <v>55</v>
      </c>
      <c r="B56">
        <v>28</v>
      </c>
      <c r="C56" t="str">
        <f t="shared" ca="1" si="3"/>
        <v>2014_eoy</v>
      </c>
      <c r="D56" t="s">
        <v>18</v>
      </c>
      <c r="E56" t="s">
        <v>382</v>
      </c>
      <c r="F56" t="str">
        <f t="shared" ca="1" si="4"/>
        <v>NA</v>
      </c>
      <c r="G56" s="2">
        <f t="shared" ca="1" si="2"/>
        <v>1</v>
      </c>
    </row>
    <row r="57" spans="1:7" x14ac:dyDescent="0.25">
      <c r="A57">
        <v>56</v>
      </c>
      <c r="B57">
        <v>28</v>
      </c>
      <c r="C57" t="str">
        <f t="shared" ca="1" si="3"/>
        <v>2014_eoy</v>
      </c>
      <c r="D57" t="s">
        <v>16</v>
      </c>
      <c r="E57" t="s">
        <v>382</v>
      </c>
      <c r="F57" t="str">
        <f t="shared" ca="1" si="4"/>
        <v>NA</v>
      </c>
      <c r="G57" s="2">
        <f t="shared" ca="1" si="2"/>
        <v>1</v>
      </c>
    </row>
    <row r="58" spans="1:7" x14ac:dyDescent="0.25">
      <c r="A58">
        <v>57</v>
      </c>
      <c r="B58">
        <v>29</v>
      </c>
      <c r="C58" t="str">
        <f t="shared" ca="1" si="3"/>
        <v>2015_mvp</v>
      </c>
      <c r="D58" t="s">
        <v>18</v>
      </c>
      <c r="E58" s="14" t="s">
        <v>238</v>
      </c>
      <c r="F58" t="str">
        <f t="shared" ca="1" si="4"/>
        <v>Cam Newton</v>
      </c>
      <c r="G58" s="2">
        <f t="shared" ca="1" si="2"/>
        <v>0</v>
      </c>
    </row>
    <row r="59" spans="1:7" x14ac:dyDescent="0.25">
      <c r="A59">
        <v>58</v>
      </c>
      <c r="B59">
        <v>29</v>
      </c>
      <c r="C59" t="str">
        <f t="shared" ca="1" si="3"/>
        <v>2015_mvp</v>
      </c>
      <c r="D59" t="s">
        <v>16</v>
      </c>
      <c r="E59" t="s">
        <v>213</v>
      </c>
      <c r="F59" t="str">
        <f t="shared" ca="1" si="4"/>
        <v>Cam Newton</v>
      </c>
      <c r="G59" s="2">
        <f t="shared" ca="1" si="2"/>
        <v>0</v>
      </c>
    </row>
    <row r="60" spans="1:7" x14ac:dyDescent="0.25">
      <c r="A60">
        <v>59</v>
      </c>
      <c r="B60">
        <v>30</v>
      </c>
      <c r="C60" t="str">
        <f t="shared" ca="1" si="3"/>
        <v>2015_opoy</v>
      </c>
      <c r="D60" t="s">
        <v>18</v>
      </c>
      <c r="E60" s="14" t="s">
        <v>238</v>
      </c>
      <c r="F60" t="str">
        <f t="shared" ca="1" si="4"/>
        <v>Drew Brees</v>
      </c>
      <c r="G60" s="2">
        <f t="shared" ca="1" si="2"/>
        <v>0</v>
      </c>
    </row>
    <row r="61" spans="1:7" x14ac:dyDescent="0.25">
      <c r="A61">
        <v>60</v>
      </c>
      <c r="B61">
        <v>30</v>
      </c>
      <c r="C61" t="str">
        <f t="shared" ca="1" si="3"/>
        <v>2015_opoy</v>
      </c>
      <c r="D61" t="s">
        <v>16</v>
      </c>
      <c r="E61" t="s">
        <v>213</v>
      </c>
      <c r="F61" t="str">
        <f t="shared" ca="1" si="4"/>
        <v>Drew Brees</v>
      </c>
      <c r="G61" s="2">
        <f t="shared" ca="1" si="2"/>
        <v>0</v>
      </c>
    </row>
    <row r="62" spans="1:7" x14ac:dyDescent="0.25">
      <c r="A62">
        <v>61</v>
      </c>
      <c r="B62">
        <v>31</v>
      </c>
      <c r="C62" t="str">
        <f t="shared" ca="1" si="3"/>
        <v>2015_dpoy</v>
      </c>
      <c r="D62" t="s">
        <v>18</v>
      </c>
      <c r="E62" s="14" t="s">
        <v>239</v>
      </c>
      <c r="F62" t="str">
        <f t="shared" ca="1" si="4"/>
        <v>Adrian Peterson</v>
      </c>
      <c r="G62" s="2">
        <f t="shared" ca="1" si="2"/>
        <v>0</v>
      </c>
    </row>
    <row r="63" spans="1:7" x14ac:dyDescent="0.25">
      <c r="A63">
        <v>62</v>
      </c>
      <c r="B63">
        <v>31</v>
      </c>
      <c r="C63" t="str">
        <f t="shared" ca="1" si="3"/>
        <v>2015_dpoy</v>
      </c>
      <c r="D63" t="s">
        <v>16</v>
      </c>
      <c r="E63" t="s">
        <v>182</v>
      </c>
      <c r="F63" t="str">
        <f t="shared" ca="1" si="4"/>
        <v>Adrian Peterson</v>
      </c>
      <c r="G63" s="2">
        <f t="shared" ca="1" si="2"/>
        <v>1</v>
      </c>
    </row>
    <row r="64" spans="1:7" x14ac:dyDescent="0.25">
      <c r="A64">
        <v>63</v>
      </c>
      <c r="B64">
        <v>32</v>
      </c>
      <c r="C64" t="str">
        <f t="shared" ca="1" si="3"/>
        <v>2015_pass_champ</v>
      </c>
      <c r="D64" t="s">
        <v>18</v>
      </c>
      <c r="E64" s="14" t="s">
        <v>183</v>
      </c>
      <c r="F64" t="str">
        <f t="shared" ca="1" si="4"/>
        <v>Julio Jones</v>
      </c>
      <c r="G64" s="2">
        <f t="shared" ca="1" si="2"/>
        <v>1</v>
      </c>
    </row>
    <row r="65" spans="1:7" x14ac:dyDescent="0.25">
      <c r="A65">
        <v>64</v>
      </c>
      <c r="B65">
        <v>32</v>
      </c>
      <c r="C65" t="str">
        <f t="shared" ca="1" si="3"/>
        <v>2015_pass_champ</v>
      </c>
      <c r="D65" t="s">
        <v>16</v>
      </c>
      <c r="E65" t="s">
        <v>214</v>
      </c>
      <c r="F65" t="str">
        <f t="shared" ca="1" si="4"/>
        <v>Julio Jones</v>
      </c>
      <c r="G65" s="2">
        <f t="shared" ca="1" si="2"/>
        <v>0</v>
      </c>
    </row>
    <row r="66" spans="1:7" x14ac:dyDescent="0.25">
      <c r="A66">
        <v>65</v>
      </c>
      <c r="B66">
        <v>33</v>
      </c>
      <c r="C66" t="str">
        <f t="shared" ref="C66:C97" ca="1" si="5">IFERROR(VLOOKUP($B66,nfl_award_result,MATCH(C$1,nfl_award_result_header,0),FALSE),"error")</f>
        <v>2015_rush_champ</v>
      </c>
      <c r="D66" t="s">
        <v>18</v>
      </c>
      <c r="E66" s="14" t="s">
        <v>240</v>
      </c>
      <c r="F66" t="str">
        <f t="shared" ref="F66:F97" ca="1" si="6">IFERROR(IF(VLOOKUP($B66,nfl_award_result,MATCH(F$1,nfl_award_result_header,0),FALSE)="","",VLOOKUP($B66,nfl_award_result,MATCH(F$1,nfl_award_result_header,0),FALSE)),"error")</f>
        <v>J. J. Watt</v>
      </c>
      <c r="G66" s="2">
        <f t="shared" ca="1" si="2"/>
        <v>0</v>
      </c>
    </row>
    <row r="67" spans="1:7" x14ac:dyDescent="0.25">
      <c r="A67">
        <v>66</v>
      </c>
      <c r="B67">
        <v>33</v>
      </c>
      <c r="C67" t="str">
        <f t="shared" ca="1" si="5"/>
        <v>2015_rush_champ</v>
      </c>
      <c r="D67" t="s">
        <v>16</v>
      </c>
      <c r="E67" t="s">
        <v>201</v>
      </c>
      <c r="F67" t="str">
        <f t="shared" ca="1" si="6"/>
        <v>J. J. Watt</v>
      </c>
      <c r="G67" s="2">
        <f t="shared" ref="G67:G130" ca="1" si="7">IF(OR(ISBLANK(E67),ISBLANK(F67),E67="",F67=""),"",IF(E67=F67,1,0))</f>
        <v>0</v>
      </c>
    </row>
    <row r="68" spans="1:7" x14ac:dyDescent="0.25">
      <c r="A68">
        <v>67</v>
      </c>
      <c r="B68">
        <v>34</v>
      </c>
      <c r="C68" t="str">
        <f t="shared" ca="1" si="5"/>
        <v>2015_rec_champ</v>
      </c>
      <c r="D68" t="s">
        <v>18</v>
      </c>
      <c r="E68" s="14" t="s">
        <v>234</v>
      </c>
      <c r="F68" t="str">
        <f t="shared" ca="1" si="6"/>
        <v>Reggie Nelson</v>
      </c>
      <c r="G68" s="2">
        <f t="shared" ca="1" si="7"/>
        <v>0</v>
      </c>
    </row>
    <row r="69" spans="1:7" x14ac:dyDescent="0.25">
      <c r="A69">
        <v>68</v>
      </c>
      <c r="B69">
        <v>34</v>
      </c>
      <c r="C69" t="str">
        <f t="shared" ca="1" si="5"/>
        <v>2015_rec_champ</v>
      </c>
      <c r="D69" t="s">
        <v>16</v>
      </c>
      <c r="E69" t="s">
        <v>215</v>
      </c>
      <c r="F69" t="str">
        <f t="shared" ca="1" si="6"/>
        <v>Reggie Nelson</v>
      </c>
      <c r="G69" s="2">
        <f t="shared" ca="1" si="7"/>
        <v>0</v>
      </c>
    </row>
    <row r="70" spans="1:7" x14ac:dyDescent="0.25">
      <c r="A70">
        <v>69</v>
      </c>
      <c r="B70">
        <v>35</v>
      </c>
      <c r="C70" t="str">
        <f t="shared" ca="1" si="5"/>
        <v>2015_sack_champ</v>
      </c>
      <c r="D70" t="s">
        <v>18</v>
      </c>
      <c r="E70" s="14" t="s">
        <v>238</v>
      </c>
      <c r="F70" t="str">
        <f t="shared" ca="1" si="6"/>
        <v>Cam Newton</v>
      </c>
      <c r="G70" s="2">
        <f t="shared" ca="1" si="7"/>
        <v>0</v>
      </c>
    </row>
    <row r="71" spans="1:7" x14ac:dyDescent="0.25">
      <c r="A71">
        <v>70</v>
      </c>
      <c r="B71">
        <v>35</v>
      </c>
      <c r="C71" t="str">
        <f t="shared" ca="1" si="5"/>
        <v>2015_sack_champ</v>
      </c>
      <c r="D71" t="s">
        <v>16</v>
      </c>
      <c r="E71" t="s">
        <v>213</v>
      </c>
      <c r="F71" t="str">
        <f t="shared" ca="1" si="6"/>
        <v>Cam Newton</v>
      </c>
      <c r="G71" s="2">
        <f t="shared" ca="1" si="7"/>
        <v>0</v>
      </c>
    </row>
    <row r="72" spans="1:7" x14ac:dyDescent="0.25">
      <c r="A72">
        <v>71</v>
      </c>
      <c r="B72">
        <v>36</v>
      </c>
      <c r="C72" t="str">
        <f t="shared" ca="1" si="5"/>
        <v>2015_int_champ</v>
      </c>
      <c r="D72" t="s">
        <v>18</v>
      </c>
      <c r="E72" s="14" t="s">
        <v>176</v>
      </c>
      <c r="F72" t="str">
        <f t="shared" ca="1" si="6"/>
        <v>J. J. Watt</v>
      </c>
      <c r="G72" s="2">
        <f t="shared" ca="1" si="7"/>
        <v>1</v>
      </c>
    </row>
    <row r="73" spans="1:7" x14ac:dyDescent="0.25">
      <c r="A73">
        <v>72</v>
      </c>
      <c r="B73">
        <v>36</v>
      </c>
      <c r="C73" t="str">
        <f t="shared" ca="1" si="5"/>
        <v>2015_int_champ</v>
      </c>
      <c r="D73" t="s">
        <v>16</v>
      </c>
      <c r="E73" t="s">
        <v>176</v>
      </c>
      <c r="F73" t="str">
        <f t="shared" ca="1" si="6"/>
        <v>J. J. Watt</v>
      </c>
      <c r="G73" s="2">
        <f t="shared" ca="1" si="7"/>
        <v>1</v>
      </c>
    </row>
    <row r="74" spans="1:7" x14ac:dyDescent="0.25">
      <c r="A74">
        <v>73</v>
      </c>
      <c r="B74">
        <v>37</v>
      </c>
      <c r="C74" t="str">
        <f t="shared" ca="1" si="5"/>
        <v>2015_cbpoy</v>
      </c>
      <c r="D74" t="s">
        <v>18</v>
      </c>
      <c r="E74" s="14" t="s">
        <v>182</v>
      </c>
      <c r="F74" t="str">
        <f t="shared" ca="1" si="6"/>
        <v>Eric Berry</v>
      </c>
      <c r="G74" s="2">
        <f t="shared" ca="1" si="7"/>
        <v>0</v>
      </c>
    </row>
    <row r="75" spans="1:7" x14ac:dyDescent="0.25">
      <c r="A75">
        <v>74</v>
      </c>
      <c r="B75">
        <v>37</v>
      </c>
      <c r="C75" t="str">
        <f t="shared" ca="1" si="5"/>
        <v>2015_cbpoy</v>
      </c>
      <c r="D75" t="s">
        <v>16</v>
      </c>
      <c r="E75" t="s">
        <v>182</v>
      </c>
      <c r="F75" t="str">
        <f t="shared" ca="1" si="6"/>
        <v>Eric Berry</v>
      </c>
      <c r="G75" s="2">
        <f t="shared" ca="1" si="7"/>
        <v>0</v>
      </c>
    </row>
    <row r="76" spans="1:7" x14ac:dyDescent="0.25">
      <c r="A76">
        <v>75</v>
      </c>
      <c r="B76">
        <v>38</v>
      </c>
      <c r="C76" t="str">
        <f t="shared" ca="1" si="5"/>
        <v>2015_oroy</v>
      </c>
      <c r="D76" t="s">
        <v>18</v>
      </c>
      <c r="E76" s="14" t="s">
        <v>241</v>
      </c>
      <c r="F76" t="str">
        <f t="shared" ca="1" si="6"/>
        <v>Todd Gurley</v>
      </c>
      <c r="G76" s="2">
        <f t="shared" ca="1" si="7"/>
        <v>0</v>
      </c>
    </row>
    <row r="77" spans="1:7" x14ac:dyDescent="0.25">
      <c r="A77">
        <v>76</v>
      </c>
      <c r="B77">
        <v>38</v>
      </c>
      <c r="C77" t="str">
        <f t="shared" ca="1" si="5"/>
        <v>2015_oroy</v>
      </c>
      <c r="D77" t="s">
        <v>16</v>
      </c>
      <c r="E77" t="s">
        <v>216</v>
      </c>
      <c r="F77" t="str">
        <f t="shared" ca="1" si="6"/>
        <v>Todd Gurley</v>
      </c>
      <c r="G77" s="2">
        <f t="shared" ca="1" si="7"/>
        <v>0</v>
      </c>
    </row>
    <row r="78" spans="1:7" x14ac:dyDescent="0.25">
      <c r="A78">
        <v>77</v>
      </c>
      <c r="B78">
        <v>39</v>
      </c>
      <c r="C78" t="str">
        <f t="shared" ca="1" si="5"/>
        <v>2015_droy</v>
      </c>
      <c r="D78" t="s">
        <v>18</v>
      </c>
      <c r="E78" s="14" t="s">
        <v>242</v>
      </c>
      <c r="F78" t="str">
        <f t="shared" ca="1" si="6"/>
        <v>Marcus Peters</v>
      </c>
      <c r="G78" s="2">
        <f t="shared" ca="1" si="7"/>
        <v>0</v>
      </c>
    </row>
    <row r="79" spans="1:7" x14ac:dyDescent="0.25">
      <c r="A79">
        <v>78</v>
      </c>
      <c r="B79">
        <v>39</v>
      </c>
      <c r="C79" t="str">
        <f t="shared" ca="1" si="5"/>
        <v>2015_droy</v>
      </c>
      <c r="D79" t="s">
        <v>16</v>
      </c>
      <c r="E79" t="s">
        <v>217</v>
      </c>
      <c r="F79" t="str">
        <f t="shared" ca="1" si="6"/>
        <v>Marcus Peters</v>
      </c>
      <c r="G79" s="2">
        <f t="shared" ca="1" si="7"/>
        <v>0</v>
      </c>
    </row>
    <row r="80" spans="1:7" x14ac:dyDescent="0.25">
      <c r="A80">
        <v>79</v>
      </c>
      <c r="B80">
        <v>40</v>
      </c>
      <c r="C80" t="str">
        <f t="shared" ca="1" si="5"/>
        <v>2015_coy</v>
      </c>
      <c r="D80" t="s">
        <v>18</v>
      </c>
      <c r="E80" s="14" t="s">
        <v>243</v>
      </c>
      <c r="F80" t="str">
        <f t="shared" ca="1" si="6"/>
        <v>Ron Rivera</v>
      </c>
      <c r="G80" s="2">
        <f t="shared" ca="1" si="7"/>
        <v>0</v>
      </c>
    </row>
    <row r="81" spans="1:7" x14ac:dyDescent="0.25">
      <c r="A81">
        <v>80</v>
      </c>
      <c r="B81">
        <v>40</v>
      </c>
      <c r="C81" t="str">
        <f t="shared" ca="1" si="5"/>
        <v>2015_coy</v>
      </c>
      <c r="D81" t="s">
        <v>16</v>
      </c>
      <c r="E81" t="s">
        <v>218</v>
      </c>
      <c r="F81" t="str">
        <f t="shared" ca="1" si="6"/>
        <v>Ron Rivera</v>
      </c>
      <c r="G81" s="2">
        <f t="shared" ca="1" si="7"/>
        <v>0</v>
      </c>
    </row>
    <row r="82" spans="1:7" x14ac:dyDescent="0.25">
      <c r="A82">
        <v>81</v>
      </c>
      <c r="B82">
        <v>41</v>
      </c>
      <c r="C82" t="str">
        <f t="shared" ca="1" si="5"/>
        <v>2015_acoy</v>
      </c>
      <c r="D82" t="s">
        <v>18</v>
      </c>
      <c r="E82" t="s">
        <v>382</v>
      </c>
      <c r="F82" t="str">
        <f t="shared" ca="1" si="6"/>
        <v>NA</v>
      </c>
      <c r="G82" s="2">
        <f t="shared" ca="1" si="7"/>
        <v>1</v>
      </c>
    </row>
    <row r="83" spans="1:7" x14ac:dyDescent="0.25">
      <c r="A83">
        <v>82</v>
      </c>
      <c r="B83">
        <v>41</v>
      </c>
      <c r="C83" t="str">
        <f t="shared" ca="1" si="5"/>
        <v>2015_acoy</v>
      </c>
      <c r="D83" t="s">
        <v>16</v>
      </c>
      <c r="E83" t="s">
        <v>382</v>
      </c>
      <c r="F83" t="str">
        <f t="shared" ca="1" si="6"/>
        <v>NA</v>
      </c>
      <c r="G83" s="2">
        <f t="shared" ca="1" si="7"/>
        <v>1</v>
      </c>
    </row>
    <row r="84" spans="1:7" x14ac:dyDescent="0.25">
      <c r="A84">
        <v>83</v>
      </c>
      <c r="B84">
        <v>42</v>
      </c>
      <c r="C84" t="str">
        <f t="shared" ca="1" si="5"/>
        <v>2015_eoy</v>
      </c>
      <c r="D84" t="s">
        <v>18</v>
      </c>
      <c r="E84" t="s">
        <v>382</v>
      </c>
      <c r="F84" t="str">
        <f t="shared" ca="1" si="6"/>
        <v>NA</v>
      </c>
      <c r="G84" s="2">
        <f t="shared" ca="1" si="7"/>
        <v>1</v>
      </c>
    </row>
    <row r="85" spans="1:7" x14ac:dyDescent="0.25">
      <c r="A85">
        <v>84</v>
      </c>
      <c r="B85">
        <v>42</v>
      </c>
      <c r="C85" t="str">
        <f t="shared" ca="1" si="5"/>
        <v>2015_eoy</v>
      </c>
      <c r="D85" t="s">
        <v>16</v>
      </c>
      <c r="E85" t="s">
        <v>382</v>
      </c>
      <c r="F85" t="str">
        <f t="shared" ca="1" si="6"/>
        <v>NA</v>
      </c>
      <c r="G85" s="2">
        <f t="shared" ca="1" si="7"/>
        <v>1</v>
      </c>
    </row>
    <row r="86" spans="1:7" x14ac:dyDescent="0.25">
      <c r="A86">
        <v>85</v>
      </c>
      <c r="B86">
        <v>43</v>
      </c>
      <c r="C86" t="str">
        <f t="shared" ca="1" si="5"/>
        <v>2016_mvp</v>
      </c>
      <c r="D86" t="s">
        <v>18</v>
      </c>
      <c r="E86" s="14" t="s">
        <v>219</v>
      </c>
      <c r="F86" t="str">
        <f t="shared" ca="1" si="6"/>
        <v>Matt Ryan</v>
      </c>
      <c r="G86" s="2">
        <f t="shared" ca="1" si="7"/>
        <v>0</v>
      </c>
    </row>
    <row r="87" spans="1:7" x14ac:dyDescent="0.25">
      <c r="A87">
        <v>86</v>
      </c>
      <c r="B87">
        <v>43</v>
      </c>
      <c r="C87" t="str">
        <f t="shared" ca="1" si="5"/>
        <v>2016_mvp</v>
      </c>
      <c r="D87" t="s">
        <v>16</v>
      </c>
      <c r="E87" t="s">
        <v>219</v>
      </c>
      <c r="F87" t="str">
        <f t="shared" ca="1" si="6"/>
        <v>Matt Ryan</v>
      </c>
      <c r="G87" s="2">
        <f t="shared" ca="1" si="7"/>
        <v>0</v>
      </c>
    </row>
    <row r="88" spans="1:7" x14ac:dyDescent="0.25">
      <c r="A88">
        <v>87</v>
      </c>
      <c r="B88">
        <v>44</v>
      </c>
      <c r="C88" t="str">
        <f t="shared" ca="1" si="5"/>
        <v>2016_opoy</v>
      </c>
      <c r="D88" t="s">
        <v>18</v>
      </c>
      <c r="E88" s="14" t="s">
        <v>170</v>
      </c>
      <c r="F88" t="str">
        <f t="shared" ca="1" si="6"/>
        <v>Drew Brees</v>
      </c>
      <c r="G88" s="2">
        <f t="shared" ca="1" si="7"/>
        <v>0</v>
      </c>
    </row>
    <row r="89" spans="1:7" x14ac:dyDescent="0.25">
      <c r="A89">
        <v>88</v>
      </c>
      <c r="B89">
        <v>44</v>
      </c>
      <c r="C89" t="str">
        <f t="shared" ca="1" si="5"/>
        <v>2016_opoy</v>
      </c>
      <c r="D89" t="s">
        <v>16</v>
      </c>
      <c r="E89" t="s">
        <v>220</v>
      </c>
      <c r="F89" t="str">
        <f t="shared" ca="1" si="6"/>
        <v>Drew Brees</v>
      </c>
      <c r="G89" s="2">
        <f t="shared" ca="1" si="7"/>
        <v>0</v>
      </c>
    </row>
    <row r="90" spans="1:7" x14ac:dyDescent="0.25">
      <c r="A90">
        <v>89</v>
      </c>
      <c r="B90">
        <v>45</v>
      </c>
      <c r="C90" t="str">
        <f t="shared" ca="1" si="5"/>
        <v>2016_dpoy</v>
      </c>
      <c r="D90" t="s">
        <v>18</v>
      </c>
      <c r="E90" s="14" t="s">
        <v>244</v>
      </c>
      <c r="F90" t="str">
        <f t="shared" ca="1" si="6"/>
        <v>Ezekiel Elliott</v>
      </c>
      <c r="G90" s="2">
        <f t="shared" ca="1" si="7"/>
        <v>0</v>
      </c>
    </row>
    <row r="91" spans="1:7" x14ac:dyDescent="0.25">
      <c r="A91">
        <v>90</v>
      </c>
      <c r="B91">
        <v>45</v>
      </c>
      <c r="C91" t="str">
        <f t="shared" ca="1" si="5"/>
        <v>2016_dpoy</v>
      </c>
      <c r="D91" t="s">
        <v>16</v>
      </c>
      <c r="E91" t="s">
        <v>221</v>
      </c>
      <c r="F91" t="str">
        <f t="shared" ca="1" si="6"/>
        <v>Ezekiel Elliott</v>
      </c>
      <c r="G91" s="2">
        <f t="shared" ca="1" si="7"/>
        <v>0</v>
      </c>
    </row>
    <row r="92" spans="1:7" x14ac:dyDescent="0.25">
      <c r="A92">
        <v>91</v>
      </c>
      <c r="B92">
        <v>46</v>
      </c>
      <c r="C92" t="str">
        <f t="shared" ca="1" si="5"/>
        <v>2016_pass_champ</v>
      </c>
      <c r="D92" t="s">
        <v>18</v>
      </c>
      <c r="E92" s="14" t="s">
        <v>178</v>
      </c>
      <c r="F92" t="str">
        <f t="shared" ca="1" si="6"/>
        <v>T. Y. Hilton</v>
      </c>
      <c r="G92" s="2">
        <f t="shared" ca="1" si="7"/>
        <v>0</v>
      </c>
    </row>
    <row r="93" spans="1:7" x14ac:dyDescent="0.25">
      <c r="A93">
        <v>92</v>
      </c>
      <c r="B93">
        <v>46</v>
      </c>
      <c r="C93" t="str">
        <f t="shared" ca="1" si="5"/>
        <v>2016_pass_champ</v>
      </c>
      <c r="D93" t="s">
        <v>16</v>
      </c>
      <c r="E93" t="s">
        <v>173</v>
      </c>
      <c r="F93" t="str">
        <f t="shared" ca="1" si="6"/>
        <v>T. Y. Hilton</v>
      </c>
      <c r="G93" s="2">
        <f t="shared" ca="1" si="7"/>
        <v>0</v>
      </c>
    </row>
    <row r="94" spans="1:7" x14ac:dyDescent="0.25">
      <c r="A94">
        <v>93</v>
      </c>
      <c r="B94">
        <v>47</v>
      </c>
      <c r="C94" t="str">
        <f t="shared" ca="1" si="5"/>
        <v>2016_rush_champ</v>
      </c>
      <c r="D94" t="s">
        <v>18</v>
      </c>
      <c r="E94" s="14" t="s">
        <v>193</v>
      </c>
      <c r="F94" t="str">
        <f t="shared" ca="1" si="6"/>
        <v>Vic Beasley</v>
      </c>
      <c r="G94" s="2">
        <f t="shared" ca="1" si="7"/>
        <v>0</v>
      </c>
    </row>
    <row r="95" spans="1:7" x14ac:dyDescent="0.25">
      <c r="A95">
        <v>94</v>
      </c>
      <c r="B95">
        <v>47</v>
      </c>
      <c r="C95" t="str">
        <f t="shared" ca="1" si="5"/>
        <v>2016_rush_champ</v>
      </c>
      <c r="D95" t="s">
        <v>16</v>
      </c>
      <c r="E95" t="s">
        <v>193</v>
      </c>
      <c r="F95" t="str">
        <f t="shared" ca="1" si="6"/>
        <v>Vic Beasley</v>
      </c>
      <c r="G95" s="2">
        <f t="shared" ca="1" si="7"/>
        <v>0</v>
      </c>
    </row>
    <row r="96" spans="1:7" x14ac:dyDescent="0.25">
      <c r="A96">
        <v>95</v>
      </c>
      <c r="B96">
        <v>48</v>
      </c>
      <c r="C96" t="str">
        <f t="shared" ca="1" si="5"/>
        <v>2016_rec_champ</v>
      </c>
      <c r="D96" t="s">
        <v>18</v>
      </c>
      <c r="E96" s="14" t="s">
        <v>245</v>
      </c>
      <c r="F96" t="str">
        <f t="shared" ca="1" si="6"/>
        <v>Casey Hayward</v>
      </c>
      <c r="G96" s="2">
        <f t="shared" ca="1" si="7"/>
        <v>0</v>
      </c>
    </row>
    <row r="97" spans="1:7" x14ac:dyDescent="0.25">
      <c r="A97">
        <v>96</v>
      </c>
      <c r="B97">
        <v>48</v>
      </c>
      <c r="C97" t="str">
        <f t="shared" ca="1" si="5"/>
        <v>2016_rec_champ</v>
      </c>
      <c r="D97" t="s">
        <v>16</v>
      </c>
      <c r="E97" t="s">
        <v>222</v>
      </c>
      <c r="F97" t="str">
        <f t="shared" ca="1" si="6"/>
        <v>Casey Hayward</v>
      </c>
      <c r="G97" s="2">
        <f t="shared" ca="1" si="7"/>
        <v>0</v>
      </c>
    </row>
    <row r="98" spans="1:7" x14ac:dyDescent="0.25">
      <c r="A98">
        <v>97</v>
      </c>
      <c r="B98">
        <v>49</v>
      </c>
      <c r="C98" t="str">
        <f t="shared" ref="C98:C129" ca="1" si="8">IFERROR(VLOOKUP($B98,nfl_award_result,MATCH(C$1,nfl_award_result_header,0),FALSE),"error")</f>
        <v>2016_sack_champ</v>
      </c>
      <c r="D98" t="s">
        <v>18</v>
      </c>
      <c r="E98" s="14" t="s">
        <v>170</v>
      </c>
      <c r="F98" t="str">
        <f t="shared" ref="F98:F129" ca="1" si="9">IFERROR(IF(VLOOKUP($B98,nfl_award_result,MATCH(F$1,nfl_award_result_header,0),FALSE)="","",VLOOKUP($B98,nfl_award_result,MATCH(F$1,nfl_award_result_header,0),FALSE)),"error")</f>
        <v>Matt Ryan</v>
      </c>
      <c r="G98" s="2">
        <f t="shared" ca="1" si="7"/>
        <v>0</v>
      </c>
    </row>
    <row r="99" spans="1:7" x14ac:dyDescent="0.25">
      <c r="A99">
        <v>98</v>
      </c>
      <c r="B99">
        <v>49</v>
      </c>
      <c r="C99" t="str">
        <f t="shared" ca="1" si="8"/>
        <v>2016_sack_champ</v>
      </c>
      <c r="D99" t="s">
        <v>16</v>
      </c>
      <c r="E99" t="s">
        <v>173</v>
      </c>
      <c r="F99" t="str">
        <f t="shared" ca="1" si="9"/>
        <v>Matt Ryan</v>
      </c>
      <c r="G99" s="2">
        <f t="shared" ca="1" si="7"/>
        <v>0</v>
      </c>
    </row>
    <row r="100" spans="1:7" x14ac:dyDescent="0.25">
      <c r="A100">
        <v>99</v>
      </c>
      <c r="B100">
        <v>50</v>
      </c>
      <c r="C100" t="str">
        <f t="shared" ca="1" si="8"/>
        <v>2016_int_champ</v>
      </c>
      <c r="D100" t="s">
        <v>18</v>
      </c>
      <c r="E100" s="14" t="s">
        <v>193</v>
      </c>
      <c r="F100" t="str">
        <f t="shared" ca="1" si="9"/>
        <v>Khalil Mack</v>
      </c>
      <c r="G100" s="2">
        <f t="shared" ca="1" si="7"/>
        <v>1</v>
      </c>
    </row>
    <row r="101" spans="1:7" x14ac:dyDescent="0.25">
      <c r="A101">
        <v>100</v>
      </c>
      <c r="B101">
        <v>50</v>
      </c>
      <c r="C101" t="str">
        <f t="shared" ca="1" si="8"/>
        <v>2016_int_champ</v>
      </c>
      <c r="D101" t="s">
        <v>16</v>
      </c>
      <c r="E101" t="s">
        <v>176</v>
      </c>
      <c r="F101" t="str">
        <f t="shared" ca="1" si="9"/>
        <v>Khalil Mack</v>
      </c>
      <c r="G101" s="2">
        <f t="shared" ca="1" si="7"/>
        <v>0</v>
      </c>
    </row>
    <row r="102" spans="1:7" x14ac:dyDescent="0.25">
      <c r="A102">
        <v>101</v>
      </c>
      <c r="B102">
        <v>51</v>
      </c>
      <c r="C102" t="str">
        <f t="shared" ca="1" si="8"/>
        <v>2016_cbpoy</v>
      </c>
      <c r="D102" t="s">
        <v>18</v>
      </c>
      <c r="E102" s="14" t="s">
        <v>194</v>
      </c>
      <c r="F102" t="str">
        <f t="shared" ca="1" si="9"/>
        <v>Jordy Nelson</v>
      </c>
      <c r="G102" s="2">
        <f t="shared" ca="1" si="7"/>
        <v>1</v>
      </c>
    </row>
    <row r="103" spans="1:7" x14ac:dyDescent="0.25">
      <c r="A103">
        <v>102</v>
      </c>
      <c r="B103">
        <v>51</v>
      </c>
      <c r="C103" t="str">
        <f t="shared" ca="1" si="8"/>
        <v>2016_cbpoy</v>
      </c>
      <c r="D103" t="s">
        <v>16</v>
      </c>
      <c r="E103" t="s">
        <v>223</v>
      </c>
      <c r="F103" t="str">
        <f t="shared" ca="1" si="9"/>
        <v>Jordy Nelson</v>
      </c>
      <c r="G103" s="2">
        <f t="shared" ca="1" si="7"/>
        <v>0</v>
      </c>
    </row>
    <row r="104" spans="1:7" x14ac:dyDescent="0.25">
      <c r="A104">
        <v>103</v>
      </c>
      <c r="B104">
        <v>52</v>
      </c>
      <c r="C104" t="str">
        <f t="shared" ca="1" si="8"/>
        <v>2016_oroy</v>
      </c>
      <c r="D104" t="s">
        <v>18</v>
      </c>
      <c r="E104" s="14" t="s">
        <v>244</v>
      </c>
      <c r="F104" t="str">
        <f t="shared" ca="1" si="9"/>
        <v>Dak Prescott</v>
      </c>
      <c r="G104" s="2">
        <f t="shared" ca="1" si="7"/>
        <v>0</v>
      </c>
    </row>
    <row r="105" spans="1:7" x14ac:dyDescent="0.25">
      <c r="A105">
        <v>104</v>
      </c>
      <c r="B105">
        <v>52</v>
      </c>
      <c r="C105" t="str">
        <f t="shared" ca="1" si="8"/>
        <v>2016_oroy</v>
      </c>
      <c r="D105" t="s">
        <v>16</v>
      </c>
      <c r="E105" t="s">
        <v>189</v>
      </c>
      <c r="F105" t="str">
        <f t="shared" ca="1" si="9"/>
        <v>Dak Prescott</v>
      </c>
      <c r="G105" s="2">
        <f t="shared" ca="1" si="7"/>
        <v>0</v>
      </c>
    </row>
    <row r="106" spans="1:7" x14ac:dyDescent="0.25">
      <c r="A106">
        <v>105</v>
      </c>
      <c r="B106">
        <v>53</v>
      </c>
      <c r="C106" t="str">
        <f t="shared" ca="1" si="8"/>
        <v>2016_droy</v>
      </c>
      <c r="D106" t="s">
        <v>18</v>
      </c>
      <c r="E106" s="14" t="s">
        <v>246</v>
      </c>
      <c r="F106" t="str">
        <f t="shared" ca="1" si="9"/>
        <v>Joey Bosa</v>
      </c>
      <c r="G106" s="2">
        <f t="shared" ca="1" si="7"/>
        <v>0</v>
      </c>
    </row>
    <row r="107" spans="1:7" x14ac:dyDescent="0.25">
      <c r="A107">
        <v>106</v>
      </c>
      <c r="B107">
        <v>53</v>
      </c>
      <c r="C107" t="str">
        <f t="shared" ca="1" si="8"/>
        <v>2016_droy</v>
      </c>
      <c r="D107" t="s">
        <v>16</v>
      </c>
      <c r="E107" t="s">
        <v>224</v>
      </c>
      <c r="F107" t="str">
        <f t="shared" ca="1" si="9"/>
        <v>Joey Bosa</v>
      </c>
      <c r="G107" s="2">
        <f t="shared" ca="1" si="7"/>
        <v>0</v>
      </c>
    </row>
    <row r="108" spans="1:7" x14ac:dyDescent="0.25">
      <c r="A108">
        <v>107</v>
      </c>
      <c r="B108">
        <v>54</v>
      </c>
      <c r="C108" t="str">
        <f t="shared" ca="1" si="8"/>
        <v>2016_coy</v>
      </c>
      <c r="D108" t="s">
        <v>18</v>
      </c>
      <c r="E108" s="14" t="s">
        <v>247</v>
      </c>
      <c r="F108" t="str">
        <f t="shared" ca="1" si="9"/>
        <v>Jason Garrett</v>
      </c>
      <c r="G108" s="2">
        <f t="shared" ca="1" si="7"/>
        <v>0</v>
      </c>
    </row>
    <row r="109" spans="1:7" x14ac:dyDescent="0.25">
      <c r="A109">
        <v>108</v>
      </c>
      <c r="B109">
        <v>54</v>
      </c>
      <c r="C109" t="str">
        <f t="shared" ca="1" si="8"/>
        <v>2016_coy</v>
      </c>
      <c r="D109" t="s">
        <v>16</v>
      </c>
      <c r="E109" t="s">
        <v>180</v>
      </c>
      <c r="F109" t="str">
        <f t="shared" ca="1" si="9"/>
        <v>Jason Garrett</v>
      </c>
      <c r="G109" s="2">
        <f t="shared" ca="1" si="7"/>
        <v>0</v>
      </c>
    </row>
    <row r="110" spans="1:7" x14ac:dyDescent="0.25">
      <c r="A110">
        <v>109</v>
      </c>
      <c r="B110">
        <v>55</v>
      </c>
      <c r="C110" t="str">
        <f t="shared" ca="1" si="8"/>
        <v>2016_acoy</v>
      </c>
      <c r="D110" t="s">
        <v>18</v>
      </c>
      <c r="E110" s="14" t="s">
        <v>248</v>
      </c>
      <c r="F110" t="str">
        <f t="shared" ca="1" si="9"/>
        <v>Kyle Shanahan</v>
      </c>
      <c r="G110" s="2">
        <f t="shared" ca="1" si="7"/>
        <v>0</v>
      </c>
    </row>
    <row r="111" spans="1:7" x14ac:dyDescent="0.25">
      <c r="A111">
        <v>110</v>
      </c>
      <c r="B111">
        <v>55</v>
      </c>
      <c r="C111" t="str">
        <f t="shared" ca="1" si="8"/>
        <v>2016_acoy</v>
      </c>
      <c r="D111" t="s">
        <v>16</v>
      </c>
      <c r="E111" t="s">
        <v>225</v>
      </c>
      <c r="F111" t="str">
        <f t="shared" ca="1" si="9"/>
        <v>Kyle Shanahan</v>
      </c>
      <c r="G111" s="2">
        <f t="shared" ca="1" si="7"/>
        <v>0</v>
      </c>
    </row>
    <row r="112" spans="1:7" x14ac:dyDescent="0.25">
      <c r="A112">
        <v>111</v>
      </c>
      <c r="B112">
        <v>56</v>
      </c>
      <c r="C112" t="str">
        <f t="shared" ca="1" si="8"/>
        <v>2016_eoy</v>
      </c>
      <c r="D112" t="s">
        <v>18</v>
      </c>
      <c r="E112" t="s">
        <v>382</v>
      </c>
      <c r="F112" t="str">
        <f t="shared" ca="1" si="9"/>
        <v>Reggie McKenzie</v>
      </c>
      <c r="G112" s="2">
        <f t="shared" ca="1" si="7"/>
        <v>0</v>
      </c>
    </row>
    <row r="113" spans="1:7" x14ac:dyDescent="0.25">
      <c r="A113">
        <v>112</v>
      </c>
      <c r="B113">
        <v>56</v>
      </c>
      <c r="C113" t="str">
        <f t="shared" ca="1" si="8"/>
        <v>2016_eoy</v>
      </c>
      <c r="D113" t="s">
        <v>16</v>
      </c>
      <c r="E113" t="s">
        <v>382</v>
      </c>
      <c r="F113" t="str">
        <f t="shared" ca="1" si="9"/>
        <v>Reggie McKenzie</v>
      </c>
      <c r="G113" s="2">
        <f t="shared" ca="1" si="7"/>
        <v>0</v>
      </c>
    </row>
    <row r="114" spans="1:7" x14ac:dyDescent="0.25">
      <c r="A114">
        <v>113</v>
      </c>
      <c r="B114">
        <v>57</v>
      </c>
      <c r="C114" t="str">
        <f t="shared" ca="1" si="8"/>
        <v>2017_mvp</v>
      </c>
      <c r="D114" t="s">
        <v>16</v>
      </c>
      <c r="E114" t="s">
        <v>170</v>
      </c>
      <c r="F114" t="str">
        <f t="shared" ca="1" si="9"/>
        <v>Tom Brady</v>
      </c>
      <c r="G114" s="2">
        <f t="shared" ca="1" si="7"/>
        <v>0</v>
      </c>
    </row>
    <row r="115" spans="1:7" x14ac:dyDescent="0.25">
      <c r="A115">
        <v>114</v>
      </c>
      <c r="B115">
        <v>58</v>
      </c>
      <c r="C115" t="str">
        <f t="shared" ca="1" si="8"/>
        <v>2017_opoy</v>
      </c>
      <c r="D115" t="s">
        <v>16</v>
      </c>
      <c r="E115" t="s">
        <v>171</v>
      </c>
      <c r="F115" t="str">
        <f t="shared" ca="1" si="9"/>
        <v>Todd Gurley</v>
      </c>
      <c r="G115" s="2">
        <f t="shared" ca="1" si="7"/>
        <v>0</v>
      </c>
    </row>
    <row r="116" spans="1:7" x14ac:dyDescent="0.25">
      <c r="A116">
        <v>115</v>
      </c>
      <c r="B116">
        <v>59</v>
      </c>
      <c r="C116" t="str">
        <f t="shared" ca="1" si="8"/>
        <v>2017_dpoy</v>
      </c>
      <c r="D116" t="s">
        <v>16</v>
      </c>
      <c r="E116" t="s">
        <v>249</v>
      </c>
      <c r="F116" t="str">
        <f t="shared" ca="1" si="9"/>
        <v>Aaron Donald</v>
      </c>
      <c r="G116" s="2">
        <f t="shared" ca="1" si="7"/>
        <v>0</v>
      </c>
    </row>
    <row r="117" spans="1:7" x14ac:dyDescent="0.25">
      <c r="A117">
        <v>116</v>
      </c>
      <c r="B117">
        <v>60</v>
      </c>
      <c r="C117" t="str">
        <f t="shared" ca="1" si="8"/>
        <v>2017_pass_champ</v>
      </c>
      <c r="D117" t="s">
        <v>16</v>
      </c>
      <c r="E117" t="s">
        <v>194</v>
      </c>
      <c r="F117" t="str">
        <f t="shared" ca="1" si="9"/>
        <v>Tom Brady</v>
      </c>
      <c r="G117" s="2">
        <f t="shared" ca="1" si="7"/>
        <v>0</v>
      </c>
    </row>
    <row r="118" spans="1:7" x14ac:dyDescent="0.25">
      <c r="A118">
        <v>117</v>
      </c>
      <c r="B118">
        <v>61</v>
      </c>
      <c r="C118" t="str">
        <f t="shared" ca="1" si="8"/>
        <v>2017_rush_champ</v>
      </c>
      <c r="D118" t="s">
        <v>16</v>
      </c>
      <c r="E118" t="s">
        <v>240</v>
      </c>
      <c r="F118" t="str">
        <f t="shared" ca="1" si="9"/>
        <v>Kareem Hunt</v>
      </c>
      <c r="G118" s="2">
        <f t="shared" ca="1" si="7"/>
        <v>0</v>
      </c>
    </row>
    <row r="119" spans="1:7" x14ac:dyDescent="0.25">
      <c r="A119">
        <v>118</v>
      </c>
      <c r="B119">
        <v>62</v>
      </c>
      <c r="C119" t="str">
        <f t="shared" ca="1" si="8"/>
        <v>2017_rec_champ</v>
      </c>
      <c r="D119" t="s">
        <v>16</v>
      </c>
      <c r="E119" t="s">
        <v>251</v>
      </c>
      <c r="F119" t="str">
        <f t="shared" ca="1" si="9"/>
        <v>Antonio Brown</v>
      </c>
      <c r="G119" s="2">
        <f t="shared" ca="1" si="7"/>
        <v>0</v>
      </c>
    </row>
    <row r="120" spans="1:7" x14ac:dyDescent="0.25">
      <c r="A120">
        <v>119</v>
      </c>
      <c r="B120">
        <v>63</v>
      </c>
      <c r="C120" t="str">
        <f t="shared" ca="1" si="8"/>
        <v>2017_sack_champ</v>
      </c>
      <c r="D120" t="s">
        <v>16</v>
      </c>
      <c r="E120" t="s">
        <v>221</v>
      </c>
      <c r="F120" t="str">
        <f t="shared" ca="1" si="9"/>
        <v>Chandler Jones</v>
      </c>
      <c r="G120" s="2">
        <f t="shared" ca="1" si="7"/>
        <v>0</v>
      </c>
    </row>
    <row r="121" spans="1:7" x14ac:dyDescent="0.25">
      <c r="A121">
        <v>120</v>
      </c>
      <c r="B121">
        <v>64</v>
      </c>
      <c r="C121" t="str">
        <f t="shared" ca="1" si="8"/>
        <v>2017_int_champ</v>
      </c>
      <c r="D121" t="s">
        <v>16</v>
      </c>
      <c r="E121" t="s">
        <v>240</v>
      </c>
      <c r="F121" t="str">
        <f t="shared" ca="1" si="9"/>
        <v>Darius Slay, Kevin Byard</v>
      </c>
      <c r="G121" s="2">
        <f t="shared" ca="1" si="7"/>
        <v>0</v>
      </c>
    </row>
    <row r="122" spans="1:7" x14ac:dyDescent="0.25">
      <c r="A122">
        <v>121</v>
      </c>
      <c r="B122">
        <v>65</v>
      </c>
      <c r="C122" t="str">
        <f t="shared" ca="1" si="8"/>
        <v>2017_cbpoy</v>
      </c>
      <c r="D122" t="s">
        <v>16</v>
      </c>
      <c r="E122" t="s">
        <v>176</v>
      </c>
      <c r="F122" t="str">
        <f t="shared" ca="1" si="9"/>
        <v>Keenan Allen</v>
      </c>
      <c r="G122" s="2">
        <f t="shared" ca="1" si="7"/>
        <v>0</v>
      </c>
    </row>
    <row r="123" spans="1:7" x14ac:dyDescent="0.25">
      <c r="A123">
        <v>122</v>
      </c>
      <c r="B123">
        <v>66</v>
      </c>
      <c r="C123" t="str">
        <f t="shared" ca="1" si="8"/>
        <v>2017_oroy</v>
      </c>
      <c r="D123" t="s">
        <v>16</v>
      </c>
      <c r="E123" t="s">
        <v>252</v>
      </c>
      <c r="F123" t="str">
        <f t="shared" ca="1" si="9"/>
        <v>Alvin Kamara</v>
      </c>
      <c r="G123" s="2">
        <f t="shared" ca="1" si="7"/>
        <v>0</v>
      </c>
    </row>
    <row r="124" spans="1:7" x14ac:dyDescent="0.25">
      <c r="A124">
        <v>123</v>
      </c>
      <c r="B124">
        <v>67</v>
      </c>
      <c r="C124" t="str">
        <f t="shared" ca="1" si="8"/>
        <v>2017_droy</v>
      </c>
      <c r="D124" t="s">
        <v>16</v>
      </c>
      <c r="E124" t="s">
        <v>253</v>
      </c>
      <c r="F124" t="str">
        <f t="shared" ca="1" si="9"/>
        <v>Marshon Lattimore</v>
      </c>
      <c r="G124" s="2">
        <f t="shared" ca="1" si="7"/>
        <v>0</v>
      </c>
    </row>
    <row r="125" spans="1:7" x14ac:dyDescent="0.25">
      <c r="A125">
        <v>124</v>
      </c>
      <c r="B125">
        <v>68</v>
      </c>
      <c r="C125" t="str">
        <f t="shared" ca="1" si="8"/>
        <v>2017_coy</v>
      </c>
      <c r="D125" t="s">
        <v>16</v>
      </c>
      <c r="E125" t="s">
        <v>250</v>
      </c>
      <c r="F125" t="str">
        <f t="shared" ca="1" si="9"/>
        <v>Sean McVay</v>
      </c>
      <c r="G125" s="2">
        <f t="shared" ca="1" si="7"/>
        <v>0</v>
      </c>
    </row>
    <row r="126" spans="1:7" x14ac:dyDescent="0.25">
      <c r="A126">
        <v>125</v>
      </c>
      <c r="B126">
        <v>69</v>
      </c>
      <c r="C126" t="str">
        <f t="shared" ca="1" si="8"/>
        <v>2017_acoy</v>
      </c>
      <c r="D126" t="s">
        <v>16</v>
      </c>
      <c r="E126" t="s">
        <v>254</v>
      </c>
      <c r="F126" t="str">
        <f t="shared" ca="1" si="9"/>
        <v>Pat Shurmur</v>
      </c>
      <c r="G126" s="2">
        <f t="shared" ca="1" si="7"/>
        <v>0</v>
      </c>
    </row>
    <row r="127" spans="1:7" x14ac:dyDescent="0.25">
      <c r="A127">
        <v>126</v>
      </c>
      <c r="B127">
        <v>70</v>
      </c>
      <c r="C127" t="str">
        <f t="shared" ca="1" si="8"/>
        <v>2017_eoy</v>
      </c>
      <c r="D127" t="s">
        <v>16</v>
      </c>
      <c r="E127" t="s">
        <v>255</v>
      </c>
      <c r="F127" t="str">
        <f t="shared" ca="1" si="9"/>
        <v>Howie Roseman</v>
      </c>
      <c r="G127" s="2">
        <f t="shared" ca="1" si="7"/>
        <v>0</v>
      </c>
    </row>
    <row r="128" spans="1:7" x14ac:dyDescent="0.25">
      <c r="A128">
        <v>127</v>
      </c>
      <c r="B128">
        <v>57</v>
      </c>
      <c r="C128" t="str">
        <f t="shared" ca="1" si="8"/>
        <v>2017_mvp</v>
      </c>
      <c r="D128" t="s">
        <v>18</v>
      </c>
      <c r="E128" t="s">
        <v>170</v>
      </c>
      <c r="F128" t="str">
        <f t="shared" ca="1" si="9"/>
        <v>Tom Brady</v>
      </c>
      <c r="G128" s="2">
        <f t="shared" ca="1" si="7"/>
        <v>0</v>
      </c>
    </row>
    <row r="129" spans="1:7" x14ac:dyDescent="0.25">
      <c r="A129">
        <v>128</v>
      </c>
      <c r="B129">
        <v>58</v>
      </c>
      <c r="C129" t="str">
        <f t="shared" ca="1" si="8"/>
        <v>2017_opoy</v>
      </c>
      <c r="D129" t="s">
        <v>18</v>
      </c>
      <c r="E129" t="s">
        <v>269</v>
      </c>
      <c r="F129" t="str">
        <f t="shared" ca="1" si="9"/>
        <v>Todd Gurley</v>
      </c>
      <c r="G129" s="2">
        <f t="shared" ca="1" si="7"/>
        <v>0</v>
      </c>
    </row>
    <row r="130" spans="1:7" x14ac:dyDescent="0.25">
      <c r="A130">
        <v>129</v>
      </c>
      <c r="B130">
        <v>59</v>
      </c>
      <c r="C130" t="str">
        <f t="shared" ref="C130:C155" ca="1" si="10">IFERROR(VLOOKUP($B130,nfl_award_result,MATCH(C$1,nfl_award_result_header,0),FALSE),"error")</f>
        <v>2017_dpoy</v>
      </c>
      <c r="D130" t="s">
        <v>18</v>
      </c>
      <c r="E130" t="s">
        <v>176</v>
      </c>
      <c r="F130" t="str">
        <f t="shared" ref="F130:F141" ca="1" si="11">IFERROR(IF(VLOOKUP($B130,nfl_award_result,MATCH(F$1,nfl_award_result_header,0),FALSE)="","",VLOOKUP($B130,nfl_award_result,MATCH(F$1,nfl_award_result_header,0),FALSE)),"error")</f>
        <v>Aaron Donald</v>
      </c>
      <c r="G130" s="2">
        <f t="shared" ca="1" si="7"/>
        <v>0</v>
      </c>
    </row>
    <row r="131" spans="1:7" x14ac:dyDescent="0.25">
      <c r="A131">
        <v>130</v>
      </c>
      <c r="B131">
        <v>60</v>
      </c>
      <c r="C131" t="str">
        <f t="shared" ca="1" si="10"/>
        <v>2017_pass_champ</v>
      </c>
      <c r="D131" t="s">
        <v>18</v>
      </c>
      <c r="E131" t="s">
        <v>170</v>
      </c>
      <c r="F131" t="str">
        <f t="shared" ca="1" si="11"/>
        <v>Tom Brady</v>
      </c>
      <c r="G131" s="2">
        <f t="shared" ref="G131:G141" ca="1" si="12">IF(OR(ISBLANK(E131),ISBLANK(F131),E131="",F131=""),"",IF(E131=F131,1,0))</f>
        <v>0</v>
      </c>
    </row>
    <row r="132" spans="1:7" x14ac:dyDescent="0.25">
      <c r="A132">
        <v>131</v>
      </c>
      <c r="B132">
        <v>61</v>
      </c>
      <c r="C132" t="str">
        <f t="shared" ca="1" si="10"/>
        <v>2017_rush_champ</v>
      </c>
      <c r="D132" t="s">
        <v>18</v>
      </c>
      <c r="E132" t="s">
        <v>221</v>
      </c>
      <c r="F132" t="str">
        <f t="shared" ca="1" si="11"/>
        <v>Kareem Hunt</v>
      </c>
      <c r="G132" s="2">
        <f t="shared" ca="1" si="12"/>
        <v>0</v>
      </c>
    </row>
    <row r="133" spans="1:7" x14ac:dyDescent="0.25">
      <c r="A133">
        <v>132</v>
      </c>
      <c r="B133">
        <v>62</v>
      </c>
      <c r="C133" t="str">
        <f t="shared" ca="1" si="10"/>
        <v>2017_rec_champ</v>
      </c>
      <c r="D133" t="s">
        <v>18</v>
      </c>
      <c r="E133" t="s">
        <v>270</v>
      </c>
      <c r="F133" t="str">
        <f t="shared" ca="1" si="11"/>
        <v>Antonio Brown</v>
      </c>
      <c r="G133" s="2">
        <f t="shared" ca="1" si="12"/>
        <v>0</v>
      </c>
    </row>
    <row r="134" spans="1:7" x14ac:dyDescent="0.25">
      <c r="A134">
        <v>133</v>
      </c>
      <c r="B134">
        <v>63</v>
      </c>
      <c r="C134" t="str">
        <f t="shared" ca="1" si="10"/>
        <v>2017_sack_champ</v>
      </c>
      <c r="D134" t="s">
        <v>18</v>
      </c>
      <c r="E134" t="s">
        <v>196</v>
      </c>
      <c r="F134" t="str">
        <f t="shared" ca="1" si="11"/>
        <v>Chandler Jones</v>
      </c>
      <c r="G134" s="2">
        <f t="shared" ca="1" si="12"/>
        <v>0</v>
      </c>
    </row>
    <row r="135" spans="1:7" x14ac:dyDescent="0.25">
      <c r="A135">
        <v>134</v>
      </c>
      <c r="B135">
        <v>64</v>
      </c>
      <c r="C135" t="str">
        <f t="shared" ca="1" si="10"/>
        <v>2017_int_champ</v>
      </c>
      <c r="D135" t="s">
        <v>18</v>
      </c>
      <c r="E135" t="s">
        <v>271</v>
      </c>
      <c r="F135" t="str">
        <f t="shared" ca="1" si="11"/>
        <v>Darius Slay, Kevin Byard</v>
      </c>
      <c r="G135" s="2">
        <f t="shared" ca="1" si="12"/>
        <v>0</v>
      </c>
    </row>
    <row r="136" spans="1:7" x14ac:dyDescent="0.25">
      <c r="A136">
        <v>135</v>
      </c>
      <c r="B136">
        <v>65</v>
      </c>
      <c r="C136" t="str">
        <f t="shared" ca="1" si="10"/>
        <v>2017_cbpoy</v>
      </c>
      <c r="D136" t="s">
        <v>18</v>
      </c>
      <c r="E136" t="s">
        <v>176</v>
      </c>
      <c r="F136" t="str">
        <f t="shared" ca="1" si="11"/>
        <v>Keenan Allen</v>
      </c>
      <c r="G136" s="2">
        <f t="shared" ca="1" si="12"/>
        <v>0</v>
      </c>
    </row>
    <row r="137" spans="1:7" x14ac:dyDescent="0.25">
      <c r="A137">
        <v>136</v>
      </c>
      <c r="B137">
        <v>66</v>
      </c>
      <c r="C137" t="str">
        <f t="shared" ca="1" si="10"/>
        <v>2017_oroy</v>
      </c>
      <c r="D137" t="s">
        <v>18</v>
      </c>
      <c r="E137" t="s">
        <v>252</v>
      </c>
      <c r="F137" t="str">
        <f t="shared" ca="1" si="11"/>
        <v>Alvin Kamara</v>
      </c>
      <c r="G137" s="2">
        <f t="shared" ca="1" si="12"/>
        <v>0</v>
      </c>
    </row>
    <row r="138" spans="1:7" x14ac:dyDescent="0.25">
      <c r="A138">
        <v>137</v>
      </c>
      <c r="B138">
        <v>67</v>
      </c>
      <c r="C138" t="str">
        <f t="shared" ca="1" si="10"/>
        <v>2017_droy</v>
      </c>
      <c r="D138" t="s">
        <v>18</v>
      </c>
      <c r="E138" t="s">
        <v>272</v>
      </c>
      <c r="F138" t="str">
        <f t="shared" ca="1" si="11"/>
        <v>Marshon Lattimore</v>
      </c>
      <c r="G138" s="2">
        <f t="shared" ca="1" si="12"/>
        <v>0</v>
      </c>
    </row>
    <row r="139" spans="1:7" x14ac:dyDescent="0.25">
      <c r="A139">
        <v>138</v>
      </c>
      <c r="B139">
        <v>68</v>
      </c>
      <c r="C139" t="str">
        <f t="shared" ca="1" si="10"/>
        <v>2017_coy</v>
      </c>
      <c r="D139" t="s">
        <v>18</v>
      </c>
      <c r="E139" t="s">
        <v>212</v>
      </c>
      <c r="F139" t="str">
        <f t="shared" ca="1" si="11"/>
        <v>Sean McVay</v>
      </c>
      <c r="G139" s="2">
        <f t="shared" ca="1" si="12"/>
        <v>0</v>
      </c>
    </row>
    <row r="140" spans="1:7" x14ac:dyDescent="0.25">
      <c r="A140">
        <v>139</v>
      </c>
      <c r="B140">
        <v>69</v>
      </c>
      <c r="C140" t="str">
        <f t="shared" ca="1" si="10"/>
        <v>2017_acoy</v>
      </c>
      <c r="D140" t="s">
        <v>18</v>
      </c>
      <c r="E140" t="s">
        <v>273</v>
      </c>
      <c r="F140" t="str">
        <f t="shared" ca="1" si="11"/>
        <v>Pat Shurmur</v>
      </c>
      <c r="G140" s="2">
        <f t="shared" ca="1" si="12"/>
        <v>0</v>
      </c>
    </row>
    <row r="141" spans="1:7" x14ac:dyDescent="0.25">
      <c r="A141">
        <v>140</v>
      </c>
      <c r="B141">
        <v>70</v>
      </c>
      <c r="C141" t="str">
        <f t="shared" ca="1" si="10"/>
        <v>2017_eoy</v>
      </c>
      <c r="D141" t="s">
        <v>18</v>
      </c>
      <c r="E141" t="s">
        <v>255</v>
      </c>
      <c r="F141" t="str">
        <f t="shared" ca="1" si="11"/>
        <v>Howie Roseman</v>
      </c>
      <c r="G141" s="2">
        <f t="shared" ca="1" si="12"/>
        <v>0</v>
      </c>
    </row>
    <row r="142" spans="1:7" x14ac:dyDescent="0.25">
      <c r="A142">
        <v>141</v>
      </c>
      <c r="B142">
        <v>71</v>
      </c>
      <c r="C142" t="str">
        <f t="shared" ca="1" si="10"/>
        <v>2018_mvp</v>
      </c>
      <c r="D142" t="s">
        <v>16</v>
      </c>
      <c r="E142" t="s">
        <v>171</v>
      </c>
    </row>
    <row r="143" spans="1:7" x14ac:dyDescent="0.25">
      <c r="A143">
        <v>142</v>
      </c>
      <c r="B143">
        <v>72</v>
      </c>
      <c r="C143" t="str">
        <f t="shared" ca="1" si="10"/>
        <v>2018_opoy</v>
      </c>
      <c r="D143" t="s">
        <v>16</v>
      </c>
      <c r="E143" t="s">
        <v>173</v>
      </c>
    </row>
    <row r="144" spans="1:7" x14ac:dyDescent="0.25">
      <c r="A144">
        <v>143</v>
      </c>
      <c r="B144">
        <v>73</v>
      </c>
      <c r="C144" t="str">
        <f t="shared" ca="1" si="10"/>
        <v>2018_dpoy</v>
      </c>
      <c r="D144" t="s">
        <v>16</v>
      </c>
      <c r="E144" t="s">
        <v>240</v>
      </c>
    </row>
    <row r="145" spans="1:5" x14ac:dyDescent="0.25">
      <c r="A145">
        <v>144</v>
      </c>
      <c r="B145">
        <v>74</v>
      </c>
      <c r="C145" t="str">
        <f t="shared" ca="1" si="10"/>
        <v>2018_pass_champ</v>
      </c>
      <c r="D145" t="s">
        <v>16</v>
      </c>
      <c r="E145" t="s">
        <v>171</v>
      </c>
    </row>
    <row r="146" spans="1:5" x14ac:dyDescent="0.25">
      <c r="A146">
        <v>145</v>
      </c>
      <c r="B146">
        <v>75</v>
      </c>
      <c r="C146" t="str">
        <f t="shared" ca="1" si="10"/>
        <v>2018_rush_champ</v>
      </c>
      <c r="D146" t="s">
        <v>16</v>
      </c>
      <c r="E146" t="s">
        <v>244</v>
      </c>
    </row>
    <row r="147" spans="1:5" x14ac:dyDescent="0.25">
      <c r="A147">
        <v>146</v>
      </c>
      <c r="B147">
        <v>76</v>
      </c>
      <c r="C147" t="str">
        <f t="shared" ca="1" si="10"/>
        <v>2018_rec_champ</v>
      </c>
      <c r="D147" t="s">
        <v>16</v>
      </c>
      <c r="E147" t="s">
        <v>173</v>
      </c>
    </row>
    <row r="148" spans="1:5" x14ac:dyDescent="0.25">
      <c r="A148">
        <v>147</v>
      </c>
      <c r="B148">
        <v>77</v>
      </c>
      <c r="C148" t="str">
        <f t="shared" ca="1" si="10"/>
        <v>2018_sack_champ</v>
      </c>
      <c r="D148" t="s">
        <v>16</v>
      </c>
      <c r="E148" t="s">
        <v>393</v>
      </c>
    </row>
    <row r="149" spans="1:5" x14ac:dyDescent="0.25">
      <c r="A149">
        <v>148</v>
      </c>
      <c r="B149">
        <v>78</v>
      </c>
      <c r="C149" t="str">
        <f t="shared" ca="1" si="10"/>
        <v>2018_int_champ</v>
      </c>
      <c r="D149" t="s">
        <v>16</v>
      </c>
      <c r="E149" t="s">
        <v>399</v>
      </c>
    </row>
    <row r="150" spans="1:5" x14ac:dyDescent="0.25">
      <c r="A150">
        <v>149</v>
      </c>
      <c r="B150">
        <v>79</v>
      </c>
      <c r="C150" t="str">
        <f t="shared" ca="1" si="10"/>
        <v>2018_cbpoy</v>
      </c>
      <c r="D150" t="s">
        <v>16</v>
      </c>
      <c r="E150" t="s">
        <v>213</v>
      </c>
    </row>
    <row r="151" spans="1:5" x14ac:dyDescent="0.25">
      <c r="A151">
        <v>150</v>
      </c>
      <c r="B151">
        <v>80</v>
      </c>
      <c r="C151" t="str">
        <f t="shared" ca="1" si="10"/>
        <v>2018_oroy</v>
      </c>
      <c r="D151" t="s">
        <v>16</v>
      </c>
      <c r="E151" t="s">
        <v>395</v>
      </c>
    </row>
    <row r="152" spans="1:5" x14ac:dyDescent="0.25">
      <c r="A152">
        <v>151</v>
      </c>
      <c r="B152">
        <v>81</v>
      </c>
      <c r="C152" t="str">
        <f t="shared" ca="1" si="10"/>
        <v>2018_droy</v>
      </c>
      <c r="D152" t="s">
        <v>16</v>
      </c>
      <c r="E152" t="s">
        <v>396</v>
      </c>
    </row>
    <row r="153" spans="1:5" x14ac:dyDescent="0.25">
      <c r="A153">
        <v>152</v>
      </c>
      <c r="B153">
        <v>82</v>
      </c>
      <c r="C153" t="str">
        <f t="shared" ca="1" si="10"/>
        <v>2018_coy</v>
      </c>
      <c r="D153" t="s">
        <v>16</v>
      </c>
      <c r="E153" t="s">
        <v>212</v>
      </c>
    </row>
    <row r="154" spans="1:5" x14ac:dyDescent="0.25">
      <c r="A154">
        <v>153</v>
      </c>
      <c r="B154">
        <v>83</v>
      </c>
      <c r="C154" t="str">
        <f t="shared" ca="1" si="10"/>
        <v>2018_acoy</v>
      </c>
      <c r="D154" t="s">
        <v>16</v>
      </c>
      <c r="E154" t="s">
        <v>397</v>
      </c>
    </row>
    <row r="155" spans="1:5" x14ac:dyDescent="0.25">
      <c r="A155">
        <v>154</v>
      </c>
      <c r="B155">
        <v>84</v>
      </c>
      <c r="C155" t="str">
        <f t="shared" ca="1" si="10"/>
        <v>2018_eoy</v>
      </c>
      <c r="D155" t="s">
        <v>16</v>
      </c>
      <c r="E155" t="s">
        <v>398</v>
      </c>
    </row>
    <row r="156" spans="1:5" x14ac:dyDescent="0.25">
      <c r="A156">
        <v>155</v>
      </c>
      <c r="B156">
        <v>71</v>
      </c>
      <c r="C156" t="str">
        <f t="shared" ref="C156:C169" ca="1" si="13">IFERROR(VLOOKUP($B156,nfl_award_result,MATCH(C$1,nfl_award_result_header,0),FALSE),"error")</f>
        <v>2018_mvp</v>
      </c>
      <c r="D156" t="s">
        <v>18</v>
      </c>
    </row>
    <row r="157" spans="1:5" x14ac:dyDescent="0.25">
      <c r="A157">
        <v>155</v>
      </c>
      <c r="B157">
        <v>72</v>
      </c>
      <c r="C157" t="str">
        <f t="shared" ca="1" si="13"/>
        <v>2018_opoy</v>
      </c>
      <c r="D157" t="s">
        <v>18</v>
      </c>
    </row>
    <row r="158" spans="1:5" x14ac:dyDescent="0.25">
      <c r="A158">
        <v>156</v>
      </c>
      <c r="B158">
        <v>73</v>
      </c>
      <c r="C158" t="str">
        <f t="shared" ca="1" si="13"/>
        <v>2018_dpoy</v>
      </c>
      <c r="D158" t="s">
        <v>18</v>
      </c>
    </row>
    <row r="159" spans="1:5" x14ac:dyDescent="0.25">
      <c r="A159">
        <v>157</v>
      </c>
      <c r="B159">
        <v>74</v>
      </c>
      <c r="C159" t="str">
        <f t="shared" ca="1" si="13"/>
        <v>2018_pass_champ</v>
      </c>
      <c r="D159" t="s">
        <v>18</v>
      </c>
    </row>
    <row r="160" spans="1:5" x14ac:dyDescent="0.25">
      <c r="A160">
        <v>158</v>
      </c>
      <c r="B160">
        <v>75</v>
      </c>
      <c r="C160" t="str">
        <f t="shared" ca="1" si="13"/>
        <v>2018_rush_champ</v>
      </c>
      <c r="D160" t="s">
        <v>18</v>
      </c>
    </row>
    <row r="161" spans="1:4" x14ac:dyDescent="0.25">
      <c r="A161">
        <v>159</v>
      </c>
      <c r="B161">
        <v>76</v>
      </c>
      <c r="C161" t="str">
        <f t="shared" ca="1" si="13"/>
        <v>2018_rec_champ</v>
      </c>
      <c r="D161" t="s">
        <v>18</v>
      </c>
    </row>
    <row r="162" spans="1:4" x14ac:dyDescent="0.25">
      <c r="A162">
        <v>160</v>
      </c>
      <c r="B162">
        <v>77</v>
      </c>
      <c r="C162" t="str">
        <f t="shared" ca="1" si="13"/>
        <v>2018_sack_champ</v>
      </c>
      <c r="D162" t="s">
        <v>18</v>
      </c>
    </row>
    <row r="163" spans="1:4" x14ac:dyDescent="0.25">
      <c r="A163">
        <v>161</v>
      </c>
      <c r="B163">
        <v>78</v>
      </c>
      <c r="C163" t="str">
        <f t="shared" ca="1" si="13"/>
        <v>2018_int_champ</v>
      </c>
      <c r="D163" t="s">
        <v>18</v>
      </c>
    </row>
    <row r="164" spans="1:4" x14ac:dyDescent="0.25">
      <c r="A164">
        <v>162</v>
      </c>
      <c r="B164">
        <v>79</v>
      </c>
      <c r="C164" t="str">
        <f t="shared" ca="1" si="13"/>
        <v>2018_cbpoy</v>
      </c>
      <c r="D164" t="s">
        <v>18</v>
      </c>
    </row>
    <row r="165" spans="1:4" x14ac:dyDescent="0.25">
      <c r="A165">
        <v>163</v>
      </c>
      <c r="B165">
        <v>80</v>
      </c>
      <c r="C165" t="str">
        <f t="shared" ca="1" si="13"/>
        <v>2018_oroy</v>
      </c>
      <c r="D165" t="s">
        <v>18</v>
      </c>
    </row>
    <row r="166" spans="1:4" x14ac:dyDescent="0.25">
      <c r="A166">
        <v>164</v>
      </c>
      <c r="B166">
        <v>81</v>
      </c>
      <c r="C166" t="str">
        <f t="shared" ca="1" si="13"/>
        <v>2018_droy</v>
      </c>
      <c r="D166" t="s">
        <v>18</v>
      </c>
    </row>
    <row r="167" spans="1:4" x14ac:dyDescent="0.25">
      <c r="A167">
        <v>165</v>
      </c>
      <c r="B167">
        <v>82</v>
      </c>
      <c r="C167" t="str">
        <f t="shared" ca="1" si="13"/>
        <v>2018_coy</v>
      </c>
      <c r="D167" t="s">
        <v>18</v>
      </c>
    </row>
    <row r="168" spans="1:4" x14ac:dyDescent="0.25">
      <c r="A168">
        <v>166</v>
      </c>
      <c r="B168">
        <v>83</v>
      </c>
      <c r="C168" t="str">
        <f t="shared" ca="1" si="13"/>
        <v>2018_acoy</v>
      </c>
      <c r="D168" t="s">
        <v>18</v>
      </c>
    </row>
    <row r="169" spans="1:4" x14ac:dyDescent="0.25">
      <c r="A169">
        <v>167</v>
      </c>
      <c r="B169">
        <v>84</v>
      </c>
      <c r="C169" t="str">
        <f t="shared" ca="1" si="13"/>
        <v>2018_eoy</v>
      </c>
      <c r="D169" t="s">
        <v>18</v>
      </c>
    </row>
  </sheetData>
  <sortState ref="A2:H113">
    <sortCondition ref="B2:B113"/>
    <sortCondition ref="D2:D11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refs</vt:lpstr>
      <vt:lpstr>person</vt:lpstr>
      <vt:lpstr>nfl_time_period</vt:lpstr>
      <vt:lpstr>nfl_plyff_round</vt:lpstr>
      <vt:lpstr>nfl_conf</vt:lpstr>
      <vt:lpstr>nfl_div</vt:lpstr>
      <vt:lpstr>nfl_tm</vt:lpstr>
      <vt:lpstr>nfl_win_total_source</vt:lpstr>
      <vt:lpstr>nfl_plyff_tm</vt:lpstr>
      <vt:lpstr>nfl_award</vt:lpstr>
      <vt:lpstr>nfl_win_total_result</vt:lpstr>
      <vt:lpstr>nfl_win_total_pick</vt:lpstr>
      <vt:lpstr>nfl_win_total_picks_pivot</vt:lpstr>
      <vt:lpstr>nfl_game_result</vt:lpstr>
      <vt:lpstr>nfl_game_result_scores</vt:lpstr>
      <vt:lpstr>nfl_game_pick</vt:lpstr>
      <vt:lpstr>nfl_game_picks_pivot</vt:lpstr>
      <vt:lpstr>nfl_game_picks_pivot_2</vt:lpstr>
      <vt:lpstr>nfl_plyff_picks_pre_rs</vt:lpstr>
      <vt:lpstr>nfl_award_result</vt:lpstr>
      <vt:lpstr>nfl_award_pick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aelhabr</dc:creator>
  <cp:lastModifiedBy>aelhabr</cp:lastModifiedBy>
  <dcterms:created xsi:type="dcterms:W3CDTF">2017-09-03T16:34:04Z</dcterms:created>
  <dcterms:modified xsi:type="dcterms:W3CDTF">2018-09-06T21:31:19Z</dcterms:modified>
</cp:coreProperties>
</file>